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ilyagershkovich/Documents/Python_Scripts/"/>
    </mc:Choice>
  </mc:AlternateContent>
  <xr:revisionPtr revIDLastSave="0" documentId="13_ncr:1_{CBF8B8FB-16F8-5446-8269-B759B3E8C1C2}" xr6:coauthVersionLast="46" xr6:coauthVersionMax="46" xr10:uidLastSave="{00000000-0000-0000-0000-000000000000}"/>
  <bookViews>
    <workbookView minimized="1" xWindow="2480" yWindow="3960" windowWidth="27320" windowHeight="13540" firstSheet="55" activeTab="91" xr2:uid="{00000000-000D-0000-FFFF-FFFF00000000}"/>
  </bookViews>
  <sheets>
    <sheet name="names" sheetId="1" r:id="rId1"/>
    <sheet name="espn" sheetId="2" r:id="rId2"/>
    <sheet name="pass_compare" sheetId="3" r:id="rId3"/>
    <sheet name="rush__comp" sheetId="4" r:id="rId4"/>
    <sheet name="rec-comp" sheetId="5" r:id="rId5"/>
    <sheet name="rec_compare (2)" sheetId="6" r:id="rId6"/>
    <sheet name="nba compare reb" sheetId="7" r:id="rId7"/>
    <sheet name="nba compare ast" sheetId="8" r:id="rId8"/>
    <sheet name="temp_qb" sheetId="9" r:id="rId9"/>
    <sheet name="temp_rb" sheetId="10" r:id="rId10"/>
    <sheet name="temp_wr" sheetId="11" r:id="rId11"/>
    <sheet name="BUF Matt Barkley" sheetId="12" r:id="rId12"/>
    <sheet name="CHI Mike Davis" sheetId="13" state="hidden" r:id="rId13"/>
    <sheet name="DAL Devin Smith" sheetId="14" state="hidden" r:id="rId14"/>
    <sheet name="DAL Alfred Morris" sheetId="15" state="hidden" r:id="rId15"/>
    <sheet name="DEN Brandon Allen" sheetId="16" state="hidden" r:id="rId16"/>
    <sheet name="DET Jeff Driskel" sheetId="17" state="hidden" r:id="rId17"/>
    <sheet name="DET C.J. Anderson" sheetId="18" state="hidden" r:id="rId18"/>
    <sheet name="GB Dexter Williams" sheetId="19" state="hidden" r:id="rId19"/>
    <sheet name="IND Devin Funchess" sheetId="20" state="hidden" r:id="rId20"/>
    <sheet name="IND Brian Hoyer" sheetId="21" state="hidden" r:id="rId21"/>
    <sheet name="JAC James O'Shaughnessy" sheetId="22" state="hidden" r:id="rId22"/>
    <sheet name="JAC Josh Oliver" sheetId="23" state="hidden" r:id="rId23"/>
    <sheet name="JAC Geoff Swaim" sheetId="24" state="hidden" r:id="rId24"/>
    <sheet name="JAC Alfred Blue" sheetId="25" state="hidden" r:id="rId25"/>
    <sheet name="KC Matt Moore" sheetId="26" state="hidden" r:id="rId26"/>
    <sheet name="KC Darwin Thompson" sheetId="27" state="hidden" r:id="rId27"/>
    <sheet name="LAC Dontrelle Inman" sheetId="28" state="hidden" r:id="rId28"/>
    <sheet name="MIA Josh Rosen" sheetId="29" state="hidden" r:id="rId29"/>
    <sheet name="MIN Chad Beebe" sheetId="30" state="hidden" r:id="rId30"/>
    <sheet name="NE Matt LaCosse" sheetId="31" state="hidden" r:id="rId31"/>
    <sheet name="NYJ Luke Falk" sheetId="32" state="hidden" r:id="rId32"/>
    <sheet name="NYJ Trevor Siemian" sheetId="33" state="hidden" r:id="rId33"/>
    <sheet name="NYJ Quincy Enunwa" sheetId="34" state="hidden" r:id="rId34"/>
    <sheet name="OAK JJ Nelson" sheetId="35" state="hidden" r:id="rId35"/>
    <sheet name="OAK Trevor Davis" sheetId="36" state="hidden" r:id="rId36"/>
    <sheet name="OAK Keelan Doss" sheetId="37" state="hidden" r:id="rId37"/>
    <sheet name="PIT Mason Rudolph" sheetId="38" r:id="rId38"/>
    <sheet name="SEA Jaron Brown" sheetId="39" state="hidden" r:id="rId39"/>
    <sheet name="SEA Luke Wilson" sheetId="40" state="hidden" r:id="rId40"/>
    <sheet name="SEA C.J. Prosise" sheetId="41" state="hidden" r:id="rId41"/>
    <sheet name="TEN Marcus Mariota" sheetId="42" state="hidden" r:id="rId42"/>
    <sheet name="WAS Case Keenum" sheetId="43" state="hidden" r:id="rId43"/>
    <sheet name="Bal Lamar Jackson" sheetId="44" r:id="rId44"/>
    <sheet name="Bal Mark Andrews" sheetId="45" r:id="rId45"/>
    <sheet name="Bal Mark Ingram II" sheetId="46" r:id="rId46"/>
    <sheet name="Bal Marquise Brown" sheetId="47" r:id="rId47"/>
    <sheet name="Bal J.K. Dobbins" sheetId="48" r:id="rId48"/>
    <sheet name="Bal Miles Boykin" sheetId="49" r:id="rId49"/>
    <sheet name="Bal Willie Snead IV" sheetId="50" r:id="rId50"/>
    <sheet name="Bal Gus Edwards" sheetId="51" r:id="rId51"/>
    <sheet name="Bal Nick Boyle" sheetId="52" r:id="rId52"/>
    <sheet name="Bal Devin Duvernay" sheetId="53" r:id="rId53"/>
    <sheet name="Buf Josh Allen" sheetId="54" r:id="rId54"/>
    <sheet name="Buf Stefon Diggs" sheetId="55" r:id="rId55"/>
    <sheet name="Buf Devin Singletary" sheetId="56" r:id="rId56"/>
    <sheet name="Buf Zack Moss" sheetId="57" r:id="rId57"/>
    <sheet name="Buf Gabriel Davis" sheetId="58" r:id="rId58"/>
    <sheet name="Buf John Brown" sheetId="59" r:id="rId59"/>
    <sheet name="Buf Cole Beasley" sheetId="60" r:id="rId60"/>
    <sheet name="Buf Dawson Knox" sheetId="61" r:id="rId61"/>
    <sheet name="Buf Tyler Kroft" sheetId="62" r:id="rId62"/>
    <sheet name="Chi Mitchell Trubisky" sheetId="63" r:id="rId63"/>
    <sheet name="Chi Allen Robinson II" sheetId="64" r:id="rId64"/>
    <sheet name="Chi David Montgomery" sheetId="65" r:id="rId65"/>
    <sheet name="Chi Nick Foles" sheetId="66" r:id="rId66"/>
    <sheet name="Chi Darnell Mooney" sheetId="67" r:id="rId67"/>
    <sheet name="Chi Tarik Cohen" sheetId="68" r:id="rId68"/>
    <sheet name="Chi Anthony Miller" sheetId="69" r:id="rId69"/>
    <sheet name="Chi Jimmy Graham" sheetId="70" r:id="rId70"/>
    <sheet name="Chi Ted Ginn Jr." sheetId="71" r:id="rId71"/>
    <sheet name="Chi Cole Kmet" sheetId="72" r:id="rId72"/>
    <sheet name="Cle Baker Mayfield" sheetId="73" r:id="rId73"/>
    <sheet name="Cle Nick Chubb" sheetId="74" r:id="rId74"/>
    <sheet name="Cle Odell Beckham Jr." sheetId="75" r:id="rId75"/>
    <sheet name="Cle Jarvis Landry" sheetId="76" r:id="rId76"/>
    <sheet name="Cle Kareem Hunt" sheetId="77" r:id="rId77"/>
    <sheet name="Cle Donovan Peoples-Jones" sheetId="78" r:id="rId78"/>
    <sheet name="Cle Austin Hooper" sheetId="79" r:id="rId79"/>
    <sheet name="Cle David Njoku" sheetId="80" r:id="rId80"/>
    <sheet name="Cle Rashard Higgins" sheetId="81" r:id="rId81"/>
    <sheet name="GB Aaron Rodgers" sheetId="82" r:id="rId82"/>
    <sheet name="GB Aaron Jones" sheetId="83" r:id="rId83"/>
    <sheet name="GB Davante Adams" sheetId="84" r:id="rId84"/>
    <sheet name="GB Allen Lazard" sheetId="85" r:id="rId85"/>
    <sheet name="GB Jamaal Williams" sheetId="86" r:id="rId86"/>
    <sheet name="GB Marquez Valdes-Scantling" sheetId="87" r:id="rId87"/>
    <sheet name="GB Robert Tonyan" sheetId="88" r:id="rId88"/>
    <sheet name="GB AJ Dillon" sheetId="89" r:id="rId89"/>
    <sheet name="GB Jace Sternberger" sheetId="90" r:id="rId90"/>
    <sheet name="GB Equanimeous St. Brown" sheetId="91" r:id="rId91"/>
    <sheet name="KC Patrick Mahomes" sheetId="103" r:id="rId92"/>
    <sheet name="KC Travis Kelce" sheetId="104" r:id="rId93"/>
    <sheet name="KC Tyreek Hill" sheetId="105" r:id="rId94"/>
    <sheet name="KC Clyde Edwards-Helaire" sheetId="106" r:id="rId95"/>
    <sheet name="KC Sammy Watkins" sheetId="107" r:id="rId96"/>
    <sheet name="KC Darrel Williams" sheetId="108" r:id="rId97"/>
    <sheet name="KC Le'Veon Bell" sheetId="109" r:id="rId98"/>
    <sheet name="KC Mecole Hardman" sheetId="110" r:id="rId99"/>
    <sheet name="KC Demarcus Robinson" sheetId="111" r:id="rId100"/>
    <sheet name="LAR Jared Goff" sheetId="112" r:id="rId101"/>
    <sheet name="LAR Cooper Kupp" sheetId="113" r:id="rId102"/>
    <sheet name="LAR Cam Akers" sheetId="114" r:id="rId103"/>
    <sheet name="LAR Robert Woods" sheetId="115" r:id="rId104"/>
    <sheet name="LAR Tyler Higbee" sheetId="116" r:id="rId105"/>
    <sheet name="LAR Malcolm Brown" sheetId="117" r:id="rId106"/>
    <sheet name="LAR Van Jefferson" sheetId="118" r:id="rId107"/>
    <sheet name="LAR Gerald Everett" sheetId="119" r:id="rId108"/>
    <sheet name="LAR Darrell Henderson Jr." sheetId="120" r:id="rId109"/>
    <sheet name="LAR Josh Reynolds" sheetId="121" r:id="rId110"/>
    <sheet name="NO Drew Brees" sheetId="122" r:id="rId111"/>
    <sheet name="NO Taysom Hill" sheetId="123" r:id="rId112"/>
    <sheet name="NO Alvin Kamara" sheetId="124" r:id="rId113"/>
    <sheet name="NO Michael Thomas" sheetId="125" r:id="rId114"/>
    <sheet name="NO Jared Cook" sheetId="126" r:id="rId115"/>
    <sheet name="NO Emmanuel Sanders" sheetId="127" r:id="rId116"/>
    <sheet name="NO Latavius Murray" sheetId="128" r:id="rId117"/>
    <sheet name="NO Adam Trautman" sheetId="129" r:id="rId118"/>
    <sheet name="NO Marquez Callaway" sheetId="130" r:id="rId119"/>
    <sheet name="NO Tre'Quan Smith" sheetId="131" r:id="rId120"/>
    <sheet name="NO Josh Hill" sheetId="132" r:id="rId121"/>
    <sheet name="Pit Ben Roethlisberger" sheetId="133" r:id="rId122"/>
    <sheet name="Pit James Conner" sheetId="134" r:id="rId123"/>
    <sheet name="Pit JuJu Smith-Schuster" sheetId="135" r:id="rId124"/>
    <sheet name="Pit Diontae Johnson" sheetId="136" r:id="rId125"/>
    <sheet name="Pit Eric Ebron" sheetId="137" r:id="rId126"/>
    <sheet name="Pit James Washington" sheetId="138" r:id="rId127"/>
    <sheet name="Pit Chase Claypool" sheetId="139" r:id="rId128"/>
    <sheet name="Pit Benny Snell Jr." sheetId="140" r:id="rId129"/>
    <sheet name="Pit Vance McDonald" sheetId="141" r:id="rId130"/>
    <sheet name="Pit Jaylen Samuels" sheetId="142" r:id="rId131"/>
    <sheet name="Sea Russell Wilson" sheetId="143" r:id="rId132"/>
    <sheet name="Sea Chris Carson" sheetId="144" r:id="rId133"/>
    <sheet name="Sea Tyler Lockett" sheetId="145" r:id="rId134"/>
    <sheet name="Sea DK Metcalf" sheetId="146" r:id="rId135"/>
    <sheet name="Sea Phillip Dorsett II" sheetId="147" r:id="rId136"/>
    <sheet name="Sea Will Dissly" sheetId="148" r:id="rId137"/>
    <sheet name="Sea Carlos Hyde" sheetId="149" r:id="rId138"/>
    <sheet name="Sea Greg Olsen" sheetId="150" r:id="rId139"/>
    <sheet name="Sea David Moore" sheetId="151" r:id="rId140"/>
    <sheet name="TB Tom Brady" sheetId="152" r:id="rId141"/>
    <sheet name="TB Chris Godwin" sheetId="153" r:id="rId142"/>
    <sheet name="TB Mike Evans" sheetId="154" r:id="rId143"/>
    <sheet name="TB Ronald Jones II" sheetId="155" r:id="rId144"/>
    <sheet name="TB Rob Gronkowski" sheetId="156" r:id="rId145"/>
    <sheet name="TB Antonio Brown" sheetId="157" r:id="rId146"/>
    <sheet name="TB Leonard Fournette" sheetId="158" r:id="rId147"/>
    <sheet name="TB Scotty Miller" sheetId="159" r:id="rId148"/>
    <sheet name="TB LeSean McCoy" sheetId="160" r:id="rId149"/>
    <sheet name="TB O.J. Howard" sheetId="161" r:id="rId150"/>
    <sheet name="TB Justin Watson" sheetId="162" r:id="rId151"/>
  </sheets>
  <definedNames>
    <definedName name="_xlnm._FilterDatabase" localSheetId="0" hidden="1">names!$A$1:$H$916</definedName>
    <definedName name="_xlnm._FilterDatabase" localSheetId="7" hidden="1">'nba compare ast'!$A$1:$K$390</definedName>
    <definedName name="_xlnm._FilterDatabase" localSheetId="6" hidden="1">'nba compare reb'!$A$1:$K$390</definedName>
    <definedName name="_xlnm._FilterDatabase" localSheetId="2" hidden="1">pass_compare!$A$1:$O$392</definedName>
    <definedName name="_xlnm._FilterDatabase" localSheetId="5" hidden="1">'rec_compare (2)'!$A$1:$N$390</definedName>
    <definedName name="_xlnm._FilterDatabase" localSheetId="4" hidden="1">'rec-comp'!$A$1:$O$392</definedName>
    <definedName name="_xlnm._FilterDatabase" localSheetId="3" hidden="1">rush__comp!$A$1:$O$390</definedName>
    <definedName name="_xlnm._FilterDatabase" localSheetId="8" hidden="1">temp_qb!$B$11:$N$87</definedName>
    <definedName name="_xlnm._FilterDatabase" localSheetId="9" hidden="1">temp_rb!$B$11:$N$87</definedName>
    <definedName name="_xlnm._FilterDatabase" localSheetId="10" hidden="1">temp_wr!$B$11:$J$87</definedName>
  </definedNames>
  <calcPr calcId="191029"/>
</workbook>
</file>

<file path=xl/calcChain.xml><?xml version="1.0" encoding="utf-8"?>
<calcChain xmlns="http://schemas.openxmlformats.org/spreadsheetml/2006/main">
  <c r="A117" i="162" l="1"/>
  <c r="A116" i="162"/>
  <c r="A115" i="162"/>
  <c r="A114" i="162"/>
  <c r="A113" i="162"/>
  <c r="A112" i="162"/>
  <c r="A111" i="162"/>
  <c r="A110" i="162"/>
  <c r="A109" i="162"/>
  <c r="A108" i="162"/>
  <c r="A107" i="162"/>
  <c r="A106" i="162"/>
  <c r="A105" i="162"/>
  <c r="A104" i="162"/>
  <c r="A103" i="162"/>
  <c r="A102" i="162"/>
  <c r="A101" i="162"/>
  <c r="A100" i="162"/>
  <c r="A99" i="162"/>
  <c r="A98" i="162"/>
  <c r="A97" i="162"/>
  <c r="A96" i="162"/>
  <c r="A95" i="162"/>
  <c r="A94" i="162"/>
  <c r="A93" i="162"/>
  <c r="A92" i="162"/>
  <c r="A91" i="162"/>
  <c r="A90" i="162"/>
  <c r="A89" i="162"/>
  <c r="A88" i="162"/>
  <c r="A87" i="162"/>
  <c r="A86" i="162"/>
  <c r="A85" i="162"/>
  <c r="A84" i="162"/>
  <c r="A83" i="162"/>
  <c r="A82" i="162"/>
  <c r="A81" i="162"/>
  <c r="A80" i="162"/>
  <c r="A79" i="162"/>
  <c r="A78" i="162"/>
  <c r="A77" i="162"/>
  <c r="A76" i="162"/>
  <c r="A75" i="162"/>
  <c r="A74" i="162"/>
  <c r="A73" i="162"/>
  <c r="A72" i="162"/>
  <c r="A71" i="162"/>
  <c r="A70" i="162"/>
  <c r="A69" i="162"/>
  <c r="A68" i="162"/>
  <c r="A67" i="162"/>
  <c r="A66" i="162"/>
  <c r="A65" i="162"/>
  <c r="A64" i="162"/>
  <c r="A63" i="162"/>
  <c r="A62" i="162"/>
  <c r="A61" i="162"/>
  <c r="A60" i="162"/>
  <c r="A59" i="162"/>
  <c r="A58" i="162"/>
  <c r="A57" i="162"/>
  <c r="A56" i="162"/>
  <c r="A55" i="162"/>
  <c r="A54" i="162"/>
  <c r="A53" i="162"/>
  <c r="A52" i="162"/>
  <c r="A51" i="162"/>
  <c r="A50" i="162"/>
  <c r="A49" i="162"/>
  <c r="A48" i="162"/>
  <c r="A47" i="162"/>
  <c r="A46" i="162"/>
  <c r="A45" i="162"/>
  <c r="A44" i="162"/>
  <c r="A43" i="162"/>
  <c r="A42" i="162"/>
  <c r="A41" i="162"/>
  <c r="A40" i="162"/>
  <c r="A39" i="162"/>
  <c r="A38" i="162"/>
  <c r="A37" i="162"/>
  <c r="A36" i="162"/>
  <c r="A35" i="162"/>
  <c r="A34" i="162"/>
  <c r="A33" i="162"/>
  <c r="A32" i="162"/>
  <c r="A31" i="162"/>
  <c r="A30" i="162"/>
  <c r="A29" i="162"/>
  <c r="A28" i="162"/>
  <c r="A27" i="162"/>
  <c r="A26" i="162"/>
  <c r="A25" i="162"/>
  <c r="A24" i="162"/>
  <c r="A23" i="162"/>
  <c r="A22" i="162"/>
  <c r="A21" i="162"/>
  <c r="A20" i="162"/>
  <c r="A19" i="162"/>
  <c r="A18" i="162"/>
  <c r="A17" i="162"/>
  <c r="A16" i="162"/>
  <c r="A15" i="162"/>
  <c r="H3" i="162" s="1"/>
  <c r="H4" i="162" s="1"/>
  <c r="A14" i="162"/>
  <c r="A13" i="162"/>
  <c r="A12" i="162"/>
  <c r="I9" i="162"/>
  <c r="H9" i="162"/>
  <c r="J7" i="162"/>
  <c r="J8" i="162" s="1"/>
  <c r="J6" i="162"/>
  <c r="J5" i="162"/>
  <c r="H5" i="162"/>
  <c r="H6" i="162" s="1"/>
  <c r="D4" i="162"/>
  <c r="I3" i="162"/>
  <c r="I4" i="162" s="1"/>
  <c r="J1" i="162"/>
  <c r="I1" i="162"/>
  <c r="H1" i="162"/>
  <c r="A117" i="161"/>
  <c r="A116" i="161"/>
  <c r="A115" i="161"/>
  <c r="A114" i="161"/>
  <c r="A113" i="161"/>
  <c r="A112" i="161"/>
  <c r="A111" i="161"/>
  <c r="A110" i="161"/>
  <c r="A109" i="161"/>
  <c r="A108" i="161"/>
  <c r="A107" i="161"/>
  <c r="A106" i="161"/>
  <c r="A105" i="161"/>
  <c r="A104" i="161"/>
  <c r="A103" i="161"/>
  <c r="A102" i="161"/>
  <c r="A101" i="161"/>
  <c r="A100" i="161"/>
  <c r="A99" i="161"/>
  <c r="A98" i="161"/>
  <c r="A97" i="161"/>
  <c r="A96" i="161"/>
  <c r="A95" i="161"/>
  <c r="A94" i="161"/>
  <c r="A93" i="161"/>
  <c r="A92" i="161"/>
  <c r="A91" i="161"/>
  <c r="A90" i="161"/>
  <c r="A89" i="161"/>
  <c r="A88" i="161"/>
  <c r="A87" i="161"/>
  <c r="A86" i="161"/>
  <c r="A85" i="161"/>
  <c r="A84" i="161"/>
  <c r="A83" i="161"/>
  <c r="A82" i="161"/>
  <c r="A81" i="161"/>
  <c r="A80" i="161"/>
  <c r="A79" i="161"/>
  <c r="A78" i="161"/>
  <c r="A77" i="161"/>
  <c r="A76" i="161"/>
  <c r="A75" i="161"/>
  <c r="A74" i="161"/>
  <c r="A73" i="161"/>
  <c r="A72" i="161"/>
  <c r="A71" i="161"/>
  <c r="A70" i="161"/>
  <c r="A69" i="161"/>
  <c r="A68" i="161"/>
  <c r="A67" i="161"/>
  <c r="A66" i="161"/>
  <c r="A65" i="161"/>
  <c r="A64" i="161"/>
  <c r="A63" i="161"/>
  <c r="A62" i="161"/>
  <c r="A61" i="161"/>
  <c r="A60" i="161"/>
  <c r="A59" i="161"/>
  <c r="A58" i="161"/>
  <c r="A57" i="161"/>
  <c r="A56" i="161"/>
  <c r="A55" i="161"/>
  <c r="A54" i="161"/>
  <c r="A53" i="161"/>
  <c r="A52" i="161"/>
  <c r="A51" i="161"/>
  <c r="A50" i="161"/>
  <c r="A49" i="161"/>
  <c r="A48" i="161"/>
  <c r="A47" i="161"/>
  <c r="A46" i="161"/>
  <c r="A45" i="161"/>
  <c r="A44" i="161"/>
  <c r="A43" i="161"/>
  <c r="A42" i="161"/>
  <c r="A41" i="161"/>
  <c r="A40" i="161"/>
  <c r="A39" i="161"/>
  <c r="A38" i="161"/>
  <c r="A37" i="161"/>
  <c r="A36" i="161"/>
  <c r="A35" i="161"/>
  <c r="A34" i="161"/>
  <c r="A33" i="161"/>
  <c r="A32" i="161"/>
  <c r="A31" i="161"/>
  <c r="A30" i="161"/>
  <c r="A29" i="161"/>
  <c r="A28" i="161"/>
  <c r="A27" i="161"/>
  <c r="A26" i="161"/>
  <c r="A25" i="161"/>
  <c r="A24" i="161"/>
  <c r="A23" i="161"/>
  <c r="A22" i="161"/>
  <c r="A21" i="161"/>
  <c r="A20" i="161"/>
  <c r="A19" i="161"/>
  <c r="A18" i="161"/>
  <c r="A17" i="161"/>
  <c r="A16" i="161"/>
  <c r="A15" i="161"/>
  <c r="A14" i="161"/>
  <c r="A13" i="161"/>
  <c r="A12" i="161"/>
  <c r="I9" i="161"/>
  <c r="H9" i="161"/>
  <c r="I7" i="161"/>
  <c r="I8" i="161" s="1"/>
  <c r="J5" i="161"/>
  <c r="J6" i="161" s="1"/>
  <c r="D4" i="161"/>
  <c r="I3" i="161"/>
  <c r="I4" i="161" s="1"/>
  <c r="J1" i="161"/>
  <c r="I1" i="161"/>
  <c r="H1" i="161"/>
  <c r="O129" i="160"/>
  <c r="N129" i="160"/>
  <c r="O128" i="160"/>
  <c r="N128" i="160"/>
  <c r="O127" i="160"/>
  <c r="N127" i="160"/>
  <c r="O126" i="160"/>
  <c r="N126" i="160"/>
  <c r="O125" i="160"/>
  <c r="N125" i="160"/>
  <c r="O124" i="160"/>
  <c r="N124" i="160"/>
  <c r="O123" i="160"/>
  <c r="N123" i="160"/>
  <c r="O122" i="160"/>
  <c r="N122" i="160"/>
  <c r="O121" i="160"/>
  <c r="N121" i="160"/>
  <c r="O120" i="160"/>
  <c r="N120" i="160"/>
  <c r="O119" i="160"/>
  <c r="N119" i="160"/>
  <c r="O118" i="160"/>
  <c r="N118" i="160"/>
  <c r="O117" i="160"/>
  <c r="N117" i="160"/>
  <c r="A117" i="160"/>
  <c r="O116" i="160"/>
  <c r="N116" i="160"/>
  <c r="A116" i="160"/>
  <c r="O115" i="160"/>
  <c r="N115" i="160"/>
  <c r="A115" i="160"/>
  <c r="O114" i="160"/>
  <c r="N114" i="160"/>
  <c r="A114" i="160"/>
  <c r="O113" i="160"/>
  <c r="N113" i="160"/>
  <c r="A113" i="160"/>
  <c r="O112" i="160"/>
  <c r="N112" i="160"/>
  <c r="A112" i="160"/>
  <c r="O111" i="160"/>
  <c r="N111" i="160"/>
  <c r="A111" i="160"/>
  <c r="O110" i="160"/>
  <c r="N110" i="160"/>
  <c r="A110" i="160"/>
  <c r="O109" i="160"/>
  <c r="N109" i="160"/>
  <c r="A109" i="160"/>
  <c r="O108" i="160"/>
  <c r="N108" i="160"/>
  <c r="A108" i="160"/>
  <c r="O107" i="160"/>
  <c r="N107" i="160"/>
  <c r="A107" i="160"/>
  <c r="O106" i="160"/>
  <c r="N106" i="160"/>
  <c r="A106" i="160"/>
  <c r="O105" i="160"/>
  <c r="N105" i="160"/>
  <c r="A105" i="160"/>
  <c r="O104" i="160"/>
  <c r="N104" i="160"/>
  <c r="A104" i="160"/>
  <c r="O103" i="160"/>
  <c r="N103" i="160"/>
  <c r="A103" i="160"/>
  <c r="O102" i="160"/>
  <c r="N102" i="160"/>
  <c r="A102" i="160"/>
  <c r="O101" i="160"/>
  <c r="N101" i="160"/>
  <c r="A101" i="160"/>
  <c r="O100" i="160"/>
  <c r="N100" i="160"/>
  <c r="A100" i="160"/>
  <c r="O99" i="160"/>
  <c r="N99" i="160"/>
  <c r="A99" i="160"/>
  <c r="O98" i="160"/>
  <c r="N98" i="160"/>
  <c r="A98" i="160"/>
  <c r="O97" i="160"/>
  <c r="N97" i="160"/>
  <c r="A97" i="160"/>
  <c r="O96" i="160"/>
  <c r="N96" i="160"/>
  <c r="A96" i="160"/>
  <c r="O95" i="160"/>
  <c r="N95" i="160"/>
  <c r="A95" i="160"/>
  <c r="O94" i="160"/>
  <c r="N94" i="160"/>
  <c r="A94" i="160"/>
  <c r="O93" i="160"/>
  <c r="N93" i="160"/>
  <c r="A93" i="160"/>
  <c r="O92" i="160"/>
  <c r="N92" i="160"/>
  <c r="A92" i="160"/>
  <c r="O91" i="160"/>
  <c r="N91" i="160"/>
  <c r="A91" i="160"/>
  <c r="O90" i="160"/>
  <c r="N90" i="160"/>
  <c r="A90" i="160"/>
  <c r="O89" i="160"/>
  <c r="N89" i="160"/>
  <c r="A89" i="160"/>
  <c r="O88" i="160"/>
  <c r="N88" i="160"/>
  <c r="A88" i="160"/>
  <c r="O87" i="160"/>
  <c r="N87" i="160"/>
  <c r="A87" i="160"/>
  <c r="O86" i="160"/>
  <c r="N86" i="160"/>
  <c r="A86" i="160"/>
  <c r="O85" i="160"/>
  <c r="N85" i="160"/>
  <c r="A85" i="160"/>
  <c r="O84" i="160"/>
  <c r="N84" i="160"/>
  <c r="A84" i="160"/>
  <c r="O83" i="160"/>
  <c r="N83" i="160"/>
  <c r="A83" i="160"/>
  <c r="O82" i="160"/>
  <c r="N82" i="160"/>
  <c r="A82" i="160"/>
  <c r="O81" i="160"/>
  <c r="N81" i="160"/>
  <c r="A81" i="160"/>
  <c r="O80" i="160"/>
  <c r="N80" i="160"/>
  <c r="A80" i="160"/>
  <c r="O79" i="160"/>
  <c r="N79" i="160"/>
  <c r="A79" i="160"/>
  <c r="O78" i="160"/>
  <c r="N78" i="160"/>
  <c r="A78" i="160"/>
  <c r="O77" i="160"/>
  <c r="N77" i="160"/>
  <c r="A77" i="160"/>
  <c r="O76" i="160"/>
  <c r="N76" i="160"/>
  <c r="A76" i="160"/>
  <c r="O75" i="160"/>
  <c r="N75" i="160"/>
  <c r="A75" i="160"/>
  <c r="O74" i="160"/>
  <c r="N74" i="160"/>
  <c r="A74" i="160"/>
  <c r="O73" i="160"/>
  <c r="N73" i="160"/>
  <c r="A73" i="160"/>
  <c r="O72" i="160"/>
  <c r="N72" i="160"/>
  <c r="A72" i="160"/>
  <c r="O71" i="160"/>
  <c r="N71" i="160"/>
  <c r="A71" i="160"/>
  <c r="O70" i="160"/>
  <c r="N70" i="160"/>
  <c r="A70" i="160"/>
  <c r="O69" i="160"/>
  <c r="N69" i="160"/>
  <c r="A69" i="160"/>
  <c r="O68" i="160"/>
  <c r="N68" i="160"/>
  <c r="A68" i="160"/>
  <c r="O67" i="160"/>
  <c r="N67" i="160"/>
  <c r="A67" i="160"/>
  <c r="O66" i="160"/>
  <c r="N66" i="160"/>
  <c r="A66" i="160"/>
  <c r="O65" i="160"/>
  <c r="N65" i="160"/>
  <c r="A65" i="160"/>
  <c r="O64" i="160"/>
  <c r="N64" i="160"/>
  <c r="A64" i="160"/>
  <c r="O63" i="160"/>
  <c r="N63" i="160"/>
  <c r="A63" i="160"/>
  <c r="O62" i="160"/>
  <c r="N62" i="160"/>
  <c r="A62" i="160"/>
  <c r="O61" i="160"/>
  <c r="N61" i="160"/>
  <c r="A61" i="160"/>
  <c r="O60" i="160"/>
  <c r="N60" i="160"/>
  <c r="A60" i="160"/>
  <c r="O59" i="160"/>
  <c r="N59" i="160"/>
  <c r="A59" i="160"/>
  <c r="O58" i="160"/>
  <c r="N58" i="160"/>
  <c r="A58" i="160"/>
  <c r="O57" i="160"/>
  <c r="N57" i="160"/>
  <c r="A57" i="160"/>
  <c r="O56" i="160"/>
  <c r="N56" i="160"/>
  <c r="A56" i="160"/>
  <c r="O55" i="160"/>
  <c r="N55" i="160"/>
  <c r="A55" i="160"/>
  <c r="O54" i="160"/>
  <c r="N54" i="160"/>
  <c r="A54" i="160"/>
  <c r="O53" i="160"/>
  <c r="N53" i="160"/>
  <c r="A53" i="160"/>
  <c r="O52" i="160"/>
  <c r="N52" i="160"/>
  <c r="A52" i="160"/>
  <c r="O51" i="160"/>
  <c r="N51" i="160"/>
  <c r="A51" i="160"/>
  <c r="O50" i="160"/>
  <c r="N50" i="160"/>
  <c r="A50" i="160"/>
  <c r="O49" i="160"/>
  <c r="N49" i="160"/>
  <c r="A49" i="160"/>
  <c r="O48" i="160"/>
  <c r="N48" i="160"/>
  <c r="A48" i="160"/>
  <c r="O47" i="160"/>
  <c r="N47" i="160"/>
  <c r="A47" i="160"/>
  <c r="O46" i="160"/>
  <c r="N46" i="160"/>
  <c r="A46" i="160"/>
  <c r="O45" i="160"/>
  <c r="N45" i="160"/>
  <c r="A45" i="160"/>
  <c r="O44" i="160"/>
  <c r="N44" i="160"/>
  <c r="A44" i="160"/>
  <c r="O43" i="160"/>
  <c r="N43" i="160"/>
  <c r="A43" i="160"/>
  <c r="O42" i="160"/>
  <c r="N42" i="160"/>
  <c r="A42" i="160"/>
  <c r="O41" i="160"/>
  <c r="N41" i="160"/>
  <c r="A41" i="160"/>
  <c r="O40" i="160"/>
  <c r="N40" i="160"/>
  <c r="A40" i="160"/>
  <c r="O39" i="160"/>
  <c r="N39" i="160"/>
  <c r="A39" i="160"/>
  <c r="O38" i="160"/>
  <c r="N38" i="160"/>
  <c r="A38" i="160"/>
  <c r="O37" i="160"/>
  <c r="N37" i="160"/>
  <c r="A37" i="160"/>
  <c r="O36" i="160"/>
  <c r="N36" i="160"/>
  <c r="A36" i="160"/>
  <c r="O35" i="160"/>
  <c r="N35" i="160"/>
  <c r="A35" i="160"/>
  <c r="O34" i="160"/>
  <c r="N34" i="160"/>
  <c r="A34" i="160"/>
  <c r="O33" i="160"/>
  <c r="N33" i="160"/>
  <c r="A33" i="160"/>
  <c r="O32" i="160"/>
  <c r="N32" i="160"/>
  <c r="A32" i="160"/>
  <c r="O31" i="160"/>
  <c r="N31" i="160"/>
  <c r="A31" i="160"/>
  <c r="O30" i="160"/>
  <c r="N30" i="160"/>
  <c r="A30" i="160"/>
  <c r="O29" i="160"/>
  <c r="N29" i="160"/>
  <c r="A29" i="160"/>
  <c r="O28" i="160"/>
  <c r="N28" i="160"/>
  <c r="A28" i="160"/>
  <c r="O27" i="160"/>
  <c r="N27" i="160"/>
  <c r="A27" i="160"/>
  <c r="O26" i="160"/>
  <c r="N26" i="160"/>
  <c r="A26" i="160"/>
  <c r="O25" i="160"/>
  <c r="N25" i="160"/>
  <c r="A25" i="160"/>
  <c r="O24" i="160"/>
  <c r="N24" i="160"/>
  <c r="A24" i="160"/>
  <c r="O23" i="160"/>
  <c r="N23" i="160"/>
  <c r="A23" i="160"/>
  <c r="O22" i="160"/>
  <c r="N22" i="160"/>
  <c r="A22" i="160"/>
  <c r="O21" i="160"/>
  <c r="N21" i="160"/>
  <c r="A21" i="160"/>
  <c r="O20" i="160"/>
  <c r="N20" i="160"/>
  <c r="A20" i="160"/>
  <c r="O19" i="160"/>
  <c r="N19" i="160"/>
  <c r="A19" i="160"/>
  <c r="O18" i="160"/>
  <c r="N18" i="160"/>
  <c r="A18" i="160"/>
  <c r="O17" i="160"/>
  <c r="N17" i="160"/>
  <c r="A17" i="160"/>
  <c r="O16" i="160"/>
  <c r="N16" i="160"/>
  <c r="A16" i="160"/>
  <c r="O15" i="160"/>
  <c r="N15" i="160"/>
  <c r="A15" i="160"/>
  <c r="O14" i="160"/>
  <c r="N14" i="160"/>
  <c r="A14" i="160"/>
  <c r="O13" i="160"/>
  <c r="N13" i="160"/>
  <c r="A13" i="160"/>
  <c r="O12" i="160"/>
  <c r="N12" i="160"/>
  <c r="A12" i="160"/>
  <c r="L9" i="160"/>
  <c r="K9" i="160"/>
  <c r="I9" i="160"/>
  <c r="N9" i="160" s="1"/>
  <c r="H9" i="160"/>
  <c r="K7" i="160"/>
  <c r="K8" i="160" s="1"/>
  <c r="M5" i="160"/>
  <c r="M6" i="160" s="1"/>
  <c r="D4" i="160"/>
  <c r="I3" i="160"/>
  <c r="I4" i="160" s="1"/>
  <c r="O1" i="160"/>
  <c r="N1" i="160"/>
  <c r="M1" i="160"/>
  <c r="L1" i="160"/>
  <c r="K1" i="160"/>
  <c r="J1" i="160"/>
  <c r="I1" i="160"/>
  <c r="H1" i="160"/>
  <c r="A117" i="159"/>
  <c r="A116" i="159"/>
  <c r="A115" i="159"/>
  <c r="A114" i="159"/>
  <c r="A113" i="159"/>
  <c r="A112" i="159"/>
  <c r="A111" i="159"/>
  <c r="A110" i="159"/>
  <c r="A109" i="159"/>
  <c r="A108" i="159"/>
  <c r="A107" i="159"/>
  <c r="A106" i="159"/>
  <c r="A105" i="159"/>
  <c r="A104" i="159"/>
  <c r="A103" i="159"/>
  <c r="A102" i="159"/>
  <c r="A101" i="159"/>
  <c r="A100" i="159"/>
  <c r="A99" i="159"/>
  <c r="A98" i="159"/>
  <c r="A97" i="159"/>
  <c r="A96" i="159"/>
  <c r="A95" i="159"/>
  <c r="A94" i="159"/>
  <c r="A93" i="159"/>
  <c r="A92" i="159"/>
  <c r="A91" i="159"/>
  <c r="A90" i="159"/>
  <c r="A89" i="159"/>
  <c r="A88" i="159"/>
  <c r="A87" i="159"/>
  <c r="A86" i="159"/>
  <c r="A85" i="159"/>
  <c r="A84" i="159"/>
  <c r="A83" i="159"/>
  <c r="A82" i="159"/>
  <c r="A81" i="159"/>
  <c r="A80" i="159"/>
  <c r="A79" i="159"/>
  <c r="A78" i="159"/>
  <c r="A77" i="159"/>
  <c r="A76" i="159"/>
  <c r="A75" i="159"/>
  <c r="A74" i="159"/>
  <c r="A73" i="159"/>
  <c r="A72" i="159"/>
  <c r="A71" i="159"/>
  <c r="A70" i="159"/>
  <c r="A69" i="159"/>
  <c r="A68" i="159"/>
  <c r="A67" i="159"/>
  <c r="A66" i="159"/>
  <c r="A65" i="159"/>
  <c r="A64" i="159"/>
  <c r="A63" i="159"/>
  <c r="A62" i="159"/>
  <c r="A61" i="159"/>
  <c r="A60" i="159"/>
  <c r="A59" i="159"/>
  <c r="A58" i="159"/>
  <c r="A57" i="159"/>
  <c r="A56" i="159"/>
  <c r="A55" i="159"/>
  <c r="A54" i="159"/>
  <c r="A53" i="159"/>
  <c r="A52" i="159"/>
  <c r="A51" i="159"/>
  <c r="A50" i="159"/>
  <c r="A49" i="159"/>
  <c r="A48" i="159"/>
  <c r="A47" i="159"/>
  <c r="A46" i="159"/>
  <c r="A45" i="159"/>
  <c r="A44" i="159"/>
  <c r="A43" i="159"/>
  <c r="A42" i="159"/>
  <c r="A41" i="159"/>
  <c r="A40" i="159"/>
  <c r="A39" i="159"/>
  <c r="A38" i="159"/>
  <c r="A37" i="159"/>
  <c r="A36" i="159"/>
  <c r="A35" i="159"/>
  <c r="A34" i="159"/>
  <c r="A33" i="159"/>
  <c r="A32" i="159"/>
  <c r="A31" i="159"/>
  <c r="A30" i="159"/>
  <c r="A29" i="159"/>
  <c r="A28" i="159"/>
  <c r="A27" i="159"/>
  <c r="A26" i="159"/>
  <c r="A25" i="159"/>
  <c r="A24" i="159"/>
  <c r="A23" i="159"/>
  <c r="A22" i="159"/>
  <c r="A21" i="159"/>
  <c r="A20" i="159"/>
  <c r="A19" i="159"/>
  <c r="A18" i="159"/>
  <c r="A17" i="159"/>
  <c r="A16" i="159"/>
  <c r="A15" i="159"/>
  <c r="A14" i="159"/>
  <c r="A13" i="159"/>
  <c r="A12" i="159"/>
  <c r="I9" i="159"/>
  <c r="H9" i="159"/>
  <c r="J7" i="159"/>
  <c r="J8" i="159" s="1"/>
  <c r="J6" i="159"/>
  <c r="J5" i="159"/>
  <c r="H5" i="159"/>
  <c r="H6" i="159" s="1"/>
  <c r="I4" i="159"/>
  <c r="D4" i="159"/>
  <c r="I3" i="159"/>
  <c r="H3" i="159"/>
  <c r="H4" i="159" s="1"/>
  <c r="J1" i="159"/>
  <c r="I1" i="159"/>
  <c r="H1" i="159"/>
  <c r="O129" i="158"/>
  <c r="N129" i="158"/>
  <c r="O128" i="158"/>
  <c r="N128" i="158"/>
  <c r="O127" i="158"/>
  <c r="N127" i="158"/>
  <c r="O126" i="158"/>
  <c r="N126" i="158"/>
  <c r="O125" i="158"/>
  <c r="N125" i="158"/>
  <c r="O124" i="158"/>
  <c r="N124" i="158"/>
  <c r="O123" i="158"/>
  <c r="N123" i="158"/>
  <c r="O122" i="158"/>
  <c r="N122" i="158"/>
  <c r="O121" i="158"/>
  <c r="N121" i="158"/>
  <c r="O120" i="158"/>
  <c r="N120" i="158"/>
  <c r="O119" i="158"/>
  <c r="N119" i="158"/>
  <c r="O118" i="158"/>
  <c r="N118" i="158"/>
  <c r="O117" i="158"/>
  <c r="N117" i="158"/>
  <c r="A117" i="158"/>
  <c r="O116" i="158"/>
  <c r="N116" i="158"/>
  <c r="A116" i="158"/>
  <c r="O115" i="158"/>
  <c r="N115" i="158"/>
  <c r="A115" i="158"/>
  <c r="O114" i="158"/>
  <c r="N114" i="158"/>
  <c r="A114" i="158"/>
  <c r="O113" i="158"/>
  <c r="N113" i="158"/>
  <c r="A113" i="158"/>
  <c r="O112" i="158"/>
  <c r="N112" i="158"/>
  <c r="A112" i="158"/>
  <c r="O111" i="158"/>
  <c r="N111" i="158"/>
  <c r="A111" i="158"/>
  <c r="O110" i="158"/>
  <c r="N110" i="158"/>
  <c r="A110" i="158"/>
  <c r="O109" i="158"/>
  <c r="N109" i="158"/>
  <c r="A109" i="158"/>
  <c r="O108" i="158"/>
  <c r="N108" i="158"/>
  <c r="A108" i="158"/>
  <c r="O107" i="158"/>
  <c r="N107" i="158"/>
  <c r="A107" i="158"/>
  <c r="O106" i="158"/>
  <c r="N106" i="158"/>
  <c r="A106" i="158"/>
  <c r="O105" i="158"/>
  <c r="N105" i="158"/>
  <c r="A105" i="158"/>
  <c r="O104" i="158"/>
  <c r="N104" i="158"/>
  <c r="A104" i="158"/>
  <c r="O103" i="158"/>
  <c r="N103" i="158"/>
  <c r="A103" i="158"/>
  <c r="O102" i="158"/>
  <c r="N102" i="158"/>
  <c r="A102" i="158"/>
  <c r="O101" i="158"/>
  <c r="N101" i="158"/>
  <c r="A101" i="158"/>
  <c r="O100" i="158"/>
  <c r="N100" i="158"/>
  <c r="A100" i="158"/>
  <c r="O99" i="158"/>
  <c r="N99" i="158"/>
  <c r="A99" i="158"/>
  <c r="O98" i="158"/>
  <c r="N98" i="158"/>
  <c r="A98" i="158"/>
  <c r="O97" i="158"/>
  <c r="N97" i="158"/>
  <c r="A97" i="158"/>
  <c r="O96" i="158"/>
  <c r="N96" i="158"/>
  <c r="A96" i="158"/>
  <c r="O95" i="158"/>
  <c r="N95" i="158"/>
  <c r="A95" i="158"/>
  <c r="O94" i="158"/>
  <c r="N94" i="158"/>
  <c r="A94" i="158"/>
  <c r="O93" i="158"/>
  <c r="N93" i="158"/>
  <c r="A93" i="158"/>
  <c r="O92" i="158"/>
  <c r="N92" i="158"/>
  <c r="A92" i="158"/>
  <c r="O91" i="158"/>
  <c r="N91" i="158"/>
  <c r="A91" i="158"/>
  <c r="O90" i="158"/>
  <c r="N90" i="158"/>
  <c r="A90" i="158"/>
  <c r="O89" i="158"/>
  <c r="N89" i="158"/>
  <c r="A89" i="158"/>
  <c r="O88" i="158"/>
  <c r="N88" i="158"/>
  <c r="A88" i="158"/>
  <c r="O87" i="158"/>
  <c r="N87" i="158"/>
  <c r="A87" i="158"/>
  <c r="O86" i="158"/>
  <c r="N86" i="158"/>
  <c r="A86" i="158"/>
  <c r="O85" i="158"/>
  <c r="N85" i="158"/>
  <c r="A85" i="158"/>
  <c r="O84" i="158"/>
  <c r="N84" i="158"/>
  <c r="A84" i="158"/>
  <c r="O83" i="158"/>
  <c r="N83" i="158"/>
  <c r="A83" i="158"/>
  <c r="O82" i="158"/>
  <c r="N82" i="158"/>
  <c r="A82" i="158"/>
  <c r="O81" i="158"/>
  <c r="N81" i="158"/>
  <c r="A81" i="158"/>
  <c r="O80" i="158"/>
  <c r="N80" i="158"/>
  <c r="A80" i="158"/>
  <c r="O79" i="158"/>
  <c r="N79" i="158"/>
  <c r="A79" i="158"/>
  <c r="O78" i="158"/>
  <c r="N78" i="158"/>
  <c r="A78" i="158"/>
  <c r="O77" i="158"/>
  <c r="N77" i="158"/>
  <c r="A77" i="158"/>
  <c r="O76" i="158"/>
  <c r="N76" i="158"/>
  <c r="A76" i="158"/>
  <c r="O75" i="158"/>
  <c r="N75" i="158"/>
  <c r="A75" i="158"/>
  <c r="O74" i="158"/>
  <c r="N74" i="158"/>
  <c r="A74" i="158"/>
  <c r="O73" i="158"/>
  <c r="N73" i="158"/>
  <c r="A73" i="158"/>
  <c r="O72" i="158"/>
  <c r="N72" i="158"/>
  <c r="A72" i="158"/>
  <c r="O71" i="158"/>
  <c r="N71" i="158"/>
  <c r="A71" i="158"/>
  <c r="O70" i="158"/>
  <c r="N70" i="158"/>
  <c r="A70" i="158"/>
  <c r="O69" i="158"/>
  <c r="N69" i="158"/>
  <c r="A69" i="158"/>
  <c r="O68" i="158"/>
  <c r="N68" i="158"/>
  <c r="A68" i="158"/>
  <c r="O67" i="158"/>
  <c r="N67" i="158"/>
  <c r="A67" i="158"/>
  <c r="O66" i="158"/>
  <c r="N66" i="158"/>
  <c r="A66" i="158"/>
  <c r="O65" i="158"/>
  <c r="N65" i="158"/>
  <c r="A65" i="158"/>
  <c r="O64" i="158"/>
  <c r="N64" i="158"/>
  <c r="A64" i="158"/>
  <c r="O63" i="158"/>
  <c r="N63" i="158"/>
  <c r="A63" i="158"/>
  <c r="O62" i="158"/>
  <c r="N62" i="158"/>
  <c r="A62" i="158"/>
  <c r="O61" i="158"/>
  <c r="N61" i="158"/>
  <c r="A61" i="158"/>
  <c r="O60" i="158"/>
  <c r="N60" i="158"/>
  <c r="A60" i="158"/>
  <c r="O59" i="158"/>
  <c r="N59" i="158"/>
  <c r="A59" i="158"/>
  <c r="O58" i="158"/>
  <c r="N58" i="158"/>
  <c r="A58" i="158"/>
  <c r="O57" i="158"/>
  <c r="N57" i="158"/>
  <c r="A57" i="158"/>
  <c r="O56" i="158"/>
  <c r="N56" i="158"/>
  <c r="A56" i="158"/>
  <c r="O55" i="158"/>
  <c r="N55" i="158"/>
  <c r="A55" i="158"/>
  <c r="O54" i="158"/>
  <c r="N54" i="158"/>
  <c r="A54" i="158"/>
  <c r="O53" i="158"/>
  <c r="N53" i="158"/>
  <c r="A53" i="158"/>
  <c r="O52" i="158"/>
  <c r="N52" i="158"/>
  <c r="A52" i="158"/>
  <c r="O51" i="158"/>
  <c r="N51" i="158"/>
  <c r="A51" i="158"/>
  <c r="O50" i="158"/>
  <c r="N50" i="158"/>
  <c r="A50" i="158"/>
  <c r="O49" i="158"/>
  <c r="N49" i="158"/>
  <c r="A49" i="158"/>
  <c r="O48" i="158"/>
  <c r="N48" i="158"/>
  <c r="A48" i="158"/>
  <c r="O47" i="158"/>
  <c r="N47" i="158"/>
  <c r="A47" i="158"/>
  <c r="O46" i="158"/>
  <c r="N46" i="158"/>
  <c r="A46" i="158"/>
  <c r="O45" i="158"/>
  <c r="N45" i="158"/>
  <c r="A45" i="158"/>
  <c r="O44" i="158"/>
  <c r="N44" i="158"/>
  <c r="A44" i="158"/>
  <c r="O43" i="158"/>
  <c r="N43" i="158"/>
  <c r="A43" i="158"/>
  <c r="O42" i="158"/>
  <c r="N42" i="158"/>
  <c r="A42" i="158"/>
  <c r="O41" i="158"/>
  <c r="N41" i="158"/>
  <c r="A41" i="158"/>
  <c r="O40" i="158"/>
  <c r="N40" i="158"/>
  <c r="A40" i="158"/>
  <c r="O39" i="158"/>
  <c r="N39" i="158"/>
  <c r="A39" i="158"/>
  <c r="O38" i="158"/>
  <c r="N38" i="158"/>
  <c r="A38" i="158"/>
  <c r="O37" i="158"/>
  <c r="N37" i="158"/>
  <c r="A37" i="158"/>
  <c r="O36" i="158"/>
  <c r="N36" i="158"/>
  <c r="A36" i="158"/>
  <c r="O35" i="158"/>
  <c r="N35" i="158"/>
  <c r="A35" i="158"/>
  <c r="O34" i="158"/>
  <c r="N34" i="158"/>
  <c r="A34" i="158"/>
  <c r="O33" i="158"/>
  <c r="N33" i="158"/>
  <c r="A33" i="158"/>
  <c r="O32" i="158"/>
  <c r="N32" i="158"/>
  <c r="A32" i="158"/>
  <c r="O31" i="158"/>
  <c r="N31" i="158"/>
  <c r="A31" i="158"/>
  <c r="O30" i="158"/>
  <c r="N30" i="158"/>
  <c r="A30" i="158"/>
  <c r="O29" i="158"/>
  <c r="N29" i="158"/>
  <c r="A29" i="158"/>
  <c r="O28" i="158"/>
  <c r="N28" i="158"/>
  <c r="A28" i="158"/>
  <c r="O27" i="158"/>
  <c r="N27" i="158"/>
  <c r="A27" i="158"/>
  <c r="O26" i="158"/>
  <c r="N26" i="158"/>
  <c r="A26" i="158"/>
  <c r="O25" i="158"/>
  <c r="N25" i="158"/>
  <c r="A25" i="158"/>
  <c r="O24" i="158"/>
  <c r="N24" i="158"/>
  <c r="A24" i="158"/>
  <c r="O23" i="158"/>
  <c r="N23" i="158"/>
  <c r="A23" i="158"/>
  <c r="O22" i="158"/>
  <c r="N22" i="158"/>
  <c r="A22" i="158"/>
  <c r="O21" i="158"/>
  <c r="N21" i="158"/>
  <c r="A21" i="158"/>
  <c r="O20" i="158"/>
  <c r="N20" i="158"/>
  <c r="A20" i="158"/>
  <c r="O19" i="158"/>
  <c r="N19" i="158"/>
  <c r="A19" i="158"/>
  <c r="O18" i="158"/>
  <c r="N18" i="158"/>
  <c r="A18" i="158"/>
  <c r="O17" i="158"/>
  <c r="N17" i="158"/>
  <c r="A17" i="158"/>
  <c r="O16" i="158"/>
  <c r="N16" i="158"/>
  <c r="A16" i="158"/>
  <c r="O15" i="158"/>
  <c r="N15" i="158"/>
  <c r="A15" i="158"/>
  <c r="J7" i="158" s="1"/>
  <c r="J8" i="158" s="1"/>
  <c r="O14" i="158"/>
  <c r="N14" i="158"/>
  <c r="A14" i="158"/>
  <c r="O13" i="158"/>
  <c r="N13" i="158"/>
  <c r="A13" i="158"/>
  <c r="O12" i="158"/>
  <c r="N12" i="158"/>
  <c r="A12" i="158"/>
  <c r="L9" i="158"/>
  <c r="K9" i="158"/>
  <c r="I9" i="158"/>
  <c r="N9" i="158" s="1"/>
  <c r="H9" i="158"/>
  <c r="N7" i="158"/>
  <c r="N8" i="158" s="1"/>
  <c r="I7" i="158"/>
  <c r="I8" i="158" s="1"/>
  <c r="N5" i="158"/>
  <c r="N6" i="158" s="1"/>
  <c r="I5" i="158"/>
  <c r="I6" i="158" s="1"/>
  <c r="D4" i="158"/>
  <c r="K3" i="158"/>
  <c r="K4" i="158" s="1"/>
  <c r="O1" i="158"/>
  <c r="N1" i="158"/>
  <c r="M1" i="158"/>
  <c r="L1" i="158"/>
  <c r="K1" i="158"/>
  <c r="J1" i="158"/>
  <c r="I1" i="158"/>
  <c r="H1" i="158"/>
  <c r="A117" i="157"/>
  <c r="A116" i="157"/>
  <c r="A115" i="157"/>
  <c r="A114" i="157"/>
  <c r="A113" i="157"/>
  <c r="A112" i="157"/>
  <c r="A111" i="157"/>
  <c r="A110" i="157"/>
  <c r="A109" i="157"/>
  <c r="A108" i="157"/>
  <c r="A107" i="157"/>
  <c r="A106" i="157"/>
  <c r="A105" i="157"/>
  <c r="A104" i="157"/>
  <c r="A103" i="157"/>
  <c r="A102" i="157"/>
  <c r="A101" i="157"/>
  <c r="A100" i="157"/>
  <c r="A99" i="157"/>
  <c r="A98" i="157"/>
  <c r="A97" i="157"/>
  <c r="A96" i="157"/>
  <c r="A95" i="157"/>
  <c r="A94" i="157"/>
  <c r="A93" i="157"/>
  <c r="A92" i="157"/>
  <c r="A91" i="157"/>
  <c r="A90" i="157"/>
  <c r="A89" i="157"/>
  <c r="A88" i="157"/>
  <c r="A87" i="157"/>
  <c r="A86" i="157"/>
  <c r="A85" i="157"/>
  <c r="A84" i="157"/>
  <c r="A83" i="157"/>
  <c r="A82" i="157"/>
  <c r="A81" i="157"/>
  <c r="A80" i="157"/>
  <c r="A79" i="157"/>
  <c r="A78" i="157"/>
  <c r="A77" i="157"/>
  <c r="A76" i="157"/>
  <c r="A75" i="157"/>
  <c r="A74" i="157"/>
  <c r="A73" i="157"/>
  <c r="A72" i="157"/>
  <c r="A71" i="157"/>
  <c r="A70" i="157"/>
  <c r="A69" i="157"/>
  <c r="A68" i="157"/>
  <c r="A67" i="157"/>
  <c r="A66" i="157"/>
  <c r="A65" i="157"/>
  <c r="A64" i="157"/>
  <c r="A63" i="157"/>
  <c r="A62" i="157"/>
  <c r="A61" i="157"/>
  <c r="A60" i="157"/>
  <c r="A59" i="157"/>
  <c r="A58" i="157"/>
  <c r="A57" i="157"/>
  <c r="A56" i="157"/>
  <c r="A55" i="157"/>
  <c r="A54" i="157"/>
  <c r="A53" i="157"/>
  <c r="A52" i="157"/>
  <c r="A51" i="157"/>
  <c r="A50" i="157"/>
  <c r="A49" i="157"/>
  <c r="A48" i="157"/>
  <c r="A47" i="157"/>
  <c r="A46" i="157"/>
  <c r="A45" i="157"/>
  <c r="A44" i="157"/>
  <c r="A43" i="157"/>
  <c r="A42" i="157"/>
  <c r="A41" i="157"/>
  <c r="A40" i="157"/>
  <c r="A39" i="157"/>
  <c r="A38" i="157"/>
  <c r="A37" i="157"/>
  <c r="A36" i="157"/>
  <c r="A35" i="157"/>
  <c r="A34" i="157"/>
  <c r="A33" i="157"/>
  <c r="A32" i="157"/>
  <c r="A31" i="157"/>
  <c r="A30" i="157"/>
  <c r="A29" i="157"/>
  <c r="A28" i="157"/>
  <c r="A27" i="157"/>
  <c r="A26" i="157"/>
  <c r="A25" i="157"/>
  <c r="A24" i="157"/>
  <c r="A23" i="157"/>
  <c r="A22" i="157"/>
  <c r="A21" i="157"/>
  <c r="A20" i="157"/>
  <c r="A19" i="157"/>
  <c r="A18" i="157"/>
  <c r="A17" i="157"/>
  <c r="A16" i="157"/>
  <c r="A15" i="157"/>
  <c r="A14" i="157"/>
  <c r="A13" i="157"/>
  <c r="A12" i="157"/>
  <c r="I9" i="157"/>
  <c r="H9" i="157"/>
  <c r="D4" i="157"/>
  <c r="J3" i="157"/>
  <c r="J4" i="157" s="1"/>
  <c r="J1" i="157"/>
  <c r="I1" i="157"/>
  <c r="H1" i="157"/>
  <c r="A117" i="156"/>
  <c r="A116" i="156"/>
  <c r="A115" i="156"/>
  <c r="A114" i="156"/>
  <c r="A113" i="156"/>
  <c r="A112" i="156"/>
  <c r="A111" i="156"/>
  <c r="A110" i="156"/>
  <c r="A109" i="156"/>
  <c r="A108" i="156"/>
  <c r="A107" i="156"/>
  <c r="A106" i="156"/>
  <c r="A105" i="156"/>
  <c r="A104" i="156"/>
  <c r="A103" i="156"/>
  <c r="A102" i="156"/>
  <c r="A101" i="156"/>
  <c r="A100" i="156"/>
  <c r="A99" i="156"/>
  <c r="A98" i="156"/>
  <c r="A97" i="156"/>
  <c r="A96" i="156"/>
  <c r="A95" i="156"/>
  <c r="A94" i="156"/>
  <c r="A93" i="156"/>
  <c r="A92" i="156"/>
  <c r="A91" i="156"/>
  <c r="A90" i="156"/>
  <c r="A89" i="156"/>
  <c r="A88" i="156"/>
  <c r="A87" i="156"/>
  <c r="A86" i="156"/>
  <c r="A85" i="156"/>
  <c r="A84" i="156"/>
  <c r="A83" i="156"/>
  <c r="A82" i="156"/>
  <c r="A81" i="156"/>
  <c r="A80" i="156"/>
  <c r="A79" i="156"/>
  <c r="A78" i="156"/>
  <c r="A77" i="156"/>
  <c r="A76" i="156"/>
  <c r="A75" i="156"/>
  <c r="A74" i="156"/>
  <c r="A73" i="156"/>
  <c r="A72" i="156"/>
  <c r="A71" i="156"/>
  <c r="A70" i="156"/>
  <c r="A69" i="156"/>
  <c r="A68" i="156"/>
  <c r="A67" i="156"/>
  <c r="A66" i="156"/>
  <c r="A65" i="156"/>
  <c r="A64" i="156"/>
  <c r="A63" i="156"/>
  <c r="A62" i="156"/>
  <c r="A61" i="156"/>
  <c r="A60" i="156"/>
  <c r="A59" i="156"/>
  <c r="A58" i="156"/>
  <c r="A57" i="156"/>
  <c r="A56" i="156"/>
  <c r="A55" i="156"/>
  <c r="A54" i="156"/>
  <c r="A53" i="156"/>
  <c r="A52" i="156"/>
  <c r="A51" i="156"/>
  <c r="A50" i="156"/>
  <c r="A49" i="156"/>
  <c r="A48" i="156"/>
  <c r="A47" i="156"/>
  <c r="A46" i="156"/>
  <c r="A45" i="156"/>
  <c r="A44" i="156"/>
  <c r="A43" i="156"/>
  <c r="A42" i="156"/>
  <c r="A41" i="156"/>
  <c r="A40" i="156"/>
  <c r="A39" i="156"/>
  <c r="A38" i="156"/>
  <c r="A37" i="156"/>
  <c r="A36" i="156"/>
  <c r="A35" i="156"/>
  <c r="A34" i="156"/>
  <c r="A33" i="156"/>
  <c r="A32" i="156"/>
  <c r="A31" i="156"/>
  <c r="A30" i="156"/>
  <c r="A29" i="156"/>
  <c r="A28" i="156"/>
  <c r="A27" i="156"/>
  <c r="A26" i="156"/>
  <c r="A25" i="156"/>
  <c r="A24" i="156"/>
  <c r="A23" i="156"/>
  <c r="A22" i="156"/>
  <c r="A21" i="156"/>
  <c r="A20" i="156"/>
  <c r="A19" i="156"/>
  <c r="A18" i="156"/>
  <c r="A17" i="156"/>
  <c r="A16" i="156"/>
  <c r="A15" i="156"/>
  <c r="A14" i="156"/>
  <c r="A13" i="156"/>
  <c r="A12" i="156"/>
  <c r="I9" i="156"/>
  <c r="H9" i="156"/>
  <c r="J7" i="156"/>
  <c r="J8" i="156" s="1"/>
  <c r="D4" i="156"/>
  <c r="J1" i="156"/>
  <c r="I1" i="156"/>
  <c r="H1" i="156"/>
  <c r="O129" i="155"/>
  <c r="N129" i="155"/>
  <c r="O128" i="155"/>
  <c r="N128" i="155"/>
  <c r="O127" i="155"/>
  <c r="N127" i="155"/>
  <c r="O126" i="155"/>
  <c r="N126" i="155"/>
  <c r="O125" i="155"/>
  <c r="N125" i="155"/>
  <c r="O124" i="155"/>
  <c r="N124" i="155"/>
  <c r="O123" i="155"/>
  <c r="N123" i="155"/>
  <c r="O122" i="155"/>
  <c r="N122" i="155"/>
  <c r="O121" i="155"/>
  <c r="N121" i="155"/>
  <c r="O120" i="155"/>
  <c r="N120" i="155"/>
  <c r="O119" i="155"/>
  <c r="N119" i="155"/>
  <c r="O118" i="155"/>
  <c r="N118" i="155"/>
  <c r="O117" i="155"/>
  <c r="N117" i="155"/>
  <c r="A117" i="155"/>
  <c r="O116" i="155"/>
  <c r="N116" i="155"/>
  <c r="A116" i="155"/>
  <c r="O115" i="155"/>
  <c r="N115" i="155"/>
  <c r="A115" i="155"/>
  <c r="O114" i="155"/>
  <c r="N114" i="155"/>
  <c r="A114" i="155"/>
  <c r="O113" i="155"/>
  <c r="N113" i="155"/>
  <c r="A113" i="155"/>
  <c r="O112" i="155"/>
  <c r="N112" i="155"/>
  <c r="A112" i="155"/>
  <c r="O111" i="155"/>
  <c r="N111" i="155"/>
  <c r="A111" i="155"/>
  <c r="O110" i="155"/>
  <c r="N110" i="155"/>
  <c r="A110" i="155"/>
  <c r="O109" i="155"/>
  <c r="N109" i="155"/>
  <c r="A109" i="155"/>
  <c r="O108" i="155"/>
  <c r="N108" i="155"/>
  <c r="A108" i="155"/>
  <c r="O107" i="155"/>
  <c r="N107" i="155"/>
  <c r="A107" i="155"/>
  <c r="O106" i="155"/>
  <c r="N106" i="155"/>
  <c r="A106" i="155"/>
  <c r="O105" i="155"/>
  <c r="N105" i="155"/>
  <c r="A105" i="155"/>
  <c r="O104" i="155"/>
  <c r="N104" i="155"/>
  <c r="A104" i="155"/>
  <c r="O103" i="155"/>
  <c r="N103" i="155"/>
  <c r="A103" i="155"/>
  <c r="O102" i="155"/>
  <c r="N102" i="155"/>
  <c r="A102" i="155"/>
  <c r="O101" i="155"/>
  <c r="N101" i="155"/>
  <c r="A101" i="155"/>
  <c r="O100" i="155"/>
  <c r="N100" i="155"/>
  <c r="A100" i="155"/>
  <c r="O99" i="155"/>
  <c r="N99" i="155"/>
  <c r="A99" i="155"/>
  <c r="O98" i="155"/>
  <c r="N98" i="155"/>
  <c r="A98" i="155"/>
  <c r="O97" i="155"/>
  <c r="N97" i="155"/>
  <c r="A97" i="155"/>
  <c r="O96" i="155"/>
  <c r="N96" i="155"/>
  <c r="A96" i="155"/>
  <c r="O95" i="155"/>
  <c r="N95" i="155"/>
  <c r="A95" i="155"/>
  <c r="O94" i="155"/>
  <c r="N94" i="155"/>
  <c r="A94" i="155"/>
  <c r="O93" i="155"/>
  <c r="N93" i="155"/>
  <c r="A93" i="155"/>
  <c r="O92" i="155"/>
  <c r="N92" i="155"/>
  <c r="A92" i="155"/>
  <c r="O91" i="155"/>
  <c r="N91" i="155"/>
  <c r="A91" i="155"/>
  <c r="O90" i="155"/>
  <c r="N90" i="155"/>
  <c r="A90" i="155"/>
  <c r="O89" i="155"/>
  <c r="N89" i="155"/>
  <c r="A89" i="155"/>
  <c r="O88" i="155"/>
  <c r="N88" i="155"/>
  <c r="A88" i="155"/>
  <c r="O87" i="155"/>
  <c r="N87" i="155"/>
  <c r="A87" i="155"/>
  <c r="O86" i="155"/>
  <c r="N86" i="155"/>
  <c r="A86" i="155"/>
  <c r="O85" i="155"/>
  <c r="N85" i="155"/>
  <c r="A85" i="155"/>
  <c r="O84" i="155"/>
  <c r="N84" i="155"/>
  <c r="A84" i="155"/>
  <c r="O83" i="155"/>
  <c r="N83" i="155"/>
  <c r="A83" i="155"/>
  <c r="O82" i="155"/>
  <c r="N82" i="155"/>
  <c r="A82" i="155"/>
  <c r="O81" i="155"/>
  <c r="N81" i="155"/>
  <c r="A81" i="155"/>
  <c r="O80" i="155"/>
  <c r="N80" i="155"/>
  <c r="A80" i="155"/>
  <c r="O79" i="155"/>
  <c r="N79" i="155"/>
  <c r="A79" i="155"/>
  <c r="O78" i="155"/>
  <c r="N78" i="155"/>
  <c r="A78" i="155"/>
  <c r="O77" i="155"/>
  <c r="N77" i="155"/>
  <c r="A77" i="155"/>
  <c r="O76" i="155"/>
  <c r="N76" i="155"/>
  <c r="A76" i="155"/>
  <c r="O75" i="155"/>
  <c r="N75" i="155"/>
  <c r="A75" i="155"/>
  <c r="O74" i="155"/>
  <c r="N74" i="155"/>
  <c r="A74" i="155"/>
  <c r="O73" i="155"/>
  <c r="N73" i="155"/>
  <c r="A73" i="155"/>
  <c r="O72" i="155"/>
  <c r="N72" i="155"/>
  <c r="A72" i="155"/>
  <c r="O71" i="155"/>
  <c r="N71" i="155"/>
  <c r="A71" i="155"/>
  <c r="O70" i="155"/>
  <c r="N70" i="155"/>
  <c r="A70" i="155"/>
  <c r="O69" i="155"/>
  <c r="N69" i="155"/>
  <c r="A69" i="155"/>
  <c r="O68" i="155"/>
  <c r="N68" i="155"/>
  <c r="A68" i="155"/>
  <c r="O67" i="155"/>
  <c r="N67" i="155"/>
  <c r="A67" i="155"/>
  <c r="O66" i="155"/>
  <c r="N66" i="155"/>
  <c r="A66" i="155"/>
  <c r="O65" i="155"/>
  <c r="N65" i="155"/>
  <c r="A65" i="155"/>
  <c r="O64" i="155"/>
  <c r="N64" i="155"/>
  <c r="A64" i="155"/>
  <c r="O63" i="155"/>
  <c r="N63" i="155"/>
  <c r="A63" i="155"/>
  <c r="O62" i="155"/>
  <c r="N62" i="155"/>
  <c r="A62" i="155"/>
  <c r="O61" i="155"/>
  <c r="N61" i="155"/>
  <c r="A61" i="155"/>
  <c r="O60" i="155"/>
  <c r="N60" i="155"/>
  <c r="A60" i="155"/>
  <c r="O59" i="155"/>
  <c r="N59" i="155"/>
  <c r="A59" i="155"/>
  <c r="O58" i="155"/>
  <c r="N58" i="155"/>
  <c r="A58" i="155"/>
  <c r="O57" i="155"/>
  <c r="N57" i="155"/>
  <c r="A57" i="155"/>
  <c r="O56" i="155"/>
  <c r="N56" i="155"/>
  <c r="A56" i="155"/>
  <c r="O55" i="155"/>
  <c r="N55" i="155"/>
  <c r="A55" i="155"/>
  <c r="O54" i="155"/>
  <c r="N54" i="155"/>
  <c r="A54" i="155"/>
  <c r="O53" i="155"/>
  <c r="N53" i="155"/>
  <c r="A53" i="155"/>
  <c r="O52" i="155"/>
  <c r="N52" i="155"/>
  <c r="A52" i="155"/>
  <c r="O51" i="155"/>
  <c r="N51" i="155"/>
  <c r="A51" i="155"/>
  <c r="O50" i="155"/>
  <c r="N50" i="155"/>
  <c r="A50" i="155"/>
  <c r="O49" i="155"/>
  <c r="N49" i="155"/>
  <c r="A49" i="155"/>
  <c r="O48" i="155"/>
  <c r="N48" i="155"/>
  <c r="A48" i="155"/>
  <c r="O47" i="155"/>
  <c r="N47" i="155"/>
  <c r="A47" i="155"/>
  <c r="O46" i="155"/>
  <c r="N46" i="155"/>
  <c r="A46" i="155"/>
  <c r="O45" i="155"/>
  <c r="N45" i="155"/>
  <c r="A45" i="155"/>
  <c r="O44" i="155"/>
  <c r="N44" i="155"/>
  <c r="A44" i="155"/>
  <c r="O43" i="155"/>
  <c r="N43" i="155"/>
  <c r="A43" i="155"/>
  <c r="O42" i="155"/>
  <c r="N42" i="155"/>
  <c r="A42" i="155"/>
  <c r="O41" i="155"/>
  <c r="N41" i="155"/>
  <c r="A41" i="155"/>
  <c r="O40" i="155"/>
  <c r="N40" i="155"/>
  <c r="A40" i="155"/>
  <c r="O39" i="155"/>
  <c r="N39" i="155"/>
  <c r="A39" i="155"/>
  <c r="O38" i="155"/>
  <c r="N38" i="155"/>
  <c r="A38" i="155"/>
  <c r="O37" i="155"/>
  <c r="N37" i="155"/>
  <c r="A37" i="155"/>
  <c r="O36" i="155"/>
  <c r="N36" i="155"/>
  <c r="A36" i="155"/>
  <c r="O35" i="155"/>
  <c r="N35" i="155"/>
  <c r="A35" i="155"/>
  <c r="O34" i="155"/>
  <c r="N34" i="155"/>
  <c r="A34" i="155"/>
  <c r="O33" i="155"/>
  <c r="N33" i="155"/>
  <c r="A33" i="155"/>
  <c r="O32" i="155"/>
  <c r="N32" i="155"/>
  <c r="A32" i="155"/>
  <c r="O31" i="155"/>
  <c r="N31" i="155"/>
  <c r="A31" i="155"/>
  <c r="O30" i="155"/>
  <c r="N30" i="155"/>
  <c r="A30" i="155"/>
  <c r="O29" i="155"/>
  <c r="N29" i="155"/>
  <c r="A29" i="155"/>
  <c r="O28" i="155"/>
  <c r="N28" i="155"/>
  <c r="A28" i="155"/>
  <c r="O27" i="155"/>
  <c r="N27" i="155"/>
  <c r="A27" i="155"/>
  <c r="O26" i="155"/>
  <c r="N26" i="155"/>
  <c r="A26" i="155"/>
  <c r="O25" i="155"/>
  <c r="N25" i="155"/>
  <c r="A25" i="155"/>
  <c r="O24" i="155"/>
  <c r="N24" i="155"/>
  <c r="A24" i="155"/>
  <c r="O23" i="155"/>
  <c r="N23" i="155"/>
  <c r="A23" i="155"/>
  <c r="O22" i="155"/>
  <c r="N22" i="155"/>
  <c r="A22" i="155"/>
  <c r="O21" i="155"/>
  <c r="N21" i="155"/>
  <c r="A21" i="155"/>
  <c r="O20" i="155"/>
  <c r="N20" i="155"/>
  <c r="A20" i="155"/>
  <c r="O19" i="155"/>
  <c r="N19" i="155"/>
  <c r="A19" i="155"/>
  <c r="O18" i="155"/>
  <c r="N18" i="155"/>
  <c r="A18" i="155"/>
  <c r="O17" i="155"/>
  <c r="N17" i="155"/>
  <c r="A17" i="155"/>
  <c r="O16" i="155"/>
  <c r="N16" i="155"/>
  <c r="A16" i="155"/>
  <c r="O15" i="155"/>
  <c r="N15" i="155"/>
  <c r="A15" i="155"/>
  <c r="O14" i="155"/>
  <c r="N14" i="155"/>
  <c r="A14" i="155"/>
  <c r="O13" i="155"/>
  <c r="N13" i="155"/>
  <c r="A13" i="155"/>
  <c r="O12" i="155"/>
  <c r="N12" i="155"/>
  <c r="A12" i="155"/>
  <c r="L9" i="155"/>
  <c r="K9" i="155"/>
  <c r="I9" i="155"/>
  <c r="N9" i="155" s="1"/>
  <c r="H9" i="155"/>
  <c r="D4" i="155"/>
  <c r="O1" i="155"/>
  <c r="N1" i="155"/>
  <c r="M1" i="155"/>
  <c r="L1" i="155"/>
  <c r="K1" i="155"/>
  <c r="J1" i="155"/>
  <c r="I1" i="155"/>
  <c r="H1" i="155"/>
  <c r="A117" i="154"/>
  <c r="A116" i="154"/>
  <c r="A115" i="154"/>
  <c r="A114" i="154"/>
  <c r="A113" i="154"/>
  <c r="A112" i="154"/>
  <c r="A111" i="154"/>
  <c r="A110" i="154"/>
  <c r="A109" i="154"/>
  <c r="A108" i="154"/>
  <c r="A107" i="154"/>
  <c r="A106" i="154"/>
  <c r="A105" i="154"/>
  <c r="A104" i="154"/>
  <c r="A103" i="154"/>
  <c r="A102" i="154"/>
  <c r="A101" i="154"/>
  <c r="A100" i="154"/>
  <c r="A99" i="154"/>
  <c r="A98" i="154"/>
  <c r="A97" i="154"/>
  <c r="A96" i="154"/>
  <c r="A95" i="154"/>
  <c r="A94" i="154"/>
  <c r="A93" i="154"/>
  <c r="A92" i="154"/>
  <c r="A91" i="154"/>
  <c r="A90" i="154"/>
  <c r="A89" i="154"/>
  <c r="A88" i="154"/>
  <c r="A87" i="154"/>
  <c r="A86" i="154"/>
  <c r="A85" i="154"/>
  <c r="A84" i="154"/>
  <c r="A83" i="154"/>
  <c r="A82" i="154"/>
  <c r="A81" i="154"/>
  <c r="A80" i="154"/>
  <c r="A79" i="154"/>
  <c r="A78" i="154"/>
  <c r="A77" i="154"/>
  <c r="A76" i="154"/>
  <c r="A75" i="154"/>
  <c r="A74" i="154"/>
  <c r="A73" i="154"/>
  <c r="A72" i="154"/>
  <c r="A71" i="154"/>
  <c r="A70" i="154"/>
  <c r="A69" i="154"/>
  <c r="A68" i="154"/>
  <c r="A67" i="154"/>
  <c r="A66" i="154"/>
  <c r="A65" i="154"/>
  <c r="A64" i="154"/>
  <c r="A63" i="154"/>
  <c r="A62" i="154"/>
  <c r="A61" i="154"/>
  <c r="A60" i="154"/>
  <c r="A59" i="154"/>
  <c r="A58" i="154"/>
  <c r="A57" i="154"/>
  <c r="A56" i="154"/>
  <c r="A55" i="154"/>
  <c r="A54" i="154"/>
  <c r="A53" i="154"/>
  <c r="A52" i="154"/>
  <c r="A51" i="154"/>
  <c r="A50" i="154"/>
  <c r="A49" i="154"/>
  <c r="A48" i="154"/>
  <c r="A47" i="154"/>
  <c r="A46" i="154"/>
  <c r="A45" i="154"/>
  <c r="A44" i="154"/>
  <c r="A43" i="154"/>
  <c r="A42" i="154"/>
  <c r="A41" i="154"/>
  <c r="A40" i="154"/>
  <c r="A39" i="154"/>
  <c r="A38" i="154"/>
  <c r="A37" i="154"/>
  <c r="A36" i="154"/>
  <c r="A35" i="154"/>
  <c r="A34" i="154"/>
  <c r="A33" i="154"/>
  <c r="A32" i="154"/>
  <c r="A31" i="154"/>
  <c r="A30" i="154"/>
  <c r="A29" i="154"/>
  <c r="A28" i="154"/>
  <c r="A27" i="154"/>
  <c r="A26" i="154"/>
  <c r="A25" i="154"/>
  <c r="A24" i="154"/>
  <c r="A23" i="154"/>
  <c r="A22" i="154"/>
  <c r="A21" i="154"/>
  <c r="A20" i="154"/>
  <c r="A19" i="154"/>
  <c r="A18" i="154"/>
  <c r="A17" i="154"/>
  <c r="A16" i="154"/>
  <c r="A15" i="154"/>
  <c r="A14" i="154"/>
  <c r="A13" i="154"/>
  <c r="A12" i="154"/>
  <c r="I9" i="154"/>
  <c r="H9" i="154"/>
  <c r="H5" i="154"/>
  <c r="H6" i="154" s="1"/>
  <c r="D4" i="154"/>
  <c r="J1" i="154"/>
  <c r="I1" i="154"/>
  <c r="H1" i="154"/>
  <c r="A117" i="153"/>
  <c r="A116" i="153"/>
  <c r="A115" i="153"/>
  <c r="A114" i="153"/>
  <c r="A113" i="153"/>
  <c r="A112" i="153"/>
  <c r="A111" i="153"/>
  <c r="A110" i="153"/>
  <c r="A109" i="153"/>
  <c r="A108" i="153"/>
  <c r="A107" i="153"/>
  <c r="A106" i="153"/>
  <c r="A105" i="153"/>
  <c r="A104" i="153"/>
  <c r="A103" i="153"/>
  <c r="A102" i="153"/>
  <c r="A101" i="153"/>
  <c r="A100" i="153"/>
  <c r="A99" i="153"/>
  <c r="A98" i="153"/>
  <c r="A97" i="153"/>
  <c r="A96" i="153"/>
  <c r="A95" i="153"/>
  <c r="A94" i="153"/>
  <c r="A93" i="153"/>
  <c r="A92" i="153"/>
  <c r="A91" i="153"/>
  <c r="A90" i="153"/>
  <c r="A89" i="153"/>
  <c r="A88" i="153"/>
  <c r="A87" i="153"/>
  <c r="A86" i="153"/>
  <c r="A85" i="153"/>
  <c r="A84" i="153"/>
  <c r="A83" i="153"/>
  <c r="A82" i="153"/>
  <c r="A81" i="153"/>
  <c r="A80" i="153"/>
  <c r="A79" i="153"/>
  <c r="A78" i="153"/>
  <c r="A77" i="153"/>
  <c r="A76" i="153"/>
  <c r="A75" i="153"/>
  <c r="A74" i="153"/>
  <c r="A73" i="153"/>
  <c r="A72" i="153"/>
  <c r="A71" i="153"/>
  <c r="A70" i="153"/>
  <c r="A69" i="153"/>
  <c r="A68" i="153"/>
  <c r="A67" i="153"/>
  <c r="A66" i="153"/>
  <c r="A65" i="153"/>
  <c r="A64" i="153"/>
  <c r="A63" i="153"/>
  <c r="A62" i="153"/>
  <c r="A61" i="153"/>
  <c r="A60" i="153"/>
  <c r="A59" i="153"/>
  <c r="A58" i="153"/>
  <c r="A57" i="153"/>
  <c r="A56" i="153"/>
  <c r="A55" i="153"/>
  <c r="A54" i="153"/>
  <c r="A53" i="153"/>
  <c r="A52" i="153"/>
  <c r="A51" i="153"/>
  <c r="A50" i="153"/>
  <c r="A49" i="153"/>
  <c r="A48" i="153"/>
  <c r="A47" i="153"/>
  <c r="A46" i="153"/>
  <c r="A45" i="153"/>
  <c r="A44" i="153"/>
  <c r="A43" i="153"/>
  <c r="A42" i="153"/>
  <c r="A41" i="153"/>
  <c r="A40" i="153"/>
  <c r="A39" i="153"/>
  <c r="A38" i="153"/>
  <c r="A37" i="153"/>
  <c r="A36" i="153"/>
  <c r="A35" i="153"/>
  <c r="A34" i="153"/>
  <c r="A33" i="153"/>
  <c r="A32" i="153"/>
  <c r="A31" i="153"/>
  <c r="A30" i="153"/>
  <c r="A29" i="153"/>
  <c r="A28" i="153"/>
  <c r="A27" i="153"/>
  <c r="A26" i="153"/>
  <c r="A25" i="153"/>
  <c r="A24" i="153"/>
  <c r="A23" i="153"/>
  <c r="A22" i="153"/>
  <c r="A21" i="153"/>
  <c r="A20" i="153"/>
  <c r="A19" i="153"/>
  <c r="A18" i="153"/>
  <c r="A17" i="153"/>
  <c r="A16" i="153"/>
  <c r="A15" i="153"/>
  <c r="A14" i="153"/>
  <c r="I5" i="153" s="1"/>
  <c r="I6" i="153" s="1"/>
  <c r="A13" i="153"/>
  <c r="A12" i="153"/>
  <c r="I9" i="153"/>
  <c r="H9" i="153"/>
  <c r="J7" i="153"/>
  <c r="J8" i="153" s="1"/>
  <c r="I7" i="153"/>
  <c r="I8" i="153" s="1"/>
  <c r="H7" i="153"/>
  <c r="H8" i="153" s="1"/>
  <c r="J5" i="153"/>
  <c r="J6" i="153" s="1"/>
  <c r="H5" i="153"/>
  <c r="H6" i="153" s="1"/>
  <c r="D4" i="153"/>
  <c r="J3" i="153"/>
  <c r="J4" i="153" s="1"/>
  <c r="I3" i="153"/>
  <c r="I4" i="153" s="1"/>
  <c r="J1" i="153"/>
  <c r="I1" i="153"/>
  <c r="H1" i="153"/>
  <c r="A117" i="152"/>
  <c r="A116" i="152"/>
  <c r="A115" i="152"/>
  <c r="A114" i="152"/>
  <c r="A113" i="152"/>
  <c r="A112" i="152"/>
  <c r="A111" i="152"/>
  <c r="A110" i="152"/>
  <c r="A109" i="152"/>
  <c r="A108" i="152"/>
  <c r="A107" i="152"/>
  <c r="A106" i="152"/>
  <c r="A105" i="152"/>
  <c r="A104" i="152"/>
  <c r="A103" i="152"/>
  <c r="A102" i="152"/>
  <c r="A101" i="152"/>
  <c r="A100" i="152"/>
  <c r="A99" i="152"/>
  <c r="A98" i="152"/>
  <c r="A97" i="152"/>
  <c r="A96" i="152"/>
  <c r="A95" i="152"/>
  <c r="A94" i="152"/>
  <c r="A93" i="152"/>
  <c r="A92" i="152"/>
  <c r="A91" i="152"/>
  <c r="A90" i="152"/>
  <c r="A89" i="152"/>
  <c r="A88" i="152"/>
  <c r="A87" i="152"/>
  <c r="A86" i="152"/>
  <c r="A85" i="152"/>
  <c r="A84" i="152"/>
  <c r="A83" i="152"/>
  <c r="A82" i="152"/>
  <c r="A81" i="152"/>
  <c r="A80" i="152"/>
  <c r="A79" i="152"/>
  <c r="A78" i="152"/>
  <c r="A77" i="152"/>
  <c r="A76" i="152"/>
  <c r="A75" i="152"/>
  <c r="A74" i="152"/>
  <c r="A73" i="152"/>
  <c r="A72" i="152"/>
  <c r="A71" i="152"/>
  <c r="A70" i="152"/>
  <c r="A69" i="152"/>
  <c r="A68" i="152"/>
  <c r="A67" i="152"/>
  <c r="A66" i="152"/>
  <c r="A65" i="152"/>
  <c r="A64" i="152"/>
  <c r="A63" i="152"/>
  <c r="A62" i="152"/>
  <c r="A61" i="152"/>
  <c r="A60" i="152"/>
  <c r="A59" i="152"/>
  <c r="A58" i="152"/>
  <c r="A57" i="152"/>
  <c r="A56" i="152"/>
  <c r="A55" i="152"/>
  <c r="A54" i="152"/>
  <c r="A53" i="152"/>
  <c r="A52" i="152"/>
  <c r="A51" i="152"/>
  <c r="A50" i="152"/>
  <c r="A49" i="152"/>
  <c r="A48" i="152"/>
  <c r="A47" i="152"/>
  <c r="A46" i="152"/>
  <c r="A45" i="152"/>
  <c r="A44" i="152"/>
  <c r="A43" i="152"/>
  <c r="A42" i="152"/>
  <c r="A41" i="152"/>
  <c r="A40" i="152"/>
  <c r="A39" i="152"/>
  <c r="A38" i="152"/>
  <c r="A37" i="152"/>
  <c r="A36" i="152"/>
  <c r="A35" i="152"/>
  <c r="A34" i="152"/>
  <c r="A33" i="152"/>
  <c r="A32" i="152"/>
  <c r="A31" i="152"/>
  <c r="A30" i="152"/>
  <c r="A29" i="152"/>
  <c r="A28" i="152"/>
  <c r="A27" i="152"/>
  <c r="A26" i="152"/>
  <c r="A25" i="152"/>
  <c r="A24" i="152"/>
  <c r="A23" i="152"/>
  <c r="A22" i="152"/>
  <c r="A21" i="152"/>
  <c r="A20" i="152"/>
  <c r="A19" i="152"/>
  <c r="A18" i="152"/>
  <c r="A17" i="152"/>
  <c r="A16" i="152"/>
  <c r="A15" i="152"/>
  <c r="A14" i="152"/>
  <c r="A13" i="152"/>
  <c r="A12" i="152"/>
  <c r="L7" i="152" s="1"/>
  <c r="L8" i="152" s="1"/>
  <c r="N9" i="152"/>
  <c r="M9" i="152"/>
  <c r="J9" i="152"/>
  <c r="N8" i="152"/>
  <c r="K8" i="152"/>
  <c r="J8" i="152"/>
  <c r="N7" i="152"/>
  <c r="M7" i="152"/>
  <c r="M8" i="152" s="1"/>
  <c r="K7" i="152"/>
  <c r="J7" i="152"/>
  <c r="I7" i="152"/>
  <c r="I8" i="152" s="1"/>
  <c r="M6" i="152"/>
  <c r="L6" i="152"/>
  <c r="I6" i="152"/>
  <c r="H6" i="152"/>
  <c r="M5" i="152"/>
  <c r="L5" i="152"/>
  <c r="K5" i="152"/>
  <c r="K6" i="152" s="1"/>
  <c r="I5" i="152"/>
  <c r="H5" i="152"/>
  <c r="D4" i="152"/>
  <c r="N3" i="152"/>
  <c r="N4" i="152" s="1"/>
  <c r="L3" i="152"/>
  <c r="L4" i="152" s="1"/>
  <c r="K3" i="152"/>
  <c r="K4" i="152" s="1"/>
  <c r="J3" i="152"/>
  <c r="J4" i="152" s="1"/>
  <c r="H3" i="152"/>
  <c r="H4" i="152" s="1"/>
  <c r="N1" i="152"/>
  <c r="M1" i="152"/>
  <c r="L1" i="152"/>
  <c r="K1" i="152"/>
  <c r="J1" i="152"/>
  <c r="I1" i="152"/>
  <c r="H1" i="152"/>
  <c r="A117" i="151"/>
  <c r="A116" i="151"/>
  <c r="A115" i="151"/>
  <c r="A114" i="151"/>
  <c r="A113" i="151"/>
  <c r="A112" i="151"/>
  <c r="A111" i="151"/>
  <c r="A110" i="151"/>
  <c r="A109" i="151"/>
  <c r="A108" i="151"/>
  <c r="A107" i="151"/>
  <c r="A106" i="151"/>
  <c r="A105" i="151"/>
  <c r="A104" i="151"/>
  <c r="A103" i="151"/>
  <c r="A102" i="151"/>
  <c r="A101" i="151"/>
  <c r="A100" i="151"/>
  <c r="A99" i="151"/>
  <c r="A98" i="151"/>
  <c r="A97" i="151"/>
  <c r="A96" i="151"/>
  <c r="A95" i="151"/>
  <c r="A94" i="151"/>
  <c r="A93" i="151"/>
  <c r="A92" i="151"/>
  <c r="A91" i="151"/>
  <c r="A90" i="151"/>
  <c r="A89" i="151"/>
  <c r="A88" i="151"/>
  <c r="A87" i="151"/>
  <c r="A86" i="151"/>
  <c r="A85" i="151"/>
  <c r="A84" i="151"/>
  <c r="A83" i="151"/>
  <c r="A82" i="151"/>
  <c r="A81" i="151"/>
  <c r="A80" i="151"/>
  <c r="A79" i="151"/>
  <c r="A78" i="151"/>
  <c r="A77" i="151"/>
  <c r="A76" i="151"/>
  <c r="A75" i="151"/>
  <c r="A74" i="151"/>
  <c r="A73" i="151"/>
  <c r="A72" i="151"/>
  <c r="A71" i="151"/>
  <c r="A70" i="151"/>
  <c r="A69" i="151"/>
  <c r="A68" i="151"/>
  <c r="A67" i="151"/>
  <c r="A66" i="151"/>
  <c r="A65" i="151"/>
  <c r="A64" i="151"/>
  <c r="A63" i="151"/>
  <c r="A62" i="151"/>
  <c r="A61" i="151"/>
  <c r="A60" i="151"/>
  <c r="A59" i="151"/>
  <c r="A58" i="151"/>
  <c r="A57" i="151"/>
  <c r="A56" i="151"/>
  <c r="A55" i="151"/>
  <c r="A54" i="151"/>
  <c r="A53" i="151"/>
  <c r="A52" i="151"/>
  <c r="A51" i="151"/>
  <c r="A50" i="151"/>
  <c r="A49" i="151"/>
  <c r="A48" i="151"/>
  <c r="A47" i="151"/>
  <c r="A46" i="151"/>
  <c r="A45" i="151"/>
  <c r="A44" i="151"/>
  <c r="A43" i="151"/>
  <c r="A42" i="151"/>
  <c r="A41" i="151"/>
  <c r="A40" i="151"/>
  <c r="A39" i="151"/>
  <c r="A38" i="151"/>
  <c r="A37" i="151"/>
  <c r="A36" i="151"/>
  <c r="A35" i="151"/>
  <c r="A34" i="151"/>
  <c r="A33" i="151"/>
  <c r="A32" i="151"/>
  <c r="A31" i="151"/>
  <c r="A30" i="151"/>
  <c r="A29" i="151"/>
  <c r="A28" i="151"/>
  <c r="A27" i="151"/>
  <c r="A26" i="151"/>
  <c r="A25" i="151"/>
  <c r="A24" i="151"/>
  <c r="A23" i="151"/>
  <c r="A22" i="151"/>
  <c r="A21" i="151"/>
  <c r="A20" i="151"/>
  <c r="A19" i="151"/>
  <c r="A18" i="151"/>
  <c r="A17" i="151"/>
  <c r="A16" i="151"/>
  <c r="A15" i="151"/>
  <c r="A14" i="151"/>
  <c r="A13" i="151"/>
  <c r="J7" i="151" s="1"/>
  <c r="J8" i="151" s="1"/>
  <c r="A12" i="151"/>
  <c r="I9" i="151"/>
  <c r="H9" i="151"/>
  <c r="I8" i="151"/>
  <c r="H8" i="151"/>
  <c r="I7" i="151"/>
  <c r="H7" i="151"/>
  <c r="J6" i="151"/>
  <c r="J5" i="151"/>
  <c r="I5" i="151"/>
  <c r="I6" i="151" s="1"/>
  <c r="D4" i="151"/>
  <c r="J3" i="151"/>
  <c r="J4" i="151" s="1"/>
  <c r="I3" i="151"/>
  <c r="I4" i="151" s="1"/>
  <c r="H3" i="151"/>
  <c r="H4" i="151" s="1"/>
  <c r="J1" i="151"/>
  <c r="I1" i="151"/>
  <c r="H1" i="151"/>
  <c r="A117" i="150"/>
  <c r="A116" i="150"/>
  <c r="A115" i="150"/>
  <c r="A114" i="150"/>
  <c r="A113" i="150"/>
  <c r="A112" i="150"/>
  <c r="A111" i="150"/>
  <c r="A110" i="150"/>
  <c r="A109" i="150"/>
  <c r="A108" i="150"/>
  <c r="A107" i="150"/>
  <c r="A106" i="150"/>
  <c r="A105" i="150"/>
  <c r="A104" i="150"/>
  <c r="A103" i="150"/>
  <c r="A102" i="150"/>
  <c r="A101" i="150"/>
  <c r="A100" i="150"/>
  <c r="A99" i="150"/>
  <c r="A98" i="150"/>
  <c r="A97" i="150"/>
  <c r="A96" i="150"/>
  <c r="A95" i="150"/>
  <c r="A94" i="150"/>
  <c r="A93" i="150"/>
  <c r="A92" i="150"/>
  <c r="A91" i="150"/>
  <c r="A90" i="150"/>
  <c r="A89" i="150"/>
  <c r="A88" i="150"/>
  <c r="A87" i="150"/>
  <c r="A86" i="150"/>
  <c r="A85" i="150"/>
  <c r="A84" i="150"/>
  <c r="A83" i="150"/>
  <c r="A82" i="150"/>
  <c r="A81" i="150"/>
  <c r="A80" i="150"/>
  <c r="A79" i="150"/>
  <c r="A78" i="150"/>
  <c r="A77" i="150"/>
  <c r="A76" i="150"/>
  <c r="A75" i="150"/>
  <c r="A74" i="150"/>
  <c r="A73" i="150"/>
  <c r="A72" i="150"/>
  <c r="A71" i="150"/>
  <c r="A70" i="150"/>
  <c r="A69" i="150"/>
  <c r="A68" i="150"/>
  <c r="A67" i="150"/>
  <c r="A66" i="150"/>
  <c r="A65" i="150"/>
  <c r="A64" i="150"/>
  <c r="A63" i="150"/>
  <c r="A62" i="150"/>
  <c r="A61" i="150"/>
  <c r="A60" i="150"/>
  <c r="A59" i="150"/>
  <c r="A58" i="150"/>
  <c r="A57" i="150"/>
  <c r="A56" i="150"/>
  <c r="A55" i="150"/>
  <c r="A54" i="150"/>
  <c r="A53" i="150"/>
  <c r="A52" i="150"/>
  <c r="A51" i="150"/>
  <c r="A50" i="150"/>
  <c r="A49" i="150"/>
  <c r="A48" i="150"/>
  <c r="A47" i="150"/>
  <c r="A46" i="150"/>
  <c r="A45" i="150"/>
  <c r="A44" i="150"/>
  <c r="A43" i="150"/>
  <c r="A42" i="150"/>
  <c r="A41" i="150"/>
  <c r="A40" i="150"/>
  <c r="A39" i="150"/>
  <c r="A38" i="150"/>
  <c r="A37" i="150"/>
  <c r="A36" i="150"/>
  <c r="A35" i="150"/>
  <c r="A34" i="150"/>
  <c r="A33" i="150"/>
  <c r="A32" i="150"/>
  <c r="A31" i="150"/>
  <c r="A30" i="150"/>
  <c r="A29" i="150"/>
  <c r="A28" i="150"/>
  <c r="A27" i="150"/>
  <c r="A26" i="150"/>
  <c r="A25" i="150"/>
  <c r="A24" i="150"/>
  <c r="A23" i="150"/>
  <c r="A22" i="150"/>
  <c r="A21" i="150"/>
  <c r="A20" i="150"/>
  <c r="A19" i="150"/>
  <c r="A18" i="150"/>
  <c r="A17" i="150"/>
  <c r="A16" i="150"/>
  <c r="A15" i="150"/>
  <c r="H7" i="150" s="1"/>
  <c r="H8" i="150" s="1"/>
  <c r="A14" i="150"/>
  <c r="A13" i="150"/>
  <c r="A12" i="150"/>
  <c r="I9" i="150"/>
  <c r="H9" i="150"/>
  <c r="J8" i="150"/>
  <c r="J7" i="150"/>
  <c r="I7" i="150"/>
  <c r="I8" i="150" s="1"/>
  <c r="I6" i="150"/>
  <c r="H6" i="150"/>
  <c r="I5" i="150"/>
  <c r="H5" i="150"/>
  <c r="J4" i="150"/>
  <c r="D4" i="150"/>
  <c r="J3" i="150"/>
  <c r="H3" i="150"/>
  <c r="H4" i="150" s="1"/>
  <c r="J1" i="150"/>
  <c r="I1" i="150"/>
  <c r="H1" i="150"/>
  <c r="O129" i="149"/>
  <c r="N129" i="149"/>
  <c r="O128" i="149"/>
  <c r="N128" i="149"/>
  <c r="O127" i="149"/>
  <c r="N127" i="149"/>
  <c r="O126" i="149"/>
  <c r="N126" i="149"/>
  <c r="O125" i="149"/>
  <c r="N125" i="149"/>
  <c r="O124" i="149"/>
  <c r="N124" i="149"/>
  <c r="O123" i="149"/>
  <c r="N123" i="149"/>
  <c r="O122" i="149"/>
  <c r="N122" i="149"/>
  <c r="O121" i="149"/>
  <c r="N121" i="149"/>
  <c r="O120" i="149"/>
  <c r="N120" i="149"/>
  <c r="O119" i="149"/>
  <c r="N119" i="149"/>
  <c r="O118" i="149"/>
  <c r="N118" i="149"/>
  <c r="O117" i="149"/>
  <c r="N117" i="149"/>
  <c r="A117" i="149"/>
  <c r="O116" i="149"/>
  <c r="N116" i="149"/>
  <c r="A116" i="149"/>
  <c r="O115" i="149"/>
  <c r="N115" i="149"/>
  <c r="A115" i="149"/>
  <c r="O114" i="149"/>
  <c r="N114" i="149"/>
  <c r="A114" i="149"/>
  <c r="O113" i="149"/>
  <c r="N113" i="149"/>
  <c r="A113" i="149"/>
  <c r="O112" i="149"/>
  <c r="N112" i="149"/>
  <c r="A112" i="149"/>
  <c r="O111" i="149"/>
  <c r="N111" i="149"/>
  <c r="A111" i="149"/>
  <c r="O110" i="149"/>
  <c r="N110" i="149"/>
  <c r="A110" i="149"/>
  <c r="O109" i="149"/>
  <c r="N109" i="149"/>
  <c r="A109" i="149"/>
  <c r="O108" i="149"/>
  <c r="N108" i="149"/>
  <c r="A108" i="149"/>
  <c r="O107" i="149"/>
  <c r="N107" i="149"/>
  <c r="A107" i="149"/>
  <c r="O106" i="149"/>
  <c r="N106" i="149"/>
  <c r="A106" i="149"/>
  <c r="O105" i="149"/>
  <c r="N105" i="149"/>
  <c r="A105" i="149"/>
  <c r="O104" i="149"/>
  <c r="N104" i="149"/>
  <c r="A104" i="149"/>
  <c r="O103" i="149"/>
  <c r="N103" i="149"/>
  <c r="A103" i="149"/>
  <c r="O102" i="149"/>
  <c r="N102" i="149"/>
  <c r="A102" i="149"/>
  <c r="O101" i="149"/>
  <c r="N101" i="149"/>
  <c r="A101" i="149"/>
  <c r="O100" i="149"/>
  <c r="N100" i="149"/>
  <c r="A100" i="149"/>
  <c r="O99" i="149"/>
  <c r="N99" i="149"/>
  <c r="A99" i="149"/>
  <c r="O98" i="149"/>
  <c r="N98" i="149"/>
  <c r="A98" i="149"/>
  <c r="O97" i="149"/>
  <c r="N97" i="149"/>
  <c r="A97" i="149"/>
  <c r="O96" i="149"/>
  <c r="N96" i="149"/>
  <c r="A96" i="149"/>
  <c r="O95" i="149"/>
  <c r="N95" i="149"/>
  <c r="A95" i="149"/>
  <c r="O94" i="149"/>
  <c r="N94" i="149"/>
  <c r="A94" i="149"/>
  <c r="O93" i="149"/>
  <c r="N93" i="149"/>
  <c r="A93" i="149"/>
  <c r="O92" i="149"/>
  <c r="N92" i="149"/>
  <c r="A92" i="149"/>
  <c r="O91" i="149"/>
  <c r="N91" i="149"/>
  <c r="A91" i="149"/>
  <c r="O90" i="149"/>
  <c r="N90" i="149"/>
  <c r="A90" i="149"/>
  <c r="O89" i="149"/>
  <c r="N89" i="149"/>
  <c r="A89" i="149"/>
  <c r="O88" i="149"/>
  <c r="N88" i="149"/>
  <c r="A88" i="149"/>
  <c r="O87" i="149"/>
  <c r="N87" i="149"/>
  <c r="A87" i="149"/>
  <c r="O86" i="149"/>
  <c r="N86" i="149"/>
  <c r="A86" i="149"/>
  <c r="O85" i="149"/>
  <c r="N85" i="149"/>
  <c r="A85" i="149"/>
  <c r="O84" i="149"/>
  <c r="N84" i="149"/>
  <c r="A84" i="149"/>
  <c r="O83" i="149"/>
  <c r="N83" i="149"/>
  <c r="A83" i="149"/>
  <c r="O82" i="149"/>
  <c r="N82" i="149"/>
  <c r="A82" i="149"/>
  <c r="O81" i="149"/>
  <c r="N81" i="149"/>
  <c r="A81" i="149"/>
  <c r="O80" i="149"/>
  <c r="N80" i="149"/>
  <c r="A80" i="149"/>
  <c r="O79" i="149"/>
  <c r="N79" i="149"/>
  <c r="A79" i="149"/>
  <c r="O78" i="149"/>
  <c r="N78" i="149"/>
  <c r="A78" i="149"/>
  <c r="O77" i="149"/>
  <c r="N77" i="149"/>
  <c r="A77" i="149"/>
  <c r="O76" i="149"/>
  <c r="N76" i="149"/>
  <c r="A76" i="149"/>
  <c r="O75" i="149"/>
  <c r="N75" i="149"/>
  <c r="A75" i="149"/>
  <c r="O74" i="149"/>
  <c r="N74" i="149"/>
  <c r="A74" i="149"/>
  <c r="O73" i="149"/>
  <c r="N73" i="149"/>
  <c r="A73" i="149"/>
  <c r="O72" i="149"/>
  <c r="N72" i="149"/>
  <c r="A72" i="149"/>
  <c r="O71" i="149"/>
  <c r="N71" i="149"/>
  <c r="A71" i="149"/>
  <c r="O70" i="149"/>
  <c r="N70" i="149"/>
  <c r="A70" i="149"/>
  <c r="O69" i="149"/>
  <c r="N69" i="149"/>
  <c r="A69" i="149"/>
  <c r="O68" i="149"/>
  <c r="N68" i="149"/>
  <c r="A68" i="149"/>
  <c r="O67" i="149"/>
  <c r="N67" i="149"/>
  <c r="A67" i="149"/>
  <c r="O66" i="149"/>
  <c r="N66" i="149"/>
  <c r="A66" i="149"/>
  <c r="O65" i="149"/>
  <c r="N65" i="149"/>
  <c r="A65" i="149"/>
  <c r="O64" i="149"/>
  <c r="N64" i="149"/>
  <c r="A64" i="149"/>
  <c r="O63" i="149"/>
  <c r="N63" i="149"/>
  <c r="A63" i="149"/>
  <c r="O62" i="149"/>
  <c r="N62" i="149"/>
  <c r="A62" i="149"/>
  <c r="O61" i="149"/>
  <c r="N61" i="149"/>
  <c r="A61" i="149"/>
  <c r="O60" i="149"/>
  <c r="N60" i="149"/>
  <c r="A60" i="149"/>
  <c r="O59" i="149"/>
  <c r="N59" i="149"/>
  <c r="A59" i="149"/>
  <c r="O58" i="149"/>
  <c r="N58" i="149"/>
  <c r="A58" i="149"/>
  <c r="O57" i="149"/>
  <c r="N57" i="149"/>
  <c r="A57" i="149"/>
  <c r="O56" i="149"/>
  <c r="N56" i="149"/>
  <c r="A56" i="149"/>
  <c r="O55" i="149"/>
  <c r="N55" i="149"/>
  <c r="A55" i="149"/>
  <c r="O54" i="149"/>
  <c r="N54" i="149"/>
  <c r="A54" i="149"/>
  <c r="O53" i="149"/>
  <c r="N53" i="149"/>
  <c r="A53" i="149"/>
  <c r="O52" i="149"/>
  <c r="N52" i="149"/>
  <c r="A52" i="149"/>
  <c r="O51" i="149"/>
  <c r="N51" i="149"/>
  <c r="A51" i="149"/>
  <c r="O50" i="149"/>
  <c r="N50" i="149"/>
  <c r="A50" i="149"/>
  <c r="O49" i="149"/>
  <c r="N49" i="149"/>
  <c r="A49" i="149"/>
  <c r="O48" i="149"/>
  <c r="N48" i="149"/>
  <c r="A48" i="149"/>
  <c r="O47" i="149"/>
  <c r="N47" i="149"/>
  <c r="A47" i="149"/>
  <c r="O46" i="149"/>
  <c r="N46" i="149"/>
  <c r="A46" i="149"/>
  <c r="O45" i="149"/>
  <c r="N45" i="149"/>
  <c r="A45" i="149"/>
  <c r="O44" i="149"/>
  <c r="N44" i="149"/>
  <c r="A44" i="149"/>
  <c r="O43" i="149"/>
  <c r="N43" i="149"/>
  <c r="A43" i="149"/>
  <c r="O42" i="149"/>
  <c r="N42" i="149"/>
  <c r="A42" i="149"/>
  <c r="O41" i="149"/>
  <c r="N41" i="149"/>
  <c r="A41" i="149"/>
  <c r="O40" i="149"/>
  <c r="N40" i="149"/>
  <c r="A40" i="149"/>
  <c r="O39" i="149"/>
  <c r="N39" i="149"/>
  <c r="A39" i="149"/>
  <c r="O38" i="149"/>
  <c r="N38" i="149"/>
  <c r="A38" i="149"/>
  <c r="O37" i="149"/>
  <c r="N37" i="149"/>
  <c r="A37" i="149"/>
  <c r="O36" i="149"/>
  <c r="N36" i="149"/>
  <c r="A36" i="149"/>
  <c r="O35" i="149"/>
  <c r="N35" i="149"/>
  <c r="A35" i="149"/>
  <c r="O34" i="149"/>
  <c r="N34" i="149"/>
  <c r="A34" i="149"/>
  <c r="O33" i="149"/>
  <c r="N33" i="149"/>
  <c r="A33" i="149"/>
  <c r="O32" i="149"/>
  <c r="N32" i="149"/>
  <c r="A32" i="149"/>
  <c r="O31" i="149"/>
  <c r="N31" i="149"/>
  <c r="A31" i="149"/>
  <c r="O30" i="149"/>
  <c r="N30" i="149"/>
  <c r="A30" i="149"/>
  <c r="O29" i="149"/>
  <c r="N29" i="149"/>
  <c r="A29" i="149"/>
  <c r="O28" i="149"/>
  <c r="N28" i="149"/>
  <c r="A28" i="149"/>
  <c r="O27" i="149"/>
  <c r="N27" i="149"/>
  <c r="A27" i="149"/>
  <c r="O26" i="149"/>
  <c r="N26" i="149"/>
  <c r="A26" i="149"/>
  <c r="O25" i="149"/>
  <c r="N25" i="149"/>
  <c r="A25" i="149"/>
  <c r="O24" i="149"/>
  <c r="N24" i="149"/>
  <c r="A24" i="149"/>
  <c r="O23" i="149"/>
  <c r="N23" i="149"/>
  <c r="A23" i="149"/>
  <c r="O22" i="149"/>
  <c r="N22" i="149"/>
  <c r="A22" i="149"/>
  <c r="O21" i="149"/>
  <c r="N21" i="149"/>
  <c r="A21" i="149"/>
  <c r="O20" i="149"/>
  <c r="N20" i="149"/>
  <c r="A20" i="149"/>
  <c r="O19" i="149"/>
  <c r="N19" i="149"/>
  <c r="A19" i="149"/>
  <c r="O18" i="149"/>
  <c r="N18" i="149"/>
  <c r="A18" i="149"/>
  <c r="O17" i="149"/>
  <c r="N17" i="149"/>
  <c r="A17" i="149"/>
  <c r="O16" i="149"/>
  <c r="N16" i="149"/>
  <c r="A16" i="149"/>
  <c r="O15" i="149"/>
  <c r="N15" i="149"/>
  <c r="A15" i="149"/>
  <c r="O7" i="149" s="1"/>
  <c r="O8" i="149" s="1"/>
  <c r="O14" i="149"/>
  <c r="N14" i="149"/>
  <c r="A14" i="149"/>
  <c r="O13" i="149"/>
  <c r="N13" i="149"/>
  <c r="A13" i="149"/>
  <c r="O12" i="149"/>
  <c r="N12" i="149"/>
  <c r="A12" i="149"/>
  <c r="N9" i="149"/>
  <c r="L9" i="149"/>
  <c r="K9" i="149"/>
  <c r="I9" i="149"/>
  <c r="H9" i="149"/>
  <c r="N7" i="149"/>
  <c r="N8" i="149" s="1"/>
  <c r="M7" i="149"/>
  <c r="M8" i="149" s="1"/>
  <c r="L7" i="149"/>
  <c r="L8" i="149" s="1"/>
  <c r="J7" i="149"/>
  <c r="J8" i="149" s="1"/>
  <c r="I7" i="149"/>
  <c r="I8" i="149" s="1"/>
  <c r="H7" i="149"/>
  <c r="H8" i="149" s="1"/>
  <c r="N5" i="149"/>
  <c r="N6" i="149" s="1"/>
  <c r="M5" i="149"/>
  <c r="M6" i="149" s="1"/>
  <c r="L5" i="149"/>
  <c r="L6" i="149" s="1"/>
  <c r="J5" i="149"/>
  <c r="J6" i="149" s="1"/>
  <c r="I5" i="149"/>
  <c r="I6" i="149" s="1"/>
  <c r="H5" i="149"/>
  <c r="H6" i="149" s="1"/>
  <c r="N4" i="149"/>
  <c r="J4" i="149"/>
  <c r="D4" i="149"/>
  <c r="O3" i="149"/>
  <c r="O4" i="149" s="1"/>
  <c r="N3" i="149"/>
  <c r="M3" i="149"/>
  <c r="M4" i="149" s="1"/>
  <c r="K3" i="149"/>
  <c r="K4" i="149" s="1"/>
  <c r="J3" i="149"/>
  <c r="I3" i="149"/>
  <c r="I4" i="149" s="1"/>
  <c r="O1" i="149"/>
  <c r="N1" i="149"/>
  <c r="M1" i="149"/>
  <c r="L1" i="149"/>
  <c r="K1" i="149"/>
  <c r="J1" i="149"/>
  <c r="I1" i="149"/>
  <c r="H1" i="149"/>
  <c r="A117" i="148"/>
  <c r="A116" i="148"/>
  <c r="A115" i="148"/>
  <c r="A114" i="148"/>
  <c r="A113" i="148"/>
  <c r="A112" i="148"/>
  <c r="A111" i="148"/>
  <c r="A110" i="148"/>
  <c r="A109" i="148"/>
  <c r="A108" i="148"/>
  <c r="A107" i="148"/>
  <c r="A106" i="148"/>
  <c r="A105" i="148"/>
  <c r="A104" i="148"/>
  <c r="A103" i="148"/>
  <c r="A102" i="148"/>
  <c r="A101" i="148"/>
  <c r="A100" i="148"/>
  <c r="A99" i="148"/>
  <c r="A98" i="148"/>
  <c r="A97" i="148"/>
  <c r="A96" i="148"/>
  <c r="A95" i="148"/>
  <c r="A94" i="148"/>
  <c r="A93" i="148"/>
  <c r="A92" i="148"/>
  <c r="A91" i="148"/>
  <c r="A90" i="148"/>
  <c r="A89" i="148"/>
  <c r="A88" i="148"/>
  <c r="A87" i="148"/>
  <c r="A86" i="148"/>
  <c r="A85" i="148"/>
  <c r="A84" i="148"/>
  <c r="A83" i="148"/>
  <c r="A82" i="148"/>
  <c r="A81" i="148"/>
  <c r="A80" i="148"/>
  <c r="A79" i="148"/>
  <c r="A78" i="148"/>
  <c r="A77" i="148"/>
  <c r="A76" i="148"/>
  <c r="A75" i="148"/>
  <c r="A74" i="148"/>
  <c r="A73" i="148"/>
  <c r="A72" i="148"/>
  <c r="A71" i="148"/>
  <c r="A70" i="148"/>
  <c r="A69" i="148"/>
  <c r="A68" i="148"/>
  <c r="A67" i="148"/>
  <c r="A66" i="148"/>
  <c r="A65" i="148"/>
  <c r="A64" i="148"/>
  <c r="A63" i="148"/>
  <c r="A62" i="148"/>
  <c r="A61" i="148"/>
  <c r="A60" i="148"/>
  <c r="A59" i="148"/>
  <c r="A58" i="148"/>
  <c r="A57" i="148"/>
  <c r="A56" i="148"/>
  <c r="A55" i="148"/>
  <c r="A54" i="148"/>
  <c r="A53" i="148"/>
  <c r="A52" i="148"/>
  <c r="A51" i="148"/>
  <c r="A50" i="148"/>
  <c r="A49" i="148"/>
  <c r="A48" i="148"/>
  <c r="A47" i="148"/>
  <c r="A46" i="148"/>
  <c r="A45" i="148"/>
  <c r="A44" i="148"/>
  <c r="A43" i="148"/>
  <c r="A42" i="148"/>
  <c r="A41" i="148"/>
  <c r="A40" i="148"/>
  <c r="A39" i="148"/>
  <c r="A38" i="148"/>
  <c r="A37" i="148"/>
  <c r="A36" i="148"/>
  <c r="A35" i="148"/>
  <c r="A34" i="148"/>
  <c r="A33" i="148"/>
  <c r="A32" i="148"/>
  <c r="A31" i="148"/>
  <c r="A30" i="148"/>
  <c r="A29" i="148"/>
  <c r="A28" i="148"/>
  <c r="A27" i="148"/>
  <c r="A26" i="148"/>
  <c r="A25" i="148"/>
  <c r="A24" i="148"/>
  <c r="A23" i="148"/>
  <c r="A22" i="148"/>
  <c r="A21" i="148"/>
  <c r="A20" i="148"/>
  <c r="A19" i="148"/>
  <c r="A18" i="148"/>
  <c r="A17" i="148"/>
  <c r="A16" i="148"/>
  <c r="A15" i="148"/>
  <c r="A14" i="148"/>
  <c r="A13" i="148"/>
  <c r="A12" i="148"/>
  <c r="I9" i="148"/>
  <c r="H9" i="148"/>
  <c r="D4" i="148"/>
  <c r="J1" i="148"/>
  <c r="I1" i="148"/>
  <c r="H1" i="148"/>
  <c r="A117" i="147"/>
  <c r="A116" i="147"/>
  <c r="A115" i="147"/>
  <c r="A114" i="147"/>
  <c r="A113" i="147"/>
  <c r="A112" i="147"/>
  <c r="A111" i="147"/>
  <c r="A110" i="147"/>
  <c r="A109" i="147"/>
  <c r="A108" i="147"/>
  <c r="A107" i="147"/>
  <c r="A106" i="147"/>
  <c r="A105" i="147"/>
  <c r="A104" i="147"/>
  <c r="A103" i="147"/>
  <c r="A102" i="147"/>
  <c r="A101" i="147"/>
  <c r="A100" i="147"/>
  <c r="A99" i="147"/>
  <c r="A98" i="147"/>
  <c r="A97" i="147"/>
  <c r="A96" i="147"/>
  <c r="A95" i="147"/>
  <c r="A94" i="147"/>
  <c r="A93" i="147"/>
  <c r="A92" i="147"/>
  <c r="A91" i="147"/>
  <c r="A90" i="147"/>
  <c r="A89" i="147"/>
  <c r="A88" i="147"/>
  <c r="A87" i="147"/>
  <c r="A86" i="147"/>
  <c r="A85" i="147"/>
  <c r="A84" i="147"/>
  <c r="A83" i="147"/>
  <c r="A82" i="147"/>
  <c r="A81" i="147"/>
  <c r="A80" i="147"/>
  <c r="A79" i="147"/>
  <c r="A78" i="147"/>
  <c r="A77" i="147"/>
  <c r="A76" i="147"/>
  <c r="A75" i="147"/>
  <c r="A74" i="147"/>
  <c r="A73" i="147"/>
  <c r="A72" i="147"/>
  <c r="A71" i="147"/>
  <c r="A70" i="147"/>
  <c r="A69" i="147"/>
  <c r="A68" i="147"/>
  <c r="A67" i="147"/>
  <c r="A66" i="147"/>
  <c r="A65" i="147"/>
  <c r="A64" i="147"/>
  <c r="A63" i="147"/>
  <c r="A62" i="147"/>
  <c r="A61" i="147"/>
  <c r="A60" i="147"/>
  <c r="A59" i="147"/>
  <c r="A58" i="147"/>
  <c r="A57" i="147"/>
  <c r="A56" i="147"/>
  <c r="A55" i="147"/>
  <c r="A54" i="147"/>
  <c r="A53" i="147"/>
  <c r="A52" i="147"/>
  <c r="A51" i="147"/>
  <c r="A50" i="147"/>
  <c r="A49" i="147"/>
  <c r="A48" i="147"/>
  <c r="A47" i="147"/>
  <c r="A46" i="147"/>
  <c r="A45" i="147"/>
  <c r="A44" i="147"/>
  <c r="A43" i="147"/>
  <c r="A42" i="147"/>
  <c r="A41" i="147"/>
  <c r="A40" i="147"/>
  <c r="A39" i="147"/>
  <c r="A38" i="147"/>
  <c r="A37" i="147"/>
  <c r="A36" i="147"/>
  <c r="A35" i="147"/>
  <c r="A34" i="147"/>
  <c r="A33" i="147"/>
  <c r="A32" i="147"/>
  <c r="A31" i="147"/>
  <c r="A30" i="147"/>
  <c r="A29" i="147"/>
  <c r="A28" i="147"/>
  <c r="A27" i="147"/>
  <c r="A26" i="147"/>
  <c r="A25" i="147"/>
  <c r="A24" i="147"/>
  <c r="A23" i="147"/>
  <c r="A22" i="147"/>
  <c r="A21" i="147"/>
  <c r="A20" i="147"/>
  <c r="A19" i="147"/>
  <c r="A18" i="147"/>
  <c r="A17" i="147"/>
  <c r="A16" i="147"/>
  <c r="A15" i="147"/>
  <c r="A14" i="147"/>
  <c r="A13" i="147"/>
  <c r="A12" i="147"/>
  <c r="I9" i="147"/>
  <c r="H9" i="147"/>
  <c r="I7" i="147"/>
  <c r="I8" i="147" s="1"/>
  <c r="D4" i="147"/>
  <c r="H3" i="147"/>
  <c r="H4" i="147" s="1"/>
  <c r="J1" i="147"/>
  <c r="I1" i="147"/>
  <c r="H1" i="147"/>
  <c r="A117" i="146"/>
  <c r="A116" i="146"/>
  <c r="A115" i="146"/>
  <c r="A114" i="146"/>
  <c r="A113" i="146"/>
  <c r="A112" i="146"/>
  <c r="A111" i="146"/>
  <c r="A110" i="146"/>
  <c r="A109" i="146"/>
  <c r="A108" i="146"/>
  <c r="A107" i="146"/>
  <c r="A106" i="146"/>
  <c r="A105" i="146"/>
  <c r="A104" i="146"/>
  <c r="A103" i="146"/>
  <c r="A102" i="146"/>
  <c r="A101" i="146"/>
  <c r="A100" i="146"/>
  <c r="A99" i="146"/>
  <c r="A98" i="146"/>
  <c r="A97" i="146"/>
  <c r="A96" i="146"/>
  <c r="A95" i="146"/>
  <c r="A94" i="146"/>
  <c r="A93" i="146"/>
  <c r="A92" i="146"/>
  <c r="A91" i="146"/>
  <c r="A90" i="146"/>
  <c r="A89" i="146"/>
  <c r="A88" i="146"/>
  <c r="A87" i="146"/>
  <c r="A86" i="146"/>
  <c r="A85" i="146"/>
  <c r="A84" i="146"/>
  <c r="A83" i="146"/>
  <c r="A82" i="146"/>
  <c r="A81" i="146"/>
  <c r="A80" i="146"/>
  <c r="A79" i="146"/>
  <c r="A78" i="146"/>
  <c r="A77" i="146"/>
  <c r="A76" i="146"/>
  <c r="A75" i="146"/>
  <c r="A74" i="146"/>
  <c r="A73" i="146"/>
  <c r="A72" i="146"/>
  <c r="A71" i="146"/>
  <c r="A70" i="146"/>
  <c r="A69" i="146"/>
  <c r="A68" i="146"/>
  <c r="A67" i="146"/>
  <c r="A66" i="146"/>
  <c r="A65" i="146"/>
  <c r="A64" i="146"/>
  <c r="A63" i="146"/>
  <c r="A62" i="146"/>
  <c r="A61" i="146"/>
  <c r="A60" i="146"/>
  <c r="A59" i="146"/>
  <c r="A58" i="146"/>
  <c r="A57" i="146"/>
  <c r="A56" i="146"/>
  <c r="A55" i="146"/>
  <c r="A54" i="146"/>
  <c r="A53" i="146"/>
  <c r="A52" i="146"/>
  <c r="A51" i="146"/>
  <c r="A50" i="146"/>
  <c r="A49" i="146"/>
  <c r="A48" i="146"/>
  <c r="A47" i="146"/>
  <c r="A46" i="146"/>
  <c r="A45" i="146"/>
  <c r="A44" i="146"/>
  <c r="A43" i="146"/>
  <c r="A42" i="146"/>
  <c r="A41" i="146"/>
  <c r="A40" i="146"/>
  <c r="A39" i="146"/>
  <c r="A38" i="146"/>
  <c r="A37" i="146"/>
  <c r="A36" i="146"/>
  <c r="A35" i="146"/>
  <c r="A34" i="146"/>
  <c r="A33" i="146"/>
  <c r="A32" i="146"/>
  <c r="A31" i="146"/>
  <c r="A30" i="146"/>
  <c r="A29" i="146"/>
  <c r="A28" i="146"/>
  <c r="A27" i="146"/>
  <c r="A26" i="146"/>
  <c r="A25" i="146"/>
  <c r="A24" i="146"/>
  <c r="A23" i="146"/>
  <c r="A22" i="146"/>
  <c r="A21" i="146"/>
  <c r="A20" i="146"/>
  <c r="A19" i="146"/>
  <c r="A18" i="146"/>
  <c r="A17" i="146"/>
  <c r="A16" i="146"/>
  <c r="A15" i="146"/>
  <c r="A14" i="146"/>
  <c r="A13" i="146"/>
  <c r="A12" i="146"/>
  <c r="I9" i="146"/>
  <c r="H9" i="146"/>
  <c r="D4" i="146"/>
  <c r="H3" i="146"/>
  <c r="H4" i="146" s="1"/>
  <c r="J1" i="146"/>
  <c r="I1" i="146"/>
  <c r="H1" i="146"/>
  <c r="A117" i="145"/>
  <c r="A116" i="145"/>
  <c r="A115" i="145"/>
  <c r="A114" i="145"/>
  <c r="A113" i="145"/>
  <c r="A112" i="145"/>
  <c r="A111" i="145"/>
  <c r="A110" i="145"/>
  <c r="A109" i="145"/>
  <c r="A108" i="145"/>
  <c r="A107" i="145"/>
  <c r="A106" i="145"/>
  <c r="A105" i="145"/>
  <c r="A104" i="145"/>
  <c r="A103" i="145"/>
  <c r="A102" i="145"/>
  <c r="A101" i="145"/>
  <c r="A100" i="145"/>
  <c r="A99" i="145"/>
  <c r="A98" i="145"/>
  <c r="A97" i="145"/>
  <c r="A96" i="145"/>
  <c r="A95" i="145"/>
  <c r="A94" i="145"/>
  <c r="A93" i="145"/>
  <c r="A92" i="145"/>
  <c r="A91" i="145"/>
  <c r="A90" i="145"/>
  <c r="A89" i="145"/>
  <c r="A88" i="145"/>
  <c r="A87" i="145"/>
  <c r="A86" i="145"/>
  <c r="A85" i="145"/>
  <c r="A84" i="145"/>
  <c r="A83" i="145"/>
  <c r="A82" i="145"/>
  <c r="A81" i="145"/>
  <c r="A80" i="145"/>
  <c r="A79" i="145"/>
  <c r="A78" i="145"/>
  <c r="A77" i="145"/>
  <c r="A76" i="145"/>
  <c r="A75" i="145"/>
  <c r="A74" i="145"/>
  <c r="A73" i="145"/>
  <c r="A72" i="145"/>
  <c r="A71" i="145"/>
  <c r="A70" i="145"/>
  <c r="A69" i="145"/>
  <c r="A68" i="145"/>
  <c r="A67" i="145"/>
  <c r="A66" i="145"/>
  <c r="A65" i="145"/>
  <c r="A64" i="145"/>
  <c r="A63" i="145"/>
  <c r="A62" i="145"/>
  <c r="A61" i="145"/>
  <c r="A60" i="145"/>
  <c r="A59" i="145"/>
  <c r="A58" i="145"/>
  <c r="A57" i="145"/>
  <c r="A56" i="145"/>
  <c r="A55" i="145"/>
  <c r="A54" i="145"/>
  <c r="A53" i="145"/>
  <c r="A52" i="145"/>
  <c r="A51" i="145"/>
  <c r="A50" i="145"/>
  <c r="A49" i="145"/>
  <c r="A48" i="145"/>
  <c r="A47" i="145"/>
  <c r="A46" i="145"/>
  <c r="A45" i="145"/>
  <c r="A44" i="145"/>
  <c r="A43" i="145"/>
  <c r="A42" i="145"/>
  <c r="A41" i="145"/>
  <c r="A40" i="145"/>
  <c r="A39" i="145"/>
  <c r="A38" i="145"/>
  <c r="A37" i="145"/>
  <c r="A36" i="145"/>
  <c r="A35" i="145"/>
  <c r="A34" i="145"/>
  <c r="A33" i="145"/>
  <c r="A32" i="145"/>
  <c r="A31" i="145"/>
  <c r="A30" i="145"/>
  <c r="A29" i="145"/>
  <c r="A28" i="145"/>
  <c r="A27" i="145"/>
  <c r="A26" i="145"/>
  <c r="A25" i="145"/>
  <c r="A24" i="145"/>
  <c r="A23" i="145"/>
  <c r="A22" i="145"/>
  <c r="A21" i="145"/>
  <c r="A20" i="145"/>
  <c r="A19" i="145"/>
  <c r="A18" i="145"/>
  <c r="A17" i="145"/>
  <c r="A16" i="145"/>
  <c r="A15" i="145"/>
  <c r="J3" i="145" s="1"/>
  <c r="J4" i="145" s="1"/>
  <c r="A14" i="145"/>
  <c r="A13" i="145"/>
  <c r="A12" i="145"/>
  <c r="I9" i="145"/>
  <c r="H9" i="145"/>
  <c r="I7" i="145"/>
  <c r="I8" i="145" s="1"/>
  <c r="H7" i="145"/>
  <c r="H8" i="145" s="1"/>
  <c r="J5" i="145"/>
  <c r="J6" i="145" s="1"/>
  <c r="I5" i="145"/>
  <c r="I6" i="145" s="1"/>
  <c r="D4" i="145"/>
  <c r="I3" i="145"/>
  <c r="I4" i="145" s="1"/>
  <c r="H3" i="145"/>
  <c r="H4" i="145" s="1"/>
  <c r="J1" i="145"/>
  <c r="I1" i="145"/>
  <c r="H1" i="145"/>
  <c r="O129" i="144"/>
  <c r="N129" i="144"/>
  <c r="O128" i="144"/>
  <c r="N128" i="144"/>
  <c r="O127" i="144"/>
  <c r="N127" i="144"/>
  <c r="O126" i="144"/>
  <c r="N126" i="144"/>
  <c r="O125" i="144"/>
  <c r="N125" i="144"/>
  <c r="O124" i="144"/>
  <c r="N124" i="144"/>
  <c r="O123" i="144"/>
  <c r="N123" i="144"/>
  <c r="O122" i="144"/>
  <c r="N122" i="144"/>
  <c r="O121" i="144"/>
  <c r="N121" i="144"/>
  <c r="O120" i="144"/>
  <c r="N120" i="144"/>
  <c r="O119" i="144"/>
  <c r="N119" i="144"/>
  <c r="O118" i="144"/>
  <c r="N118" i="144"/>
  <c r="O117" i="144"/>
  <c r="N117" i="144"/>
  <c r="A117" i="144"/>
  <c r="O116" i="144"/>
  <c r="N116" i="144"/>
  <c r="A116" i="144"/>
  <c r="O115" i="144"/>
  <c r="N115" i="144"/>
  <c r="A115" i="144"/>
  <c r="O114" i="144"/>
  <c r="N114" i="144"/>
  <c r="A114" i="144"/>
  <c r="O113" i="144"/>
  <c r="N113" i="144"/>
  <c r="A113" i="144"/>
  <c r="O112" i="144"/>
  <c r="N112" i="144"/>
  <c r="A112" i="144"/>
  <c r="O111" i="144"/>
  <c r="N111" i="144"/>
  <c r="A111" i="144"/>
  <c r="O110" i="144"/>
  <c r="N110" i="144"/>
  <c r="A110" i="144"/>
  <c r="O109" i="144"/>
  <c r="N109" i="144"/>
  <c r="A109" i="144"/>
  <c r="O108" i="144"/>
  <c r="N108" i="144"/>
  <c r="A108" i="144"/>
  <c r="O107" i="144"/>
  <c r="N107" i="144"/>
  <c r="A107" i="144"/>
  <c r="O106" i="144"/>
  <c r="N106" i="144"/>
  <c r="A106" i="144"/>
  <c r="O105" i="144"/>
  <c r="N105" i="144"/>
  <c r="A105" i="144"/>
  <c r="O104" i="144"/>
  <c r="N104" i="144"/>
  <c r="A104" i="144"/>
  <c r="O103" i="144"/>
  <c r="N103" i="144"/>
  <c r="A103" i="144"/>
  <c r="O102" i="144"/>
  <c r="N102" i="144"/>
  <c r="A102" i="144"/>
  <c r="O101" i="144"/>
  <c r="N101" i="144"/>
  <c r="A101" i="144"/>
  <c r="O100" i="144"/>
  <c r="N100" i="144"/>
  <c r="A100" i="144"/>
  <c r="O99" i="144"/>
  <c r="N99" i="144"/>
  <c r="A99" i="144"/>
  <c r="O98" i="144"/>
  <c r="N98" i="144"/>
  <c r="A98" i="144"/>
  <c r="O97" i="144"/>
  <c r="N97" i="144"/>
  <c r="A97" i="144"/>
  <c r="O96" i="144"/>
  <c r="N96" i="144"/>
  <c r="A96" i="144"/>
  <c r="O95" i="144"/>
  <c r="N95" i="144"/>
  <c r="A95" i="144"/>
  <c r="O94" i="144"/>
  <c r="N94" i="144"/>
  <c r="A94" i="144"/>
  <c r="O93" i="144"/>
  <c r="N93" i="144"/>
  <c r="A93" i="144"/>
  <c r="O92" i="144"/>
  <c r="N92" i="144"/>
  <c r="A92" i="144"/>
  <c r="O91" i="144"/>
  <c r="N91" i="144"/>
  <c r="A91" i="144"/>
  <c r="O90" i="144"/>
  <c r="N90" i="144"/>
  <c r="A90" i="144"/>
  <c r="O89" i="144"/>
  <c r="N89" i="144"/>
  <c r="A89" i="144"/>
  <c r="O88" i="144"/>
  <c r="N88" i="144"/>
  <c r="A88" i="144"/>
  <c r="O87" i="144"/>
  <c r="N87" i="144"/>
  <c r="A87" i="144"/>
  <c r="O86" i="144"/>
  <c r="N86" i="144"/>
  <c r="A86" i="144"/>
  <c r="O85" i="144"/>
  <c r="N85" i="144"/>
  <c r="A85" i="144"/>
  <c r="O84" i="144"/>
  <c r="N84" i="144"/>
  <c r="A84" i="144"/>
  <c r="O83" i="144"/>
  <c r="N83" i="144"/>
  <c r="A83" i="144"/>
  <c r="O82" i="144"/>
  <c r="N82" i="144"/>
  <c r="A82" i="144"/>
  <c r="O81" i="144"/>
  <c r="N81" i="144"/>
  <c r="A81" i="144"/>
  <c r="O80" i="144"/>
  <c r="N80" i="144"/>
  <c r="A80" i="144"/>
  <c r="O79" i="144"/>
  <c r="N79" i="144"/>
  <c r="A79" i="144"/>
  <c r="O78" i="144"/>
  <c r="N78" i="144"/>
  <c r="A78" i="144"/>
  <c r="O77" i="144"/>
  <c r="N77" i="144"/>
  <c r="A77" i="144"/>
  <c r="O76" i="144"/>
  <c r="N76" i="144"/>
  <c r="A76" i="144"/>
  <c r="O75" i="144"/>
  <c r="N75" i="144"/>
  <c r="A75" i="144"/>
  <c r="O74" i="144"/>
  <c r="N74" i="144"/>
  <c r="A74" i="144"/>
  <c r="O73" i="144"/>
  <c r="N73" i="144"/>
  <c r="A73" i="144"/>
  <c r="O72" i="144"/>
  <c r="N72" i="144"/>
  <c r="A72" i="144"/>
  <c r="O71" i="144"/>
  <c r="N71" i="144"/>
  <c r="A71" i="144"/>
  <c r="O70" i="144"/>
  <c r="N70" i="144"/>
  <c r="A70" i="144"/>
  <c r="O69" i="144"/>
  <c r="N69" i="144"/>
  <c r="A69" i="144"/>
  <c r="O68" i="144"/>
  <c r="N68" i="144"/>
  <c r="A68" i="144"/>
  <c r="O67" i="144"/>
  <c r="N67" i="144"/>
  <c r="A67" i="144"/>
  <c r="O66" i="144"/>
  <c r="N66" i="144"/>
  <c r="A66" i="144"/>
  <c r="O65" i="144"/>
  <c r="N65" i="144"/>
  <c r="A65" i="144"/>
  <c r="O64" i="144"/>
  <c r="N64" i="144"/>
  <c r="A64" i="144"/>
  <c r="O63" i="144"/>
  <c r="N63" i="144"/>
  <c r="A63" i="144"/>
  <c r="O62" i="144"/>
  <c r="N62" i="144"/>
  <c r="A62" i="144"/>
  <c r="O61" i="144"/>
  <c r="N61" i="144"/>
  <c r="A61" i="144"/>
  <c r="O60" i="144"/>
  <c r="N60" i="144"/>
  <c r="A60" i="144"/>
  <c r="O59" i="144"/>
  <c r="N59" i="144"/>
  <c r="A59" i="144"/>
  <c r="O58" i="144"/>
  <c r="N58" i="144"/>
  <c r="A58" i="144"/>
  <c r="O57" i="144"/>
  <c r="N57" i="144"/>
  <c r="A57" i="144"/>
  <c r="O56" i="144"/>
  <c r="N56" i="144"/>
  <c r="A56" i="144"/>
  <c r="O55" i="144"/>
  <c r="N55" i="144"/>
  <c r="A55" i="144"/>
  <c r="O54" i="144"/>
  <c r="N54" i="144"/>
  <c r="A54" i="144"/>
  <c r="O53" i="144"/>
  <c r="N53" i="144"/>
  <c r="A53" i="144"/>
  <c r="O52" i="144"/>
  <c r="N52" i="144"/>
  <c r="A52" i="144"/>
  <c r="O51" i="144"/>
  <c r="N51" i="144"/>
  <c r="A51" i="144"/>
  <c r="O50" i="144"/>
  <c r="N50" i="144"/>
  <c r="A50" i="144"/>
  <c r="O49" i="144"/>
  <c r="N49" i="144"/>
  <c r="A49" i="144"/>
  <c r="O48" i="144"/>
  <c r="N48" i="144"/>
  <c r="A48" i="144"/>
  <c r="O47" i="144"/>
  <c r="N47" i="144"/>
  <c r="A47" i="144"/>
  <c r="O46" i="144"/>
  <c r="N46" i="144"/>
  <c r="A46" i="144"/>
  <c r="O45" i="144"/>
  <c r="N45" i="144"/>
  <c r="A45" i="144"/>
  <c r="O44" i="144"/>
  <c r="N44" i="144"/>
  <c r="A44" i="144"/>
  <c r="O43" i="144"/>
  <c r="N43" i="144"/>
  <c r="A43" i="144"/>
  <c r="O42" i="144"/>
  <c r="N42" i="144"/>
  <c r="A42" i="144"/>
  <c r="O41" i="144"/>
  <c r="N41" i="144"/>
  <c r="A41" i="144"/>
  <c r="O40" i="144"/>
  <c r="N40" i="144"/>
  <c r="A40" i="144"/>
  <c r="O39" i="144"/>
  <c r="N39" i="144"/>
  <c r="A39" i="144"/>
  <c r="O38" i="144"/>
  <c r="N38" i="144"/>
  <c r="A38" i="144"/>
  <c r="O37" i="144"/>
  <c r="N37" i="144"/>
  <c r="A37" i="144"/>
  <c r="O36" i="144"/>
  <c r="N36" i="144"/>
  <c r="A36" i="144"/>
  <c r="O35" i="144"/>
  <c r="N35" i="144"/>
  <c r="A35" i="144"/>
  <c r="O34" i="144"/>
  <c r="N34" i="144"/>
  <c r="A34" i="144"/>
  <c r="O33" i="144"/>
  <c r="N33" i="144"/>
  <c r="A33" i="144"/>
  <c r="O32" i="144"/>
  <c r="N32" i="144"/>
  <c r="A32" i="144"/>
  <c r="O31" i="144"/>
  <c r="N31" i="144"/>
  <c r="A31" i="144"/>
  <c r="O30" i="144"/>
  <c r="N30" i="144"/>
  <c r="A30" i="144"/>
  <c r="O29" i="144"/>
  <c r="N29" i="144"/>
  <c r="A29" i="144"/>
  <c r="O28" i="144"/>
  <c r="N28" i="144"/>
  <c r="A28" i="144"/>
  <c r="O27" i="144"/>
  <c r="N27" i="144"/>
  <c r="A27" i="144"/>
  <c r="O26" i="144"/>
  <c r="N26" i="144"/>
  <c r="A26" i="144"/>
  <c r="O25" i="144"/>
  <c r="N25" i="144"/>
  <c r="A25" i="144"/>
  <c r="O24" i="144"/>
  <c r="N24" i="144"/>
  <c r="A24" i="144"/>
  <c r="O23" i="144"/>
  <c r="N23" i="144"/>
  <c r="A23" i="144"/>
  <c r="O22" i="144"/>
  <c r="N22" i="144"/>
  <c r="A22" i="144"/>
  <c r="O21" i="144"/>
  <c r="N21" i="144"/>
  <c r="A21" i="144"/>
  <c r="O20" i="144"/>
  <c r="N20" i="144"/>
  <c r="A20" i="144"/>
  <c r="O19" i="144"/>
  <c r="N19" i="144"/>
  <c r="A19" i="144"/>
  <c r="O18" i="144"/>
  <c r="N18" i="144"/>
  <c r="A18" i="144"/>
  <c r="O17" i="144"/>
  <c r="N17" i="144"/>
  <c r="A17" i="144"/>
  <c r="O16" i="144"/>
  <c r="N16" i="144"/>
  <c r="A16" i="144"/>
  <c r="O15" i="144"/>
  <c r="N15" i="144"/>
  <c r="A15" i="144"/>
  <c r="L7" i="144" s="1"/>
  <c r="L8" i="144" s="1"/>
  <c r="O14" i="144"/>
  <c r="N14" i="144"/>
  <c r="A14" i="144"/>
  <c r="O13" i="144"/>
  <c r="N13" i="144"/>
  <c r="A13" i="144"/>
  <c r="O12" i="144"/>
  <c r="N12" i="144"/>
  <c r="A12" i="144"/>
  <c r="L9" i="144"/>
  <c r="N9" i="144" s="1"/>
  <c r="K9" i="144"/>
  <c r="I9" i="144"/>
  <c r="H9" i="144"/>
  <c r="O7" i="144"/>
  <c r="O8" i="144" s="1"/>
  <c r="K7" i="144"/>
  <c r="K8" i="144" s="1"/>
  <c r="J7" i="144"/>
  <c r="J8" i="144" s="1"/>
  <c r="O5" i="144"/>
  <c r="O6" i="144" s="1"/>
  <c r="K5" i="144"/>
  <c r="K6" i="144" s="1"/>
  <c r="J5" i="144"/>
  <c r="J6" i="144" s="1"/>
  <c r="L4" i="144"/>
  <c r="D4" i="144"/>
  <c r="L3" i="144"/>
  <c r="K3" i="144"/>
  <c r="K4" i="144" s="1"/>
  <c r="O1" i="144"/>
  <c r="N1" i="144"/>
  <c r="M1" i="144"/>
  <c r="L1" i="144"/>
  <c r="K1" i="144"/>
  <c r="J1" i="144"/>
  <c r="I1" i="144"/>
  <c r="H1" i="144"/>
  <c r="A117" i="143"/>
  <c r="A116" i="143"/>
  <c r="A115" i="143"/>
  <c r="A114" i="143"/>
  <c r="A113" i="143"/>
  <c r="A112" i="143"/>
  <c r="A111" i="143"/>
  <c r="A110" i="143"/>
  <c r="A109" i="143"/>
  <c r="A108" i="143"/>
  <c r="A107" i="143"/>
  <c r="A106" i="143"/>
  <c r="A105" i="143"/>
  <c r="A104" i="143"/>
  <c r="A103" i="143"/>
  <c r="A102" i="143"/>
  <c r="A101" i="143"/>
  <c r="A100" i="143"/>
  <c r="A99" i="143"/>
  <c r="A98" i="143"/>
  <c r="A97" i="143"/>
  <c r="A96" i="143"/>
  <c r="A95" i="143"/>
  <c r="A94" i="143"/>
  <c r="A93" i="143"/>
  <c r="A92" i="143"/>
  <c r="A91" i="143"/>
  <c r="A90" i="143"/>
  <c r="A89" i="143"/>
  <c r="A88" i="143"/>
  <c r="A87" i="143"/>
  <c r="A86" i="143"/>
  <c r="A85" i="143"/>
  <c r="A84" i="143"/>
  <c r="A83" i="143"/>
  <c r="A82" i="143"/>
  <c r="A81" i="143"/>
  <c r="A80" i="143"/>
  <c r="A79" i="143"/>
  <c r="A78" i="143"/>
  <c r="A77" i="143"/>
  <c r="A76" i="143"/>
  <c r="A75" i="143"/>
  <c r="A74" i="143"/>
  <c r="A73" i="143"/>
  <c r="A72" i="143"/>
  <c r="A71" i="143"/>
  <c r="A70" i="143"/>
  <c r="A69" i="143"/>
  <c r="A68" i="143"/>
  <c r="A67" i="143"/>
  <c r="A66" i="143"/>
  <c r="A65" i="143"/>
  <c r="A64" i="143"/>
  <c r="A63" i="143"/>
  <c r="A62" i="143"/>
  <c r="A61" i="143"/>
  <c r="A60" i="143"/>
  <c r="A59" i="143"/>
  <c r="A58" i="143"/>
  <c r="A57" i="143"/>
  <c r="A56" i="143"/>
  <c r="A55" i="143"/>
  <c r="A54" i="143"/>
  <c r="A53" i="143"/>
  <c r="A52" i="143"/>
  <c r="A51" i="143"/>
  <c r="A50" i="143"/>
  <c r="A49" i="143"/>
  <c r="A48" i="143"/>
  <c r="A47" i="143"/>
  <c r="A46" i="143"/>
  <c r="A45" i="143"/>
  <c r="A44" i="143"/>
  <c r="A43" i="143"/>
  <c r="A42" i="143"/>
  <c r="A41" i="143"/>
  <c r="A40" i="143"/>
  <c r="A39" i="143"/>
  <c r="A38" i="143"/>
  <c r="A37" i="143"/>
  <c r="A36" i="143"/>
  <c r="A35" i="143"/>
  <c r="A34" i="143"/>
  <c r="A33" i="143"/>
  <c r="A32" i="143"/>
  <c r="A31" i="143"/>
  <c r="A30" i="143"/>
  <c r="A29" i="143"/>
  <c r="A28" i="143"/>
  <c r="A27" i="143"/>
  <c r="A26" i="143"/>
  <c r="A25" i="143"/>
  <c r="A24" i="143"/>
  <c r="A23" i="143"/>
  <c r="A22" i="143"/>
  <c r="A21" i="143"/>
  <c r="A20" i="143"/>
  <c r="A19" i="143"/>
  <c r="A18" i="143"/>
  <c r="A17" i="143"/>
  <c r="A16" i="143"/>
  <c r="A15" i="143"/>
  <c r="A14" i="143"/>
  <c r="A13" i="143"/>
  <c r="A12" i="143"/>
  <c r="N9" i="143"/>
  <c r="M9" i="143"/>
  <c r="J9" i="143"/>
  <c r="N7" i="143"/>
  <c r="N8" i="143" s="1"/>
  <c r="J7" i="143"/>
  <c r="J8" i="143" s="1"/>
  <c r="I7" i="143"/>
  <c r="I8" i="143" s="1"/>
  <c r="M5" i="143"/>
  <c r="M6" i="143" s="1"/>
  <c r="L5" i="143"/>
  <c r="L6" i="143" s="1"/>
  <c r="H5" i="143"/>
  <c r="H6" i="143" s="1"/>
  <c r="N4" i="143"/>
  <c r="D4" i="143"/>
  <c r="N3" i="143"/>
  <c r="M3" i="143"/>
  <c r="M4" i="143" s="1"/>
  <c r="J3" i="143"/>
  <c r="J4" i="143" s="1"/>
  <c r="I3" i="143"/>
  <c r="I4" i="143" s="1"/>
  <c r="O2" i="143"/>
  <c r="N1" i="143"/>
  <c r="M1" i="143"/>
  <c r="L1" i="143"/>
  <c r="K1" i="143"/>
  <c r="J1" i="143"/>
  <c r="I1" i="143"/>
  <c r="H1" i="143"/>
  <c r="O129" i="142"/>
  <c r="N129" i="142"/>
  <c r="O128" i="142"/>
  <c r="N128" i="142"/>
  <c r="O127" i="142"/>
  <c r="N127" i="142"/>
  <c r="O126" i="142"/>
  <c r="N126" i="142"/>
  <c r="O125" i="142"/>
  <c r="N125" i="142"/>
  <c r="O124" i="142"/>
  <c r="N124" i="142"/>
  <c r="O123" i="142"/>
  <c r="N123" i="142"/>
  <c r="O122" i="142"/>
  <c r="N122" i="142"/>
  <c r="O121" i="142"/>
  <c r="N121" i="142"/>
  <c r="O120" i="142"/>
  <c r="N120" i="142"/>
  <c r="O119" i="142"/>
  <c r="N119" i="142"/>
  <c r="O118" i="142"/>
  <c r="N118" i="142"/>
  <c r="O117" i="142"/>
  <c r="N117" i="142"/>
  <c r="A117" i="142"/>
  <c r="O116" i="142"/>
  <c r="N116" i="142"/>
  <c r="A116" i="142"/>
  <c r="O115" i="142"/>
  <c r="N115" i="142"/>
  <c r="A115" i="142"/>
  <c r="O114" i="142"/>
  <c r="N114" i="142"/>
  <c r="A114" i="142"/>
  <c r="O113" i="142"/>
  <c r="N113" i="142"/>
  <c r="A113" i="142"/>
  <c r="O112" i="142"/>
  <c r="N112" i="142"/>
  <c r="A112" i="142"/>
  <c r="O111" i="142"/>
  <c r="N111" i="142"/>
  <c r="A111" i="142"/>
  <c r="O110" i="142"/>
  <c r="N110" i="142"/>
  <c r="A110" i="142"/>
  <c r="O109" i="142"/>
  <c r="N109" i="142"/>
  <c r="A109" i="142"/>
  <c r="O108" i="142"/>
  <c r="N108" i="142"/>
  <c r="A108" i="142"/>
  <c r="O107" i="142"/>
  <c r="N107" i="142"/>
  <c r="A107" i="142"/>
  <c r="O106" i="142"/>
  <c r="N106" i="142"/>
  <c r="A106" i="142"/>
  <c r="O105" i="142"/>
  <c r="N105" i="142"/>
  <c r="A105" i="142"/>
  <c r="O104" i="142"/>
  <c r="N104" i="142"/>
  <c r="A104" i="142"/>
  <c r="O103" i="142"/>
  <c r="N103" i="142"/>
  <c r="A103" i="142"/>
  <c r="O102" i="142"/>
  <c r="N102" i="142"/>
  <c r="A102" i="142"/>
  <c r="O101" i="142"/>
  <c r="N101" i="142"/>
  <c r="A101" i="142"/>
  <c r="O100" i="142"/>
  <c r="N100" i="142"/>
  <c r="A100" i="142"/>
  <c r="O99" i="142"/>
  <c r="N99" i="142"/>
  <c r="A99" i="142"/>
  <c r="O98" i="142"/>
  <c r="N98" i="142"/>
  <c r="A98" i="142"/>
  <c r="O97" i="142"/>
  <c r="N97" i="142"/>
  <c r="A97" i="142"/>
  <c r="O96" i="142"/>
  <c r="N96" i="142"/>
  <c r="A96" i="142"/>
  <c r="O95" i="142"/>
  <c r="N95" i="142"/>
  <c r="A95" i="142"/>
  <c r="O94" i="142"/>
  <c r="N94" i="142"/>
  <c r="A94" i="142"/>
  <c r="O93" i="142"/>
  <c r="N93" i="142"/>
  <c r="A93" i="142"/>
  <c r="O92" i="142"/>
  <c r="N92" i="142"/>
  <c r="A92" i="142"/>
  <c r="O91" i="142"/>
  <c r="N91" i="142"/>
  <c r="A91" i="142"/>
  <c r="O90" i="142"/>
  <c r="N90" i="142"/>
  <c r="A90" i="142"/>
  <c r="O89" i="142"/>
  <c r="N89" i="142"/>
  <c r="A89" i="142"/>
  <c r="O88" i="142"/>
  <c r="N88" i="142"/>
  <c r="A88" i="142"/>
  <c r="O87" i="142"/>
  <c r="N87" i="142"/>
  <c r="A87" i="142"/>
  <c r="O86" i="142"/>
  <c r="N86" i="142"/>
  <c r="A86" i="142"/>
  <c r="O85" i="142"/>
  <c r="N85" i="142"/>
  <c r="A85" i="142"/>
  <c r="O84" i="142"/>
  <c r="N84" i="142"/>
  <c r="A84" i="142"/>
  <c r="O83" i="142"/>
  <c r="N83" i="142"/>
  <c r="A83" i="142"/>
  <c r="O82" i="142"/>
  <c r="N82" i="142"/>
  <c r="A82" i="142"/>
  <c r="O81" i="142"/>
  <c r="N81" i="142"/>
  <c r="A81" i="142"/>
  <c r="O80" i="142"/>
  <c r="N80" i="142"/>
  <c r="A80" i="142"/>
  <c r="O79" i="142"/>
  <c r="N79" i="142"/>
  <c r="A79" i="142"/>
  <c r="O78" i="142"/>
  <c r="N78" i="142"/>
  <c r="A78" i="142"/>
  <c r="O77" i="142"/>
  <c r="N77" i="142"/>
  <c r="A77" i="142"/>
  <c r="O76" i="142"/>
  <c r="N76" i="142"/>
  <c r="A76" i="142"/>
  <c r="O75" i="142"/>
  <c r="N75" i="142"/>
  <c r="A75" i="142"/>
  <c r="O74" i="142"/>
  <c r="N74" i="142"/>
  <c r="A74" i="142"/>
  <c r="O73" i="142"/>
  <c r="N73" i="142"/>
  <c r="A73" i="142"/>
  <c r="O72" i="142"/>
  <c r="N72" i="142"/>
  <c r="A72" i="142"/>
  <c r="O71" i="142"/>
  <c r="N71" i="142"/>
  <c r="A71" i="142"/>
  <c r="O70" i="142"/>
  <c r="N70" i="142"/>
  <c r="A70" i="142"/>
  <c r="O69" i="142"/>
  <c r="N69" i="142"/>
  <c r="A69" i="142"/>
  <c r="O68" i="142"/>
  <c r="N68" i="142"/>
  <c r="A68" i="142"/>
  <c r="O67" i="142"/>
  <c r="N67" i="142"/>
  <c r="A67" i="142"/>
  <c r="O66" i="142"/>
  <c r="N66" i="142"/>
  <c r="A66" i="142"/>
  <c r="O65" i="142"/>
  <c r="N65" i="142"/>
  <c r="A65" i="142"/>
  <c r="O64" i="142"/>
  <c r="N64" i="142"/>
  <c r="A64" i="142"/>
  <c r="O63" i="142"/>
  <c r="N63" i="142"/>
  <c r="A63" i="142"/>
  <c r="O62" i="142"/>
  <c r="N62" i="142"/>
  <c r="A62" i="142"/>
  <c r="O61" i="142"/>
  <c r="N61" i="142"/>
  <c r="A61" i="142"/>
  <c r="O60" i="142"/>
  <c r="N60" i="142"/>
  <c r="A60" i="142"/>
  <c r="O59" i="142"/>
  <c r="N59" i="142"/>
  <c r="A59" i="142"/>
  <c r="O58" i="142"/>
  <c r="N58" i="142"/>
  <c r="A58" i="142"/>
  <c r="O57" i="142"/>
  <c r="N57" i="142"/>
  <c r="A57" i="142"/>
  <c r="O56" i="142"/>
  <c r="N56" i="142"/>
  <c r="A56" i="142"/>
  <c r="O55" i="142"/>
  <c r="N55" i="142"/>
  <c r="A55" i="142"/>
  <c r="O54" i="142"/>
  <c r="N54" i="142"/>
  <c r="A54" i="142"/>
  <c r="O53" i="142"/>
  <c r="N53" i="142"/>
  <c r="A53" i="142"/>
  <c r="O52" i="142"/>
  <c r="N52" i="142"/>
  <c r="A52" i="142"/>
  <c r="O51" i="142"/>
  <c r="N51" i="142"/>
  <c r="A51" i="142"/>
  <c r="O50" i="142"/>
  <c r="N50" i="142"/>
  <c r="A50" i="142"/>
  <c r="O49" i="142"/>
  <c r="N49" i="142"/>
  <c r="A49" i="142"/>
  <c r="O48" i="142"/>
  <c r="N48" i="142"/>
  <c r="A48" i="142"/>
  <c r="O47" i="142"/>
  <c r="N47" i="142"/>
  <c r="A47" i="142"/>
  <c r="O46" i="142"/>
  <c r="N46" i="142"/>
  <c r="A46" i="142"/>
  <c r="O45" i="142"/>
  <c r="N45" i="142"/>
  <c r="A45" i="142"/>
  <c r="O44" i="142"/>
  <c r="N44" i="142"/>
  <c r="A44" i="142"/>
  <c r="O43" i="142"/>
  <c r="N43" i="142"/>
  <c r="A43" i="142"/>
  <c r="O42" i="142"/>
  <c r="N42" i="142"/>
  <c r="A42" i="142"/>
  <c r="O41" i="142"/>
  <c r="N41" i="142"/>
  <c r="A41" i="142"/>
  <c r="O40" i="142"/>
  <c r="N40" i="142"/>
  <c r="A40" i="142"/>
  <c r="O39" i="142"/>
  <c r="N39" i="142"/>
  <c r="A39" i="142"/>
  <c r="O38" i="142"/>
  <c r="N38" i="142"/>
  <c r="A38" i="142"/>
  <c r="O37" i="142"/>
  <c r="N37" i="142"/>
  <c r="A37" i="142"/>
  <c r="O36" i="142"/>
  <c r="N36" i="142"/>
  <c r="A36" i="142"/>
  <c r="O35" i="142"/>
  <c r="N35" i="142"/>
  <c r="A35" i="142"/>
  <c r="O34" i="142"/>
  <c r="N34" i="142"/>
  <c r="A34" i="142"/>
  <c r="O33" i="142"/>
  <c r="N33" i="142"/>
  <c r="A33" i="142"/>
  <c r="O32" i="142"/>
  <c r="N32" i="142"/>
  <c r="A32" i="142"/>
  <c r="O31" i="142"/>
  <c r="N31" i="142"/>
  <c r="A31" i="142"/>
  <c r="O30" i="142"/>
  <c r="N30" i="142"/>
  <c r="A30" i="142"/>
  <c r="O29" i="142"/>
  <c r="N29" i="142"/>
  <c r="A29" i="142"/>
  <c r="O28" i="142"/>
  <c r="N28" i="142"/>
  <c r="A28" i="142"/>
  <c r="O27" i="142"/>
  <c r="N27" i="142"/>
  <c r="A27" i="142"/>
  <c r="O26" i="142"/>
  <c r="N26" i="142"/>
  <c r="A26" i="142"/>
  <c r="O25" i="142"/>
  <c r="N25" i="142"/>
  <c r="A25" i="142"/>
  <c r="O24" i="142"/>
  <c r="N24" i="142"/>
  <c r="A24" i="142"/>
  <c r="O23" i="142"/>
  <c r="N23" i="142"/>
  <c r="A23" i="142"/>
  <c r="O22" i="142"/>
  <c r="N22" i="142"/>
  <c r="A22" i="142"/>
  <c r="O21" i="142"/>
  <c r="N21" i="142"/>
  <c r="A21" i="142"/>
  <c r="O20" i="142"/>
  <c r="N20" i="142"/>
  <c r="A20" i="142"/>
  <c r="O19" i="142"/>
  <c r="N19" i="142"/>
  <c r="A19" i="142"/>
  <c r="O18" i="142"/>
  <c r="N18" i="142"/>
  <c r="A18" i="142"/>
  <c r="O17" i="142"/>
  <c r="N17" i="142"/>
  <c r="A17" i="142"/>
  <c r="O16" i="142"/>
  <c r="N16" i="142"/>
  <c r="A16" i="142"/>
  <c r="O15" i="142"/>
  <c r="N15" i="142"/>
  <c r="A15" i="142"/>
  <c r="O14" i="142"/>
  <c r="N14" i="142"/>
  <c r="A14" i="142"/>
  <c r="O13" i="142"/>
  <c r="N13" i="142"/>
  <c r="A13" i="142"/>
  <c r="M7" i="142" s="1"/>
  <c r="M8" i="142" s="1"/>
  <c r="O12" i="142"/>
  <c r="N12" i="142"/>
  <c r="A12" i="142"/>
  <c r="O7" i="142" s="1"/>
  <c r="O8" i="142" s="1"/>
  <c r="N9" i="142"/>
  <c r="L9" i="142"/>
  <c r="K9" i="142"/>
  <c r="I9" i="142"/>
  <c r="H9" i="142"/>
  <c r="L7" i="142"/>
  <c r="L8" i="142" s="1"/>
  <c r="H7" i="142"/>
  <c r="H8" i="142" s="1"/>
  <c r="L5" i="142"/>
  <c r="L6" i="142" s="1"/>
  <c r="H5" i="142"/>
  <c r="H6" i="142" s="1"/>
  <c r="D4" i="142"/>
  <c r="M3" i="142"/>
  <c r="M4" i="142" s="1"/>
  <c r="I3" i="142"/>
  <c r="I4" i="142" s="1"/>
  <c r="O1" i="142"/>
  <c r="N1" i="142"/>
  <c r="M1" i="142"/>
  <c r="L1" i="142"/>
  <c r="K1" i="142"/>
  <c r="J1" i="142"/>
  <c r="I1" i="142"/>
  <c r="H1" i="142"/>
  <c r="A117" i="141"/>
  <c r="A116" i="141"/>
  <c r="A115" i="141"/>
  <c r="A114" i="141"/>
  <c r="A113" i="141"/>
  <c r="A112" i="141"/>
  <c r="A111" i="141"/>
  <c r="A110" i="141"/>
  <c r="A109" i="141"/>
  <c r="A108" i="141"/>
  <c r="A107" i="141"/>
  <c r="A106" i="141"/>
  <c r="A105" i="141"/>
  <c r="A104" i="141"/>
  <c r="A103" i="141"/>
  <c r="A102" i="141"/>
  <c r="A101" i="141"/>
  <c r="A100" i="141"/>
  <c r="A99" i="141"/>
  <c r="A98" i="141"/>
  <c r="A97" i="141"/>
  <c r="A96" i="141"/>
  <c r="A95" i="141"/>
  <c r="A94" i="141"/>
  <c r="A93" i="141"/>
  <c r="A92" i="141"/>
  <c r="A91" i="141"/>
  <c r="A90" i="141"/>
  <c r="A89" i="141"/>
  <c r="A88" i="141"/>
  <c r="A87" i="141"/>
  <c r="A86" i="141"/>
  <c r="A85" i="141"/>
  <c r="A84" i="141"/>
  <c r="A83" i="141"/>
  <c r="A82" i="141"/>
  <c r="A81" i="141"/>
  <c r="A80" i="141"/>
  <c r="A79" i="141"/>
  <c r="A78" i="141"/>
  <c r="A77" i="141"/>
  <c r="A76" i="141"/>
  <c r="A75" i="141"/>
  <c r="A74" i="141"/>
  <c r="A73" i="141"/>
  <c r="A72" i="141"/>
  <c r="A71" i="141"/>
  <c r="A70" i="141"/>
  <c r="A69" i="141"/>
  <c r="A68" i="141"/>
  <c r="A67" i="141"/>
  <c r="A66" i="141"/>
  <c r="A65" i="141"/>
  <c r="A64" i="141"/>
  <c r="A63" i="141"/>
  <c r="A62" i="141"/>
  <c r="A61" i="141"/>
  <c r="A60" i="141"/>
  <c r="A59" i="141"/>
  <c r="A58" i="141"/>
  <c r="A57" i="141"/>
  <c r="A56" i="141"/>
  <c r="A55" i="141"/>
  <c r="A54" i="141"/>
  <c r="A53" i="141"/>
  <c r="A52" i="141"/>
  <c r="A51" i="141"/>
  <c r="A50" i="141"/>
  <c r="A49" i="141"/>
  <c r="A48" i="141"/>
  <c r="A47" i="141"/>
  <c r="A46" i="141"/>
  <c r="A45" i="141"/>
  <c r="A44" i="141"/>
  <c r="A43" i="141"/>
  <c r="A42" i="141"/>
  <c r="A41" i="141"/>
  <c r="A40" i="141"/>
  <c r="A39" i="141"/>
  <c r="A38" i="141"/>
  <c r="A37" i="141"/>
  <c r="A36" i="141"/>
  <c r="A35" i="141"/>
  <c r="A34" i="141"/>
  <c r="A33" i="141"/>
  <c r="A32" i="141"/>
  <c r="A31" i="141"/>
  <c r="A30" i="141"/>
  <c r="A29" i="141"/>
  <c r="A28" i="141"/>
  <c r="A27" i="141"/>
  <c r="A26" i="141"/>
  <c r="A25" i="141"/>
  <c r="A24" i="141"/>
  <c r="A23" i="141"/>
  <c r="A22" i="141"/>
  <c r="A21" i="141"/>
  <c r="A20" i="141"/>
  <c r="A19" i="141"/>
  <c r="A18" i="141"/>
  <c r="A17" i="141"/>
  <c r="A16" i="141"/>
  <c r="A15" i="141"/>
  <c r="H7" i="141" s="1"/>
  <c r="H8" i="141" s="1"/>
  <c r="A14" i="141"/>
  <c r="A13" i="141"/>
  <c r="A12" i="141"/>
  <c r="J7" i="141" s="1"/>
  <c r="J8" i="141" s="1"/>
  <c r="I9" i="141"/>
  <c r="H9" i="141"/>
  <c r="I5" i="141"/>
  <c r="I6" i="141" s="1"/>
  <c r="D4" i="141"/>
  <c r="H3" i="141"/>
  <c r="H4" i="141" s="1"/>
  <c r="J1" i="141"/>
  <c r="I1" i="141"/>
  <c r="H1" i="141"/>
  <c r="O129" i="140"/>
  <c r="N129" i="140"/>
  <c r="O128" i="140"/>
  <c r="N128" i="140"/>
  <c r="O127" i="140"/>
  <c r="N127" i="140"/>
  <c r="O126" i="140"/>
  <c r="N126" i="140"/>
  <c r="O125" i="140"/>
  <c r="N125" i="140"/>
  <c r="O124" i="140"/>
  <c r="N124" i="140"/>
  <c r="O123" i="140"/>
  <c r="N123" i="140"/>
  <c r="O122" i="140"/>
  <c r="N122" i="140"/>
  <c r="O121" i="140"/>
  <c r="N121" i="140"/>
  <c r="O120" i="140"/>
  <c r="N120" i="140"/>
  <c r="O119" i="140"/>
  <c r="N119" i="140"/>
  <c r="O118" i="140"/>
  <c r="N118" i="140"/>
  <c r="O117" i="140"/>
  <c r="N117" i="140"/>
  <c r="A117" i="140"/>
  <c r="O116" i="140"/>
  <c r="N116" i="140"/>
  <c r="A116" i="140"/>
  <c r="O115" i="140"/>
  <c r="N115" i="140"/>
  <c r="A115" i="140"/>
  <c r="O114" i="140"/>
  <c r="N114" i="140"/>
  <c r="A114" i="140"/>
  <c r="O113" i="140"/>
  <c r="N113" i="140"/>
  <c r="A113" i="140"/>
  <c r="O112" i="140"/>
  <c r="N112" i="140"/>
  <c r="A112" i="140"/>
  <c r="O111" i="140"/>
  <c r="N111" i="140"/>
  <c r="A111" i="140"/>
  <c r="O110" i="140"/>
  <c r="N110" i="140"/>
  <c r="A110" i="140"/>
  <c r="O109" i="140"/>
  <c r="N109" i="140"/>
  <c r="A109" i="140"/>
  <c r="O108" i="140"/>
  <c r="N108" i="140"/>
  <c r="A108" i="140"/>
  <c r="O107" i="140"/>
  <c r="N107" i="140"/>
  <c r="A107" i="140"/>
  <c r="O106" i="140"/>
  <c r="N106" i="140"/>
  <c r="A106" i="140"/>
  <c r="O105" i="140"/>
  <c r="N105" i="140"/>
  <c r="A105" i="140"/>
  <c r="O104" i="140"/>
  <c r="N104" i="140"/>
  <c r="A104" i="140"/>
  <c r="O103" i="140"/>
  <c r="N103" i="140"/>
  <c r="A103" i="140"/>
  <c r="O102" i="140"/>
  <c r="N102" i="140"/>
  <c r="A102" i="140"/>
  <c r="O101" i="140"/>
  <c r="N101" i="140"/>
  <c r="A101" i="140"/>
  <c r="O100" i="140"/>
  <c r="N100" i="140"/>
  <c r="A100" i="140"/>
  <c r="O99" i="140"/>
  <c r="N99" i="140"/>
  <c r="A99" i="140"/>
  <c r="O98" i="140"/>
  <c r="N98" i="140"/>
  <c r="A98" i="140"/>
  <c r="O97" i="140"/>
  <c r="N97" i="140"/>
  <c r="A97" i="140"/>
  <c r="O96" i="140"/>
  <c r="N96" i="140"/>
  <c r="A96" i="140"/>
  <c r="O95" i="140"/>
  <c r="N95" i="140"/>
  <c r="A95" i="140"/>
  <c r="O94" i="140"/>
  <c r="N94" i="140"/>
  <c r="A94" i="140"/>
  <c r="O93" i="140"/>
  <c r="N93" i="140"/>
  <c r="A93" i="140"/>
  <c r="O92" i="140"/>
  <c r="N92" i="140"/>
  <c r="A92" i="140"/>
  <c r="O91" i="140"/>
  <c r="N91" i="140"/>
  <c r="A91" i="140"/>
  <c r="O90" i="140"/>
  <c r="N90" i="140"/>
  <c r="A90" i="140"/>
  <c r="O89" i="140"/>
  <c r="N89" i="140"/>
  <c r="A89" i="140"/>
  <c r="O88" i="140"/>
  <c r="N88" i="140"/>
  <c r="A88" i="140"/>
  <c r="O87" i="140"/>
  <c r="N87" i="140"/>
  <c r="A87" i="140"/>
  <c r="O86" i="140"/>
  <c r="N86" i="140"/>
  <c r="A86" i="140"/>
  <c r="O85" i="140"/>
  <c r="N85" i="140"/>
  <c r="A85" i="140"/>
  <c r="O84" i="140"/>
  <c r="N84" i="140"/>
  <c r="A84" i="140"/>
  <c r="O83" i="140"/>
  <c r="N83" i="140"/>
  <c r="A83" i="140"/>
  <c r="O82" i="140"/>
  <c r="N82" i="140"/>
  <c r="A82" i="140"/>
  <c r="O81" i="140"/>
  <c r="N81" i="140"/>
  <c r="A81" i="140"/>
  <c r="O80" i="140"/>
  <c r="N80" i="140"/>
  <c r="A80" i="140"/>
  <c r="O79" i="140"/>
  <c r="N79" i="140"/>
  <c r="A79" i="140"/>
  <c r="O78" i="140"/>
  <c r="N78" i="140"/>
  <c r="A78" i="140"/>
  <c r="O77" i="140"/>
  <c r="N77" i="140"/>
  <c r="A77" i="140"/>
  <c r="O76" i="140"/>
  <c r="N76" i="140"/>
  <c r="A76" i="140"/>
  <c r="O75" i="140"/>
  <c r="N75" i="140"/>
  <c r="A75" i="140"/>
  <c r="O74" i="140"/>
  <c r="N74" i="140"/>
  <c r="A74" i="140"/>
  <c r="O73" i="140"/>
  <c r="N73" i="140"/>
  <c r="A73" i="140"/>
  <c r="O72" i="140"/>
  <c r="N72" i="140"/>
  <c r="A72" i="140"/>
  <c r="O71" i="140"/>
  <c r="N71" i="140"/>
  <c r="A71" i="140"/>
  <c r="O70" i="140"/>
  <c r="N70" i="140"/>
  <c r="A70" i="140"/>
  <c r="O69" i="140"/>
  <c r="N69" i="140"/>
  <c r="A69" i="140"/>
  <c r="O68" i="140"/>
  <c r="N68" i="140"/>
  <c r="A68" i="140"/>
  <c r="O67" i="140"/>
  <c r="N67" i="140"/>
  <c r="A67" i="140"/>
  <c r="O66" i="140"/>
  <c r="N66" i="140"/>
  <c r="A66" i="140"/>
  <c r="O65" i="140"/>
  <c r="N65" i="140"/>
  <c r="A65" i="140"/>
  <c r="O64" i="140"/>
  <c r="N64" i="140"/>
  <c r="A64" i="140"/>
  <c r="O63" i="140"/>
  <c r="N63" i="140"/>
  <c r="A63" i="140"/>
  <c r="O62" i="140"/>
  <c r="N62" i="140"/>
  <c r="A62" i="140"/>
  <c r="O61" i="140"/>
  <c r="N61" i="140"/>
  <c r="A61" i="140"/>
  <c r="O60" i="140"/>
  <c r="N60" i="140"/>
  <c r="A60" i="140"/>
  <c r="O59" i="140"/>
  <c r="N59" i="140"/>
  <c r="A59" i="140"/>
  <c r="O58" i="140"/>
  <c r="N58" i="140"/>
  <c r="A58" i="140"/>
  <c r="O57" i="140"/>
  <c r="N57" i="140"/>
  <c r="A57" i="140"/>
  <c r="O56" i="140"/>
  <c r="N56" i="140"/>
  <c r="A56" i="140"/>
  <c r="O55" i="140"/>
  <c r="N55" i="140"/>
  <c r="A55" i="140"/>
  <c r="O54" i="140"/>
  <c r="N54" i="140"/>
  <c r="A54" i="140"/>
  <c r="O53" i="140"/>
  <c r="N53" i="140"/>
  <c r="A53" i="140"/>
  <c r="O52" i="140"/>
  <c r="N52" i="140"/>
  <c r="A52" i="140"/>
  <c r="O51" i="140"/>
  <c r="N51" i="140"/>
  <c r="A51" i="140"/>
  <c r="O50" i="140"/>
  <c r="N50" i="140"/>
  <c r="A50" i="140"/>
  <c r="O49" i="140"/>
  <c r="N49" i="140"/>
  <c r="A49" i="140"/>
  <c r="O48" i="140"/>
  <c r="N48" i="140"/>
  <c r="A48" i="140"/>
  <c r="O47" i="140"/>
  <c r="N47" i="140"/>
  <c r="A47" i="140"/>
  <c r="O46" i="140"/>
  <c r="N46" i="140"/>
  <c r="A46" i="140"/>
  <c r="O45" i="140"/>
  <c r="N45" i="140"/>
  <c r="A45" i="140"/>
  <c r="O44" i="140"/>
  <c r="N44" i="140"/>
  <c r="A44" i="140"/>
  <c r="O43" i="140"/>
  <c r="N43" i="140"/>
  <c r="A43" i="140"/>
  <c r="O42" i="140"/>
  <c r="N42" i="140"/>
  <c r="A42" i="140"/>
  <c r="O41" i="140"/>
  <c r="N41" i="140"/>
  <c r="A41" i="140"/>
  <c r="O40" i="140"/>
  <c r="N40" i="140"/>
  <c r="A40" i="140"/>
  <c r="O39" i="140"/>
  <c r="N39" i="140"/>
  <c r="A39" i="140"/>
  <c r="O38" i="140"/>
  <c r="N38" i="140"/>
  <c r="A38" i="140"/>
  <c r="O37" i="140"/>
  <c r="N37" i="140"/>
  <c r="A37" i="140"/>
  <c r="O36" i="140"/>
  <c r="N36" i="140"/>
  <c r="A36" i="140"/>
  <c r="O35" i="140"/>
  <c r="N35" i="140"/>
  <c r="A35" i="140"/>
  <c r="O34" i="140"/>
  <c r="N34" i="140"/>
  <c r="A34" i="140"/>
  <c r="O33" i="140"/>
  <c r="N33" i="140"/>
  <c r="A33" i="140"/>
  <c r="O32" i="140"/>
  <c r="N32" i="140"/>
  <c r="A32" i="140"/>
  <c r="O31" i="140"/>
  <c r="N31" i="140"/>
  <c r="A31" i="140"/>
  <c r="O30" i="140"/>
  <c r="N30" i="140"/>
  <c r="A30" i="140"/>
  <c r="O29" i="140"/>
  <c r="N29" i="140"/>
  <c r="A29" i="140"/>
  <c r="O28" i="140"/>
  <c r="N28" i="140"/>
  <c r="A28" i="140"/>
  <c r="O27" i="140"/>
  <c r="N27" i="140"/>
  <c r="A27" i="140"/>
  <c r="O26" i="140"/>
  <c r="N26" i="140"/>
  <c r="A26" i="140"/>
  <c r="O25" i="140"/>
  <c r="N25" i="140"/>
  <c r="A25" i="140"/>
  <c r="O24" i="140"/>
  <c r="N24" i="140"/>
  <c r="A24" i="140"/>
  <c r="O23" i="140"/>
  <c r="N23" i="140"/>
  <c r="A23" i="140"/>
  <c r="O22" i="140"/>
  <c r="N22" i="140"/>
  <c r="A22" i="140"/>
  <c r="O21" i="140"/>
  <c r="N21" i="140"/>
  <c r="A21" i="140"/>
  <c r="O20" i="140"/>
  <c r="N20" i="140"/>
  <c r="A20" i="140"/>
  <c r="O19" i="140"/>
  <c r="N19" i="140"/>
  <c r="A19" i="140"/>
  <c r="O18" i="140"/>
  <c r="N18" i="140"/>
  <c r="A18" i="140"/>
  <c r="O17" i="140"/>
  <c r="N17" i="140"/>
  <c r="A17" i="140"/>
  <c r="O16" i="140"/>
  <c r="N16" i="140"/>
  <c r="A16" i="140"/>
  <c r="O15" i="140"/>
  <c r="N15" i="140"/>
  <c r="A15" i="140"/>
  <c r="O7" i="140" s="1"/>
  <c r="O8" i="140" s="1"/>
  <c r="O14" i="140"/>
  <c r="N14" i="140"/>
  <c r="A14" i="140"/>
  <c r="O13" i="140"/>
  <c r="N13" i="140"/>
  <c r="A13" i="140"/>
  <c r="M7" i="140" s="1"/>
  <c r="M8" i="140" s="1"/>
  <c r="O12" i="140"/>
  <c r="N12" i="140"/>
  <c r="A12" i="140"/>
  <c r="L9" i="140"/>
  <c r="N9" i="140" s="1"/>
  <c r="K9" i="140"/>
  <c r="I9" i="140"/>
  <c r="H9" i="140"/>
  <c r="L8" i="140"/>
  <c r="N7" i="140"/>
  <c r="N8" i="140" s="1"/>
  <c r="L7" i="140"/>
  <c r="J7" i="140"/>
  <c r="J8" i="140" s="1"/>
  <c r="H7" i="140"/>
  <c r="H8" i="140" s="1"/>
  <c r="N5" i="140"/>
  <c r="N6" i="140" s="1"/>
  <c r="L5" i="140"/>
  <c r="L6" i="140" s="1"/>
  <c r="J5" i="140"/>
  <c r="J6" i="140" s="1"/>
  <c r="H5" i="140"/>
  <c r="H6" i="140" s="1"/>
  <c r="D4" i="140"/>
  <c r="O3" i="140"/>
  <c r="O4" i="140" s="1"/>
  <c r="M3" i="140"/>
  <c r="M4" i="140" s="1"/>
  <c r="K3" i="140"/>
  <c r="K4" i="140" s="1"/>
  <c r="I3" i="140"/>
  <c r="I4" i="140" s="1"/>
  <c r="O1" i="140"/>
  <c r="N1" i="140"/>
  <c r="M1" i="140"/>
  <c r="L1" i="140"/>
  <c r="K1" i="140"/>
  <c r="J1" i="140"/>
  <c r="I1" i="140"/>
  <c r="H1" i="140"/>
  <c r="A117" i="139"/>
  <c r="A116" i="139"/>
  <c r="A115" i="139"/>
  <c r="A114" i="139"/>
  <c r="A113" i="139"/>
  <c r="A112" i="139"/>
  <c r="A111" i="139"/>
  <c r="A110" i="139"/>
  <c r="A109" i="139"/>
  <c r="A108" i="139"/>
  <c r="A107" i="139"/>
  <c r="A106" i="139"/>
  <c r="A105" i="139"/>
  <c r="A104" i="139"/>
  <c r="A103" i="139"/>
  <c r="A102" i="139"/>
  <c r="A101" i="139"/>
  <c r="A100" i="139"/>
  <c r="A99" i="139"/>
  <c r="A98" i="139"/>
  <c r="A97" i="139"/>
  <c r="A96" i="139"/>
  <c r="A95" i="139"/>
  <c r="A94" i="139"/>
  <c r="A93" i="139"/>
  <c r="A92" i="139"/>
  <c r="A91" i="139"/>
  <c r="A90" i="139"/>
  <c r="A89" i="139"/>
  <c r="A88" i="139"/>
  <c r="A87" i="139"/>
  <c r="A86" i="139"/>
  <c r="A85" i="139"/>
  <c r="A84" i="139"/>
  <c r="A83" i="139"/>
  <c r="A82" i="139"/>
  <c r="A81" i="139"/>
  <c r="A80" i="139"/>
  <c r="A79" i="139"/>
  <c r="A78" i="139"/>
  <c r="A77" i="139"/>
  <c r="A76" i="139"/>
  <c r="A75" i="139"/>
  <c r="A74" i="139"/>
  <c r="A73" i="139"/>
  <c r="A72" i="139"/>
  <c r="A71" i="139"/>
  <c r="A70" i="139"/>
  <c r="A69" i="139"/>
  <c r="A68" i="139"/>
  <c r="A67" i="139"/>
  <c r="A66" i="139"/>
  <c r="A65" i="139"/>
  <c r="A64" i="139"/>
  <c r="A63" i="139"/>
  <c r="A62" i="139"/>
  <c r="A61" i="139"/>
  <c r="A60" i="139"/>
  <c r="A59" i="139"/>
  <c r="A58" i="139"/>
  <c r="A57" i="139"/>
  <c r="A56" i="139"/>
  <c r="A55" i="139"/>
  <c r="A54" i="139"/>
  <c r="A53" i="139"/>
  <c r="A52" i="139"/>
  <c r="A51" i="139"/>
  <c r="A50" i="139"/>
  <c r="A49" i="139"/>
  <c r="A48" i="139"/>
  <c r="A47" i="139"/>
  <c r="A46" i="139"/>
  <c r="A45" i="139"/>
  <c r="A44" i="139"/>
  <c r="A43" i="139"/>
  <c r="A42" i="139"/>
  <c r="A41" i="139"/>
  <c r="A40" i="139"/>
  <c r="A39" i="139"/>
  <c r="A38" i="139"/>
  <c r="A37" i="139"/>
  <c r="A36" i="139"/>
  <c r="A35" i="139"/>
  <c r="A34" i="139"/>
  <c r="A33" i="139"/>
  <c r="A32" i="139"/>
  <c r="A31" i="139"/>
  <c r="A30" i="139"/>
  <c r="A29" i="139"/>
  <c r="A28" i="139"/>
  <c r="A27" i="139"/>
  <c r="A26" i="139"/>
  <c r="A25" i="139"/>
  <c r="A24" i="139"/>
  <c r="A23" i="139"/>
  <c r="A22" i="139"/>
  <c r="A21" i="139"/>
  <c r="A20" i="139"/>
  <c r="A19" i="139"/>
  <c r="A18" i="139"/>
  <c r="A17" i="139"/>
  <c r="A16" i="139"/>
  <c r="A15" i="139"/>
  <c r="A14" i="139"/>
  <c r="A13" i="139"/>
  <c r="A12" i="139"/>
  <c r="I9" i="139"/>
  <c r="H9" i="139"/>
  <c r="D4" i="139"/>
  <c r="J1" i="139"/>
  <c r="I1" i="139"/>
  <c r="H1" i="139"/>
  <c r="A117" i="138"/>
  <c r="A116" i="138"/>
  <c r="A115" i="138"/>
  <c r="A114" i="138"/>
  <c r="A113" i="138"/>
  <c r="A112" i="138"/>
  <c r="A111" i="138"/>
  <c r="A110" i="138"/>
  <c r="A109" i="138"/>
  <c r="A108" i="138"/>
  <c r="A107" i="138"/>
  <c r="A106" i="138"/>
  <c r="A105" i="138"/>
  <c r="A104" i="138"/>
  <c r="A103" i="138"/>
  <c r="A102" i="138"/>
  <c r="A101" i="138"/>
  <c r="A100" i="138"/>
  <c r="A99" i="138"/>
  <c r="A98" i="138"/>
  <c r="A97" i="138"/>
  <c r="A96" i="138"/>
  <c r="A95" i="138"/>
  <c r="A94" i="138"/>
  <c r="A93" i="138"/>
  <c r="A92" i="138"/>
  <c r="A91" i="138"/>
  <c r="A90" i="138"/>
  <c r="A89" i="138"/>
  <c r="A88" i="138"/>
  <c r="A87" i="138"/>
  <c r="A86" i="138"/>
  <c r="A85" i="138"/>
  <c r="A84" i="138"/>
  <c r="A83" i="138"/>
  <c r="A82" i="138"/>
  <c r="A81" i="138"/>
  <c r="A80" i="138"/>
  <c r="A79" i="138"/>
  <c r="A78" i="138"/>
  <c r="A77" i="138"/>
  <c r="A76" i="138"/>
  <c r="A75" i="138"/>
  <c r="A74" i="138"/>
  <c r="A73" i="138"/>
  <c r="A72" i="138"/>
  <c r="A71" i="138"/>
  <c r="A70" i="138"/>
  <c r="A69" i="138"/>
  <c r="A68" i="138"/>
  <c r="A67" i="138"/>
  <c r="A66" i="138"/>
  <c r="A65" i="138"/>
  <c r="A64" i="138"/>
  <c r="A63" i="138"/>
  <c r="A62" i="138"/>
  <c r="A61" i="138"/>
  <c r="A60" i="138"/>
  <c r="A59" i="138"/>
  <c r="A58" i="138"/>
  <c r="A57" i="138"/>
  <c r="A56" i="138"/>
  <c r="A55" i="138"/>
  <c r="A54" i="138"/>
  <c r="A53" i="138"/>
  <c r="A52" i="138"/>
  <c r="A51" i="138"/>
  <c r="A50" i="138"/>
  <c r="A49" i="138"/>
  <c r="A48" i="138"/>
  <c r="A47" i="138"/>
  <c r="A46" i="138"/>
  <c r="A45" i="138"/>
  <c r="A44" i="138"/>
  <c r="A43" i="138"/>
  <c r="A42" i="138"/>
  <c r="A41" i="138"/>
  <c r="A40" i="138"/>
  <c r="A39" i="138"/>
  <c r="A38" i="138"/>
  <c r="A37" i="138"/>
  <c r="A36" i="138"/>
  <c r="A35" i="138"/>
  <c r="A34" i="138"/>
  <c r="A33" i="138"/>
  <c r="A32" i="138"/>
  <c r="A31" i="138"/>
  <c r="A30" i="138"/>
  <c r="A29" i="138"/>
  <c r="A28" i="138"/>
  <c r="A27" i="138"/>
  <c r="A26" i="138"/>
  <c r="A25" i="138"/>
  <c r="A24" i="138"/>
  <c r="A23" i="138"/>
  <c r="A22" i="138"/>
  <c r="A21" i="138"/>
  <c r="A20" i="138"/>
  <c r="A19" i="138"/>
  <c r="A18" i="138"/>
  <c r="A17" i="138"/>
  <c r="A16" i="138"/>
  <c r="A15" i="138"/>
  <c r="A14" i="138"/>
  <c r="A13" i="138"/>
  <c r="A12" i="138"/>
  <c r="H7" i="138" s="1"/>
  <c r="H8" i="138" s="1"/>
  <c r="I9" i="138"/>
  <c r="H9" i="138"/>
  <c r="I7" i="138"/>
  <c r="I8" i="138" s="1"/>
  <c r="J5" i="138"/>
  <c r="J6" i="138" s="1"/>
  <c r="J4" i="138"/>
  <c r="D4" i="138"/>
  <c r="J3" i="138"/>
  <c r="I3" i="138"/>
  <c r="I4" i="138" s="1"/>
  <c r="J1" i="138"/>
  <c r="I1" i="138"/>
  <c r="H1" i="138"/>
  <c r="A117" i="137"/>
  <c r="A116" i="137"/>
  <c r="A115" i="137"/>
  <c r="A114" i="137"/>
  <c r="A113" i="137"/>
  <c r="A112" i="137"/>
  <c r="A111" i="137"/>
  <c r="A110" i="137"/>
  <c r="A109" i="137"/>
  <c r="A108" i="137"/>
  <c r="A107" i="137"/>
  <c r="A106" i="137"/>
  <c r="A105" i="137"/>
  <c r="A104" i="137"/>
  <c r="A103" i="137"/>
  <c r="A102" i="137"/>
  <c r="A101" i="137"/>
  <c r="A100" i="137"/>
  <c r="A99" i="137"/>
  <c r="A98" i="137"/>
  <c r="A97" i="137"/>
  <c r="A96" i="137"/>
  <c r="A95" i="137"/>
  <c r="A94" i="137"/>
  <c r="A93" i="137"/>
  <c r="A92" i="137"/>
  <c r="A91" i="137"/>
  <c r="A90" i="137"/>
  <c r="A89" i="137"/>
  <c r="A88" i="137"/>
  <c r="A87" i="137"/>
  <c r="A86" i="137"/>
  <c r="A85" i="137"/>
  <c r="A84" i="137"/>
  <c r="A83" i="137"/>
  <c r="A82" i="137"/>
  <c r="A81" i="137"/>
  <c r="A80" i="137"/>
  <c r="A79" i="137"/>
  <c r="A78" i="137"/>
  <c r="A77" i="137"/>
  <c r="A76" i="137"/>
  <c r="A75" i="137"/>
  <c r="A74" i="137"/>
  <c r="A73" i="137"/>
  <c r="A72" i="137"/>
  <c r="A71" i="137"/>
  <c r="A70" i="137"/>
  <c r="A69" i="137"/>
  <c r="A68" i="137"/>
  <c r="A67" i="137"/>
  <c r="A66" i="137"/>
  <c r="A65" i="137"/>
  <c r="A64" i="137"/>
  <c r="A63" i="137"/>
  <c r="A62" i="137"/>
  <c r="A61" i="137"/>
  <c r="A60" i="137"/>
  <c r="A59" i="137"/>
  <c r="A58" i="137"/>
  <c r="A57" i="137"/>
  <c r="A56" i="137"/>
  <c r="A55" i="137"/>
  <c r="A54" i="137"/>
  <c r="A53" i="137"/>
  <c r="A52" i="137"/>
  <c r="A51" i="137"/>
  <c r="A50" i="137"/>
  <c r="A49" i="137"/>
  <c r="A48" i="137"/>
  <c r="A47" i="137"/>
  <c r="A46" i="137"/>
  <c r="A45" i="137"/>
  <c r="A44" i="137"/>
  <c r="A43" i="137"/>
  <c r="A42" i="137"/>
  <c r="A41" i="137"/>
  <c r="A40" i="137"/>
  <c r="A39" i="137"/>
  <c r="A38" i="137"/>
  <c r="A37" i="137"/>
  <c r="A36" i="137"/>
  <c r="A35" i="137"/>
  <c r="A34" i="137"/>
  <c r="A33" i="137"/>
  <c r="A32" i="137"/>
  <c r="A31" i="137"/>
  <c r="A30" i="137"/>
  <c r="A29" i="137"/>
  <c r="A28" i="137"/>
  <c r="A27" i="137"/>
  <c r="A26" i="137"/>
  <c r="A25" i="137"/>
  <c r="A24" i="137"/>
  <c r="A23" i="137"/>
  <c r="A22" i="137"/>
  <c r="A21" i="137"/>
  <c r="A20" i="137"/>
  <c r="A19" i="137"/>
  <c r="A18" i="137"/>
  <c r="A17" i="137"/>
  <c r="A16" i="137"/>
  <c r="A15" i="137"/>
  <c r="A14" i="137"/>
  <c r="J7" i="137" s="1"/>
  <c r="J8" i="137" s="1"/>
  <c r="A13" i="137"/>
  <c r="H7" i="137" s="1"/>
  <c r="A12" i="137"/>
  <c r="I9" i="137"/>
  <c r="H9" i="137"/>
  <c r="H8" i="137"/>
  <c r="I5" i="137"/>
  <c r="I6" i="137" s="1"/>
  <c r="D4" i="137"/>
  <c r="H3" i="137"/>
  <c r="H4" i="137" s="1"/>
  <c r="J1" i="137"/>
  <c r="I1" i="137"/>
  <c r="H1" i="137"/>
  <c r="A117" i="136"/>
  <c r="A116" i="136"/>
  <c r="A115" i="136"/>
  <c r="A114" i="136"/>
  <c r="A113" i="136"/>
  <c r="A112" i="136"/>
  <c r="A111" i="136"/>
  <c r="A110" i="136"/>
  <c r="A109" i="136"/>
  <c r="A108" i="136"/>
  <c r="A107" i="136"/>
  <c r="A106" i="136"/>
  <c r="A105" i="136"/>
  <c r="A104" i="136"/>
  <c r="A103" i="136"/>
  <c r="A102" i="136"/>
  <c r="A101" i="136"/>
  <c r="A100" i="136"/>
  <c r="A99" i="136"/>
  <c r="A98" i="136"/>
  <c r="A97" i="136"/>
  <c r="A96" i="136"/>
  <c r="A95" i="136"/>
  <c r="A94" i="136"/>
  <c r="A93" i="136"/>
  <c r="A92" i="136"/>
  <c r="A91" i="136"/>
  <c r="A90" i="136"/>
  <c r="A89" i="136"/>
  <c r="A88" i="136"/>
  <c r="A87" i="136"/>
  <c r="A86" i="136"/>
  <c r="A85" i="136"/>
  <c r="A84" i="136"/>
  <c r="A83" i="136"/>
  <c r="A82" i="136"/>
  <c r="A81" i="136"/>
  <c r="A80" i="136"/>
  <c r="A79" i="136"/>
  <c r="A78" i="136"/>
  <c r="A77" i="136"/>
  <c r="A76" i="136"/>
  <c r="A75" i="136"/>
  <c r="A74" i="136"/>
  <c r="A73" i="136"/>
  <c r="A72" i="136"/>
  <c r="A71" i="136"/>
  <c r="A70" i="136"/>
  <c r="A69" i="136"/>
  <c r="A68" i="136"/>
  <c r="A67" i="136"/>
  <c r="A66" i="136"/>
  <c r="A65" i="136"/>
  <c r="A64" i="136"/>
  <c r="A63" i="136"/>
  <c r="A62" i="136"/>
  <c r="A61" i="136"/>
  <c r="A60" i="136"/>
  <c r="A59" i="136"/>
  <c r="A58" i="136"/>
  <c r="A57" i="136"/>
  <c r="A56" i="136"/>
  <c r="A55" i="136"/>
  <c r="A54" i="136"/>
  <c r="A53" i="136"/>
  <c r="A52" i="136"/>
  <c r="A51" i="136"/>
  <c r="A50" i="136"/>
  <c r="A49" i="136"/>
  <c r="A48" i="136"/>
  <c r="A47" i="136"/>
  <c r="A46" i="136"/>
  <c r="A45" i="136"/>
  <c r="A44" i="136"/>
  <c r="A43" i="136"/>
  <c r="A42" i="136"/>
  <c r="A41" i="136"/>
  <c r="A40" i="136"/>
  <c r="A39" i="136"/>
  <c r="A38" i="136"/>
  <c r="A37" i="136"/>
  <c r="A36" i="136"/>
  <c r="A35" i="136"/>
  <c r="A34" i="136"/>
  <c r="A33" i="136"/>
  <c r="A32" i="136"/>
  <c r="A31" i="136"/>
  <c r="A30" i="136"/>
  <c r="A29" i="136"/>
  <c r="A28" i="136"/>
  <c r="A27" i="136"/>
  <c r="A26" i="136"/>
  <c r="A25" i="136"/>
  <c r="A24" i="136"/>
  <c r="A23" i="136"/>
  <c r="A22" i="136"/>
  <c r="A21" i="136"/>
  <c r="A20" i="136"/>
  <c r="A19" i="136"/>
  <c r="A18" i="136"/>
  <c r="A17" i="136"/>
  <c r="A16" i="136"/>
  <c r="A15" i="136"/>
  <c r="A14" i="136"/>
  <c r="A13" i="136"/>
  <c r="A12" i="136"/>
  <c r="I9" i="136"/>
  <c r="H9" i="136"/>
  <c r="D4" i="136"/>
  <c r="J1" i="136"/>
  <c r="I1" i="136"/>
  <c r="H1" i="136"/>
  <c r="A117" i="135"/>
  <c r="A116" i="135"/>
  <c r="A115" i="135"/>
  <c r="A114" i="135"/>
  <c r="A113" i="135"/>
  <c r="A112" i="135"/>
  <c r="A111" i="135"/>
  <c r="A110" i="135"/>
  <c r="A109" i="135"/>
  <c r="A108" i="135"/>
  <c r="A107" i="135"/>
  <c r="A106" i="135"/>
  <c r="A105" i="135"/>
  <c r="A104" i="135"/>
  <c r="A103" i="135"/>
  <c r="A102" i="135"/>
  <c r="A101" i="135"/>
  <c r="A100" i="135"/>
  <c r="A99" i="135"/>
  <c r="A98" i="135"/>
  <c r="A97" i="135"/>
  <c r="A96" i="135"/>
  <c r="A95" i="135"/>
  <c r="A94" i="135"/>
  <c r="A93" i="135"/>
  <c r="A92" i="135"/>
  <c r="A91" i="135"/>
  <c r="A90" i="135"/>
  <c r="A89" i="135"/>
  <c r="A88" i="135"/>
  <c r="A87" i="135"/>
  <c r="A86" i="135"/>
  <c r="A85" i="135"/>
  <c r="A84" i="135"/>
  <c r="A83" i="135"/>
  <c r="A82" i="135"/>
  <c r="A81" i="135"/>
  <c r="A80" i="135"/>
  <c r="A79" i="135"/>
  <c r="A78" i="135"/>
  <c r="A77" i="135"/>
  <c r="A76" i="135"/>
  <c r="A75" i="135"/>
  <c r="A74" i="135"/>
  <c r="A73" i="135"/>
  <c r="A72" i="135"/>
  <c r="A71" i="135"/>
  <c r="A70" i="135"/>
  <c r="A69" i="135"/>
  <c r="A68" i="135"/>
  <c r="A67" i="135"/>
  <c r="A66" i="135"/>
  <c r="A65" i="135"/>
  <c r="A64" i="135"/>
  <c r="A63" i="135"/>
  <c r="A62" i="135"/>
  <c r="A61" i="135"/>
  <c r="A60" i="135"/>
  <c r="A59" i="135"/>
  <c r="A58" i="135"/>
  <c r="A57" i="135"/>
  <c r="A56" i="135"/>
  <c r="A55" i="135"/>
  <c r="A54" i="135"/>
  <c r="A53" i="135"/>
  <c r="A52" i="135"/>
  <c r="A51" i="135"/>
  <c r="A50" i="135"/>
  <c r="A49" i="135"/>
  <c r="A48" i="135"/>
  <c r="A47" i="135"/>
  <c r="A46" i="135"/>
  <c r="A45" i="135"/>
  <c r="A44" i="135"/>
  <c r="A43" i="135"/>
  <c r="A42" i="135"/>
  <c r="A41" i="135"/>
  <c r="A40" i="135"/>
  <c r="A39" i="135"/>
  <c r="A38" i="135"/>
  <c r="A37" i="135"/>
  <c r="A36" i="135"/>
  <c r="A35" i="135"/>
  <c r="A34" i="135"/>
  <c r="A33" i="135"/>
  <c r="A32" i="135"/>
  <c r="A31" i="135"/>
  <c r="A30" i="135"/>
  <c r="A29" i="135"/>
  <c r="A28" i="135"/>
  <c r="A27" i="135"/>
  <c r="A26" i="135"/>
  <c r="A25" i="135"/>
  <c r="A24" i="135"/>
  <c r="A23" i="135"/>
  <c r="A22" i="135"/>
  <c r="A21" i="135"/>
  <c r="A20" i="135"/>
  <c r="A19" i="135"/>
  <c r="A18" i="135"/>
  <c r="A17" i="135"/>
  <c r="A16" i="135"/>
  <c r="A15" i="135"/>
  <c r="A14" i="135"/>
  <c r="A13" i="135"/>
  <c r="A12" i="135"/>
  <c r="I9" i="135"/>
  <c r="H9" i="135"/>
  <c r="D4" i="135"/>
  <c r="J1" i="135"/>
  <c r="I1" i="135"/>
  <c r="H1" i="135"/>
  <c r="O129" i="134"/>
  <c r="N129" i="134"/>
  <c r="O128" i="134"/>
  <c r="N128" i="134"/>
  <c r="O127" i="134"/>
  <c r="N127" i="134"/>
  <c r="O126" i="134"/>
  <c r="N126" i="134"/>
  <c r="O125" i="134"/>
  <c r="N125" i="134"/>
  <c r="O124" i="134"/>
  <c r="N124" i="134"/>
  <c r="O123" i="134"/>
  <c r="N123" i="134"/>
  <c r="O122" i="134"/>
  <c r="N122" i="134"/>
  <c r="O121" i="134"/>
  <c r="N121" i="134"/>
  <c r="O120" i="134"/>
  <c r="N120" i="134"/>
  <c r="O119" i="134"/>
  <c r="N119" i="134"/>
  <c r="O118" i="134"/>
  <c r="N118" i="134"/>
  <c r="O117" i="134"/>
  <c r="N117" i="134"/>
  <c r="A117" i="134"/>
  <c r="O116" i="134"/>
  <c r="N116" i="134"/>
  <c r="A116" i="134"/>
  <c r="O115" i="134"/>
  <c r="N115" i="134"/>
  <c r="A115" i="134"/>
  <c r="O114" i="134"/>
  <c r="N114" i="134"/>
  <c r="A114" i="134"/>
  <c r="O113" i="134"/>
  <c r="N113" i="134"/>
  <c r="A113" i="134"/>
  <c r="O112" i="134"/>
  <c r="N112" i="134"/>
  <c r="A112" i="134"/>
  <c r="O111" i="134"/>
  <c r="N111" i="134"/>
  <c r="A111" i="134"/>
  <c r="O110" i="134"/>
  <c r="N110" i="134"/>
  <c r="A110" i="134"/>
  <c r="O109" i="134"/>
  <c r="N109" i="134"/>
  <c r="A109" i="134"/>
  <c r="O108" i="134"/>
  <c r="N108" i="134"/>
  <c r="A108" i="134"/>
  <c r="O107" i="134"/>
  <c r="N107" i="134"/>
  <c r="A107" i="134"/>
  <c r="O106" i="134"/>
  <c r="N106" i="134"/>
  <c r="A106" i="134"/>
  <c r="O105" i="134"/>
  <c r="N105" i="134"/>
  <c r="A105" i="134"/>
  <c r="O104" i="134"/>
  <c r="N104" i="134"/>
  <c r="A104" i="134"/>
  <c r="O103" i="134"/>
  <c r="N103" i="134"/>
  <c r="A103" i="134"/>
  <c r="O102" i="134"/>
  <c r="N102" i="134"/>
  <c r="A102" i="134"/>
  <c r="O101" i="134"/>
  <c r="N101" i="134"/>
  <c r="A101" i="134"/>
  <c r="O100" i="134"/>
  <c r="N100" i="134"/>
  <c r="A100" i="134"/>
  <c r="O99" i="134"/>
  <c r="N99" i="134"/>
  <c r="A99" i="134"/>
  <c r="O98" i="134"/>
  <c r="N98" i="134"/>
  <c r="A98" i="134"/>
  <c r="O97" i="134"/>
  <c r="N97" i="134"/>
  <c r="A97" i="134"/>
  <c r="O96" i="134"/>
  <c r="N96" i="134"/>
  <c r="A96" i="134"/>
  <c r="O95" i="134"/>
  <c r="N95" i="134"/>
  <c r="A95" i="134"/>
  <c r="O94" i="134"/>
  <c r="N94" i="134"/>
  <c r="A94" i="134"/>
  <c r="O93" i="134"/>
  <c r="N93" i="134"/>
  <c r="A93" i="134"/>
  <c r="O92" i="134"/>
  <c r="N92" i="134"/>
  <c r="A92" i="134"/>
  <c r="O91" i="134"/>
  <c r="N91" i="134"/>
  <c r="A91" i="134"/>
  <c r="O90" i="134"/>
  <c r="N90" i="134"/>
  <c r="A90" i="134"/>
  <c r="O89" i="134"/>
  <c r="N89" i="134"/>
  <c r="A89" i="134"/>
  <c r="O88" i="134"/>
  <c r="N88" i="134"/>
  <c r="A88" i="134"/>
  <c r="O87" i="134"/>
  <c r="N87" i="134"/>
  <c r="A87" i="134"/>
  <c r="O86" i="134"/>
  <c r="N86" i="134"/>
  <c r="A86" i="134"/>
  <c r="O85" i="134"/>
  <c r="N85" i="134"/>
  <c r="A85" i="134"/>
  <c r="O84" i="134"/>
  <c r="N84" i="134"/>
  <c r="A84" i="134"/>
  <c r="O83" i="134"/>
  <c r="N83" i="134"/>
  <c r="A83" i="134"/>
  <c r="O82" i="134"/>
  <c r="N82" i="134"/>
  <c r="A82" i="134"/>
  <c r="O81" i="134"/>
  <c r="N81" i="134"/>
  <c r="A81" i="134"/>
  <c r="O80" i="134"/>
  <c r="N80" i="134"/>
  <c r="A80" i="134"/>
  <c r="O79" i="134"/>
  <c r="N79" i="134"/>
  <c r="A79" i="134"/>
  <c r="O78" i="134"/>
  <c r="N78" i="134"/>
  <c r="A78" i="134"/>
  <c r="O77" i="134"/>
  <c r="N77" i="134"/>
  <c r="A77" i="134"/>
  <c r="O76" i="134"/>
  <c r="N76" i="134"/>
  <c r="A76" i="134"/>
  <c r="O75" i="134"/>
  <c r="N75" i="134"/>
  <c r="A75" i="134"/>
  <c r="O74" i="134"/>
  <c r="N74" i="134"/>
  <c r="A74" i="134"/>
  <c r="O73" i="134"/>
  <c r="N73" i="134"/>
  <c r="A73" i="134"/>
  <c r="O72" i="134"/>
  <c r="N72" i="134"/>
  <c r="A72" i="134"/>
  <c r="O71" i="134"/>
  <c r="N71" i="134"/>
  <c r="A71" i="134"/>
  <c r="O70" i="134"/>
  <c r="N70" i="134"/>
  <c r="A70" i="134"/>
  <c r="O69" i="134"/>
  <c r="N69" i="134"/>
  <c r="A69" i="134"/>
  <c r="O68" i="134"/>
  <c r="N68" i="134"/>
  <c r="A68" i="134"/>
  <c r="O67" i="134"/>
  <c r="N67" i="134"/>
  <c r="A67" i="134"/>
  <c r="O66" i="134"/>
  <c r="N66" i="134"/>
  <c r="A66" i="134"/>
  <c r="O65" i="134"/>
  <c r="N65" i="134"/>
  <c r="A65" i="134"/>
  <c r="O64" i="134"/>
  <c r="N64" i="134"/>
  <c r="A64" i="134"/>
  <c r="O63" i="134"/>
  <c r="N63" i="134"/>
  <c r="A63" i="134"/>
  <c r="O62" i="134"/>
  <c r="N62" i="134"/>
  <c r="A62" i="134"/>
  <c r="O61" i="134"/>
  <c r="N61" i="134"/>
  <c r="A61" i="134"/>
  <c r="O60" i="134"/>
  <c r="N60" i="134"/>
  <c r="A60" i="134"/>
  <c r="O59" i="134"/>
  <c r="N59" i="134"/>
  <c r="A59" i="134"/>
  <c r="O58" i="134"/>
  <c r="N58" i="134"/>
  <c r="A58" i="134"/>
  <c r="O57" i="134"/>
  <c r="N57" i="134"/>
  <c r="A57" i="134"/>
  <c r="O56" i="134"/>
  <c r="N56" i="134"/>
  <c r="A56" i="134"/>
  <c r="O55" i="134"/>
  <c r="N55" i="134"/>
  <c r="A55" i="134"/>
  <c r="O54" i="134"/>
  <c r="N54" i="134"/>
  <c r="A54" i="134"/>
  <c r="O53" i="134"/>
  <c r="N53" i="134"/>
  <c r="A53" i="134"/>
  <c r="O52" i="134"/>
  <c r="N52" i="134"/>
  <c r="A52" i="134"/>
  <c r="O51" i="134"/>
  <c r="N51" i="134"/>
  <c r="A51" i="134"/>
  <c r="O50" i="134"/>
  <c r="N50" i="134"/>
  <c r="A50" i="134"/>
  <c r="O49" i="134"/>
  <c r="N49" i="134"/>
  <c r="A49" i="134"/>
  <c r="O48" i="134"/>
  <c r="N48" i="134"/>
  <c r="A48" i="134"/>
  <c r="O47" i="134"/>
  <c r="N47" i="134"/>
  <c r="A47" i="134"/>
  <c r="O46" i="134"/>
  <c r="N46" i="134"/>
  <c r="A46" i="134"/>
  <c r="O45" i="134"/>
  <c r="N45" i="134"/>
  <c r="A45" i="134"/>
  <c r="O44" i="134"/>
  <c r="N44" i="134"/>
  <c r="A44" i="134"/>
  <c r="O43" i="134"/>
  <c r="N43" i="134"/>
  <c r="A43" i="134"/>
  <c r="O42" i="134"/>
  <c r="N42" i="134"/>
  <c r="A42" i="134"/>
  <c r="O41" i="134"/>
  <c r="N41" i="134"/>
  <c r="A41" i="134"/>
  <c r="O40" i="134"/>
  <c r="N40" i="134"/>
  <c r="A40" i="134"/>
  <c r="O39" i="134"/>
  <c r="N39" i="134"/>
  <c r="A39" i="134"/>
  <c r="O38" i="134"/>
  <c r="N38" i="134"/>
  <c r="A38" i="134"/>
  <c r="O37" i="134"/>
  <c r="N37" i="134"/>
  <c r="A37" i="134"/>
  <c r="O36" i="134"/>
  <c r="N36" i="134"/>
  <c r="A36" i="134"/>
  <c r="O35" i="134"/>
  <c r="N35" i="134"/>
  <c r="A35" i="134"/>
  <c r="O34" i="134"/>
  <c r="N34" i="134"/>
  <c r="A34" i="134"/>
  <c r="O33" i="134"/>
  <c r="N33" i="134"/>
  <c r="A33" i="134"/>
  <c r="O32" i="134"/>
  <c r="N32" i="134"/>
  <c r="A32" i="134"/>
  <c r="O31" i="134"/>
  <c r="N31" i="134"/>
  <c r="A31" i="134"/>
  <c r="O30" i="134"/>
  <c r="N30" i="134"/>
  <c r="A30" i="134"/>
  <c r="O29" i="134"/>
  <c r="N29" i="134"/>
  <c r="A29" i="134"/>
  <c r="O28" i="134"/>
  <c r="N28" i="134"/>
  <c r="A28" i="134"/>
  <c r="O27" i="134"/>
  <c r="N27" i="134"/>
  <c r="A27" i="134"/>
  <c r="O26" i="134"/>
  <c r="N26" i="134"/>
  <c r="A26" i="134"/>
  <c r="O25" i="134"/>
  <c r="N25" i="134"/>
  <c r="A25" i="134"/>
  <c r="O24" i="134"/>
  <c r="N24" i="134"/>
  <c r="A24" i="134"/>
  <c r="O23" i="134"/>
  <c r="N23" i="134"/>
  <c r="A23" i="134"/>
  <c r="O22" i="134"/>
  <c r="N22" i="134"/>
  <c r="A22" i="134"/>
  <c r="O21" i="134"/>
  <c r="N21" i="134"/>
  <c r="A21" i="134"/>
  <c r="O20" i="134"/>
  <c r="N20" i="134"/>
  <c r="A20" i="134"/>
  <c r="O19" i="134"/>
  <c r="N19" i="134"/>
  <c r="A19" i="134"/>
  <c r="O18" i="134"/>
  <c r="N18" i="134"/>
  <c r="A18" i="134"/>
  <c r="O17" i="134"/>
  <c r="N17" i="134"/>
  <c r="A17" i="134"/>
  <c r="O16" i="134"/>
  <c r="N16" i="134"/>
  <c r="A16" i="134"/>
  <c r="O15" i="134"/>
  <c r="N15" i="134"/>
  <c r="A15" i="134"/>
  <c r="O14" i="134"/>
  <c r="N14" i="134"/>
  <c r="A14" i="134"/>
  <c r="O13" i="134"/>
  <c r="N13" i="134"/>
  <c r="A13" i="134"/>
  <c r="O12" i="134"/>
  <c r="N12" i="134"/>
  <c r="A12" i="134"/>
  <c r="L9" i="134"/>
  <c r="K9" i="134"/>
  <c r="I9" i="134"/>
  <c r="N9" i="134" s="1"/>
  <c r="H9" i="134"/>
  <c r="N7" i="134"/>
  <c r="N8" i="134" s="1"/>
  <c r="M7" i="134"/>
  <c r="M8" i="134" s="1"/>
  <c r="I7" i="134"/>
  <c r="I8" i="134" s="1"/>
  <c r="M6" i="134"/>
  <c r="N5" i="134"/>
  <c r="N6" i="134" s="1"/>
  <c r="M5" i="134"/>
  <c r="J5" i="134"/>
  <c r="J6" i="134" s="1"/>
  <c r="I5" i="134"/>
  <c r="I6" i="134" s="1"/>
  <c r="N4" i="134"/>
  <c r="D4" i="134"/>
  <c r="O3" i="134"/>
  <c r="O4" i="134" s="1"/>
  <c r="N3" i="134"/>
  <c r="K3" i="134"/>
  <c r="K4" i="134" s="1"/>
  <c r="J3" i="134"/>
  <c r="J4" i="134" s="1"/>
  <c r="O1" i="134"/>
  <c r="N1" i="134"/>
  <c r="M1" i="134"/>
  <c r="L1" i="134"/>
  <c r="K1" i="134"/>
  <c r="J1" i="134"/>
  <c r="I1" i="134"/>
  <c r="H1" i="134"/>
  <c r="A117" i="133"/>
  <c r="A116" i="133"/>
  <c r="A115" i="133"/>
  <c r="A114" i="133"/>
  <c r="A113" i="133"/>
  <c r="A112" i="133"/>
  <c r="A111" i="133"/>
  <c r="A110" i="133"/>
  <c r="A109" i="133"/>
  <c r="A108" i="133"/>
  <c r="A107" i="133"/>
  <c r="A106" i="133"/>
  <c r="A105" i="133"/>
  <c r="A104" i="133"/>
  <c r="A103" i="133"/>
  <c r="A102" i="133"/>
  <c r="A101" i="133"/>
  <c r="A100" i="133"/>
  <c r="A99" i="133"/>
  <c r="A98" i="133"/>
  <c r="A97" i="133"/>
  <c r="A96" i="133"/>
  <c r="A95" i="133"/>
  <c r="A94" i="133"/>
  <c r="A93" i="133"/>
  <c r="A92" i="133"/>
  <c r="A91" i="133"/>
  <c r="A90" i="133"/>
  <c r="A89" i="133"/>
  <c r="A88" i="133"/>
  <c r="A87" i="133"/>
  <c r="A86" i="133"/>
  <c r="A85" i="133"/>
  <c r="A84" i="133"/>
  <c r="A83" i="133"/>
  <c r="A82" i="133"/>
  <c r="A81" i="133"/>
  <c r="A80" i="133"/>
  <c r="A79" i="133"/>
  <c r="A78" i="133"/>
  <c r="A77" i="133"/>
  <c r="A76" i="133"/>
  <c r="A75" i="133"/>
  <c r="A74" i="133"/>
  <c r="A73" i="133"/>
  <c r="A72" i="133"/>
  <c r="A71" i="133"/>
  <c r="A70" i="133"/>
  <c r="A69" i="133"/>
  <c r="A68" i="133"/>
  <c r="A67" i="133"/>
  <c r="A66" i="133"/>
  <c r="A65" i="133"/>
  <c r="A64" i="133"/>
  <c r="A63" i="133"/>
  <c r="A62" i="133"/>
  <c r="A61" i="133"/>
  <c r="A60" i="133"/>
  <c r="A59" i="133"/>
  <c r="A58" i="133"/>
  <c r="A57" i="133"/>
  <c r="A56" i="133"/>
  <c r="A55" i="133"/>
  <c r="A54" i="133"/>
  <c r="A53" i="133"/>
  <c r="A52" i="133"/>
  <c r="A51" i="133"/>
  <c r="A50" i="133"/>
  <c r="A49" i="133"/>
  <c r="A48" i="133"/>
  <c r="A47" i="133"/>
  <c r="A46" i="133"/>
  <c r="A45" i="133"/>
  <c r="A44" i="133"/>
  <c r="A43" i="133"/>
  <c r="A42" i="133"/>
  <c r="A41" i="133"/>
  <c r="A40" i="133"/>
  <c r="A39" i="133"/>
  <c r="A38" i="133"/>
  <c r="A37" i="133"/>
  <c r="A36" i="133"/>
  <c r="A35" i="133"/>
  <c r="A34" i="133"/>
  <c r="A33" i="133"/>
  <c r="A32" i="133"/>
  <c r="A31" i="133"/>
  <c r="A30" i="133"/>
  <c r="A29" i="133"/>
  <c r="A28" i="133"/>
  <c r="A27" i="133"/>
  <c r="A26" i="133"/>
  <c r="A25" i="133"/>
  <c r="A24" i="133"/>
  <c r="A23" i="133"/>
  <c r="A22" i="133"/>
  <c r="A21" i="133"/>
  <c r="A20" i="133"/>
  <c r="A19" i="133"/>
  <c r="A18" i="133"/>
  <c r="A17" i="133"/>
  <c r="A16" i="133"/>
  <c r="A15" i="133"/>
  <c r="A14" i="133"/>
  <c r="A13" i="133"/>
  <c r="A12" i="133"/>
  <c r="N9" i="133"/>
  <c r="M9" i="133"/>
  <c r="J9" i="133"/>
  <c r="I9" i="133"/>
  <c r="H9" i="133"/>
  <c r="D4" i="133"/>
  <c r="N1" i="133"/>
  <c r="M1" i="133"/>
  <c r="L1" i="133"/>
  <c r="K1" i="133"/>
  <c r="J1" i="133"/>
  <c r="I1" i="133"/>
  <c r="H1" i="133"/>
  <c r="A117" i="132"/>
  <c r="A116" i="132"/>
  <c r="A115" i="132"/>
  <c r="A114" i="132"/>
  <c r="A113" i="132"/>
  <c r="A112" i="132"/>
  <c r="A111" i="132"/>
  <c r="A110" i="132"/>
  <c r="A109" i="132"/>
  <c r="A108" i="132"/>
  <c r="A107" i="132"/>
  <c r="A106" i="132"/>
  <c r="A105" i="132"/>
  <c r="A104" i="132"/>
  <c r="A103" i="132"/>
  <c r="A102" i="132"/>
  <c r="A101" i="132"/>
  <c r="A100" i="132"/>
  <c r="A99" i="132"/>
  <c r="A98" i="132"/>
  <c r="A97" i="132"/>
  <c r="A96" i="132"/>
  <c r="A95" i="132"/>
  <c r="A94" i="132"/>
  <c r="A93" i="132"/>
  <c r="A92" i="132"/>
  <c r="A91" i="132"/>
  <c r="A90" i="132"/>
  <c r="A89" i="132"/>
  <c r="A88" i="132"/>
  <c r="A87" i="132"/>
  <c r="A86" i="132"/>
  <c r="A85" i="132"/>
  <c r="A84" i="132"/>
  <c r="A83" i="132"/>
  <c r="A82" i="132"/>
  <c r="A81" i="132"/>
  <c r="A80" i="132"/>
  <c r="A79" i="132"/>
  <c r="A78" i="132"/>
  <c r="A77" i="132"/>
  <c r="A76" i="132"/>
  <c r="A75" i="132"/>
  <c r="A74" i="132"/>
  <c r="A73" i="132"/>
  <c r="A72" i="132"/>
  <c r="A71" i="132"/>
  <c r="A70" i="132"/>
  <c r="A69" i="132"/>
  <c r="A68" i="132"/>
  <c r="A67" i="132"/>
  <c r="A66" i="132"/>
  <c r="A65" i="132"/>
  <c r="A64" i="132"/>
  <c r="A63" i="132"/>
  <c r="A62" i="132"/>
  <c r="A61" i="132"/>
  <c r="A60" i="132"/>
  <c r="A59" i="132"/>
  <c r="A58" i="132"/>
  <c r="A57" i="132"/>
  <c r="A56" i="132"/>
  <c r="A55" i="132"/>
  <c r="A54" i="132"/>
  <c r="A53" i="132"/>
  <c r="A52" i="132"/>
  <c r="A51" i="132"/>
  <c r="A50" i="132"/>
  <c r="A49" i="132"/>
  <c r="A48" i="132"/>
  <c r="A47" i="132"/>
  <c r="A46" i="132"/>
  <c r="A45" i="132"/>
  <c r="A44" i="132"/>
  <c r="A43" i="132"/>
  <c r="A42" i="132"/>
  <c r="A41" i="132"/>
  <c r="A40" i="132"/>
  <c r="A39" i="132"/>
  <c r="A38" i="132"/>
  <c r="A37" i="132"/>
  <c r="A36" i="132"/>
  <c r="A35" i="132"/>
  <c r="A34" i="132"/>
  <c r="A33" i="132"/>
  <c r="A32" i="132"/>
  <c r="A31" i="132"/>
  <c r="A30" i="132"/>
  <c r="A29" i="132"/>
  <c r="A28" i="132"/>
  <c r="A27" i="132"/>
  <c r="A26" i="132"/>
  <c r="A25" i="132"/>
  <c r="A24" i="132"/>
  <c r="A23" i="132"/>
  <c r="A22" i="132"/>
  <c r="A21" i="132"/>
  <c r="A20" i="132"/>
  <c r="A19" i="132"/>
  <c r="A18" i="132"/>
  <c r="A17" i="132"/>
  <c r="A16" i="132"/>
  <c r="A15" i="132"/>
  <c r="A14" i="132"/>
  <c r="J7" i="132" s="1"/>
  <c r="J8" i="132" s="1"/>
  <c r="A13" i="132"/>
  <c r="A12" i="132"/>
  <c r="I9" i="132"/>
  <c r="H9" i="132"/>
  <c r="I5" i="132"/>
  <c r="I6" i="132" s="1"/>
  <c r="D4" i="132"/>
  <c r="J1" i="132"/>
  <c r="I1" i="132"/>
  <c r="H1" i="132"/>
  <c r="A117" i="131"/>
  <c r="A116" i="131"/>
  <c r="A115" i="131"/>
  <c r="A114" i="131"/>
  <c r="A113" i="131"/>
  <c r="A112" i="131"/>
  <c r="A111" i="131"/>
  <c r="A110" i="131"/>
  <c r="A109" i="131"/>
  <c r="A108" i="131"/>
  <c r="A107" i="131"/>
  <c r="A106" i="131"/>
  <c r="A105" i="131"/>
  <c r="A104" i="131"/>
  <c r="A103" i="131"/>
  <c r="A102" i="131"/>
  <c r="A101" i="131"/>
  <c r="A100" i="131"/>
  <c r="A99" i="131"/>
  <c r="A98" i="131"/>
  <c r="A97" i="131"/>
  <c r="A96" i="131"/>
  <c r="A95" i="131"/>
  <c r="A94" i="131"/>
  <c r="A93" i="131"/>
  <c r="A92" i="131"/>
  <c r="A91" i="131"/>
  <c r="A90" i="131"/>
  <c r="A89" i="131"/>
  <c r="A88" i="131"/>
  <c r="A87" i="131"/>
  <c r="A86" i="131"/>
  <c r="A85" i="131"/>
  <c r="A84" i="131"/>
  <c r="A83" i="131"/>
  <c r="A82" i="131"/>
  <c r="A81" i="131"/>
  <c r="A80" i="131"/>
  <c r="A79" i="131"/>
  <c r="A78" i="131"/>
  <c r="A77" i="131"/>
  <c r="A76" i="131"/>
  <c r="A75" i="131"/>
  <c r="A74" i="131"/>
  <c r="A73" i="131"/>
  <c r="A72" i="131"/>
  <c r="A71" i="131"/>
  <c r="A70" i="131"/>
  <c r="A69" i="131"/>
  <c r="A68" i="131"/>
  <c r="A67" i="131"/>
  <c r="A66" i="131"/>
  <c r="A65" i="131"/>
  <c r="A64" i="131"/>
  <c r="A63" i="131"/>
  <c r="A62" i="131"/>
  <c r="A61" i="131"/>
  <c r="A60" i="131"/>
  <c r="A59" i="131"/>
  <c r="A58" i="131"/>
  <c r="A57" i="131"/>
  <c r="A56" i="131"/>
  <c r="A55" i="131"/>
  <c r="A54" i="131"/>
  <c r="A53" i="131"/>
  <c r="A52" i="131"/>
  <c r="A51" i="131"/>
  <c r="A50" i="131"/>
  <c r="A49" i="131"/>
  <c r="A48" i="131"/>
  <c r="A47" i="131"/>
  <c r="A46" i="131"/>
  <c r="A45" i="131"/>
  <c r="A44" i="131"/>
  <c r="A43" i="131"/>
  <c r="A42" i="131"/>
  <c r="A41" i="131"/>
  <c r="A40" i="131"/>
  <c r="A39" i="131"/>
  <c r="A38" i="131"/>
  <c r="A37" i="131"/>
  <c r="A36" i="131"/>
  <c r="A35" i="131"/>
  <c r="A34" i="131"/>
  <c r="A33" i="131"/>
  <c r="A32" i="131"/>
  <c r="A31" i="131"/>
  <c r="A30" i="131"/>
  <c r="A29" i="131"/>
  <c r="A28" i="131"/>
  <c r="A27" i="131"/>
  <c r="A26" i="131"/>
  <c r="A25" i="131"/>
  <c r="A24" i="131"/>
  <c r="A23" i="131"/>
  <c r="A22" i="131"/>
  <c r="A21" i="131"/>
  <c r="A20" i="131"/>
  <c r="A19" i="131"/>
  <c r="A18" i="131"/>
  <c r="A17" i="131"/>
  <c r="A16" i="131"/>
  <c r="A15" i="131"/>
  <c r="H5" i="131" s="1"/>
  <c r="H6" i="131" s="1"/>
  <c r="A14" i="131"/>
  <c r="A13" i="131"/>
  <c r="A12" i="131"/>
  <c r="J3" i="131" s="1"/>
  <c r="J4" i="131" s="1"/>
  <c r="I9" i="131"/>
  <c r="H9" i="131"/>
  <c r="D4" i="131"/>
  <c r="J1" i="131"/>
  <c r="I1" i="131"/>
  <c r="H1" i="131"/>
  <c r="A117" i="130"/>
  <c r="A116" i="130"/>
  <c r="A115" i="130"/>
  <c r="A114" i="130"/>
  <c r="A113" i="130"/>
  <c r="A112" i="130"/>
  <c r="A111" i="130"/>
  <c r="A110" i="130"/>
  <c r="A109" i="130"/>
  <c r="A108" i="130"/>
  <c r="A107" i="130"/>
  <c r="A106" i="130"/>
  <c r="A105" i="130"/>
  <c r="A104" i="130"/>
  <c r="A103" i="130"/>
  <c r="A102" i="130"/>
  <c r="A101" i="130"/>
  <c r="A100" i="130"/>
  <c r="A99" i="130"/>
  <c r="A98" i="130"/>
  <c r="A97" i="130"/>
  <c r="A96" i="130"/>
  <c r="A95" i="130"/>
  <c r="A94" i="130"/>
  <c r="A93" i="130"/>
  <c r="A92" i="130"/>
  <c r="A91" i="130"/>
  <c r="A90" i="130"/>
  <c r="A89" i="130"/>
  <c r="A88" i="130"/>
  <c r="A87" i="130"/>
  <c r="A86" i="130"/>
  <c r="A85" i="130"/>
  <c r="A84" i="130"/>
  <c r="A83" i="130"/>
  <c r="A82" i="130"/>
  <c r="A81" i="130"/>
  <c r="A80" i="130"/>
  <c r="A79" i="130"/>
  <c r="A78" i="130"/>
  <c r="A77" i="130"/>
  <c r="A76" i="130"/>
  <c r="A75" i="130"/>
  <c r="A74" i="130"/>
  <c r="A73" i="130"/>
  <c r="A72" i="130"/>
  <c r="A71" i="130"/>
  <c r="A70" i="130"/>
  <c r="A69" i="130"/>
  <c r="A68" i="130"/>
  <c r="A67" i="130"/>
  <c r="A66" i="130"/>
  <c r="A65" i="130"/>
  <c r="A64" i="130"/>
  <c r="A63" i="130"/>
  <c r="A62" i="130"/>
  <c r="A61" i="130"/>
  <c r="A60" i="130"/>
  <c r="A59" i="130"/>
  <c r="A58" i="130"/>
  <c r="A57" i="130"/>
  <c r="A56" i="130"/>
  <c r="A55" i="130"/>
  <c r="A54" i="130"/>
  <c r="A53" i="130"/>
  <c r="A52" i="130"/>
  <c r="A51" i="130"/>
  <c r="A50" i="130"/>
  <c r="A49" i="130"/>
  <c r="A48" i="130"/>
  <c r="A47" i="130"/>
  <c r="A46" i="130"/>
  <c r="A45" i="130"/>
  <c r="A44" i="130"/>
  <c r="A43" i="130"/>
  <c r="A42" i="130"/>
  <c r="A41" i="130"/>
  <c r="A40" i="130"/>
  <c r="A39" i="130"/>
  <c r="A38" i="130"/>
  <c r="A37" i="130"/>
  <c r="A36" i="130"/>
  <c r="A35" i="130"/>
  <c r="A34" i="130"/>
  <c r="A33" i="130"/>
  <c r="A32" i="130"/>
  <c r="A31" i="130"/>
  <c r="A30" i="130"/>
  <c r="A29" i="130"/>
  <c r="A28" i="130"/>
  <c r="A27" i="130"/>
  <c r="A26" i="130"/>
  <c r="A25" i="130"/>
  <c r="A24" i="130"/>
  <c r="A23" i="130"/>
  <c r="A22" i="130"/>
  <c r="A21" i="130"/>
  <c r="A20" i="130"/>
  <c r="A19" i="130"/>
  <c r="A18" i="130"/>
  <c r="A17" i="130"/>
  <c r="A16" i="130"/>
  <c r="A15" i="130"/>
  <c r="A14" i="130"/>
  <c r="A13" i="130"/>
  <c r="A12" i="130"/>
  <c r="I9" i="130"/>
  <c r="H9" i="130"/>
  <c r="I5" i="130"/>
  <c r="I6" i="130" s="1"/>
  <c r="D4" i="130"/>
  <c r="I3" i="130"/>
  <c r="I4" i="130" s="1"/>
  <c r="J1" i="130"/>
  <c r="I1" i="130"/>
  <c r="H1" i="130"/>
  <c r="A117" i="129"/>
  <c r="A116" i="129"/>
  <c r="A115" i="129"/>
  <c r="A114" i="129"/>
  <c r="A113" i="129"/>
  <c r="A112" i="129"/>
  <c r="A111" i="129"/>
  <c r="A110" i="129"/>
  <c r="A109" i="129"/>
  <c r="A108" i="129"/>
  <c r="A107" i="129"/>
  <c r="A106" i="129"/>
  <c r="A105" i="129"/>
  <c r="A104" i="129"/>
  <c r="A103" i="129"/>
  <c r="A102" i="129"/>
  <c r="A101" i="129"/>
  <c r="A100" i="129"/>
  <c r="A99" i="129"/>
  <c r="A98" i="129"/>
  <c r="A97" i="129"/>
  <c r="A96" i="129"/>
  <c r="A95" i="129"/>
  <c r="A94" i="129"/>
  <c r="A93" i="129"/>
  <c r="A92" i="129"/>
  <c r="A91" i="129"/>
  <c r="A90" i="129"/>
  <c r="A89" i="129"/>
  <c r="A88" i="129"/>
  <c r="A87" i="129"/>
  <c r="A86" i="129"/>
  <c r="A85" i="129"/>
  <c r="A84" i="129"/>
  <c r="A83" i="129"/>
  <c r="A82" i="129"/>
  <c r="A81" i="129"/>
  <c r="A80" i="129"/>
  <c r="A79" i="129"/>
  <c r="A78" i="129"/>
  <c r="A77" i="129"/>
  <c r="A76" i="129"/>
  <c r="A75" i="129"/>
  <c r="A74" i="129"/>
  <c r="A73" i="129"/>
  <c r="A72" i="129"/>
  <c r="A71" i="129"/>
  <c r="A70" i="129"/>
  <c r="A69" i="129"/>
  <c r="A68" i="129"/>
  <c r="A67" i="129"/>
  <c r="A66" i="129"/>
  <c r="A65" i="129"/>
  <c r="A64" i="129"/>
  <c r="A63" i="129"/>
  <c r="A62" i="129"/>
  <c r="A61" i="129"/>
  <c r="A60" i="129"/>
  <c r="A59" i="129"/>
  <c r="A58" i="129"/>
  <c r="A57" i="129"/>
  <c r="A56" i="129"/>
  <c r="A55" i="129"/>
  <c r="A54" i="129"/>
  <c r="A53" i="129"/>
  <c r="A52" i="129"/>
  <c r="A51" i="129"/>
  <c r="A50" i="129"/>
  <c r="A49" i="129"/>
  <c r="A48" i="129"/>
  <c r="A47" i="129"/>
  <c r="A46" i="129"/>
  <c r="A45" i="129"/>
  <c r="A44" i="129"/>
  <c r="A43" i="129"/>
  <c r="A42" i="129"/>
  <c r="A41" i="129"/>
  <c r="A40" i="129"/>
  <c r="A39" i="129"/>
  <c r="A38" i="129"/>
  <c r="A37" i="129"/>
  <c r="A36" i="129"/>
  <c r="A35" i="129"/>
  <c r="A34" i="129"/>
  <c r="A33" i="129"/>
  <c r="A32" i="129"/>
  <c r="A31" i="129"/>
  <c r="A30" i="129"/>
  <c r="A29" i="129"/>
  <c r="A28" i="129"/>
  <c r="A27" i="129"/>
  <c r="A26" i="129"/>
  <c r="A25" i="129"/>
  <c r="A24" i="129"/>
  <c r="A23" i="129"/>
  <c r="A22" i="129"/>
  <c r="A21" i="129"/>
  <c r="A20" i="129"/>
  <c r="A19" i="129"/>
  <c r="A18" i="129"/>
  <c r="A17" i="129"/>
  <c r="A16" i="129"/>
  <c r="A15" i="129"/>
  <c r="A14" i="129"/>
  <c r="J3" i="129" s="1"/>
  <c r="J4" i="129" s="1"/>
  <c r="A13" i="129"/>
  <c r="I7" i="129" s="1"/>
  <c r="I8" i="129" s="1"/>
  <c r="A12" i="129"/>
  <c r="I9" i="129"/>
  <c r="H9" i="129"/>
  <c r="D4" i="129"/>
  <c r="J1" i="129"/>
  <c r="I1" i="129"/>
  <c r="H1" i="129"/>
  <c r="O129" i="128"/>
  <c r="N129" i="128"/>
  <c r="O128" i="128"/>
  <c r="N128" i="128"/>
  <c r="O127" i="128"/>
  <c r="N127" i="128"/>
  <c r="O126" i="128"/>
  <c r="N126" i="128"/>
  <c r="O125" i="128"/>
  <c r="N125" i="128"/>
  <c r="O124" i="128"/>
  <c r="N124" i="128"/>
  <c r="O123" i="128"/>
  <c r="N123" i="128"/>
  <c r="O122" i="128"/>
  <c r="N122" i="128"/>
  <c r="O121" i="128"/>
  <c r="N121" i="128"/>
  <c r="O120" i="128"/>
  <c r="N120" i="128"/>
  <c r="O119" i="128"/>
  <c r="N119" i="128"/>
  <c r="O118" i="128"/>
  <c r="N118" i="128"/>
  <c r="O117" i="128"/>
  <c r="N117" i="128"/>
  <c r="A117" i="128"/>
  <c r="O116" i="128"/>
  <c r="N116" i="128"/>
  <c r="A116" i="128"/>
  <c r="O115" i="128"/>
  <c r="N115" i="128"/>
  <c r="A115" i="128"/>
  <c r="O114" i="128"/>
  <c r="N114" i="128"/>
  <c r="A114" i="128"/>
  <c r="O113" i="128"/>
  <c r="N113" i="128"/>
  <c r="A113" i="128"/>
  <c r="O112" i="128"/>
  <c r="N112" i="128"/>
  <c r="A112" i="128"/>
  <c r="O111" i="128"/>
  <c r="N111" i="128"/>
  <c r="A111" i="128"/>
  <c r="O110" i="128"/>
  <c r="N110" i="128"/>
  <c r="A110" i="128"/>
  <c r="O109" i="128"/>
  <c r="N109" i="128"/>
  <c r="A109" i="128"/>
  <c r="O108" i="128"/>
  <c r="N108" i="128"/>
  <c r="A108" i="128"/>
  <c r="O107" i="128"/>
  <c r="N107" i="128"/>
  <c r="A107" i="128"/>
  <c r="O106" i="128"/>
  <c r="N106" i="128"/>
  <c r="A106" i="128"/>
  <c r="O105" i="128"/>
  <c r="N105" i="128"/>
  <c r="A105" i="128"/>
  <c r="O104" i="128"/>
  <c r="N104" i="128"/>
  <c r="A104" i="128"/>
  <c r="O103" i="128"/>
  <c r="N103" i="128"/>
  <c r="A103" i="128"/>
  <c r="O102" i="128"/>
  <c r="N102" i="128"/>
  <c r="A102" i="128"/>
  <c r="O101" i="128"/>
  <c r="N101" i="128"/>
  <c r="A101" i="128"/>
  <c r="O100" i="128"/>
  <c r="N100" i="128"/>
  <c r="A100" i="128"/>
  <c r="O99" i="128"/>
  <c r="N99" i="128"/>
  <c r="A99" i="128"/>
  <c r="O98" i="128"/>
  <c r="N98" i="128"/>
  <c r="A98" i="128"/>
  <c r="O97" i="128"/>
  <c r="N97" i="128"/>
  <c r="A97" i="128"/>
  <c r="O96" i="128"/>
  <c r="N96" i="128"/>
  <c r="A96" i="128"/>
  <c r="O95" i="128"/>
  <c r="N95" i="128"/>
  <c r="A95" i="128"/>
  <c r="O94" i="128"/>
  <c r="N94" i="128"/>
  <c r="A94" i="128"/>
  <c r="O93" i="128"/>
  <c r="N93" i="128"/>
  <c r="A93" i="128"/>
  <c r="O92" i="128"/>
  <c r="N92" i="128"/>
  <c r="A92" i="128"/>
  <c r="O91" i="128"/>
  <c r="N91" i="128"/>
  <c r="A91" i="128"/>
  <c r="O90" i="128"/>
  <c r="N90" i="128"/>
  <c r="A90" i="128"/>
  <c r="O89" i="128"/>
  <c r="N89" i="128"/>
  <c r="A89" i="128"/>
  <c r="O88" i="128"/>
  <c r="N88" i="128"/>
  <c r="A88" i="128"/>
  <c r="O87" i="128"/>
  <c r="N87" i="128"/>
  <c r="A87" i="128"/>
  <c r="O86" i="128"/>
  <c r="N86" i="128"/>
  <c r="A86" i="128"/>
  <c r="O85" i="128"/>
  <c r="N85" i="128"/>
  <c r="A85" i="128"/>
  <c r="O84" i="128"/>
  <c r="N84" i="128"/>
  <c r="A84" i="128"/>
  <c r="O83" i="128"/>
  <c r="N83" i="128"/>
  <c r="A83" i="128"/>
  <c r="O82" i="128"/>
  <c r="N82" i="128"/>
  <c r="A82" i="128"/>
  <c r="O81" i="128"/>
  <c r="N81" i="128"/>
  <c r="A81" i="128"/>
  <c r="O80" i="128"/>
  <c r="N80" i="128"/>
  <c r="A80" i="128"/>
  <c r="O79" i="128"/>
  <c r="N79" i="128"/>
  <c r="A79" i="128"/>
  <c r="O78" i="128"/>
  <c r="N78" i="128"/>
  <c r="A78" i="128"/>
  <c r="O77" i="128"/>
  <c r="N77" i="128"/>
  <c r="A77" i="128"/>
  <c r="O76" i="128"/>
  <c r="N76" i="128"/>
  <c r="A76" i="128"/>
  <c r="O75" i="128"/>
  <c r="N75" i="128"/>
  <c r="A75" i="128"/>
  <c r="O74" i="128"/>
  <c r="N74" i="128"/>
  <c r="A74" i="128"/>
  <c r="O73" i="128"/>
  <c r="N73" i="128"/>
  <c r="A73" i="128"/>
  <c r="O72" i="128"/>
  <c r="N72" i="128"/>
  <c r="A72" i="128"/>
  <c r="O71" i="128"/>
  <c r="N71" i="128"/>
  <c r="A71" i="128"/>
  <c r="O70" i="128"/>
  <c r="N70" i="128"/>
  <c r="A70" i="128"/>
  <c r="O69" i="128"/>
  <c r="N69" i="128"/>
  <c r="A69" i="128"/>
  <c r="O68" i="128"/>
  <c r="N68" i="128"/>
  <c r="A68" i="128"/>
  <c r="O67" i="128"/>
  <c r="N67" i="128"/>
  <c r="A67" i="128"/>
  <c r="O66" i="128"/>
  <c r="N66" i="128"/>
  <c r="A66" i="128"/>
  <c r="O65" i="128"/>
  <c r="N65" i="128"/>
  <c r="A65" i="128"/>
  <c r="O64" i="128"/>
  <c r="N64" i="128"/>
  <c r="A64" i="128"/>
  <c r="O63" i="128"/>
  <c r="N63" i="128"/>
  <c r="A63" i="128"/>
  <c r="O62" i="128"/>
  <c r="N62" i="128"/>
  <c r="A62" i="128"/>
  <c r="O61" i="128"/>
  <c r="N61" i="128"/>
  <c r="A61" i="128"/>
  <c r="O60" i="128"/>
  <c r="N60" i="128"/>
  <c r="A60" i="128"/>
  <c r="O59" i="128"/>
  <c r="N59" i="128"/>
  <c r="A59" i="128"/>
  <c r="O58" i="128"/>
  <c r="N58" i="128"/>
  <c r="A58" i="128"/>
  <c r="O57" i="128"/>
  <c r="N57" i="128"/>
  <c r="A57" i="128"/>
  <c r="O56" i="128"/>
  <c r="N56" i="128"/>
  <c r="A56" i="128"/>
  <c r="O55" i="128"/>
  <c r="N55" i="128"/>
  <c r="A55" i="128"/>
  <c r="O54" i="128"/>
  <c r="N54" i="128"/>
  <c r="A54" i="128"/>
  <c r="O53" i="128"/>
  <c r="N53" i="128"/>
  <c r="A53" i="128"/>
  <c r="O52" i="128"/>
  <c r="N52" i="128"/>
  <c r="A52" i="128"/>
  <c r="O51" i="128"/>
  <c r="N51" i="128"/>
  <c r="A51" i="128"/>
  <c r="O50" i="128"/>
  <c r="N50" i="128"/>
  <c r="A50" i="128"/>
  <c r="O49" i="128"/>
  <c r="N49" i="128"/>
  <c r="A49" i="128"/>
  <c r="O48" i="128"/>
  <c r="N48" i="128"/>
  <c r="A48" i="128"/>
  <c r="O47" i="128"/>
  <c r="N47" i="128"/>
  <c r="A47" i="128"/>
  <c r="O46" i="128"/>
  <c r="N46" i="128"/>
  <c r="A46" i="128"/>
  <c r="O45" i="128"/>
  <c r="N45" i="128"/>
  <c r="A45" i="128"/>
  <c r="O44" i="128"/>
  <c r="N44" i="128"/>
  <c r="A44" i="128"/>
  <c r="O43" i="128"/>
  <c r="N43" i="128"/>
  <c r="A43" i="128"/>
  <c r="O42" i="128"/>
  <c r="N42" i="128"/>
  <c r="A42" i="128"/>
  <c r="O41" i="128"/>
  <c r="N41" i="128"/>
  <c r="A41" i="128"/>
  <c r="O40" i="128"/>
  <c r="N40" i="128"/>
  <c r="A40" i="128"/>
  <c r="O39" i="128"/>
  <c r="N39" i="128"/>
  <c r="A39" i="128"/>
  <c r="O38" i="128"/>
  <c r="N38" i="128"/>
  <c r="A38" i="128"/>
  <c r="O37" i="128"/>
  <c r="N37" i="128"/>
  <c r="A37" i="128"/>
  <c r="O36" i="128"/>
  <c r="N36" i="128"/>
  <c r="A36" i="128"/>
  <c r="O35" i="128"/>
  <c r="N35" i="128"/>
  <c r="A35" i="128"/>
  <c r="O34" i="128"/>
  <c r="N34" i="128"/>
  <c r="A34" i="128"/>
  <c r="O33" i="128"/>
  <c r="N33" i="128"/>
  <c r="A33" i="128"/>
  <c r="O32" i="128"/>
  <c r="N32" i="128"/>
  <c r="A32" i="128"/>
  <c r="O31" i="128"/>
  <c r="N31" i="128"/>
  <c r="A31" i="128"/>
  <c r="O30" i="128"/>
  <c r="N30" i="128"/>
  <c r="A30" i="128"/>
  <c r="O29" i="128"/>
  <c r="N29" i="128"/>
  <c r="A29" i="128"/>
  <c r="O28" i="128"/>
  <c r="N28" i="128"/>
  <c r="A28" i="128"/>
  <c r="O27" i="128"/>
  <c r="N27" i="128"/>
  <c r="A27" i="128"/>
  <c r="O26" i="128"/>
  <c r="N26" i="128"/>
  <c r="A26" i="128"/>
  <c r="O25" i="128"/>
  <c r="N25" i="128"/>
  <c r="A25" i="128"/>
  <c r="O24" i="128"/>
  <c r="N24" i="128"/>
  <c r="A24" i="128"/>
  <c r="O23" i="128"/>
  <c r="N23" i="128"/>
  <c r="A23" i="128"/>
  <c r="O22" i="128"/>
  <c r="N22" i="128"/>
  <c r="A22" i="128"/>
  <c r="O21" i="128"/>
  <c r="N21" i="128"/>
  <c r="A21" i="128"/>
  <c r="O20" i="128"/>
  <c r="N20" i="128"/>
  <c r="A20" i="128"/>
  <c r="O19" i="128"/>
  <c r="N19" i="128"/>
  <c r="A19" i="128"/>
  <c r="O18" i="128"/>
  <c r="N18" i="128"/>
  <c r="A18" i="128"/>
  <c r="O17" i="128"/>
  <c r="N17" i="128"/>
  <c r="A17" i="128"/>
  <c r="O16" i="128"/>
  <c r="N16" i="128"/>
  <c r="A16" i="128"/>
  <c r="O15" i="128"/>
  <c r="N15" i="128"/>
  <c r="A15" i="128"/>
  <c r="O14" i="128"/>
  <c r="N14" i="128"/>
  <c r="A14" i="128"/>
  <c r="O13" i="128"/>
  <c r="N13" i="128"/>
  <c r="A13" i="128"/>
  <c r="O12" i="128"/>
  <c r="N12" i="128"/>
  <c r="A12" i="128"/>
  <c r="H7" i="128" s="1"/>
  <c r="H8" i="128" s="1"/>
  <c r="L9" i="128"/>
  <c r="K9" i="128"/>
  <c r="I9" i="128"/>
  <c r="N9" i="128" s="1"/>
  <c r="H9" i="128"/>
  <c r="M7" i="128"/>
  <c r="M8" i="128" s="1"/>
  <c r="I7" i="128"/>
  <c r="I8" i="128" s="1"/>
  <c r="M5" i="128"/>
  <c r="M6" i="128" s="1"/>
  <c r="I5" i="128"/>
  <c r="I6" i="128" s="1"/>
  <c r="M4" i="128"/>
  <c r="D4" i="128"/>
  <c r="M3" i="128"/>
  <c r="I3" i="128"/>
  <c r="I4" i="128" s="1"/>
  <c r="O1" i="128"/>
  <c r="N1" i="128"/>
  <c r="M1" i="128"/>
  <c r="L1" i="128"/>
  <c r="K1" i="128"/>
  <c r="J1" i="128"/>
  <c r="I1" i="128"/>
  <c r="H1" i="128"/>
  <c r="A117" i="127"/>
  <c r="A116" i="127"/>
  <c r="A115" i="127"/>
  <c r="A114" i="127"/>
  <c r="A113" i="127"/>
  <c r="A112" i="127"/>
  <c r="A111" i="127"/>
  <c r="A110" i="127"/>
  <c r="A109" i="127"/>
  <c r="A108" i="127"/>
  <c r="A107" i="127"/>
  <c r="A106" i="127"/>
  <c r="A105" i="127"/>
  <c r="A104" i="127"/>
  <c r="A103" i="127"/>
  <c r="A102" i="127"/>
  <c r="A101" i="127"/>
  <c r="A100" i="127"/>
  <c r="A99" i="127"/>
  <c r="A98" i="127"/>
  <c r="A97" i="127"/>
  <c r="A96" i="127"/>
  <c r="A95" i="127"/>
  <c r="A94" i="127"/>
  <c r="A93" i="127"/>
  <c r="A92" i="127"/>
  <c r="A91" i="127"/>
  <c r="A90" i="127"/>
  <c r="A89" i="127"/>
  <c r="A88" i="127"/>
  <c r="A87" i="127"/>
  <c r="A86" i="127"/>
  <c r="A85" i="127"/>
  <c r="A84" i="127"/>
  <c r="A83" i="127"/>
  <c r="A82" i="127"/>
  <c r="A81" i="127"/>
  <c r="A80" i="127"/>
  <c r="A79" i="127"/>
  <c r="A78" i="127"/>
  <c r="A77" i="127"/>
  <c r="A76" i="127"/>
  <c r="A75" i="127"/>
  <c r="A74" i="127"/>
  <c r="A73" i="127"/>
  <c r="A72" i="127"/>
  <c r="A71" i="127"/>
  <c r="A70" i="127"/>
  <c r="A69" i="127"/>
  <c r="A68" i="127"/>
  <c r="A67" i="127"/>
  <c r="A66" i="127"/>
  <c r="A65" i="127"/>
  <c r="A64" i="127"/>
  <c r="A63" i="127"/>
  <c r="A62" i="127"/>
  <c r="A61" i="127"/>
  <c r="A60" i="127"/>
  <c r="A59" i="127"/>
  <c r="A58" i="127"/>
  <c r="A57" i="127"/>
  <c r="A56" i="127"/>
  <c r="A55" i="127"/>
  <c r="A54" i="127"/>
  <c r="A53" i="127"/>
  <c r="A52" i="127"/>
  <c r="A51" i="127"/>
  <c r="A50" i="127"/>
  <c r="A49" i="127"/>
  <c r="A48" i="127"/>
  <c r="A47" i="127"/>
  <c r="A46" i="127"/>
  <c r="A45" i="127"/>
  <c r="A44" i="127"/>
  <c r="A43" i="127"/>
  <c r="A42" i="127"/>
  <c r="A41" i="127"/>
  <c r="A40" i="127"/>
  <c r="A39" i="127"/>
  <c r="A38" i="127"/>
  <c r="A37" i="127"/>
  <c r="A36" i="127"/>
  <c r="A35" i="127"/>
  <c r="A34" i="127"/>
  <c r="A33" i="127"/>
  <c r="A32" i="127"/>
  <c r="A31" i="127"/>
  <c r="A30" i="127"/>
  <c r="A29" i="127"/>
  <c r="A28" i="127"/>
  <c r="A27" i="127"/>
  <c r="A26" i="127"/>
  <c r="A25" i="127"/>
  <c r="A24" i="127"/>
  <c r="A23" i="127"/>
  <c r="A22" i="127"/>
  <c r="A21" i="127"/>
  <c r="A20" i="127"/>
  <c r="A19" i="127"/>
  <c r="A18" i="127"/>
  <c r="A17" i="127"/>
  <c r="A16" i="127"/>
  <c r="A15" i="127"/>
  <c r="A14" i="127"/>
  <c r="A13" i="127"/>
  <c r="A12" i="127"/>
  <c r="H7" i="127" s="1"/>
  <c r="H8" i="127" s="1"/>
  <c r="I9" i="127"/>
  <c r="H9" i="127"/>
  <c r="I5" i="127"/>
  <c r="I6" i="127" s="1"/>
  <c r="D4" i="127"/>
  <c r="I3" i="127"/>
  <c r="I4" i="127" s="1"/>
  <c r="J1" i="127"/>
  <c r="I1" i="127"/>
  <c r="H1" i="127"/>
  <c r="A117" i="126"/>
  <c r="A116" i="126"/>
  <c r="A115" i="126"/>
  <c r="A114" i="126"/>
  <c r="A113" i="126"/>
  <c r="A112" i="126"/>
  <c r="A111" i="126"/>
  <c r="A110" i="126"/>
  <c r="A109" i="126"/>
  <c r="A108" i="126"/>
  <c r="A107" i="126"/>
  <c r="A106" i="126"/>
  <c r="A105" i="126"/>
  <c r="A104" i="126"/>
  <c r="A103" i="126"/>
  <c r="A102" i="126"/>
  <c r="A101" i="126"/>
  <c r="A100" i="126"/>
  <c r="A99" i="126"/>
  <c r="A98" i="126"/>
  <c r="A97" i="126"/>
  <c r="A96" i="126"/>
  <c r="A95" i="126"/>
  <c r="A94" i="126"/>
  <c r="A93" i="126"/>
  <c r="A92" i="126"/>
  <c r="A91" i="126"/>
  <c r="A90" i="126"/>
  <c r="A89" i="126"/>
  <c r="A88" i="126"/>
  <c r="A87" i="126"/>
  <c r="A86" i="126"/>
  <c r="A85" i="126"/>
  <c r="A84" i="126"/>
  <c r="A83" i="126"/>
  <c r="A82" i="126"/>
  <c r="A81" i="126"/>
  <c r="A80" i="126"/>
  <c r="A79" i="126"/>
  <c r="A78" i="126"/>
  <c r="A77" i="126"/>
  <c r="A76" i="126"/>
  <c r="A75" i="126"/>
  <c r="A74" i="126"/>
  <c r="A73" i="126"/>
  <c r="A72" i="126"/>
  <c r="A71" i="126"/>
  <c r="A70" i="126"/>
  <c r="A69" i="126"/>
  <c r="A68" i="126"/>
  <c r="A67" i="126"/>
  <c r="A66" i="126"/>
  <c r="A65" i="126"/>
  <c r="A64" i="126"/>
  <c r="A63" i="126"/>
  <c r="A62" i="126"/>
  <c r="A61" i="126"/>
  <c r="A60" i="126"/>
  <c r="A59" i="126"/>
  <c r="A58" i="126"/>
  <c r="A57" i="126"/>
  <c r="A56" i="126"/>
  <c r="A55" i="126"/>
  <c r="A54" i="126"/>
  <c r="A53" i="126"/>
  <c r="A52" i="126"/>
  <c r="A51" i="126"/>
  <c r="A50" i="126"/>
  <c r="A49" i="126"/>
  <c r="A48" i="126"/>
  <c r="A47" i="126"/>
  <c r="A46" i="126"/>
  <c r="A45" i="126"/>
  <c r="A44" i="126"/>
  <c r="A43" i="126"/>
  <c r="A42" i="126"/>
  <c r="A41" i="126"/>
  <c r="A40" i="126"/>
  <c r="A39" i="126"/>
  <c r="A38" i="126"/>
  <c r="A37" i="126"/>
  <c r="A36" i="126"/>
  <c r="A35" i="126"/>
  <c r="A34" i="126"/>
  <c r="A33" i="126"/>
  <c r="A32" i="126"/>
  <c r="A31" i="126"/>
  <c r="A30" i="126"/>
  <c r="A29" i="126"/>
  <c r="A28" i="126"/>
  <c r="A27" i="126"/>
  <c r="A26" i="126"/>
  <c r="A25" i="126"/>
  <c r="A24" i="126"/>
  <c r="A23" i="126"/>
  <c r="A22" i="126"/>
  <c r="A21" i="126"/>
  <c r="A20" i="126"/>
  <c r="A19" i="126"/>
  <c r="A18" i="126"/>
  <c r="A17" i="126"/>
  <c r="A16" i="126"/>
  <c r="A15" i="126"/>
  <c r="A14" i="126"/>
  <c r="A13" i="126"/>
  <c r="A12" i="126"/>
  <c r="I9" i="126"/>
  <c r="H9" i="126"/>
  <c r="D4" i="126"/>
  <c r="I3" i="126"/>
  <c r="I4" i="126" s="1"/>
  <c r="J1" i="126"/>
  <c r="I1" i="126"/>
  <c r="H1" i="126"/>
  <c r="A117" i="125"/>
  <c r="A116" i="125"/>
  <c r="A115" i="125"/>
  <c r="A114" i="125"/>
  <c r="A113" i="125"/>
  <c r="A112" i="125"/>
  <c r="A111" i="125"/>
  <c r="A110" i="125"/>
  <c r="A109" i="125"/>
  <c r="A108" i="125"/>
  <c r="A107" i="125"/>
  <c r="A106" i="125"/>
  <c r="A105" i="125"/>
  <c r="A104" i="125"/>
  <c r="A103" i="125"/>
  <c r="A102" i="125"/>
  <c r="A101" i="125"/>
  <c r="A100" i="125"/>
  <c r="A99" i="125"/>
  <c r="A98" i="125"/>
  <c r="A97" i="125"/>
  <c r="A96" i="125"/>
  <c r="A95" i="125"/>
  <c r="A94" i="125"/>
  <c r="A93" i="125"/>
  <c r="A92" i="125"/>
  <c r="A91" i="125"/>
  <c r="A90" i="125"/>
  <c r="A89" i="125"/>
  <c r="A88" i="125"/>
  <c r="A87" i="125"/>
  <c r="A86" i="125"/>
  <c r="A85" i="125"/>
  <c r="A84" i="125"/>
  <c r="A83" i="125"/>
  <c r="A82" i="125"/>
  <c r="A81" i="125"/>
  <c r="A80" i="125"/>
  <c r="A79" i="125"/>
  <c r="A78" i="125"/>
  <c r="A77" i="125"/>
  <c r="A76" i="125"/>
  <c r="A75" i="125"/>
  <c r="A74" i="125"/>
  <c r="A73" i="125"/>
  <c r="A72" i="125"/>
  <c r="A71" i="125"/>
  <c r="A70" i="125"/>
  <c r="A69" i="125"/>
  <c r="A68" i="125"/>
  <c r="A67" i="125"/>
  <c r="A66" i="125"/>
  <c r="A65" i="125"/>
  <c r="A64" i="125"/>
  <c r="A63" i="125"/>
  <c r="A62" i="125"/>
  <c r="A61" i="125"/>
  <c r="A60" i="125"/>
  <c r="A59" i="125"/>
  <c r="A58" i="125"/>
  <c r="A57" i="125"/>
  <c r="A56" i="125"/>
  <c r="A55" i="125"/>
  <c r="A54" i="125"/>
  <c r="A53" i="125"/>
  <c r="A52" i="125"/>
  <c r="A51" i="125"/>
  <c r="A50" i="125"/>
  <c r="A49" i="125"/>
  <c r="A48" i="125"/>
  <c r="A47" i="125"/>
  <c r="A46" i="125"/>
  <c r="A45" i="125"/>
  <c r="A44" i="125"/>
  <c r="A43" i="125"/>
  <c r="A42" i="125"/>
  <c r="A41" i="125"/>
  <c r="A40" i="125"/>
  <c r="A39" i="125"/>
  <c r="A38" i="125"/>
  <c r="A37" i="125"/>
  <c r="A36" i="125"/>
  <c r="A35" i="125"/>
  <c r="A34" i="125"/>
  <c r="A33" i="125"/>
  <c r="A32" i="125"/>
  <c r="A31" i="125"/>
  <c r="A30" i="125"/>
  <c r="A29" i="125"/>
  <c r="A28" i="125"/>
  <c r="A27" i="125"/>
  <c r="A26" i="125"/>
  <c r="A25" i="125"/>
  <c r="A24" i="125"/>
  <c r="A23" i="125"/>
  <c r="A22" i="125"/>
  <c r="A21" i="125"/>
  <c r="A20" i="125"/>
  <c r="A19" i="125"/>
  <c r="A18" i="125"/>
  <c r="A17" i="125"/>
  <c r="A16" i="125"/>
  <c r="A15" i="125"/>
  <c r="H3" i="125" s="1"/>
  <c r="H4" i="125" s="1"/>
  <c r="A14" i="125"/>
  <c r="A13" i="125"/>
  <c r="A12" i="125"/>
  <c r="H7" i="125" s="1"/>
  <c r="H8" i="125" s="1"/>
  <c r="I9" i="125"/>
  <c r="H9" i="125"/>
  <c r="J7" i="125"/>
  <c r="J8" i="125" s="1"/>
  <c r="J6" i="125"/>
  <c r="J5" i="125"/>
  <c r="H5" i="125"/>
  <c r="H6" i="125" s="1"/>
  <c r="D4" i="125"/>
  <c r="I3" i="125"/>
  <c r="I4" i="125" s="1"/>
  <c r="J1" i="125"/>
  <c r="I1" i="125"/>
  <c r="H1" i="125"/>
  <c r="O129" i="124"/>
  <c r="N129" i="124"/>
  <c r="O128" i="124"/>
  <c r="N128" i="124"/>
  <c r="O127" i="124"/>
  <c r="N127" i="124"/>
  <c r="O126" i="124"/>
  <c r="N126" i="124"/>
  <c r="O125" i="124"/>
  <c r="N125" i="124"/>
  <c r="O124" i="124"/>
  <c r="N124" i="124"/>
  <c r="O123" i="124"/>
  <c r="N123" i="124"/>
  <c r="O122" i="124"/>
  <c r="N122" i="124"/>
  <c r="O121" i="124"/>
  <c r="N121" i="124"/>
  <c r="O120" i="124"/>
  <c r="N120" i="124"/>
  <c r="O119" i="124"/>
  <c r="N119" i="124"/>
  <c r="O118" i="124"/>
  <c r="N118" i="124"/>
  <c r="O117" i="124"/>
  <c r="N117" i="124"/>
  <c r="A117" i="124"/>
  <c r="O116" i="124"/>
  <c r="N116" i="124"/>
  <c r="A116" i="124"/>
  <c r="O115" i="124"/>
  <c r="N115" i="124"/>
  <c r="A115" i="124"/>
  <c r="O114" i="124"/>
  <c r="N114" i="124"/>
  <c r="A114" i="124"/>
  <c r="O113" i="124"/>
  <c r="N113" i="124"/>
  <c r="A113" i="124"/>
  <c r="O112" i="124"/>
  <c r="N112" i="124"/>
  <c r="A112" i="124"/>
  <c r="O111" i="124"/>
  <c r="N111" i="124"/>
  <c r="A111" i="124"/>
  <c r="O110" i="124"/>
  <c r="N110" i="124"/>
  <c r="A110" i="124"/>
  <c r="O109" i="124"/>
  <c r="N109" i="124"/>
  <c r="A109" i="124"/>
  <c r="O108" i="124"/>
  <c r="N108" i="124"/>
  <c r="A108" i="124"/>
  <c r="O107" i="124"/>
  <c r="N107" i="124"/>
  <c r="A107" i="124"/>
  <c r="O106" i="124"/>
  <c r="N106" i="124"/>
  <c r="A106" i="124"/>
  <c r="O105" i="124"/>
  <c r="N105" i="124"/>
  <c r="A105" i="124"/>
  <c r="O104" i="124"/>
  <c r="N104" i="124"/>
  <c r="A104" i="124"/>
  <c r="O103" i="124"/>
  <c r="N103" i="124"/>
  <c r="A103" i="124"/>
  <c r="O102" i="124"/>
  <c r="N102" i="124"/>
  <c r="A102" i="124"/>
  <c r="O101" i="124"/>
  <c r="N101" i="124"/>
  <c r="A101" i="124"/>
  <c r="O100" i="124"/>
  <c r="N100" i="124"/>
  <c r="A100" i="124"/>
  <c r="O99" i="124"/>
  <c r="N99" i="124"/>
  <c r="A99" i="124"/>
  <c r="O98" i="124"/>
  <c r="N98" i="124"/>
  <c r="A98" i="124"/>
  <c r="O97" i="124"/>
  <c r="N97" i="124"/>
  <c r="A97" i="124"/>
  <c r="O96" i="124"/>
  <c r="N96" i="124"/>
  <c r="A96" i="124"/>
  <c r="O95" i="124"/>
  <c r="N95" i="124"/>
  <c r="A95" i="124"/>
  <c r="O94" i="124"/>
  <c r="N94" i="124"/>
  <c r="A94" i="124"/>
  <c r="O93" i="124"/>
  <c r="N93" i="124"/>
  <c r="A93" i="124"/>
  <c r="O92" i="124"/>
  <c r="N92" i="124"/>
  <c r="A92" i="124"/>
  <c r="O91" i="124"/>
  <c r="N91" i="124"/>
  <c r="A91" i="124"/>
  <c r="O90" i="124"/>
  <c r="N90" i="124"/>
  <c r="A90" i="124"/>
  <c r="O89" i="124"/>
  <c r="N89" i="124"/>
  <c r="A89" i="124"/>
  <c r="O88" i="124"/>
  <c r="N88" i="124"/>
  <c r="A88" i="124"/>
  <c r="O87" i="124"/>
  <c r="N87" i="124"/>
  <c r="A87" i="124"/>
  <c r="O86" i="124"/>
  <c r="N86" i="124"/>
  <c r="A86" i="124"/>
  <c r="O85" i="124"/>
  <c r="N85" i="124"/>
  <c r="A85" i="124"/>
  <c r="O84" i="124"/>
  <c r="N84" i="124"/>
  <c r="A84" i="124"/>
  <c r="O83" i="124"/>
  <c r="N83" i="124"/>
  <c r="A83" i="124"/>
  <c r="O82" i="124"/>
  <c r="N82" i="124"/>
  <c r="A82" i="124"/>
  <c r="O81" i="124"/>
  <c r="N81" i="124"/>
  <c r="A81" i="124"/>
  <c r="O80" i="124"/>
  <c r="N80" i="124"/>
  <c r="A80" i="124"/>
  <c r="O79" i="124"/>
  <c r="N79" i="124"/>
  <c r="A79" i="124"/>
  <c r="O78" i="124"/>
  <c r="N78" i="124"/>
  <c r="A78" i="124"/>
  <c r="O77" i="124"/>
  <c r="N77" i="124"/>
  <c r="A77" i="124"/>
  <c r="O76" i="124"/>
  <c r="N76" i="124"/>
  <c r="A76" i="124"/>
  <c r="O75" i="124"/>
  <c r="N75" i="124"/>
  <c r="A75" i="124"/>
  <c r="O74" i="124"/>
  <c r="N74" i="124"/>
  <c r="A74" i="124"/>
  <c r="O73" i="124"/>
  <c r="N73" i="124"/>
  <c r="A73" i="124"/>
  <c r="O72" i="124"/>
  <c r="N72" i="124"/>
  <c r="A72" i="124"/>
  <c r="O71" i="124"/>
  <c r="N71" i="124"/>
  <c r="A71" i="124"/>
  <c r="O70" i="124"/>
  <c r="N70" i="124"/>
  <c r="A70" i="124"/>
  <c r="O69" i="124"/>
  <c r="N69" i="124"/>
  <c r="A69" i="124"/>
  <c r="O68" i="124"/>
  <c r="N68" i="124"/>
  <c r="A68" i="124"/>
  <c r="O67" i="124"/>
  <c r="N67" i="124"/>
  <c r="A67" i="124"/>
  <c r="O66" i="124"/>
  <c r="N66" i="124"/>
  <c r="A66" i="124"/>
  <c r="O65" i="124"/>
  <c r="N65" i="124"/>
  <c r="A65" i="124"/>
  <c r="O64" i="124"/>
  <c r="N64" i="124"/>
  <c r="A64" i="124"/>
  <c r="O63" i="124"/>
  <c r="N63" i="124"/>
  <c r="A63" i="124"/>
  <c r="O62" i="124"/>
  <c r="N62" i="124"/>
  <c r="A62" i="124"/>
  <c r="O61" i="124"/>
  <c r="N61" i="124"/>
  <c r="A61" i="124"/>
  <c r="O60" i="124"/>
  <c r="N60" i="124"/>
  <c r="A60" i="124"/>
  <c r="O59" i="124"/>
  <c r="N59" i="124"/>
  <c r="A59" i="124"/>
  <c r="O58" i="124"/>
  <c r="N58" i="124"/>
  <c r="A58" i="124"/>
  <c r="O57" i="124"/>
  <c r="N57" i="124"/>
  <c r="A57" i="124"/>
  <c r="O56" i="124"/>
  <c r="N56" i="124"/>
  <c r="A56" i="124"/>
  <c r="O55" i="124"/>
  <c r="N55" i="124"/>
  <c r="A55" i="124"/>
  <c r="O54" i="124"/>
  <c r="N54" i="124"/>
  <c r="A54" i="124"/>
  <c r="O53" i="124"/>
  <c r="N53" i="124"/>
  <c r="A53" i="124"/>
  <c r="O52" i="124"/>
  <c r="N52" i="124"/>
  <c r="A52" i="124"/>
  <c r="O51" i="124"/>
  <c r="N51" i="124"/>
  <c r="A51" i="124"/>
  <c r="O50" i="124"/>
  <c r="N50" i="124"/>
  <c r="A50" i="124"/>
  <c r="O49" i="124"/>
  <c r="N49" i="124"/>
  <c r="A49" i="124"/>
  <c r="O48" i="124"/>
  <c r="N48" i="124"/>
  <c r="A48" i="124"/>
  <c r="O47" i="124"/>
  <c r="N47" i="124"/>
  <c r="A47" i="124"/>
  <c r="O46" i="124"/>
  <c r="N46" i="124"/>
  <c r="A46" i="124"/>
  <c r="O45" i="124"/>
  <c r="N45" i="124"/>
  <c r="A45" i="124"/>
  <c r="O44" i="124"/>
  <c r="N44" i="124"/>
  <c r="A44" i="124"/>
  <c r="O43" i="124"/>
  <c r="N43" i="124"/>
  <c r="A43" i="124"/>
  <c r="O42" i="124"/>
  <c r="N42" i="124"/>
  <c r="A42" i="124"/>
  <c r="O41" i="124"/>
  <c r="N41" i="124"/>
  <c r="A41" i="124"/>
  <c r="O40" i="124"/>
  <c r="N40" i="124"/>
  <c r="A40" i="124"/>
  <c r="O39" i="124"/>
  <c r="N39" i="124"/>
  <c r="A39" i="124"/>
  <c r="O38" i="124"/>
  <c r="N38" i="124"/>
  <c r="A38" i="124"/>
  <c r="O37" i="124"/>
  <c r="N37" i="124"/>
  <c r="A37" i="124"/>
  <c r="O36" i="124"/>
  <c r="N36" i="124"/>
  <c r="A36" i="124"/>
  <c r="O35" i="124"/>
  <c r="N35" i="124"/>
  <c r="A35" i="124"/>
  <c r="O34" i="124"/>
  <c r="N34" i="124"/>
  <c r="A34" i="124"/>
  <c r="O33" i="124"/>
  <c r="N33" i="124"/>
  <c r="A33" i="124"/>
  <c r="O32" i="124"/>
  <c r="N32" i="124"/>
  <c r="A32" i="124"/>
  <c r="O31" i="124"/>
  <c r="N31" i="124"/>
  <c r="A31" i="124"/>
  <c r="O30" i="124"/>
  <c r="N30" i="124"/>
  <c r="A30" i="124"/>
  <c r="O29" i="124"/>
  <c r="N29" i="124"/>
  <c r="A29" i="124"/>
  <c r="O28" i="124"/>
  <c r="N28" i="124"/>
  <c r="A28" i="124"/>
  <c r="O27" i="124"/>
  <c r="N27" i="124"/>
  <c r="A27" i="124"/>
  <c r="O26" i="124"/>
  <c r="N26" i="124"/>
  <c r="A26" i="124"/>
  <c r="O25" i="124"/>
  <c r="N25" i="124"/>
  <c r="A25" i="124"/>
  <c r="O24" i="124"/>
  <c r="N24" i="124"/>
  <c r="A24" i="124"/>
  <c r="O23" i="124"/>
  <c r="N23" i="124"/>
  <c r="A23" i="124"/>
  <c r="O22" i="124"/>
  <c r="N22" i="124"/>
  <c r="A22" i="124"/>
  <c r="O21" i="124"/>
  <c r="N21" i="124"/>
  <c r="A21" i="124"/>
  <c r="O20" i="124"/>
  <c r="N20" i="124"/>
  <c r="A20" i="124"/>
  <c r="O19" i="124"/>
  <c r="N19" i="124"/>
  <c r="A19" i="124"/>
  <c r="O18" i="124"/>
  <c r="N18" i="124"/>
  <c r="A18" i="124"/>
  <c r="O17" i="124"/>
  <c r="N17" i="124"/>
  <c r="A17" i="124"/>
  <c r="O16" i="124"/>
  <c r="N16" i="124"/>
  <c r="A16" i="124"/>
  <c r="O15" i="124"/>
  <c r="N15" i="124"/>
  <c r="A15" i="124"/>
  <c r="O14" i="124"/>
  <c r="N14" i="124"/>
  <c r="A14" i="124"/>
  <c r="N7" i="124" s="1"/>
  <c r="N8" i="124" s="1"/>
  <c r="O13" i="124"/>
  <c r="N13" i="124"/>
  <c r="A13" i="124"/>
  <c r="O12" i="124"/>
  <c r="N12" i="124"/>
  <c r="A12" i="124"/>
  <c r="M7" i="124" s="1"/>
  <c r="M8" i="124" s="1"/>
  <c r="L9" i="124"/>
  <c r="K9" i="124"/>
  <c r="I9" i="124"/>
  <c r="N9" i="124" s="1"/>
  <c r="H9" i="124"/>
  <c r="K7" i="124"/>
  <c r="K8" i="124" s="1"/>
  <c r="K5" i="124"/>
  <c r="K6" i="124" s="1"/>
  <c r="D4" i="124"/>
  <c r="L3" i="124"/>
  <c r="L4" i="124" s="1"/>
  <c r="O1" i="124"/>
  <c r="N1" i="124"/>
  <c r="M1" i="124"/>
  <c r="L1" i="124"/>
  <c r="K1" i="124"/>
  <c r="J1" i="124"/>
  <c r="I1" i="124"/>
  <c r="H1" i="124"/>
  <c r="A117" i="123"/>
  <c r="A116" i="123"/>
  <c r="A115" i="123"/>
  <c r="A114" i="123"/>
  <c r="A113" i="123"/>
  <c r="A112" i="123"/>
  <c r="A111" i="123"/>
  <c r="A110" i="123"/>
  <c r="A109" i="123"/>
  <c r="A108" i="123"/>
  <c r="A107" i="123"/>
  <c r="A106" i="123"/>
  <c r="A105" i="123"/>
  <c r="A104" i="123"/>
  <c r="A103" i="123"/>
  <c r="A102" i="123"/>
  <c r="A101" i="123"/>
  <c r="A100" i="123"/>
  <c r="A99" i="123"/>
  <c r="A98" i="123"/>
  <c r="A97" i="123"/>
  <c r="A96" i="123"/>
  <c r="A95" i="123"/>
  <c r="A94" i="123"/>
  <c r="A93" i="123"/>
  <c r="A92" i="123"/>
  <c r="A91" i="123"/>
  <c r="A90" i="123"/>
  <c r="A89" i="123"/>
  <c r="A88" i="123"/>
  <c r="A87" i="123"/>
  <c r="A86" i="123"/>
  <c r="A85" i="123"/>
  <c r="A84" i="123"/>
  <c r="A83" i="123"/>
  <c r="A82" i="123"/>
  <c r="A81" i="123"/>
  <c r="A80" i="123"/>
  <c r="A79" i="123"/>
  <c r="A78" i="123"/>
  <c r="A77" i="123"/>
  <c r="A76" i="123"/>
  <c r="A75" i="123"/>
  <c r="A74" i="123"/>
  <c r="A73" i="123"/>
  <c r="A72" i="123"/>
  <c r="A71" i="123"/>
  <c r="A70" i="123"/>
  <c r="A69" i="123"/>
  <c r="A68" i="123"/>
  <c r="A67" i="123"/>
  <c r="A66" i="123"/>
  <c r="A65" i="123"/>
  <c r="A64" i="123"/>
  <c r="A63" i="123"/>
  <c r="A62" i="123"/>
  <c r="A61" i="123"/>
  <c r="A60" i="123"/>
  <c r="A59" i="123"/>
  <c r="A58" i="123"/>
  <c r="A57" i="123"/>
  <c r="A56" i="123"/>
  <c r="A55" i="123"/>
  <c r="A54" i="123"/>
  <c r="A53" i="123"/>
  <c r="A52" i="123"/>
  <c r="A51" i="123"/>
  <c r="A50" i="123"/>
  <c r="A49" i="123"/>
  <c r="A48" i="123"/>
  <c r="A47" i="123"/>
  <c r="A46" i="123"/>
  <c r="A45" i="123"/>
  <c r="A44" i="123"/>
  <c r="A43" i="123"/>
  <c r="A42" i="123"/>
  <c r="A41" i="123"/>
  <c r="A40" i="123"/>
  <c r="A39" i="123"/>
  <c r="A38" i="123"/>
  <c r="A37" i="123"/>
  <c r="A36" i="123"/>
  <c r="A35" i="123"/>
  <c r="A34" i="123"/>
  <c r="A33" i="123"/>
  <c r="A32" i="123"/>
  <c r="A31" i="123"/>
  <c r="A30" i="123"/>
  <c r="A29" i="123"/>
  <c r="A28" i="123"/>
  <c r="A27" i="123"/>
  <c r="A26" i="123"/>
  <c r="A25" i="123"/>
  <c r="A24" i="123"/>
  <c r="A23" i="123"/>
  <c r="A22" i="123"/>
  <c r="A21" i="123"/>
  <c r="A20" i="123"/>
  <c r="A19" i="123"/>
  <c r="A18" i="123"/>
  <c r="A17" i="123"/>
  <c r="A16" i="123"/>
  <c r="A15" i="123"/>
  <c r="A14" i="123"/>
  <c r="A13" i="123"/>
  <c r="M7" i="123" s="1"/>
  <c r="M8" i="123" s="1"/>
  <c r="A12" i="123"/>
  <c r="N9" i="123"/>
  <c r="M9" i="123"/>
  <c r="J9" i="123"/>
  <c r="I9" i="123"/>
  <c r="H9" i="123"/>
  <c r="I8" i="123"/>
  <c r="K7" i="123"/>
  <c r="K8" i="123" s="1"/>
  <c r="I7" i="123"/>
  <c r="N5" i="123"/>
  <c r="N6" i="123" s="1"/>
  <c r="M5" i="123"/>
  <c r="M6" i="123" s="1"/>
  <c r="I5" i="123"/>
  <c r="I6" i="123" s="1"/>
  <c r="D4" i="123"/>
  <c r="N3" i="123"/>
  <c r="N4" i="123" s="1"/>
  <c r="M3" i="123"/>
  <c r="M4" i="123" s="1"/>
  <c r="J3" i="123"/>
  <c r="J4" i="123" s="1"/>
  <c r="I3" i="123"/>
  <c r="I4" i="123" s="1"/>
  <c r="N1" i="123"/>
  <c r="M1" i="123"/>
  <c r="L1" i="123"/>
  <c r="K1" i="123"/>
  <c r="J1" i="123"/>
  <c r="I1" i="123"/>
  <c r="H1" i="123"/>
  <c r="A117" i="122"/>
  <c r="A116" i="122"/>
  <c r="A115" i="122"/>
  <c r="A114" i="122"/>
  <c r="A113" i="122"/>
  <c r="A112" i="122"/>
  <c r="A111" i="122"/>
  <c r="A110" i="122"/>
  <c r="A109" i="122"/>
  <c r="A108" i="122"/>
  <c r="A107" i="122"/>
  <c r="A106" i="122"/>
  <c r="A105" i="122"/>
  <c r="A104" i="122"/>
  <c r="A103" i="122"/>
  <c r="A102" i="122"/>
  <c r="A101" i="122"/>
  <c r="A100" i="122"/>
  <c r="A99" i="122"/>
  <c r="A98" i="122"/>
  <c r="A97" i="122"/>
  <c r="A96" i="122"/>
  <c r="A95" i="122"/>
  <c r="A94" i="122"/>
  <c r="A93" i="122"/>
  <c r="A92" i="122"/>
  <c r="A91" i="122"/>
  <c r="A90" i="122"/>
  <c r="A89" i="122"/>
  <c r="A88" i="122"/>
  <c r="A87" i="122"/>
  <c r="A86" i="122"/>
  <c r="A85" i="122"/>
  <c r="A84" i="122"/>
  <c r="A83" i="122"/>
  <c r="A82" i="122"/>
  <c r="A81" i="122"/>
  <c r="A80" i="122"/>
  <c r="A79" i="122"/>
  <c r="A78" i="122"/>
  <c r="A77" i="122"/>
  <c r="A76" i="122"/>
  <c r="A75" i="122"/>
  <c r="A74" i="122"/>
  <c r="A73" i="122"/>
  <c r="A72" i="122"/>
  <c r="A71" i="122"/>
  <c r="A70" i="122"/>
  <c r="A69" i="122"/>
  <c r="A68" i="122"/>
  <c r="A67" i="122"/>
  <c r="A66" i="122"/>
  <c r="A65" i="122"/>
  <c r="A64" i="122"/>
  <c r="A63" i="122"/>
  <c r="A62" i="122"/>
  <c r="A61" i="122"/>
  <c r="A60" i="122"/>
  <c r="A59" i="122"/>
  <c r="A58" i="122"/>
  <c r="A57" i="122"/>
  <c r="A56" i="122"/>
  <c r="A55" i="122"/>
  <c r="A54" i="122"/>
  <c r="A53" i="122"/>
  <c r="A52" i="122"/>
  <c r="A51" i="122"/>
  <c r="A50" i="122"/>
  <c r="A49" i="122"/>
  <c r="A48" i="122"/>
  <c r="A47" i="122"/>
  <c r="A46" i="122"/>
  <c r="A45" i="122"/>
  <c r="A44" i="122"/>
  <c r="A43" i="122"/>
  <c r="A42" i="122"/>
  <c r="A41" i="122"/>
  <c r="A40" i="122"/>
  <c r="A39" i="122"/>
  <c r="A38" i="122"/>
  <c r="A37" i="122"/>
  <c r="A36" i="122"/>
  <c r="A35" i="122"/>
  <c r="A34" i="122"/>
  <c r="A33" i="122"/>
  <c r="A32" i="122"/>
  <c r="A31" i="122"/>
  <c r="A30" i="122"/>
  <c r="A29" i="122"/>
  <c r="A28" i="122"/>
  <c r="A27" i="122"/>
  <c r="A26" i="122"/>
  <c r="A25" i="122"/>
  <c r="A24" i="122"/>
  <c r="A23" i="122"/>
  <c r="A22" i="122"/>
  <c r="A21" i="122"/>
  <c r="A20" i="122"/>
  <c r="A19" i="122"/>
  <c r="A18" i="122"/>
  <c r="A17" i="122"/>
  <c r="A16" i="122"/>
  <c r="A15" i="122"/>
  <c r="A14" i="122"/>
  <c r="K7" i="122" s="1"/>
  <c r="K8" i="122" s="1"/>
  <c r="A13" i="122"/>
  <c r="A12" i="122"/>
  <c r="N9" i="122"/>
  <c r="M9" i="122"/>
  <c r="J9" i="122"/>
  <c r="N7" i="122"/>
  <c r="N8" i="122" s="1"/>
  <c r="J7" i="122"/>
  <c r="J8" i="122" s="1"/>
  <c r="L5" i="122"/>
  <c r="L6" i="122" s="1"/>
  <c r="H5" i="122"/>
  <c r="H6" i="122" s="1"/>
  <c r="D4" i="122"/>
  <c r="K3" i="122"/>
  <c r="K4" i="122" s="1"/>
  <c r="N1" i="122"/>
  <c r="M1" i="122"/>
  <c r="L1" i="122"/>
  <c r="K1" i="122"/>
  <c r="J1" i="122"/>
  <c r="I1" i="122"/>
  <c r="H1" i="122"/>
  <c r="A117" i="121"/>
  <c r="A116" i="121"/>
  <c r="A115" i="121"/>
  <c r="A114" i="121"/>
  <c r="A113" i="121"/>
  <c r="A112" i="121"/>
  <c r="A111" i="121"/>
  <c r="A110" i="121"/>
  <c r="A109" i="121"/>
  <c r="A108" i="121"/>
  <c r="A107" i="121"/>
  <c r="A106" i="121"/>
  <c r="A105" i="121"/>
  <c r="A104" i="121"/>
  <c r="A103" i="121"/>
  <c r="A102" i="121"/>
  <c r="A101" i="121"/>
  <c r="A100" i="121"/>
  <c r="A99" i="121"/>
  <c r="A98" i="121"/>
  <c r="A97" i="121"/>
  <c r="A96" i="121"/>
  <c r="A95" i="121"/>
  <c r="A94" i="121"/>
  <c r="A93" i="121"/>
  <c r="A92" i="121"/>
  <c r="A91" i="121"/>
  <c r="A90" i="121"/>
  <c r="A89" i="121"/>
  <c r="A88" i="121"/>
  <c r="A87" i="121"/>
  <c r="A86" i="121"/>
  <c r="A85" i="121"/>
  <c r="A84" i="121"/>
  <c r="A83" i="121"/>
  <c r="A82" i="121"/>
  <c r="A81" i="121"/>
  <c r="A80" i="121"/>
  <c r="A79" i="121"/>
  <c r="A78" i="121"/>
  <c r="A77" i="121"/>
  <c r="A76" i="121"/>
  <c r="A75" i="121"/>
  <c r="A74" i="121"/>
  <c r="A73" i="121"/>
  <c r="A72" i="121"/>
  <c r="A71" i="121"/>
  <c r="A70" i="121"/>
  <c r="A69" i="121"/>
  <c r="A68" i="121"/>
  <c r="A67" i="121"/>
  <c r="A66" i="121"/>
  <c r="A65" i="121"/>
  <c r="A64" i="121"/>
  <c r="A63" i="121"/>
  <c r="A62" i="121"/>
  <c r="A61" i="121"/>
  <c r="A60" i="121"/>
  <c r="A59" i="121"/>
  <c r="A58" i="121"/>
  <c r="A57" i="121"/>
  <c r="A56" i="121"/>
  <c r="A55" i="121"/>
  <c r="A54" i="121"/>
  <c r="A53" i="121"/>
  <c r="A52" i="121"/>
  <c r="A51" i="121"/>
  <c r="A50" i="121"/>
  <c r="A49" i="121"/>
  <c r="A48" i="121"/>
  <c r="A47" i="121"/>
  <c r="A46" i="121"/>
  <c r="A45" i="121"/>
  <c r="A44" i="121"/>
  <c r="A43" i="121"/>
  <c r="A42" i="121"/>
  <c r="A41" i="121"/>
  <c r="A40" i="121"/>
  <c r="A39" i="121"/>
  <c r="A38" i="121"/>
  <c r="A37" i="121"/>
  <c r="A36" i="121"/>
  <c r="A35" i="121"/>
  <c r="A34" i="121"/>
  <c r="A33" i="121"/>
  <c r="A32" i="121"/>
  <c r="A31" i="121"/>
  <c r="A30" i="121"/>
  <c r="A29" i="121"/>
  <c r="A28" i="121"/>
  <c r="A27" i="121"/>
  <c r="A26" i="121"/>
  <c r="A25" i="121"/>
  <c r="A24" i="121"/>
  <c r="A23" i="121"/>
  <c r="A22" i="121"/>
  <c r="A21" i="121"/>
  <c r="A20" i="121"/>
  <c r="A19" i="121"/>
  <c r="A18" i="121"/>
  <c r="A17" i="121"/>
  <c r="A16" i="121"/>
  <c r="A15" i="121"/>
  <c r="A14" i="121"/>
  <c r="A13" i="121"/>
  <c r="A12" i="121"/>
  <c r="J5" i="121" s="1"/>
  <c r="J6" i="121" s="1"/>
  <c r="I9" i="121"/>
  <c r="H9" i="121"/>
  <c r="H7" i="121"/>
  <c r="H8" i="121" s="1"/>
  <c r="D4" i="121"/>
  <c r="I3" i="121"/>
  <c r="I4" i="121" s="1"/>
  <c r="J1" i="121"/>
  <c r="I1" i="121"/>
  <c r="H1" i="121"/>
  <c r="O129" i="120"/>
  <c r="N129" i="120"/>
  <c r="O128" i="120"/>
  <c r="N128" i="120"/>
  <c r="O127" i="120"/>
  <c r="N127" i="120"/>
  <c r="O126" i="120"/>
  <c r="N126" i="120"/>
  <c r="O125" i="120"/>
  <c r="N125" i="120"/>
  <c r="O124" i="120"/>
  <c r="N124" i="120"/>
  <c r="O123" i="120"/>
  <c r="N123" i="120"/>
  <c r="O122" i="120"/>
  <c r="N122" i="120"/>
  <c r="O121" i="120"/>
  <c r="N121" i="120"/>
  <c r="O120" i="120"/>
  <c r="N120" i="120"/>
  <c r="O119" i="120"/>
  <c r="N119" i="120"/>
  <c r="O118" i="120"/>
  <c r="N118" i="120"/>
  <c r="O117" i="120"/>
  <c r="N117" i="120"/>
  <c r="A117" i="120"/>
  <c r="O116" i="120"/>
  <c r="N116" i="120"/>
  <c r="A116" i="120"/>
  <c r="O115" i="120"/>
  <c r="N115" i="120"/>
  <c r="A115" i="120"/>
  <c r="O114" i="120"/>
  <c r="N114" i="120"/>
  <c r="A114" i="120"/>
  <c r="O113" i="120"/>
  <c r="N113" i="120"/>
  <c r="A113" i="120"/>
  <c r="O112" i="120"/>
  <c r="N112" i="120"/>
  <c r="A112" i="120"/>
  <c r="O111" i="120"/>
  <c r="N111" i="120"/>
  <c r="A111" i="120"/>
  <c r="O110" i="120"/>
  <c r="N110" i="120"/>
  <c r="A110" i="120"/>
  <c r="O109" i="120"/>
  <c r="N109" i="120"/>
  <c r="A109" i="120"/>
  <c r="O108" i="120"/>
  <c r="N108" i="120"/>
  <c r="A108" i="120"/>
  <c r="O107" i="120"/>
  <c r="N107" i="120"/>
  <c r="A107" i="120"/>
  <c r="O106" i="120"/>
  <c r="N106" i="120"/>
  <c r="A106" i="120"/>
  <c r="O105" i="120"/>
  <c r="N105" i="120"/>
  <c r="A105" i="120"/>
  <c r="O104" i="120"/>
  <c r="N104" i="120"/>
  <c r="A104" i="120"/>
  <c r="O103" i="120"/>
  <c r="N103" i="120"/>
  <c r="A103" i="120"/>
  <c r="O102" i="120"/>
  <c r="N102" i="120"/>
  <c r="A102" i="120"/>
  <c r="O101" i="120"/>
  <c r="N101" i="120"/>
  <c r="A101" i="120"/>
  <c r="O100" i="120"/>
  <c r="N100" i="120"/>
  <c r="A100" i="120"/>
  <c r="O99" i="120"/>
  <c r="N99" i="120"/>
  <c r="A99" i="120"/>
  <c r="O98" i="120"/>
  <c r="N98" i="120"/>
  <c r="A98" i="120"/>
  <c r="O97" i="120"/>
  <c r="N97" i="120"/>
  <c r="A97" i="120"/>
  <c r="O96" i="120"/>
  <c r="N96" i="120"/>
  <c r="A96" i="120"/>
  <c r="O95" i="120"/>
  <c r="N95" i="120"/>
  <c r="A95" i="120"/>
  <c r="O94" i="120"/>
  <c r="N94" i="120"/>
  <c r="A94" i="120"/>
  <c r="O93" i="120"/>
  <c r="N93" i="120"/>
  <c r="A93" i="120"/>
  <c r="O92" i="120"/>
  <c r="N92" i="120"/>
  <c r="A92" i="120"/>
  <c r="O91" i="120"/>
  <c r="N91" i="120"/>
  <c r="A91" i="120"/>
  <c r="O90" i="120"/>
  <c r="N90" i="120"/>
  <c r="A90" i="120"/>
  <c r="O89" i="120"/>
  <c r="N89" i="120"/>
  <c r="A89" i="120"/>
  <c r="O88" i="120"/>
  <c r="N88" i="120"/>
  <c r="A88" i="120"/>
  <c r="O87" i="120"/>
  <c r="N87" i="120"/>
  <c r="A87" i="120"/>
  <c r="O86" i="120"/>
  <c r="N86" i="120"/>
  <c r="A86" i="120"/>
  <c r="O85" i="120"/>
  <c r="N85" i="120"/>
  <c r="A85" i="120"/>
  <c r="O84" i="120"/>
  <c r="N84" i="120"/>
  <c r="A84" i="120"/>
  <c r="O83" i="120"/>
  <c r="N83" i="120"/>
  <c r="A83" i="120"/>
  <c r="O82" i="120"/>
  <c r="N82" i="120"/>
  <c r="A82" i="120"/>
  <c r="O81" i="120"/>
  <c r="N81" i="120"/>
  <c r="A81" i="120"/>
  <c r="O80" i="120"/>
  <c r="N80" i="120"/>
  <c r="A80" i="120"/>
  <c r="O79" i="120"/>
  <c r="N79" i="120"/>
  <c r="A79" i="120"/>
  <c r="O78" i="120"/>
  <c r="N78" i="120"/>
  <c r="A78" i="120"/>
  <c r="O77" i="120"/>
  <c r="N77" i="120"/>
  <c r="A77" i="120"/>
  <c r="O76" i="120"/>
  <c r="N76" i="120"/>
  <c r="A76" i="120"/>
  <c r="O75" i="120"/>
  <c r="N75" i="120"/>
  <c r="A75" i="120"/>
  <c r="O74" i="120"/>
  <c r="N74" i="120"/>
  <c r="A74" i="120"/>
  <c r="O73" i="120"/>
  <c r="N73" i="120"/>
  <c r="A73" i="120"/>
  <c r="O72" i="120"/>
  <c r="N72" i="120"/>
  <c r="A72" i="120"/>
  <c r="O71" i="120"/>
  <c r="N71" i="120"/>
  <c r="A71" i="120"/>
  <c r="O70" i="120"/>
  <c r="N70" i="120"/>
  <c r="A70" i="120"/>
  <c r="O69" i="120"/>
  <c r="N69" i="120"/>
  <c r="A69" i="120"/>
  <c r="O68" i="120"/>
  <c r="N68" i="120"/>
  <c r="A68" i="120"/>
  <c r="O67" i="120"/>
  <c r="N67" i="120"/>
  <c r="A67" i="120"/>
  <c r="O66" i="120"/>
  <c r="N66" i="120"/>
  <c r="A66" i="120"/>
  <c r="O65" i="120"/>
  <c r="N65" i="120"/>
  <c r="A65" i="120"/>
  <c r="O64" i="120"/>
  <c r="N64" i="120"/>
  <c r="A64" i="120"/>
  <c r="O63" i="120"/>
  <c r="N63" i="120"/>
  <c r="A63" i="120"/>
  <c r="O62" i="120"/>
  <c r="N62" i="120"/>
  <c r="A62" i="120"/>
  <c r="O61" i="120"/>
  <c r="N61" i="120"/>
  <c r="A61" i="120"/>
  <c r="O60" i="120"/>
  <c r="N60" i="120"/>
  <c r="A60" i="120"/>
  <c r="O59" i="120"/>
  <c r="N59" i="120"/>
  <c r="A59" i="120"/>
  <c r="O58" i="120"/>
  <c r="N58" i="120"/>
  <c r="A58" i="120"/>
  <c r="O57" i="120"/>
  <c r="N57" i="120"/>
  <c r="A57" i="120"/>
  <c r="O56" i="120"/>
  <c r="N56" i="120"/>
  <c r="A56" i="120"/>
  <c r="O55" i="120"/>
  <c r="N55" i="120"/>
  <c r="A55" i="120"/>
  <c r="O54" i="120"/>
  <c r="N54" i="120"/>
  <c r="A54" i="120"/>
  <c r="O53" i="120"/>
  <c r="N53" i="120"/>
  <c r="A53" i="120"/>
  <c r="O52" i="120"/>
  <c r="N52" i="120"/>
  <c r="A52" i="120"/>
  <c r="O51" i="120"/>
  <c r="N51" i="120"/>
  <c r="A51" i="120"/>
  <c r="O50" i="120"/>
  <c r="N50" i="120"/>
  <c r="A50" i="120"/>
  <c r="O49" i="120"/>
  <c r="N49" i="120"/>
  <c r="A49" i="120"/>
  <c r="O48" i="120"/>
  <c r="N48" i="120"/>
  <c r="A48" i="120"/>
  <c r="O47" i="120"/>
  <c r="N47" i="120"/>
  <c r="A47" i="120"/>
  <c r="O46" i="120"/>
  <c r="N46" i="120"/>
  <c r="A46" i="120"/>
  <c r="O45" i="120"/>
  <c r="N45" i="120"/>
  <c r="A45" i="120"/>
  <c r="O44" i="120"/>
  <c r="N44" i="120"/>
  <c r="A44" i="120"/>
  <c r="O43" i="120"/>
  <c r="N43" i="120"/>
  <c r="A43" i="120"/>
  <c r="O42" i="120"/>
  <c r="N42" i="120"/>
  <c r="A42" i="120"/>
  <c r="O41" i="120"/>
  <c r="N41" i="120"/>
  <c r="A41" i="120"/>
  <c r="O40" i="120"/>
  <c r="N40" i="120"/>
  <c r="A40" i="120"/>
  <c r="O39" i="120"/>
  <c r="N39" i="120"/>
  <c r="A39" i="120"/>
  <c r="O38" i="120"/>
  <c r="N38" i="120"/>
  <c r="A38" i="120"/>
  <c r="O37" i="120"/>
  <c r="N37" i="120"/>
  <c r="A37" i="120"/>
  <c r="O36" i="120"/>
  <c r="N36" i="120"/>
  <c r="A36" i="120"/>
  <c r="O35" i="120"/>
  <c r="N35" i="120"/>
  <c r="A35" i="120"/>
  <c r="O34" i="120"/>
  <c r="N34" i="120"/>
  <c r="A34" i="120"/>
  <c r="O33" i="120"/>
  <c r="N33" i="120"/>
  <c r="A33" i="120"/>
  <c r="O32" i="120"/>
  <c r="N32" i="120"/>
  <c r="A32" i="120"/>
  <c r="O31" i="120"/>
  <c r="N31" i="120"/>
  <c r="A31" i="120"/>
  <c r="O30" i="120"/>
  <c r="N30" i="120"/>
  <c r="A30" i="120"/>
  <c r="O29" i="120"/>
  <c r="N29" i="120"/>
  <c r="A29" i="120"/>
  <c r="O28" i="120"/>
  <c r="N28" i="120"/>
  <c r="A28" i="120"/>
  <c r="O27" i="120"/>
  <c r="N27" i="120"/>
  <c r="A27" i="120"/>
  <c r="O26" i="120"/>
  <c r="N26" i="120"/>
  <c r="A26" i="120"/>
  <c r="O25" i="120"/>
  <c r="N25" i="120"/>
  <c r="A25" i="120"/>
  <c r="O24" i="120"/>
  <c r="N24" i="120"/>
  <c r="A24" i="120"/>
  <c r="O23" i="120"/>
  <c r="N23" i="120"/>
  <c r="A23" i="120"/>
  <c r="O22" i="120"/>
  <c r="N22" i="120"/>
  <c r="A22" i="120"/>
  <c r="O21" i="120"/>
  <c r="N21" i="120"/>
  <c r="A21" i="120"/>
  <c r="O20" i="120"/>
  <c r="N20" i="120"/>
  <c r="A20" i="120"/>
  <c r="O19" i="120"/>
  <c r="N19" i="120"/>
  <c r="A19" i="120"/>
  <c r="O18" i="120"/>
  <c r="N18" i="120"/>
  <c r="A18" i="120"/>
  <c r="O17" i="120"/>
  <c r="N17" i="120"/>
  <c r="A17" i="120"/>
  <c r="O16" i="120"/>
  <c r="N16" i="120"/>
  <c r="A16" i="120"/>
  <c r="O15" i="120"/>
  <c r="N15" i="120"/>
  <c r="A15" i="120"/>
  <c r="O14" i="120"/>
  <c r="N14" i="120"/>
  <c r="A14" i="120"/>
  <c r="O7" i="120" s="1"/>
  <c r="O8" i="120" s="1"/>
  <c r="O13" i="120"/>
  <c r="N13" i="120"/>
  <c r="A13" i="120"/>
  <c r="O12" i="120"/>
  <c r="N12" i="120"/>
  <c r="A12" i="120"/>
  <c r="L9" i="120"/>
  <c r="K9" i="120"/>
  <c r="I9" i="120"/>
  <c r="N9" i="120" s="1"/>
  <c r="H9" i="120"/>
  <c r="D4" i="120"/>
  <c r="O1" i="120"/>
  <c r="N1" i="120"/>
  <c r="M1" i="120"/>
  <c r="L1" i="120"/>
  <c r="K1" i="120"/>
  <c r="J1" i="120"/>
  <c r="I1" i="120"/>
  <c r="H1" i="120"/>
  <c r="A117" i="119"/>
  <c r="A116" i="119"/>
  <c r="A115" i="119"/>
  <c r="A114" i="119"/>
  <c r="A113" i="119"/>
  <c r="A112" i="119"/>
  <c r="A111" i="119"/>
  <c r="A110" i="119"/>
  <c r="A109" i="119"/>
  <c r="A108" i="119"/>
  <c r="A107" i="119"/>
  <c r="A106" i="119"/>
  <c r="A105" i="119"/>
  <c r="A104" i="119"/>
  <c r="A103" i="119"/>
  <c r="A102" i="119"/>
  <c r="A101" i="119"/>
  <c r="A100" i="119"/>
  <c r="A99" i="119"/>
  <c r="A98" i="119"/>
  <c r="A97" i="119"/>
  <c r="A96" i="119"/>
  <c r="A95" i="119"/>
  <c r="A94" i="119"/>
  <c r="A93" i="119"/>
  <c r="A92" i="119"/>
  <c r="A91" i="119"/>
  <c r="A90" i="119"/>
  <c r="A89" i="119"/>
  <c r="A88" i="119"/>
  <c r="A87" i="119"/>
  <c r="A86" i="119"/>
  <c r="A85" i="119"/>
  <c r="A84" i="119"/>
  <c r="A83" i="119"/>
  <c r="A82" i="119"/>
  <c r="A81" i="119"/>
  <c r="A80" i="119"/>
  <c r="A79" i="119"/>
  <c r="A78" i="119"/>
  <c r="A77" i="119"/>
  <c r="A76" i="119"/>
  <c r="A75" i="119"/>
  <c r="A74" i="119"/>
  <c r="A73" i="119"/>
  <c r="A72" i="119"/>
  <c r="A71" i="119"/>
  <c r="A70" i="119"/>
  <c r="A69" i="119"/>
  <c r="A68" i="119"/>
  <c r="A67" i="119"/>
  <c r="A66" i="119"/>
  <c r="A65" i="119"/>
  <c r="A64" i="119"/>
  <c r="A63" i="119"/>
  <c r="A62" i="119"/>
  <c r="A61" i="119"/>
  <c r="A60" i="119"/>
  <c r="A59" i="119"/>
  <c r="A58" i="119"/>
  <c r="A57" i="119"/>
  <c r="A56" i="119"/>
  <c r="A55" i="119"/>
  <c r="A54" i="119"/>
  <c r="A53" i="119"/>
  <c r="A52" i="119"/>
  <c r="A51" i="119"/>
  <c r="A50" i="119"/>
  <c r="A49" i="119"/>
  <c r="A48" i="119"/>
  <c r="A47" i="119"/>
  <c r="A46" i="119"/>
  <c r="A45" i="119"/>
  <c r="A44" i="119"/>
  <c r="A43" i="119"/>
  <c r="A42" i="119"/>
  <c r="A41" i="119"/>
  <c r="A40" i="119"/>
  <c r="A39" i="119"/>
  <c r="A38" i="119"/>
  <c r="A37" i="119"/>
  <c r="A36" i="119"/>
  <c r="A35" i="119"/>
  <c r="A34" i="119"/>
  <c r="A33" i="119"/>
  <c r="A32" i="119"/>
  <c r="A31" i="119"/>
  <c r="A30" i="119"/>
  <c r="A29" i="119"/>
  <c r="A28" i="119"/>
  <c r="A27" i="119"/>
  <c r="A26" i="119"/>
  <c r="A25" i="119"/>
  <c r="A24" i="119"/>
  <c r="A23" i="119"/>
  <c r="A22" i="119"/>
  <c r="A21" i="119"/>
  <c r="A20" i="119"/>
  <c r="A19" i="119"/>
  <c r="A18" i="119"/>
  <c r="A17" i="119"/>
  <c r="A16" i="119"/>
  <c r="A15" i="119"/>
  <c r="A14" i="119"/>
  <c r="A13" i="119"/>
  <c r="A12" i="119"/>
  <c r="I5" i="119" s="1"/>
  <c r="I9" i="119"/>
  <c r="H9" i="119"/>
  <c r="J7" i="119"/>
  <c r="J8" i="119" s="1"/>
  <c r="I6" i="119"/>
  <c r="D4" i="119"/>
  <c r="J1" i="119"/>
  <c r="I1" i="119"/>
  <c r="H1" i="119"/>
  <c r="A117" i="118"/>
  <c r="A116" i="118"/>
  <c r="A115" i="118"/>
  <c r="A114" i="118"/>
  <c r="A113" i="118"/>
  <c r="A112" i="118"/>
  <c r="A111" i="118"/>
  <c r="A110" i="118"/>
  <c r="A109" i="118"/>
  <c r="A108" i="118"/>
  <c r="A107" i="118"/>
  <c r="A106" i="118"/>
  <c r="A105" i="118"/>
  <c r="A104" i="118"/>
  <c r="A103" i="118"/>
  <c r="A102" i="118"/>
  <c r="A101" i="118"/>
  <c r="A100" i="118"/>
  <c r="A99" i="118"/>
  <c r="A98" i="118"/>
  <c r="A97" i="118"/>
  <c r="A96" i="118"/>
  <c r="A95" i="118"/>
  <c r="A94" i="118"/>
  <c r="A93" i="118"/>
  <c r="A92" i="118"/>
  <c r="A91" i="118"/>
  <c r="A90" i="118"/>
  <c r="A89" i="118"/>
  <c r="A88" i="118"/>
  <c r="A87" i="118"/>
  <c r="A86" i="118"/>
  <c r="A85" i="118"/>
  <c r="A84" i="118"/>
  <c r="A83" i="118"/>
  <c r="A82" i="118"/>
  <c r="A81" i="118"/>
  <c r="A80" i="118"/>
  <c r="A79" i="118"/>
  <c r="A78" i="118"/>
  <c r="A77" i="118"/>
  <c r="A76" i="118"/>
  <c r="A75" i="118"/>
  <c r="A74" i="118"/>
  <c r="A73" i="118"/>
  <c r="A72" i="118"/>
  <c r="A71" i="118"/>
  <c r="A70" i="118"/>
  <c r="A69" i="118"/>
  <c r="A68" i="118"/>
  <c r="A67" i="118"/>
  <c r="A66" i="118"/>
  <c r="A65" i="118"/>
  <c r="A64" i="118"/>
  <c r="A63" i="118"/>
  <c r="A62" i="118"/>
  <c r="A61" i="118"/>
  <c r="A60" i="118"/>
  <c r="A59" i="118"/>
  <c r="A58" i="118"/>
  <c r="A57" i="118"/>
  <c r="A56" i="118"/>
  <c r="A55" i="118"/>
  <c r="A54" i="118"/>
  <c r="A53" i="118"/>
  <c r="A52" i="118"/>
  <c r="A51" i="118"/>
  <c r="A50" i="118"/>
  <c r="A49" i="118"/>
  <c r="A48" i="118"/>
  <c r="A47" i="118"/>
  <c r="A46" i="118"/>
  <c r="A45" i="118"/>
  <c r="A44" i="118"/>
  <c r="A43" i="118"/>
  <c r="A42" i="118"/>
  <c r="A41" i="118"/>
  <c r="A40" i="118"/>
  <c r="A39" i="118"/>
  <c r="A38" i="118"/>
  <c r="A37" i="118"/>
  <c r="A36" i="118"/>
  <c r="A35" i="118"/>
  <c r="A34" i="118"/>
  <c r="A33" i="118"/>
  <c r="A32" i="118"/>
  <c r="A31" i="118"/>
  <c r="A30" i="118"/>
  <c r="A29" i="118"/>
  <c r="A28" i="118"/>
  <c r="A27" i="118"/>
  <c r="A26" i="118"/>
  <c r="A25" i="118"/>
  <c r="A24" i="118"/>
  <c r="A23" i="118"/>
  <c r="A22" i="118"/>
  <c r="A21" i="118"/>
  <c r="A20" i="118"/>
  <c r="A19" i="118"/>
  <c r="A18" i="118"/>
  <c r="A17" i="118"/>
  <c r="A16" i="118"/>
  <c r="A15" i="118"/>
  <c r="A14" i="118"/>
  <c r="A13" i="118"/>
  <c r="A12" i="118"/>
  <c r="J5" i="118" s="1"/>
  <c r="J6" i="118" s="1"/>
  <c r="I9" i="118"/>
  <c r="H9" i="118"/>
  <c r="H7" i="118"/>
  <c r="H8" i="118" s="1"/>
  <c r="D4" i="118"/>
  <c r="I3" i="118"/>
  <c r="I4" i="118" s="1"/>
  <c r="J1" i="118"/>
  <c r="I1" i="118"/>
  <c r="H1" i="118"/>
  <c r="O129" i="117"/>
  <c r="N129" i="117"/>
  <c r="O128" i="117"/>
  <c r="N128" i="117"/>
  <c r="O127" i="117"/>
  <c r="N127" i="117"/>
  <c r="O126" i="117"/>
  <c r="N126" i="117"/>
  <c r="O125" i="117"/>
  <c r="N125" i="117"/>
  <c r="O124" i="117"/>
  <c r="N124" i="117"/>
  <c r="O123" i="117"/>
  <c r="N123" i="117"/>
  <c r="O122" i="117"/>
  <c r="N122" i="117"/>
  <c r="O121" i="117"/>
  <c r="N121" i="117"/>
  <c r="O120" i="117"/>
  <c r="N120" i="117"/>
  <c r="O119" i="117"/>
  <c r="N119" i="117"/>
  <c r="O118" i="117"/>
  <c r="N118" i="117"/>
  <c r="O117" i="117"/>
  <c r="N117" i="117"/>
  <c r="A117" i="117"/>
  <c r="O116" i="117"/>
  <c r="N116" i="117"/>
  <c r="A116" i="117"/>
  <c r="O115" i="117"/>
  <c r="N115" i="117"/>
  <c r="A115" i="117"/>
  <c r="O114" i="117"/>
  <c r="N114" i="117"/>
  <c r="A114" i="117"/>
  <c r="O113" i="117"/>
  <c r="N113" i="117"/>
  <c r="A113" i="117"/>
  <c r="O112" i="117"/>
  <c r="N112" i="117"/>
  <c r="A112" i="117"/>
  <c r="O111" i="117"/>
  <c r="N111" i="117"/>
  <c r="A111" i="117"/>
  <c r="O110" i="117"/>
  <c r="N110" i="117"/>
  <c r="A110" i="117"/>
  <c r="O109" i="117"/>
  <c r="N109" i="117"/>
  <c r="A109" i="117"/>
  <c r="O108" i="117"/>
  <c r="N108" i="117"/>
  <c r="A108" i="117"/>
  <c r="O107" i="117"/>
  <c r="N107" i="117"/>
  <c r="A107" i="117"/>
  <c r="O106" i="117"/>
  <c r="N106" i="117"/>
  <c r="A106" i="117"/>
  <c r="O105" i="117"/>
  <c r="N105" i="117"/>
  <c r="A105" i="117"/>
  <c r="O104" i="117"/>
  <c r="N104" i="117"/>
  <c r="A104" i="117"/>
  <c r="O103" i="117"/>
  <c r="N103" i="117"/>
  <c r="A103" i="117"/>
  <c r="O102" i="117"/>
  <c r="N102" i="117"/>
  <c r="A102" i="117"/>
  <c r="O101" i="117"/>
  <c r="N101" i="117"/>
  <c r="A101" i="117"/>
  <c r="O100" i="117"/>
  <c r="N100" i="117"/>
  <c r="A100" i="117"/>
  <c r="O99" i="117"/>
  <c r="N99" i="117"/>
  <c r="A99" i="117"/>
  <c r="O98" i="117"/>
  <c r="N98" i="117"/>
  <c r="A98" i="117"/>
  <c r="O97" i="117"/>
  <c r="N97" i="117"/>
  <c r="A97" i="117"/>
  <c r="O96" i="117"/>
  <c r="N96" i="117"/>
  <c r="A96" i="117"/>
  <c r="O95" i="117"/>
  <c r="N95" i="117"/>
  <c r="A95" i="117"/>
  <c r="O94" i="117"/>
  <c r="N94" i="117"/>
  <c r="A94" i="117"/>
  <c r="O93" i="117"/>
  <c r="N93" i="117"/>
  <c r="A93" i="117"/>
  <c r="O92" i="117"/>
  <c r="N92" i="117"/>
  <c r="A92" i="117"/>
  <c r="O91" i="117"/>
  <c r="N91" i="117"/>
  <c r="A91" i="117"/>
  <c r="O90" i="117"/>
  <c r="N90" i="117"/>
  <c r="A90" i="117"/>
  <c r="O89" i="117"/>
  <c r="N89" i="117"/>
  <c r="A89" i="117"/>
  <c r="O88" i="117"/>
  <c r="N88" i="117"/>
  <c r="A88" i="117"/>
  <c r="O87" i="117"/>
  <c r="N87" i="117"/>
  <c r="A87" i="117"/>
  <c r="O86" i="117"/>
  <c r="N86" i="117"/>
  <c r="A86" i="117"/>
  <c r="O85" i="117"/>
  <c r="N85" i="117"/>
  <c r="A85" i="117"/>
  <c r="O84" i="117"/>
  <c r="N84" i="117"/>
  <c r="A84" i="117"/>
  <c r="O83" i="117"/>
  <c r="N83" i="117"/>
  <c r="A83" i="117"/>
  <c r="O82" i="117"/>
  <c r="N82" i="117"/>
  <c r="A82" i="117"/>
  <c r="O81" i="117"/>
  <c r="N81" i="117"/>
  <c r="A81" i="117"/>
  <c r="O80" i="117"/>
  <c r="N80" i="117"/>
  <c r="A80" i="117"/>
  <c r="O79" i="117"/>
  <c r="N79" i="117"/>
  <c r="A79" i="117"/>
  <c r="O78" i="117"/>
  <c r="N78" i="117"/>
  <c r="A78" i="117"/>
  <c r="O77" i="117"/>
  <c r="N77" i="117"/>
  <c r="A77" i="117"/>
  <c r="O76" i="117"/>
  <c r="N76" i="117"/>
  <c r="A76" i="117"/>
  <c r="O75" i="117"/>
  <c r="N75" i="117"/>
  <c r="A75" i="117"/>
  <c r="O74" i="117"/>
  <c r="N74" i="117"/>
  <c r="A74" i="117"/>
  <c r="O73" i="117"/>
  <c r="N73" i="117"/>
  <c r="A73" i="117"/>
  <c r="O72" i="117"/>
  <c r="N72" i="117"/>
  <c r="A72" i="117"/>
  <c r="O71" i="117"/>
  <c r="N71" i="117"/>
  <c r="A71" i="117"/>
  <c r="O70" i="117"/>
  <c r="N70" i="117"/>
  <c r="A70" i="117"/>
  <c r="O69" i="117"/>
  <c r="N69" i="117"/>
  <c r="A69" i="117"/>
  <c r="O68" i="117"/>
  <c r="N68" i="117"/>
  <c r="A68" i="117"/>
  <c r="O67" i="117"/>
  <c r="N67" i="117"/>
  <c r="A67" i="117"/>
  <c r="O66" i="117"/>
  <c r="N66" i="117"/>
  <c r="A66" i="117"/>
  <c r="O65" i="117"/>
  <c r="N65" i="117"/>
  <c r="A65" i="117"/>
  <c r="O64" i="117"/>
  <c r="N64" i="117"/>
  <c r="A64" i="117"/>
  <c r="O63" i="117"/>
  <c r="N63" i="117"/>
  <c r="A63" i="117"/>
  <c r="O62" i="117"/>
  <c r="N62" i="117"/>
  <c r="A62" i="117"/>
  <c r="O61" i="117"/>
  <c r="N61" i="117"/>
  <c r="A61" i="117"/>
  <c r="O60" i="117"/>
  <c r="N60" i="117"/>
  <c r="A60" i="117"/>
  <c r="O59" i="117"/>
  <c r="N59" i="117"/>
  <c r="A59" i="117"/>
  <c r="O58" i="117"/>
  <c r="N58" i="117"/>
  <c r="A58" i="117"/>
  <c r="O57" i="117"/>
  <c r="N57" i="117"/>
  <c r="A57" i="117"/>
  <c r="O56" i="117"/>
  <c r="N56" i="117"/>
  <c r="A56" i="117"/>
  <c r="O55" i="117"/>
  <c r="N55" i="117"/>
  <c r="A55" i="117"/>
  <c r="O54" i="117"/>
  <c r="N54" i="117"/>
  <c r="A54" i="117"/>
  <c r="O53" i="117"/>
  <c r="N53" i="117"/>
  <c r="A53" i="117"/>
  <c r="O52" i="117"/>
  <c r="N52" i="117"/>
  <c r="A52" i="117"/>
  <c r="O51" i="117"/>
  <c r="N51" i="117"/>
  <c r="A51" i="117"/>
  <c r="O50" i="117"/>
  <c r="N50" i="117"/>
  <c r="A50" i="117"/>
  <c r="O49" i="117"/>
  <c r="N49" i="117"/>
  <c r="A49" i="117"/>
  <c r="O48" i="117"/>
  <c r="N48" i="117"/>
  <c r="A48" i="117"/>
  <c r="O47" i="117"/>
  <c r="N47" i="117"/>
  <c r="A47" i="117"/>
  <c r="O46" i="117"/>
  <c r="N46" i="117"/>
  <c r="A46" i="117"/>
  <c r="O45" i="117"/>
  <c r="N45" i="117"/>
  <c r="A45" i="117"/>
  <c r="O44" i="117"/>
  <c r="N44" i="117"/>
  <c r="A44" i="117"/>
  <c r="O43" i="117"/>
  <c r="N43" i="117"/>
  <c r="A43" i="117"/>
  <c r="O42" i="117"/>
  <c r="N42" i="117"/>
  <c r="A42" i="117"/>
  <c r="O41" i="117"/>
  <c r="N41" i="117"/>
  <c r="A41" i="117"/>
  <c r="O40" i="117"/>
  <c r="N40" i="117"/>
  <c r="A40" i="117"/>
  <c r="O39" i="117"/>
  <c r="N39" i="117"/>
  <c r="A39" i="117"/>
  <c r="O38" i="117"/>
  <c r="N38" i="117"/>
  <c r="A38" i="117"/>
  <c r="O37" i="117"/>
  <c r="N37" i="117"/>
  <c r="A37" i="117"/>
  <c r="O36" i="117"/>
  <c r="N36" i="117"/>
  <c r="A36" i="117"/>
  <c r="O35" i="117"/>
  <c r="N35" i="117"/>
  <c r="A35" i="117"/>
  <c r="O34" i="117"/>
  <c r="N34" i="117"/>
  <c r="A34" i="117"/>
  <c r="O33" i="117"/>
  <c r="N33" i="117"/>
  <c r="A33" i="117"/>
  <c r="O32" i="117"/>
  <c r="N32" i="117"/>
  <c r="A32" i="117"/>
  <c r="O31" i="117"/>
  <c r="N31" i="117"/>
  <c r="A31" i="117"/>
  <c r="O30" i="117"/>
  <c r="N30" i="117"/>
  <c r="A30" i="117"/>
  <c r="O29" i="117"/>
  <c r="N29" i="117"/>
  <c r="A29" i="117"/>
  <c r="O28" i="117"/>
  <c r="N28" i="117"/>
  <c r="A28" i="117"/>
  <c r="O27" i="117"/>
  <c r="N27" i="117"/>
  <c r="A27" i="117"/>
  <c r="O26" i="117"/>
  <c r="N26" i="117"/>
  <c r="A26" i="117"/>
  <c r="O25" i="117"/>
  <c r="N25" i="117"/>
  <c r="A25" i="117"/>
  <c r="O24" i="117"/>
  <c r="N24" i="117"/>
  <c r="A24" i="117"/>
  <c r="O23" i="117"/>
  <c r="N23" i="117"/>
  <c r="A23" i="117"/>
  <c r="O22" i="117"/>
  <c r="N22" i="117"/>
  <c r="A22" i="117"/>
  <c r="O21" i="117"/>
  <c r="N21" i="117"/>
  <c r="A21" i="117"/>
  <c r="O20" i="117"/>
  <c r="N20" i="117"/>
  <c r="A20" i="117"/>
  <c r="O19" i="117"/>
  <c r="N19" i="117"/>
  <c r="A19" i="117"/>
  <c r="O18" i="117"/>
  <c r="N18" i="117"/>
  <c r="A18" i="117"/>
  <c r="O17" i="117"/>
  <c r="N17" i="117"/>
  <c r="A17" i="117"/>
  <c r="O16" i="117"/>
  <c r="N16" i="117"/>
  <c r="A16" i="117"/>
  <c r="O15" i="117"/>
  <c r="N15" i="117"/>
  <c r="A15" i="117"/>
  <c r="O14" i="117"/>
  <c r="N14" i="117"/>
  <c r="A14" i="117"/>
  <c r="O13" i="117"/>
  <c r="N13" i="117"/>
  <c r="A13" i="117"/>
  <c r="O12" i="117"/>
  <c r="N12" i="117"/>
  <c r="A12" i="117"/>
  <c r="L7" i="117" s="1"/>
  <c r="L8" i="117" s="1"/>
  <c r="L9" i="117"/>
  <c r="K9" i="117"/>
  <c r="I9" i="117"/>
  <c r="N9" i="117" s="1"/>
  <c r="H9" i="117"/>
  <c r="O7" i="117"/>
  <c r="O8" i="117" s="1"/>
  <c r="K7" i="117"/>
  <c r="K8" i="117" s="1"/>
  <c r="O5" i="117"/>
  <c r="O6" i="117" s="1"/>
  <c r="K5" i="117"/>
  <c r="K6" i="117" s="1"/>
  <c r="D4" i="117"/>
  <c r="L3" i="117"/>
  <c r="L4" i="117" s="1"/>
  <c r="O1" i="117"/>
  <c r="N1" i="117"/>
  <c r="M1" i="117"/>
  <c r="L1" i="117"/>
  <c r="K1" i="117"/>
  <c r="J1" i="117"/>
  <c r="I1" i="117"/>
  <c r="H1" i="117"/>
  <c r="A117" i="116"/>
  <c r="A116" i="116"/>
  <c r="A115" i="116"/>
  <c r="A114" i="116"/>
  <c r="A113" i="116"/>
  <c r="A112" i="116"/>
  <c r="A111" i="116"/>
  <c r="A110" i="116"/>
  <c r="A109" i="116"/>
  <c r="A108" i="116"/>
  <c r="A107" i="116"/>
  <c r="A106" i="116"/>
  <c r="A105" i="116"/>
  <c r="A104" i="116"/>
  <c r="A103" i="116"/>
  <c r="A102" i="116"/>
  <c r="A101" i="116"/>
  <c r="A100" i="116"/>
  <c r="A99" i="116"/>
  <c r="A98" i="116"/>
  <c r="A97" i="116"/>
  <c r="A96" i="116"/>
  <c r="A95" i="116"/>
  <c r="A94" i="116"/>
  <c r="A93" i="116"/>
  <c r="A92" i="116"/>
  <c r="A91" i="116"/>
  <c r="A90" i="116"/>
  <c r="A89" i="116"/>
  <c r="A88" i="116"/>
  <c r="A87" i="116"/>
  <c r="A86" i="116"/>
  <c r="A85" i="116"/>
  <c r="A84" i="116"/>
  <c r="A83" i="116"/>
  <c r="A82" i="116"/>
  <c r="A81" i="116"/>
  <c r="A80" i="116"/>
  <c r="A79" i="116"/>
  <c r="A78" i="116"/>
  <c r="A77" i="116"/>
  <c r="A76" i="116"/>
  <c r="A75" i="116"/>
  <c r="A74" i="116"/>
  <c r="A73" i="116"/>
  <c r="A72" i="116"/>
  <c r="A71" i="116"/>
  <c r="A70" i="116"/>
  <c r="A69" i="116"/>
  <c r="A68" i="116"/>
  <c r="A67" i="116"/>
  <c r="A66" i="116"/>
  <c r="A65" i="116"/>
  <c r="A64" i="116"/>
  <c r="A63" i="116"/>
  <c r="A62" i="116"/>
  <c r="A61" i="116"/>
  <c r="A60" i="116"/>
  <c r="A59" i="116"/>
  <c r="A58" i="116"/>
  <c r="A57" i="116"/>
  <c r="A56" i="116"/>
  <c r="A55" i="116"/>
  <c r="A54" i="116"/>
  <c r="A53" i="116"/>
  <c r="A52" i="116"/>
  <c r="A51" i="116"/>
  <c r="A50" i="116"/>
  <c r="A49" i="116"/>
  <c r="A48" i="116"/>
  <c r="A47" i="116"/>
  <c r="A46" i="116"/>
  <c r="A45" i="116"/>
  <c r="A44" i="116"/>
  <c r="A43" i="116"/>
  <c r="A42" i="116"/>
  <c r="A41" i="116"/>
  <c r="A40" i="116"/>
  <c r="A39" i="116"/>
  <c r="A38" i="116"/>
  <c r="A37" i="116"/>
  <c r="A36" i="116"/>
  <c r="A35" i="116"/>
  <c r="A34" i="116"/>
  <c r="A33" i="116"/>
  <c r="A32" i="116"/>
  <c r="A31" i="116"/>
  <c r="A30" i="116"/>
  <c r="A29" i="116"/>
  <c r="A28" i="116"/>
  <c r="A27" i="116"/>
  <c r="A26" i="116"/>
  <c r="A25" i="116"/>
  <c r="A24" i="116"/>
  <c r="A23" i="116"/>
  <c r="A22" i="116"/>
  <c r="A21" i="116"/>
  <c r="A20" i="116"/>
  <c r="A19" i="116"/>
  <c r="A18" i="116"/>
  <c r="A17" i="116"/>
  <c r="A16" i="116"/>
  <c r="A15" i="116"/>
  <c r="A14" i="116"/>
  <c r="A13" i="116"/>
  <c r="A12" i="116"/>
  <c r="I5" i="116" s="1"/>
  <c r="I9" i="116"/>
  <c r="H9" i="116"/>
  <c r="J7" i="116"/>
  <c r="J8" i="116" s="1"/>
  <c r="I6" i="116"/>
  <c r="H5" i="116"/>
  <c r="H6" i="116" s="1"/>
  <c r="D4" i="116"/>
  <c r="J1" i="116"/>
  <c r="I1" i="116"/>
  <c r="H1" i="116"/>
  <c r="A117" i="115"/>
  <c r="A116" i="115"/>
  <c r="A115" i="115"/>
  <c r="A114" i="115"/>
  <c r="A113" i="115"/>
  <c r="A112" i="115"/>
  <c r="A111" i="115"/>
  <c r="A110" i="115"/>
  <c r="A109" i="115"/>
  <c r="A108" i="115"/>
  <c r="A107" i="115"/>
  <c r="A106" i="115"/>
  <c r="A105" i="115"/>
  <c r="A104" i="115"/>
  <c r="A103" i="115"/>
  <c r="A102" i="115"/>
  <c r="A101" i="115"/>
  <c r="A100" i="115"/>
  <c r="A99" i="115"/>
  <c r="A98" i="115"/>
  <c r="A97" i="115"/>
  <c r="A96" i="115"/>
  <c r="A95" i="115"/>
  <c r="A94" i="115"/>
  <c r="A93" i="115"/>
  <c r="A92" i="115"/>
  <c r="A91" i="115"/>
  <c r="A90" i="115"/>
  <c r="A89" i="115"/>
  <c r="A88" i="115"/>
  <c r="A87" i="115"/>
  <c r="A86" i="115"/>
  <c r="A85" i="115"/>
  <c r="A84" i="115"/>
  <c r="A83" i="115"/>
  <c r="A82" i="115"/>
  <c r="A81" i="115"/>
  <c r="A80" i="115"/>
  <c r="A79" i="115"/>
  <c r="A78" i="115"/>
  <c r="A77" i="115"/>
  <c r="A76" i="115"/>
  <c r="A75" i="115"/>
  <c r="A74" i="115"/>
  <c r="A73" i="115"/>
  <c r="A72" i="115"/>
  <c r="A71" i="115"/>
  <c r="A70" i="115"/>
  <c r="A69" i="115"/>
  <c r="A68" i="115"/>
  <c r="A67" i="115"/>
  <c r="A66" i="115"/>
  <c r="A65" i="115"/>
  <c r="A64" i="115"/>
  <c r="A63" i="115"/>
  <c r="A62" i="115"/>
  <c r="A61" i="115"/>
  <c r="A60" i="115"/>
  <c r="A59" i="115"/>
  <c r="A58" i="115"/>
  <c r="A57" i="115"/>
  <c r="A56" i="115"/>
  <c r="A55" i="115"/>
  <c r="A54" i="115"/>
  <c r="A53" i="115"/>
  <c r="A52" i="115"/>
  <c r="A51" i="115"/>
  <c r="A50" i="115"/>
  <c r="A49" i="115"/>
  <c r="A48" i="115"/>
  <c r="A47" i="115"/>
  <c r="A46" i="115"/>
  <c r="A45" i="115"/>
  <c r="A44" i="115"/>
  <c r="A43" i="115"/>
  <c r="A42" i="115"/>
  <c r="A41" i="115"/>
  <c r="A40" i="115"/>
  <c r="A39" i="115"/>
  <c r="A38" i="115"/>
  <c r="A37" i="115"/>
  <c r="A36" i="115"/>
  <c r="A35" i="115"/>
  <c r="A34" i="115"/>
  <c r="A33" i="115"/>
  <c r="A32" i="115"/>
  <c r="A31" i="115"/>
  <c r="A30" i="115"/>
  <c r="A29" i="115"/>
  <c r="A28" i="115"/>
  <c r="A27" i="115"/>
  <c r="A26" i="115"/>
  <c r="A25" i="115"/>
  <c r="A24" i="115"/>
  <c r="A23" i="115"/>
  <c r="A22" i="115"/>
  <c r="A21" i="115"/>
  <c r="A20" i="115"/>
  <c r="A19" i="115"/>
  <c r="A18" i="115"/>
  <c r="A17" i="115"/>
  <c r="A16" i="115"/>
  <c r="A15" i="115"/>
  <c r="A14" i="115"/>
  <c r="A13" i="115"/>
  <c r="A12" i="115"/>
  <c r="I9" i="115"/>
  <c r="H9" i="115"/>
  <c r="H7" i="115"/>
  <c r="H8" i="115" s="1"/>
  <c r="J5" i="115"/>
  <c r="J6" i="115" s="1"/>
  <c r="I4" i="115"/>
  <c r="D4" i="115"/>
  <c r="I3" i="115"/>
  <c r="J1" i="115"/>
  <c r="I1" i="115"/>
  <c r="H1" i="115"/>
  <c r="O129" i="114"/>
  <c r="N129" i="114"/>
  <c r="O128" i="114"/>
  <c r="N128" i="114"/>
  <c r="O127" i="114"/>
  <c r="N127" i="114"/>
  <c r="O126" i="114"/>
  <c r="N126" i="114"/>
  <c r="O125" i="114"/>
  <c r="N125" i="114"/>
  <c r="O124" i="114"/>
  <c r="N124" i="114"/>
  <c r="O123" i="114"/>
  <c r="N123" i="114"/>
  <c r="O122" i="114"/>
  <c r="N122" i="114"/>
  <c r="O121" i="114"/>
  <c r="N121" i="114"/>
  <c r="O120" i="114"/>
  <c r="N120" i="114"/>
  <c r="O119" i="114"/>
  <c r="N119" i="114"/>
  <c r="O118" i="114"/>
  <c r="N118" i="114"/>
  <c r="O117" i="114"/>
  <c r="N117" i="114"/>
  <c r="A117" i="114"/>
  <c r="O116" i="114"/>
  <c r="N116" i="114"/>
  <c r="A116" i="114"/>
  <c r="O115" i="114"/>
  <c r="N115" i="114"/>
  <c r="A115" i="114"/>
  <c r="O114" i="114"/>
  <c r="N114" i="114"/>
  <c r="A114" i="114"/>
  <c r="O113" i="114"/>
  <c r="N113" i="114"/>
  <c r="A113" i="114"/>
  <c r="O112" i="114"/>
  <c r="N112" i="114"/>
  <c r="A112" i="114"/>
  <c r="O111" i="114"/>
  <c r="N111" i="114"/>
  <c r="A111" i="114"/>
  <c r="O110" i="114"/>
  <c r="N110" i="114"/>
  <c r="A110" i="114"/>
  <c r="O109" i="114"/>
  <c r="N109" i="114"/>
  <c r="A109" i="114"/>
  <c r="O108" i="114"/>
  <c r="N108" i="114"/>
  <c r="A108" i="114"/>
  <c r="O107" i="114"/>
  <c r="N107" i="114"/>
  <c r="A107" i="114"/>
  <c r="O106" i="114"/>
  <c r="N106" i="114"/>
  <c r="A106" i="114"/>
  <c r="O105" i="114"/>
  <c r="N105" i="114"/>
  <c r="A105" i="114"/>
  <c r="O104" i="114"/>
  <c r="N104" i="114"/>
  <c r="A104" i="114"/>
  <c r="O103" i="114"/>
  <c r="N103" i="114"/>
  <c r="A103" i="114"/>
  <c r="O102" i="114"/>
  <c r="N102" i="114"/>
  <c r="A102" i="114"/>
  <c r="O101" i="114"/>
  <c r="N101" i="114"/>
  <c r="A101" i="114"/>
  <c r="O100" i="114"/>
  <c r="N100" i="114"/>
  <c r="A100" i="114"/>
  <c r="O99" i="114"/>
  <c r="N99" i="114"/>
  <c r="A99" i="114"/>
  <c r="O98" i="114"/>
  <c r="N98" i="114"/>
  <c r="A98" i="114"/>
  <c r="O97" i="114"/>
  <c r="N97" i="114"/>
  <c r="A97" i="114"/>
  <c r="O96" i="114"/>
  <c r="N96" i="114"/>
  <c r="A96" i="114"/>
  <c r="O95" i="114"/>
  <c r="N95" i="114"/>
  <c r="A95" i="114"/>
  <c r="O94" i="114"/>
  <c r="N94" i="114"/>
  <c r="A94" i="114"/>
  <c r="O93" i="114"/>
  <c r="N93" i="114"/>
  <c r="A93" i="114"/>
  <c r="O92" i="114"/>
  <c r="N92" i="114"/>
  <c r="A92" i="114"/>
  <c r="O91" i="114"/>
  <c r="N91" i="114"/>
  <c r="A91" i="114"/>
  <c r="O90" i="114"/>
  <c r="N90" i="114"/>
  <c r="A90" i="114"/>
  <c r="O89" i="114"/>
  <c r="N89" i="114"/>
  <c r="A89" i="114"/>
  <c r="O88" i="114"/>
  <c r="N88" i="114"/>
  <c r="A88" i="114"/>
  <c r="O87" i="114"/>
  <c r="N87" i="114"/>
  <c r="A87" i="114"/>
  <c r="O86" i="114"/>
  <c r="N86" i="114"/>
  <c r="A86" i="114"/>
  <c r="O85" i="114"/>
  <c r="N85" i="114"/>
  <c r="A85" i="114"/>
  <c r="O84" i="114"/>
  <c r="N84" i="114"/>
  <c r="A84" i="114"/>
  <c r="O83" i="114"/>
  <c r="N83" i="114"/>
  <c r="A83" i="114"/>
  <c r="O82" i="114"/>
  <c r="N82" i="114"/>
  <c r="A82" i="114"/>
  <c r="O81" i="114"/>
  <c r="N81" i="114"/>
  <c r="A81" i="114"/>
  <c r="O80" i="114"/>
  <c r="N80" i="114"/>
  <c r="A80" i="114"/>
  <c r="O79" i="114"/>
  <c r="N79" i="114"/>
  <c r="A79" i="114"/>
  <c r="O78" i="114"/>
  <c r="N78" i="114"/>
  <c r="A78" i="114"/>
  <c r="O77" i="114"/>
  <c r="N77" i="114"/>
  <c r="A77" i="114"/>
  <c r="O76" i="114"/>
  <c r="N76" i="114"/>
  <c r="A76" i="114"/>
  <c r="O75" i="114"/>
  <c r="N75" i="114"/>
  <c r="A75" i="114"/>
  <c r="O74" i="114"/>
  <c r="N74" i="114"/>
  <c r="A74" i="114"/>
  <c r="O73" i="114"/>
  <c r="N73" i="114"/>
  <c r="A73" i="114"/>
  <c r="O72" i="114"/>
  <c r="N72" i="114"/>
  <c r="A72" i="114"/>
  <c r="O71" i="114"/>
  <c r="N71" i="114"/>
  <c r="A71" i="114"/>
  <c r="O70" i="114"/>
  <c r="N70" i="114"/>
  <c r="A70" i="114"/>
  <c r="O69" i="114"/>
  <c r="N69" i="114"/>
  <c r="A69" i="114"/>
  <c r="O68" i="114"/>
  <c r="N68" i="114"/>
  <c r="A68" i="114"/>
  <c r="O67" i="114"/>
  <c r="N67" i="114"/>
  <c r="A67" i="114"/>
  <c r="O66" i="114"/>
  <c r="N66" i="114"/>
  <c r="A66" i="114"/>
  <c r="O65" i="114"/>
  <c r="N65" i="114"/>
  <c r="A65" i="114"/>
  <c r="O64" i="114"/>
  <c r="N64" i="114"/>
  <c r="A64" i="114"/>
  <c r="O63" i="114"/>
  <c r="N63" i="114"/>
  <c r="A63" i="114"/>
  <c r="O62" i="114"/>
  <c r="N62" i="114"/>
  <c r="A62" i="114"/>
  <c r="O61" i="114"/>
  <c r="N61" i="114"/>
  <c r="A61" i="114"/>
  <c r="O60" i="114"/>
  <c r="N60" i="114"/>
  <c r="A60" i="114"/>
  <c r="O59" i="114"/>
  <c r="N59" i="114"/>
  <c r="A59" i="114"/>
  <c r="O58" i="114"/>
  <c r="N58" i="114"/>
  <c r="A58" i="114"/>
  <c r="O57" i="114"/>
  <c r="N57" i="114"/>
  <c r="A57" i="114"/>
  <c r="O56" i="114"/>
  <c r="N56" i="114"/>
  <c r="A56" i="114"/>
  <c r="O55" i="114"/>
  <c r="N55" i="114"/>
  <c r="A55" i="114"/>
  <c r="O54" i="114"/>
  <c r="N54" i="114"/>
  <c r="A54" i="114"/>
  <c r="O53" i="114"/>
  <c r="N53" i="114"/>
  <c r="A53" i="114"/>
  <c r="O52" i="114"/>
  <c r="N52" i="114"/>
  <c r="A52" i="114"/>
  <c r="O51" i="114"/>
  <c r="N51" i="114"/>
  <c r="A51" i="114"/>
  <c r="O50" i="114"/>
  <c r="N50" i="114"/>
  <c r="A50" i="114"/>
  <c r="O49" i="114"/>
  <c r="N49" i="114"/>
  <c r="A49" i="114"/>
  <c r="O48" i="114"/>
  <c r="N48" i="114"/>
  <c r="A48" i="114"/>
  <c r="O47" i="114"/>
  <c r="N47" i="114"/>
  <c r="A47" i="114"/>
  <c r="O46" i="114"/>
  <c r="N46" i="114"/>
  <c r="A46" i="114"/>
  <c r="O45" i="114"/>
  <c r="N45" i="114"/>
  <c r="A45" i="114"/>
  <c r="O44" i="114"/>
  <c r="N44" i="114"/>
  <c r="A44" i="114"/>
  <c r="O43" i="114"/>
  <c r="N43" i="114"/>
  <c r="A43" i="114"/>
  <c r="O42" i="114"/>
  <c r="N42" i="114"/>
  <c r="A42" i="114"/>
  <c r="O41" i="114"/>
  <c r="N41" i="114"/>
  <c r="A41" i="114"/>
  <c r="O40" i="114"/>
  <c r="N40" i="114"/>
  <c r="A40" i="114"/>
  <c r="O39" i="114"/>
  <c r="N39" i="114"/>
  <c r="A39" i="114"/>
  <c r="O38" i="114"/>
  <c r="N38" i="114"/>
  <c r="A38" i="114"/>
  <c r="O37" i="114"/>
  <c r="N37" i="114"/>
  <c r="A37" i="114"/>
  <c r="O36" i="114"/>
  <c r="N36" i="114"/>
  <c r="A36" i="114"/>
  <c r="O35" i="114"/>
  <c r="N35" i="114"/>
  <c r="A35" i="114"/>
  <c r="O34" i="114"/>
  <c r="N34" i="114"/>
  <c r="A34" i="114"/>
  <c r="O33" i="114"/>
  <c r="N33" i="114"/>
  <c r="A33" i="114"/>
  <c r="O32" i="114"/>
  <c r="N32" i="114"/>
  <c r="A32" i="114"/>
  <c r="O31" i="114"/>
  <c r="N31" i="114"/>
  <c r="A31" i="114"/>
  <c r="O30" i="114"/>
  <c r="N30" i="114"/>
  <c r="A30" i="114"/>
  <c r="O29" i="114"/>
  <c r="N29" i="114"/>
  <c r="A29" i="114"/>
  <c r="O28" i="114"/>
  <c r="N28" i="114"/>
  <c r="A28" i="114"/>
  <c r="O27" i="114"/>
  <c r="N27" i="114"/>
  <c r="A27" i="114"/>
  <c r="O26" i="114"/>
  <c r="N26" i="114"/>
  <c r="A26" i="114"/>
  <c r="O25" i="114"/>
  <c r="N25" i="114"/>
  <c r="A25" i="114"/>
  <c r="O24" i="114"/>
  <c r="N24" i="114"/>
  <c r="A24" i="114"/>
  <c r="O23" i="114"/>
  <c r="N23" i="114"/>
  <c r="A23" i="114"/>
  <c r="O22" i="114"/>
  <c r="N22" i="114"/>
  <c r="A22" i="114"/>
  <c r="O21" i="114"/>
  <c r="N21" i="114"/>
  <c r="A21" i="114"/>
  <c r="O20" i="114"/>
  <c r="N20" i="114"/>
  <c r="A20" i="114"/>
  <c r="O19" i="114"/>
  <c r="N19" i="114"/>
  <c r="A19" i="114"/>
  <c r="O18" i="114"/>
  <c r="N18" i="114"/>
  <c r="A18" i="114"/>
  <c r="O17" i="114"/>
  <c r="N17" i="114"/>
  <c r="A17" i="114"/>
  <c r="O16" i="114"/>
  <c r="N16" i="114"/>
  <c r="A16" i="114"/>
  <c r="O15" i="114"/>
  <c r="N15" i="114"/>
  <c r="A15" i="114"/>
  <c r="O14" i="114"/>
  <c r="N14" i="114"/>
  <c r="A14" i="114"/>
  <c r="O13" i="114"/>
  <c r="N13" i="114"/>
  <c r="A13" i="114"/>
  <c r="O12" i="114"/>
  <c r="N12" i="114"/>
  <c r="A12" i="114"/>
  <c r="L7" i="114" s="1"/>
  <c r="L8" i="114" s="1"/>
  <c r="L9" i="114"/>
  <c r="K9" i="114"/>
  <c r="I9" i="114"/>
  <c r="H9" i="114"/>
  <c r="O7" i="114"/>
  <c r="O8" i="114" s="1"/>
  <c r="K7" i="114"/>
  <c r="K8" i="114" s="1"/>
  <c r="O5" i="114"/>
  <c r="O6" i="114" s="1"/>
  <c r="K5" i="114"/>
  <c r="K6" i="114" s="1"/>
  <c r="D4" i="114"/>
  <c r="L3" i="114"/>
  <c r="L4" i="114" s="1"/>
  <c r="H3" i="114"/>
  <c r="H4" i="114" s="1"/>
  <c r="O1" i="114"/>
  <c r="N1" i="114"/>
  <c r="M1" i="114"/>
  <c r="L1" i="114"/>
  <c r="K1" i="114"/>
  <c r="J1" i="114"/>
  <c r="I1" i="114"/>
  <c r="H1" i="114"/>
  <c r="A117" i="113"/>
  <c r="A116" i="113"/>
  <c r="A115" i="113"/>
  <c r="A114" i="113"/>
  <c r="A113" i="113"/>
  <c r="A112" i="113"/>
  <c r="A111" i="113"/>
  <c r="A110" i="113"/>
  <c r="A109" i="113"/>
  <c r="A108" i="113"/>
  <c r="A107" i="113"/>
  <c r="A106" i="113"/>
  <c r="A105" i="113"/>
  <c r="A104" i="113"/>
  <c r="A103" i="113"/>
  <c r="A102" i="113"/>
  <c r="A101" i="113"/>
  <c r="A100" i="113"/>
  <c r="A99" i="113"/>
  <c r="A98" i="113"/>
  <c r="A97" i="113"/>
  <c r="A96" i="113"/>
  <c r="A95" i="113"/>
  <c r="A94" i="113"/>
  <c r="A93" i="113"/>
  <c r="A92" i="113"/>
  <c r="A91" i="113"/>
  <c r="A90" i="113"/>
  <c r="A89" i="113"/>
  <c r="A88" i="113"/>
  <c r="A87" i="113"/>
  <c r="A86" i="113"/>
  <c r="A85" i="113"/>
  <c r="A84" i="113"/>
  <c r="A83" i="113"/>
  <c r="A82" i="113"/>
  <c r="A81" i="113"/>
  <c r="A80" i="113"/>
  <c r="A79" i="113"/>
  <c r="A78" i="113"/>
  <c r="A77" i="113"/>
  <c r="A76" i="113"/>
  <c r="A75" i="113"/>
  <c r="A74" i="113"/>
  <c r="A73" i="113"/>
  <c r="A72" i="113"/>
  <c r="A71" i="113"/>
  <c r="A70" i="113"/>
  <c r="A69" i="113"/>
  <c r="A68" i="113"/>
  <c r="A67" i="113"/>
  <c r="A66" i="113"/>
  <c r="A65" i="113"/>
  <c r="A64" i="113"/>
  <c r="A63" i="113"/>
  <c r="A62" i="113"/>
  <c r="A61" i="113"/>
  <c r="A60" i="113"/>
  <c r="A59" i="113"/>
  <c r="A58" i="113"/>
  <c r="A57" i="113"/>
  <c r="A56" i="113"/>
  <c r="A55" i="113"/>
  <c r="A54" i="113"/>
  <c r="A53" i="113"/>
  <c r="A52" i="113"/>
  <c r="A51" i="113"/>
  <c r="A50" i="113"/>
  <c r="A49" i="113"/>
  <c r="A48" i="113"/>
  <c r="A47" i="113"/>
  <c r="A46" i="113"/>
  <c r="A45" i="113"/>
  <c r="A44" i="113"/>
  <c r="A43" i="113"/>
  <c r="A42" i="113"/>
  <c r="A41" i="113"/>
  <c r="A40" i="113"/>
  <c r="A39" i="113"/>
  <c r="A38" i="113"/>
  <c r="A37" i="113"/>
  <c r="A36" i="113"/>
  <c r="A35" i="113"/>
  <c r="A34" i="113"/>
  <c r="A33" i="113"/>
  <c r="A32" i="113"/>
  <c r="A31" i="113"/>
  <c r="A30" i="113"/>
  <c r="A29" i="113"/>
  <c r="A28" i="113"/>
  <c r="A27" i="113"/>
  <c r="A26" i="113"/>
  <c r="A25" i="113"/>
  <c r="A24" i="113"/>
  <c r="A23" i="113"/>
  <c r="A22" i="113"/>
  <c r="A21" i="113"/>
  <c r="A20" i="113"/>
  <c r="A19" i="113"/>
  <c r="A18" i="113"/>
  <c r="A17" i="113"/>
  <c r="A16" i="113"/>
  <c r="A15" i="113"/>
  <c r="A14" i="113"/>
  <c r="J7" i="113" s="1"/>
  <c r="J8" i="113" s="1"/>
  <c r="A13" i="113"/>
  <c r="A12" i="113"/>
  <c r="I9" i="113"/>
  <c r="H9" i="113"/>
  <c r="H7" i="113"/>
  <c r="H8" i="113" s="1"/>
  <c r="D4" i="113"/>
  <c r="J1" i="113"/>
  <c r="I1" i="113"/>
  <c r="H1" i="113"/>
  <c r="A117" i="112"/>
  <c r="A116" i="112"/>
  <c r="A115" i="112"/>
  <c r="A114" i="112"/>
  <c r="A113" i="112"/>
  <c r="A112" i="112"/>
  <c r="A111" i="112"/>
  <c r="A110" i="112"/>
  <c r="A109" i="112"/>
  <c r="A108" i="112"/>
  <c r="A107" i="112"/>
  <c r="A106" i="112"/>
  <c r="A105" i="112"/>
  <c r="A104" i="112"/>
  <c r="A103" i="112"/>
  <c r="A102" i="112"/>
  <c r="A101" i="112"/>
  <c r="A100" i="112"/>
  <c r="A99" i="112"/>
  <c r="A98" i="112"/>
  <c r="A97" i="112"/>
  <c r="A96" i="112"/>
  <c r="A95" i="112"/>
  <c r="A94" i="112"/>
  <c r="A93" i="112"/>
  <c r="A92" i="112"/>
  <c r="A91" i="112"/>
  <c r="A90" i="112"/>
  <c r="A89" i="112"/>
  <c r="A88" i="112"/>
  <c r="A87" i="112"/>
  <c r="A86" i="112"/>
  <c r="A85" i="112"/>
  <c r="A84" i="112"/>
  <c r="A83" i="112"/>
  <c r="A82" i="112"/>
  <c r="A81" i="112"/>
  <c r="A80" i="112"/>
  <c r="A79" i="112"/>
  <c r="A78" i="112"/>
  <c r="A77" i="112"/>
  <c r="A76" i="112"/>
  <c r="A75" i="112"/>
  <c r="A74" i="112"/>
  <c r="A73" i="112"/>
  <c r="A72" i="112"/>
  <c r="A71" i="112"/>
  <c r="A70" i="112"/>
  <c r="A69" i="112"/>
  <c r="A68" i="112"/>
  <c r="A67" i="112"/>
  <c r="A66" i="112"/>
  <c r="A65" i="112"/>
  <c r="A64" i="112"/>
  <c r="A63" i="112"/>
  <c r="A62" i="112"/>
  <c r="A61" i="112"/>
  <c r="A60" i="112"/>
  <c r="A59" i="112"/>
  <c r="A58" i="112"/>
  <c r="A57" i="112"/>
  <c r="A56" i="112"/>
  <c r="A55" i="112"/>
  <c r="A54" i="112"/>
  <c r="A53" i="112"/>
  <c r="A52" i="112"/>
  <c r="A51" i="112"/>
  <c r="A50" i="112"/>
  <c r="A49" i="112"/>
  <c r="A48" i="112"/>
  <c r="A47" i="112"/>
  <c r="A46" i="112"/>
  <c r="A45" i="112"/>
  <c r="A44" i="112"/>
  <c r="A43" i="112"/>
  <c r="A42" i="112"/>
  <c r="A41" i="112"/>
  <c r="A40" i="112"/>
  <c r="A39" i="112"/>
  <c r="A38" i="112"/>
  <c r="A37" i="112"/>
  <c r="A36" i="112"/>
  <c r="A35" i="112"/>
  <c r="A34" i="112"/>
  <c r="A33" i="112"/>
  <c r="A32" i="112"/>
  <c r="A31" i="112"/>
  <c r="A30" i="112"/>
  <c r="A29" i="112"/>
  <c r="A28" i="112"/>
  <c r="A27" i="112"/>
  <c r="A26" i="112"/>
  <c r="A25" i="112"/>
  <c r="A24" i="112"/>
  <c r="A23" i="112"/>
  <c r="A22" i="112"/>
  <c r="A21" i="112"/>
  <c r="A20" i="112"/>
  <c r="A19" i="112"/>
  <c r="A18" i="112"/>
  <c r="A17" i="112"/>
  <c r="A16" i="112"/>
  <c r="A15" i="112"/>
  <c r="J7" i="112" s="1"/>
  <c r="J8" i="112" s="1"/>
  <c r="A14" i="112"/>
  <c r="M7" i="112" s="1"/>
  <c r="M8" i="112" s="1"/>
  <c r="A13" i="112"/>
  <c r="A12" i="112"/>
  <c r="N9" i="112"/>
  <c r="M9" i="112"/>
  <c r="J9" i="112"/>
  <c r="I9" i="112"/>
  <c r="H9" i="112"/>
  <c r="K7" i="112"/>
  <c r="K8" i="112" s="1"/>
  <c r="I5" i="112"/>
  <c r="I6" i="112" s="1"/>
  <c r="D4" i="112"/>
  <c r="N3" i="112"/>
  <c r="N4" i="112" s="1"/>
  <c r="H3" i="112"/>
  <c r="H4" i="112" s="1"/>
  <c r="N1" i="112"/>
  <c r="M1" i="112"/>
  <c r="L1" i="112"/>
  <c r="K1" i="112"/>
  <c r="J1" i="112"/>
  <c r="I1" i="112"/>
  <c r="H1" i="112"/>
  <c r="A117" i="111"/>
  <c r="A116" i="111"/>
  <c r="A115" i="111"/>
  <c r="A114" i="111"/>
  <c r="A113" i="111"/>
  <c r="A112" i="111"/>
  <c r="A111" i="111"/>
  <c r="A110" i="111"/>
  <c r="A109" i="111"/>
  <c r="A108" i="111"/>
  <c r="A107" i="111"/>
  <c r="A106" i="111"/>
  <c r="A105" i="111"/>
  <c r="A104" i="111"/>
  <c r="A103" i="111"/>
  <c r="A102" i="111"/>
  <c r="A101" i="111"/>
  <c r="A100" i="111"/>
  <c r="A99" i="111"/>
  <c r="A98" i="111"/>
  <c r="A97" i="111"/>
  <c r="A96" i="111"/>
  <c r="A95" i="111"/>
  <c r="A94" i="111"/>
  <c r="A93" i="111"/>
  <c r="A92" i="111"/>
  <c r="A91" i="111"/>
  <c r="A90" i="111"/>
  <c r="A89" i="111"/>
  <c r="A88" i="111"/>
  <c r="A87" i="111"/>
  <c r="A86" i="111"/>
  <c r="A85" i="111"/>
  <c r="A84" i="111"/>
  <c r="A83" i="111"/>
  <c r="A82" i="111"/>
  <c r="A81" i="111"/>
  <c r="A80" i="111"/>
  <c r="A79" i="111"/>
  <c r="A78" i="111"/>
  <c r="A77" i="111"/>
  <c r="A76" i="111"/>
  <c r="A75" i="111"/>
  <c r="A74" i="111"/>
  <c r="A73" i="111"/>
  <c r="A72" i="111"/>
  <c r="A71" i="111"/>
  <c r="A70" i="111"/>
  <c r="A69" i="111"/>
  <c r="A68" i="111"/>
  <c r="A67" i="111"/>
  <c r="A66" i="111"/>
  <c r="A65" i="111"/>
  <c r="A64" i="111"/>
  <c r="A63" i="111"/>
  <c r="A62" i="111"/>
  <c r="A61" i="111"/>
  <c r="A60" i="111"/>
  <c r="A59" i="111"/>
  <c r="A58" i="111"/>
  <c r="A57" i="111"/>
  <c r="A56" i="111"/>
  <c r="A55" i="111"/>
  <c r="A54" i="111"/>
  <c r="A53" i="111"/>
  <c r="A52" i="111"/>
  <c r="A51" i="111"/>
  <c r="A50" i="111"/>
  <c r="A49" i="111"/>
  <c r="A48" i="111"/>
  <c r="A47" i="111"/>
  <c r="A46" i="111"/>
  <c r="A45" i="111"/>
  <c r="A44" i="111"/>
  <c r="A43" i="111"/>
  <c r="A42" i="111"/>
  <c r="A41" i="111"/>
  <c r="A40" i="111"/>
  <c r="A39" i="111"/>
  <c r="A38" i="111"/>
  <c r="A37" i="111"/>
  <c r="A36" i="111"/>
  <c r="A35" i="111"/>
  <c r="A34" i="111"/>
  <c r="A33" i="111"/>
  <c r="A32" i="111"/>
  <c r="A31" i="111"/>
  <c r="A30" i="111"/>
  <c r="A29" i="111"/>
  <c r="A28" i="111"/>
  <c r="A27" i="111"/>
  <c r="A26" i="111"/>
  <c r="A25" i="111"/>
  <c r="A24" i="111"/>
  <c r="A23" i="111"/>
  <c r="A22" i="111"/>
  <c r="A21" i="111"/>
  <c r="A20" i="111"/>
  <c r="A19" i="111"/>
  <c r="A18" i="111"/>
  <c r="A17" i="111"/>
  <c r="A16" i="111"/>
  <c r="A15" i="111"/>
  <c r="A14" i="111"/>
  <c r="A13" i="111"/>
  <c r="J3" i="111" s="1"/>
  <c r="J4" i="111" s="1"/>
  <c r="A12" i="111"/>
  <c r="I3" i="111" s="1"/>
  <c r="I4" i="111" s="1"/>
  <c r="I9" i="111"/>
  <c r="H9" i="111"/>
  <c r="H7" i="111"/>
  <c r="H8" i="111" s="1"/>
  <c r="I5" i="111"/>
  <c r="I6" i="111" s="1"/>
  <c r="D4" i="111"/>
  <c r="J1" i="111"/>
  <c r="I1" i="111"/>
  <c r="H1" i="111"/>
  <c r="A117" i="110"/>
  <c r="A116" i="110"/>
  <c r="A115" i="110"/>
  <c r="A114" i="110"/>
  <c r="A113" i="110"/>
  <c r="A112" i="110"/>
  <c r="A111" i="110"/>
  <c r="A110" i="110"/>
  <c r="A109" i="110"/>
  <c r="A108" i="110"/>
  <c r="A107" i="110"/>
  <c r="A106" i="110"/>
  <c r="A105" i="110"/>
  <c r="A104" i="110"/>
  <c r="A103" i="110"/>
  <c r="A102" i="110"/>
  <c r="A101" i="110"/>
  <c r="A100" i="110"/>
  <c r="A99" i="110"/>
  <c r="A98" i="110"/>
  <c r="A97" i="110"/>
  <c r="A96" i="110"/>
  <c r="A95" i="110"/>
  <c r="A94" i="110"/>
  <c r="A93" i="110"/>
  <c r="A92" i="110"/>
  <c r="A91" i="110"/>
  <c r="A90" i="110"/>
  <c r="A89" i="110"/>
  <c r="A88" i="110"/>
  <c r="A87" i="110"/>
  <c r="A86" i="110"/>
  <c r="A85" i="110"/>
  <c r="A84" i="110"/>
  <c r="A83" i="110"/>
  <c r="A82" i="110"/>
  <c r="A81" i="110"/>
  <c r="A80" i="110"/>
  <c r="A79" i="110"/>
  <c r="A78" i="110"/>
  <c r="A77" i="110"/>
  <c r="A76" i="110"/>
  <c r="A75" i="110"/>
  <c r="A74" i="110"/>
  <c r="A73" i="110"/>
  <c r="A72" i="110"/>
  <c r="A71" i="110"/>
  <c r="A70" i="110"/>
  <c r="A69" i="110"/>
  <c r="A68" i="110"/>
  <c r="A67" i="110"/>
  <c r="A66" i="110"/>
  <c r="A65" i="110"/>
  <c r="A64" i="110"/>
  <c r="A63" i="110"/>
  <c r="A62" i="110"/>
  <c r="A61" i="110"/>
  <c r="A60" i="110"/>
  <c r="A59" i="110"/>
  <c r="A58" i="110"/>
  <c r="A57" i="110"/>
  <c r="A56" i="110"/>
  <c r="A55" i="110"/>
  <c r="A54" i="110"/>
  <c r="A53" i="110"/>
  <c r="A52" i="110"/>
  <c r="A51" i="110"/>
  <c r="A50" i="110"/>
  <c r="A49" i="110"/>
  <c r="A48" i="110"/>
  <c r="A47" i="110"/>
  <c r="A46" i="110"/>
  <c r="A45" i="110"/>
  <c r="A44" i="110"/>
  <c r="A43" i="110"/>
  <c r="A42" i="110"/>
  <c r="A41" i="110"/>
  <c r="A40" i="110"/>
  <c r="A39" i="110"/>
  <c r="A38" i="110"/>
  <c r="A37" i="110"/>
  <c r="A36" i="110"/>
  <c r="A35" i="110"/>
  <c r="A34" i="110"/>
  <c r="A33" i="110"/>
  <c r="A32" i="110"/>
  <c r="A31" i="110"/>
  <c r="A30" i="110"/>
  <c r="A29" i="110"/>
  <c r="A28" i="110"/>
  <c r="A27" i="110"/>
  <c r="A26" i="110"/>
  <c r="A25" i="110"/>
  <c r="A24" i="110"/>
  <c r="A23" i="110"/>
  <c r="A22" i="110"/>
  <c r="A21" i="110"/>
  <c r="A20" i="110"/>
  <c r="A19" i="110"/>
  <c r="A18" i="110"/>
  <c r="A17" i="110"/>
  <c r="A16" i="110"/>
  <c r="A15" i="110"/>
  <c r="H3" i="110" s="1"/>
  <c r="H4" i="110" s="1"/>
  <c r="A14" i="110"/>
  <c r="A13" i="110"/>
  <c r="A12" i="110"/>
  <c r="I9" i="110"/>
  <c r="H9" i="110"/>
  <c r="J7" i="110"/>
  <c r="J8" i="110" s="1"/>
  <c r="D4" i="110"/>
  <c r="J1" i="110"/>
  <c r="I1" i="110"/>
  <c r="H1" i="110"/>
  <c r="O129" i="109"/>
  <c r="N129" i="109"/>
  <c r="O128" i="109"/>
  <c r="N128" i="109"/>
  <c r="O127" i="109"/>
  <c r="N127" i="109"/>
  <c r="O126" i="109"/>
  <c r="N126" i="109"/>
  <c r="O125" i="109"/>
  <c r="N125" i="109"/>
  <c r="O124" i="109"/>
  <c r="N124" i="109"/>
  <c r="O123" i="109"/>
  <c r="N123" i="109"/>
  <c r="O122" i="109"/>
  <c r="N122" i="109"/>
  <c r="O121" i="109"/>
  <c r="N121" i="109"/>
  <c r="O120" i="109"/>
  <c r="N120" i="109"/>
  <c r="O119" i="109"/>
  <c r="N119" i="109"/>
  <c r="O118" i="109"/>
  <c r="N118" i="109"/>
  <c r="O117" i="109"/>
  <c r="N117" i="109"/>
  <c r="A117" i="109"/>
  <c r="O116" i="109"/>
  <c r="N116" i="109"/>
  <c r="A116" i="109"/>
  <c r="O115" i="109"/>
  <c r="N115" i="109"/>
  <c r="A115" i="109"/>
  <c r="O114" i="109"/>
  <c r="N114" i="109"/>
  <c r="A114" i="109"/>
  <c r="O113" i="109"/>
  <c r="N113" i="109"/>
  <c r="A113" i="109"/>
  <c r="O112" i="109"/>
  <c r="N112" i="109"/>
  <c r="A112" i="109"/>
  <c r="O111" i="109"/>
  <c r="N111" i="109"/>
  <c r="A111" i="109"/>
  <c r="O110" i="109"/>
  <c r="N110" i="109"/>
  <c r="A110" i="109"/>
  <c r="O109" i="109"/>
  <c r="N109" i="109"/>
  <c r="A109" i="109"/>
  <c r="O108" i="109"/>
  <c r="N108" i="109"/>
  <c r="A108" i="109"/>
  <c r="O107" i="109"/>
  <c r="N107" i="109"/>
  <c r="A107" i="109"/>
  <c r="O106" i="109"/>
  <c r="N106" i="109"/>
  <c r="A106" i="109"/>
  <c r="O105" i="109"/>
  <c r="N105" i="109"/>
  <c r="A105" i="109"/>
  <c r="O104" i="109"/>
  <c r="N104" i="109"/>
  <c r="A104" i="109"/>
  <c r="O103" i="109"/>
  <c r="N103" i="109"/>
  <c r="A103" i="109"/>
  <c r="O102" i="109"/>
  <c r="N102" i="109"/>
  <c r="A102" i="109"/>
  <c r="O101" i="109"/>
  <c r="N101" i="109"/>
  <c r="A101" i="109"/>
  <c r="O100" i="109"/>
  <c r="N100" i="109"/>
  <c r="A100" i="109"/>
  <c r="O99" i="109"/>
  <c r="N99" i="109"/>
  <c r="A99" i="109"/>
  <c r="O98" i="109"/>
  <c r="N98" i="109"/>
  <c r="A98" i="109"/>
  <c r="O97" i="109"/>
  <c r="N97" i="109"/>
  <c r="A97" i="109"/>
  <c r="O96" i="109"/>
  <c r="N96" i="109"/>
  <c r="A96" i="109"/>
  <c r="O95" i="109"/>
  <c r="N95" i="109"/>
  <c r="A95" i="109"/>
  <c r="O94" i="109"/>
  <c r="N94" i="109"/>
  <c r="A94" i="109"/>
  <c r="O93" i="109"/>
  <c r="N93" i="109"/>
  <c r="A93" i="109"/>
  <c r="O92" i="109"/>
  <c r="N92" i="109"/>
  <c r="A92" i="109"/>
  <c r="O91" i="109"/>
  <c r="N91" i="109"/>
  <c r="A91" i="109"/>
  <c r="O90" i="109"/>
  <c r="N90" i="109"/>
  <c r="A90" i="109"/>
  <c r="O89" i="109"/>
  <c r="N89" i="109"/>
  <c r="A89" i="109"/>
  <c r="O88" i="109"/>
  <c r="N88" i="109"/>
  <c r="A88" i="109"/>
  <c r="O87" i="109"/>
  <c r="N87" i="109"/>
  <c r="A87" i="109"/>
  <c r="O86" i="109"/>
  <c r="N86" i="109"/>
  <c r="A86" i="109"/>
  <c r="O85" i="109"/>
  <c r="N85" i="109"/>
  <c r="A85" i="109"/>
  <c r="O84" i="109"/>
  <c r="N84" i="109"/>
  <c r="A84" i="109"/>
  <c r="O83" i="109"/>
  <c r="N83" i="109"/>
  <c r="A83" i="109"/>
  <c r="O82" i="109"/>
  <c r="N82" i="109"/>
  <c r="A82" i="109"/>
  <c r="O81" i="109"/>
  <c r="N81" i="109"/>
  <c r="A81" i="109"/>
  <c r="O80" i="109"/>
  <c r="N80" i="109"/>
  <c r="A80" i="109"/>
  <c r="O79" i="109"/>
  <c r="N79" i="109"/>
  <c r="A79" i="109"/>
  <c r="O78" i="109"/>
  <c r="N78" i="109"/>
  <c r="A78" i="109"/>
  <c r="O77" i="109"/>
  <c r="N77" i="109"/>
  <c r="A77" i="109"/>
  <c r="O76" i="109"/>
  <c r="N76" i="109"/>
  <c r="A76" i="109"/>
  <c r="O75" i="109"/>
  <c r="N75" i="109"/>
  <c r="A75" i="109"/>
  <c r="O74" i="109"/>
  <c r="N74" i="109"/>
  <c r="A74" i="109"/>
  <c r="O73" i="109"/>
  <c r="N73" i="109"/>
  <c r="A73" i="109"/>
  <c r="O72" i="109"/>
  <c r="N72" i="109"/>
  <c r="A72" i="109"/>
  <c r="O71" i="109"/>
  <c r="N71" i="109"/>
  <c r="A71" i="109"/>
  <c r="O70" i="109"/>
  <c r="N70" i="109"/>
  <c r="A70" i="109"/>
  <c r="O69" i="109"/>
  <c r="N69" i="109"/>
  <c r="A69" i="109"/>
  <c r="O68" i="109"/>
  <c r="N68" i="109"/>
  <c r="A68" i="109"/>
  <c r="O67" i="109"/>
  <c r="N67" i="109"/>
  <c r="A67" i="109"/>
  <c r="O66" i="109"/>
  <c r="N66" i="109"/>
  <c r="A66" i="109"/>
  <c r="O65" i="109"/>
  <c r="N65" i="109"/>
  <c r="A65" i="109"/>
  <c r="O64" i="109"/>
  <c r="N64" i="109"/>
  <c r="A64" i="109"/>
  <c r="O63" i="109"/>
  <c r="N63" i="109"/>
  <c r="A63" i="109"/>
  <c r="O62" i="109"/>
  <c r="N62" i="109"/>
  <c r="A62" i="109"/>
  <c r="O61" i="109"/>
  <c r="N61" i="109"/>
  <c r="A61" i="109"/>
  <c r="O60" i="109"/>
  <c r="N60" i="109"/>
  <c r="A60" i="109"/>
  <c r="O59" i="109"/>
  <c r="N59" i="109"/>
  <c r="A59" i="109"/>
  <c r="O58" i="109"/>
  <c r="N58" i="109"/>
  <c r="A58" i="109"/>
  <c r="O57" i="109"/>
  <c r="N57" i="109"/>
  <c r="A57" i="109"/>
  <c r="O56" i="109"/>
  <c r="N56" i="109"/>
  <c r="A56" i="109"/>
  <c r="O55" i="109"/>
  <c r="N55" i="109"/>
  <c r="A55" i="109"/>
  <c r="O54" i="109"/>
  <c r="N54" i="109"/>
  <c r="A54" i="109"/>
  <c r="O53" i="109"/>
  <c r="N53" i="109"/>
  <c r="A53" i="109"/>
  <c r="O52" i="109"/>
  <c r="N52" i="109"/>
  <c r="A52" i="109"/>
  <c r="O51" i="109"/>
  <c r="N51" i="109"/>
  <c r="A51" i="109"/>
  <c r="O50" i="109"/>
  <c r="N50" i="109"/>
  <c r="A50" i="109"/>
  <c r="O49" i="109"/>
  <c r="N49" i="109"/>
  <c r="A49" i="109"/>
  <c r="O48" i="109"/>
  <c r="N48" i="109"/>
  <c r="A48" i="109"/>
  <c r="O47" i="109"/>
  <c r="N47" i="109"/>
  <c r="A47" i="109"/>
  <c r="O46" i="109"/>
  <c r="N46" i="109"/>
  <c r="A46" i="109"/>
  <c r="O45" i="109"/>
  <c r="N45" i="109"/>
  <c r="A45" i="109"/>
  <c r="O44" i="109"/>
  <c r="N44" i="109"/>
  <c r="A44" i="109"/>
  <c r="O43" i="109"/>
  <c r="N43" i="109"/>
  <c r="A43" i="109"/>
  <c r="O42" i="109"/>
  <c r="N42" i="109"/>
  <c r="A42" i="109"/>
  <c r="O41" i="109"/>
  <c r="N41" i="109"/>
  <c r="A41" i="109"/>
  <c r="O40" i="109"/>
  <c r="N40" i="109"/>
  <c r="A40" i="109"/>
  <c r="O39" i="109"/>
  <c r="N39" i="109"/>
  <c r="A39" i="109"/>
  <c r="O38" i="109"/>
  <c r="N38" i="109"/>
  <c r="A38" i="109"/>
  <c r="O37" i="109"/>
  <c r="N37" i="109"/>
  <c r="A37" i="109"/>
  <c r="O36" i="109"/>
  <c r="N36" i="109"/>
  <c r="A36" i="109"/>
  <c r="O35" i="109"/>
  <c r="N35" i="109"/>
  <c r="A35" i="109"/>
  <c r="O34" i="109"/>
  <c r="N34" i="109"/>
  <c r="A34" i="109"/>
  <c r="O33" i="109"/>
  <c r="N33" i="109"/>
  <c r="A33" i="109"/>
  <c r="O32" i="109"/>
  <c r="N32" i="109"/>
  <c r="A32" i="109"/>
  <c r="O31" i="109"/>
  <c r="N31" i="109"/>
  <c r="A31" i="109"/>
  <c r="O30" i="109"/>
  <c r="N30" i="109"/>
  <c r="A30" i="109"/>
  <c r="O29" i="109"/>
  <c r="N29" i="109"/>
  <c r="A29" i="109"/>
  <c r="O28" i="109"/>
  <c r="N28" i="109"/>
  <c r="A28" i="109"/>
  <c r="O27" i="109"/>
  <c r="N27" i="109"/>
  <c r="A27" i="109"/>
  <c r="O26" i="109"/>
  <c r="N26" i="109"/>
  <c r="A26" i="109"/>
  <c r="O25" i="109"/>
  <c r="N25" i="109"/>
  <c r="A25" i="109"/>
  <c r="O24" i="109"/>
  <c r="N24" i="109"/>
  <c r="A24" i="109"/>
  <c r="O23" i="109"/>
  <c r="N23" i="109"/>
  <c r="A23" i="109"/>
  <c r="O22" i="109"/>
  <c r="N22" i="109"/>
  <c r="A22" i="109"/>
  <c r="O21" i="109"/>
  <c r="N21" i="109"/>
  <c r="A21" i="109"/>
  <c r="O20" i="109"/>
  <c r="N20" i="109"/>
  <c r="A20" i="109"/>
  <c r="O19" i="109"/>
  <c r="N19" i="109"/>
  <c r="A19" i="109"/>
  <c r="O18" i="109"/>
  <c r="N18" i="109"/>
  <c r="A18" i="109"/>
  <c r="O17" i="109"/>
  <c r="N17" i="109"/>
  <c r="A17" i="109"/>
  <c r="O16" i="109"/>
  <c r="N16" i="109"/>
  <c r="A16" i="109"/>
  <c r="O15" i="109"/>
  <c r="N15" i="109"/>
  <c r="A15" i="109"/>
  <c r="O14" i="109"/>
  <c r="N14" i="109"/>
  <c r="A14" i="109"/>
  <c r="O13" i="109"/>
  <c r="N13" i="109"/>
  <c r="A13" i="109"/>
  <c r="O12" i="109"/>
  <c r="N12" i="109"/>
  <c r="A12" i="109"/>
  <c r="M7" i="109" s="1"/>
  <c r="M8" i="109" s="1"/>
  <c r="L9" i="109"/>
  <c r="K9" i="109"/>
  <c r="I9" i="109"/>
  <c r="N9" i="109" s="1"/>
  <c r="H9" i="109"/>
  <c r="N7" i="109"/>
  <c r="N8" i="109" s="1"/>
  <c r="I7" i="109"/>
  <c r="I8" i="109" s="1"/>
  <c r="N5" i="109"/>
  <c r="N6" i="109" s="1"/>
  <c r="I5" i="109"/>
  <c r="I6" i="109" s="1"/>
  <c r="D4" i="109"/>
  <c r="K3" i="109"/>
  <c r="K4" i="109" s="1"/>
  <c r="O1" i="109"/>
  <c r="N1" i="109"/>
  <c r="M1" i="109"/>
  <c r="L1" i="109"/>
  <c r="K1" i="109"/>
  <c r="J1" i="109"/>
  <c r="I1" i="109"/>
  <c r="H1" i="109"/>
  <c r="O129" i="108"/>
  <c r="N129" i="108"/>
  <c r="O128" i="108"/>
  <c r="N128" i="108"/>
  <c r="O127" i="108"/>
  <c r="N127" i="108"/>
  <c r="O126" i="108"/>
  <c r="N126" i="108"/>
  <c r="O125" i="108"/>
  <c r="N125" i="108"/>
  <c r="O124" i="108"/>
  <c r="N124" i="108"/>
  <c r="O123" i="108"/>
  <c r="N123" i="108"/>
  <c r="O122" i="108"/>
  <c r="N122" i="108"/>
  <c r="O121" i="108"/>
  <c r="N121" i="108"/>
  <c r="O120" i="108"/>
  <c r="N120" i="108"/>
  <c r="O119" i="108"/>
  <c r="N119" i="108"/>
  <c r="O118" i="108"/>
  <c r="N118" i="108"/>
  <c r="O117" i="108"/>
  <c r="N117" i="108"/>
  <c r="A117" i="108"/>
  <c r="O116" i="108"/>
  <c r="N116" i="108"/>
  <c r="A116" i="108"/>
  <c r="O115" i="108"/>
  <c r="N115" i="108"/>
  <c r="A115" i="108"/>
  <c r="O114" i="108"/>
  <c r="N114" i="108"/>
  <c r="A114" i="108"/>
  <c r="O113" i="108"/>
  <c r="N113" i="108"/>
  <c r="A113" i="108"/>
  <c r="O112" i="108"/>
  <c r="N112" i="108"/>
  <c r="A112" i="108"/>
  <c r="O111" i="108"/>
  <c r="N111" i="108"/>
  <c r="A111" i="108"/>
  <c r="O110" i="108"/>
  <c r="N110" i="108"/>
  <c r="A110" i="108"/>
  <c r="O109" i="108"/>
  <c r="N109" i="108"/>
  <c r="A109" i="108"/>
  <c r="O108" i="108"/>
  <c r="N108" i="108"/>
  <c r="A108" i="108"/>
  <c r="O107" i="108"/>
  <c r="N107" i="108"/>
  <c r="A107" i="108"/>
  <c r="O106" i="108"/>
  <c r="N106" i="108"/>
  <c r="A106" i="108"/>
  <c r="O105" i="108"/>
  <c r="N105" i="108"/>
  <c r="A105" i="108"/>
  <c r="O104" i="108"/>
  <c r="N104" i="108"/>
  <c r="A104" i="108"/>
  <c r="O103" i="108"/>
  <c r="N103" i="108"/>
  <c r="A103" i="108"/>
  <c r="O102" i="108"/>
  <c r="N102" i="108"/>
  <c r="A102" i="108"/>
  <c r="O101" i="108"/>
  <c r="N101" i="108"/>
  <c r="A101" i="108"/>
  <c r="O100" i="108"/>
  <c r="N100" i="108"/>
  <c r="A100" i="108"/>
  <c r="O99" i="108"/>
  <c r="N99" i="108"/>
  <c r="A99" i="108"/>
  <c r="O98" i="108"/>
  <c r="N98" i="108"/>
  <c r="A98" i="108"/>
  <c r="O97" i="108"/>
  <c r="N97" i="108"/>
  <c r="A97" i="108"/>
  <c r="O96" i="108"/>
  <c r="N96" i="108"/>
  <c r="A96" i="108"/>
  <c r="O95" i="108"/>
  <c r="N95" i="108"/>
  <c r="A95" i="108"/>
  <c r="O94" i="108"/>
  <c r="N94" i="108"/>
  <c r="A94" i="108"/>
  <c r="O93" i="108"/>
  <c r="N93" i="108"/>
  <c r="A93" i="108"/>
  <c r="O92" i="108"/>
  <c r="N92" i="108"/>
  <c r="A92" i="108"/>
  <c r="O91" i="108"/>
  <c r="N91" i="108"/>
  <c r="A91" i="108"/>
  <c r="O90" i="108"/>
  <c r="N90" i="108"/>
  <c r="A90" i="108"/>
  <c r="O89" i="108"/>
  <c r="N89" i="108"/>
  <c r="A89" i="108"/>
  <c r="O88" i="108"/>
  <c r="N88" i="108"/>
  <c r="A88" i="108"/>
  <c r="O87" i="108"/>
  <c r="N87" i="108"/>
  <c r="A87" i="108"/>
  <c r="O86" i="108"/>
  <c r="N86" i="108"/>
  <c r="A86" i="108"/>
  <c r="O85" i="108"/>
  <c r="N85" i="108"/>
  <c r="A85" i="108"/>
  <c r="O84" i="108"/>
  <c r="N84" i="108"/>
  <c r="A84" i="108"/>
  <c r="O83" i="108"/>
  <c r="N83" i="108"/>
  <c r="A83" i="108"/>
  <c r="O82" i="108"/>
  <c r="N82" i="108"/>
  <c r="A82" i="108"/>
  <c r="O81" i="108"/>
  <c r="N81" i="108"/>
  <c r="A81" i="108"/>
  <c r="O80" i="108"/>
  <c r="N80" i="108"/>
  <c r="A80" i="108"/>
  <c r="O79" i="108"/>
  <c r="N79" i="108"/>
  <c r="A79" i="108"/>
  <c r="O78" i="108"/>
  <c r="N78" i="108"/>
  <c r="A78" i="108"/>
  <c r="O77" i="108"/>
  <c r="N77" i="108"/>
  <c r="A77" i="108"/>
  <c r="O76" i="108"/>
  <c r="N76" i="108"/>
  <c r="A76" i="108"/>
  <c r="O75" i="108"/>
  <c r="N75" i="108"/>
  <c r="A75" i="108"/>
  <c r="O74" i="108"/>
  <c r="N74" i="108"/>
  <c r="A74" i="108"/>
  <c r="O73" i="108"/>
  <c r="N73" i="108"/>
  <c r="A73" i="108"/>
  <c r="O72" i="108"/>
  <c r="N72" i="108"/>
  <c r="A72" i="108"/>
  <c r="O71" i="108"/>
  <c r="N71" i="108"/>
  <c r="A71" i="108"/>
  <c r="O70" i="108"/>
  <c r="N70" i="108"/>
  <c r="A70" i="108"/>
  <c r="O69" i="108"/>
  <c r="N69" i="108"/>
  <c r="A69" i="108"/>
  <c r="O68" i="108"/>
  <c r="N68" i="108"/>
  <c r="A68" i="108"/>
  <c r="O67" i="108"/>
  <c r="N67" i="108"/>
  <c r="A67" i="108"/>
  <c r="O66" i="108"/>
  <c r="N66" i="108"/>
  <c r="A66" i="108"/>
  <c r="O65" i="108"/>
  <c r="N65" i="108"/>
  <c r="A65" i="108"/>
  <c r="O64" i="108"/>
  <c r="N64" i="108"/>
  <c r="A64" i="108"/>
  <c r="O63" i="108"/>
  <c r="N63" i="108"/>
  <c r="A63" i="108"/>
  <c r="O62" i="108"/>
  <c r="N62" i="108"/>
  <c r="A62" i="108"/>
  <c r="O61" i="108"/>
  <c r="N61" i="108"/>
  <c r="A61" i="108"/>
  <c r="O60" i="108"/>
  <c r="N60" i="108"/>
  <c r="A60" i="108"/>
  <c r="O59" i="108"/>
  <c r="N59" i="108"/>
  <c r="A59" i="108"/>
  <c r="O58" i="108"/>
  <c r="N58" i="108"/>
  <c r="A58" i="108"/>
  <c r="O57" i="108"/>
  <c r="N57" i="108"/>
  <c r="A57" i="108"/>
  <c r="O56" i="108"/>
  <c r="N56" i="108"/>
  <c r="A56" i="108"/>
  <c r="O55" i="108"/>
  <c r="N55" i="108"/>
  <c r="A55" i="108"/>
  <c r="O54" i="108"/>
  <c r="N54" i="108"/>
  <c r="A54" i="108"/>
  <c r="O53" i="108"/>
  <c r="N53" i="108"/>
  <c r="A53" i="108"/>
  <c r="O52" i="108"/>
  <c r="N52" i="108"/>
  <c r="A52" i="108"/>
  <c r="O51" i="108"/>
  <c r="N51" i="108"/>
  <c r="A51" i="108"/>
  <c r="O50" i="108"/>
  <c r="N50" i="108"/>
  <c r="A50" i="108"/>
  <c r="O49" i="108"/>
  <c r="N49" i="108"/>
  <c r="A49" i="108"/>
  <c r="O48" i="108"/>
  <c r="N48" i="108"/>
  <c r="A48" i="108"/>
  <c r="O47" i="108"/>
  <c r="N47" i="108"/>
  <c r="A47" i="108"/>
  <c r="O46" i="108"/>
  <c r="N46" i="108"/>
  <c r="A46" i="108"/>
  <c r="O45" i="108"/>
  <c r="N45" i="108"/>
  <c r="A45" i="108"/>
  <c r="O44" i="108"/>
  <c r="N44" i="108"/>
  <c r="A44" i="108"/>
  <c r="O43" i="108"/>
  <c r="N43" i="108"/>
  <c r="A43" i="108"/>
  <c r="O42" i="108"/>
  <c r="N42" i="108"/>
  <c r="A42" i="108"/>
  <c r="O41" i="108"/>
  <c r="N41" i="108"/>
  <c r="A41" i="108"/>
  <c r="O40" i="108"/>
  <c r="N40" i="108"/>
  <c r="A40" i="108"/>
  <c r="O39" i="108"/>
  <c r="N39" i="108"/>
  <c r="A39" i="108"/>
  <c r="O38" i="108"/>
  <c r="N38" i="108"/>
  <c r="A38" i="108"/>
  <c r="O37" i="108"/>
  <c r="N37" i="108"/>
  <c r="A37" i="108"/>
  <c r="O36" i="108"/>
  <c r="N36" i="108"/>
  <c r="A36" i="108"/>
  <c r="O35" i="108"/>
  <c r="N35" i="108"/>
  <c r="A35" i="108"/>
  <c r="O34" i="108"/>
  <c r="N34" i="108"/>
  <c r="A34" i="108"/>
  <c r="O33" i="108"/>
  <c r="N33" i="108"/>
  <c r="A33" i="108"/>
  <c r="O32" i="108"/>
  <c r="N32" i="108"/>
  <c r="A32" i="108"/>
  <c r="O31" i="108"/>
  <c r="N31" i="108"/>
  <c r="A31" i="108"/>
  <c r="O30" i="108"/>
  <c r="N30" i="108"/>
  <c r="A30" i="108"/>
  <c r="O29" i="108"/>
  <c r="N29" i="108"/>
  <c r="A29" i="108"/>
  <c r="O28" i="108"/>
  <c r="N28" i="108"/>
  <c r="A28" i="108"/>
  <c r="O27" i="108"/>
  <c r="N27" i="108"/>
  <c r="A27" i="108"/>
  <c r="O26" i="108"/>
  <c r="N26" i="108"/>
  <c r="A26" i="108"/>
  <c r="O25" i="108"/>
  <c r="N25" i="108"/>
  <c r="A25" i="108"/>
  <c r="O24" i="108"/>
  <c r="N24" i="108"/>
  <c r="A24" i="108"/>
  <c r="O23" i="108"/>
  <c r="N23" i="108"/>
  <c r="A23" i="108"/>
  <c r="O22" i="108"/>
  <c r="N22" i="108"/>
  <c r="A22" i="108"/>
  <c r="O21" i="108"/>
  <c r="N21" i="108"/>
  <c r="A21" i="108"/>
  <c r="O20" i="108"/>
  <c r="N20" i="108"/>
  <c r="A20" i="108"/>
  <c r="O19" i="108"/>
  <c r="N19" i="108"/>
  <c r="A19" i="108"/>
  <c r="O18" i="108"/>
  <c r="N18" i="108"/>
  <c r="A18" i="108"/>
  <c r="O17" i="108"/>
  <c r="N17" i="108"/>
  <c r="A17" i="108"/>
  <c r="O16" i="108"/>
  <c r="N16" i="108"/>
  <c r="A16" i="108"/>
  <c r="O15" i="108"/>
  <c r="N15" i="108"/>
  <c r="A15" i="108"/>
  <c r="O14" i="108"/>
  <c r="N14" i="108"/>
  <c r="A14" i="108"/>
  <c r="O13" i="108"/>
  <c r="N13" i="108"/>
  <c r="A13" i="108"/>
  <c r="O12" i="108"/>
  <c r="N12" i="108"/>
  <c r="A12" i="108"/>
  <c r="M7" i="108" s="1"/>
  <c r="M8" i="108" s="1"/>
  <c r="L9" i="108"/>
  <c r="K9" i="108"/>
  <c r="I9" i="108"/>
  <c r="N9" i="108" s="1"/>
  <c r="H9" i="108"/>
  <c r="N7" i="108"/>
  <c r="N8" i="108" s="1"/>
  <c r="I7" i="108"/>
  <c r="I8" i="108" s="1"/>
  <c r="N5" i="108"/>
  <c r="N6" i="108" s="1"/>
  <c r="I5" i="108"/>
  <c r="I6" i="108" s="1"/>
  <c r="D4" i="108"/>
  <c r="K3" i="108"/>
  <c r="K4" i="108" s="1"/>
  <c r="O1" i="108"/>
  <c r="N1" i="108"/>
  <c r="M1" i="108"/>
  <c r="L1" i="108"/>
  <c r="K1" i="108"/>
  <c r="J1" i="108"/>
  <c r="I1" i="108"/>
  <c r="H1" i="108"/>
  <c r="A117" i="107"/>
  <c r="A116" i="107"/>
  <c r="A115" i="107"/>
  <c r="A114" i="107"/>
  <c r="A113" i="107"/>
  <c r="A112" i="107"/>
  <c r="A111" i="107"/>
  <c r="A110" i="107"/>
  <c r="A109" i="107"/>
  <c r="A108" i="107"/>
  <c r="A107" i="107"/>
  <c r="A106" i="107"/>
  <c r="A105" i="107"/>
  <c r="A104" i="107"/>
  <c r="A103" i="107"/>
  <c r="A102" i="107"/>
  <c r="A101" i="107"/>
  <c r="A100" i="107"/>
  <c r="A99" i="107"/>
  <c r="A98" i="107"/>
  <c r="A97" i="107"/>
  <c r="A96" i="107"/>
  <c r="A95" i="107"/>
  <c r="A94" i="107"/>
  <c r="A93" i="107"/>
  <c r="A92" i="107"/>
  <c r="A91" i="107"/>
  <c r="A90" i="107"/>
  <c r="A89" i="107"/>
  <c r="A88" i="107"/>
  <c r="A87" i="107"/>
  <c r="A86" i="107"/>
  <c r="A85" i="107"/>
  <c r="A84" i="107"/>
  <c r="A83" i="107"/>
  <c r="A82" i="107"/>
  <c r="A81" i="107"/>
  <c r="A80" i="107"/>
  <c r="A79" i="107"/>
  <c r="A78" i="107"/>
  <c r="A77" i="107"/>
  <c r="A76" i="107"/>
  <c r="A75" i="107"/>
  <c r="A74" i="107"/>
  <c r="A73" i="107"/>
  <c r="A72" i="107"/>
  <c r="A71" i="107"/>
  <c r="A70" i="107"/>
  <c r="A69" i="107"/>
  <c r="A68" i="107"/>
  <c r="A67" i="107"/>
  <c r="A66" i="107"/>
  <c r="A65" i="107"/>
  <c r="A64" i="107"/>
  <c r="A63" i="107"/>
  <c r="A62" i="107"/>
  <c r="A61" i="107"/>
  <c r="A60" i="107"/>
  <c r="A59" i="107"/>
  <c r="A58" i="107"/>
  <c r="A57" i="107"/>
  <c r="A56" i="107"/>
  <c r="A55" i="107"/>
  <c r="A54" i="107"/>
  <c r="A53" i="107"/>
  <c r="A52" i="107"/>
  <c r="A51" i="107"/>
  <c r="A50" i="107"/>
  <c r="A49" i="107"/>
  <c r="A48" i="107"/>
  <c r="A47" i="107"/>
  <c r="A46" i="107"/>
  <c r="A45" i="107"/>
  <c r="A44" i="107"/>
  <c r="A43" i="107"/>
  <c r="A42" i="107"/>
  <c r="A41" i="107"/>
  <c r="A40" i="107"/>
  <c r="A39" i="107"/>
  <c r="A38" i="107"/>
  <c r="A37" i="107"/>
  <c r="A36" i="107"/>
  <c r="A35" i="107"/>
  <c r="A34" i="107"/>
  <c r="A33" i="107"/>
  <c r="A32" i="107"/>
  <c r="A31" i="107"/>
  <c r="A30" i="107"/>
  <c r="A29" i="107"/>
  <c r="A28" i="107"/>
  <c r="A27" i="107"/>
  <c r="A26" i="107"/>
  <c r="A25" i="107"/>
  <c r="A24" i="107"/>
  <c r="A23" i="107"/>
  <c r="A22" i="107"/>
  <c r="A21" i="107"/>
  <c r="A20" i="107"/>
  <c r="A19" i="107"/>
  <c r="A18" i="107"/>
  <c r="A17" i="107"/>
  <c r="A16" i="107"/>
  <c r="A15" i="107"/>
  <c r="A14" i="107"/>
  <c r="A13" i="107"/>
  <c r="A12" i="107"/>
  <c r="I3" i="107" s="1"/>
  <c r="I4" i="107" s="1"/>
  <c r="I9" i="107"/>
  <c r="H9" i="107"/>
  <c r="D4" i="107"/>
  <c r="J3" i="107"/>
  <c r="J4" i="107" s="1"/>
  <c r="J1" i="107"/>
  <c r="I1" i="107"/>
  <c r="H1" i="107"/>
  <c r="O129" i="106"/>
  <c r="N129" i="106"/>
  <c r="O128" i="106"/>
  <c r="N128" i="106"/>
  <c r="O127" i="106"/>
  <c r="N127" i="106"/>
  <c r="O126" i="106"/>
  <c r="N126" i="106"/>
  <c r="O125" i="106"/>
  <c r="N125" i="106"/>
  <c r="O124" i="106"/>
  <c r="N124" i="106"/>
  <c r="O123" i="106"/>
  <c r="N123" i="106"/>
  <c r="O122" i="106"/>
  <c r="N122" i="106"/>
  <c r="O121" i="106"/>
  <c r="N121" i="106"/>
  <c r="O120" i="106"/>
  <c r="N120" i="106"/>
  <c r="O119" i="106"/>
  <c r="N119" i="106"/>
  <c r="O118" i="106"/>
  <c r="N118" i="106"/>
  <c r="O117" i="106"/>
  <c r="N117" i="106"/>
  <c r="A117" i="106"/>
  <c r="O116" i="106"/>
  <c r="N116" i="106"/>
  <c r="A116" i="106"/>
  <c r="O115" i="106"/>
  <c r="N115" i="106"/>
  <c r="A115" i="106"/>
  <c r="O114" i="106"/>
  <c r="N114" i="106"/>
  <c r="A114" i="106"/>
  <c r="O113" i="106"/>
  <c r="N113" i="106"/>
  <c r="A113" i="106"/>
  <c r="O112" i="106"/>
  <c r="N112" i="106"/>
  <c r="A112" i="106"/>
  <c r="O111" i="106"/>
  <c r="N111" i="106"/>
  <c r="A111" i="106"/>
  <c r="O110" i="106"/>
  <c r="N110" i="106"/>
  <c r="A110" i="106"/>
  <c r="O109" i="106"/>
  <c r="N109" i="106"/>
  <c r="A109" i="106"/>
  <c r="O108" i="106"/>
  <c r="N108" i="106"/>
  <c r="A108" i="106"/>
  <c r="O107" i="106"/>
  <c r="N107" i="106"/>
  <c r="A107" i="106"/>
  <c r="O106" i="106"/>
  <c r="N106" i="106"/>
  <c r="A106" i="106"/>
  <c r="O105" i="106"/>
  <c r="N105" i="106"/>
  <c r="A105" i="106"/>
  <c r="O104" i="106"/>
  <c r="N104" i="106"/>
  <c r="A104" i="106"/>
  <c r="O103" i="106"/>
  <c r="N103" i="106"/>
  <c r="A103" i="106"/>
  <c r="O102" i="106"/>
  <c r="N102" i="106"/>
  <c r="A102" i="106"/>
  <c r="O101" i="106"/>
  <c r="N101" i="106"/>
  <c r="A101" i="106"/>
  <c r="O100" i="106"/>
  <c r="N100" i="106"/>
  <c r="A100" i="106"/>
  <c r="O99" i="106"/>
  <c r="N99" i="106"/>
  <c r="A99" i="106"/>
  <c r="O98" i="106"/>
  <c r="N98" i="106"/>
  <c r="A98" i="106"/>
  <c r="O97" i="106"/>
  <c r="N97" i="106"/>
  <c r="A97" i="106"/>
  <c r="O96" i="106"/>
  <c r="N96" i="106"/>
  <c r="A96" i="106"/>
  <c r="O95" i="106"/>
  <c r="N95" i="106"/>
  <c r="A95" i="106"/>
  <c r="O94" i="106"/>
  <c r="N94" i="106"/>
  <c r="A94" i="106"/>
  <c r="O93" i="106"/>
  <c r="N93" i="106"/>
  <c r="A93" i="106"/>
  <c r="O92" i="106"/>
  <c r="N92" i="106"/>
  <c r="A92" i="106"/>
  <c r="O91" i="106"/>
  <c r="N91" i="106"/>
  <c r="A91" i="106"/>
  <c r="O90" i="106"/>
  <c r="N90" i="106"/>
  <c r="A90" i="106"/>
  <c r="O89" i="106"/>
  <c r="N89" i="106"/>
  <c r="A89" i="106"/>
  <c r="O88" i="106"/>
  <c r="N88" i="106"/>
  <c r="A88" i="106"/>
  <c r="O87" i="106"/>
  <c r="N87" i="106"/>
  <c r="A87" i="106"/>
  <c r="O86" i="106"/>
  <c r="N86" i="106"/>
  <c r="A86" i="106"/>
  <c r="O85" i="106"/>
  <c r="N85" i="106"/>
  <c r="A85" i="106"/>
  <c r="O84" i="106"/>
  <c r="N84" i="106"/>
  <c r="A84" i="106"/>
  <c r="O83" i="106"/>
  <c r="N83" i="106"/>
  <c r="A83" i="106"/>
  <c r="O82" i="106"/>
  <c r="N82" i="106"/>
  <c r="A82" i="106"/>
  <c r="O81" i="106"/>
  <c r="N81" i="106"/>
  <c r="A81" i="106"/>
  <c r="O80" i="106"/>
  <c r="N80" i="106"/>
  <c r="A80" i="106"/>
  <c r="O79" i="106"/>
  <c r="N79" i="106"/>
  <c r="A79" i="106"/>
  <c r="O78" i="106"/>
  <c r="N78" i="106"/>
  <c r="A78" i="106"/>
  <c r="O77" i="106"/>
  <c r="N77" i="106"/>
  <c r="A77" i="106"/>
  <c r="O76" i="106"/>
  <c r="N76" i="106"/>
  <c r="A76" i="106"/>
  <c r="O75" i="106"/>
  <c r="N75" i="106"/>
  <c r="A75" i="106"/>
  <c r="O74" i="106"/>
  <c r="N74" i="106"/>
  <c r="A74" i="106"/>
  <c r="O73" i="106"/>
  <c r="N73" i="106"/>
  <c r="A73" i="106"/>
  <c r="O72" i="106"/>
  <c r="N72" i="106"/>
  <c r="A72" i="106"/>
  <c r="O71" i="106"/>
  <c r="N71" i="106"/>
  <c r="A71" i="106"/>
  <c r="O70" i="106"/>
  <c r="N70" i="106"/>
  <c r="A70" i="106"/>
  <c r="O69" i="106"/>
  <c r="N69" i="106"/>
  <c r="A69" i="106"/>
  <c r="O68" i="106"/>
  <c r="N68" i="106"/>
  <c r="A68" i="106"/>
  <c r="O67" i="106"/>
  <c r="N67" i="106"/>
  <c r="A67" i="106"/>
  <c r="O66" i="106"/>
  <c r="N66" i="106"/>
  <c r="A66" i="106"/>
  <c r="O65" i="106"/>
  <c r="N65" i="106"/>
  <c r="A65" i="106"/>
  <c r="O64" i="106"/>
  <c r="N64" i="106"/>
  <c r="A64" i="106"/>
  <c r="O63" i="106"/>
  <c r="N63" i="106"/>
  <c r="A63" i="106"/>
  <c r="O62" i="106"/>
  <c r="N62" i="106"/>
  <c r="A62" i="106"/>
  <c r="O61" i="106"/>
  <c r="N61" i="106"/>
  <c r="A61" i="106"/>
  <c r="O60" i="106"/>
  <c r="N60" i="106"/>
  <c r="A60" i="106"/>
  <c r="O59" i="106"/>
  <c r="N59" i="106"/>
  <c r="A59" i="106"/>
  <c r="O58" i="106"/>
  <c r="N58" i="106"/>
  <c r="A58" i="106"/>
  <c r="O57" i="106"/>
  <c r="N57" i="106"/>
  <c r="A57" i="106"/>
  <c r="O56" i="106"/>
  <c r="N56" i="106"/>
  <c r="A56" i="106"/>
  <c r="O55" i="106"/>
  <c r="N55" i="106"/>
  <c r="A55" i="106"/>
  <c r="O54" i="106"/>
  <c r="N54" i="106"/>
  <c r="A54" i="106"/>
  <c r="O53" i="106"/>
  <c r="N53" i="106"/>
  <c r="A53" i="106"/>
  <c r="O52" i="106"/>
  <c r="N52" i="106"/>
  <c r="A52" i="106"/>
  <c r="O51" i="106"/>
  <c r="N51" i="106"/>
  <c r="A51" i="106"/>
  <c r="O50" i="106"/>
  <c r="N50" i="106"/>
  <c r="A50" i="106"/>
  <c r="O49" i="106"/>
  <c r="N49" i="106"/>
  <c r="A49" i="106"/>
  <c r="O48" i="106"/>
  <c r="N48" i="106"/>
  <c r="A48" i="106"/>
  <c r="O47" i="106"/>
  <c r="N47" i="106"/>
  <c r="A47" i="106"/>
  <c r="O46" i="106"/>
  <c r="N46" i="106"/>
  <c r="A46" i="106"/>
  <c r="O45" i="106"/>
  <c r="N45" i="106"/>
  <c r="A45" i="106"/>
  <c r="O44" i="106"/>
  <c r="N44" i="106"/>
  <c r="A44" i="106"/>
  <c r="O43" i="106"/>
  <c r="N43" i="106"/>
  <c r="A43" i="106"/>
  <c r="O42" i="106"/>
  <c r="N42" i="106"/>
  <c r="A42" i="106"/>
  <c r="O41" i="106"/>
  <c r="N41" i="106"/>
  <c r="A41" i="106"/>
  <c r="O40" i="106"/>
  <c r="N40" i="106"/>
  <c r="A40" i="106"/>
  <c r="O39" i="106"/>
  <c r="N39" i="106"/>
  <c r="A39" i="106"/>
  <c r="O38" i="106"/>
  <c r="N38" i="106"/>
  <c r="A38" i="106"/>
  <c r="O37" i="106"/>
  <c r="N37" i="106"/>
  <c r="A37" i="106"/>
  <c r="O36" i="106"/>
  <c r="N36" i="106"/>
  <c r="A36" i="106"/>
  <c r="O35" i="106"/>
  <c r="N35" i="106"/>
  <c r="A35" i="106"/>
  <c r="O34" i="106"/>
  <c r="N34" i="106"/>
  <c r="A34" i="106"/>
  <c r="O33" i="106"/>
  <c r="N33" i="106"/>
  <c r="A33" i="106"/>
  <c r="O32" i="106"/>
  <c r="N32" i="106"/>
  <c r="A32" i="106"/>
  <c r="O31" i="106"/>
  <c r="N31" i="106"/>
  <c r="A31" i="106"/>
  <c r="O30" i="106"/>
  <c r="N30" i="106"/>
  <c r="A30" i="106"/>
  <c r="O29" i="106"/>
  <c r="N29" i="106"/>
  <c r="A29" i="106"/>
  <c r="O28" i="106"/>
  <c r="N28" i="106"/>
  <c r="A28" i="106"/>
  <c r="O27" i="106"/>
  <c r="N27" i="106"/>
  <c r="A27" i="106"/>
  <c r="O26" i="106"/>
  <c r="N26" i="106"/>
  <c r="A26" i="106"/>
  <c r="O25" i="106"/>
  <c r="N25" i="106"/>
  <c r="A25" i="106"/>
  <c r="O24" i="106"/>
  <c r="N24" i="106"/>
  <c r="A24" i="106"/>
  <c r="O23" i="106"/>
  <c r="N23" i="106"/>
  <c r="A23" i="106"/>
  <c r="O22" i="106"/>
  <c r="N22" i="106"/>
  <c r="A22" i="106"/>
  <c r="O21" i="106"/>
  <c r="N21" i="106"/>
  <c r="A21" i="106"/>
  <c r="O20" i="106"/>
  <c r="N20" i="106"/>
  <c r="A20" i="106"/>
  <c r="O19" i="106"/>
  <c r="N19" i="106"/>
  <c r="A19" i="106"/>
  <c r="O18" i="106"/>
  <c r="N18" i="106"/>
  <c r="A18" i="106"/>
  <c r="O17" i="106"/>
  <c r="N17" i="106"/>
  <c r="A17" i="106"/>
  <c r="O16" i="106"/>
  <c r="N16" i="106"/>
  <c r="A16" i="106"/>
  <c r="O15" i="106"/>
  <c r="N15" i="106"/>
  <c r="A15" i="106"/>
  <c r="O14" i="106"/>
  <c r="N14" i="106"/>
  <c r="A14" i="106"/>
  <c r="O13" i="106"/>
  <c r="N13" i="106"/>
  <c r="A13" i="106"/>
  <c r="L7" i="106" s="1"/>
  <c r="L8" i="106" s="1"/>
  <c r="O12" i="106"/>
  <c r="N12" i="106"/>
  <c r="A12" i="106"/>
  <c r="N9" i="106"/>
  <c r="L9" i="106"/>
  <c r="K9" i="106"/>
  <c r="I9" i="106"/>
  <c r="H9" i="106"/>
  <c r="N7" i="106"/>
  <c r="N8" i="106" s="1"/>
  <c r="H7" i="106"/>
  <c r="H8" i="106" s="1"/>
  <c r="N5" i="106"/>
  <c r="N6" i="106" s="1"/>
  <c r="H5" i="106"/>
  <c r="H6" i="106" s="1"/>
  <c r="D4" i="106"/>
  <c r="M3" i="106"/>
  <c r="M4" i="106" s="1"/>
  <c r="I3" i="106"/>
  <c r="I4" i="106" s="1"/>
  <c r="O1" i="106"/>
  <c r="N1" i="106"/>
  <c r="M1" i="106"/>
  <c r="L1" i="106"/>
  <c r="K1" i="106"/>
  <c r="J1" i="106"/>
  <c r="I1" i="106"/>
  <c r="H1" i="106"/>
  <c r="A117" i="105"/>
  <c r="A116" i="105"/>
  <c r="A115" i="105"/>
  <c r="A114" i="105"/>
  <c r="A113" i="105"/>
  <c r="A112" i="105"/>
  <c r="A111" i="105"/>
  <c r="A110" i="105"/>
  <c r="A109" i="105"/>
  <c r="A108" i="105"/>
  <c r="A107" i="105"/>
  <c r="A106" i="105"/>
  <c r="A105" i="105"/>
  <c r="A104" i="105"/>
  <c r="A103" i="105"/>
  <c r="A102" i="105"/>
  <c r="A101" i="105"/>
  <c r="A100" i="105"/>
  <c r="A99" i="105"/>
  <c r="A98" i="105"/>
  <c r="A97" i="105"/>
  <c r="A96" i="105"/>
  <c r="A95" i="105"/>
  <c r="A94" i="105"/>
  <c r="A93" i="105"/>
  <c r="A92" i="105"/>
  <c r="A91" i="105"/>
  <c r="A90" i="105"/>
  <c r="A89" i="105"/>
  <c r="A88" i="105"/>
  <c r="A87" i="105"/>
  <c r="A86" i="105"/>
  <c r="A85" i="105"/>
  <c r="A84" i="105"/>
  <c r="A83" i="105"/>
  <c r="A82" i="105"/>
  <c r="A81" i="105"/>
  <c r="A80" i="105"/>
  <c r="A79" i="105"/>
  <c r="A78" i="105"/>
  <c r="A77" i="105"/>
  <c r="A76" i="105"/>
  <c r="A75" i="105"/>
  <c r="A74" i="105"/>
  <c r="A73" i="105"/>
  <c r="A72" i="105"/>
  <c r="A71" i="105"/>
  <c r="A70" i="105"/>
  <c r="A69" i="105"/>
  <c r="A68" i="105"/>
  <c r="A67" i="105"/>
  <c r="A66" i="105"/>
  <c r="A65" i="105"/>
  <c r="A64" i="105"/>
  <c r="A63" i="105"/>
  <c r="A62" i="105"/>
  <c r="A61" i="105"/>
  <c r="A60" i="105"/>
  <c r="A59" i="105"/>
  <c r="A58" i="105"/>
  <c r="A57" i="105"/>
  <c r="A56" i="105"/>
  <c r="A55" i="105"/>
  <c r="A54" i="105"/>
  <c r="A53" i="105"/>
  <c r="A52" i="105"/>
  <c r="A51" i="105"/>
  <c r="A50" i="105"/>
  <c r="A49" i="105"/>
  <c r="A48" i="105"/>
  <c r="A47" i="105"/>
  <c r="A46" i="105"/>
  <c r="A45" i="105"/>
  <c r="A44" i="105"/>
  <c r="A43" i="105"/>
  <c r="A42" i="105"/>
  <c r="A41" i="105"/>
  <c r="A40" i="105"/>
  <c r="A39" i="105"/>
  <c r="A38" i="105"/>
  <c r="A37" i="105"/>
  <c r="A36" i="105"/>
  <c r="A35" i="105"/>
  <c r="A34" i="105"/>
  <c r="A33" i="105"/>
  <c r="A32" i="105"/>
  <c r="A31" i="105"/>
  <c r="A30" i="105"/>
  <c r="A29" i="105"/>
  <c r="A28" i="105"/>
  <c r="A27" i="105"/>
  <c r="A26" i="105"/>
  <c r="A25" i="105"/>
  <c r="A24" i="105"/>
  <c r="A23" i="105"/>
  <c r="A22" i="105"/>
  <c r="A21" i="105"/>
  <c r="A20" i="105"/>
  <c r="A19" i="105"/>
  <c r="A18" i="105"/>
  <c r="A17" i="105"/>
  <c r="A16" i="105"/>
  <c r="A15" i="105"/>
  <c r="A14" i="105"/>
  <c r="A13" i="105"/>
  <c r="A12" i="105"/>
  <c r="J7" i="105" s="1"/>
  <c r="J8" i="105" s="1"/>
  <c r="I9" i="105"/>
  <c r="H9" i="105"/>
  <c r="I7" i="105"/>
  <c r="I8" i="105" s="1"/>
  <c r="D4" i="105"/>
  <c r="J3" i="105"/>
  <c r="J4" i="105" s="1"/>
  <c r="J1" i="105"/>
  <c r="I1" i="105"/>
  <c r="H1" i="105"/>
  <c r="A117" i="104"/>
  <c r="A116" i="104"/>
  <c r="A115" i="104"/>
  <c r="A114" i="104"/>
  <c r="A113" i="104"/>
  <c r="A112" i="104"/>
  <c r="A111" i="104"/>
  <c r="A110" i="104"/>
  <c r="A109" i="104"/>
  <c r="A108" i="104"/>
  <c r="A107" i="104"/>
  <c r="A106" i="104"/>
  <c r="A105" i="104"/>
  <c r="A104" i="104"/>
  <c r="A103" i="104"/>
  <c r="A102" i="104"/>
  <c r="A101" i="104"/>
  <c r="A100" i="104"/>
  <c r="A99" i="104"/>
  <c r="A98" i="104"/>
  <c r="A97" i="104"/>
  <c r="A96" i="104"/>
  <c r="A95" i="104"/>
  <c r="A94" i="104"/>
  <c r="A93" i="104"/>
  <c r="A92" i="104"/>
  <c r="A91" i="104"/>
  <c r="A90" i="104"/>
  <c r="A89" i="104"/>
  <c r="A88" i="104"/>
  <c r="A87" i="104"/>
  <c r="A86" i="104"/>
  <c r="A85" i="104"/>
  <c r="A84" i="104"/>
  <c r="A83" i="104"/>
  <c r="A82" i="104"/>
  <c r="A81" i="104"/>
  <c r="A80" i="104"/>
  <c r="A79" i="104"/>
  <c r="A78" i="104"/>
  <c r="A77" i="104"/>
  <c r="A76" i="104"/>
  <c r="A75" i="104"/>
  <c r="A74" i="104"/>
  <c r="A73" i="104"/>
  <c r="A72" i="104"/>
  <c r="A71" i="104"/>
  <c r="A70" i="104"/>
  <c r="A69" i="104"/>
  <c r="A68" i="104"/>
  <c r="A67" i="104"/>
  <c r="A66" i="104"/>
  <c r="A65" i="104"/>
  <c r="A64" i="104"/>
  <c r="A63" i="104"/>
  <c r="A62" i="104"/>
  <c r="A61" i="104"/>
  <c r="A60" i="104"/>
  <c r="A59" i="104"/>
  <c r="A58" i="104"/>
  <c r="A57" i="104"/>
  <c r="A56" i="104"/>
  <c r="A55" i="104"/>
  <c r="A54" i="104"/>
  <c r="A53" i="104"/>
  <c r="A52" i="104"/>
  <c r="A51" i="104"/>
  <c r="A50" i="104"/>
  <c r="A49" i="104"/>
  <c r="A48" i="104"/>
  <c r="A47" i="104"/>
  <c r="A46" i="104"/>
  <c r="A45" i="104"/>
  <c r="A44" i="104"/>
  <c r="A43" i="104"/>
  <c r="A42" i="104"/>
  <c r="A41" i="104"/>
  <c r="A40" i="104"/>
  <c r="A39" i="104"/>
  <c r="A38" i="104"/>
  <c r="A37" i="104"/>
  <c r="A36" i="104"/>
  <c r="A35" i="104"/>
  <c r="A34" i="104"/>
  <c r="A33" i="104"/>
  <c r="A32" i="104"/>
  <c r="A31" i="104"/>
  <c r="A30" i="104"/>
  <c r="A29" i="104"/>
  <c r="A28" i="104"/>
  <c r="A27" i="104"/>
  <c r="A26" i="104"/>
  <c r="A25" i="104"/>
  <c r="A24" i="104"/>
  <c r="A23" i="104"/>
  <c r="A22" i="104"/>
  <c r="A21" i="104"/>
  <c r="A20" i="104"/>
  <c r="A19" i="104"/>
  <c r="A18" i="104"/>
  <c r="A17" i="104"/>
  <c r="A16" i="104"/>
  <c r="A15" i="104"/>
  <c r="A14" i="104"/>
  <c r="A13" i="104"/>
  <c r="A12" i="104"/>
  <c r="I9" i="104"/>
  <c r="H9" i="104"/>
  <c r="I5" i="104"/>
  <c r="I6" i="104" s="1"/>
  <c r="D4" i="104"/>
  <c r="J1" i="104"/>
  <c r="I1" i="104"/>
  <c r="H1" i="104"/>
  <c r="A117" i="103"/>
  <c r="A116" i="103"/>
  <c r="A115" i="103"/>
  <c r="A114" i="103"/>
  <c r="A113" i="103"/>
  <c r="A112" i="103"/>
  <c r="A111" i="103"/>
  <c r="A110" i="103"/>
  <c r="A109" i="103"/>
  <c r="A108" i="103"/>
  <c r="A107" i="103"/>
  <c r="A106" i="103"/>
  <c r="A105" i="103"/>
  <c r="A104" i="103"/>
  <c r="A103" i="103"/>
  <c r="A102" i="103"/>
  <c r="A101" i="103"/>
  <c r="A100" i="103"/>
  <c r="A99" i="103"/>
  <c r="A98" i="103"/>
  <c r="A97" i="103"/>
  <c r="A96" i="103"/>
  <c r="A95" i="103"/>
  <c r="A94" i="103"/>
  <c r="A93" i="103"/>
  <c r="A92" i="103"/>
  <c r="A91" i="103"/>
  <c r="A90" i="103"/>
  <c r="A89" i="103"/>
  <c r="A88" i="103"/>
  <c r="A87" i="103"/>
  <c r="A86" i="103"/>
  <c r="A85" i="103"/>
  <c r="A84" i="103"/>
  <c r="A83" i="103"/>
  <c r="A82" i="103"/>
  <c r="A81" i="103"/>
  <c r="A80" i="103"/>
  <c r="A79" i="103"/>
  <c r="A78" i="103"/>
  <c r="A77" i="103"/>
  <c r="A76" i="103"/>
  <c r="A75" i="103"/>
  <c r="A74" i="103"/>
  <c r="A73" i="103"/>
  <c r="A72" i="103"/>
  <c r="A71" i="103"/>
  <c r="A70" i="103"/>
  <c r="A69" i="103"/>
  <c r="A68" i="103"/>
  <c r="A67" i="103"/>
  <c r="A66" i="103"/>
  <c r="A65" i="103"/>
  <c r="A64" i="103"/>
  <c r="A63" i="103"/>
  <c r="A62" i="103"/>
  <c r="A61" i="103"/>
  <c r="A60" i="103"/>
  <c r="A59" i="103"/>
  <c r="A58" i="103"/>
  <c r="A57" i="103"/>
  <c r="A56" i="103"/>
  <c r="A55" i="103"/>
  <c r="A54" i="103"/>
  <c r="A53" i="103"/>
  <c r="A52" i="103"/>
  <c r="A51" i="103"/>
  <c r="A50" i="103"/>
  <c r="A49" i="103"/>
  <c r="A48" i="103"/>
  <c r="A47" i="103"/>
  <c r="A46" i="103"/>
  <c r="A45" i="103"/>
  <c r="A44" i="103"/>
  <c r="A43" i="103"/>
  <c r="A42" i="103"/>
  <c r="A41" i="103"/>
  <c r="A40" i="103"/>
  <c r="A39" i="103"/>
  <c r="A38" i="103"/>
  <c r="A37" i="103"/>
  <c r="A36" i="103"/>
  <c r="A35" i="103"/>
  <c r="A34" i="103"/>
  <c r="A33" i="103"/>
  <c r="A32" i="103"/>
  <c r="A31" i="103"/>
  <c r="A30" i="103"/>
  <c r="A29" i="103"/>
  <c r="A28" i="103"/>
  <c r="A27" i="103"/>
  <c r="A26" i="103"/>
  <c r="A25" i="103"/>
  <c r="A24" i="103"/>
  <c r="A23" i="103"/>
  <c r="A22" i="103"/>
  <c r="A21" i="103"/>
  <c r="A20" i="103"/>
  <c r="A19" i="103"/>
  <c r="A18" i="103"/>
  <c r="A17" i="103"/>
  <c r="A16" i="103"/>
  <c r="A15" i="103"/>
  <c r="A14" i="103"/>
  <c r="A13" i="103"/>
  <c r="H7" i="103" s="1"/>
  <c r="H8" i="103" s="1"/>
  <c r="A12" i="103"/>
  <c r="M7" i="103" s="1"/>
  <c r="M8" i="103" s="1"/>
  <c r="N9" i="103"/>
  <c r="M9" i="103"/>
  <c r="J9" i="103"/>
  <c r="I9" i="103"/>
  <c r="H9" i="103"/>
  <c r="L7" i="103"/>
  <c r="L8" i="103" s="1"/>
  <c r="N5" i="103"/>
  <c r="N6" i="103" s="1"/>
  <c r="J5" i="103"/>
  <c r="J6" i="103" s="1"/>
  <c r="D4" i="103"/>
  <c r="M3" i="103"/>
  <c r="M4" i="103" s="1"/>
  <c r="N1" i="103"/>
  <c r="M1" i="103"/>
  <c r="L1" i="103"/>
  <c r="K1" i="103"/>
  <c r="J1" i="103"/>
  <c r="I1" i="103"/>
  <c r="H1" i="103"/>
  <c r="A117" i="91"/>
  <c r="A116" i="91"/>
  <c r="A115" i="91"/>
  <c r="A114" i="91"/>
  <c r="A113" i="91"/>
  <c r="A112" i="91"/>
  <c r="A111" i="91"/>
  <c r="A110" i="91"/>
  <c r="A109" i="91"/>
  <c r="A108" i="91"/>
  <c r="A107" i="91"/>
  <c r="A106" i="91"/>
  <c r="A105" i="91"/>
  <c r="A104" i="91"/>
  <c r="A103" i="91"/>
  <c r="A102" i="91"/>
  <c r="A101" i="91"/>
  <c r="A100" i="91"/>
  <c r="A99" i="91"/>
  <c r="A98" i="91"/>
  <c r="A97" i="91"/>
  <c r="A96" i="91"/>
  <c r="A95" i="91"/>
  <c r="A94" i="91"/>
  <c r="A93" i="91"/>
  <c r="A92" i="91"/>
  <c r="A91" i="91"/>
  <c r="A90" i="91"/>
  <c r="A89" i="91"/>
  <c r="A88" i="91"/>
  <c r="A87" i="91"/>
  <c r="A86" i="91"/>
  <c r="A85" i="91"/>
  <c r="A84" i="91"/>
  <c r="A83" i="91"/>
  <c r="A82" i="91"/>
  <c r="A81" i="91"/>
  <c r="A80" i="91"/>
  <c r="A79" i="91"/>
  <c r="A78" i="91"/>
  <c r="A77" i="91"/>
  <c r="A76" i="91"/>
  <c r="A75" i="91"/>
  <c r="A74" i="91"/>
  <c r="A73" i="91"/>
  <c r="A72" i="91"/>
  <c r="A71" i="91"/>
  <c r="A70" i="91"/>
  <c r="A69" i="91"/>
  <c r="A68" i="91"/>
  <c r="A67" i="91"/>
  <c r="A66" i="91"/>
  <c r="A65" i="91"/>
  <c r="A64" i="91"/>
  <c r="A63" i="91"/>
  <c r="A62" i="91"/>
  <c r="A61" i="91"/>
  <c r="A60" i="91"/>
  <c r="A59" i="91"/>
  <c r="A58" i="91"/>
  <c r="A57" i="91"/>
  <c r="A56" i="91"/>
  <c r="A55" i="91"/>
  <c r="A54" i="91"/>
  <c r="A53" i="91"/>
  <c r="A52" i="91"/>
  <c r="A51" i="91"/>
  <c r="A50" i="91"/>
  <c r="A49" i="91"/>
  <c r="A48" i="91"/>
  <c r="A47" i="91"/>
  <c r="A46" i="91"/>
  <c r="A45" i="91"/>
  <c r="A44" i="91"/>
  <c r="A43" i="91"/>
  <c r="A42" i="91"/>
  <c r="A41" i="91"/>
  <c r="A40" i="91"/>
  <c r="A39" i="91"/>
  <c r="A38" i="91"/>
  <c r="A37" i="91"/>
  <c r="A36" i="91"/>
  <c r="A35" i="91"/>
  <c r="A34" i="91"/>
  <c r="A33" i="91"/>
  <c r="A32" i="91"/>
  <c r="A31" i="91"/>
  <c r="A30" i="91"/>
  <c r="A29" i="91"/>
  <c r="A28" i="91"/>
  <c r="A27" i="91"/>
  <c r="A26" i="91"/>
  <c r="A25" i="91"/>
  <c r="A24" i="91"/>
  <c r="A23" i="91"/>
  <c r="A22" i="91"/>
  <c r="A21" i="91"/>
  <c r="A20" i="91"/>
  <c r="A19" i="91"/>
  <c r="A18" i="91"/>
  <c r="A17" i="91"/>
  <c r="A16" i="91"/>
  <c r="A15" i="91"/>
  <c r="H3" i="91" s="1"/>
  <c r="H4" i="91" s="1"/>
  <c r="A14" i="91"/>
  <c r="H5" i="91" s="1"/>
  <c r="H6" i="91" s="1"/>
  <c r="A13" i="91"/>
  <c r="A12" i="91"/>
  <c r="I9" i="91"/>
  <c r="H9" i="91"/>
  <c r="J7" i="91"/>
  <c r="J8" i="91" s="1"/>
  <c r="D4" i="91"/>
  <c r="J1" i="91"/>
  <c r="I1" i="91"/>
  <c r="H1" i="91"/>
  <c r="A117" i="90"/>
  <c r="A116" i="90"/>
  <c r="A115" i="90"/>
  <c r="A114" i="90"/>
  <c r="A113" i="90"/>
  <c r="A112" i="90"/>
  <c r="A111" i="90"/>
  <c r="A110" i="90"/>
  <c r="A109" i="90"/>
  <c r="A108" i="90"/>
  <c r="A107" i="90"/>
  <c r="A106" i="90"/>
  <c r="A105" i="90"/>
  <c r="A104" i="90"/>
  <c r="A103" i="90"/>
  <c r="A102" i="90"/>
  <c r="A101" i="90"/>
  <c r="A100" i="90"/>
  <c r="A99" i="90"/>
  <c r="A98" i="90"/>
  <c r="A97" i="90"/>
  <c r="A96" i="90"/>
  <c r="A95" i="90"/>
  <c r="A94" i="90"/>
  <c r="A93" i="90"/>
  <c r="A92" i="90"/>
  <c r="A91" i="90"/>
  <c r="A90" i="90"/>
  <c r="A89" i="90"/>
  <c r="A88" i="90"/>
  <c r="A87" i="90"/>
  <c r="A86" i="90"/>
  <c r="A85" i="90"/>
  <c r="A84" i="90"/>
  <c r="A83" i="90"/>
  <c r="A82" i="90"/>
  <c r="A81" i="90"/>
  <c r="A80" i="90"/>
  <c r="A79" i="90"/>
  <c r="A78" i="90"/>
  <c r="A77" i="90"/>
  <c r="A76" i="90"/>
  <c r="A75" i="90"/>
  <c r="A74" i="90"/>
  <c r="A73" i="90"/>
  <c r="A72" i="90"/>
  <c r="A71" i="90"/>
  <c r="A70" i="90"/>
  <c r="A69" i="90"/>
  <c r="A68" i="90"/>
  <c r="A67" i="90"/>
  <c r="A66" i="90"/>
  <c r="A65" i="90"/>
  <c r="A64" i="90"/>
  <c r="A63" i="90"/>
  <c r="A62" i="90"/>
  <c r="A61" i="90"/>
  <c r="A60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4" i="90"/>
  <c r="A33" i="90"/>
  <c r="A32" i="90"/>
  <c r="A31" i="90"/>
  <c r="A30" i="90"/>
  <c r="A29" i="90"/>
  <c r="A28" i="90"/>
  <c r="A27" i="90"/>
  <c r="A26" i="90"/>
  <c r="A25" i="90"/>
  <c r="A24" i="90"/>
  <c r="A23" i="90"/>
  <c r="A22" i="90"/>
  <c r="A21" i="90"/>
  <c r="A20" i="90"/>
  <c r="A19" i="90"/>
  <c r="A18" i="90"/>
  <c r="A17" i="90"/>
  <c r="A16" i="90"/>
  <c r="A15" i="90"/>
  <c r="A14" i="90"/>
  <c r="A13" i="90"/>
  <c r="A12" i="90"/>
  <c r="J7" i="90" s="1"/>
  <c r="J8" i="90" s="1"/>
  <c r="I9" i="90"/>
  <c r="H9" i="90"/>
  <c r="I5" i="90"/>
  <c r="I6" i="90" s="1"/>
  <c r="D4" i="90"/>
  <c r="H3" i="90"/>
  <c r="H4" i="90" s="1"/>
  <c r="J1" i="90"/>
  <c r="I1" i="90"/>
  <c r="H1" i="90"/>
  <c r="O129" i="89"/>
  <c r="N129" i="89"/>
  <c r="O128" i="89"/>
  <c r="N128" i="89"/>
  <c r="O127" i="89"/>
  <c r="N127" i="89"/>
  <c r="O126" i="89"/>
  <c r="N126" i="89"/>
  <c r="O125" i="89"/>
  <c r="N125" i="89"/>
  <c r="O124" i="89"/>
  <c r="N124" i="89"/>
  <c r="O123" i="89"/>
  <c r="N123" i="89"/>
  <c r="O122" i="89"/>
  <c r="N122" i="89"/>
  <c r="O121" i="89"/>
  <c r="N121" i="89"/>
  <c r="O120" i="89"/>
  <c r="N120" i="89"/>
  <c r="O119" i="89"/>
  <c r="N119" i="89"/>
  <c r="O118" i="89"/>
  <c r="N118" i="89"/>
  <c r="O117" i="89"/>
  <c r="N117" i="89"/>
  <c r="A117" i="89"/>
  <c r="O116" i="89"/>
  <c r="N116" i="89"/>
  <c r="A116" i="89"/>
  <c r="O115" i="89"/>
  <c r="N115" i="89"/>
  <c r="A115" i="89"/>
  <c r="O114" i="89"/>
  <c r="N114" i="89"/>
  <c r="A114" i="89"/>
  <c r="O113" i="89"/>
  <c r="N113" i="89"/>
  <c r="A113" i="89"/>
  <c r="O112" i="89"/>
  <c r="N112" i="89"/>
  <c r="A112" i="89"/>
  <c r="O111" i="89"/>
  <c r="N111" i="89"/>
  <c r="A111" i="89"/>
  <c r="O110" i="89"/>
  <c r="N110" i="89"/>
  <c r="A110" i="89"/>
  <c r="O109" i="89"/>
  <c r="N109" i="89"/>
  <c r="A109" i="89"/>
  <c r="O108" i="89"/>
  <c r="N108" i="89"/>
  <c r="A108" i="89"/>
  <c r="O107" i="89"/>
  <c r="N107" i="89"/>
  <c r="A107" i="89"/>
  <c r="O106" i="89"/>
  <c r="N106" i="89"/>
  <c r="A106" i="89"/>
  <c r="O105" i="89"/>
  <c r="N105" i="89"/>
  <c r="A105" i="89"/>
  <c r="O104" i="89"/>
  <c r="N104" i="89"/>
  <c r="A104" i="89"/>
  <c r="O103" i="89"/>
  <c r="N103" i="89"/>
  <c r="A103" i="89"/>
  <c r="O102" i="89"/>
  <c r="N102" i="89"/>
  <c r="A102" i="89"/>
  <c r="O101" i="89"/>
  <c r="N101" i="89"/>
  <c r="A101" i="89"/>
  <c r="O100" i="89"/>
  <c r="N100" i="89"/>
  <c r="A100" i="89"/>
  <c r="O99" i="89"/>
  <c r="N99" i="89"/>
  <c r="A99" i="89"/>
  <c r="O98" i="89"/>
  <c r="N98" i="89"/>
  <c r="A98" i="89"/>
  <c r="O97" i="89"/>
  <c r="N97" i="89"/>
  <c r="A97" i="89"/>
  <c r="O96" i="89"/>
  <c r="N96" i="89"/>
  <c r="A96" i="89"/>
  <c r="O95" i="89"/>
  <c r="N95" i="89"/>
  <c r="A95" i="89"/>
  <c r="O94" i="89"/>
  <c r="N94" i="89"/>
  <c r="A94" i="89"/>
  <c r="O93" i="89"/>
  <c r="N93" i="89"/>
  <c r="A93" i="89"/>
  <c r="O92" i="89"/>
  <c r="N92" i="89"/>
  <c r="A92" i="89"/>
  <c r="O91" i="89"/>
  <c r="N91" i="89"/>
  <c r="A91" i="89"/>
  <c r="O90" i="89"/>
  <c r="N90" i="89"/>
  <c r="A90" i="89"/>
  <c r="O89" i="89"/>
  <c r="N89" i="89"/>
  <c r="A89" i="89"/>
  <c r="O88" i="89"/>
  <c r="N88" i="89"/>
  <c r="A88" i="89"/>
  <c r="O87" i="89"/>
  <c r="N87" i="89"/>
  <c r="A87" i="89"/>
  <c r="O86" i="89"/>
  <c r="N86" i="89"/>
  <c r="A86" i="89"/>
  <c r="O85" i="89"/>
  <c r="N85" i="89"/>
  <c r="A85" i="89"/>
  <c r="O84" i="89"/>
  <c r="N84" i="89"/>
  <c r="A84" i="89"/>
  <c r="O83" i="89"/>
  <c r="N83" i="89"/>
  <c r="A83" i="89"/>
  <c r="O82" i="89"/>
  <c r="N82" i="89"/>
  <c r="A82" i="89"/>
  <c r="O81" i="89"/>
  <c r="N81" i="89"/>
  <c r="A81" i="89"/>
  <c r="O80" i="89"/>
  <c r="N80" i="89"/>
  <c r="A80" i="89"/>
  <c r="O79" i="89"/>
  <c r="N79" i="89"/>
  <c r="A79" i="89"/>
  <c r="O78" i="89"/>
  <c r="N78" i="89"/>
  <c r="A78" i="89"/>
  <c r="O77" i="89"/>
  <c r="N77" i="89"/>
  <c r="A77" i="89"/>
  <c r="O76" i="89"/>
  <c r="N76" i="89"/>
  <c r="A76" i="89"/>
  <c r="O75" i="89"/>
  <c r="N75" i="89"/>
  <c r="A75" i="89"/>
  <c r="O74" i="89"/>
  <c r="N74" i="89"/>
  <c r="A74" i="89"/>
  <c r="O73" i="89"/>
  <c r="N73" i="89"/>
  <c r="A73" i="89"/>
  <c r="O72" i="89"/>
  <c r="N72" i="89"/>
  <c r="A72" i="89"/>
  <c r="O71" i="89"/>
  <c r="N71" i="89"/>
  <c r="A71" i="89"/>
  <c r="O70" i="89"/>
  <c r="N70" i="89"/>
  <c r="A70" i="89"/>
  <c r="O69" i="89"/>
  <c r="N69" i="89"/>
  <c r="A69" i="89"/>
  <c r="O68" i="89"/>
  <c r="N68" i="89"/>
  <c r="A68" i="89"/>
  <c r="O67" i="89"/>
  <c r="N67" i="89"/>
  <c r="A67" i="89"/>
  <c r="O66" i="89"/>
  <c r="N66" i="89"/>
  <c r="A66" i="89"/>
  <c r="O65" i="89"/>
  <c r="N65" i="89"/>
  <c r="A65" i="89"/>
  <c r="O64" i="89"/>
  <c r="N64" i="89"/>
  <c r="A64" i="89"/>
  <c r="O63" i="89"/>
  <c r="N63" i="89"/>
  <c r="A63" i="89"/>
  <c r="O62" i="89"/>
  <c r="N62" i="89"/>
  <c r="A62" i="89"/>
  <c r="O61" i="89"/>
  <c r="N61" i="89"/>
  <c r="A61" i="89"/>
  <c r="O60" i="89"/>
  <c r="N60" i="89"/>
  <c r="A60" i="89"/>
  <c r="O59" i="89"/>
  <c r="N59" i="89"/>
  <c r="A59" i="89"/>
  <c r="O58" i="89"/>
  <c r="N58" i="89"/>
  <c r="A58" i="89"/>
  <c r="O57" i="89"/>
  <c r="N57" i="89"/>
  <c r="A57" i="89"/>
  <c r="O56" i="89"/>
  <c r="N56" i="89"/>
  <c r="A56" i="89"/>
  <c r="O55" i="89"/>
  <c r="N55" i="89"/>
  <c r="A55" i="89"/>
  <c r="O54" i="89"/>
  <c r="N54" i="89"/>
  <c r="A54" i="89"/>
  <c r="O53" i="89"/>
  <c r="N53" i="89"/>
  <c r="A53" i="89"/>
  <c r="O52" i="89"/>
  <c r="N52" i="89"/>
  <c r="A52" i="89"/>
  <c r="O51" i="89"/>
  <c r="N51" i="89"/>
  <c r="A51" i="89"/>
  <c r="O50" i="89"/>
  <c r="N50" i="89"/>
  <c r="A50" i="89"/>
  <c r="O49" i="89"/>
  <c r="N49" i="89"/>
  <c r="A49" i="89"/>
  <c r="O48" i="89"/>
  <c r="N48" i="89"/>
  <c r="A48" i="89"/>
  <c r="O47" i="89"/>
  <c r="N47" i="89"/>
  <c r="A47" i="89"/>
  <c r="O46" i="89"/>
  <c r="N46" i="89"/>
  <c r="A46" i="89"/>
  <c r="O45" i="89"/>
  <c r="N45" i="89"/>
  <c r="A45" i="89"/>
  <c r="O44" i="89"/>
  <c r="N44" i="89"/>
  <c r="A44" i="89"/>
  <c r="O43" i="89"/>
  <c r="N43" i="89"/>
  <c r="A43" i="89"/>
  <c r="O42" i="89"/>
  <c r="N42" i="89"/>
  <c r="A42" i="89"/>
  <c r="O41" i="89"/>
  <c r="N41" i="89"/>
  <c r="A41" i="89"/>
  <c r="O40" i="89"/>
  <c r="N40" i="89"/>
  <c r="A40" i="89"/>
  <c r="O39" i="89"/>
  <c r="N39" i="89"/>
  <c r="A39" i="89"/>
  <c r="O38" i="89"/>
  <c r="N38" i="89"/>
  <c r="A38" i="89"/>
  <c r="O37" i="89"/>
  <c r="N37" i="89"/>
  <c r="A37" i="89"/>
  <c r="O36" i="89"/>
  <c r="N36" i="89"/>
  <c r="A36" i="89"/>
  <c r="O35" i="89"/>
  <c r="N35" i="89"/>
  <c r="A35" i="89"/>
  <c r="O34" i="89"/>
  <c r="N34" i="89"/>
  <c r="A34" i="89"/>
  <c r="O33" i="89"/>
  <c r="N33" i="89"/>
  <c r="A33" i="89"/>
  <c r="O32" i="89"/>
  <c r="N32" i="89"/>
  <c r="A32" i="89"/>
  <c r="O31" i="89"/>
  <c r="N31" i="89"/>
  <c r="A31" i="89"/>
  <c r="O30" i="89"/>
  <c r="N30" i="89"/>
  <c r="A30" i="89"/>
  <c r="O29" i="89"/>
  <c r="N29" i="89"/>
  <c r="A29" i="89"/>
  <c r="O28" i="89"/>
  <c r="N28" i="89"/>
  <c r="A28" i="89"/>
  <c r="O27" i="89"/>
  <c r="N27" i="89"/>
  <c r="A27" i="89"/>
  <c r="O26" i="89"/>
  <c r="N26" i="89"/>
  <c r="A26" i="89"/>
  <c r="O25" i="89"/>
  <c r="N25" i="89"/>
  <c r="A25" i="89"/>
  <c r="O24" i="89"/>
  <c r="N24" i="89"/>
  <c r="A24" i="89"/>
  <c r="O23" i="89"/>
  <c r="N23" i="89"/>
  <c r="A23" i="89"/>
  <c r="O22" i="89"/>
  <c r="N22" i="89"/>
  <c r="A22" i="89"/>
  <c r="O21" i="89"/>
  <c r="N21" i="89"/>
  <c r="A21" i="89"/>
  <c r="O20" i="89"/>
  <c r="N20" i="89"/>
  <c r="A20" i="89"/>
  <c r="O19" i="89"/>
  <c r="N19" i="89"/>
  <c r="A19" i="89"/>
  <c r="O18" i="89"/>
  <c r="N18" i="89"/>
  <c r="A18" i="89"/>
  <c r="O17" i="89"/>
  <c r="N17" i="89"/>
  <c r="A17" i="89"/>
  <c r="O16" i="89"/>
  <c r="N16" i="89"/>
  <c r="A16" i="89"/>
  <c r="O15" i="89"/>
  <c r="N15" i="89"/>
  <c r="A15" i="89"/>
  <c r="O7" i="89" s="1"/>
  <c r="O8" i="89" s="1"/>
  <c r="O14" i="89"/>
  <c r="N14" i="89"/>
  <c r="A14" i="89"/>
  <c r="M7" i="89" s="1"/>
  <c r="M8" i="89" s="1"/>
  <c r="O13" i="89"/>
  <c r="N13" i="89"/>
  <c r="A13" i="89"/>
  <c r="O12" i="89"/>
  <c r="N12" i="89"/>
  <c r="A12" i="89"/>
  <c r="L7" i="89" s="1"/>
  <c r="L8" i="89" s="1"/>
  <c r="L9" i="89"/>
  <c r="K9" i="89"/>
  <c r="I9" i="89"/>
  <c r="N9" i="89" s="1"/>
  <c r="H9" i="89"/>
  <c r="N7" i="89"/>
  <c r="N8" i="89" s="1"/>
  <c r="J7" i="89"/>
  <c r="J8" i="89" s="1"/>
  <c r="N5" i="89"/>
  <c r="N6" i="89" s="1"/>
  <c r="J5" i="89"/>
  <c r="J6" i="89" s="1"/>
  <c r="D4" i="89"/>
  <c r="O3" i="89"/>
  <c r="O4" i="89" s="1"/>
  <c r="K3" i="89"/>
  <c r="K4" i="89" s="1"/>
  <c r="O1" i="89"/>
  <c r="N1" i="89"/>
  <c r="M1" i="89"/>
  <c r="L1" i="89"/>
  <c r="K1" i="89"/>
  <c r="J1" i="89"/>
  <c r="I1" i="89"/>
  <c r="H1" i="89"/>
  <c r="A117" i="88"/>
  <c r="A116" i="88"/>
  <c r="A115" i="88"/>
  <c r="A114" i="88"/>
  <c r="A113" i="88"/>
  <c r="A112" i="88"/>
  <c r="A111" i="88"/>
  <c r="A110" i="88"/>
  <c r="A109" i="88"/>
  <c r="A108" i="88"/>
  <c r="A107" i="88"/>
  <c r="A106" i="88"/>
  <c r="A105" i="88"/>
  <c r="A104" i="88"/>
  <c r="A103" i="88"/>
  <c r="A102" i="88"/>
  <c r="A101" i="88"/>
  <c r="A100" i="88"/>
  <c r="A99" i="88"/>
  <c r="A98" i="88"/>
  <c r="A97" i="88"/>
  <c r="A96" i="88"/>
  <c r="A95" i="88"/>
  <c r="A94" i="88"/>
  <c r="A93" i="88"/>
  <c r="A92" i="88"/>
  <c r="A91" i="88"/>
  <c r="A90" i="88"/>
  <c r="A89" i="88"/>
  <c r="A88" i="88"/>
  <c r="A87" i="88"/>
  <c r="A86" i="88"/>
  <c r="A85" i="88"/>
  <c r="A84" i="88"/>
  <c r="A83" i="88"/>
  <c r="A82" i="88"/>
  <c r="A81" i="88"/>
  <c r="A80" i="88"/>
  <c r="A79" i="88"/>
  <c r="A78" i="88"/>
  <c r="A77" i="88"/>
  <c r="A76" i="88"/>
  <c r="A75" i="88"/>
  <c r="A74" i="88"/>
  <c r="A73" i="88"/>
  <c r="A72" i="88"/>
  <c r="A71" i="88"/>
  <c r="A70" i="88"/>
  <c r="A69" i="88"/>
  <c r="A68" i="88"/>
  <c r="A67" i="88"/>
  <c r="A66" i="88"/>
  <c r="A65" i="88"/>
  <c r="A64" i="88"/>
  <c r="A63" i="88"/>
  <c r="A62" i="88"/>
  <c r="A61" i="88"/>
  <c r="A60" i="88"/>
  <c r="A59" i="88"/>
  <c r="A58" i="88"/>
  <c r="A57" i="88"/>
  <c r="A56" i="88"/>
  <c r="A55" i="88"/>
  <c r="A54" i="88"/>
  <c r="A53" i="88"/>
  <c r="A52" i="88"/>
  <c r="A51" i="88"/>
  <c r="A50" i="88"/>
  <c r="A49" i="88"/>
  <c r="A48" i="88"/>
  <c r="A47" i="88"/>
  <c r="A46" i="88"/>
  <c r="A45" i="88"/>
  <c r="A44" i="88"/>
  <c r="A43" i="88"/>
  <c r="A42" i="88"/>
  <c r="A41" i="88"/>
  <c r="A40" i="88"/>
  <c r="A39" i="88"/>
  <c r="A38" i="88"/>
  <c r="A37" i="88"/>
  <c r="A36" i="88"/>
  <c r="A35" i="88"/>
  <c r="A34" i="88"/>
  <c r="A33" i="88"/>
  <c r="A32" i="88"/>
  <c r="A31" i="88"/>
  <c r="A30" i="88"/>
  <c r="A29" i="88"/>
  <c r="A28" i="88"/>
  <c r="A27" i="88"/>
  <c r="A26" i="88"/>
  <c r="A25" i="88"/>
  <c r="A24" i="88"/>
  <c r="A23" i="88"/>
  <c r="A22" i="88"/>
  <c r="A21" i="88"/>
  <c r="A20" i="88"/>
  <c r="A19" i="88"/>
  <c r="A18" i="88"/>
  <c r="A17" i="88"/>
  <c r="A16" i="88"/>
  <c r="A15" i="88"/>
  <c r="A14" i="88"/>
  <c r="A13" i="88"/>
  <c r="J7" i="88" s="1"/>
  <c r="J8" i="88" s="1"/>
  <c r="A12" i="88"/>
  <c r="I5" i="88" s="1"/>
  <c r="I6" i="88" s="1"/>
  <c r="I9" i="88"/>
  <c r="H9" i="88"/>
  <c r="I7" i="88"/>
  <c r="I8" i="88" s="1"/>
  <c r="D4" i="88"/>
  <c r="J3" i="88"/>
  <c r="J4" i="88" s="1"/>
  <c r="J1" i="88"/>
  <c r="I1" i="88"/>
  <c r="H1" i="88"/>
  <c r="A117" i="87"/>
  <c r="A116" i="87"/>
  <c r="A115" i="87"/>
  <c r="A114" i="87"/>
  <c r="A113" i="87"/>
  <c r="A112" i="87"/>
  <c r="A111" i="87"/>
  <c r="A110" i="87"/>
  <c r="A109" i="87"/>
  <c r="A108" i="87"/>
  <c r="A107" i="87"/>
  <c r="A106" i="87"/>
  <c r="A105" i="87"/>
  <c r="A104" i="87"/>
  <c r="A103" i="87"/>
  <c r="A102" i="87"/>
  <c r="A101" i="87"/>
  <c r="A100" i="87"/>
  <c r="A99" i="87"/>
  <c r="A98" i="87"/>
  <c r="A97" i="87"/>
  <c r="A96" i="87"/>
  <c r="A95" i="87"/>
  <c r="A94" i="87"/>
  <c r="A93" i="87"/>
  <c r="A92" i="87"/>
  <c r="A91" i="87"/>
  <c r="A90" i="87"/>
  <c r="A89" i="87"/>
  <c r="A88" i="87"/>
  <c r="A87" i="87"/>
  <c r="A86" i="87"/>
  <c r="A85" i="87"/>
  <c r="A84" i="87"/>
  <c r="A83" i="87"/>
  <c r="A82" i="87"/>
  <c r="A81" i="87"/>
  <c r="A80" i="87"/>
  <c r="A79" i="87"/>
  <c r="A78" i="87"/>
  <c r="A77" i="87"/>
  <c r="A76" i="87"/>
  <c r="A75" i="87"/>
  <c r="A74" i="87"/>
  <c r="A73" i="87"/>
  <c r="A72" i="87"/>
  <c r="A71" i="87"/>
  <c r="A70" i="87"/>
  <c r="A69" i="87"/>
  <c r="A68" i="87"/>
  <c r="A67" i="87"/>
  <c r="A66" i="87"/>
  <c r="A65" i="87"/>
  <c r="A64" i="87"/>
  <c r="A63" i="87"/>
  <c r="A62" i="87"/>
  <c r="A61" i="87"/>
  <c r="A60" i="87"/>
  <c r="A59" i="87"/>
  <c r="A58" i="87"/>
  <c r="A57" i="87"/>
  <c r="A56" i="87"/>
  <c r="A55" i="87"/>
  <c r="A54" i="87"/>
  <c r="A53" i="87"/>
  <c r="A52" i="87"/>
  <c r="A51" i="87"/>
  <c r="A50" i="87"/>
  <c r="A49" i="87"/>
  <c r="A48" i="87"/>
  <c r="A47" i="87"/>
  <c r="A46" i="87"/>
  <c r="A45" i="87"/>
  <c r="A44" i="87"/>
  <c r="A43" i="87"/>
  <c r="A42" i="87"/>
  <c r="A41" i="87"/>
  <c r="A40" i="87"/>
  <c r="A39" i="87"/>
  <c r="A38" i="87"/>
  <c r="A37" i="87"/>
  <c r="A36" i="87"/>
  <c r="A35" i="87"/>
  <c r="A34" i="87"/>
  <c r="A33" i="87"/>
  <c r="A32" i="87"/>
  <c r="A31" i="87"/>
  <c r="A30" i="87"/>
  <c r="A29" i="87"/>
  <c r="A28" i="87"/>
  <c r="A27" i="87"/>
  <c r="A26" i="87"/>
  <c r="A25" i="87"/>
  <c r="A24" i="87"/>
  <c r="A23" i="87"/>
  <c r="A22" i="87"/>
  <c r="A21" i="87"/>
  <c r="A20" i="87"/>
  <c r="A19" i="87"/>
  <c r="A18" i="87"/>
  <c r="A17" i="87"/>
  <c r="A16" i="87"/>
  <c r="A15" i="87"/>
  <c r="H7" i="87" s="1"/>
  <c r="H8" i="87" s="1"/>
  <c r="A14" i="87"/>
  <c r="A13" i="87"/>
  <c r="A12" i="87"/>
  <c r="J7" i="87" s="1"/>
  <c r="J8" i="87" s="1"/>
  <c r="I9" i="87"/>
  <c r="H9" i="87"/>
  <c r="I5" i="87"/>
  <c r="I6" i="87" s="1"/>
  <c r="D4" i="87"/>
  <c r="H3" i="87"/>
  <c r="H4" i="87" s="1"/>
  <c r="J1" i="87"/>
  <c r="I1" i="87"/>
  <c r="H1" i="87"/>
  <c r="O129" i="86"/>
  <c r="N129" i="86"/>
  <c r="O128" i="86"/>
  <c r="N128" i="86"/>
  <c r="O127" i="86"/>
  <c r="N127" i="86"/>
  <c r="O126" i="86"/>
  <c r="N126" i="86"/>
  <c r="O125" i="86"/>
  <c r="N125" i="86"/>
  <c r="O124" i="86"/>
  <c r="N124" i="86"/>
  <c r="O123" i="86"/>
  <c r="N123" i="86"/>
  <c r="O122" i="86"/>
  <c r="N122" i="86"/>
  <c r="O121" i="86"/>
  <c r="N121" i="86"/>
  <c r="O120" i="86"/>
  <c r="N120" i="86"/>
  <c r="O119" i="86"/>
  <c r="N119" i="86"/>
  <c r="O118" i="86"/>
  <c r="N118" i="86"/>
  <c r="O117" i="86"/>
  <c r="N117" i="86"/>
  <c r="A117" i="86"/>
  <c r="O116" i="86"/>
  <c r="N116" i="86"/>
  <c r="A116" i="86"/>
  <c r="O115" i="86"/>
  <c r="N115" i="86"/>
  <c r="A115" i="86"/>
  <c r="O114" i="86"/>
  <c r="N114" i="86"/>
  <c r="A114" i="86"/>
  <c r="O113" i="86"/>
  <c r="N113" i="86"/>
  <c r="A113" i="86"/>
  <c r="O112" i="86"/>
  <c r="N112" i="86"/>
  <c r="A112" i="86"/>
  <c r="O111" i="86"/>
  <c r="N111" i="86"/>
  <c r="A111" i="86"/>
  <c r="O110" i="86"/>
  <c r="N110" i="86"/>
  <c r="A110" i="86"/>
  <c r="O109" i="86"/>
  <c r="N109" i="86"/>
  <c r="A109" i="86"/>
  <c r="O108" i="86"/>
  <c r="N108" i="86"/>
  <c r="A108" i="86"/>
  <c r="O107" i="86"/>
  <c r="N107" i="86"/>
  <c r="A107" i="86"/>
  <c r="O106" i="86"/>
  <c r="N106" i="86"/>
  <c r="A106" i="86"/>
  <c r="O105" i="86"/>
  <c r="N105" i="86"/>
  <c r="A105" i="86"/>
  <c r="O104" i="86"/>
  <c r="N104" i="86"/>
  <c r="A104" i="86"/>
  <c r="O103" i="86"/>
  <c r="N103" i="86"/>
  <c r="A103" i="86"/>
  <c r="O102" i="86"/>
  <c r="N102" i="86"/>
  <c r="A102" i="86"/>
  <c r="O101" i="86"/>
  <c r="N101" i="86"/>
  <c r="A101" i="86"/>
  <c r="O100" i="86"/>
  <c r="N100" i="86"/>
  <c r="A100" i="86"/>
  <c r="O99" i="86"/>
  <c r="N99" i="86"/>
  <c r="A99" i="86"/>
  <c r="O98" i="86"/>
  <c r="N98" i="86"/>
  <c r="A98" i="86"/>
  <c r="O97" i="86"/>
  <c r="N97" i="86"/>
  <c r="A97" i="86"/>
  <c r="O96" i="86"/>
  <c r="N96" i="86"/>
  <c r="A96" i="86"/>
  <c r="O95" i="86"/>
  <c r="N95" i="86"/>
  <c r="A95" i="86"/>
  <c r="O94" i="86"/>
  <c r="N94" i="86"/>
  <c r="A94" i="86"/>
  <c r="O93" i="86"/>
  <c r="N93" i="86"/>
  <c r="A93" i="86"/>
  <c r="O92" i="86"/>
  <c r="N92" i="86"/>
  <c r="A92" i="86"/>
  <c r="O91" i="86"/>
  <c r="N91" i="86"/>
  <c r="A91" i="86"/>
  <c r="O90" i="86"/>
  <c r="N90" i="86"/>
  <c r="A90" i="86"/>
  <c r="O89" i="86"/>
  <c r="N89" i="86"/>
  <c r="A89" i="86"/>
  <c r="O88" i="86"/>
  <c r="N88" i="86"/>
  <c r="A88" i="86"/>
  <c r="O87" i="86"/>
  <c r="N87" i="86"/>
  <c r="A87" i="86"/>
  <c r="O86" i="86"/>
  <c r="N86" i="86"/>
  <c r="A86" i="86"/>
  <c r="O85" i="86"/>
  <c r="N85" i="86"/>
  <c r="A85" i="86"/>
  <c r="O84" i="86"/>
  <c r="N84" i="86"/>
  <c r="A84" i="86"/>
  <c r="O83" i="86"/>
  <c r="N83" i="86"/>
  <c r="A83" i="86"/>
  <c r="O82" i="86"/>
  <c r="N82" i="86"/>
  <c r="A82" i="86"/>
  <c r="O81" i="86"/>
  <c r="N81" i="86"/>
  <c r="A81" i="86"/>
  <c r="O80" i="86"/>
  <c r="N80" i="86"/>
  <c r="A80" i="86"/>
  <c r="O79" i="86"/>
  <c r="N79" i="86"/>
  <c r="A79" i="86"/>
  <c r="O78" i="86"/>
  <c r="N78" i="86"/>
  <c r="A78" i="86"/>
  <c r="O77" i="86"/>
  <c r="N77" i="86"/>
  <c r="A77" i="86"/>
  <c r="O76" i="86"/>
  <c r="N76" i="86"/>
  <c r="A76" i="86"/>
  <c r="O75" i="86"/>
  <c r="N75" i="86"/>
  <c r="A75" i="86"/>
  <c r="O74" i="86"/>
  <c r="N74" i="86"/>
  <c r="A74" i="86"/>
  <c r="O73" i="86"/>
  <c r="N73" i="86"/>
  <c r="A73" i="86"/>
  <c r="O72" i="86"/>
  <c r="N72" i="86"/>
  <c r="A72" i="86"/>
  <c r="O71" i="86"/>
  <c r="N71" i="86"/>
  <c r="A71" i="86"/>
  <c r="O70" i="86"/>
  <c r="N70" i="86"/>
  <c r="A70" i="86"/>
  <c r="O69" i="86"/>
  <c r="N69" i="86"/>
  <c r="A69" i="86"/>
  <c r="O68" i="86"/>
  <c r="N68" i="86"/>
  <c r="A68" i="86"/>
  <c r="O67" i="86"/>
  <c r="N67" i="86"/>
  <c r="A67" i="86"/>
  <c r="O66" i="86"/>
  <c r="N66" i="86"/>
  <c r="A66" i="86"/>
  <c r="O65" i="86"/>
  <c r="N65" i="86"/>
  <c r="A65" i="86"/>
  <c r="O64" i="86"/>
  <c r="N64" i="86"/>
  <c r="A64" i="86"/>
  <c r="O63" i="86"/>
  <c r="N63" i="86"/>
  <c r="A63" i="86"/>
  <c r="O62" i="86"/>
  <c r="N62" i="86"/>
  <c r="A62" i="86"/>
  <c r="O61" i="86"/>
  <c r="N61" i="86"/>
  <c r="A61" i="86"/>
  <c r="O60" i="86"/>
  <c r="N60" i="86"/>
  <c r="A60" i="86"/>
  <c r="O59" i="86"/>
  <c r="N59" i="86"/>
  <c r="A59" i="86"/>
  <c r="O58" i="86"/>
  <c r="N58" i="86"/>
  <c r="A58" i="86"/>
  <c r="O57" i="86"/>
  <c r="N57" i="86"/>
  <c r="A57" i="86"/>
  <c r="O56" i="86"/>
  <c r="N56" i="86"/>
  <c r="A56" i="86"/>
  <c r="O55" i="86"/>
  <c r="N55" i="86"/>
  <c r="A55" i="86"/>
  <c r="O54" i="86"/>
  <c r="N54" i="86"/>
  <c r="A54" i="86"/>
  <c r="O53" i="86"/>
  <c r="N53" i="86"/>
  <c r="A53" i="86"/>
  <c r="O52" i="86"/>
  <c r="N52" i="86"/>
  <c r="A52" i="86"/>
  <c r="O51" i="86"/>
  <c r="N51" i="86"/>
  <c r="A51" i="86"/>
  <c r="O50" i="86"/>
  <c r="N50" i="86"/>
  <c r="A50" i="86"/>
  <c r="O49" i="86"/>
  <c r="N49" i="86"/>
  <c r="A49" i="86"/>
  <c r="O48" i="86"/>
  <c r="N48" i="86"/>
  <c r="A48" i="86"/>
  <c r="O47" i="86"/>
  <c r="N47" i="86"/>
  <c r="A47" i="86"/>
  <c r="O46" i="86"/>
  <c r="N46" i="86"/>
  <c r="A46" i="86"/>
  <c r="O45" i="86"/>
  <c r="N45" i="86"/>
  <c r="A45" i="86"/>
  <c r="O44" i="86"/>
  <c r="N44" i="86"/>
  <c r="A44" i="86"/>
  <c r="O43" i="86"/>
  <c r="N43" i="86"/>
  <c r="A43" i="86"/>
  <c r="O42" i="86"/>
  <c r="N42" i="86"/>
  <c r="A42" i="86"/>
  <c r="O41" i="86"/>
  <c r="N41" i="86"/>
  <c r="A41" i="86"/>
  <c r="O40" i="86"/>
  <c r="N40" i="86"/>
  <c r="A40" i="86"/>
  <c r="O39" i="86"/>
  <c r="N39" i="86"/>
  <c r="A39" i="86"/>
  <c r="O38" i="86"/>
  <c r="N38" i="86"/>
  <c r="A38" i="86"/>
  <c r="O37" i="86"/>
  <c r="N37" i="86"/>
  <c r="A37" i="86"/>
  <c r="O36" i="86"/>
  <c r="N36" i="86"/>
  <c r="A36" i="86"/>
  <c r="O35" i="86"/>
  <c r="N35" i="86"/>
  <c r="A35" i="86"/>
  <c r="O34" i="86"/>
  <c r="N34" i="86"/>
  <c r="A34" i="86"/>
  <c r="O33" i="86"/>
  <c r="N33" i="86"/>
  <c r="A33" i="86"/>
  <c r="O32" i="86"/>
  <c r="N32" i="86"/>
  <c r="A32" i="86"/>
  <c r="O31" i="86"/>
  <c r="N31" i="86"/>
  <c r="A31" i="86"/>
  <c r="O30" i="86"/>
  <c r="N30" i="86"/>
  <c r="A30" i="86"/>
  <c r="O29" i="86"/>
  <c r="N29" i="86"/>
  <c r="A29" i="86"/>
  <c r="O28" i="86"/>
  <c r="N28" i="86"/>
  <c r="A28" i="86"/>
  <c r="O27" i="86"/>
  <c r="N27" i="86"/>
  <c r="A27" i="86"/>
  <c r="O26" i="86"/>
  <c r="N26" i="86"/>
  <c r="A26" i="86"/>
  <c r="O25" i="86"/>
  <c r="N25" i="86"/>
  <c r="A25" i="86"/>
  <c r="O24" i="86"/>
  <c r="N24" i="86"/>
  <c r="A24" i="86"/>
  <c r="O23" i="86"/>
  <c r="N23" i="86"/>
  <c r="A23" i="86"/>
  <c r="O22" i="86"/>
  <c r="N22" i="86"/>
  <c r="A22" i="86"/>
  <c r="O21" i="86"/>
  <c r="N21" i="86"/>
  <c r="A21" i="86"/>
  <c r="O20" i="86"/>
  <c r="N20" i="86"/>
  <c r="A20" i="86"/>
  <c r="O19" i="86"/>
  <c r="N19" i="86"/>
  <c r="A19" i="86"/>
  <c r="O18" i="86"/>
  <c r="N18" i="86"/>
  <c r="A18" i="86"/>
  <c r="O17" i="86"/>
  <c r="N17" i="86"/>
  <c r="A17" i="86"/>
  <c r="O16" i="86"/>
  <c r="N16" i="86"/>
  <c r="A16" i="86"/>
  <c r="O15" i="86"/>
  <c r="N15" i="86"/>
  <c r="A15" i="86"/>
  <c r="O7" i="86" s="1"/>
  <c r="O8" i="86" s="1"/>
  <c r="O14" i="86"/>
  <c r="N14" i="86"/>
  <c r="A14" i="86"/>
  <c r="M7" i="86" s="1"/>
  <c r="M8" i="86" s="1"/>
  <c r="O13" i="86"/>
  <c r="N13" i="86"/>
  <c r="A13" i="86"/>
  <c r="O12" i="86"/>
  <c r="N12" i="86"/>
  <c r="A12" i="86"/>
  <c r="L7" i="86" s="1"/>
  <c r="L8" i="86" s="1"/>
  <c r="L9" i="86"/>
  <c r="K9" i="86"/>
  <c r="I9" i="86"/>
  <c r="N9" i="86" s="1"/>
  <c r="H9" i="86"/>
  <c r="N7" i="86"/>
  <c r="N8" i="86" s="1"/>
  <c r="J7" i="86"/>
  <c r="J8" i="86" s="1"/>
  <c r="N5" i="86"/>
  <c r="N6" i="86" s="1"/>
  <c r="J5" i="86"/>
  <c r="J6" i="86" s="1"/>
  <c r="D4" i="86"/>
  <c r="O3" i="86"/>
  <c r="O4" i="86" s="1"/>
  <c r="K3" i="86"/>
  <c r="K4" i="86" s="1"/>
  <c r="O1" i="86"/>
  <c r="N1" i="86"/>
  <c r="M1" i="86"/>
  <c r="L1" i="86"/>
  <c r="K1" i="86"/>
  <c r="J1" i="86"/>
  <c r="I1" i="86"/>
  <c r="H1" i="86"/>
  <c r="A117" i="85"/>
  <c r="A116" i="85"/>
  <c r="A115" i="85"/>
  <c r="A114" i="85"/>
  <c r="A113" i="85"/>
  <c r="A112" i="85"/>
  <c r="A111" i="85"/>
  <c r="A110" i="85"/>
  <c r="A109" i="85"/>
  <c r="A108" i="85"/>
  <c r="A107" i="85"/>
  <c r="A106" i="85"/>
  <c r="A105" i="85"/>
  <c r="A104" i="85"/>
  <c r="A103" i="85"/>
  <c r="A102" i="85"/>
  <c r="A101" i="85"/>
  <c r="A100" i="85"/>
  <c r="A99" i="85"/>
  <c r="A98" i="85"/>
  <c r="A97" i="85"/>
  <c r="A96" i="85"/>
  <c r="A95" i="85"/>
  <c r="A94" i="85"/>
  <c r="A93" i="85"/>
  <c r="A92" i="85"/>
  <c r="A91" i="85"/>
  <c r="A90" i="85"/>
  <c r="A89" i="85"/>
  <c r="A88" i="85"/>
  <c r="A87" i="85"/>
  <c r="A86" i="85"/>
  <c r="A85" i="85"/>
  <c r="A84" i="85"/>
  <c r="A83" i="85"/>
  <c r="A82" i="85"/>
  <c r="A81" i="85"/>
  <c r="A80" i="85"/>
  <c r="A79" i="85"/>
  <c r="A78" i="85"/>
  <c r="A77" i="85"/>
  <c r="A76" i="85"/>
  <c r="A75" i="85"/>
  <c r="A74" i="85"/>
  <c r="A73" i="85"/>
  <c r="A72" i="85"/>
  <c r="A71" i="85"/>
  <c r="A70" i="85"/>
  <c r="A69" i="85"/>
  <c r="A68" i="85"/>
  <c r="A67" i="85"/>
  <c r="A66" i="85"/>
  <c r="A65" i="85"/>
  <c r="A64" i="85"/>
  <c r="A63" i="85"/>
  <c r="A62" i="85"/>
  <c r="A61" i="85"/>
  <c r="A60" i="85"/>
  <c r="A59" i="85"/>
  <c r="A58" i="85"/>
  <c r="A57" i="85"/>
  <c r="A56" i="85"/>
  <c r="A55" i="85"/>
  <c r="A54" i="85"/>
  <c r="A53" i="85"/>
  <c r="A52" i="85"/>
  <c r="A51" i="85"/>
  <c r="A50" i="85"/>
  <c r="A49" i="85"/>
  <c r="A48" i="85"/>
  <c r="A47" i="85"/>
  <c r="A46" i="85"/>
  <c r="A45" i="85"/>
  <c r="A44" i="85"/>
  <c r="A43" i="85"/>
  <c r="A42" i="85"/>
  <c r="A41" i="85"/>
  <c r="A40" i="85"/>
  <c r="A39" i="85"/>
  <c r="A38" i="85"/>
  <c r="A37" i="85"/>
  <c r="A36" i="85"/>
  <c r="A35" i="85"/>
  <c r="A34" i="85"/>
  <c r="A33" i="85"/>
  <c r="A32" i="85"/>
  <c r="A31" i="85"/>
  <c r="A30" i="85"/>
  <c r="A29" i="85"/>
  <c r="A28" i="85"/>
  <c r="A27" i="85"/>
  <c r="A26" i="85"/>
  <c r="A25" i="85"/>
  <c r="A24" i="85"/>
  <c r="A23" i="85"/>
  <c r="A22" i="85"/>
  <c r="A21" i="85"/>
  <c r="A20" i="85"/>
  <c r="A19" i="85"/>
  <c r="A18" i="85"/>
  <c r="A17" i="85"/>
  <c r="A16" i="85"/>
  <c r="A15" i="85"/>
  <c r="A14" i="85"/>
  <c r="A13" i="85"/>
  <c r="I7" i="85" s="1"/>
  <c r="I8" i="85" s="1"/>
  <c r="A12" i="85"/>
  <c r="I9" i="85"/>
  <c r="H9" i="85"/>
  <c r="D4" i="85"/>
  <c r="J1" i="85"/>
  <c r="I1" i="85"/>
  <c r="H1" i="85"/>
  <c r="A117" i="84"/>
  <c r="A116" i="84"/>
  <c r="A115" i="84"/>
  <c r="A114" i="84"/>
  <c r="A113" i="84"/>
  <c r="A112" i="84"/>
  <c r="A111" i="84"/>
  <c r="A110" i="84"/>
  <c r="A109" i="84"/>
  <c r="A108" i="84"/>
  <c r="A107" i="84"/>
  <c r="A106" i="84"/>
  <c r="A105" i="84"/>
  <c r="A104" i="84"/>
  <c r="A103" i="84"/>
  <c r="A102" i="84"/>
  <c r="A101" i="84"/>
  <c r="A100" i="84"/>
  <c r="A99" i="84"/>
  <c r="A98" i="84"/>
  <c r="A97" i="84"/>
  <c r="A96" i="84"/>
  <c r="A95" i="84"/>
  <c r="A94" i="84"/>
  <c r="A93" i="84"/>
  <c r="A92" i="84"/>
  <c r="A91" i="84"/>
  <c r="A90" i="84"/>
  <c r="A89" i="84"/>
  <c r="A88" i="84"/>
  <c r="A87" i="84"/>
  <c r="A86" i="84"/>
  <c r="A85" i="84"/>
  <c r="A84" i="84"/>
  <c r="A83" i="84"/>
  <c r="A82" i="84"/>
  <c r="A81" i="84"/>
  <c r="A80" i="84"/>
  <c r="A79" i="84"/>
  <c r="A78" i="84"/>
  <c r="A77" i="84"/>
  <c r="A76" i="84"/>
  <c r="A75" i="84"/>
  <c r="A74" i="84"/>
  <c r="A73" i="84"/>
  <c r="A72" i="84"/>
  <c r="A71" i="84"/>
  <c r="A70" i="84"/>
  <c r="A69" i="84"/>
  <c r="A68" i="84"/>
  <c r="A67" i="84"/>
  <c r="A66" i="84"/>
  <c r="A65" i="84"/>
  <c r="A64" i="84"/>
  <c r="A63" i="84"/>
  <c r="A62" i="84"/>
  <c r="A61" i="84"/>
  <c r="A60" i="84"/>
  <c r="A59" i="84"/>
  <c r="A58" i="84"/>
  <c r="A57" i="84"/>
  <c r="A56" i="84"/>
  <c r="A55" i="84"/>
  <c r="A54" i="84"/>
  <c r="A53" i="84"/>
  <c r="A52" i="84"/>
  <c r="A51" i="84"/>
  <c r="A50" i="84"/>
  <c r="A49" i="84"/>
  <c r="A48" i="84"/>
  <c r="A47" i="84"/>
  <c r="A46" i="84"/>
  <c r="A45" i="84"/>
  <c r="A44" i="84"/>
  <c r="A43" i="84"/>
  <c r="A42" i="84"/>
  <c r="A41" i="84"/>
  <c r="A40" i="84"/>
  <c r="A39" i="84"/>
  <c r="A38" i="84"/>
  <c r="A37" i="84"/>
  <c r="A36" i="84"/>
  <c r="A35" i="84"/>
  <c r="A34" i="84"/>
  <c r="A33" i="84"/>
  <c r="A32" i="84"/>
  <c r="A31" i="84"/>
  <c r="A30" i="84"/>
  <c r="A29" i="84"/>
  <c r="A28" i="84"/>
  <c r="A27" i="84"/>
  <c r="A26" i="84"/>
  <c r="A25" i="84"/>
  <c r="A24" i="84"/>
  <c r="A23" i="84"/>
  <c r="A22" i="84"/>
  <c r="A21" i="84"/>
  <c r="A20" i="84"/>
  <c r="A19" i="84"/>
  <c r="A18" i="84"/>
  <c r="A17" i="84"/>
  <c r="A16" i="84"/>
  <c r="A15" i="84"/>
  <c r="A14" i="84"/>
  <c r="A13" i="84"/>
  <c r="A12" i="84"/>
  <c r="I9" i="84"/>
  <c r="H9" i="84"/>
  <c r="I5" i="84"/>
  <c r="I6" i="84" s="1"/>
  <c r="D4" i="84"/>
  <c r="J1" i="84"/>
  <c r="I1" i="84"/>
  <c r="H1" i="84"/>
  <c r="O129" i="83"/>
  <c r="N129" i="83"/>
  <c r="O128" i="83"/>
  <c r="N128" i="83"/>
  <c r="O127" i="83"/>
  <c r="N127" i="83"/>
  <c r="O126" i="83"/>
  <c r="N126" i="83"/>
  <c r="O125" i="83"/>
  <c r="N125" i="83"/>
  <c r="O124" i="83"/>
  <c r="N124" i="83"/>
  <c r="O123" i="83"/>
  <c r="N123" i="83"/>
  <c r="O122" i="83"/>
  <c r="N122" i="83"/>
  <c r="O121" i="83"/>
  <c r="N121" i="83"/>
  <c r="O120" i="83"/>
  <c r="N120" i="83"/>
  <c r="O119" i="83"/>
  <c r="N119" i="83"/>
  <c r="O118" i="83"/>
  <c r="N118" i="83"/>
  <c r="O117" i="83"/>
  <c r="N117" i="83"/>
  <c r="A117" i="83"/>
  <c r="O116" i="83"/>
  <c r="N116" i="83"/>
  <c r="A116" i="83"/>
  <c r="O115" i="83"/>
  <c r="N115" i="83"/>
  <c r="A115" i="83"/>
  <c r="O114" i="83"/>
  <c r="N114" i="83"/>
  <c r="A114" i="83"/>
  <c r="O113" i="83"/>
  <c r="N113" i="83"/>
  <c r="A113" i="83"/>
  <c r="O112" i="83"/>
  <c r="N112" i="83"/>
  <c r="A112" i="83"/>
  <c r="O111" i="83"/>
  <c r="N111" i="83"/>
  <c r="A111" i="83"/>
  <c r="O110" i="83"/>
  <c r="N110" i="83"/>
  <c r="A110" i="83"/>
  <c r="O109" i="83"/>
  <c r="N109" i="83"/>
  <c r="A109" i="83"/>
  <c r="O108" i="83"/>
  <c r="N108" i="83"/>
  <c r="A108" i="83"/>
  <c r="O107" i="83"/>
  <c r="N107" i="83"/>
  <c r="A107" i="83"/>
  <c r="O106" i="83"/>
  <c r="N106" i="83"/>
  <c r="A106" i="83"/>
  <c r="O105" i="83"/>
  <c r="N105" i="83"/>
  <c r="A105" i="83"/>
  <c r="O104" i="83"/>
  <c r="N104" i="83"/>
  <c r="A104" i="83"/>
  <c r="O103" i="83"/>
  <c r="N103" i="83"/>
  <c r="A103" i="83"/>
  <c r="O102" i="83"/>
  <c r="N102" i="83"/>
  <c r="A102" i="83"/>
  <c r="O101" i="83"/>
  <c r="N101" i="83"/>
  <c r="A101" i="83"/>
  <c r="O100" i="83"/>
  <c r="N100" i="83"/>
  <c r="A100" i="83"/>
  <c r="O99" i="83"/>
  <c r="N99" i="83"/>
  <c r="A99" i="83"/>
  <c r="O98" i="83"/>
  <c r="N98" i="83"/>
  <c r="A98" i="83"/>
  <c r="O97" i="83"/>
  <c r="N97" i="83"/>
  <c r="A97" i="83"/>
  <c r="O96" i="83"/>
  <c r="N96" i="83"/>
  <c r="A96" i="83"/>
  <c r="O95" i="83"/>
  <c r="N95" i="83"/>
  <c r="A95" i="83"/>
  <c r="O94" i="83"/>
  <c r="N94" i="83"/>
  <c r="A94" i="83"/>
  <c r="O93" i="83"/>
  <c r="N93" i="83"/>
  <c r="A93" i="83"/>
  <c r="O92" i="83"/>
  <c r="N92" i="83"/>
  <c r="A92" i="83"/>
  <c r="O91" i="83"/>
  <c r="N91" i="83"/>
  <c r="A91" i="83"/>
  <c r="O90" i="83"/>
  <c r="N90" i="83"/>
  <c r="A90" i="83"/>
  <c r="O89" i="83"/>
  <c r="N89" i="83"/>
  <c r="A89" i="83"/>
  <c r="O88" i="83"/>
  <c r="N88" i="83"/>
  <c r="A88" i="83"/>
  <c r="O87" i="83"/>
  <c r="N87" i="83"/>
  <c r="A87" i="83"/>
  <c r="O86" i="83"/>
  <c r="N86" i="83"/>
  <c r="A86" i="83"/>
  <c r="O85" i="83"/>
  <c r="N85" i="83"/>
  <c r="A85" i="83"/>
  <c r="O84" i="83"/>
  <c r="N84" i="83"/>
  <c r="A84" i="83"/>
  <c r="O83" i="83"/>
  <c r="N83" i="83"/>
  <c r="A83" i="83"/>
  <c r="O82" i="83"/>
  <c r="N82" i="83"/>
  <c r="A82" i="83"/>
  <c r="O81" i="83"/>
  <c r="N81" i="83"/>
  <c r="A81" i="83"/>
  <c r="O80" i="83"/>
  <c r="N80" i="83"/>
  <c r="A80" i="83"/>
  <c r="O79" i="83"/>
  <c r="N79" i="83"/>
  <c r="A79" i="83"/>
  <c r="O78" i="83"/>
  <c r="N78" i="83"/>
  <c r="A78" i="83"/>
  <c r="O77" i="83"/>
  <c r="N77" i="83"/>
  <c r="A77" i="83"/>
  <c r="O76" i="83"/>
  <c r="N76" i="83"/>
  <c r="A76" i="83"/>
  <c r="O75" i="83"/>
  <c r="N75" i="83"/>
  <c r="A75" i="83"/>
  <c r="O74" i="83"/>
  <c r="N74" i="83"/>
  <c r="A74" i="83"/>
  <c r="O73" i="83"/>
  <c r="N73" i="83"/>
  <c r="A73" i="83"/>
  <c r="O72" i="83"/>
  <c r="N72" i="83"/>
  <c r="A72" i="83"/>
  <c r="O71" i="83"/>
  <c r="N71" i="83"/>
  <c r="A71" i="83"/>
  <c r="O70" i="83"/>
  <c r="N70" i="83"/>
  <c r="A70" i="83"/>
  <c r="O69" i="83"/>
  <c r="N69" i="83"/>
  <c r="A69" i="83"/>
  <c r="O68" i="83"/>
  <c r="N68" i="83"/>
  <c r="A68" i="83"/>
  <c r="O67" i="83"/>
  <c r="N67" i="83"/>
  <c r="A67" i="83"/>
  <c r="O66" i="83"/>
  <c r="N66" i="83"/>
  <c r="A66" i="83"/>
  <c r="O65" i="83"/>
  <c r="N65" i="83"/>
  <c r="A65" i="83"/>
  <c r="O64" i="83"/>
  <c r="N64" i="83"/>
  <c r="A64" i="83"/>
  <c r="O63" i="83"/>
  <c r="N63" i="83"/>
  <c r="A63" i="83"/>
  <c r="O62" i="83"/>
  <c r="N62" i="83"/>
  <c r="A62" i="83"/>
  <c r="O61" i="83"/>
  <c r="N61" i="83"/>
  <c r="A61" i="83"/>
  <c r="O60" i="83"/>
  <c r="N60" i="83"/>
  <c r="A60" i="83"/>
  <c r="O59" i="83"/>
  <c r="N59" i="83"/>
  <c r="A59" i="83"/>
  <c r="O58" i="83"/>
  <c r="N58" i="83"/>
  <c r="A58" i="83"/>
  <c r="O57" i="83"/>
  <c r="N57" i="83"/>
  <c r="A57" i="83"/>
  <c r="O56" i="83"/>
  <c r="N56" i="83"/>
  <c r="A56" i="83"/>
  <c r="O55" i="83"/>
  <c r="N55" i="83"/>
  <c r="A55" i="83"/>
  <c r="O54" i="83"/>
  <c r="N54" i="83"/>
  <c r="A54" i="83"/>
  <c r="O53" i="83"/>
  <c r="N53" i="83"/>
  <c r="A53" i="83"/>
  <c r="O52" i="83"/>
  <c r="N52" i="83"/>
  <c r="A52" i="83"/>
  <c r="O51" i="83"/>
  <c r="N51" i="83"/>
  <c r="A51" i="83"/>
  <c r="O50" i="83"/>
  <c r="N50" i="83"/>
  <c r="A50" i="83"/>
  <c r="O49" i="83"/>
  <c r="N49" i="83"/>
  <c r="A49" i="83"/>
  <c r="O48" i="83"/>
  <c r="N48" i="83"/>
  <c r="A48" i="83"/>
  <c r="O47" i="83"/>
  <c r="N47" i="83"/>
  <c r="A47" i="83"/>
  <c r="O46" i="83"/>
  <c r="N46" i="83"/>
  <c r="A46" i="83"/>
  <c r="O45" i="83"/>
  <c r="N45" i="83"/>
  <c r="A45" i="83"/>
  <c r="O44" i="83"/>
  <c r="N44" i="83"/>
  <c r="A44" i="83"/>
  <c r="O43" i="83"/>
  <c r="N43" i="83"/>
  <c r="A43" i="83"/>
  <c r="O42" i="83"/>
  <c r="N42" i="83"/>
  <c r="A42" i="83"/>
  <c r="O41" i="83"/>
  <c r="N41" i="83"/>
  <c r="A41" i="83"/>
  <c r="O40" i="83"/>
  <c r="N40" i="83"/>
  <c r="A40" i="83"/>
  <c r="O39" i="83"/>
  <c r="N39" i="83"/>
  <c r="A39" i="83"/>
  <c r="O38" i="83"/>
  <c r="N38" i="83"/>
  <c r="A38" i="83"/>
  <c r="O37" i="83"/>
  <c r="N37" i="83"/>
  <c r="A37" i="83"/>
  <c r="O36" i="83"/>
  <c r="N36" i="83"/>
  <c r="A36" i="83"/>
  <c r="O35" i="83"/>
  <c r="N35" i="83"/>
  <c r="A35" i="83"/>
  <c r="O34" i="83"/>
  <c r="N34" i="83"/>
  <c r="A34" i="83"/>
  <c r="O33" i="83"/>
  <c r="N33" i="83"/>
  <c r="A33" i="83"/>
  <c r="O32" i="83"/>
  <c r="N32" i="83"/>
  <c r="A32" i="83"/>
  <c r="O31" i="83"/>
  <c r="N31" i="83"/>
  <c r="A31" i="83"/>
  <c r="O30" i="83"/>
  <c r="N30" i="83"/>
  <c r="A30" i="83"/>
  <c r="O29" i="83"/>
  <c r="N29" i="83"/>
  <c r="A29" i="83"/>
  <c r="O28" i="83"/>
  <c r="N28" i="83"/>
  <c r="A28" i="83"/>
  <c r="O27" i="83"/>
  <c r="N27" i="83"/>
  <c r="A27" i="83"/>
  <c r="O26" i="83"/>
  <c r="N26" i="83"/>
  <c r="A26" i="83"/>
  <c r="O25" i="83"/>
  <c r="N25" i="83"/>
  <c r="A25" i="83"/>
  <c r="O24" i="83"/>
  <c r="N24" i="83"/>
  <c r="A24" i="83"/>
  <c r="O23" i="83"/>
  <c r="N23" i="83"/>
  <c r="A23" i="83"/>
  <c r="O22" i="83"/>
  <c r="N22" i="83"/>
  <c r="A22" i="83"/>
  <c r="O21" i="83"/>
  <c r="N21" i="83"/>
  <c r="A21" i="83"/>
  <c r="O20" i="83"/>
  <c r="N20" i="83"/>
  <c r="A20" i="83"/>
  <c r="O19" i="83"/>
  <c r="N19" i="83"/>
  <c r="A19" i="83"/>
  <c r="O18" i="83"/>
  <c r="N18" i="83"/>
  <c r="A18" i="83"/>
  <c r="O17" i="83"/>
  <c r="N17" i="83"/>
  <c r="A17" i="83"/>
  <c r="O16" i="83"/>
  <c r="N16" i="83"/>
  <c r="A16" i="83"/>
  <c r="O15" i="83"/>
  <c r="N15" i="83"/>
  <c r="A15" i="83"/>
  <c r="J7" i="83" s="1"/>
  <c r="J8" i="83" s="1"/>
  <c r="O14" i="83"/>
  <c r="N14" i="83"/>
  <c r="A14" i="83"/>
  <c r="O13" i="83"/>
  <c r="N13" i="83"/>
  <c r="A13" i="83"/>
  <c r="M7" i="83" s="1"/>
  <c r="M8" i="83" s="1"/>
  <c r="O12" i="83"/>
  <c r="N12" i="83"/>
  <c r="A12" i="83"/>
  <c r="L9" i="83"/>
  <c r="N9" i="83" s="1"/>
  <c r="K9" i="83"/>
  <c r="I9" i="83"/>
  <c r="H9" i="83"/>
  <c r="N7" i="83"/>
  <c r="N8" i="83" s="1"/>
  <c r="N5" i="83"/>
  <c r="N6" i="83" s="1"/>
  <c r="D4" i="83"/>
  <c r="K3" i="83"/>
  <c r="K4" i="83" s="1"/>
  <c r="O1" i="83"/>
  <c r="N1" i="83"/>
  <c r="M1" i="83"/>
  <c r="L1" i="83"/>
  <c r="K1" i="83"/>
  <c r="J1" i="83"/>
  <c r="I1" i="83"/>
  <c r="H1" i="83"/>
  <c r="A117" i="82"/>
  <c r="A116" i="82"/>
  <c r="A115" i="82"/>
  <c r="A114" i="82"/>
  <c r="A113" i="82"/>
  <c r="A112" i="82"/>
  <c r="A111" i="82"/>
  <c r="A110" i="82"/>
  <c r="A109" i="82"/>
  <c r="A108" i="82"/>
  <c r="A107" i="82"/>
  <c r="A106" i="82"/>
  <c r="A105" i="82"/>
  <c r="A104" i="82"/>
  <c r="A103" i="82"/>
  <c r="A102" i="82"/>
  <c r="A101" i="82"/>
  <c r="A100" i="82"/>
  <c r="A99" i="82"/>
  <c r="A98" i="82"/>
  <c r="A97" i="82"/>
  <c r="A96" i="82"/>
  <c r="A95" i="82"/>
  <c r="A94" i="82"/>
  <c r="A93" i="82"/>
  <c r="A92" i="82"/>
  <c r="A91" i="82"/>
  <c r="A90" i="82"/>
  <c r="A89" i="82"/>
  <c r="A88" i="82"/>
  <c r="A87" i="82"/>
  <c r="A86" i="82"/>
  <c r="A85" i="82"/>
  <c r="A84" i="82"/>
  <c r="A83" i="82"/>
  <c r="A82" i="82"/>
  <c r="A81" i="82"/>
  <c r="A80" i="82"/>
  <c r="A79" i="82"/>
  <c r="A78" i="82"/>
  <c r="A77" i="82"/>
  <c r="A76" i="82"/>
  <c r="A75" i="82"/>
  <c r="A74" i="82"/>
  <c r="A73" i="82"/>
  <c r="A72" i="82"/>
  <c r="A71" i="82"/>
  <c r="A70" i="82"/>
  <c r="A69" i="82"/>
  <c r="A68" i="82"/>
  <c r="A67" i="82"/>
  <c r="A66" i="82"/>
  <c r="A65" i="82"/>
  <c r="A64" i="82"/>
  <c r="A63" i="82"/>
  <c r="A62" i="82"/>
  <c r="A61" i="82"/>
  <c r="A60" i="82"/>
  <c r="A59" i="82"/>
  <c r="A58" i="82"/>
  <c r="A57" i="82"/>
  <c r="A56" i="82"/>
  <c r="A55" i="82"/>
  <c r="A54" i="82"/>
  <c r="A53" i="82"/>
  <c r="A52" i="82"/>
  <c r="A51" i="82"/>
  <c r="A50" i="82"/>
  <c r="A49" i="82"/>
  <c r="A48" i="82"/>
  <c r="A47" i="82"/>
  <c r="A46" i="82"/>
  <c r="A45" i="82"/>
  <c r="A44" i="82"/>
  <c r="A43" i="82"/>
  <c r="A42" i="82"/>
  <c r="A41" i="82"/>
  <c r="A40" i="82"/>
  <c r="A39" i="82"/>
  <c r="A38" i="82"/>
  <c r="A37" i="82"/>
  <c r="A36" i="82"/>
  <c r="A35" i="82"/>
  <c r="A34" i="82"/>
  <c r="A33" i="82"/>
  <c r="A32" i="82"/>
  <c r="A31" i="82"/>
  <c r="A30" i="82"/>
  <c r="A29" i="82"/>
  <c r="A28" i="82"/>
  <c r="A27" i="82"/>
  <c r="A26" i="82"/>
  <c r="A25" i="82"/>
  <c r="A24" i="82"/>
  <c r="A23" i="82"/>
  <c r="A22" i="82"/>
  <c r="A21" i="82"/>
  <c r="A20" i="82"/>
  <c r="A19" i="82"/>
  <c r="A18" i="82"/>
  <c r="A17" i="82"/>
  <c r="A16" i="82"/>
  <c r="A15" i="82"/>
  <c r="A14" i="82"/>
  <c r="A13" i="82"/>
  <c r="A12" i="82"/>
  <c r="N9" i="82"/>
  <c r="M9" i="82"/>
  <c r="J9" i="82"/>
  <c r="L7" i="82"/>
  <c r="L8" i="82" s="1"/>
  <c r="H7" i="82"/>
  <c r="H8" i="82" s="1"/>
  <c r="N5" i="82"/>
  <c r="N6" i="82" s="1"/>
  <c r="J5" i="82"/>
  <c r="J6" i="82" s="1"/>
  <c r="D4" i="82"/>
  <c r="M3" i="82"/>
  <c r="M4" i="82" s="1"/>
  <c r="I3" i="82"/>
  <c r="I4" i="82" s="1"/>
  <c r="N1" i="82"/>
  <c r="M1" i="82"/>
  <c r="L1" i="82"/>
  <c r="K1" i="82"/>
  <c r="J1" i="82"/>
  <c r="I1" i="82"/>
  <c r="H1" i="82"/>
  <c r="A117" i="81"/>
  <c r="A116" i="81"/>
  <c r="A115" i="81"/>
  <c r="A114" i="81"/>
  <c r="A113" i="81"/>
  <c r="A112" i="81"/>
  <c r="A111" i="81"/>
  <c r="A110" i="81"/>
  <c r="A109" i="81"/>
  <c r="A108" i="81"/>
  <c r="A107" i="81"/>
  <c r="A106" i="81"/>
  <c r="A105" i="81"/>
  <c r="A104" i="81"/>
  <c r="A103" i="81"/>
  <c r="A102" i="81"/>
  <c r="A101" i="81"/>
  <c r="A100" i="81"/>
  <c r="A99" i="81"/>
  <c r="A98" i="81"/>
  <c r="A97" i="81"/>
  <c r="A96" i="81"/>
  <c r="A95" i="81"/>
  <c r="A94" i="81"/>
  <c r="A93" i="81"/>
  <c r="A92" i="81"/>
  <c r="A91" i="81"/>
  <c r="A90" i="81"/>
  <c r="A89" i="81"/>
  <c r="A88" i="81"/>
  <c r="A87" i="81"/>
  <c r="A86" i="81"/>
  <c r="A85" i="81"/>
  <c r="A84" i="81"/>
  <c r="A83" i="81"/>
  <c r="A82" i="81"/>
  <c r="A81" i="81"/>
  <c r="A80" i="81"/>
  <c r="A79" i="81"/>
  <c r="A78" i="81"/>
  <c r="A77" i="81"/>
  <c r="A76" i="81"/>
  <c r="A75" i="81"/>
  <c r="A74" i="81"/>
  <c r="A73" i="81"/>
  <c r="A72" i="81"/>
  <c r="A71" i="81"/>
  <c r="A70" i="81"/>
  <c r="A69" i="81"/>
  <c r="A68" i="81"/>
  <c r="A67" i="81"/>
  <c r="A66" i="81"/>
  <c r="A65" i="81"/>
  <c r="A64" i="81"/>
  <c r="A63" i="81"/>
  <c r="A62" i="81"/>
  <c r="A61" i="81"/>
  <c r="A60" i="81"/>
  <c r="A59" i="81"/>
  <c r="A58" i="81"/>
  <c r="A57" i="81"/>
  <c r="A56" i="81"/>
  <c r="A55" i="81"/>
  <c r="A54" i="81"/>
  <c r="A53" i="81"/>
  <c r="A52" i="81"/>
  <c r="A51" i="81"/>
  <c r="A50" i="81"/>
  <c r="A49" i="81"/>
  <c r="A48" i="81"/>
  <c r="A47" i="81"/>
  <c r="A46" i="81"/>
  <c r="A45" i="81"/>
  <c r="A44" i="81"/>
  <c r="A43" i="81"/>
  <c r="A42" i="81"/>
  <c r="A41" i="81"/>
  <c r="A40" i="81"/>
  <c r="A39" i="81"/>
  <c r="A38" i="81"/>
  <c r="A37" i="81"/>
  <c r="A36" i="81"/>
  <c r="A35" i="81"/>
  <c r="A34" i="81"/>
  <c r="A33" i="81"/>
  <c r="A32" i="81"/>
  <c r="A31" i="81"/>
  <c r="A30" i="81"/>
  <c r="A29" i="81"/>
  <c r="A28" i="81"/>
  <c r="A27" i="81"/>
  <c r="A26" i="81"/>
  <c r="A25" i="81"/>
  <c r="A24" i="81"/>
  <c r="A23" i="81"/>
  <c r="A22" i="81"/>
  <c r="A21" i="81"/>
  <c r="A20" i="81"/>
  <c r="A19" i="81"/>
  <c r="A18" i="81"/>
  <c r="A17" i="81"/>
  <c r="A16" i="81"/>
  <c r="A15" i="81"/>
  <c r="A14" i="81"/>
  <c r="J7" i="81" s="1"/>
  <c r="J8" i="81" s="1"/>
  <c r="A13" i="81"/>
  <c r="A12" i="81"/>
  <c r="I9" i="81"/>
  <c r="H9" i="81"/>
  <c r="D4" i="81"/>
  <c r="J1" i="81"/>
  <c r="I1" i="81"/>
  <c r="H1" i="81"/>
  <c r="A117" i="80"/>
  <c r="A116" i="80"/>
  <c r="A115" i="80"/>
  <c r="A114" i="80"/>
  <c r="A113" i="80"/>
  <c r="A112" i="80"/>
  <c r="A111" i="80"/>
  <c r="A110" i="80"/>
  <c r="A109" i="80"/>
  <c r="A108" i="80"/>
  <c r="A107" i="80"/>
  <c r="A106" i="80"/>
  <c r="A105" i="80"/>
  <c r="A104" i="80"/>
  <c r="A103" i="80"/>
  <c r="A102" i="80"/>
  <c r="A101" i="80"/>
  <c r="A100" i="80"/>
  <c r="A99" i="80"/>
  <c r="A98" i="80"/>
  <c r="A97" i="80"/>
  <c r="A96" i="80"/>
  <c r="A95" i="80"/>
  <c r="A94" i="80"/>
  <c r="A93" i="80"/>
  <c r="A92" i="80"/>
  <c r="A91" i="80"/>
  <c r="A90" i="80"/>
  <c r="A89" i="80"/>
  <c r="A88" i="80"/>
  <c r="A87" i="80"/>
  <c r="A86" i="80"/>
  <c r="A85" i="80"/>
  <c r="A84" i="80"/>
  <c r="A83" i="80"/>
  <c r="A82" i="80"/>
  <c r="A81" i="80"/>
  <c r="A80" i="80"/>
  <c r="A79" i="80"/>
  <c r="A78" i="80"/>
  <c r="A77" i="80"/>
  <c r="A76" i="80"/>
  <c r="A75" i="80"/>
  <c r="A74" i="80"/>
  <c r="A73" i="80"/>
  <c r="A72" i="80"/>
  <c r="A71" i="80"/>
  <c r="A70" i="80"/>
  <c r="A69" i="80"/>
  <c r="A68" i="80"/>
  <c r="A67" i="80"/>
  <c r="A66" i="80"/>
  <c r="A65" i="80"/>
  <c r="A64" i="80"/>
  <c r="A63" i="80"/>
  <c r="A62" i="80"/>
  <c r="A61" i="80"/>
  <c r="A60" i="80"/>
  <c r="A59" i="80"/>
  <c r="A58" i="80"/>
  <c r="A57" i="80"/>
  <c r="A56" i="80"/>
  <c r="A55" i="80"/>
  <c r="A54" i="80"/>
  <c r="A53" i="80"/>
  <c r="A52" i="80"/>
  <c r="A51" i="80"/>
  <c r="A50" i="80"/>
  <c r="A49" i="80"/>
  <c r="A48" i="80"/>
  <c r="A47" i="80"/>
  <c r="A46" i="80"/>
  <c r="A45" i="80"/>
  <c r="A44" i="80"/>
  <c r="A43" i="80"/>
  <c r="A42" i="80"/>
  <c r="A41" i="80"/>
  <c r="A40" i="80"/>
  <c r="A39" i="80"/>
  <c r="A38" i="80"/>
  <c r="A37" i="80"/>
  <c r="A36" i="80"/>
  <c r="A35" i="80"/>
  <c r="A34" i="80"/>
  <c r="A33" i="80"/>
  <c r="A32" i="80"/>
  <c r="A31" i="80"/>
  <c r="A30" i="80"/>
  <c r="A29" i="80"/>
  <c r="A28" i="80"/>
  <c r="A27" i="80"/>
  <c r="A26" i="80"/>
  <c r="A25" i="80"/>
  <c r="A24" i="80"/>
  <c r="A23" i="80"/>
  <c r="A22" i="80"/>
  <c r="A21" i="80"/>
  <c r="A20" i="80"/>
  <c r="A19" i="80"/>
  <c r="A18" i="80"/>
  <c r="A17" i="80"/>
  <c r="A16" i="80"/>
  <c r="A15" i="80"/>
  <c r="A14" i="80"/>
  <c r="A13" i="80"/>
  <c r="J5" i="80" s="1"/>
  <c r="J6" i="80" s="1"/>
  <c r="A12" i="80"/>
  <c r="I7" i="80" s="1"/>
  <c r="I8" i="80" s="1"/>
  <c r="I9" i="80"/>
  <c r="H9" i="80"/>
  <c r="D4" i="80"/>
  <c r="J1" i="80"/>
  <c r="I1" i="80"/>
  <c r="H1" i="80"/>
  <c r="A117" i="79"/>
  <c r="A116" i="79"/>
  <c r="A115" i="79"/>
  <c r="A114" i="79"/>
  <c r="A113" i="79"/>
  <c r="A112" i="79"/>
  <c r="A111" i="79"/>
  <c r="A110" i="79"/>
  <c r="A109" i="79"/>
  <c r="A108" i="79"/>
  <c r="A107" i="79"/>
  <c r="A106" i="79"/>
  <c r="A105" i="79"/>
  <c r="A104" i="79"/>
  <c r="A103" i="79"/>
  <c r="A102" i="79"/>
  <c r="A101" i="79"/>
  <c r="A100" i="79"/>
  <c r="A99" i="79"/>
  <c r="A98" i="79"/>
  <c r="A97" i="79"/>
  <c r="A96" i="79"/>
  <c r="A95" i="79"/>
  <c r="A94" i="79"/>
  <c r="A93" i="79"/>
  <c r="A92" i="79"/>
  <c r="A91" i="79"/>
  <c r="A90" i="79"/>
  <c r="A89" i="79"/>
  <c r="A88" i="79"/>
  <c r="A87" i="79"/>
  <c r="A86" i="79"/>
  <c r="A85" i="79"/>
  <c r="A84" i="79"/>
  <c r="A83" i="79"/>
  <c r="A82" i="79"/>
  <c r="A81" i="79"/>
  <c r="A80" i="79"/>
  <c r="A79" i="79"/>
  <c r="A78" i="79"/>
  <c r="A77" i="79"/>
  <c r="A76" i="79"/>
  <c r="A75" i="79"/>
  <c r="A74" i="79"/>
  <c r="A73" i="79"/>
  <c r="A72" i="79"/>
  <c r="A71" i="79"/>
  <c r="A70" i="79"/>
  <c r="A69" i="79"/>
  <c r="A68" i="79"/>
  <c r="A67" i="79"/>
  <c r="A66" i="79"/>
  <c r="A65" i="79"/>
  <c r="A64" i="79"/>
  <c r="A63" i="79"/>
  <c r="A62" i="79"/>
  <c r="A61" i="79"/>
  <c r="A60" i="79"/>
  <c r="A59" i="79"/>
  <c r="A58" i="79"/>
  <c r="A57" i="79"/>
  <c r="A56" i="79"/>
  <c r="A55" i="79"/>
  <c r="A54" i="79"/>
  <c r="A53" i="79"/>
  <c r="A52" i="79"/>
  <c r="A51" i="79"/>
  <c r="A50" i="79"/>
  <c r="A49" i="79"/>
  <c r="A48" i="79"/>
  <c r="A47" i="79"/>
  <c r="A46" i="79"/>
  <c r="A45" i="79"/>
  <c r="A44" i="79"/>
  <c r="A43" i="79"/>
  <c r="A42" i="79"/>
  <c r="A41" i="79"/>
  <c r="A40" i="79"/>
  <c r="A39" i="79"/>
  <c r="A38" i="79"/>
  <c r="A37" i="79"/>
  <c r="A36" i="79"/>
  <c r="A35" i="79"/>
  <c r="A34" i="79"/>
  <c r="A33" i="79"/>
  <c r="A32" i="79"/>
  <c r="A31" i="79"/>
  <c r="A30" i="79"/>
  <c r="A29" i="79"/>
  <c r="A28" i="79"/>
  <c r="A27" i="79"/>
  <c r="A26" i="79"/>
  <c r="A25" i="79"/>
  <c r="A24" i="79"/>
  <c r="A23" i="79"/>
  <c r="A22" i="79"/>
  <c r="A21" i="79"/>
  <c r="A20" i="79"/>
  <c r="A19" i="79"/>
  <c r="A18" i="79"/>
  <c r="A17" i="79"/>
  <c r="A16" i="79"/>
  <c r="A15" i="79"/>
  <c r="A14" i="79"/>
  <c r="I5" i="79" s="1"/>
  <c r="I6" i="79" s="1"/>
  <c r="A13" i="79"/>
  <c r="A12" i="79"/>
  <c r="I9" i="79"/>
  <c r="H9" i="79"/>
  <c r="D4" i="79"/>
  <c r="J1" i="79"/>
  <c r="I1" i="79"/>
  <c r="H1" i="79"/>
  <c r="A117" i="78"/>
  <c r="A116" i="78"/>
  <c r="A115" i="78"/>
  <c r="A114" i="78"/>
  <c r="A113" i="78"/>
  <c r="A112" i="78"/>
  <c r="A111" i="78"/>
  <c r="A110" i="78"/>
  <c r="A109" i="78"/>
  <c r="A108" i="78"/>
  <c r="A107" i="78"/>
  <c r="A106" i="78"/>
  <c r="A105" i="78"/>
  <c r="A104" i="78"/>
  <c r="A103" i="78"/>
  <c r="A102" i="78"/>
  <c r="A101" i="78"/>
  <c r="A100" i="78"/>
  <c r="A99" i="78"/>
  <c r="A98" i="78"/>
  <c r="A97" i="78"/>
  <c r="A96" i="78"/>
  <c r="A95" i="78"/>
  <c r="A94" i="78"/>
  <c r="A93" i="78"/>
  <c r="A92" i="78"/>
  <c r="A91" i="78"/>
  <c r="A90" i="78"/>
  <c r="A89" i="78"/>
  <c r="A88" i="78"/>
  <c r="A87" i="78"/>
  <c r="A86" i="78"/>
  <c r="A85" i="78"/>
  <c r="A84" i="78"/>
  <c r="A83" i="78"/>
  <c r="A82" i="78"/>
  <c r="A81" i="78"/>
  <c r="A80" i="78"/>
  <c r="A79" i="78"/>
  <c r="A78" i="78"/>
  <c r="A77" i="78"/>
  <c r="A76" i="78"/>
  <c r="A75" i="78"/>
  <c r="A74" i="78"/>
  <c r="A73" i="78"/>
  <c r="A72" i="78"/>
  <c r="A71" i="78"/>
  <c r="A70" i="78"/>
  <c r="A69" i="78"/>
  <c r="A68" i="78"/>
  <c r="A67" i="78"/>
  <c r="A66" i="78"/>
  <c r="A65" i="78"/>
  <c r="A64" i="78"/>
  <c r="A63" i="78"/>
  <c r="A62" i="78"/>
  <c r="A61" i="78"/>
  <c r="A60" i="78"/>
  <c r="A59" i="78"/>
  <c r="A58" i="78"/>
  <c r="A57" i="78"/>
  <c r="A56" i="78"/>
  <c r="A55" i="78"/>
  <c r="A54" i="78"/>
  <c r="A53" i="78"/>
  <c r="A52" i="78"/>
  <c r="A51" i="78"/>
  <c r="A50" i="78"/>
  <c r="A49" i="78"/>
  <c r="A48" i="78"/>
  <c r="A47" i="78"/>
  <c r="A46" i="78"/>
  <c r="A45" i="78"/>
  <c r="A44" i="78"/>
  <c r="A43" i="78"/>
  <c r="A42" i="78"/>
  <c r="A41" i="78"/>
  <c r="A40" i="78"/>
  <c r="A39" i="78"/>
  <c r="A38" i="78"/>
  <c r="A37" i="78"/>
  <c r="A36" i="78"/>
  <c r="A35" i="78"/>
  <c r="A34" i="78"/>
  <c r="A33" i="78"/>
  <c r="A32" i="78"/>
  <c r="A31" i="78"/>
  <c r="A30" i="78"/>
  <c r="A29" i="78"/>
  <c r="A28" i="78"/>
  <c r="A27" i="78"/>
  <c r="A26" i="78"/>
  <c r="A25" i="78"/>
  <c r="A24" i="78"/>
  <c r="A23" i="78"/>
  <c r="A22" i="78"/>
  <c r="A21" i="78"/>
  <c r="A20" i="78"/>
  <c r="A19" i="78"/>
  <c r="A18" i="78"/>
  <c r="A17" i="78"/>
  <c r="A16" i="78"/>
  <c r="A15" i="78"/>
  <c r="A14" i="78"/>
  <c r="A13" i="78"/>
  <c r="J5" i="78" s="1"/>
  <c r="J6" i="78" s="1"/>
  <c r="A12" i="78"/>
  <c r="I9" i="78"/>
  <c r="H9" i="78"/>
  <c r="I7" i="78"/>
  <c r="I8" i="78" s="1"/>
  <c r="H7" i="78"/>
  <c r="H8" i="78" s="1"/>
  <c r="D4" i="78"/>
  <c r="I3" i="78"/>
  <c r="I4" i="78" s="1"/>
  <c r="J1" i="78"/>
  <c r="I1" i="78"/>
  <c r="H1" i="78"/>
  <c r="O129" i="77"/>
  <c r="N129" i="77"/>
  <c r="O128" i="77"/>
  <c r="N128" i="77"/>
  <c r="O127" i="77"/>
  <c r="N127" i="77"/>
  <c r="O126" i="77"/>
  <c r="N126" i="77"/>
  <c r="O125" i="77"/>
  <c r="N125" i="77"/>
  <c r="O124" i="77"/>
  <c r="N124" i="77"/>
  <c r="O123" i="77"/>
  <c r="N123" i="77"/>
  <c r="O122" i="77"/>
  <c r="N122" i="77"/>
  <c r="O121" i="77"/>
  <c r="N121" i="77"/>
  <c r="O120" i="77"/>
  <c r="N120" i="77"/>
  <c r="O119" i="77"/>
  <c r="N119" i="77"/>
  <c r="O118" i="77"/>
  <c r="N118" i="77"/>
  <c r="O117" i="77"/>
  <c r="N117" i="77"/>
  <c r="A117" i="77"/>
  <c r="O116" i="77"/>
  <c r="N116" i="77"/>
  <c r="A116" i="77"/>
  <c r="O115" i="77"/>
  <c r="N115" i="77"/>
  <c r="A115" i="77"/>
  <c r="O114" i="77"/>
  <c r="N114" i="77"/>
  <c r="A114" i="77"/>
  <c r="O113" i="77"/>
  <c r="N113" i="77"/>
  <c r="A113" i="77"/>
  <c r="O112" i="77"/>
  <c r="N112" i="77"/>
  <c r="A112" i="77"/>
  <c r="O111" i="77"/>
  <c r="N111" i="77"/>
  <c r="A111" i="77"/>
  <c r="O110" i="77"/>
  <c r="N110" i="77"/>
  <c r="A110" i="77"/>
  <c r="O109" i="77"/>
  <c r="N109" i="77"/>
  <c r="A109" i="77"/>
  <c r="O108" i="77"/>
  <c r="N108" i="77"/>
  <c r="A108" i="77"/>
  <c r="O107" i="77"/>
  <c r="N107" i="77"/>
  <c r="A107" i="77"/>
  <c r="O106" i="77"/>
  <c r="N106" i="77"/>
  <c r="A106" i="77"/>
  <c r="O105" i="77"/>
  <c r="N105" i="77"/>
  <c r="A105" i="77"/>
  <c r="O104" i="77"/>
  <c r="N104" i="77"/>
  <c r="A104" i="77"/>
  <c r="O103" i="77"/>
  <c r="N103" i="77"/>
  <c r="A103" i="77"/>
  <c r="O102" i="77"/>
  <c r="N102" i="77"/>
  <c r="A102" i="77"/>
  <c r="O101" i="77"/>
  <c r="N101" i="77"/>
  <c r="A101" i="77"/>
  <c r="O100" i="77"/>
  <c r="N100" i="77"/>
  <c r="A100" i="77"/>
  <c r="O99" i="77"/>
  <c r="N99" i="77"/>
  <c r="A99" i="77"/>
  <c r="O98" i="77"/>
  <c r="N98" i="77"/>
  <c r="A98" i="77"/>
  <c r="O97" i="77"/>
  <c r="N97" i="77"/>
  <c r="A97" i="77"/>
  <c r="O96" i="77"/>
  <c r="N96" i="77"/>
  <c r="A96" i="77"/>
  <c r="O95" i="77"/>
  <c r="N95" i="77"/>
  <c r="A95" i="77"/>
  <c r="O94" i="77"/>
  <c r="N94" i="77"/>
  <c r="A94" i="77"/>
  <c r="O93" i="77"/>
  <c r="N93" i="77"/>
  <c r="A93" i="77"/>
  <c r="O92" i="77"/>
  <c r="N92" i="77"/>
  <c r="A92" i="77"/>
  <c r="O91" i="77"/>
  <c r="N91" i="77"/>
  <c r="A91" i="77"/>
  <c r="O90" i="77"/>
  <c r="N90" i="77"/>
  <c r="A90" i="77"/>
  <c r="O89" i="77"/>
  <c r="N89" i="77"/>
  <c r="A89" i="77"/>
  <c r="O88" i="77"/>
  <c r="N88" i="77"/>
  <c r="A88" i="77"/>
  <c r="O87" i="77"/>
  <c r="N87" i="77"/>
  <c r="A87" i="77"/>
  <c r="O86" i="77"/>
  <c r="N86" i="77"/>
  <c r="A86" i="77"/>
  <c r="O85" i="77"/>
  <c r="N85" i="77"/>
  <c r="A85" i="77"/>
  <c r="O84" i="77"/>
  <c r="N84" i="77"/>
  <c r="A84" i="77"/>
  <c r="O83" i="77"/>
  <c r="N83" i="77"/>
  <c r="A83" i="77"/>
  <c r="O82" i="77"/>
  <c r="N82" i="77"/>
  <c r="A82" i="77"/>
  <c r="O81" i="77"/>
  <c r="N81" i="77"/>
  <c r="A81" i="77"/>
  <c r="O80" i="77"/>
  <c r="N80" i="77"/>
  <c r="A80" i="77"/>
  <c r="O79" i="77"/>
  <c r="N79" i="77"/>
  <c r="A79" i="77"/>
  <c r="O78" i="77"/>
  <c r="N78" i="77"/>
  <c r="A78" i="77"/>
  <c r="O77" i="77"/>
  <c r="N77" i="77"/>
  <c r="A77" i="77"/>
  <c r="O76" i="77"/>
  <c r="N76" i="77"/>
  <c r="A76" i="77"/>
  <c r="O75" i="77"/>
  <c r="N75" i="77"/>
  <c r="A75" i="77"/>
  <c r="O74" i="77"/>
  <c r="N74" i="77"/>
  <c r="A74" i="77"/>
  <c r="O73" i="77"/>
  <c r="N73" i="77"/>
  <c r="A73" i="77"/>
  <c r="O72" i="77"/>
  <c r="N72" i="77"/>
  <c r="A72" i="77"/>
  <c r="O71" i="77"/>
  <c r="N71" i="77"/>
  <c r="A71" i="77"/>
  <c r="O70" i="77"/>
  <c r="N70" i="77"/>
  <c r="A70" i="77"/>
  <c r="O69" i="77"/>
  <c r="N69" i="77"/>
  <c r="A69" i="77"/>
  <c r="O68" i="77"/>
  <c r="N68" i="77"/>
  <c r="A68" i="77"/>
  <c r="O67" i="77"/>
  <c r="N67" i="77"/>
  <c r="A67" i="77"/>
  <c r="O66" i="77"/>
  <c r="N66" i="77"/>
  <c r="A66" i="77"/>
  <c r="O65" i="77"/>
  <c r="N65" i="77"/>
  <c r="A65" i="77"/>
  <c r="O64" i="77"/>
  <c r="N64" i="77"/>
  <c r="A64" i="77"/>
  <c r="O63" i="77"/>
  <c r="N63" i="77"/>
  <c r="A63" i="77"/>
  <c r="O62" i="77"/>
  <c r="N62" i="77"/>
  <c r="A62" i="77"/>
  <c r="O61" i="77"/>
  <c r="N61" i="77"/>
  <c r="A61" i="77"/>
  <c r="O60" i="77"/>
  <c r="N60" i="77"/>
  <c r="A60" i="77"/>
  <c r="O59" i="77"/>
  <c r="N59" i="77"/>
  <c r="A59" i="77"/>
  <c r="O58" i="77"/>
  <c r="N58" i="77"/>
  <c r="A58" i="77"/>
  <c r="O57" i="77"/>
  <c r="N57" i="77"/>
  <c r="A57" i="77"/>
  <c r="O56" i="77"/>
  <c r="N56" i="77"/>
  <c r="A56" i="77"/>
  <c r="O55" i="77"/>
  <c r="N55" i="77"/>
  <c r="A55" i="77"/>
  <c r="O54" i="77"/>
  <c r="N54" i="77"/>
  <c r="A54" i="77"/>
  <c r="O53" i="77"/>
  <c r="N53" i="77"/>
  <c r="A53" i="77"/>
  <c r="O52" i="77"/>
  <c r="N52" i="77"/>
  <c r="A52" i="77"/>
  <c r="O51" i="77"/>
  <c r="N51" i="77"/>
  <c r="A51" i="77"/>
  <c r="O50" i="77"/>
  <c r="N50" i="77"/>
  <c r="A50" i="77"/>
  <c r="O49" i="77"/>
  <c r="N49" i="77"/>
  <c r="A49" i="77"/>
  <c r="O48" i="77"/>
  <c r="N48" i="77"/>
  <c r="A48" i="77"/>
  <c r="O47" i="77"/>
  <c r="N47" i="77"/>
  <c r="A47" i="77"/>
  <c r="O46" i="77"/>
  <c r="N46" i="77"/>
  <c r="A46" i="77"/>
  <c r="O45" i="77"/>
  <c r="N45" i="77"/>
  <c r="A45" i="77"/>
  <c r="O44" i="77"/>
  <c r="N44" i="77"/>
  <c r="A44" i="77"/>
  <c r="O43" i="77"/>
  <c r="N43" i="77"/>
  <c r="A43" i="77"/>
  <c r="O42" i="77"/>
  <c r="N42" i="77"/>
  <c r="A42" i="77"/>
  <c r="O41" i="77"/>
  <c r="N41" i="77"/>
  <c r="A41" i="77"/>
  <c r="O40" i="77"/>
  <c r="N40" i="77"/>
  <c r="A40" i="77"/>
  <c r="O39" i="77"/>
  <c r="N39" i="77"/>
  <c r="A39" i="77"/>
  <c r="O38" i="77"/>
  <c r="N38" i="77"/>
  <c r="A38" i="77"/>
  <c r="O37" i="77"/>
  <c r="N37" i="77"/>
  <c r="A37" i="77"/>
  <c r="O36" i="77"/>
  <c r="N36" i="77"/>
  <c r="A36" i="77"/>
  <c r="O35" i="77"/>
  <c r="N35" i="77"/>
  <c r="A35" i="77"/>
  <c r="O34" i="77"/>
  <c r="N34" i="77"/>
  <c r="A34" i="77"/>
  <c r="O33" i="77"/>
  <c r="N33" i="77"/>
  <c r="A33" i="77"/>
  <c r="O32" i="77"/>
  <c r="N32" i="77"/>
  <c r="A32" i="77"/>
  <c r="O31" i="77"/>
  <c r="N31" i="77"/>
  <c r="A31" i="77"/>
  <c r="O30" i="77"/>
  <c r="N30" i="77"/>
  <c r="A30" i="77"/>
  <c r="O29" i="77"/>
  <c r="N29" i="77"/>
  <c r="A29" i="77"/>
  <c r="O28" i="77"/>
  <c r="N28" i="77"/>
  <c r="A28" i="77"/>
  <c r="O27" i="77"/>
  <c r="N27" i="77"/>
  <c r="A27" i="77"/>
  <c r="O26" i="77"/>
  <c r="N26" i="77"/>
  <c r="A26" i="77"/>
  <c r="O25" i="77"/>
  <c r="N25" i="77"/>
  <c r="A25" i="77"/>
  <c r="O24" i="77"/>
  <c r="N24" i="77"/>
  <c r="A24" i="77"/>
  <c r="O23" i="77"/>
  <c r="N23" i="77"/>
  <c r="A23" i="77"/>
  <c r="O22" i="77"/>
  <c r="N22" i="77"/>
  <c r="A22" i="77"/>
  <c r="O21" i="77"/>
  <c r="N21" i="77"/>
  <c r="A21" i="77"/>
  <c r="O20" i="77"/>
  <c r="N20" i="77"/>
  <c r="A20" i="77"/>
  <c r="O19" i="77"/>
  <c r="N19" i="77"/>
  <c r="A19" i="77"/>
  <c r="O18" i="77"/>
  <c r="N18" i="77"/>
  <c r="A18" i="77"/>
  <c r="O17" i="77"/>
  <c r="N17" i="77"/>
  <c r="A17" i="77"/>
  <c r="O16" i="77"/>
  <c r="N16" i="77"/>
  <c r="A16" i="77"/>
  <c r="O15" i="77"/>
  <c r="N15" i="77"/>
  <c r="A15" i="77"/>
  <c r="O14" i="77"/>
  <c r="N14" i="77"/>
  <c r="A14" i="77"/>
  <c r="O13" i="77"/>
  <c r="N13" i="77"/>
  <c r="A13" i="77"/>
  <c r="O7" i="77" s="1"/>
  <c r="O8" i="77" s="1"/>
  <c r="O12" i="77"/>
  <c r="N12" i="77"/>
  <c r="A12" i="77"/>
  <c r="N9" i="77"/>
  <c r="L9" i="77"/>
  <c r="K9" i="77"/>
  <c r="I9" i="77"/>
  <c r="H9" i="77"/>
  <c r="L7" i="77"/>
  <c r="L8" i="77" s="1"/>
  <c r="H7" i="77"/>
  <c r="H8" i="77" s="1"/>
  <c r="L5" i="77"/>
  <c r="L6" i="77" s="1"/>
  <c r="H5" i="77"/>
  <c r="H6" i="77" s="1"/>
  <c r="D4" i="77"/>
  <c r="M3" i="77"/>
  <c r="M4" i="77" s="1"/>
  <c r="I3" i="77"/>
  <c r="I4" i="77" s="1"/>
  <c r="O1" i="77"/>
  <c r="N1" i="77"/>
  <c r="M1" i="77"/>
  <c r="L1" i="77"/>
  <c r="K1" i="77"/>
  <c r="J1" i="77"/>
  <c r="I1" i="77"/>
  <c r="H1" i="77"/>
  <c r="A117" i="76"/>
  <c r="A116" i="76"/>
  <c r="A115" i="76"/>
  <c r="A114" i="76"/>
  <c r="A113" i="76"/>
  <c r="A112" i="76"/>
  <c r="A111" i="76"/>
  <c r="A110" i="76"/>
  <c r="A109" i="76"/>
  <c r="A108" i="76"/>
  <c r="A107" i="76"/>
  <c r="A106" i="76"/>
  <c r="A105" i="76"/>
  <c r="A104" i="76"/>
  <c r="A103" i="76"/>
  <c r="A102" i="76"/>
  <c r="A101" i="76"/>
  <c r="A100" i="76"/>
  <c r="A99" i="76"/>
  <c r="A98" i="76"/>
  <c r="A97" i="76"/>
  <c r="A96" i="76"/>
  <c r="A95" i="76"/>
  <c r="A94" i="76"/>
  <c r="A93" i="76"/>
  <c r="A92" i="76"/>
  <c r="A91" i="76"/>
  <c r="A90" i="76"/>
  <c r="A89" i="76"/>
  <c r="A88" i="76"/>
  <c r="A87" i="76"/>
  <c r="A86" i="76"/>
  <c r="A85" i="76"/>
  <c r="A84" i="76"/>
  <c r="A83" i="76"/>
  <c r="A82" i="76"/>
  <c r="A81" i="76"/>
  <c r="A80" i="76"/>
  <c r="A79" i="76"/>
  <c r="A78" i="76"/>
  <c r="A77" i="76"/>
  <c r="A76" i="76"/>
  <c r="A75" i="76"/>
  <c r="A74" i="76"/>
  <c r="A73" i="76"/>
  <c r="A72" i="76"/>
  <c r="A71" i="76"/>
  <c r="A70" i="76"/>
  <c r="A69" i="76"/>
  <c r="A68" i="76"/>
  <c r="A67" i="76"/>
  <c r="A66" i="76"/>
  <c r="A65" i="76"/>
  <c r="A64" i="76"/>
  <c r="A63" i="76"/>
  <c r="A62" i="76"/>
  <c r="A61" i="76"/>
  <c r="A60" i="76"/>
  <c r="A59" i="76"/>
  <c r="A58" i="76"/>
  <c r="A57" i="76"/>
  <c r="A56" i="76"/>
  <c r="A55" i="76"/>
  <c r="A54" i="76"/>
  <c r="A53" i="76"/>
  <c r="A52" i="76"/>
  <c r="A51" i="76"/>
  <c r="A50" i="76"/>
  <c r="A49" i="76"/>
  <c r="A48" i="76"/>
  <c r="A47" i="76"/>
  <c r="A46" i="76"/>
  <c r="A45" i="76"/>
  <c r="A44" i="76"/>
  <c r="A43" i="76"/>
  <c r="A42" i="76"/>
  <c r="A41" i="76"/>
  <c r="A40" i="76"/>
  <c r="A39" i="76"/>
  <c r="A38" i="76"/>
  <c r="A37" i="76"/>
  <c r="A36" i="76"/>
  <c r="A35" i="76"/>
  <c r="A34" i="76"/>
  <c r="A33" i="76"/>
  <c r="A32" i="76"/>
  <c r="A31" i="76"/>
  <c r="A30" i="76"/>
  <c r="A29" i="76"/>
  <c r="A28" i="76"/>
  <c r="A27" i="76"/>
  <c r="A26" i="76"/>
  <c r="A25" i="76"/>
  <c r="A24" i="76"/>
  <c r="A23" i="76"/>
  <c r="A22" i="76"/>
  <c r="A21" i="76"/>
  <c r="A20" i="76"/>
  <c r="A19" i="76"/>
  <c r="A18" i="76"/>
  <c r="A17" i="76"/>
  <c r="A16" i="76"/>
  <c r="A15" i="76"/>
  <c r="J7" i="76" s="1"/>
  <c r="J8" i="76" s="1"/>
  <c r="A14" i="76"/>
  <c r="A13" i="76"/>
  <c r="A12" i="76"/>
  <c r="I9" i="76"/>
  <c r="H9" i="76"/>
  <c r="I5" i="76"/>
  <c r="I6" i="76" s="1"/>
  <c r="D4" i="76"/>
  <c r="H3" i="76"/>
  <c r="H4" i="76" s="1"/>
  <c r="J1" i="76"/>
  <c r="I1" i="76"/>
  <c r="H1" i="76"/>
  <c r="A117" i="75"/>
  <c r="A116" i="75"/>
  <c r="A115" i="75"/>
  <c r="A114" i="75"/>
  <c r="A113" i="75"/>
  <c r="A112" i="75"/>
  <c r="A111" i="75"/>
  <c r="A110" i="75"/>
  <c r="A109" i="75"/>
  <c r="A108" i="75"/>
  <c r="A107" i="75"/>
  <c r="A106" i="75"/>
  <c r="A105" i="75"/>
  <c r="A104" i="75"/>
  <c r="A103" i="75"/>
  <c r="A102" i="75"/>
  <c r="A101" i="75"/>
  <c r="A100" i="75"/>
  <c r="A99" i="75"/>
  <c r="A98" i="75"/>
  <c r="A97" i="75"/>
  <c r="A96" i="75"/>
  <c r="A95" i="75"/>
  <c r="A94" i="75"/>
  <c r="A93" i="75"/>
  <c r="A92" i="75"/>
  <c r="A91" i="75"/>
  <c r="A90" i="75"/>
  <c r="A89" i="75"/>
  <c r="A88" i="75"/>
  <c r="A87" i="75"/>
  <c r="A86" i="75"/>
  <c r="A85" i="75"/>
  <c r="A84" i="75"/>
  <c r="A83" i="75"/>
  <c r="A82" i="75"/>
  <c r="A81" i="75"/>
  <c r="A80" i="75"/>
  <c r="A79" i="75"/>
  <c r="A78" i="75"/>
  <c r="A77" i="75"/>
  <c r="A76" i="75"/>
  <c r="A75" i="75"/>
  <c r="A74" i="75"/>
  <c r="A73" i="75"/>
  <c r="A72" i="75"/>
  <c r="A71" i="75"/>
  <c r="A70" i="75"/>
  <c r="A69" i="75"/>
  <c r="A68" i="75"/>
  <c r="A67" i="75"/>
  <c r="A66" i="75"/>
  <c r="A65" i="75"/>
  <c r="A64" i="75"/>
  <c r="A63" i="75"/>
  <c r="A62" i="75"/>
  <c r="A61" i="75"/>
  <c r="A60" i="75"/>
  <c r="A59" i="75"/>
  <c r="A58" i="75"/>
  <c r="A57" i="75"/>
  <c r="A56" i="75"/>
  <c r="A55" i="75"/>
  <c r="A54" i="75"/>
  <c r="A53" i="75"/>
  <c r="A52" i="75"/>
  <c r="A51" i="75"/>
  <c r="A50" i="75"/>
  <c r="A49" i="75"/>
  <c r="A48" i="75"/>
  <c r="A47" i="75"/>
  <c r="A46" i="75"/>
  <c r="A45" i="75"/>
  <c r="A44" i="75"/>
  <c r="A43" i="75"/>
  <c r="A42" i="75"/>
  <c r="A41" i="75"/>
  <c r="A40" i="75"/>
  <c r="A39" i="75"/>
  <c r="A38" i="75"/>
  <c r="A37" i="75"/>
  <c r="A36" i="75"/>
  <c r="A35" i="75"/>
  <c r="A34" i="75"/>
  <c r="A33" i="75"/>
  <c r="A32" i="75"/>
  <c r="A31" i="75"/>
  <c r="A30" i="75"/>
  <c r="A29" i="75"/>
  <c r="A28" i="75"/>
  <c r="A27" i="75"/>
  <c r="A26" i="75"/>
  <c r="A25" i="75"/>
  <c r="A24" i="75"/>
  <c r="A23" i="75"/>
  <c r="A22" i="75"/>
  <c r="A21" i="75"/>
  <c r="A20" i="75"/>
  <c r="A19" i="75"/>
  <c r="A18" i="75"/>
  <c r="A17" i="75"/>
  <c r="A16" i="75"/>
  <c r="A15" i="75"/>
  <c r="A14" i="75"/>
  <c r="A13" i="75"/>
  <c r="J5" i="75" s="1"/>
  <c r="J6" i="75" s="1"/>
  <c r="A12" i="75"/>
  <c r="H7" i="75" s="1"/>
  <c r="H8" i="75" s="1"/>
  <c r="I9" i="75"/>
  <c r="H9" i="75"/>
  <c r="D4" i="75"/>
  <c r="J1" i="75"/>
  <c r="I1" i="75"/>
  <c r="H1" i="75"/>
  <c r="O129" i="74"/>
  <c r="N129" i="74"/>
  <c r="O128" i="74"/>
  <c r="N128" i="74"/>
  <c r="O127" i="74"/>
  <c r="N127" i="74"/>
  <c r="O126" i="74"/>
  <c r="N126" i="74"/>
  <c r="O125" i="74"/>
  <c r="N125" i="74"/>
  <c r="O124" i="74"/>
  <c r="N124" i="74"/>
  <c r="O123" i="74"/>
  <c r="N123" i="74"/>
  <c r="O122" i="74"/>
  <c r="N122" i="74"/>
  <c r="O121" i="74"/>
  <c r="N121" i="74"/>
  <c r="O120" i="74"/>
  <c r="N120" i="74"/>
  <c r="O119" i="74"/>
  <c r="N119" i="74"/>
  <c r="O118" i="74"/>
  <c r="N118" i="74"/>
  <c r="O117" i="74"/>
  <c r="N117" i="74"/>
  <c r="A117" i="74"/>
  <c r="O116" i="74"/>
  <c r="N116" i="74"/>
  <c r="A116" i="74"/>
  <c r="O115" i="74"/>
  <c r="N115" i="74"/>
  <c r="A115" i="74"/>
  <c r="O114" i="74"/>
  <c r="N114" i="74"/>
  <c r="A114" i="74"/>
  <c r="O113" i="74"/>
  <c r="N113" i="74"/>
  <c r="A113" i="74"/>
  <c r="O112" i="74"/>
  <c r="N112" i="74"/>
  <c r="A112" i="74"/>
  <c r="O111" i="74"/>
  <c r="N111" i="74"/>
  <c r="A111" i="74"/>
  <c r="O110" i="74"/>
  <c r="N110" i="74"/>
  <c r="A110" i="74"/>
  <c r="O109" i="74"/>
  <c r="N109" i="74"/>
  <c r="A109" i="74"/>
  <c r="O108" i="74"/>
  <c r="N108" i="74"/>
  <c r="A108" i="74"/>
  <c r="O107" i="74"/>
  <c r="N107" i="74"/>
  <c r="A107" i="74"/>
  <c r="O106" i="74"/>
  <c r="N106" i="74"/>
  <c r="A106" i="74"/>
  <c r="O105" i="74"/>
  <c r="N105" i="74"/>
  <c r="A105" i="74"/>
  <c r="O104" i="74"/>
  <c r="N104" i="74"/>
  <c r="A104" i="74"/>
  <c r="O103" i="74"/>
  <c r="N103" i="74"/>
  <c r="A103" i="74"/>
  <c r="O102" i="74"/>
  <c r="N102" i="74"/>
  <c r="A102" i="74"/>
  <c r="O101" i="74"/>
  <c r="N101" i="74"/>
  <c r="A101" i="74"/>
  <c r="O100" i="74"/>
  <c r="N100" i="74"/>
  <c r="A100" i="74"/>
  <c r="O99" i="74"/>
  <c r="N99" i="74"/>
  <c r="A99" i="74"/>
  <c r="O98" i="74"/>
  <c r="N98" i="74"/>
  <c r="A98" i="74"/>
  <c r="O97" i="74"/>
  <c r="N97" i="74"/>
  <c r="A97" i="74"/>
  <c r="O96" i="74"/>
  <c r="N96" i="74"/>
  <c r="A96" i="74"/>
  <c r="O95" i="74"/>
  <c r="N95" i="74"/>
  <c r="A95" i="74"/>
  <c r="O94" i="74"/>
  <c r="N94" i="74"/>
  <c r="A94" i="74"/>
  <c r="O93" i="74"/>
  <c r="N93" i="74"/>
  <c r="A93" i="74"/>
  <c r="O92" i="74"/>
  <c r="N92" i="74"/>
  <c r="A92" i="74"/>
  <c r="O91" i="74"/>
  <c r="N91" i="74"/>
  <c r="A91" i="74"/>
  <c r="O90" i="74"/>
  <c r="N90" i="74"/>
  <c r="A90" i="74"/>
  <c r="O89" i="74"/>
  <c r="N89" i="74"/>
  <c r="A89" i="74"/>
  <c r="O88" i="74"/>
  <c r="N88" i="74"/>
  <c r="A88" i="74"/>
  <c r="O87" i="74"/>
  <c r="N87" i="74"/>
  <c r="A87" i="74"/>
  <c r="O86" i="74"/>
  <c r="N86" i="74"/>
  <c r="A86" i="74"/>
  <c r="O85" i="74"/>
  <c r="N85" i="74"/>
  <c r="A85" i="74"/>
  <c r="O84" i="74"/>
  <c r="N84" i="74"/>
  <c r="A84" i="74"/>
  <c r="O83" i="74"/>
  <c r="N83" i="74"/>
  <c r="A83" i="74"/>
  <c r="O82" i="74"/>
  <c r="N82" i="74"/>
  <c r="A82" i="74"/>
  <c r="O81" i="74"/>
  <c r="N81" i="74"/>
  <c r="A81" i="74"/>
  <c r="O80" i="74"/>
  <c r="N80" i="74"/>
  <c r="A80" i="74"/>
  <c r="O79" i="74"/>
  <c r="N79" i="74"/>
  <c r="A79" i="74"/>
  <c r="O78" i="74"/>
  <c r="N78" i="74"/>
  <c r="A78" i="74"/>
  <c r="O77" i="74"/>
  <c r="N77" i="74"/>
  <c r="A77" i="74"/>
  <c r="O76" i="74"/>
  <c r="N76" i="74"/>
  <c r="A76" i="74"/>
  <c r="O75" i="74"/>
  <c r="N75" i="74"/>
  <c r="A75" i="74"/>
  <c r="O74" i="74"/>
  <c r="N74" i="74"/>
  <c r="A74" i="74"/>
  <c r="O73" i="74"/>
  <c r="N73" i="74"/>
  <c r="A73" i="74"/>
  <c r="O72" i="74"/>
  <c r="N72" i="74"/>
  <c r="A72" i="74"/>
  <c r="O71" i="74"/>
  <c r="N71" i="74"/>
  <c r="A71" i="74"/>
  <c r="O70" i="74"/>
  <c r="N70" i="74"/>
  <c r="A70" i="74"/>
  <c r="O69" i="74"/>
  <c r="N69" i="74"/>
  <c r="A69" i="74"/>
  <c r="O68" i="74"/>
  <c r="N68" i="74"/>
  <c r="A68" i="74"/>
  <c r="O67" i="74"/>
  <c r="N67" i="74"/>
  <c r="A67" i="74"/>
  <c r="O66" i="74"/>
  <c r="N66" i="74"/>
  <c r="A66" i="74"/>
  <c r="O65" i="74"/>
  <c r="N65" i="74"/>
  <c r="A65" i="74"/>
  <c r="O64" i="74"/>
  <c r="N64" i="74"/>
  <c r="A64" i="74"/>
  <c r="O63" i="74"/>
  <c r="N63" i="74"/>
  <c r="A63" i="74"/>
  <c r="O62" i="74"/>
  <c r="N62" i="74"/>
  <c r="A62" i="74"/>
  <c r="O61" i="74"/>
  <c r="N61" i="74"/>
  <c r="A61" i="74"/>
  <c r="O60" i="74"/>
  <c r="N60" i="74"/>
  <c r="A60" i="74"/>
  <c r="O59" i="74"/>
  <c r="N59" i="74"/>
  <c r="A59" i="74"/>
  <c r="O58" i="74"/>
  <c r="N58" i="74"/>
  <c r="A58" i="74"/>
  <c r="O57" i="74"/>
  <c r="N57" i="74"/>
  <c r="A57" i="74"/>
  <c r="O56" i="74"/>
  <c r="N56" i="74"/>
  <c r="A56" i="74"/>
  <c r="O55" i="74"/>
  <c r="N55" i="74"/>
  <c r="A55" i="74"/>
  <c r="O54" i="74"/>
  <c r="N54" i="74"/>
  <c r="A54" i="74"/>
  <c r="O53" i="74"/>
  <c r="N53" i="74"/>
  <c r="A53" i="74"/>
  <c r="O52" i="74"/>
  <c r="N52" i="74"/>
  <c r="A52" i="74"/>
  <c r="O51" i="74"/>
  <c r="N51" i="74"/>
  <c r="A51" i="74"/>
  <c r="O50" i="74"/>
  <c r="N50" i="74"/>
  <c r="A50" i="74"/>
  <c r="O49" i="74"/>
  <c r="N49" i="74"/>
  <c r="A49" i="74"/>
  <c r="O48" i="74"/>
  <c r="N48" i="74"/>
  <c r="A48" i="74"/>
  <c r="O47" i="74"/>
  <c r="N47" i="74"/>
  <c r="A47" i="74"/>
  <c r="O46" i="74"/>
  <c r="N46" i="74"/>
  <c r="A46" i="74"/>
  <c r="O45" i="74"/>
  <c r="N45" i="74"/>
  <c r="A45" i="74"/>
  <c r="O44" i="74"/>
  <c r="N44" i="74"/>
  <c r="A44" i="74"/>
  <c r="O43" i="74"/>
  <c r="N43" i="74"/>
  <c r="A43" i="74"/>
  <c r="O42" i="74"/>
  <c r="N42" i="74"/>
  <c r="A42" i="74"/>
  <c r="O41" i="74"/>
  <c r="N41" i="74"/>
  <c r="A41" i="74"/>
  <c r="O40" i="74"/>
  <c r="N40" i="74"/>
  <c r="A40" i="74"/>
  <c r="O39" i="74"/>
  <c r="N39" i="74"/>
  <c r="A39" i="74"/>
  <c r="O38" i="74"/>
  <c r="N38" i="74"/>
  <c r="A38" i="74"/>
  <c r="O37" i="74"/>
  <c r="N37" i="74"/>
  <c r="A37" i="74"/>
  <c r="O36" i="74"/>
  <c r="N36" i="74"/>
  <c r="A36" i="74"/>
  <c r="O35" i="74"/>
  <c r="N35" i="74"/>
  <c r="A35" i="74"/>
  <c r="O34" i="74"/>
  <c r="N34" i="74"/>
  <c r="A34" i="74"/>
  <c r="O33" i="74"/>
  <c r="N33" i="74"/>
  <c r="A33" i="74"/>
  <c r="O32" i="74"/>
  <c r="N32" i="74"/>
  <c r="A32" i="74"/>
  <c r="O31" i="74"/>
  <c r="N31" i="74"/>
  <c r="A31" i="74"/>
  <c r="O30" i="74"/>
  <c r="N30" i="74"/>
  <c r="A30" i="74"/>
  <c r="O29" i="74"/>
  <c r="N29" i="74"/>
  <c r="A29" i="74"/>
  <c r="O28" i="74"/>
  <c r="N28" i="74"/>
  <c r="A28" i="74"/>
  <c r="O27" i="74"/>
  <c r="N27" i="74"/>
  <c r="A27" i="74"/>
  <c r="O26" i="74"/>
  <c r="N26" i="74"/>
  <c r="A26" i="74"/>
  <c r="O25" i="74"/>
  <c r="N25" i="74"/>
  <c r="A25" i="74"/>
  <c r="O24" i="74"/>
  <c r="N24" i="74"/>
  <c r="A24" i="74"/>
  <c r="O23" i="74"/>
  <c r="N23" i="74"/>
  <c r="A23" i="74"/>
  <c r="O22" i="74"/>
  <c r="N22" i="74"/>
  <c r="A22" i="74"/>
  <c r="O21" i="74"/>
  <c r="N21" i="74"/>
  <c r="A21" i="74"/>
  <c r="O20" i="74"/>
  <c r="N20" i="74"/>
  <c r="A20" i="74"/>
  <c r="O19" i="74"/>
  <c r="N19" i="74"/>
  <c r="A19" i="74"/>
  <c r="O18" i="74"/>
  <c r="N18" i="74"/>
  <c r="A18" i="74"/>
  <c r="O17" i="74"/>
  <c r="N17" i="74"/>
  <c r="A17" i="74"/>
  <c r="O16" i="74"/>
  <c r="N16" i="74"/>
  <c r="A16" i="74"/>
  <c r="O15" i="74"/>
  <c r="N15" i="74"/>
  <c r="A15" i="74"/>
  <c r="O14" i="74"/>
  <c r="N14" i="74"/>
  <c r="A14" i="74"/>
  <c r="O13" i="74"/>
  <c r="N13" i="74"/>
  <c r="A13" i="74"/>
  <c r="M7" i="74" s="1"/>
  <c r="M8" i="74" s="1"/>
  <c r="O12" i="74"/>
  <c r="N12" i="74"/>
  <c r="A12" i="74"/>
  <c r="N9" i="74"/>
  <c r="L9" i="74"/>
  <c r="K9" i="74"/>
  <c r="I9" i="74"/>
  <c r="H9" i="74"/>
  <c r="I7" i="74"/>
  <c r="I8" i="74" s="1"/>
  <c r="O5" i="74"/>
  <c r="O6" i="74" s="1"/>
  <c r="I5" i="74"/>
  <c r="I6" i="74" s="1"/>
  <c r="D4" i="74"/>
  <c r="J3" i="74"/>
  <c r="J4" i="74" s="1"/>
  <c r="O1" i="74"/>
  <c r="N1" i="74"/>
  <c r="M1" i="74"/>
  <c r="L1" i="74"/>
  <c r="K1" i="74"/>
  <c r="J1" i="74"/>
  <c r="I1" i="74"/>
  <c r="H1" i="74"/>
  <c r="A117" i="73"/>
  <c r="A116" i="73"/>
  <c r="A115" i="73"/>
  <c r="A114" i="73"/>
  <c r="A113" i="73"/>
  <c r="A112" i="73"/>
  <c r="A111" i="73"/>
  <c r="A110" i="73"/>
  <c r="A109" i="73"/>
  <c r="A108" i="73"/>
  <c r="A107" i="73"/>
  <c r="A106" i="73"/>
  <c r="A105" i="73"/>
  <c r="A104" i="73"/>
  <c r="A103" i="73"/>
  <c r="A102" i="73"/>
  <c r="A101" i="73"/>
  <c r="A100" i="73"/>
  <c r="A99" i="73"/>
  <c r="A98" i="73"/>
  <c r="A97" i="73"/>
  <c r="A96" i="73"/>
  <c r="A95" i="73"/>
  <c r="A94" i="73"/>
  <c r="A93" i="73"/>
  <c r="A92" i="73"/>
  <c r="A91" i="73"/>
  <c r="A90" i="73"/>
  <c r="A89" i="73"/>
  <c r="A88" i="73"/>
  <c r="A87" i="73"/>
  <c r="A86" i="73"/>
  <c r="A85" i="73"/>
  <c r="A84" i="73"/>
  <c r="A83" i="73"/>
  <c r="A82" i="73"/>
  <c r="A81" i="73"/>
  <c r="A80" i="73"/>
  <c r="A79" i="73"/>
  <c r="A78" i="73"/>
  <c r="A77" i="73"/>
  <c r="A76" i="73"/>
  <c r="A75" i="73"/>
  <c r="A74" i="73"/>
  <c r="A73" i="73"/>
  <c r="A72" i="73"/>
  <c r="A71" i="73"/>
  <c r="A70" i="73"/>
  <c r="A69" i="73"/>
  <c r="A68" i="73"/>
  <c r="A67" i="73"/>
  <c r="A66" i="73"/>
  <c r="A65" i="73"/>
  <c r="A64" i="73"/>
  <c r="A63" i="73"/>
  <c r="A62" i="73"/>
  <c r="A61" i="73"/>
  <c r="A60" i="73"/>
  <c r="A59" i="73"/>
  <c r="A58" i="73"/>
  <c r="A57" i="73"/>
  <c r="A56" i="73"/>
  <c r="A55" i="73"/>
  <c r="A54" i="73"/>
  <c r="A53" i="73"/>
  <c r="A52" i="73"/>
  <c r="A51" i="73"/>
  <c r="A50" i="73"/>
  <c r="A49" i="73"/>
  <c r="A48" i="73"/>
  <c r="A47" i="73"/>
  <c r="A46" i="73"/>
  <c r="A45" i="73"/>
  <c r="A44" i="73"/>
  <c r="A43" i="73"/>
  <c r="A42" i="73"/>
  <c r="A41" i="73"/>
  <c r="A40" i="73"/>
  <c r="A39" i="73"/>
  <c r="A38" i="73"/>
  <c r="A37" i="73"/>
  <c r="A36" i="73"/>
  <c r="A35" i="73"/>
  <c r="A34" i="73"/>
  <c r="A33" i="73"/>
  <c r="A32" i="73"/>
  <c r="A31" i="73"/>
  <c r="A30" i="73"/>
  <c r="A29" i="73"/>
  <c r="A28" i="73"/>
  <c r="A27" i="73"/>
  <c r="A26" i="73"/>
  <c r="A25" i="73"/>
  <c r="A24" i="73"/>
  <c r="A23" i="73"/>
  <c r="A22" i="73"/>
  <c r="A21" i="73"/>
  <c r="A20" i="73"/>
  <c r="A19" i="73"/>
  <c r="A18" i="73"/>
  <c r="A17" i="73"/>
  <c r="A16" i="73"/>
  <c r="A15" i="73"/>
  <c r="A14" i="73"/>
  <c r="A13" i="73"/>
  <c r="A12" i="73"/>
  <c r="K7" i="73" s="1"/>
  <c r="K8" i="73" s="1"/>
  <c r="N9" i="73"/>
  <c r="M9" i="73"/>
  <c r="J9" i="73"/>
  <c r="M7" i="73"/>
  <c r="M8" i="73" s="1"/>
  <c r="K5" i="73"/>
  <c r="K6" i="73" s="1"/>
  <c r="D4" i="73"/>
  <c r="J3" i="73"/>
  <c r="J4" i="73" s="1"/>
  <c r="N1" i="73"/>
  <c r="M1" i="73"/>
  <c r="L1" i="73"/>
  <c r="K1" i="73"/>
  <c r="J1" i="73"/>
  <c r="I1" i="73"/>
  <c r="H1" i="73"/>
  <c r="A117" i="72"/>
  <c r="A116" i="72"/>
  <c r="A115" i="72"/>
  <c r="A114" i="72"/>
  <c r="A113" i="72"/>
  <c r="A112" i="72"/>
  <c r="A111" i="72"/>
  <c r="A110" i="72"/>
  <c r="A109" i="72"/>
  <c r="A108" i="72"/>
  <c r="A107" i="72"/>
  <c r="A106" i="72"/>
  <c r="A105" i="72"/>
  <c r="A104" i="72"/>
  <c r="A103" i="72"/>
  <c r="A102" i="72"/>
  <c r="A101" i="72"/>
  <c r="A100" i="72"/>
  <c r="A99" i="72"/>
  <c r="A98" i="72"/>
  <c r="A97" i="72"/>
  <c r="A96" i="72"/>
  <c r="A95" i="72"/>
  <c r="A94" i="72"/>
  <c r="A93" i="72"/>
  <c r="A92" i="72"/>
  <c r="A91" i="72"/>
  <c r="A90" i="72"/>
  <c r="A89" i="72"/>
  <c r="A88" i="72"/>
  <c r="A87" i="72"/>
  <c r="A86" i="72"/>
  <c r="A85" i="72"/>
  <c r="A84" i="72"/>
  <c r="A83" i="72"/>
  <c r="A82" i="72"/>
  <c r="A81" i="72"/>
  <c r="A80" i="72"/>
  <c r="A79" i="72"/>
  <c r="A78" i="72"/>
  <c r="A77" i="72"/>
  <c r="A76" i="72"/>
  <c r="A75" i="72"/>
  <c r="A74" i="72"/>
  <c r="A73" i="72"/>
  <c r="A72" i="72"/>
  <c r="A71" i="72"/>
  <c r="A70" i="72"/>
  <c r="A69" i="72"/>
  <c r="A68" i="72"/>
  <c r="A67" i="72"/>
  <c r="A66" i="72"/>
  <c r="A65" i="72"/>
  <c r="A64" i="72"/>
  <c r="A63" i="72"/>
  <c r="A62" i="72"/>
  <c r="A61" i="72"/>
  <c r="A60" i="72"/>
  <c r="A59" i="72"/>
  <c r="A58" i="72"/>
  <c r="A57" i="72"/>
  <c r="A56" i="72"/>
  <c r="A55" i="72"/>
  <c r="A54" i="72"/>
  <c r="A53" i="72"/>
  <c r="A52" i="72"/>
  <c r="A51" i="72"/>
  <c r="A50" i="72"/>
  <c r="A49" i="72"/>
  <c r="A48" i="72"/>
  <c r="A47" i="72"/>
  <c r="A46" i="72"/>
  <c r="A45" i="72"/>
  <c r="A44" i="72"/>
  <c r="A43" i="72"/>
  <c r="A42" i="72"/>
  <c r="A41" i="72"/>
  <c r="A40" i="72"/>
  <c r="A39" i="72"/>
  <c r="A38" i="72"/>
  <c r="A37" i="72"/>
  <c r="A36" i="72"/>
  <c r="A35" i="72"/>
  <c r="A34" i="72"/>
  <c r="A33" i="72"/>
  <c r="A32" i="72"/>
  <c r="A31" i="72"/>
  <c r="A30" i="72"/>
  <c r="A29" i="72"/>
  <c r="A28" i="72"/>
  <c r="A27" i="72"/>
  <c r="A26" i="72"/>
  <c r="A25" i="72"/>
  <c r="A24" i="72"/>
  <c r="A23" i="72"/>
  <c r="A22" i="72"/>
  <c r="A21" i="72"/>
  <c r="A20" i="72"/>
  <c r="A19" i="72"/>
  <c r="A18" i="72"/>
  <c r="A17" i="72"/>
  <c r="A16" i="72"/>
  <c r="A15" i="72"/>
  <c r="A14" i="72"/>
  <c r="A13" i="72"/>
  <c r="A12" i="72"/>
  <c r="I3" i="72" s="1"/>
  <c r="I4" i="72" s="1"/>
  <c r="I9" i="72"/>
  <c r="H9" i="72"/>
  <c r="I7" i="72"/>
  <c r="I8" i="72" s="1"/>
  <c r="J5" i="72"/>
  <c r="J6" i="72" s="1"/>
  <c r="D4" i="72"/>
  <c r="J3" i="72"/>
  <c r="J4" i="72" s="1"/>
  <c r="H3" i="72"/>
  <c r="H4" i="72" s="1"/>
  <c r="J1" i="72"/>
  <c r="I1" i="72"/>
  <c r="H1" i="72"/>
  <c r="A117" i="71"/>
  <c r="A116" i="71"/>
  <c r="A115" i="71"/>
  <c r="A114" i="71"/>
  <c r="A113" i="71"/>
  <c r="A112" i="71"/>
  <c r="A111" i="71"/>
  <c r="A110" i="71"/>
  <c r="A109" i="71"/>
  <c r="A108" i="71"/>
  <c r="A107" i="71"/>
  <c r="A106" i="71"/>
  <c r="A105" i="71"/>
  <c r="A104" i="71"/>
  <c r="A103" i="71"/>
  <c r="A102" i="71"/>
  <c r="A101" i="71"/>
  <c r="A100" i="71"/>
  <c r="A99" i="71"/>
  <c r="A98" i="71"/>
  <c r="A97" i="71"/>
  <c r="A96" i="71"/>
  <c r="A95" i="71"/>
  <c r="A94" i="71"/>
  <c r="A93" i="71"/>
  <c r="A92" i="71"/>
  <c r="A91" i="71"/>
  <c r="A90" i="71"/>
  <c r="A89" i="71"/>
  <c r="A88" i="71"/>
  <c r="A87" i="71"/>
  <c r="A86" i="71"/>
  <c r="A85" i="71"/>
  <c r="A84" i="71"/>
  <c r="A83" i="71"/>
  <c r="A82" i="71"/>
  <c r="A81" i="71"/>
  <c r="A80" i="71"/>
  <c r="A79" i="71"/>
  <c r="A78" i="71"/>
  <c r="A77" i="71"/>
  <c r="A76" i="71"/>
  <c r="A75" i="71"/>
  <c r="A74" i="71"/>
  <c r="A73" i="71"/>
  <c r="A72" i="71"/>
  <c r="A71" i="71"/>
  <c r="A70" i="71"/>
  <c r="A69" i="71"/>
  <c r="A68" i="71"/>
  <c r="A67" i="71"/>
  <c r="A66" i="71"/>
  <c r="A65" i="71"/>
  <c r="A64" i="71"/>
  <c r="A63" i="71"/>
  <c r="A62" i="71"/>
  <c r="A61" i="71"/>
  <c r="A60" i="71"/>
  <c r="A59" i="71"/>
  <c r="A58" i="71"/>
  <c r="A57" i="71"/>
  <c r="A56" i="71"/>
  <c r="A55" i="71"/>
  <c r="A54" i="71"/>
  <c r="A53" i="71"/>
  <c r="A52" i="71"/>
  <c r="A51" i="71"/>
  <c r="A50" i="71"/>
  <c r="A49" i="71"/>
  <c r="A48" i="71"/>
  <c r="A47" i="71"/>
  <c r="A46" i="71"/>
  <c r="A45" i="71"/>
  <c r="A44" i="71"/>
  <c r="A43" i="71"/>
  <c r="A42" i="71"/>
  <c r="A41" i="71"/>
  <c r="A40" i="71"/>
  <c r="A39" i="71"/>
  <c r="A38" i="71"/>
  <c r="A37" i="71"/>
  <c r="A36" i="71"/>
  <c r="A35" i="71"/>
  <c r="A34" i="71"/>
  <c r="A33" i="71"/>
  <c r="A32" i="71"/>
  <c r="A31" i="71"/>
  <c r="A30" i="71"/>
  <c r="A29" i="71"/>
  <c r="A28" i="71"/>
  <c r="A27" i="71"/>
  <c r="A26" i="71"/>
  <c r="A25" i="71"/>
  <c r="A24" i="71"/>
  <c r="A23" i="71"/>
  <c r="A22" i="71"/>
  <c r="A21" i="71"/>
  <c r="A20" i="71"/>
  <c r="A19" i="71"/>
  <c r="A18" i="71"/>
  <c r="A17" i="71"/>
  <c r="A16" i="71"/>
  <c r="A15" i="71"/>
  <c r="A14" i="71"/>
  <c r="A13" i="71"/>
  <c r="H3" i="71" s="1"/>
  <c r="H4" i="71" s="1"/>
  <c r="A12" i="71"/>
  <c r="I9" i="71"/>
  <c r="H9" i="71"/>
  <c r="H5" i="71"/>
  <c r="H6" i="71" s="1"/>
  <c r="D4" i="71"/>
  <c r="J3" i="71"/>
  <c r="J4" i="71" s="1"/>
  <c r="J1" i="71"/>
  <c r="I1" i="71"/>
  <c r="H1" i="71"/>
  <c r="A117" i="70"/>
  <c r="A116" i="70"/>
  <c r="A115" i="70"/>
  <c r="A114" i="70"/>
  <c r="A113" i="70"/>
  <c r="A112" i="70"/>
  <c r="A111" i="70"/>
  <c r="A110" i="70"/>
  <c r="A109" i="70"/>
  <c r="A108" i="70"/>
  <c r="A107" i="70"/>
  <c r="A106" i="70"/>
  <c r="A105" i="70"/>
  <c r="A104" i="70"/>
  <c r="A103" i="70"/>
  <c r="A102" i="70"/>
  <c r="A101" i="70"/>
  <c r="A100" i="70"/>
  <c r="A99" i="70"/>
  <c r="A98" i="70"/>
  <c r="A97" i="70"/>
  <c r="A96" i="70"/>
  <c r="A95" i="70"/>
  <c r="A94" i="70"/>
  <c r="A93" i="70"/>
  <c r="A92" i="70"/>
  <c r="A91" i="70"/>
  <c r="A90" i="70"/>
  <c r="A89" i="70"/>
  <c r="A88" i="70"/>
  <c r="A87" i="70"/>
  <c r="A86" i="70"/>
  <c r="A85" i="70"/>
  <c r="A84" i="70"/>
  <c r="A83" i="70"/>
  <c r="A82" i="70"/>
  <c r="A81" i="70"/>
  <c r="A80" i="70"/>
  <c r="A79" i="70"/>
  <c r="A78" i="70"/>
  <c r="A77" i="70"/>
  <c r="A76" i="70"/>
  <c r="A75" i="70"/>
  <c r="A74" i="70"/>
  <c r="A73" i="70"/>
  <c r="A72" i="70"/>
  <c r="A71" i="70"/>
  <c r="A70" i="70"/>
  <c r="A69" i="70"/>
  <c r="A68" i="70"/>
  <c r="A67" i="70"/>
  <c r="A66" i="70"/>
  <c r="A65" i="70"/>
  <c r="A64" i="70"/>
  <c r="A63" i="70"/>
  <c r="A62" i="70"/>
  <c r="A61" i="70"/>
  <c r="A60" i="70"/>
  <c r="A59" i="70"/>
  <c r="A58" i="70"/>
  <c r="A57" i="70"/>
  <c r="A56" i="70"/>
  <c r="A55" i="70"/>
  <c r="A54" i="70"/>
  <c r="A53" i="70"/>
  <c r="A52" i="70"/>
  <c r="A51" i="70"/>
  <c r="A50" i="70"/>
  <c r="A49" i="70"/>
  <c r="A48" i="70"/>
  <c r="A47" i="70"/>
  <c r="A46" i="70"/>
  <c r="A45" i="70"/>
  <c r="A44" i="70"/>
  <c r="A43" i="70"/>
  <c r="A42" i="70"/>
  <c r="A41" i="70"/>
  <c r="A40" i="70"/>
  <c r="A39" i="70"/>
  <c r="A38" i="70"/>
  <c r="A37" i="70"/>
  <c r="A36" i="70"/>
  <c r="A35" i="70"/>
  <c r="A34" i="70"/>
  <c r="A33" i="70"/>
  <c r="A32" i="70"/>
  <c r="A31" i="70"/>
  <c r="A30" i="70"/>
  <c r="A29" i="70"/>
  <c r="A28" i="70"/>
  <c r="A27" i="70"/>
  <c r="A26" i="70"/>
  <c r="A25" i="70"/>
  <c r="A24" i="70"/>
  <c r="A23" i="70"/>
  <c r="A22" i="70"/>
  <c r="A21" i="70"/>
  <c r="A20" i="70"/>
  <c r="A19" i="70"/>
  <c r="A18" i="70"/>
  <c r="A17" i="70"/>
  <c r="A16" i="70"/>
  <c r="A15" i="70"/>
  <c r="A14" i="70"/>
  <c r="A13" i="70"/>
  <c r="A12" i="70"/>
  <c r="I3" i="70" s="1"/>
  <c r="I4" i="70" s="1"/>
  <c r="I9" i="70"/>
  <c r="H9" i="70"/>
  <c r="I7" i="70"/>
  <c r="I8" i="70" s="1"/>
  <c r="J5" i="70"/>
  <c r="J6" i="70" s="1"/>
  <c r="D4" i="70"/>
  <c r="J3" i="70"/>
  <c r="J4" i="70" s="1"/>
  <c r="H3" i="70"/>
  <c r="H4" i="70" s="1"/>
  <c r="J1" i="70"/>
  <c r="I1" i="70"/>
  <c r="H1" i="70"/>
  <c r="A117" i="69"/>
  <c r="A116" i="69"/>
  <c r="A115" i="69"/>
  <c r="A114" i="69"/>
  <c r="A113" i="69"/>
  <c r="A112" i="69"/>
  <c r="A111" i="69"/>
  <c r="A110" i="69"/>
  <c r="A109" i="69"/>
  <c r="A108" i="69"/>
  <c r="A107" i="69"/>
  <c r="A106" i="69"/>
  <c r="A105" i="69"/>
  <c r="A104" i="69"/>
  <c r="A103" i="69"/>
  <c r="A102" i="69"/>
  <c r="A101" i="69"/>
  <c r="A100" i="69"/>
  <c r="A99" i="69"/>
  <c r="A98" i="69"/>
  <c r="A97" i="69"/>
  <c r="A96" i="69"/>
  <c r="A95" i="69"/>
  <c r="A94" i="69"/>
  <c r="A93" i="69"/>
  <c r="A92" i="69"/>
  <c r="A91" i="69"/>
  <c r="A90" i="69"/>
  <c r="A89" i="69"/>
  <c r="A88" i="69"/>
  <c r="A87" i="69"/>
  <c r="A86" i="69"/>
  <c r="A85" i="69"/>
  <c r="A84" i="69"/>
  <c r="A83" i="69"/>
  <c r="A82" i="69"/>
  <c r="A81" i="69"/>
  <c r="A80" i="69"/>
  <c r="A79" i="69"/>
  <c r="A78" i="69"/>
  <c r="A77" i="69"/>
  <c r="A76" i="69"/>
  <c r="A75" i="69"/>
  <c r="A74" i="69"/>
  <c r="A73" i="69"/>
  <c r="A72" i="69"/>
  <c r="A71" i="69"/>
  <c r="A70" i="69"/>
  <c r="A69" i="69"/>
  <c r="A68" i="69"/>
  <c r="A67" i="69"/>
  <c r="A66" i="69"/>
  <c r="A65" i="69"/>
  <c r="A64" i="69"/>
  <c r="A63" i="69"/>
  <c r="A62" i="69"/>
  <c r="A61" i="69"/>
  <c r="A60" i="69"/>
  <c r="A59" i="69"/>
  <c r="A58" i="69"/>
  <c r="A57" i="69"/>
  <c r="A56" i="69"/>
  <c r="A55" i="69"/>
  <c r="A54" i="69"/>
  <c r="A53" i="69"/>
  <c r="A52" i="69"/>
  <c r="A51" i="69"/>
  <c r="A50" i="69"/>
  <c r="A49" i="69"/>
  <c r="A48" i="69"/>
  <c r="A47" i="69"/>
  <c r="A46" i="69"/>
  <c r="A45" i="69"/>
  <c r="A44" i="69"/>
  <c r="A43" i="69"/>
  <c r="A42" i="69"/>
  <c r="A41" i="69"/>
  <c r="A40" i="69"/>
  <c r="A39" i="69"/>
  <c r="A38" i="69"/>
  <c r="A37" i="69"/>
  <c r="A36" i="69"/>
  <c r="A35" i="69"/>
  <c r="A34" i="69"/>
  <c r="A33" i="69"/>
  <c r="A32" i="69"/>
  <c r="A31" i="69"/>
  <c r="A30" i="69"/>
  <c r="A29" i="69"/>
  <c r="A28" i="69"/>
  <c r="A27" i="69"/>
  <c r="A26" i="69"/>
  <c r="A25" i="69"/>
  <c r="A24" i="69"/>
  <c r="A23" i="69"/>
  <c r="A22" i="69"/>
  <c r="A21" i="69"/>
  <c r="A20" i="69"/>
  <c r="A19" i="69"/>
  <c r="A18" i="69"/>
  <c r="A17" i="69"/>
  <c r="A16" i="69"/>
  <c r="A15" i="69"/>
  <c r="A14" i="69"/>
  <c r="A13" i="69"/>
  <c r="H3" i="69" s="1"/>
  <c r="H4" i="69" s="1"/>
  <c r="A12" i="69"/>
  <c r="I9" i="69"/>
  <c r="H9" i="69"/>
  <c r="H5" i="69"/>
  <c r="H6" i="69" s="1"/>
  <c r="D4" i="69"/>
  <c r="J3" i="69"/>
  <c r="J4" i="69" s="1"/>
  <c r="J1" i="69"/>
  <c r="I1" i="69"/>
  <c r="H1" i="69"/>
  <c r="O129" i="68"/>
  <c r="N129" i="68"/>
  <c r="O128" i="68"/>
  <c r="N128" i="68"/>
  <c r="O127" i="68"/>
  <c r="N127" i="68"/>
  <c r="O126" i="68"/>
  <c r="N126" i="68"/>
  <c r="O125" i="68"/>
  <c r="N125" i="68"/>
  <c r="O124" i="68"/>
  <c r="N124" i="68"/>
  <c r="O123" i="68"/>
  <c r="N123" i="68"/>
  <c r="O122" i="68"/>
  <c r="N122" i="68"/>
  <c r="O121" i="68"/>
  <c r="N121" i="68"/>
  <c r="O120" i="68"/>
  <c r="N120" i="68"/>
  <c r="O119" i="68"/>
  <c r="N119" i="68"/>
  <c r="O118" i="68"/>
  <c r="N118" i="68"/>
  <c r="O117" i="68"/>
  <c r="N117" i="68"/>
  <c r="A117" i="68"/>
  <c r="O116" i="68"/>
  <c r="N116" i="68"/>
  <c r="A116" i="68"/>
  <c r="O115" i="68"/>
  <c r="N115" i="68"/>
  <c r="A115" i="68"/>
  <c r="O114" i="68"/>
  <c r="N114" i="68"/>
  <c r="A114" i="68"/>
  <c r="O113" i="68"/>
  <c r="N113" i="68"/>
  <c r="A113" i="68"/>
  <c r="O112" i="68"/>
  <c r="N112" i="68"/>
  <c r="A112" i="68"/>
  <c r="O111" i="68"/>
  <c r="N111" i="68"/>
  <c r="A111" i="68"/>
  <c r="O110" i="68"/>
  <c r="N110" i="68"/>
  <c r="A110" i="68"/>
  <c r="O109" i="68"/>
  <c r="N109" i="68"/>
  <c r="A109" i="68"/>
  <c r="O108" i="68"/>
  <c r="N108" i="68"/>
  <c r="A108" i="68"/>
  <c r="O107" i="68"/>
  <c r="N107" i="68"/>
  <c r="A107" i="68"/>
  <c r="O106" i="68"/>
  <c r="N106" i="68"/>
  <c r="A106" i="68"/>
  <c r="O105" i="68"/>
  <c r="N105" i="68"/>
  <c r="A105" i="68"/>
  <c r="O104" i="68"/>
  <c r="N104" i="68"/>
  <c r="A104" i="68"/>
  <c r="O103" i="68"/>
  <c r="N103" i="68"/>
  <c r="A103" i="68"/>
  <c r="O102" i="68"/>
  <c r="N102" i="68"/>
  <c r="A102" i="68"/>
  <c r="O101" i="68"/>
  <c r="N101" i="68"/>
  <c r="A101" i="68"/>
  <c r="O100" i="68"/>
  <c r="N100" i="68"/>
  <c r="A100" i="68"/>
  <c r="O99" i="68"/>
  <c r="N99" i="68"/>
  <c r="A99" i="68"/>
  <c r="O98" i="68"/>
  <c r="N98" i="68"/>
  <c r="A98" i="68"/>
  <c r="O97" i="68"/>
  <c r="N97" i="68"/>
  <c r="A97" i="68"/>
  <c r="O96" i="68"/>
  <c r="N96" i="68"/>
  <c r="A96" i="68"/>
  <c r="O95" i="68"/>
  <c r="N95" i="68"/>
  <c r="A95" i="68"/>
  <c r="O94" i="68"/>
  <c r="N94" i="68"/>
  <c r="A94" i="68"/>
  <c r="O93" i="68"/>
  <c r="N93" i="68"/>
  <c r="A93" i="68"/>
  <c r="O92" i="68"/>
  <c r="N92" i="68"/>
  <c r="A92" i="68"/>
  <c r="O91" i="68"/>
  <c r="N91" i="68"/>
  <c r="A91" i="68"/>
  <c r="O90" i="68"/>
  <c r="N90" i="68"/>
  <c r="A90" i="68"/>
  <c r="O89" i="68"/>
  <c r="N89" i="68"/>
  <c r="A89" i="68"/>
  <c r="O88" i="68"/>
  <c r="N88" i="68"/>
  <c r="A88" i="68"/>
  <c r="O87" i="68"/>
  <c r="N87" i="68"/>
  <c r="A87" i="68"/>
  <c r="O86" i="68"/>
  <c r="N86" i="68"/>
  <c r="A86" i="68"/>
  <c r="O85" i="68"/>
  <c r="N85" i="68"/>
  <c r="A85" i="68"/>
  <c r="O84" i="68"/>
  <c r="N84" i="68"/>
  <c r="A84" i="68"/>
  <c r="O83" i="68"/>
  <c r="N83" i="68"/>
  <c r="A83" i="68"/>
  <c r="O82" i="68"/>
  <c r="N82" i="68"/>
  <c r="A82" i="68"/>
  <c r="O81" i="68"/>
  <c r="N81" i="68"/>
  <c r="A81" i="68"/>
  <c r="O80" i="68"/>
  <c r="N80" i="68"/>
  <c r="A80" i="68"/>
  <c r="O79" i="68"/>
  <c r="N79" i="68"/>
  <c r="A79" i="68"/>
  <c r="O78" i="68"/>
  <c r="N78" i="68"/>
  <c r="A78" i="68"/>
  <c r="O77" i="68"/>
  <c r="N77" i="68"/>
  <c r="A77" i="68"/>
  <c r="O76" i="68"/>
  <c r="N76" i="68"/>
  <c r="A76" i="68"/>
  <c r="O75" i="68"/>
  <c r="N75" i="68"/>
  <c r="A75" i="68"/>
  <c r="O74" i="68"/>
  <c r="N74" i="68"/>
  <c r="A74" i="68"/>
  <c r="O73" i="68"/>
  <c r="N73" i="68"/>
  <c r="A73" i="68"/>
  <c r="O72" i="68"/>
  <c r="N72" i="68"/>
  <c r="A72" i="68"/>
  <c r="O71" i="68"/>
  <c r="N71" i="68"/>
  <c r="A71" i="68"/>
  <c r="O70" i="68"/>
  <c r="N70" i="68"/>
  <c r="A70" i="68"/>
  <c r="O69" i="68"/>
  <c r="N69" i="68"/>
  <c r="A69" i="68"/>
  <c r="O68" i="68"/>
  <c r="N68" i="68"/>
  <c r="A68" i="68"/>
  <c r="O67" i="68"/>
  <c r="N67" i="68"/>
  <c r="A67" i="68"/>
  <c r="O66" i="68"/>
  <c r="N66" i="68"/>
  <c r="A66" i="68"/>
  <c r="O65" i="68"/>
  <c r="N65" i="68"/>
  <c r="A65" i="68"/>
  <c r="O64" i="68"/>
  <c r="N64" i="68"/>
  <c r="A64" i="68"/>
  <c r="O63" i="68"/>
  <c r="N63" i="68"/>
  <c r="A63" i="68"/>
  <c r="O62" i="68"/>
  <c r="N62" i="68"/>
  <c r="A62" i="68"/>
  <c r="O61" i="68"/>
  <c r="N61" i="68"/>
  <c r="A61" i="68"/>
  <c r="O60" i="68"/>
  <c r="N60" i="68"/>
  <c r="A60" i="68"/>
  <c r="O59" i="68"/>
  <c r="N59" i="68"/>
  <c r="A59" i="68"/>
  <c r="O58" i="68"/>
  <c r="N58" i="68"/>
  <c r="A58" i="68"/>
  <c r="O57" i="68"/>
  <c r="N57" i="68"/>
  <c r="A57" i="68"/>
  <c r="O56" i="68"/>
  <c r="N56" i="68"/>
  <c r="A56" i="68"/>
  <c r="O55" i="68"/>
  <c r="N55" i="68"/>
  <c r="A55" i="68"/>
  <c r="O54" i="68"/>
  <c r="N54" i="68"/>
  <c r="A54" i="68"/>
  <c r="O53" i="68"/>
  <c r="N53" i="68"/>
  <c r="A53" i="68"/>
  <c r="O52" i="68"/>
  <c r="N52" i="68"/>
  <c r="A52" i="68"/>
  <c r="O51" i="68"/>
  <c r="N51" i="68"/>
  <c r="A51" i="68"/>
  <c r="O50" i="68"/>
  <c r="N50" i="68"/>
  <c r="A50" i="68"/>
  <c r="O49" i="68"/>
  <c r="N49" i="68"/>
  <c r="A49" i="68"/>
  <c r="O48" i="68"/>
  <c r="N48" i="68"/>
  <c r="A48" i="68"/>
  <c r="O47" i="68"/>
  <c r="N47" i="68"/>
  <c r="A47" i="68"/>
  <c r="O46" i="68"/>
  <c r="N46" i="68"/>
  <c r="A46" i="68"/>
  <c r="O45" i="68"/>
  <c r="N45" i="68"/>
  <c r="A45" i="68"/>
  <c r="O44" i="68"/>
  <c r="N44" i="68"/>
  <c r="A44" i="68"/>
  <c r="O43" i="68"/>
  <c r="N43" i="68"/>
  <c r="A43" i="68"/>
  <c r="O42" i="68"/>
  <c r="N42" i="68"/>
  <c r="A42" i="68"/>
  <c r="O41" i="68"/>
  <c r="N41" i="68"/>
  <c r="A41" i="68"/>
  <c r="O40" i="68"/>
  <c r="N40" i="68"/>
  <c r="A40" i="68"/>
  <c r="O39" i="68"/>
  <c r="N39" i="68"/>
  <c r="A39" i="68"/>
  <c r="O38" i="68"/>
  <c r="N38" i="68"/>
  <c r="A38" i="68"/>
  <c r="O37" i="68"/>
  <c r="N37" i="68"/>
  <c r="A37" i="68"/>
  <c r="O36" i="68"/>
  <c r="N36" i="68"/>
  <c r="A36" i="68"/>
  <c r="O35" i="68"/>
  <c r="N35" i="68"/>
  <c r="A35" i="68"/>
  <c r="O34" i="68"/>
  <c r="N34" i="68"/>
  <c r="A34" i="68"/>
  <c r="O33" i="68"/>
  <c r="N33" i="68"/>
  <c r="A33" i="68"/>
  <c r="O32" i="68"/>
  <c r="N32" i="68"/>
  <c r="A32" i="68"/>
  <c r="O31" i="68"/>
  <c r="N31" i="68"/>
  <c r="A31" i="68"/>
  <c r="O30" i="68"/>
  <c r="N30" i="68"/>
  <c r="A30" i="68"/>
  <c r="O29" i="68"/>
  <c r="N29" i="68"/>
  <c r="A29" i="68"/>
  <c r="O28" i="68"/>
  <c r="N28" i="68"/>
  <c r="A28" i="68"/>
  <c r="O27" i="68"/>
  <c r="N27" i="68"/>
  <c r="A27" i="68"/>
  <c r="O26" i="68"/>
  <c r="N26" i="68"/>
  <c r="A26" i="68"/>
  <c r="O25" i="68"/>
  <c r="N25" i="68"/>
  <c r="A25" i="68"/>
  <c r="O24" i="68"/>
  <c r="N24" i="68"/>
  <c r="A24" i="68"/>
  <c r="O23" i="68"/>
  <c r="N23" i="68"/>
  <c r="A23" i="68"/>
  <c r="O22" i="68"/>
  <c r="N22" i="68"/>
  <c r="A22" i="68"/>
  <c r="O21" i="68"/>
  <c r="N21" i="68"/>
  <c r="A21" i="68"/>
  <c r="O20" i="68"/>
  <c r="N20" i="68"/>
  <c r="A20" i="68"/>
  <c r="O19" i="68"/>
  <c r="N19" i="68"/>
  <c r="A19" i="68"/>
  <c r="O18" i="68"/>
  <c r="N18" i="68"/>
  <c r="A18" i="68"/>
  <c r="O17" i="68"/>
  <c r="N17" i="68"/>
  <c r="A17" i="68"/>
  <c r="O16" i="68"/>
  <c r="N16" i="68"/>
  <c r="A16" i="68"/>
  <c r="O15" i="68"/>
  <c r="N15" i="68"/>
  <c r="A15" i="68"/>
  <c r="O14" i="68"/>
  <c r="N14" i="68"/>
  <c r="A14" i="68"/>
  <c r="O13" i="68"/>
  <c r="N13" i="68"/>
  <c r="A13" i="68"/>
  <c r="O12" i="68"/>
  <c r="N12" i="68"/>
  <c r="A12" i="68"/>
  <c r="M7" i="68" s="1"/>
  <c r="M8" i="68" s="1"/>
  <c r="L9" i="68"/>
  <c r="K9" i="68"/>
  <c r="I9" i="68"/>
  <c r="N9" i="68" s="1"/>
  <c r="H9" i="68"/>
  <c r="N8" i="68"/>
  <c r="I8" i="68"/>
  <c r="N7" i="68"/>
  <c r="L7" i="68"/>
  <c r="L8" i="68" s="1"/>
  <c r="I7" i="68"/>
  <c r="N6" i="68"/>
  <c r="I6" i="68"/>
  <c r="N5" i="68"/>
  <c r="L5" i="68"/>
  <c r="L6" i="68" s="1"/>
  <c r="I5" i="68"/>
  <c r="D4" i="68"/>
  <c r="N3" i="68"/>
  <c r="N4" i="68" s="1"/>
  <c r="K3" i="68"/>
  <c r="K4" i="68" s="1"/>
  <c r="I3" i="68"/>
  <c r="I4" i="68" s="1"/>
  <c r="O1" i="68"/>
  <c r="N1" i="68"/>
  <c r="M1" i="68"/>
  <c r="L1" i="68"/>
  <c r="K1" i="68"/>
  <c r="J1" i="68"/>
  <c r="I1" i="68"/>
  <c r="H1" i="68"/>
  <c r="A117" i="67"/>
  <c r="A116" i="67"/>
  <c r="A115" i="67"/>
  <c r="A114" i="67"/>
  <c r="A113" i="67"/>
  <c r="A112" i="67"/>
  <c r="A111" i="67"/>
  <c r="A110" i="67"/>
  <c r="A109" i="67"/>
  <c r="A108" i="67"/>
  <c r="A107" i="67"/>
  <c r="A106" i="67"/>
  <c r="A105" i="67"/>
  <c r="A104" i="67"/>
  <c r="A103" i="67"/>
  <c r="A102" i="67"/>
  <c r="A101" i="67"/>
  <c r="A100" i="67"/>
  <c r="A99" i="67"/>
  <c r="A98" i="67"/>
  <c r="A97" i="67"/>
  <c r="A96" i="67"/>
  <c r="A95" i="67"/>
  <c r="A94" i="67"/>
  <c r="A93" i="67"/>
  <c r="A92" i="67"/>
  <c r="A91" i="67"/>
  <c r="A90" i="67"/>
  <c r="A89" i="67"/>
  <c r="A88" i="67"/>
  <c r="A87" i="67"/>
  <c r="A86" i="67"/>
  <c r="A85" i="67"/>
  <c r="A84" i="67"/>
  <c r="A83" i="67"/>
  <c r="A82" i="67"/>
  <c r="A81" i="67"/>
  <c r="A80" i="67"/>
  <c r="A79" i="67"/>
  <c r="A78" i="67"/>
  <c r="A77" i="67"/>
  <c r="A76" i="67"/>
  <c r="A75" i="67"/>
  <c r="A74" i="67"/>
  <c r="A73" i="67"/>
  <c r="A72" i="67"/>
  <c r="A71" i="67"/>
  <c r="A70" i="67"/>
  <c r="A69" i="67"/>
  <c r="A68" i="67"/>
  <c r="A67" i="67"/>
  <c r="A66" i="67"/>
  <c r="A65" i="67"/>
  <c r="A64" i="67"/>
  <c r="A63" i="67"/>
  <c r="A62" i="67"/>
  <c r="A61" i="67"/>
  <c r="A60" i="67"/>
  <c r="A59" i="67"/>
  <c r="A58" i="67"/>
  <c r="A57" i="67"/>
  <c r="A56" i="67"/>
  <c r="A55" i="67"/>
  <c r="A54" i="67"/>
  <c r="A53" i="67"/>
  <c r="A52" i="67"/>
  <c r="A51" i="67"/>
  <c r="A50" i="67"/>
  <c r="A49" i="67"/>
  <c r="A48" i="67"/>
  <c r="A47" i="67"/>
  <c r="A46" i="67"/>
  <c r="A45" i="67"/>
  <c r="A44" i="67"/>
  <c r="A43" i="67"/>
  <c r="A42" i="67"/>
  <c r="A41" i="67"/>
  <c r="A40" i="67"/>
  <c r="A39" i="67"/>
  <c r="A38" i="67"/>
  <c r="A37" i="67"/>
  <c r="A36" i="67"/>
  <c r="A35" i="67"/>
  <c r="A34" i="67"/>
  <c r="A33" i="67"/>
  <c r="A32" i="67"/>
  <c r="A31" i="67"/>
  <c r="A30" i="67"/>
  <c r="A29" i="67"/>
  <c r="A28" i="67"/>
  <c r="A27" i="67"/>
  <c r="A26" i="67"/>
  <c r="A25" i="67"/>
  <c r="A24" i="67"/>
  <c r="A23" i="67"/>
  <c r="A22" i="67"/>
  <c r="A21" i="67"/>
  <c r="A20" i="67"/>
  <c r="A19" i="67"/>
  <c r="A18" i="67"/>
  <c r="A17" i="67"/>
  <c r="A16" i="67"/>
  <c r="A15" i="67"/>
  <c r="A14" i="67"/>
  <c r="A13" i="67"/>
  <c r="A12" i="67"/>
  <c r="I3" i="67" s="1"/>
  <c r="I4" i="67" s="1"/>
  <c r="I9" i="67"/>
  <c r="H9" i="67"/>
  <c r="I7" i="67"/>
  <c r="I8" i="67" s="1"/>
  <c r="J5" i="67"/>
  <c r="J6" i="67" s="1"/>
  <c r="D4" i="67"/>
  <c r="J3" i="67"/>
  <c r="J4" i="67" s="1"/>
  <c r="H3" i="67"/>
  <c r="H4" i="67" s="1"/>
  <c r="J1" i="67"/>
  <c r="I1" i="67"/>
  <c r="H1" i="67"/>
  <c r="A117" i="66"/>
  <c r="A116" i="66"/>
  <c r="A115" i="66"/>
  <c r="A114" i="66"/>
  <c r="A113" i="66"/>
  <c r="A112" i="66"/>
  <c r="A111" i="66"/>
  <c r="A110" i="66"/>
  <c r="A109" i="66"/>
  <c r="A108" i="66"/>
  <c r="A107" i="66"/>
  <c r="A106" i="66"/>
  <c r="A105" i="66"/>
  <c r="A104" i="66"/>
  <c r="A103" i="66"/>
  <c r="A102" i="66"/>
  <c r="A101" i="66"/>
  <c r="A100" i="66"/>
  <c r="A99" i="66"/>
  <c r="A98" i="66"/>
  <c r="A97" i="66"/>
  <c r="A96" i="66"/>
  <c r="A95" i="66"/>
  <c r="A94" i="66"/>
  <c r="A93" i="66"/>
  <c r="A92" i="66"/>
  <c r="A91" i="66"/>
  <c r="A90" i="66"/>
  <c r="A89" i="66"/>
  <c r="A88" i="66"/>
  <c r="A87" i="66"/>
  <c r="A86" i="66"/>
  <c r="A85" i="66"/>
  <c r="A84" i="66"/>
  <c r="A83" i="66"/>
  <c r="A82" i="66"/>
  <c r="A81" i="66"/>
  <c r="A80" i="66"/>
  <c r="A79" i="66"/>
  <c r="A78" i="66"/>
  <c r="A77" i="66"/>
  <c r="A76" i="66"/>
  <c r="A75" i="66"/>
  <c r="A74" i="66"/>
  <c r="A73" i="66"/>
  <c r="A72" i="66"/>
  <c r="A71" i="66"/>
  <c r="A70" i="66"/>
  <c r="A69" i="66"/>
  <c r="A68" i="66"/>
  <c r="A67" i="66"/>
  <c r="A66" i="66"/>
  <c r="A65" i="66"/>
  <c r="A64" i="66"/>
  <c r="A63" i="66"/>
  <c r="A62" i="66"/>
  <c r="A61" i="66"/>
  <c r="A60" i="66"/>
  <c r="A59" i="66"/>
  <c r="A58" i="66"/>
  <c r="A57" i="66"/>
  <c r="A56" i="66"/>
  <c r="A55" i="66"/>
  <c r="A54" i="66"/>
  <c r="A53" i="66"/>
  <c r="A52" i="66"/>
  <c r="A51" i="66"/>
  <c r="A50" i="66"/>
  <c r="A49" i="66"/>
  <c r="A48" i="66"/>
  <c r="A47" i="66"/>
  <c r="A46" i="66"/>
  <c r="A45" i="66"/>
  <c r="A44" i="66"/>
  <c r="A43" i="66"/>
  <c r="A42" i="66"/>
  <c r="A41" i="66"/>
  <c r="A40" i="66"/>
  <c r="A39" i="66"/>
  <c r="A38" i="66"/>
  <c r="A37" i="66"/>
  <c r="A36" i="66"/>
  <c r="A35" i="66"/>
  <c r="A34" i="66"/>
  <c r="A33" i="66"/>
  <c r="A32" i="66"/>
  <c r="A31" i="66"/>
  <c r="A30" i="66"/>
  <c r="A29" i="66"/>
  <c r="A28" i="66"/>
  <c r="A27" i="66"/>
  <c r="A26" i="66"/>
  <c r="A25" i="66"/>
  <c r="A24" i="66"/>
  <c r="A23" i="66"/>
  <c r="A22" i="66"/>
  <c r="A21" i="66"/>
  <c r="A20" i="66"/>
  <c r="A19" i="66"/>
  <c r="A18" i="66"/>
  <c r="A17" i="66"/>
  <c r="A16" i="66"/>
  <c r="A15" i="66"/>
  <c r="A14" i="66"/>
  <c r="A13" i="66"/>
  <c r="M7" i="66" s="1"/>
  <c r="M8" i="66" s="1"/>
  <c r="A12" i="66"/>
  <c r="N9" i="66"/>
  <c r="M9" i="66"/>
  <c r="J9" i="66"/>
  <c r="I9" i="66"/>
  <c r="H9" i="66"/>
  <c r="N7" i="66"/>
  <c r="N8" i="66" s="1"/>
  <c r="I7" i="66"/>
  <c r="I8" i="66" s="1"/>
  <c r="L5" i="66"/>
  <c r="L6" i="66" s="1"/>
  <c r="D4" i="66"/>
  <c r="K3" i="66"/>
  <c r="K4" i="66" s="1"/>
  <c r="N1" i="66"/>
  <c r="M1" i="66"/>
  <c r="L1" i="66"/>
  <c r="K1" i="66"/>
  <c r="J1" i="66"/>
  <c r="I1" i="66"/>
  <c r="H1" i="66"/>
  <c r="O129" i="65"/>
  <c r="N129" i="65"/>
  <c r="O128" i="65"/>
  <c r="N128" i="65"/>
  <c r="O127" i="65"/>
  <c r="N127" i="65"/>
  <c r="O126" i="65"/>
  <c r="N126" i="65"/>
  <c r="O125" i="65"/>
  <c r="N125" i="65"/>
  <c r="O124" i="65"/>
  <c r="N124" i="65"/>
  <c r="O123" i="65"/>
  <c r="N123" i="65"/>
  <c r="O122" i="65"/>
  <c r="N122" i="65"/>
  <c r="O121" i="65"/>
  <c r="N121" i="65"/>
  <c r="O120" i="65"/>
  <c r="N120" i="65"/>
  <c r="O119" i="65"/>
  <c r="N119" i="65"/>
  <c r="O118" i="65"/>
  <c r="N118" i="65"/>
  <c r="O117" i="65"/>
  <c r="N117" i="65"/>
  <c r="A117" i="65"/>
  <c r="O116" i="65"/>
  <c r="N116" i="65"/>
  <c r="A116" i="65"/>
  <c r="O115" i="65"/>
  <c r="N115" i="65"/>
  <c r="A115" i="65"/>
  <c r="O114" i="65"/>
  <c r="N114" i="65"/>
  <c r="A114" i="65"/>
  <c r="O113" i="65"/>
  <c r="N113" i="65"/>
  <c r="A113" i="65"/>
  <c r="O112" i="65"/>
  <c r="N112" i="65"/>
  <c r="A112" i="65"/>
  <c r="O111" i="65"/>
  <c r="N111" i="65"/>
  <c r="A111" i="65"/>
  <c r="O110" i="65"/>
  <c r="N110" i="65"/>
  <c r="A110" i="65"/>
  <c r="O109" i="65"/>
  <c r="N109" i="65"/>
  <c r="A109" i="65"/>
  <c r="O108" i="65"/>
  <c r="N108" i="65"/>
  <c r="A108" i="65"/>
  <c r="O107" i="65"/>
  <c r="N107" i="65"/>
  <c r="A107" i="65"/>
  <c r="O106" i="65"/>
  <c r="N106" i="65"/>
  <c r="A106" i="65"/>
  <c r="O105" i="65"/>
  <c r="N105" i="65"/>
  <c r="A105" i="65"/>
  <c r="O104" i="65"/>
  <c r="N104" i="65"/>
  <c r="A104" i="65"/>
  <c r="O103" i="65"/>
  <c r="N103" i="65"/>
  <c r="A103" i="65"/>
  <c r="O102" i="65"/>
  <c r="N102" i="65"/>
  <c r="A102" i="65"/>
  <c r="O101" i="65"/>
  <c r="N101" i="65"/>
  <c r="A101" i="65"/>
  <c r="O100" i="65"/>
  <c r="N100" i="65"/>
  <c r="A100" i="65"/>
  <c r="O99" i="65"/>
  <c r="N99" i="65"/>
  <c r="A99" i="65"/>
  <c r="O98" i="65"/>
  <c r="N98" i="65"/>
  <c r="A98" i="65"/>
  <c r="O97" i="65"/>
  <c r="N97" i="65"/>
  <c r="A97" i="65"/>
  <c r="O96" i="65"/>
  <c r="N96" i="65"/>
  <c r="A96" i="65"/>
  <c r="O95" i="65"/>
  <c r="N95" i="65"/>
  <c r="A95" i="65"/>
  <c r="O94" i="65"/>
  <c r="N94" i="65"/>
  <c r="A94" i="65"/>
  <c r="O93" i="65"/>
  <c r="N93" i="65"/>
  <c r="A93" i="65"/>
  <c r="O92" i="65"/>
  <c r="N92" i="65"/>
  <c r="A92" i="65"/>
  <c r="O91" i="65"/>
  <c r="N91" i="65"/>
  <c r="A91" i="65"/>
  <c r="O90" i="65"/>
  <c r="N90" i="65"/>
  <c r="A90" i="65"/>
  <c r="O89" i="65"/>
  <c r="N89" i="65"/>
  <c r="A89" i="65"/>
  <c r="O88" i="65"/>
  <c r="N88" i="65"/>
  <c r="A88" i="65"/>
  <c r="O87" i="65"/>
  <c r="N87" i="65"/>
  <c r="A87" i="65"/>
  <c r="O86" i="65"/>
  <c r="N86" i="65"/>
  <c r="A86" i="65"/>
  <c r="O85" i="65"/>
  <c r="N85" i="65"/>
  <c r="A85" i="65"/>
  <c r="O84" i="65"/>
  <c r="N84" i="65"/>
  <c r="A84" i="65"/>
  <c r="O83" i="65"/>
  <c r="N83" i="65"/>
  <c r="A83" i="65"/>
  <c r="O82" i="65"/>
  <c r="N82" i="65"/>
  <c r="A82" i="65"/>
  <c r="O81" i="65"/>
  <c r="N81" i="65"/>
  <c r="A81" i="65"/>
  <c r="O80" i="65"/>
  <c r="N80" i="65"/>
  <c r="A80" i="65"/>
  <c r="O79" i="65"/>
  <c r="N79" i="65"/>
  <c r="A79" i="65"/>
  <c r="O78" i="65"/>
  <c r="N78" i="65"/>
  <c r="A78" i="65"/>
  <c r="O77" i="65"/>
  <c r="N77" i="65"/>
  <c r="A77" i="65"/>
  <c r="O76" i="65"/>
  <c r="N76" i="65"/>
  <c r="A76" i="65"/>
  <c r="O75" i="65"/>
  <c r="N75" i="65"/>
  <c r="A75" i="65"/>
  <c r="O74" i="65"/>
  <c r="N74" i="65"/>
  <c r="A74" i="65"/>
  <c r="O73" i="65"/>
  <c r="N73" i="65"/>
  <c r="A73" i="65"/>
  <c r="O72" i="65"/>
  <c r="N72" i="65"/>
  <c r="A72" i="65"/>
  <c r="O71" i="65"/>
  <c r="N71" i="65"/>
  <c r="A71" i="65"/>
  <c r="O70" i="65"/>
  <c r="N70" i="65"/>
  <c r="A70" i="65"/>
  <c r="O69" i="65"/>
  <c r="N69" i="65"/>
  <c r="A69" i="65"/>
  <c r="O68" i="65"/>
  <c r="N68" i="65"/>
  <c r="A68" i="65"/>
  <c r="O67" i="65"/>
  <c r="N67" i="65"/>
  <c r="A67" i="65"/>
  <c r="O66" i="65"/>
  <c r="N66" i="65"/>
  <c r="A66" i="65"/>
  <c r="O65" i="65"/>
  <c r="N65" i="65"/>
  <c r="A65" i="65"/>
  <c r="O64" i="65"/>
  <c r="N64" i="65"/>
  <c r="A64" i="65"/>
  <c r="O63" i="65"/>
  <c r="N63" i="65"/>
  <c r="A63" i="65"/>
  <c r="O62" i="65"/>
  <c r="N62" i="65"/>
  <c r="A62" i="65"/>
  <c r="O61" i="65"/>
  <c r="N61" i="65"/>
  <c r="A61" i="65"/>
  <c r="O60" i="65"/>
  <c r="N60" i="65"/>
  <c r="A60" i="65"/>
  <c r="O59" i="65"/>
  <c r="N59" i="65"/>
  <c r="A59" i="65"/>
  <c r="O58" i="65"/>
  <c r="N58" i="65"/>
  <c r="A58" i="65"/>
  <c r="O57" i="65"/>
  <c r="N57" i="65"/>
  <c r="A57" i="65"/>
  <c r="O56" i="65"/>
  <c r="N56" i="65"/>
  <c r="A56" i="65"/>
  <c r="O55" i="65"/>
  <c r="N55" i="65"/>
  <c r="A55" i="65"/>
  <c r="O54" i="65"/>
  <c r="N54" i="65"/>
  <c r="A54" i="65"/>
  <c r="O53" i="65"/>
  <c r="N53" i="65"/>
  <c r="A53" i="65"/>
  <c r="O52" i="65"/>
  <c r="N52" i="65"/>
  <c r="A52" i="65"/>
  <c r="O51" i="65"/>
  <c r="N51" i="65"/>
  <c r="A51" i="65"/>
  <c r="O50" i="65"/>
  <c r="N50" i="65"/>
  <c r="A50" i="65"/>
  <c r="O49" i="65"/>
  <c r="N49" i="65"/>
  <c r="A49" i="65"/>
  <c r="O48" i="65"/>
  <c r="N48" i="65"/>
  <c r="A48" i="65"/>
  <c r="O47" i="65"/>
  <c r="N47" i="65"/>
  <c r="A47" i="65"/>
  <c r="O46" i="65"/>
  <c r="N46" i="65"/>
  <c r="A46" i="65"/>
  <c r="O45" i="65"/>
  <c r="N45" i="65"/>
  <c r="A45" i="65"/>
  <c r="O44" i="65"/>
  <c r="N44" i="65"/>
  <c r="A44" i="65"/>
  <c r="O43" i="65"/>
  <c r="N43" i="65"/>
  <c r="A43" i="65"/>
  <c r="O42" i="65"/>
  <c r="N42" i="65"/>
  <c r="A42" i="65"/>
  <c r="O41" i="65"/>
  <c r="N41" i="65"/>
  <c r="A41" i="65"/>
  <c r="O40" i="65"/>
  <c r="N40" i="65"/>
  <c r="A40" i="65"/>
  <c r="O39" i="65"/>
  <c r="N39" i="65"/>
  <c r="A39" i="65"/>
  <c r="O38" i="65"/>
  <c r="N38" i="65"/>
  <c r="A38" i="65"/>
  <c r="O37" i="65"/>
  <c r="N37" i="65"/>
  <c r="A37" i="65"/>
  <c r="O36" i="65"/>
  <c r="N36" i="65"/>
  <c r="A36" i="65"/>
  <c r="O35" i="65"/>
  <c r="N35" i="65"/>
  <c r="A35" i="65"/>
  <c r="O34" i="65"/>
  <c r="N34" i="65"/>
  <c r="A34" i="65"/>
  <c r="O33" i="65"/>
  <c r="N33" i="65"/>
  <c r="A33" i="65"/>
  <c r="O32" i="65"/>
  <c r="N32" i="65"/>
  <c r="A32" i="65"/>
  <c r="O31" i="65"/>
  <c r="N31" i="65"/>
  <c r="A31" i="65"/>
  <c r="O30" i="65"/>
  <c r="N30" i="65"/>
  <c r="A30" i="65"/>
  <c r="O29" i="65"/>
  <c r="N29" i="65"/>
  <c r="A29" i="65"/>
  <c r="O28" i="65"/>
  <c r="N28" i="65"/>
  <c r="A28" i="65"/>
  <c r="O27" i="65"/>
  <c r="N27" i="65"/>
  <c r="A27" i="65"/>
  <c r="O26" i="65"/>
  <c r="N26" i="65"/>
  <c r="A26" i="65"/>
  <c r="O25" i="65"/>
  <c r="N25" i="65"/>
  <c r="A25" i="65"/>
  <c r="O24" i="65"/>
  <c r="N24" i="65"/>
  <c r="A24" i="65"/>
  <c r="O23" i="65"/>
  <c r="N23" i="65"/>
  <c r="A23" i="65"/>
  <c r="O22" i="65"/>
  <c r="N22" i="65"/>
  <c r="A22" i="65"/>
  <c r="O21" i="65"/>
  <c r="N21" i="65"/>
  <c r="A21" i="65"/>
  <c r="O20" i="65"/>
  <c r="N20" i="65"/>
  <c r="A20" i="65"/>
  <c r="O19" i="65"/>
  <c r="N19" i="65"/>
  <c r="A19" i="65"/>
  <c r="O18" i="65"/>
  <c r="N18" i="65"/>
  <c r="A18" i="65"/>
  <c r="O17" i="65"/>
  <c r="N17" i="65"/>
  <c r="A17" i="65"/>
  <c r="O16" i="65"/>
  <c r="N16" i="65"/>
  <c r="A16" i="65"/>
  <c r="O15" i="65"/>
  <c r="N15" i="65"/>
  <c r="A15" i="65"/>
  <c r="O14" i="65"/>
  <c r="N14" i="65"/>
  <c r="A14" i="65"/>
  <c r="O13" i="65"/>
  <c r="N13" i="65"/>
  <c r="A13" i="65"/>
  <c r="K7" i="65" s="1"/>
  <c r="K8" i="65" s="1"/>
  <c r="O12" i="65"/>
  <c r="N12" i="65"/>
  <c r="A12" i="65"/>
  <c r="N9" i="65"/>
  <c r="L9" i="65"/>
  <c r="K9" i="65"/>
  <c r="I9" i="65"/>
  <c r="H9" i="65"/>
  <c r="M7" i="65"/>
  <c r="M8" i="65" s="1"/>
  <c r="H7" i="65"/>
  <c r="H8" i="65" s="1"/>
  <c r="M5" i="65"/>
  <c r="M6" i="65" s="1"/>
  <c r="H5" i="65"/>
  <c r="H6" i="65" s="1"/>
  <c r="D4" i="65"/>
  <c r="N3" i="65"/>
  <c r="N4" i="65" s="1"/>
  <c r="I3" i="65"/>
  <c r="I4" i="65" s="1"/>
  <c r="O1" i="65"/>
  <c r="N1" i="65"/>
  <c r="M1" i="65"/>
  <c r="L1" i="65"/>
  <c r="K1" i="65"/>
  <c r="J1" i="65"/>
  <c r="I1" i="65"/>
  <c r="H1" i="65"/>
  <c r="A117" i="64"/>
  <c r="A116" i="64"/>
  <c r="A115" i="64"/>
  <c r="A114" i="64"/>
  <c r="A113" i="64"/>
  <c r="A112" i="64"/>
  <c r="A111" i="64"/>
  <c r="A110" i="64"/>
  <c r="A109" i="64"/>
  <c r="A108" i="64"/>
  <c r="A107" i="64"/>
  <c r="A106" i="64"/>
  <c r="A105" i="64"/>
  <c r="A104" i="64"/>
  <c r="A103" i="64"/>
  <c r="A102" i="64"/>
  <c r="A101" i="64"/>
  <c r="A100" i="64"/>
  <c r="A99" i="64"/>
  <c r="A98" i="64"/>
  <c r="A97" i="64"/>
  <c r="A96" i="64"/>
  <c r="A95" i="64"/>
  <c r="A94" i="64"/>
  <c r="A93" i="64"/>
  <c r="A92" i="64"/>
  <c r="A91" i="64"/>
  <c r="A90" i="64"/>
  <c r="A89" i="64"/>
  <c r="A88" i="64"/>
  <c r="A87" i="64"/>
  <c r="A86" i="64"/>
  <c r="A85" i="64"/>
  <c r="A84" i="64"/>
  <c r="A83" i="64"/>
  <c r="A82" i="64"/>
  <c r="A81" i="64"/>
  <c r="A80" i="64"/>
  <c r="A79" i="64"/>
  <c r="A78" i="64"/>
  <c r="A77" i="64"/>
  <c r="A76" i="64"/>
  <c r="A75" i="64"/>
  <c r="A74" i="64"/>
  <c r="A73" i="64"/>
  <c r="A72" i="64"/>
  <c r="A71" i="64"/>
  <c r="A70" i="64"/>
  <c r="A69" i="64"/>
  <c r="A68" i="64"/>
  <c r="A67" i="64"/>
  <c r="A66" i="64"/>
  <c r="A65" i="64"/>
  <c r="A64" i="64"/>
  <c r="A63" i="64"/>
  <c r="A62" i="64"/>
  <c r="A61" i="64"/>
  <c r="A60" i="64"/>
  <c r="A59" i="64"/>
  <c r="A58" i="64"/>
  <c r="A57" i="64"/>
  <c r="A56" i="64"/>
  <c r="A55" i="64"/>
  <c r="A54" i="64"/>
  <c r="A53" i="64"/>
  <c r="A52" i="64"/>
  <c r="A51" i="64"/>
  <c r="A50" i="64"/>
  <c r="A49" i="64"/>
  <c r="A48" i="64"/>
  <c r="A47" i="64"/>
  <c r="A46" i="64"/>
  <c r="A45" i="64"/>
  <c r="A44" i="64"/>
  <c r="A43" i="64"/>
  <c r="A42" i="64"/>
  <c r="A41" i="64"/>
  <c r="A40" i="64"/>
  <c r="A39" i="64"/>
  <c r="A38" i="64"/>
  <c r="A37" i="64"/>
  <c r="A36" i="64"/>
  <c r="A35" i="64"/>
  <c r="A34" i="64"/>
  <c r="A33" i="64"/>
  <c r="A32" i="64"/>
  <c r="A31" i="64"/>
  <c r="A30" i="64"/>
  <c r="A29" i="64"/>
  <c r="A28" i="64"/>
  <c r="A27" i="64"/>
  <c r="A26" i="64"/>
  <c r="A25" i="64"/>
  <c r="A24" i="64"/>
  <c r="A23" i="64"/>
  <c r="A22" i="64"/>
  <c r="A21" i="64"/>
  <c r="A20" i="64"/>
  <c r="A19" i="64"/>
  <c r="A18" i="64"/>
  <c r="A17" i="64"/>
  <c r="A16" i="64"/>
  <c r="A15" i="64"/>
  <c r="H5" i="64" s="1"/>
  <c r="H6" i="64" s="1"/>
  <c r="A14" i="64"/>
  <c r="A13" i="64"/>
  <c r="A12" i="64"/>
  <c r="I9" i="64"/>
  <c r="H9" i="64"/>
  <c r="J7" i="64"/>
  <c r="J8" i="64" s="1"/>
  <c r="J5" i="64"/>
  <c r="J6" i="64" s="1"/>
  <c r="D4" i="64"/>
  <c r="J1" i="64"/>
  <c r="I1" i="64"/>
  <c r="H1" i="64"/>
  <c r="A117" i="63"/>
  <c r="A116" i="63"/>
  <c r="A115" i="63"/>
  <c r="A114" i="63"/>
  <c r="A113" i="63"/>
  <c r="A112" i="63"/>
  <c r="A111" i="63"/>
  <c r="A110" i="63"/>
  <c r="A109" i="63"/>
  <c r="A108" i="63"/>
  <c r="A107" i="63"/>
  <c r="A106" i="63"/>
  <c r="A105" i="63"/>
  <c r="A104" i="63"/>
  <c r="A103" i="63"/>
  <c r="A102" i="63"/>
  <c r="A101" i="63"/>
  <c r="A100" i="63"/>
  <c r="A99" i="63"/>
  <c r="A98" i="63"/>
  <c r="A97" i="63"/>
  <c r="A96" i="63"/>
  <c r="A95" i="63"/>
  <c r="A94" i="63"/>
  <c r="A93" i="63"/>
  <c r="A92" i="63"/>
  <c r="A91" i="63"/>
  <c r="A90" i="63"/>
  <c r="A89" i="63"/>
  <c r="A88" i="63"/>
  <c r="A87" i="63"/>
  <c r="A86" i="63"/>
  <c r="A85" i="63"/>
  <c r="A84" i="63"/>
  <c r="A83" i="63"/>
  <c r="A82" i="63"/>
  <c r="A81" i="63"/>
  <c r="A80" i="63"/>
  <c r="A79" i="63"/>
  <c r="A78" i="63"/>
  <c r="A77" i="63"/>
  <c r="A76" i="63"/>
  <c r="A75" i="63"/>
  <c r="A74" i="63"/>
  <c r="A73" i="63"/>
  <c r="A72" i="63"/>
  <c r="A71" i="63"/>
  <c r="A70" i="63"/>
  <c r="A69" i="63"/>
  <c r="A68" i="63"/>
  <c r="A67" i="63"/>
  <c r="A66" i="63"/>
  <c r="A65" i="63"/>
  <c r="A64" i="63"/>
  <c r="A63" i="63"/>
  <c r="A62" i="63"/>
  <c r="A61" i="63"/>
  <c r="A60" i="63"/>
  <c r="A59" i="63"/>
  <c r="A58" i="63"/>
  <c r="A57" i="63"/>
  <c r="A56" i="63"/>
  <c r="A55" i="63"/>
  <c r="A54" i="63"/>
  <c r="A53" i="63"/>
  <c r="A52" i="63"/>
  <c r="A51" i="63"/>
  <c r="A50" i="63"/>
  <c r="A49" i="63"/>
  <c r="A48" i="63"/>
  <c r="A47" i="63"/>
  <c r="A46" i="63"/>
  <c r="A45" i="63"/>
  <c r="A44" i="63"/>
  <c r="A43" i="63"/>
  <c r="A42" i="63"/>
  <c r="A41" i="63"/>
  <c r="A40" i="63"/>
  <c r="A39" i="63"/>
  <c r="A38" i="63"/>
  <c r="A37" i="63"/>
  <c r="A36" i="63"/>
  <c r="A35" i="63"/>
  <c r="A34" i="63"/>
  <c r="A33" i="63"/>
  <c r="A32" i="63"/>
  <c r="A31" i="63"/>
  <c r="A30" i="63"/>
  <c r="A29" i="63"/>
  <c r="A28" i="63"/>
  <c r="A27" i="63"/>
  <c r="A26" i="63"/>
  <c r="A25" i="63"/>
  <c r="A24" i="63"/>
  <c r="A23" i="63"/>
  <c r="A22" i="63"/>
  <c r="A21" i="63"/>
  <c r="A20" i="63"/>
  <c r="A19" i="63"/>
  <c r="A18" i="63"/>
  <c r="A17" i="63"/>
  <c r="A16" i="63"/>
  <c r="A15" i="63"/>
  <c r="A14" i="63"/>
  <c r="A13" i="63"/>
  <c r="A12" i="63"/>
  <c r="N7" i="63" s="1"/>
  <c r="N8" i="63" s="1"/>
  <c r="N9" i="63"/>
  <c r="M9" i="63"/>
  <c r="J9" i="63"/>
  <c r="K7" i="63"/>
  <c r="K8" i="63" s="1"/>
  <c r="M5" i="63"/>
  <c r="M6" i="63" s="1"/>
  <c r="I5" i="63"/>
  <c r="I6" i="63" s="1"/>
  <c r="D4" i="63"/>
  <c r="L3" i="63"/>
  <c r="L4" i="63" s="1"/>
  <c r="H3" i="63"/>
  <c r="H4" i="63" s="1"/>
  <c r="N1" i="63"/>
  <c r="M1" i="63"/>
  <c r="L1" i="63"/>
  <c r="K1" i="63"/>
  <c r="J1" i="63"/>
  <c r="I1" i="63"/>
  <c r="H1" i="63"/>
  <c r="A117" i="62"/>
  <c r="A116" i="62"/>
  <c r="A115" i="62"/>
  <c r="A114" i="62"/>
  <c r="A113" i="62"/>
  <c r="A112" i="62"/>
  <c r="A111" i="62"/>
  <c r="A110" i="62"/>
  <c r="A109" i="62"/>
  <c r="A108" i="62"/>
  <c r="A107" i="62"/>
  <c r="A106" i="62"/>
  <c r="A105" i="62"/>
  <c r="A104" i="62"/>
  <c r="A103" i="62"/>
  <c r="A102" i="62"/>
  <c r="A101" i="62"/>
  <c r="A100" i="62"/>
  <c r="A99" i="62"/>
  <c r="A98" i="62"/>
  <c r="A97" i="62"/>
  <c r="A96" i="62"/>
  <c r="A95" i="62"/>
  <c r="A94" i="62"/>
  <c r="A93" i="62"/>
  <c r="A92" i="62"/>
  <c r="A91" i="62"/>
  <c r="A90" i="62"/>
  <c r="A89" i="62"/>
  <c r="A88" i="62"/>
  <c r="A87" i="62"/>
  <c r="A86" i="62"/>
  <c r="A85" i="62"/>
  <c r="A84" i="62"/>
  <c r="A83" i="62"/>
  <c r="A82" i="62"/>
  <c r="A81" i="62"/>
  <c r="A80" i="62"/>
  <c r="A79" i="62"/>
  <c r="A78" i="62"/>
  <c r="A77" i="62"/>
  <c r="A76" i="62"/>
  <c r="A75" i="62"/>
  <c r="A74" i="62"/>
  <c r="A73" i="62"/>
  <c r="A72" i="62"/>
  <c r="A71" i="62"/>
  <c r="A70" i="62"/>
  <c r="A69" i="62"/>
  <c r="A68" i="62"/>
  <c r="A67" i="62"/>
  <c r="A66" i="62"/>
  <c r="A65" i="62"/>
  <c r="A64" i="62"/>
  <c r="A63" i="62"/>
  <c r="A62" i="62"/>
  <c r="A61" i="62"/>
  <c r="A60" i="62"/>
  <c r="A59" i="62"/>
  <c r="A58" i="62"/>
  <c r="A57" i="62"/>
  <c r="A56" i="62"/>
  <c r="A55" i="62"/>
  <c r="A54" i="62"/>
  <c r="A53" i="62"/>
  <c r="A52" i="62"/>
  <c r="A51" i="62"/>
  <c r="A50" i="62"/>
  <c r="A49" i="62"/>
  <c r="A48" i="62"/>
  <c r="A47" i="62"/>
  <c r="A46" i="62"/>
  <c r="A45" i="62"/>
  <c r="A44" i="62"/>
  <c r="A43" i="62"/>
  <c r="A42" i="62"/>
  <c r="A41" i="62"/>
  <c r="A40" i="62"/>
  <c r="A39" i="62"/>
  <c r="A38" i="62"/>
  <c r="A37" i="62"/>
  <c r="A36" i="62"/>
  <c r="A35" i="62"/>
  <c r="A34" i="62"/>
  <c r="A33" i="62"/>
  <c r="A32" i="62"/>
  <c r="A31" i="62"/>
  <c r="A30" i="62"/>
  <c r="A29" i="62"/>
  <c r="A28" i="62"/>
  <c r="A27" i="62"/>
  <c r="A26" i="62"/>
  <c r="A25" i="62"/>
  <c r="A24" i="62"/>
  <c r="A23" i="62"/>
  <c r="A22" i="62"/>
  <c r="A21" i="62"/>
  <c r="A20" i="62"/>
  <c r="A19" i="62"/>
  <c r="A18" i="62"/>
  <c r="A17" i="62"/>
  <c r="A16" i="62"/>
  <c r="A15" i="62"/>
  <c r="A14" i="62"/>
  <c r="A13" i="62"/>
  <c r="H7" i="62" s="1"/>
  <c r="H8" i="62" s="1"/>
  <c r="A12" i="62"/>
  <c r="I9" i="62"/>
  <c r="H9" i="62"/>
  <c r="I7" i="62"/>
  <c r="I8" i="62" s="1"/>
  <c r="D4" i="62"/>
  <c r="J3" i="62"/>
  <c r="J4" i="62" s="1"/>
  <c r="J1" i="62"/>
  <c r="I1" i="62"/>
  <c r="H1" i="62"/>
  <c r="A117" i="61"/>
  <c r="A116" i="61"/>
  <c r="A115" i="61"/>
  <c r="A114" i="61"/>
  <c r="A113" i="61"/>
  <c r="A112" i="61"/>
  <c r="A111" i="61"/>
  <c r="A110" i="61"/>
  <c r="A109" i="61"/>
  <c r="A108" i="61"/>
  <c r="A107" i="61"/>
  <c r="A106" i="61"/>
  <c r="A105" i="61"/>
  <c r="A104" i="61"/>
  <c r="A103" i="61"/>
  <c r="A102" i="61"/>
  <c r="A101" i="61"/>
  <c r="A100" i="61"/>
  <c r="A99" i="61"/>
  <c r="A98" i="61"/>
  <c r="A97" i="61"/>
  <c r="A96" i="61"/>
  <c r="A95" i="61"/>
  <c r="A94" i="61"/>
  <c r="A93" i="61"/>
  <c r="A92" i="61"/>
  <c r="A91" i="61"/>
  <c r="A90" i="61"/>
  <c r="A89" i="61"/>
  <c r="A88" i="61"/>
  <c r="A87" i="61"/>
  <c r="A86" i="61"/>
  <c r="A85" i="61"/>
  <c r="A84" i="61"/>
  <c r="A83" i="61"/>
  <c r="A82" i="61"/>
  <c r="A81" i="61"/>
  <c r="A80" i="61"/>
  <c r="A79" i="61"/>
  <c r="A78" i="61"/>
  <c r="A77" i="61"/>
  <c r="A76" i="61"/>
  <c r="A75" i="61"/>
  <c r="A74" i="61"/>
  <c r="A73" i="61"/>
  <c r="A72" i="61"/>
  <c r="A71" i="61"/>
  <c r="A70" i="61"/>
  <c r="A69" i="61"/>
  <c r="A68" i="61"/>
  <c r="A67" i="61"/>
  <c r="A66" i="61"/>
  <c r="A65" i="61"/>
  <c r="A64" i="61"/>
  <c r="A63" i="61"/>
  <c r="A62" i="61"/>
  <c r="A61" i="61"/>
  <c r="A60" i="61"/>
  <c r="A59" i="61"/>
  <c r="A58" i="61"/>
  <c r="A57" i="61"/>
  <c r="A56" i="61"/>
  <c r="A55" i="61"/>
  <c r="A54" i="61"/>
  <c r="A53" i="61"/>
  <c r="A52" i="61"/>
  <c r="A51" i="61"/>
  <c r="A50" i="61"/>
  <c r="A49" i="61"/>
  <c r="A48" i="61"/>
  <c r="A47" i="61"/>
  <c r="A46" i="61"/>
  <c r="A45" i="61"/>
  <c r="A44" i="61"/>
  <c r="A43" i="61"/>
  <c r="A42" i="61"/>
  <c r="A41" i="61"/>
  <c r="A40" i="61"/>
  <c r="A39" i="61"/>
  <c r="A38" i="61"/>
  <c r="A37" i="61"/>
  <c r="A36" i="61"/>
  <c r="A35" i="61"/>
  <c r="A34" i="61"/>
  <c r="A33" i="61"/>
  <c r="A32" i="61"/>
  <c r="A31" i="61"/>
  <c r="A30" i="61"/>
  <c r="A29" i="61"/>
  <c r="A28" i="61"/>
  <c r="A27" i="61"/>
  <c r="A26" i="61"/>
  <c r="A25" i="61"/>
  <c r="A24" i="61"/>
  <c r="A23" i="61"/>
  <c r="A22" i="61"/>
  <c r="A21" i="61"/>
  <c r="A20" i="61"/>
  <c r="A19" i="61"/>
  <c r="A18" i="61"/>
  <c r="A17" i="61"/>
  <c r="A16" i="61"/>
  <c r="A15" i="61"/>
  <c r="I7" i="61" s="1"/>
  <c r="I8" i="61" s="1"/>
  <c r="A14" i="61"/>
  <c r="A13" i="61"/>
  <c r="J7" i="61" s="1"/>
  <c r="J8" i="61" s="1"/>
  <c r="A12" i="61"/>
  <c r="I9" i="61"/>
  <c r="H9" i="61"/>
  <c r="I5" i="61"/>
  <c r="I6" i="61" s="1"/>
  <c r="D4" i="61"/>
  <c r="H3" i="61"/>
  <c r="H4" i="61" s="1"/>
  <c r="J1" i="61"/>
  <c r="I1" i="61"/>
  <c r="H1" i="61"/>
  <c r="A117" i="60"/>
  <c r="A116" i="60"/>
  <c r="A115" i="60"/>
  <c r="A114" i="60"/>
  <c r="A113" i="60"/>
  <c r="A112" i="60"/>
  <c r="A111" i="60"/>
  <c r="A110" i="60"/>
  <c r="A109" i="60"/>
  <c r="A108" i="60"/>
  <c r="A107" i="60"/>
  <c r="A106" i="60"/>
  <c r="A105" i="60"/>
  <c r="A104" i="60"/>
  <c r="A103" i="60"/>
  <c r="A102" i="60"/>
  <c r="A101" i="60"/>
  <c r="A100" i="60"/>
  <c r="A99" i="60"/>
  <c r="A98" i="60"/>
  <c r="A97" i="60"/>
  <c r="A96" i="60"/>
  <c r="A95" i="60"/>
  <c r="A94" i="60"/>
  <c r="A93" i="60"/>
  <c r="A92" i="60"/>
  <c r="A91" i="60"/>
  <c r="A90" i="60"/>
  <c r="A89" i="60"/>
  <c r="A88" i="60"/>
  <c r="A87" i="60"/>
  <c r="A86" i="60"/>
  <c r="A85" i="60"/>
  <c r="A84" i="60"/>
  <c r="A83" i="60"/>
  <c r="A82" i="60"/>
  <c r="A81" i="60"/>
  <c r="A80" i="60"/>
  <c r="A79" i="60"/>
  <c r="A78" i="60"/>
  <c r="A77" i="60"/>
  <c r="A76" i="60"/>
  <c r="A75" i="60"/>
  <c r="A74" i="60"/>
  <c r="A73" i="60"/>
  <c r="A72" i="60"/>
  <c r="A71" i="60"/>
  <c r="A70" i="60"/>
  <c r="A69" i="60"/>
  <c r="A68" i="60"/>
  <c r="A67" i="60"/>
  <c r="A66" i="60"/>
  <c r="A65" i="60"/>
  <c r="A64" i="60"/>
  <c r="A63" i="60"/>
  <c r="A62" i="60"/>
  <c r="A61" i="60"/>
  <c r="A60" i="60"/>
  <c r="A59" i="60"/>
  <c r="A58" i="60"/>
  <c r="A57" i="60"/>
  <c r="A56" i="60"/>
  <c r="A55" i="60"/>
  <c r="A54" i="60"/>
  <c r="A53" i="60"/>
  <c r="A52" i="60"/>
  <c r="A51" i="60"/>
  <c r="A50" i="60"/>
  <c r="A49" i="60"/>
  <c r="A48" i="60"/>
  <c r="A47" i="60"/>
  <c r="A46" i="60"/>
  <c r="A45" i="60"/>
  <c r="A44" i="60"/>
  <c r="A43" i="60"/>
  <c r="A42" i="60"/>
  <c r="A41" i="60"/>
  <c r="A40" i="60"/>
  <c r="A39" i="60"/>
  <c r="A38" i="60"/>
  <c r="A37" i="60"/>
  <c r="A36" i="60"/>
  <c r="A35" i="60"/>
  <c r="A34" i="60"/>
  <c r="A33" i="60"/>
  <c r="A32" i="60"/>
  <c r="A31" i="60"/>
  <c r="A30" i="60"/>
  <c r="A29" i="60"/>
  <c r="A28" i="60"/>
  <c r="A27" i="60"/>
  <c r="A26" i="60"/>
  <c r="A25" i="60"/>
  <c r="A24" i="60"/>
  <c r="A23" i="60"/>
  <c r="A22" i="60"/>
  <c r="A21" i="60"/>
  <c r="A20" i="60"/>
  <c r="A19" i="60"/>
  <c r="A18" i="60"/>
  <c r="A17" i="60"/>
  <c r="A16" i="60"/>
  <c r="A15" i="60"/>
  <c r="A14" i="60"/>
  <c r="A13" i="60"/>
  <c r="H7" i="60" s="1"/>
  <c r="H8" i="60" s="1"/>
  <c r="A12" i="60"/>
  <c r="I9" i="60"/>
  <c r="H9" i="60"/>
  <c r="I7" i="60"/>
  <c r="I8" i="60" s="1"/>
  <c r="D4" i="60"/>
  <c r="J3" i="60"/>
  <c r="J4" i="60" s="1"/>
  <c r="J1" i="60"/>
  <c r="I1" i="60"/>
  <c r="H1" i="60"/>
  <c r="A117" i="59"/>
  <c r="A116" i="59"/>
  <c r="A115" i="59"/>
  <c r="A114" i="59"/>
  <c r="A113" i="59"/>
  <c r="A112" i="59"/>
  <c r="A111" i="59"/>
  <c r="A110" i="59"/>
  <c r="A109" i="59"/>
  <c r="A108" i="59"/>
  <c r="A107" i="59"/>
  <c r="A106" i="59"/>
  <c r="A105" i="59"/>
  <c r="A104" i="59"/>
  <c r="A103" i="59"/>
  <c r="A102" i="59"/>
  <c r="A101" i="59"/>
  <c r="A100" i="59"/>
  <c r="A99" i="59"/>
  <c r="A98" i="59"/>
  <c r="A97" i="59"/>
  <c r="A96" i="59"/>
  <c r="A95" i="59"/>
  <c r="A94" i="59"/>
  <c r="A93" i="59"/>
  <c r="A92" i="59"/>
  <c r="A91" i="59"/>
  <c r="A90" i="59"/>
  <c r="A89" i="59"/>
  <c r="A88" i="59"/>
  <c r="A87" i="59"/>
  <c r="A86" i="59"/>
  <c r="A85" i="59"/>
  <c r="A84" i="59"/>
  <c r="A83" i="59"/>
  <c r="A82" i="59"/>
  <c r="A81" i="59"/>
  <c r="A80" i="59"/>
  <c r="A79" i="59"/>
  <c r="A78" i="59"/>
  <c r="A77" i="59"/>
  <c r="A76" i="59"/>
  <c r="A75" i="59"/>
  <c r="A74" i="59"/>
  <c r="A73" i="59"/>
  <c r="A72" i="59"/>
  <c r="A71" i="59"/>
  <c r="A70" i="59"/>
  <c r="A69" i="59"/>
  <c r="A68" i="59"/>
  <c r="A67" i="59"/>
  <c r="A66" i="59"/>
  <c r="A65" i="59"/>
  <c r="A64" i="59"/>
  <c r="A63" i="59"/>
  <c r="A62" i="59"/>
  <c r="A61" i="59"/>
  <c r="A60" i="59"/>
  <c r="A59" i="59"/>
  <c r="A58" i="59"/>
  <c r="A57" i="59"/>
  <c r="A56" i="59"/>
  <c r="A55" i="59"/>
  <c r="A54" i="59"/>
  <c r="A53" i="59"/>
  <c r="A52" i="59"/>
  <c r="A51" i="59"/>
  <c r="A50" i="59"/>
  <c r="A49" i="59"/>
  <c r="A48" i="59"/>
  <c r="A47" i="59"/>
  <c r="A46" i="59"/>
  <c r="A45" i="59"/>
  <c r="A44" i="59"/>
  <c r="A43" i="59"/>
  <c r="A42" i="59"/>
  <c r="A41" i="59"/>
  <c r="A40" i="59"/>
  <c r="A39" i="59"/>
  <c r="A38" i="59"/>
  <c r="A37" i="59"/>
  <c r="A36" i="59"/>
  <c r="A35" i="59"/>
  <c r="A34" i="59"/>
  <c r="A33" i="59"/>
  <c r="A32" i="59"/>
  <c r="A31" i="59"/>
  <c r="A30" i="59"/>
  <c r="A29" i="59"/>
  <c r="A28" i="59"/>
  <c r="A27" i="59"/>
  <c r="A26" i="59"/>
  <c r="A25" i="59"/>
  <c r="A24" i="59"/>
  <c r="A23" i="59"/>
  <c r="A22" i="59"/>
  <c r="A21" i="59"/>
  <c r="A20" i="59"/>
  <c r="A19" i="59"/>
  <c r="A18" i="59"/>
  <c r="A17" i="59"/>
  <c r="A16" i="59"/>
  <c r="A15" i="59"/>
  <c r="I7" i="59" s="1"/>
  <c r="I8" i="59" s="1"/>
  <c r="A14" i="59"/>
  <c r="A13" i="59"/>
  <c r="J7" i="59" s="1"/>
  <c r="J8" i="59" s="1"/>
  <c r="A12" i="59"/>
  <c r="I9" i="59"/>
  <c r="H9" i="59"/>
  <c r="I5" i="59"/>
  <c r="I6" i="59" s="1"/>
  <c r="D4" i="59"/>
  <c r="H3" i="59"/>
  <c r="H4" i="59" s="1"/>
  <c r="J1" i="59"/>
  <c r="I1" i="59"/>
  <c r="H1" i="59"/>
  <c r="A117" i="58"/>
  <c r="A116" i="58"/>
  <c r="A115" i="58"/>
  <c r="A114" i="58"/>
  <c r="A113" i="58"/>
  <c r="A112" i="58"/>
  <c r="A111" i="58"/>
  <c r="A110" i="58"/>
  <c r="A109" i="58"/>
  <c r="A108" i="58"/>
  <c r="A107" i="58"/>
  <c r="A106" i="58"/>
  <c r="A105" i="58"/>
  <c r="A104" i="58"/>
  <c r="A103" i="58"/>
  <c r="A102" i="58"/>
  <c r="A101" i="58"/>
  <c r="A100" i="58"/>
  <c r="A99" i="58"/>
  <c r="A98" i="58"/>
  <c r="A97" i="58"/>
  <c r="A96" i="58"/>
  <c r="A95" i="58"/>
  <c r="A94" i="58"/>
  <c r="A93" i="58"/>
  <c r="A92" i="58"/>
  <c r="A91" i="58"/>
  <c r="A90" i="58"/>
  <c r="A89" i="58"/>
  <c r="A88" i="58"/>
  <c r="A87" i="58"/>
  <c r="A86" i="58"/>
  <c r="A85" i="58"/>
  <c r="A84" i="58"/>
  <c r="A83" i="58"/>
  <c r="A82" i="58"/>
  <c r="A81" i="58"/>
  <c r="A80" i="58"/>
  <c r="A79" i="58"/>
  <c r="A78" i="58"/>
  <c r="A77" i="58"/>
  <c r="A76" i="58"/>
  <c r="A75" i="58"/>
  <c r="A74" i="58"/>
  <c r="A73" i="58"/>
  <c r="A72" i="58"/>
  <c r="A71" i="58"/>
  <c r="A70" i="58"/>
  <c r="A69" i="58"/>
  <c r="A68" i="58"/>
  <c r="A67" i="58"/>
  <c r="A66" i="58"/>
  <c r="A65" i="58"/>
  <c r="A64" i="58"/>
  <c r="A63" i="58"/>
  <c r="A62" i="58"/>
  <c r="A61" i="58"/>
  <c r="A60" i="58"/>
  <c r="A59" i="58"/>
  <c r="A58" i="58"/>
  <c r="A57" i="58"/>
  <c r="A56" i="58"/>
  <c r="A55" i="58"/>
  <c r="A54" i="58"/>
  <c r="A53" i="58"/>
  <c r="A52" i="58"/>
  <c r="A51" i="58"/>
  <c r="A50" i="58"/>
  <c r="A49" i="58"/>
  <c r="A48" i="58"/>
  <c r="A47" i="58"/>
  <c r="A46" i="58"/>
  <c r="A45" i="58"/>
  <c r="A44" i="58"/>
  <c r="A43" i="58"/>
  <c r="A42" i="58"/>
  <c r="A41" i="58"/>
  <c r="A40" i="58"/>
  <c r="A39" i="58"/>
  <c r="A38" i="58"/>
  <c r="A37" i="58"/>
  <c r="A36" i="58"/>
  <c r="A35" i="58"/>
  <c r="A34" i="58"/>
  <c r="A33" i="58"/>
  <c r="A32" i="58"/>
  <c r="A31" i="58"/>
  <c r="A30" i="58"/>
  <c r="A29" i="58"/>
  <c r="A28" i="58"/>
  <c r="A27" i="58"/>
  <c r="A26" i="58"/>
  <c r="A25" i="58"/>
  <c r="A24" i="58"/>
  <c r="A23" i="58"/>
  <c r="A22" i="58"/>
  <c r="A21" i="58"/>
  <c r="A20" i="58"/>
  <c r="A19" i="58"/>
  <c r="A18" i="58"/>
  <c r="A17" i="58"/>
  <c r="A16" i="58"/>
  <c r="A15" i="58"/>
  <c r="A14" i="58"/>
  <c r="A13" i="58"/>
  <c r="H7" i="58" s="1"/>
  <c r="H8" i="58" s="1"/>
  <c r="A12" i="58"/>
  <c r="J7" i="58" s="1"/>
  <c r="J8" i="58" s="1"/>
  <c r="I9" i="58"/>
  <c r="H9" i="58"/>
  <c r="I7" i="58"/>
  <c r="I8" i="58" s="1"/>
  <c r="D4" i="58"/>
  <c r="J3" i="58"/>
  <c r="J4" i="58" s="1"/>
  <c r="J1" i="58"/>
  <c r="I1" i="58"/>
  <c r="H1" i="58"/>
  <c r="O129" i="57"/>
  <c r="N129" i="57"/>
  <c r="O128" i="57"/>
  <c r="N128" i="57"/>
  <c r="O127" i="57"/>
  <c r="N127" i="57"/>
  <c r="O126" i="57"/>
  <c r="N126" i="57"/>
  <c r="O125" i="57"/>
  <c r="N125" i="57"/>
  <c r="O124" i="57"/>
  <c r="N124" i="57"/>
  <c r="O123" i="57"/>
  <c r="N123" i="57"/>
  <c r="O122" i="57"/>
  <c r="N122" i="57"/>
  <c r="O121" i="57"/>
  <c r="N121" i="57"/>
  <c r="O120" i="57"/>
  <c r="N120" i="57"/>
  <c r="O119" i="57"/>
  <c r="N119" i="57"/>
  <c r="O118" i="57"/>
  <c r="N118" i="57"/>
  <c r="O117" i="57"/>
  <c r="N117" i="57"/>
  <c r="A117" i="57"/>
  <c r="O116" i="57"/>
  <c r="N116" i="57"/>
  <c r="A116" i="57"/>
  <c r="O115" i="57"/>
  <c r="N115" i="57"/>
  <c r="A115" i="57"/>
  <c r="O114" i="57"/>
  <c r="N114" i="57"/>
  <c r="A114" i="57"/>
  <c r="O113" i="57"/>
  <c r="N113" i="57"/>
  <c r="A113" i="57"/>
  <c r="O112" i="57"/>
  <c r="N112" i="57"/>
  <c r="A112" i="57"/>
  <c r="O111" i="57"/>
  <c r="N111" i="57"/>
  <c r="A111" i="57"/>
  <c r="O110" i="57"/>
  <c r="N110" i="57"/>
  <c r="A110" i="57"/>
  <c r="O109" i="57"/>
  <c r="N109" i="57"/>
  <c r="A109" i="57"/>
  <c r="O108" i="57"/>
  <c r="N108" i="57"/>
  <c r="A108" i="57"/>
  <c r="O107" i="57"/>
  <c r="N107" i="57"/>
  <c r="A107" i="57"/>
  <c r="O106" i="57"/>
  <c r="N106" i="57"/>
  <c r="A106" i="57"/>
  <c r="O105" i="57"/>
  <c r="N105" i="57"/>
  <c r="A105" i="57"/>
  <c r="O104" i="57"/>
  <c r="N104" i="57"/>
  <c r="A104" i="57"/>
  <c r="O103" i="57"/>
  <c r="N103" i="57"/>
  <c r="A103" i="57"/>
  <c r="O102" i="57"/>
  <c r="N102" i="57"/>
  <c r="A102" i="57"/>
  <c r="O101" i="57"/>
  <c r="N101" i="57"/>
  <c r="A101" i="57"/>
  <c r="O100" i="57"/>
  <c r="N100" i="57"/>
  <c r="A100" i="57"/>
  <c r="O99" i="57"/>
  <c r="N99" i="57"/>
  <c r="A99" i="57"/>
  <c r="O98" i="57"/>
  <c r="N98" i="57"/>
  <c r="A98" i="57"/>
  <c r="O97" i="57"/>
  <c r="N97" i="57"/>
  <c r="A97" i="57"/>
  <c r="O96" i="57"/>
  <c r="N96" i="57"/>
  <c r="A96" i="57"/>
  <c r="O95" i="57"/>
  <c r="N95" i="57"/>
  <c r="A95" i="57"/>
  <c r="O94" i="57"/>
  <c r="N94" i="57"/>
  <c r="A94" i="57"/>
  <c r="O93" i="57"/>
  <c r="N93" i="57"/>
  <c r="A93" i="57"/>
  <c r="O92" i="57"/>
  <c r="N92" i="57"/>
  <c r="A92" i="57"/>
  <c r="O91" i="57"/>
  <c r="N91" i="57"/>
  <c r="A91" i="57"/>
  <c r="O90" i="57"/>
  <c r="N90" i="57"/>
  <c r="A90" i="57"/>
  <c r="O89" i="57"/>
  <c r="N89" i="57"/>
  <c r="A89" i="57"/>
  <c r="O88" i="57"/>
  <c r="N88" i="57"/>
  <c r="A88" i="57"/>
  <c r="O87" i="57"/>
  <c r="N87" i="57"/>
  <c r="A87" i="57"/>
  <c r="O86" i="57"/>
  <c r="N86" i="57"/>
  <c r="A86" i="57"/>
  <c r="O85" i="57"/>
  <c r="N85" i="57"/>
  <c r="A85" i="57"/>
  <c r="O84" i="57"/>
  <c r="N84" i="57"/>
  <c r="A84" i="57"/>
  <c r="O83" i="57"/>
  <c r="N83" i="57"/>
  <c r="A83" i="57"/>
  <c r="O82" i="57"/>
  <c r="N82" i="57"/>
  <c r="A82" i="57"/>
  <c r="O81" i="57"/>
  <c r="N81" i="57"/>
  <c r="A81" i="57"/>
  <c r="O80" i="57"/>
  <c r="N80" i="57"/>
  <c r="A80" i="57"/>
  <c r="O79" i="57"/>
  <c r="N79" i="57"/>
  <c r="A79" i="57"/>
  <c r="O78" i="57"/>
  <c r="N78" i="57"/>
  <c r="A78" i="57"/>
  <c r="O77" i="57"/>
  <c r="N77" i="57"/>
  <c r="A77" i="57"/>
  <c r="O76" i="57"/>
  <c r="N76" i="57"/>
  <c r="A76" i="57"/>
  <c r="O75" i="57"/>
  <c r="N75" i="57"/>
  <c r="A75" i="57"/>
  <c r="O74" i="57"/>
  <c r="N74" i="57"/>
  <c r="A74" i="57"/>
  <c r="O73" i="57"/>
  <c r="N73" i="57"/>
  <c r="A73" i="57"/>
  <c r="O72" i="57"/>
  <c r="N72" i="57"/>
  <c r="A72" i="57"/>
  <c r="O71" i="57"/>
  <c r="N71" i="57"/>
  <c r="A71" i="57"/>
  <c r="O70" i="57"/>
  <c r="N70" i="57"/>
  <c r="A70" i="57"/>
  <c r="O69" i="57"/>
  <c r="N69" i="57"/>
  <c r="A69" i="57"/>
  <c r="O68" i="57"/>
  <c r="N68" i="57"/>
  <c r="A68" i="57"/>
  <c r="O67" i="57"/>
  <c r="N67" i="57"/>
  <c r="A67" i="57"/>
  <c r="O66" i="57"/>
  <c r="N66" i="57"/>
  <c r="A66" i="57"/>
  <c r="O65" i="57"/>
  <c r="N65" i="57"/>
  <c r="A65" i="57"/>
  <c r="O64" i="57"/>
  <c r="N64" i="57"/>
  <c r="A64" i="57"/>
  <c r="O63" i="57"/>
  <c r="N63" i="57"/>
  <c r="A63" i="57"/>
  <c r="O62" i="57"/>
  <c r="N62" i="57"/>
  <c r="A62" i="57"/>
  <c r="O61" i="57"/>
  <c r="N61" i="57"/>
  <c r="A61" i="57"/>
  <c r="O60" i="57"/>
  <c r="N60" i="57"/>
  <c r="A60" i="57"/>
  <c r="O59" i="57"/>
  <c r="N59" i="57"/>
  <c r="A59" i="57"/>
  <c r="O58" i="57"/>
  <c r="N58" i="57"/>
  <c r="A58" i="57"/>
  <c r="O57" i="57"/>
  <c r="N57" i="57"/>
  <c r="A57" i="57"/>
  <c r="O56" i="57"/>
  <c r="N56" i="57"/>
  <c r="A56" i="57"/>
  <c r="O55" i="57"/>
  <c r="N55" i="57"/>
  <c r="A55" i="57"/>
  <c r="O54" i="57"/>
  <c r="N54" i="57"/>
  <c r="A54" i="57"/>
  <c r="O53" i="57"/>
  <c r="N53" i="57"/>
  <c r="A53" i="57"/>
  <c r="O52" i="57"/>
  <c r="N52" i="57"/>
  <c r="A52" i="57"/>
  <c r="O51" i="57"/>
  <c r="N51" i="57"/>
  <c r="A51" i="57"/>
  <c r="O50" i="57"/>
  <c r="N50" i="57"/>
  <c r="A50" i="57"/>
  <c r="O49" i="57"/>
  <c r="N49" i="57"/>
  <c r="A49" i="57"/>
  <c r="O48" i="57"/>
  <c r="N48" i="57"/>
  <c r="A48" i="57"/>
  <c r="O47" i="57"/>
  <c r="N47" i="57"/>
  <c r="A47" i="57"/>
  <c r="O46" i="57"/>
  <c r="N46" i="57"/>
  <c r="A46" i="57"/>
  <c r="O45" i="57"/>
  <c r="N45" i="57"/>
  <c r="A45" i="57"/>
  <c r="O44" i="57"/>
  <c r="N44" i="57"/>
  <c r="A44" i="57"/>
  <c r="O43" i="57"/>
  <c r="N43" i="57"/>
  <c r="A43" i="57"/>
  <c r="O42" i="57"/>
  <c r="N42" i="57"/>
  <c r="A42" i="57"/>
  <c r="O41" i="57"/>
  <c r="N41" i="57"/>
  <c r="A41" i="57"/>
  <c r="O40" i="57"/>
  <c r="N40" i="57"/>
  <c r="A40" i="57"/>
  <c r="O39" i="57"/>
  <c r="N39" i="57"/>
  <c r="A39" i="57"/>
  <c r="O38" i="57"/>
  <c r="N38" i="57"/>
  <c r="A38" i="57"/>
  <c r="O37" i="57"/>
  <c r="N37" i="57"/>
  <c r="A37" i="57"/>
  <c r="O36" i="57"/>
  <c r="N36" i="57"/>
  <c r="A36" i="57"/>
  <c r="O35" i="57"/>
  <c r="N35" i="57"/>
  <c r="A35" i="57"/>
  <c r="O34" i="57"/>
  <c r="N34" i="57"/>
  <c r="A34" i="57"/>
  <c r="O33" i="57"/>
  <c r="N33" i="57"/>
  <c r="A33" i="57"/>
  <c r="O32" i="57"/>
  <c r="N32" i="57"/>
  <c r="A32" i="57"/>
  <c r="O31" i="57"/>
  <c r="N31" i="57"/>
  <c r="A31" i="57"/>
  <c r="O30" i="57"/>
  <c r="N30" i="57"/>
  <c r="A30" i="57"/>
  <c r="O29" i="57"/>
  <c r="N29" i="57"/>
  <c r="A29" i="57"/>
  <c r="O28" i="57"/>
  <c r="N28" i="57"/>
  <c r="A28" i="57"/>
  <c r="O27" i="57"/>
  <c r="N27" i="57"/>
  <c r="A27" i="57"/>
  <c r="O26" i="57"/>
  <c r="N26" i="57"/>
  <c r="A26" i="57"/>
  <c r="O25" i="57"/>
  <c r="N25" i="57"/>
  <c r="A25" i="57"/>
  <c r="O24" i="57"/>
  <c r="N24" i="57"/>
  <c r="A24" i="57"/>
  <c r="O23" i="57"/>
  <c r="N23" i="57"/>
  <c r="A23" i="57"/>
  <c r="O22" i="57"/>
  <c r="N22" i="57"/>
  <c r="A22" i="57"/>
  <c r="O21" i="57"/>
  <c r="N21" i="57"/>
  <c r="A21" i="57"/>
  <c r="O20" i="57"/>
  <c r="N20" i="57"/>
  <c r="A20" i="57"/>
  <c r="O19" i="57"/>
  <c r="N19" i="57"/>
  <c r="A19" i="57"/>
  <c r="O18" i="57"/>
  <c r="N18" i="57"/>
  <c r="A18" i="57"/>
  <c r="O17" i="57"/>
  <c r="N17" i="57"/>
  <c r="A17" i="57"/>
  <c r="O16" i="57"/>
  <c r="N16" i="57"/>
  <c r="A16" i="57"/>
  <c r="O15" i="57"/>
  <c r="N15" i="57"/>
  <c r="A15" i="57"/>
  <c r="O14" i="57"/>
  <c r="N14" i="57"/>
  <c r="A14" i="57"/>
  <c r="O13" i="57"/>
  <c r="N13" i="57"/>
  <c r="A13" i="57"/>
  <c r="O7" i="57" s="1"/>
  <c r="O8" i="57" s="1"/>
  <c r="O12" i="57"/>
  <c r="N12" i="57"/>
  <c r="A12" i="57"/>
  <c r="N9" i="57"/>
  <c r="L9" i="57"/>
  <c r="K9" i="57"/>
  <c r="I9" i="57"/>
  <c r="H9" i="57"/>
  <c r="L7" i="57"/>
  <c r="L8" i="57" s="1"/>
  <c r="H7" i="57"/>
  <c r="H8" i="57" s="1"/>
  <c r="L5" i="57"/>
  <c r="L6" i="57" s="1"/>
  <c r="H5" i="57"/>
  <c r="H6" i="57" s="1"/>
  <c r="D4" i="57"/>
  <c r="M3" i="57"/>
  <c r="M4" i="57" s="1"/>
  <c r="I3" i="57"/>
  <c r="I4" i="57" s="1"/>
  <c r="O1" i="57"/>
  <c r="N1" i="57"/>
  <c r="M1" i="57"/>
  <c r="L1" i="57"/>
  <c r="K1" i="57"/>
  <c r="J1" i="57"/>
  <c r="I1" i="57"/>
  <c r="H1" i="57"/>
  <c r="O129" i="56"/>
  <c r="N129" i="56"/>
  <c r="O128" i="56"/>
  <c r="N128" i="56"/>
  <c r="O127" i="56"/>
  <c r="N127" i="56"/>
  <c r="O126" i="56"/>
  <c r="N126" i="56"/>
  <c r="O125" i="56"/>
  <c r="N125" i="56"/>
  <c r="O124" i="56"/>
  <c r="N124" i="56"/>
  <c r="O123" i="56"/>
  <c r="N123" i="56"/>
  <c r="O122" i="56"/>
  <c r="N122" i="56"/>
  <c r="O121" i="56"/>
  <c r="N121" i="56"/>
  <c r="O120" i="56"/>
  <c r="N120" i="56"/>
  <c r="O119" i="56"/>
  <c r="N119" i="56"/>
  <c r="O118" i="56"/>
  <c r="N118" i="56"/>
  <c r="O117" i="56"/>
  <c r="N117" i="56"/>
  <c r="A117" i="56"/>
  <c r="O116" i="56"/>
  <c r="N116" i="56"/>
  <c r="A116" i="56"/>
  <c r="O115" i="56"/>
  <c r="N115" i="56"/>
  <c r="A115" i="56"/>
  <c r="O114" i="56"/>
  <c r="N114" i="56"/>
  <c r="A114" i="56"/>
  <c r="O113" i="56"/>
  <c r="N113" i="56"/>
  <c r="A113" i="56"/>
  <c r="O112" i="56"/>
  <c r="N112" i="56"/>
  <c r="A112" i="56"/>
  <c r="O111" i="56"/>
  <c r="N111" i="56"/>
  <c r="A111" i="56"/>
  <c r="O110" i="56"/>
  <c r="N110" i="56"/>
  <c r="A110" i="56"/>
  <c r="O109" i="56"/>
  <c r="N109" i="56"/>
  <c r="A109" i="56"/>
  <c r="O108" i="56"/>
  <c r="N108" i="56"/>
  <c r="A108" i="56"/>
  <c r="O107" i="56"/>
  <c r="N107" i="56"/>
  <c r="A107" i="56"/>
  <c r="O106" i="56"/>
  <c r="N106" i="56"/>
  <c r="A106" i="56"/>
  <c r="O105" i="56"/>
  <c r="N105" i="56"/>
  <c r="A105" i="56"/>
  <c r="O104" i="56"/>
  <c r="N104" i="56"/>
  <c r="A104" i="56"/>
  <c r="O103" i="56"/>
  <c r="N103" i="56"/>
  <c r="A103" i="56"/>
  <c r="O102" i="56"/>
  <c r="N102" i="56"/>
  <c r="A102" i="56"/>
  <c r="O101" i="56"/>
  <c r="N101" i="56"/>
  <c r="A101" i="56"/>
  <c r="O100" i="56"/>
  <c r="N100" i="56"/>
  <c r="A100" i="56"/>
  <c r="O99" i="56"/>
  <c r="N99" i="56"/>
  <c r="A99" i="56"/>
  <c r="O98" i="56"/>
  <c r="N98" i="56"/>
  <c r="A98" i="56"/>
  <c r="O97" i="56"/>
  <c r="N97" i="56"/>
  <c r="A97" i="56"/>
  <c r="O96" i="56"/>
  <c r="N96" i="56"/>
  <c r="A96" i="56"/>
  <c r="O95" i="56"/>
  <c r="N95" i="56"/>
  <c r="A95" i="56"/>
  <c r="O94" i="56"/>
  <c r="N94" i="56"/>
  <c r="A94" i="56"/>
  <c r="O93" i="56"/>
  <c r="N93" i="56"/>
  <c r="A93" i="56"/>
  <c r="O92" i="56"/>
  <c r="N92" i="56"/>
  <c r="A92" i="56"/>
  <c r="O91" i="56"/>
  <c r="N91" i="56"/>
  <c r="A91" i="56"/>
  <c r="O90" i="56"/>
  <c r="N90" i="56"/>
  <c r="A90" i="56"/>
  <c r="O89" i="56"/>
  <c r="N89" i="56"/>
  <c r="A89" i="56"/>
  <c r="O88" i="56"/>
  <c r="N88" i="56"/>
  <c r="A88" i="56"/>
  <c r="O87" i="56"/>
  <c r="N87" i="56"/>
  <c r="A87" i="56"/>
  <c r="O86" i="56"/>
  <c r="N86" i="56"/>
  <c r="A86" i="56"/>
  <c r="O85" i="56"/>
  <c r="N85" i="56"/>
  <c r="A85" i="56"/>
  <c r="O84" i="56"/>
  <c r="N84" i="56"/>
  <c r="A84" i="56"/>
  <c r="O83" i="56"/>
  <c r="N83" i="56"/>
  <c r="A83" i="56"/>
  <c r="O82" i="56"/>
  <c r="N82" i="56"/>
  <c r="A82" i="56"/>
  <c r="O81" i="56"/>
  <c r="N81" i="56"/>
  <c r="A81" i="56"/>
  <c r="O80" i="56"/>
  <c r="N80" i="56"/>
  <c r="A80" i="56"/>
  <c r="O79" i="56"/>
  <c r="N79" i="56"/>
  <c r="A79" i="56"/>
  <c r="O78" i="56"/>
  <c r="N78" i="56"/>
  <c r="A78" i="56"/>
  <c r="O77" i="56"/>
  <c r="N77" i="56"/>
  <c r="A77" i="56"/>
  <c r="O76" i="56"/>
  <c r="N76" i="56"/>
  <c r="A76" i="56"/>
  <c r="O75" i="56"/>
  <c r="N75" i="56"/>
  <c r="A75" i="56"/>
  <c r="O74" i="56"/>
  <c r="N74" i="56"/>
  <c r="A74" i="56"/>
  <c r="O73" i="56"/>
  <c r="N73" i="56"/>
  <c r="A73" i="56"/>
  <c r="O72" i="56"/>
  <c r="N72" i="56"/>
  <c r="A72" i="56"/>
  <c r="O71" i="56"/>
  <c r="N71" i="56"/>
  <c r="A71" i="56"/>
  <c r="O70" i="56"/>
  <c r="N70" i="56"/>
  <c r="A70" i="56"/>
  <c r="O69" i="56"/>
  <c r="N69" i="56"/>
  <c r="A69" i="56"/>
  <c r="O68" i="56"/>
  <c r="N68" i="56"/>
  <c r="A68" i="56"/>
  <c r="O67" i="56"/>
  <c r="N67" i="56"/>
  <c r="A67" i="56"/>
  <c r="O66" i="56"/>
  <c r="N66" i="56"/>
  <c r="A66" i="56"/>
  <c r="O65" i="56"/>
  <c r="N65" i="56"/>
  <c r="A65" i="56"/>
  <c r="O64" i="56"/>
  <c r="N64" i="56"/>
  <c r="A64" i="56"/>
  <c r="O63" i="56"/>
  <c r="N63" i="56"/>
  <c r="A63" i="56"/>
  <c r="O62" i="56"/>
  <c r="N62" i="56"/>
  <c r="A62" i="56"/>
  <c r="O61" i="56"/>
  <c r="N61" i="56"/>
  <c r="A61" i="56"/>
  <c r="O60" i="56"/>
  <c r="N60" i="56"/>
  <c r="A60" i="56"/>
  <c r="O59" i="56"/>
  <c r="N59" i="56"/>
  <c r="A59" i="56"/>
  <c r="O58" i="56"/>
  <c r="N58" i="56"/>
  <c r="A58" i="56"/>
  <c r="O57" i="56"/>
  <c r="N57" i="56"/>
  <c r="A57" i="56"/>
  <c r="O56" i="56"/>
  <c r="N56" i="56"/>
  <c r="A56" i="56"/>
  <c r="O55" i="56"/>
  <c r="N55" i="56"/>
  <c r="A55" i="56"/>
  <c r="O54" i="56"/>
  <c r="N54" i="56"/>
  <c r="A54" i="56"/>
  <c r="O53" i="56"/>
  <c r="N53" i="56"/>
  <c r="A53" i="56"/>
  <c r="O52" i="56"/>
  <c r="N52" i="56"/>
  <c r="A52" i="56"/>
  <c r="O51" i="56"/>
  <c r="N51" i="56"/>
  <c r="A51" i="56"/>
  <c r="O50" i="56"/>
  <c r="N50" i="56"/>
  <c r="A50" i="56"/>
  <c r="O49" i="56"/>
  <c r="N49" i="56"/>
  <c r="A49" i="56"/>
  <c r="O48" i="56"/>
  <c r="N48" i="56"/>
  <c r="A48" i="56"/>
  <c r="O47" i="56"/>
  <c r="N47" i="56"/>
  <c r="A47" i="56"/>
  <c r="O46" i="56"/>
  <c r="N46" i="56"/>
  <c r="A46" i="56"/>
  <c r="O45" i="56"/>
  <c r="N45" i="56"/>
  <c r="A45" i="56"/>
  <c r="O44" i="56"/>
  <c r="N44" i="56"/>
  <c r="A44" i="56"/>
  <c r="O43" i="56"/>
  <c r="N43" i="56"/>
  <c r="A43" i="56"/>
  <c r="O42" i="56"/>
  <c r="N42" i="56"/>
  <c r="A42" i="56"/>
  <c r="O41" i="56"/>
  <c r="N41" i="56"/>
  <c r="A41" i="56"/>
  <c r="O40" i="56"/>
  <c r="N40" i="56"/>
  <c r="A40" i="56"/>
  <c r="O39" i="56"/>
  <c r="N39" i="56"/>
  <c r="A39" i="56"/>
  <c r="O38" i="56"/>
  <c r="N38" i="56"/>
  <c r="A38" i="56"/>
  <c r="O37" i="56"/>
  <c r="N37" i="56"/>
  <c r="A37" i="56"/>
  <c r="O36" i="56"/>
  <c r="N36" i="56"/>
  <c r="A36" i="56"/>
  <c r="O35" i="56"/>
  <c r="N35" i="56"/>
  <c r="A35" i="56"/>
  <c r="O34" i="56"/>
  <c r="N34" i="56"/>
  <c r="A34" i="56"/>
  <c r="O33" i="56"/>
  <c r="N33" i="56"/>
  <c r="A33" i="56"/>
  <c r="O32" i="56"/>
  <c r="N32" i="56"/>
  <c r="A32" i="56"/>
  <c r="O31" i="56"/>
  <c r="N31" i="56"/>
  <c r="A31" i="56"/>
  <c r="O30" i="56"/>
  <c r="N30" i="56"/>
  <c r="A30" i="56"/>
  <c r="O29" i="56"/>
  <c r="N29" i="56"/>
  <c r="A29" i="56"/>
  <c r="O28" i="56"/>
  <c r="N28" i="56"/>
  <c r="A28" i="56"/>
  <c r="O27" i="56"/>
  <c r="N27" i="56"/>
  <c r="A27" i="56"/>
  <c r="O26" i="56"/>
  <c r="N26" i="56"/>
  <c r="A26" i="56"/>
  <c r="O25" i="56"/>
  <c r="N25" i="56"/>
  <c r="A25" i="56"/>
  <c r="O24" i="56"/>
  <c r="N24" i="56"/>
  <c r="A24" i="56"/>
  <c r="O23" i="56"/>
  <c r="N23" i="56"/>
  <c r="A23" i="56"/>
  <c r="O22" i="56"/>
  <c r="N22" i="56"/>
  <c r="A22" i="56"/>
  <c r="O21" i="56"/>
  <c r="N21" i="56"/>
  <c r="A21" i="56"/>
  <c r="O20" i="56"/>
  <c r="N20" i="56"/>
  <c r="A20" i="56"/>
  <c r="O19" i="56"/>
  <c r="N19" i="56"/>
  <c r="A19" i="56"/>
  <c r="O18" i="56"/>
  <c r="N18" i="56"/>
  <c r="A18" i="56"/>
  <c r="O17" i="56"/>
  <c r="N17" i="56"/>
  <c r="A17" i="56"/>
  <c r="O16" i="56"/>
  <c r="N16" i="56"/>
  <c r="A16" i="56"/>
  <c r="O15" i="56"/>
  <c r="N15" i="56"/>
  <c r="A15" i="56"/>
  <c r="O14" i="56"/>
  <c r="N14" i="56"/>
  <c r="A14" i="56"/>
  <c r="O13" i="56"/>
  <c r="N13" i="56"/>
  <c r="A13" i="56"/>
  <c r="O12" i="56"/>
  <c r="N12" i="56"/>
  <c r="A12" i="56"/>
  <c r="N9" i="56"/>
  <c r="L9" i="56"/>
  <c r="K9" i="56"/>
  <c r="I9" i="56"/>
  <c r="H9" i="56"/>
  <c r="H8" i="56"/>
  <c r="H7" i="56"/>
  <c r="H6" i="56"/>
  <c r="H5" i="56"/>
  <c r="D4" i="56"/>
  <c r="M3" i="56"/>
  <c r="M4" i="56" s="1"/>
  <c r="I3" i="56"/>
  <c r="I4" i="56" s="1"/>
  <c r="O1" i="56"/>
  <c r="N1" i="56"/>
  <c r="M1" i="56"/>
  <c r="L1" i="56"/>
  <c r="K1" i="56"/>
  <c r="J1" i="56"/>
  <c r="I1" i="56"/>
  <c r="H1" i="56"/>
  <c r="A117" i="55"/>
  <c r="A116" i="55"/>
  <c r="A115" i="55"/>
  <c r="A114" i="55"/>
  <c r="A113" i="55"/>
  <c r="A112" i="55"/>
  <c r="A111" i="55"/>
  <c r="A110" i="55"/>
  <c r="A109" i="55"/>
  <c r="A108" i="55"/>
  <c r="A107" i="55"/>
  <c r="A106" i="55"/>
  <c r="A105" i="55"/>
  <c r="A104" i="55"/>
  <c r="A103" i="55"/>
  <c r="A102" i="55"/>
  <c r="A101" i="55"/>
  <c r="A100" i="55"/>
  <c r="A99" i="55"/>
  <c r="A98" i="55"/>
  <c r="A97" i="55"/>
  <c r="A96" i="55"/>
  <c r="A95" i="55"/>
  <c r="A94" i="55"/>
  <c r="A93" i="55"/>
  <c r="A92" i="55"/>
  <c r="A91" i="55"/>
  <c r="A90" i="55"/>
  <c r="A89" i="55"/>
  <c r="A88" i="55"/>
  <c r="A87" i="55"/>
  <c r="A86" i="55"/>
  <c r="A85" i="55"/>
  <c r="A84" i="55"/>
  <c r="A83" i="55"/>
  <c r="A82" i="55"/>
  <c r="A81" i="55"/>
  <c r="A80" i="55"/>
  <c r="A79" i="55"/>
  <c r="A78" i="55"/>
  <c r="A77" i="55"/>
  <c r="A76" i="55"/>
  <c r="A75" i="55"/>
  <c r="A74" i="55"/>
  <c r="A73" i="55"/>
  <c r="A72" i="55"/>
  <c r="A71" i="55"/>
  <c r="A70" i="55"/>
  <c r="A69" i="55"/>
  <c r="A68" i="55"/>
  <c r="A67" i="55"/>
  <c r="A66" i="55"/>
  <c r="A65" i="55"/>
  <c r="A64" i="55"/>
  <c r="A63" i="55"/>
  <c r="A62" i="55"/>
  <c r="A61" i="55"/>
  <c r="A60" i="55"/>
  <c r="A59" i="55"/>
  <c r="A58" i="55"/>
  <c r="A57" i="55"/>
  <c r="A56" i="55"/>
  <c r="A55" i="55"/>
  <c r="A54" i="55"/>
  <c r="A53" i="55"/>
  <c r="A52" i="55"/>
  <c r="A51" i="55"/>
  <c r="A50" i="55"/>
  <c r="A49" i="55"/>
  <c r="A48" i="55"/>
  <c r="A47" i="55"/>
  <c r="A46" i="55"/>
  <c r="A45" i="55"/>
  <c r="A44" i="55"/>
  <c r="A43" i="55"/>
  <c r="A42" i="55"/>
  <c r="A41" i="55"/>
  <c r="A40" i="55"/>
  <c r="A39" i="55"/>
  <c r="A38" i="55"/>
  <c r="A37" i="55"/>
  <c r="A36" i="55"/>
  <c r="A35" i="55"/>
  <c r="A34" i="55"/>
  <c r="A33" i="55"/>
  <c r="A32" i="55"/>
  <c r="A31" i="55"/>
  <c r="A30" i="55"/>
  <c r="A29" i="55"/>
  <c r="A28" i="55"/>
  <c r="A27" i="55"/>
  <c r="A26" i="55"/>
  <c r="A25" i="55"/>
  <c r="A24" i="55"/>
  <c r="A23" i="55"/>
  <c r="A22" i="55"/>
  <c r="A21" i="55"/>
  <c r="A20" i="55"/>
  <c r="A19" i="55"/>
  <c r="A18" i="55"/>
  <c r="A17" i="55"/>
  <c r="A16" i="55"/>
  <c r="A15" i="55"/>
  <c r="A14" i="55"/>
  <c r="A13" i="55"/>
  <c r="H7" i="55" s="1"/>
  <c r="A12" i="55"/>
  <c r="I9" i="55"/>
  <c r="H9" i="55"/>
  <c r="H8" i="55"/>
  <c r="I5" i="55"/>
  <c r="I6" i="55" s="1"/>
  <c r="D4" i="55"/>
  <c r="J1" i="55"/>
  <c r="I1" i="55"/>
  <c r="H1" i="55"/>
  <c r="A117" i="54"/>
  <c r="A116" i="54"/>
  <c r="A115" i="54"/>
  <c r="A114" i="54"/>
  <c r="A113" i="54"/>
  <c r="A112" i="54"/>
  <c r="A111" i="54"/>
  <c r="A110" i="54"/>
  <c r="A109" i="54"/>
  <c r="A108" i="54"/>
  <c r="A107" i="54"/>
  <c r="A106" i="54"/>
  <c r="A105" i="54"/>
  <c r="A104" i="54"/>
  <c r="A103" i="54"/>
  <c r="A102" i="54"/>
  <c r="A101" i="54"/>
  <c r="A100" i="54"/>
  <c r="A99" i="54"/>
  <c r="A98" i="54"/>
  <c r="A97" i="54"/>
  <c r="A96" i="54"/>
  <c r="A95" i="54"/>
  <c r="A94" i="54"/>
  <c r="A93" i="54"/>
  <c r="A92" i="54"/>
  <c r="A91" i="54"/>
  <c r="A90" i="54"/>
  <c r="A89" i="54"/>
  <c r="A88" i="54"/>
  <c r="A87" i="54"/>
  <c r="A86" i="54"/>
  <c r="A85" i="54"/>
  <c r="A84" i="54"/>
  <c r="A83" i="54"/>
  <c r="A82" i="54"/>
  <c r="A81" i="54"/>
  <c r="A80" i="54"/>
  <c r="A79" i="54"/>
  <c r="A78" i="54"/>
  <c r="A77" i="54"/>
  <c r="A76" i="54"/>
  <c r="A75" i="54"/>
  <c r="A74" i="54"/>
  <c r="A73" i="54"/>
  <c r="A72" i="54"/>
  <c r="A71" i="54"/>
  <c r="A70" i="54"/>
  <c r="A69" i="54"/>
  <c r="A68" i="54"/>
  <c r="A67" i="54"/>
  <c r="A66" i="54"/>
  <c r="A65" i="54"/>
  <c r="A64" i="54"/>
  <c r="A63" i="54"/>
  <c r="A62" i="54"/>
  <c r="A61" i="54"/>
  <c r="A60" i="54"/>
  <c r="A59" i="54"/>
  <c r="A58" i="54"/>
  <c r="A57" i="54"/>
  <c r="A56" i="54"/>
  <c r="A55" i="54"/>
  <c r="A54" i="54"/>
  <c r="A53" i="54"/>
  <c r="A52" i="54"/>
  <c r="A51" i="54"/>
  <c r="A50" i="54"/>
  <c r="A49" i="54"/>
  <c r="A48" i="54"/>
  <c r="A47" i="54"/>
  <c r="A46" i="54"/>
  <c r="A45" i="54"/>
  <c r="A44" i="54"/>
  <c r="A43" i="54"/>
  <c r="A42" i="54"/>
  <c r="A41" i="54"/>
  <c r="A40" i="54"/>
  <c r="A39" i="54"/>
  <c r="A38" i="54"/>
  <c r="A37" i="54"/>
  <c r="A36" i="54"/>
  <c r="A35" i="54"/>
  <c r="A34" i="54"/>
  <c r="A33" i="54"/>
  <c r="A32" i="54"/>
  <c r="A31" i="54"/>
  <c r="A30" i="54"/>
  <c r="A29" i="54"/>
  <c r="A28" i="54"/>
  <c r="A27" i="54"/>
  <c r="A26" i="54"/>
  <c r="A25" i="54"/>
  <c r="A24" i="54"/>
  <c r="A23" i="54"/>
  <c r="A22" i="54"/>
  <c r="A21" i="54"/>
  <c r="A20" i="54"/>
  <c r="A19" i="54"/>
  <c r="A18" i="54"/>
  <c r="A17" i="54"/>
  <c r="A16" i="54"/>
  <c r="A15" i="54"/>
  <c r="A14" i="54"/>
  <c r="A13" i="54"/>
  <c r="A12" i="54"/>
  <c r="N9" i="54"/>
  <c r="M9" i="54"/>
  <c r="J9" i="54"/>
  <c r="L7" i="54"/>
  <c r="L8" i="54" s="1"/>
  <c r="H7" i="54"/>
  <c r="H8" i="54" s="1"/>
  <c r="N5" i="54"/>
  <c r="N6" i="54" s="1"/>
  <c r="J5" i="54"/>
  <c r="J6" i="54" s="1"/>
  <c r="D4" i="54"/>
  <c r="M3" i="54"/>
  <c r="M4" i="54" s="1"/>
  <c r="I3" i="54"/>
  <c r="I4" i="54" s="1"/>
  <c r="N1" i="54"/>
  <c r="M1" i="54"/>
  <c r="L1" i="54"/>
  <c r="K1" i="54"/>
  <c r="J1" i="54"/>
  <c r="I1" i="54"/>
  <c r="H1" i="54"/>
  <c r="A117" i="53"/>
  <c r="A116" i="53"/>
  <c r="A115" i="53"/>
  <c r="A114" i="53"/>
  <c r="A113" i="53"/>
  <c r="A112" i="53"/>
  <c r="A111" i="53"/>
  <c r="A110" i="53"/>
  <c r="A109" i="53"/>
  <c r="A108" i="53"/>
  <c r="A107" i="53"/>
  <c r="A106" i="53"/>
  <c r="A105" i="53"/>
  <c r="A104" i="53"/>
  <c r="A103" i="53"/>
  <c r="A102" i="53"/>
  <c r="A101" i="53"/>
  <c r="A100" i="53"/>
  <c r="A99" i="53"/>
  <c r="A98" i="53"/>
  <c r="A97" i="53"/>
  <c r="A96" i="53"/>
  <c r="A95" i="53"/>
  <c r="A94" i="53"/>
  <c r="A93" i="53"/>
  <c r="A92" i="53"/>
  <c r="A91" i="53"/>
  <c r="A90" i="53"/>
  <c r="A89" i="53"/>
  <c r="A88" i="53"/>
  <c r="A87" i="53"/>
  <c r="A86" i="53"/>
  <c r="A85" i="53"/>
  <c r="A84" i="53"/>
  <c r="A83" i="53"/>
  <c r="A82" i="53"/>
  <c r="A81" i="53"/>
  <c r="A80" i="53"/>
  <c r="A79" i="53"/>
  <c r="A78" i="53"/>
  <c r="A77" i="53"/>
  <c r="A76" i="53"/>
  <c r="A75" i="53"/>
  <c r="A74" i="53"/>
  <c r="A73" i="53"/>
  <c r="A72" i="53"/>
  <c r="A71" i="53"/>
  <c r="A70" i="53"/>
  <c r="A69" i="53"/>
  <c r="A68" i="53"/>
  <c r="A67" i="53"/>
  <c r="A66" i="53"/>
  <c r="A65" i="53"/>
  <c r="A64" i="53"/>
  <c r="A63" i="53"/>
  <c r="A62" i="53"/>
  <c r="A61" i="53"/>
  <c r="A60" i="53"/>
  <c r="A59" i="53"/>
  <c r="A58" i="53"/>
  <c r="A57" i="53"/>
  <c r="A56" i="53"/>
  <c r="A55" i="53"/>
  <c r="A54" i="53"/>
  <c r="A53" i="53"/>
  <c r="A52" i="53"/>
  <c r="A51" i="53"/>
  <c r="A50" i="53"/>
  <c r="A49" i="53"/>
  <c r="A48" i="53"/>
  <c r="A47" i="53"/>
  <c r="A46" i="53"/>
  <c r="A45" i="53"/>
  <c r="A44" i="53"/>
  <c r="A43" i="53"/>
  <c r="A42" i="53"/>
  <c r="A41" i="53"/>
  <c r="A40" i="53"/>
  <c r="A39" i="53"/>
  <c r="A38" i="53"/>
  <c r="A37" i="53"/>
  <c r="A36" i="53"/>
  <c r="A35" i="53"/>
  <c r="A34" i="53"/>
  <c r="A33" i="53"/>
  <c r="A32" i="53"/>
  <c r="A31" i="53"/>
  <c r="A30" i="53"/>
  <c r="A29" i="53"/>
  <c r="A28" i="53"/>
  <c r="A27" i="53"/>
  <c r="A26" i="53"/>
  <c r="A25" i="53"/>
  <c r="A24" i="53"/>
  <c r="A23" i="53"/>
  <c r="A22" i="53"/>
  <c r="A21" i="53"/>
  <c r="A20" i="53"/>
  <c r="A19" i="53"/>
  <c r="A18" i="53"/>
  <c r="A17" i="53"/>
  <c r="A16" i="53"/>
  <c r="A15" i="53"/>
  <c r="A14" i="53"/>
  <c r="J7" i="53" s="1"/>
  <c r="J8" i="53" s="1"/>
  <c r="A13" i="53"/>
  <c r="A12" i="53"/>
  <c r="I9" i="53"/>
  <c r="H9" i="53"/>
  <c r="D4" i="53"/>
  <c r="J1" i="53"/>
  <c r="I1" i="53"/>
  <c r="H1" i="53"/>
  <c r="A117" i="52"/>
  <c r="A116" i="52"/>
  <c r="A115" i="52"/>
  <c r="A114" i="52"/>
  <c r="A113" i="52"/>
  <c r="A112" i="52"/>
  <c r="A111" i="52"/>
  <c r="A110" i="52"/>
  <c r="A109" i="52"/>
  <c r="A108" i="52"/>
  <c r="A107" i="52"/>
  <c r="A106" i="52"/>
  <c r="A105" i="52"/>
  <c r="A104" i="52"/>
  <c r="A103" i="52"/>
  <c r="A102" i="52"/>
  <c r="A101" i="52"/>
  <c r="A100" i="52"/>
  <c r="A99" i="52"/>
  <c r="A98" i="52"/>
  <c r="A97" i="52"/>
  <c r="A96" i="52"/>
  <c r="A95" i="52"/>
  <c r="A94" i="52"/>
  <c r="A93" i="52"/>
  <c r="A92" i="52"/>
  <c r="A91" i="52"/>
  <c r="A90" i="52"/>
  <c r="A89" i="52"/>
  <c r="A88" i="52"/>
  <c r="A87" i="52"/>
  <c r="A86" i="52"/>
  <c r="A85" i="52"/>
  <c r="A84" i="52"/>
  <c r="A83" i="52"/>
  <c r="A82" i="52"/>
  <c r="A81" i="52"/>
  <c r="A80" i="52"/>
  <c r="A79" i="52"/>
  <c r="A78" i="52"/>
  <c r="A77" i="52"/>
  <c r="A76" i="52"/>
  <c r="A75" i="52"/>
  <c r="A74" i="52"/>
  <c r="A73" i="52"/>
  <c r="A72" i="52"/>
  <c r="A71" i="52"/>
  <c r="A70" i="52"/>
  <c r="A69" i="52"/>
  <c r="A68" i="52"/>
  <c r="A67" i="52"/>
  <c r="A66" i="52"/>
  <c r="A65" i="52"/>
  <c r="A64" i="52"/>
  <c r="A63" i="52"/>
  <c r="A62" i="52"/>
  <c r="A61" i="52"/>
  <c r="A60" i="52"/>
  <c r="A59" i="52"/>
  <c r="A58" i="52"/>
  <c r="A57" i="52"/>
  <c r="A56" i="52"/>
  <c r="A55" i="52"/>
  <c r="A54" i="52"/>
  <c r="A53" i="52"/>
  <c r="A52" i="52"/>
  <c r="A51" i="52"/>
  <c r="A50" i="52"/>
  <c r="A49" i="52"/>
  <c r="A48" i="52"/>
  <c r="A47" i="52"/>
  <c r="A46" i="52"/>
  <c r="A45" i="52"/>
  <c r="A44" i="52"/>
  <c r="A43" i="52"/>
  <c r="A42" i="52"/>
  <c r="A41" i="52"/>
  <c r="A40" i="52"/>
  <c r="A39" i="52"/>
  <c r="A38" i="52"/>
  <c r="A37" i="52"/>
  <c r="A36" i="52"/>
  <c r="A35" i="52"/>
  <c r="A34" i="52"/>
  <c r="A33" i="52"/>
  <c r="A32" i="52"/>
  <c r="A31" i="52"/>
  <c r="A30" i="52"/>
  <c r="A29" i="52"/>
  <c r="A28" i="52"/>
  <c r="A27" i="52"/>
  <c r="A26" i="52"/>
  <c r="A25" i="52"/>
  <c r="A24" i="52"/>
  <c r="A23" i="52"/>
  <c r="A22" i="52"/>
  <c r="A21" i="52"/>
  <c r="A20" i="52"/>
  <c r="A19" i="52"/>
  <c r="A18" i="52"/>
  <c r="A17" i="52"/>
  <c r="A16" i="52"/>
  <c r="A15" i="52"/>
  <c r="A14" i="52"/>
  <c r="A13" i="52"/>
  <c r="A12" i="52"/>
  <c r="I9" i="52"/>
  <c r="H9" i="52"/>
  <c r="H7" i="52"/>
  <c r="H8" i="52" s="1"/>
  <c r="J5" i="52"/>
  <c r="J6" i="52" s="1"/>
  <c r="D4" i="52"/>
  <c r="I3" i="52"/>
  <c r="I4" i="52" s="1"/>
  <c r="J1" i="52"/>
  <c r="I1" i="52"/>
  <c r="H1" i="52"/>
  <c r="O129" i="51"/>
  <c r="N129" i="51"/>
  <c r="O128" i="51"/>
  <c r="N128" i="51"/>
  <c r="O127" i="51"/>
  <c r="N127" i="51"/>
  <c r="O126" i="51"/>
  <c r="N126" i="51"/>
  <c r="O125" i="51"/>
  <c r="N125" i="51"/>
  <c r="O124" i="51"/>
  <c r="N124" i="51"/>
  <c r="O123" i="51"/>
  <c r="N123" i="51"/>
  <c r="O122" i="51"/>
  <c r="N122" i="51"/>
  <c r="O121" i="51"/>
  <c r="N121" i="51"/>
  <c r="O120" i="51"/>
  <c r="N120" i="51"/>
  <c r="O119" i="51"/>
  <c r="N119" i="51"/>
  <c r="O118" i="51"/>
  <c r="N118" i="51"/>
  <c r="O117" i="51"/>
  <c r="N117" i="51"/>
  <c r="A117" i="51"/>
  <c r="O116" i="51"/>
  <c r="N116" i="51"/>
  <c r="A116" i="51"/>
  <c r="O115" i="51"/>
  <c r="N115" i="51"/>
  <c r="A115" i="51"/>
  <c r="O114" i="51"/>
  <c r="N114" i="51"/>
  <c r="A114" i="51"/>
  <c r="O113" i="51"/>
  <c r="N113" i="51"/>
  <c r="A113" i="51"/>
  <c r="O112" i="51"/>
  <c r="N112" i="51"/>
  <c r="A112" i="51"/>
  <c r="O111" i="51"/>
  <c r="N111" i="51"/>
  <c r="A111" i="51"/>
  <c r="O110" i="51"/>
  <c r="N110" i="51"/>
  <c r="A110" i="51"/>
  <c r="O109" i="51"/>
  <c r="N109" i="51"/>
  <c r="A109" i="51"/>
  <c r="O108" i="51"/>
  <c r="N108" i="51"/>
  <c r="A108" i="51"/>
  <c r="O107" i="51"/>
  <c r="N107" i="51"/>
  <c r="A107" i="51"/>
  <c r="O106" i="51"/>
  <c r="N106" i="51"/>
  <c r="A106" i="51"/>
  <c r="O105" i="51"/>
  <c r="N105" i="51"/>
  <c r="A105" i="51"/>
  <c r="O104" i="51"/>
  <c r="N104" i="51"/>
  <c r="A104" i="51"/>
  <c r="O103" i="51"/>
  <c r="N103" i="51"/>
  <c r="A103" i="51"/>
  <c r="O102" i="51"/>
  <c r="N102" i="51"/>
  <c r="A102" i="51"/>
  <c r="O101" i="51"/>
  <c r="N101" i="51"/>
  <c r="A101" i="51"/>
  <c r="O100" i="51"/>
  <c r="N100" i="51"/>
  <c r="A100" i="51"/>
  <c r="O99" i="51"/>
  <c r="N99" i="51"/>
  <c r="A99" i="51"/>
  <c r="O98" i="51"/>
  <c r="N98" i="51"/>
  <c r="A98" i="51"/>
  <c r="O97" i="51"/>
  <c r="N97" i="51"/>
  <c r="A97" i="51"/>
  <c r="O96" i="51"/>
  <c r="N96" i="51"/>
  <c r="A96" i="51"/>
  <c r="O95" i="51"/>
  <c r="N95" i="51"/>
  <c r="A95" i="51"/>
  <c r="O94" i="51"/>
  <c r="N94" i="51"/>
  <c r="A94" i="51"/>
  <c r="O93" i="51"/>
  <c r="N93" i="51"/>
  <c r="A93" i="51"/>
  <c r="O92" i="51"/>
  <c r="N92" i="51"/>
  <c r="A92" i="51"/>
  <c r="O91" i="51"/>
  <c r="N91" i="51"/>
  <c r="A91" i="51"/>
  <c r="O90" i="51"/>
  <c r="N90" i="51"/>
  <c r="A90" i="51"/>
  <c r="O89" i="51"/>
  <c r="N89" i="51"/>
  <c r="A89" i="51"/>
  <c r="O88" i="51"/>
  <c r="N88" i="51"/>
  <c r="A88" i="51"/>
  <c r="O87" i="51"/>
  <c r="N87" i="51"/>
  <c r="A87" i="51"/>
  <c r="O86" i="51"/>
  <c r="N86" i="51"/>
  <c r="A86" i="51"/>
  <c r="O85" i="51"/>
  <c r="N85" i="51"/>
  <c r="A85" i="51"/>
  <c r="O84" i="51"/>
  <c r="N84" i="51"/>
  <c r="A84" i="51"/>
  <c r="O83" i="51"/>
  <c r="N83" i="51"/>
  <c r="A83" i="51"/>
  <c r="O82" i="51"/>
  <c r="N82" i="51"/>
  <c r="A82" i="51"/>
  <c r="O81" i="51"/>
  <c r="N81" i="51"/>
  <c r="A81" i="51"/>
  <c r="O80" i="51"/>
  <c r="N80" i="51"/>
  <c r="A80" i="51"/>
  <c r="O79" i="51"/>
  <c r="N79" i="51"/>
  <c r="A79" i="51"/>
  <c r="O78" i="51"/>
  <c r="N78" i="51"/>
  <c r="A78" i="51"/>
  <c r="O77" i="51"/>
  <c r="N77" i="51"/>
  <c r="A77" i="51"/>
  <c r="O76" i="51"/>
  <c r="N76" i="51"/>
  <c r="A76" i="51"/>
  <c r="O75" i="51"/>
  <c r="N75" i="51"/>
  <c r="A75" i="51"/>
  <c r="O74" i="51"/>
  <c r="N74" i="51"/>
  <c r="A74" i="51"/>
  <c r="O73" i="51"/>
  <c r="N73" i="51"/>
  <c r="A73" i="51"/>
  <c r="O72" i="51"/>
  <c r="N72" i="51"/>
  <c r="A72" i="51"/>
  <c r="O71" i="51"/>
  <c r="N71" i="51"/>
  <c r="A71" i="51"/>
  <c r="O70" i="51"/>
  <c r="N70" i="51"/>
  <c r="A70" i="51"/>
  <c r="O69" i="51"/>
  <c r="N69" i="51"/>
  <c r="A69" i="51"/>
  <c r="O68" i="51"/>
  <c r="N68" i="51"/>
  <c r="A68" i="51"/>
  <c r="O67" i="51"/>
  <c r="N67" i="51"/>
  <c r="A67" i="51"/>
  <c r="O66" i="51"/>
  <c r="N66" i="51"/>
  <c r="A66" i="51"/>
  <c r="O65" i="51"/>
  <c r="N65" i="51"/>
  <c r="A65" i="51"/>
  <c r="O64" i="51"/>
  <c r="N64" i="51"/>
  <c r="A64" i="51"/>
  <c r="O63" i="51"/>
  <c r="N63" i="51"/>
  <c r="A63" i="51"/>
  <c r="O62" i="51"/>
  <c r="N62" i="51"/>
  <c r="A62" i="51"/>
  <c r="O61" i="51"/>
  <c r="N61" i="51"/>
  <c r="A61" i="51"/>
  <c r="O60" i="51"/>
  <c r="N60" i="51"/>
  <c r="A60" i="51"/>
  <c r="O59" i="51"/>
  <c r="N59" i="51"/>
  <c r="A59" i="51"/>
  <c r="O58" i="51"/>
  <c r="N58" i="51"/>
  <c r="A58" i="51"/>
  <c r="O57" i="51"/>
  <c r="N57" i="51"/>
  <c r="A57" i="51"/>
  <c r="O56" i="51"/>
  <c r="N56" i="51"/>
  <c r="A56" i="51"/>
  <c r="O55" i="51"/>
  <c r="N55" i="51"/>
  <c r="A55" i="51"/>
  <c r="O54" i="51"/>
  <c r="N54" i="51"/>
  <c r="A54" i="51"/>
  <c r="O53" i="51"/>
  <c r="N53" i="51"/>
  <c r="A53" i="51"/>
  <c r="O52" i="51"/>
  <c r="N52" i="51"/>
  <c r="A52" i="51"/>
  <c r="O51" i="51"/>
  <c r="N51" i="51"/>
  <c r="A51" i="51"/>
  <c r="O50" i="51"/>
  <c r="N50" i="51"/>
  <c r="A50" i="51"/>
  <c r="O49" i="51"/>
  <c r="N49" i="51"/>
  <c r="A49" i="51"/>
  <c r="O48" i="51"/>
  <c r="N48" i="51"/>
  <c r="A48" i="51"/>
  <c r="O47" i="51"/>
  <c r="N47" i="51"/>
  <c r="A47" i="51"/>
  <c r="O46" i="51"/>
  <c r="N46" i="51"/>
  <c r="A46" i="51"/>
  <c r="O45" i="51"/>
  <c r="N45" i="51"/>
  <c r="A45" i="51"/>
  <c r="O44" i="51"/>
  <c r="N44" i="51"/>
  <c r="A44" i="51"/>
  <c r="O43" i="51"/>
  <c r="N43" i="51"/>
  <c r="A43" i="51"/>
  <c r="O42" i="51"/>
  <c r="N42" i="51"/>
  <c r="A42" i="51"/>
  <c r="O41" i="51"/>
  <c r="N41" i="51"/>
  <c r="A41" i="51"/>
  <c r="O40" i="51"/>
  <c r="N40" i="51"/>
  <c r="A40" i="51"/>
  <c r="O39" i="51"/>
  <c r="N39" i="51"/>
  <c r="A39" i="51"/>
  <c r="O38" i="51"/>
  <c r="N38" i="51"/>
  <c r="A38" i="51"/>
  <c r="O37" i="51"/>
  <c r="N37" i="51"/>
  <c r="A37" i="51"/>
  <c r="O36" i="51"/>
  <c r="N36" i="51"/>
  <c r="A36" i="51"/>
  <c r="O35" i="51"/>
  <c r="N35" i="51"/>
  <c r="A35" i="51"/>
  <c r="O34" i="51"/>
  <c r="N34" i="51"/>
  <c r="A34" i="51"/>
  <c r="O33" i="51"/>
  <c r="N33" i="51"/>
  <c r="A33" i="51"/>
  <c r="O32" i="51"/>
  <c r="N32" i="51"/>
  <c r="A32" i="51"/>
  <c r="O31" i="51"/>
  <c r="N31" i="51"/>
  <c r="A31" i="51"/>
  <c r="O30" i="51"/>
  <c r="N30" i="51"/>
  <c r="A30" i="51"/>
  <c r="O29" i="51"/>
  <c r="N29" i="51"/>
  <c r="A29" i="51"/>
  <c r="O28" i="51"/>
  <c r="N28" i="51"/>
  <c r="A28" i="51"/>
  <c r="O27" i="51"/>
  <c r="N27" i="51"/>
  <c r="A27" i="51"/>
  <c r="O26" i="51"/>
  <c r="N26" i="51"/>
  <c r="A26" i="51"/>
  <c r="O25" i="51"/>
  <c r="N25" i="51"/>
  <c r="A25" i="51"/>
  <c r="O24" i="51"/>
  <c r="N24" i="51"/>
  <c r="A24" i="51"/>
  <c r="O23" i="51"/>
  <c r="N23" i="51"/>
  <c r="A23" i="51"/>
  <c r="O22" i="51"/>
  <c r="N22" i="51"/>
  <c r="A22" i="51"/>
  <c r="O21" i="51"/>
  <c r="N21" i="51"/>
  <c r="A21" i="51"/>
  <c r="O20" i="51"/>
  <c r="N20" i="51"/>
  <c r="A20" i="51"/>
  <c r="O19" i="51"/>
  <c r="N19" i="51"/>
  <c r="A19" i="51"/>
  <c r="O18" i="51"/>
  <c r="N18" i="51"/>
  <c r="A18" i="51"/>
  <c r="O17" i="51"/>
  <c r="N17" i="51"/>
  <c r="A17" i="51"/>
  <c r="O16" i="51"/>
  <c r="N16" i="51"/>
  <c r="A16" i="51"/>
  <c r="O15" i="51"/>
  <c r="N15" i="51"/>
  <c r="A15" i="51"/>
  <c r="O14" i="51"/>
  <c r="N14" i="51"/>
  <c r="A14" i="51"/>
  <c r="O7" i="51" s="1"/>
  <c r="O8" i="51" s="1"/>
  <c r="O13" i="51"/>
  <c r="N13" i="51"/>
  <c r="A13" i="51"/>
  <c r="O12" i="51"/>
  <c r="N12" i="51"/>
  <c r="A12" i="51"/>
  <c r="L9" i="51"/>
  <c r="K9" i="51"/>
  <c r="I9" i="51"/>
  <c r="N9" i="51" s="1"/>
  <c r="H9" i="51"/>
  <c r="D4" i="51"/>
  <c r="O1" i="51"/>
  <c r="N1" i="51"/>
  <c r="M1" i="51"/>
  <c r="L1" i="51"/>
  <c r="K1" i="51"/>
  <c r="J1" i="51"/>
  <c r="I1" i="51"/>
  <c r="H1" i="51"/>
  <c r="A117" i="50"/>
  <c r="A116" i="50"/>
  <c r="A115" i="50"/>
  <c r="A114" i="50"/>
  <c r="A113" i="50"/>
  <c r="A112" i="50"/>
  <c r="A111" i="50"/>
  <c r="A110" i="50"/>
  <c r="A109" i="50"/>
  <c r="A108" i="50"/>
  <c r="A107" i="50"/>
  <c r="A106" i="50"/>
  <c r="A105" i="50"/>
  <c r="A104" i="50"/>
  <c r="A103" i="50"/>
  <c r="A102" i="50"/>
  <c r="A101" i="50"/>
  <c r="A100" i="50"/>
  <c r="A99" i="50"/>
  <c r="A98" i="50"/>
  <c r="A97" i="50"/>
  <c r="A96" i="50"/>
  <c r="A95" i="50"/>
  <c r="A94" i="50"/>
  <c r="A93" i="50"/>
  <c r="A92" i="50"/>
  <c r="A91" i="50"/>
  <c r="A90" i="50"/>
  <c r="A89" i="50"/>
  <c r="A88" i="50"/>
  <c r="A87" i="50"/>
  <c r="A86" i="50"/>
  <c r="A85" i="50"/>
  <c r="A84" i="50"/>
  <c r="A83" i="50"/>
  <c r="A82" i="50"/>
  <c r="A81" i="50"/>
  <c r="A80" i="50"/>
  <c r="A79" i="50"/>
  <c r="A78" i="50"/>
  <c r="A77" i="50"/>
  <c r="A76" i="50"/>
  <c r="A75" i="50"/>
  <c r="A74" i="50"/>
  <c r="A73" i="50"/>
  <c r="A72" i="50"/>
  <c r="A71" i="50"/>
  <c r="A70" i="50"/>
  <c r="A69" i="50"/>
  <c r="A68" i="50"/>
  <c r="A67" i="50"/>
  <c r="A66" i="50"/>
  <c r="A65" i="50"/>
  <c r="A64" i="50"/>
  <c r="A63" i="50"/>
  <c r="A62" i="50"/>
  <c r="A61" i="50"/>
  <c r="A60" i="50"/>
  <c r="A59" i="50"/>
  <c r="A58" i="50"/>
  <c r="A57" i="50"/>
  <c r="A56" i="50"/>
  <c r="A55" i="50"/>
  <c r="A54" i="50"/>
  <c r="A53" i="50"/>
  <c r="A52" i="50"/>
  <c r="A51" i="50"/>
  <c r="A50" i="50"/>
  <c r="A49" i="50"/>
  <c r="A48" i="50"/>
  <c r="A47" i="50"/>
  <c r="A46" i="50"/>
  <c r="A45" i="50"/>
  <c r="A44" i="50"/>
  <c r="A43" i="50"/>
  <c r="A42" i="50"/>
  <c r="A41" i="50"/>
  <c r="A40" i="50"/>
  <c r="A39" i="50"/>
  <c r="A38" i="50"/>
  <c r="A37" i="50"/>
  <c r="A36" i="50"/>
  <c r="A35" i="50"/>
  <c r="A34" i="50"/>
  <c r="A33" i="50"/>
  <c r="A32" i="50"/>
  <c r="A31" i="50"/>
  <c r="A30" i="50"/>
  <c r="A29" i="50"/>
  <c r="A28" i="50"/>
  <c r="A27" i="50"/>
  <c r="A26" i="50"/>
  <c r="A25" i="50"/>
  <c r="A24" i="50"/>
  <c r="A23" i="50"/>
  <c r="A22" i="50"/>
  <c r="A21" i="50"/>
  <c r="A20" i="50"/>
  <c r="A19" i="50"/>
  <c r="A18" i="50"/>
  <c r="A17" i="50"/>
  <c r="A16" i="50"/>
  <c r="A15" i="50"/>
  <c r="A14" i="50"/>
  <c r="A13" i="50"/>
  <c r="A12" i="50"/>
  <c r="I7" i="50" s="1"/>
  <c r="I8" i="50" s="1"/>
  <c r="I9" i="50"/>
  <c r="H9" i="50"/>
  <c r="J7" i="50"/>
  <c r="J8" i="50" s="1"/>
  <c r="H5" i="50"/>
  <c r="H6" i="50" s="1"/>
  <c r="D4" i="50"/>
  <c r="J1" i="50"/>
  <c r="I1" i="50"/>
  <c r="H1" i="50"/>
  <c r="A117" i="49"/>
  <c r="A116" i="49"/>
  <c r="A115" i="49"/>
  <c r="A114" i="49"/>
  <c r="A113" i="49"/>
  <c r="A112" i="49"/>
  <c r="A111" i="49"/>
  <c r="A110" i="49"/>
  <c r="A109" i="49"/>
  <c r="A108" i="49"/>
  <c r="A107" i="49"/>
  <c r="A106" i="49"/>
  <c r="A105" i="49"/>
  <c r="A104" i="49"/>
  <c r="A103" i="49"/>
  <c r="A102" i="49"/>
  <c r="A101" i="49"/>
  <c r="A100" i="49"/>
  <c r="A99" i="49"/>
  <c r="A98" i="49"/>
  <c r="A97" i="49"/>
  <c r="A96" i="49"/>
  <c r="A95" i="49"/>
  <c r="A94" i="49"/>
  <c r="A93" i="49"/>
  <c r="A92" i="49"/>
  <c r="A91" i="49"/>
  <c r="A90" i="49"/>
  <c r="A89" i="49"/>
  <c r="A88" i="49"/>
  <c r="A87" i="49"/>
  <c r="A86" i="49"/>
  <c r="A85" i="49"/>
  <c r="A84" i="49"/>
  <c r="A83" i="49"/>
  <c r="A82" i="49"/>
  <c r="A81" i="49"/>
  <c r="A80" i="49"/>
  <c r="A79" i="49"/>
  <c r="A78" i="49"/>
  <c r="A77" i="49"/>
  <c r="A76" i="49"/>
  <c r="A75" i="49"/>
  <c r="A74" i="49"/>
  <c r="A73" i="49"/>
  <c r="A72" i="49"/>
  <c r="A71" i="49"/>
  <c r="A70" i="49"/>
  <c r="A69" i="49"/>
  <c r="A68" i="49"/>
  <c r="A67" i="49"/>
  <c r="A66" i="49"/>
  <c r="A65" i="49"/>
  <c r="A64" i="49"/>
  <c r="A63" i="49"/>
  <c r="A62" i="49"/>
  <c r="A61" i="49"/>
  <c r="A60" i="49"/>
  <c r="A59" i="49"/>
  <c r="A58" i="49"/>
  <c r="A57" i="49"/>
  <c r="A56" i="49"/>
  <c r="A55" i="49"/>
  <c r="A54" i="49"/>
  <c r="A53" i="49"/>
  <c r="A52" i="49"/>
  <c r="A51" i="49"/>
  <c r="A50" i="49"/>
  <c r="A49" i="49"/>
  <c r="A48" i="49"/>
  <c r="A47" i="49"/>
  <c r="A46" i="49"/>
  <c r="A45" i="49"/>
  <c r="A44" i="49"/>
  <c r="A43" i="49"/>
  <c r="A42" i="49"/>
  <c r="A41" i="49"/>
  <c r="A40" i="49"/>
  <c r="A39" i="49"/>
  <c r="A38" i="49"/>
  <c r="A37" i="49"/>
  <c r="A36" i="49"/>
  <c r="A35" i="49"/>
  <c r="A34" i="49"/>
  <c r="A33" i="49"/>
  <c r="A32" i="49"/>
  <c r="A31" i="49"/>
  <c r="A30" i="49"/>
  <c r="A29" i="49"/>
  <c r="A28" i="49"/>
  <c r="A27" i="49"/>
  <c r="A26" i="49"/>
  <c r="A25" i="49"/>
  <c r="A24" i="49"/>
  <c r="A23" i="49"/>
  <c r="A22" i="49"/>
  <c r="A21" i="49"/>
  <c r="A20" i="49"/>
  <c r="A19" i="49"/>
  <c r="A18" i="49"/>
  <c r="A17" i="49"/>
  <c r="A16" i="49"/>
  <c r="A15" i="49"/>
  <c r="A14" i="49"/>
  <c r="A13" i="49"/>
  <c r="A12" i="49"/>
  <c r="J5" i="49" s="1"/>
  <c r="J6" i="49" s="1"/>
  <c r="I9" i="49"/>
  <c r="H9" i="49"/>
  <c r="H7" i="49"/>
  <c r="H8" i="49" s="1"/>
  <c r="D4" i="49"/>
  <c r="I3" i="49"/>
  <c r="I4" i="49" s="1"/>
  <c r="J1" i="49"/>
  <c r="I1" i="49"/>
  <c r="H1" i="49"/>
  <c r="O129" i="48"/>
  <c r="N129" i="48"/>
  <c r="O128" i="48"/>
  <c r="N128" i="48"/>
  <c r="O127" i="48"/>
  <c r="N127" i="48"/>
  <c r="O126" i="48"/>
  <c r="N126" i="48"/>
  <c r="O125" i="48"/>
  <c r="N125" i="48"/>
  <c r="O124" i="48"/>
  <c r="N124" i="48"/>
  <c r="O123" i="48"/>
  <c r="N123" i="48"/>
  <c r="O122" i="48"/>
  <c r="N122" i="48"/>
  <c r="O121" i="48"/>
  <c r="N121" i="48"/>
  <c r="O120" i="48"/>
  <c r="N120" i="48"/>
  <c r="O119" i="48"/>
  <c r="N119" i="48"/>
  <c r="O118" i="48"/>
  <c r="N118" i="48"/>
  <c r="O117" i="48"/>
  <c r="N117" i="48"/>
  <c r="A117" i="48"/>
  <c r="O116" i="48"/>
  <c r="N116" i="48"/>
  <c r="A116" i="48"/>
  <c r="O115" i="48"/>
  <c r="N115" i="48"/>
  <c r="A115" i="48"/>
  <c r="O114" i="48"/>
  <c r="N114" i="48"/>
  <c r="A114" i="48"/>
  <c r="O113" i="48"/>
  <c r="N113" i="48"/>
  <c r="A113" i="48"/>
  <c r="O112" i="48"/>
  <c r="N112" i="48"/>
  <c r="A112" i="48"/>
  <c r="O111" i="48"/>
  <c r="N111" i="48"/>
  <c r="A111" i="48"/>
  <c r="O110" i="48"/>
  <c r="N110" i="48"/>
  <c r="A110" i="48"/>
  <c r="O109" i="48"/>
  <c r="N109" i="48"/>
  <c r="A109" i="48"/>
  <c r="O108" i="48"/>
  <c r="N108" i="48"/>
  <c r="A108" i="48"/>
  <c r="O107" i="48"/>
  <c r="N107" i="48"/>
  <c r="A107" i="48"/>
  <c r="O106" i="48"/>
  <c r="N106" i="48"/>
  <c r="A106" i="48"/>
  <c r="O105" i="48"/>
  <c r="N105" i="48"/>
  <c r="A105" i="48"/>
  <c r="O104" i="48"/>
  <c r="N104" i="48"/>
  <c r="A104" i="48"/>
  <c r="O103" i="48"/>
  <c r="N103" i="48"/>
  <c r="A103" i="48"/>
  <c r="O102" i="48"/>
  <c r="N102" i="48"/>
  <c r="A102" i="48"/>
  <c r="O101" i="48"/>
  <c r="N101" i="48"/>
  <c r="A101" i="48"/>
  <c r="O100" i="48"/>
  <c r="N100" i="48"/>
  <c r="A100" i="48"/>
  <c r="O99" i="48"/>
  <c r="N99" i="48"/>
  <c r="A99" i="48"/>
  <c r="O98" i="48"/>
  <c r="N98" i="48"/>
  <c r="A98" i="48"/>
  <c r="O97" i="48"/>
  <c r="N97" i="48"/>
  <c r="A97" i="48"/>
  <c r="O96" i="48"/>
  <c r="N96" i="48"/>
  <c r="A96" i="48"/>
  <c r="O95" i="48"/>
  <c r="N95" i="48"/>
  <c r="A95" i="48"/>
  <c r="O94" i="48"/>
  <c r="N94" i="48"/>
  <c r="A94" i="48"/>
  <c r="O93" i="48"/>
  <c r="N93" i="48"/>
  <c r="A93" i="48"/>
  <c r="O92" i="48"/>
  <c r="N92" i="48"/>
  <c r="A92" i="48"/>
  <c r="O91" i="48"/>
  <c r="N91" i="48"/>
  <c r="A91" i="48"/>
  <c r="O90" i="48"/>
  <c r="N90" i="48"/>
  <c r="A90" i="48"/>
  <c r="O89" i="48"/>
  <c r="N89" i="48"/>
  <c r="A89" i="48"/>
  <c r="O88" i="48"/>
  <c r="N88" i="48"/>
  <c r="A88" i="48"/>
  <c r="O87" i="48"/>
  <c r="N87" i="48"/>
  <c r="A87" i="48"/>
  <c r="O86" i="48"/>
  <c r="N86" i="48"/>
  <c r="A86" i="48"/>
  <c r="O85" i="48"/>
  <c r="N85" i="48"/>
  <c r="A85" i="48"/>
  <c r="O84" i="48"/>
  <c r="N84" i="48"/>
  <c r="A84" i="48"/>
  <c r="O83" i="48"/>
  <c r="N83" i="48"/>
  <c r="A83" i="48"/>
  <c r="O82" i="48"/>
  <c r="N82" i="48"/>
  <c r="A82" i="48"/>
  <c r="O81" i="48"/>
  <c r="N81" i="48"/>
  <c r="A81" i="48"/>
  <c r="O80" i="48"/>
  <c r="N80" i="48"/>
  <c r="A80" i="48"/>
  <c r="O79" i="48"/>
  <c r="N79" i="48"/>
  <c r="A79" i="48"/>
  <c r="O78" i="48"/>
  <c r="N78" i="48"/>
  <c r="A78" i="48"/>
  <c r="O77" i="48"/>
  <c r="N77" i="48"/>
  <c r="A77" i="48"/>
  <c r="O76" i="48"/>
  <c r="N76" i="48"/>
  <c r="A76" i="48"/>
  <c r="O75" i="48"/>
  <c r="N75" i="48"/>
  <c r="A75" i="48"/>
  <c r="O74" i="48"/>
  <c r="N74" i="48"/>
  <c r="A74" i="48"/>
  <c r="O73" i="48"/>
  <c r="N73" i="48"/>
  <c r="A73" i="48"/>
  <c r="O72" i="48"/>
  <c r="N72" i="48"/>
  <c r="A72" i="48"/>
  <c r="O71" i="48"/>
  <c r="N71" i="48"/>
  <c r="A71" i="48"/>
  <c r="O70" i="48"/>
  <c r="N70" i="48"/>
  <c r="A70" i="48"/>
  <c r="O69" i="48"/>
  <c r="N69" i="48"/>
  <c r="A69" i="48"/>
  <c r="O68" i="48"/>
  <c r="N68" i="48"/>
  <c r="A68" i="48"/>
  <c r="O67" i="48"/>
  <c r="N67" i="48"/>
  <c r="A67" i="48"/>
  <c r="O66" i="48"/>
  <c r="N66" i="48"/>
  <c r="A66" i="48"/>
  <c r="O65" i="48"/>
  <c r="N65" i="48"/>
  <c r="A65" i="48"/>
  <c r="O64" i="48"/>
  <c r="N64" i="48"/>
  <c r="A64" i="48"/>
  <c r="O63" i="48"/>
  <c r="N63" i="48"/>
  <c r="A63" i="48"/>
  <c r="O62" i="48"/>
  <c r="N62" i="48"/>
  <c r="A62" i="48"/>
  <c r="O61" i="48"/>
  <c r="N61" i="48"/>
  <c r="A61" i="48"/>
  <c r="O60" i="48"/>
  <c r="N60" i="48"/>
  <c r="A60" i="48"/>
  <c r="O59" i="48"/>
  <c r="N59" i="48"/>
  <c r="A59" i="48"/>
  <c r="O58" i="48"/>
  <c r="N58" i="48"/>
  <c r="A58" i="48"/>
  <c r="O57" i="48"/>
  <c r="N57" i="48"/>
  <c r="A57" i="48"/>
  <c r="O56" i="48"/>
  <c r="N56" i="48"/>
  <c r="A56" i="48"/>
  <c r="O55" i="48"/>
  <c r="N55" i="48"/>
  <c r="A55" i="48"/>
  <c r="O54" i="48"/>
  <c r="N54" i="48"/>
  <c r="A54" i="48"/>
  <c r="O53" i="48"/>
  <c r="N53" i="48"/>
  <c r="A53" i="48"/>
  <c r="O52" i="48"/>
  <c r="N52" i="48"/>
  <c r="A52" i="48"/>
  <c r="O51" i="48"/>
  <c r="N51" i="48"/>
  <c r="A51" i="48"/>
  <c r="O50" i="48"/>
  <c r="N50" i="48"/>
  <c r="A50" i="48"/>
  <c r="O49" i="48"/>
  <c r="N49" i="48"/>
  <c r="A49" i="48"/>
  <c r="O48" i="48"/>
  <c r="N48" i="48"/>
  <c r="A48" i="48"/>
  <c r="O47" i="48"/>
  <c r="N47" i="48"/>
  <c r="A47" i="48"/>
  <c r="O46" i="48"/>
  <c r="N46" i="48"/>
  <c r="A46" i="48"/>
  <c r="O45" i="48"/>
  <c r="N45" i="48"/>
  <c r="A45" i="48"/>
  <c r="O44" i="48"/>
  <c r="N44" i="48"/>
  <c r="A44" i="48"/>
  <c r="O43" i="48"/>
  <c r="N43" i="48"/>
  <c r="A43" i="48"/>
  <c r="O42" i="48"/>
  <c r="N42" i="48"/>
  <c r="A42" i="48"/>
  <c r="O41" i="48"/>
  <c r="N41" i="48"/>
  <c r="A41" i="48"/>
  <c r="O40" i="48"/>
  <c r="N40" i="48"/>
  <c r="A40" i="48"/>
  <c r="O39" i="48"/>
  <c r="N39" i="48"/>
  <c r="A39" i="48"/>
  <c r="O38" i="48"/>
  <c r="N38" i="48"/>
  <c r="A38" i="48"/>
  <c r="O37" i="48"/>
  <c r="N37" i="48"/>
  <c r="A37" i="48"/>
  <c r="O36" i="48"/>
  <c r="N36" i="48"/>
  <c r="A36" i="48"/>
  <c r="O35" i="48"/>
  <c r="N35" i="48"/>
  <c r="A35" i="48"/>
  <c r="O34" i="48"/>
  <c r="N34" i="48"/>
  <c r="A34" i="48"/>
  <c r="O33" i="48"/>
  <c r="N33" i="48"/>
  <c r="A33" i="48"/>
  <c r="O32" i="48"/>
  <c r="N32" i="48"/>
  <c r="A32" i="48"/>
  <c r="O31" i="48"/>
  <c r="N31" i="48"/>
  <c r="A31" i="48"/>
  <c r="O30" i="48"/>
  <c r="N30" i="48"/>
  <c r="A30" i="48"/>
  <c r="O29" i="48"/>
  <c r="N29" i="48"/>
  <c r="A29" i="48"/>
  <c r="O28" i="48"/>
  <c r="N28" i="48"/>
  <c r="A28" i="48"/>
  <c r="O27" i="48"/>
  <c r="N27" i="48"/>
  <c r="A27" i="48"/>
  <c r="O26" i="48"/>
  <c r="N26" i="48"/>
  <c r="A26" i="48"/>
  <c r="O25" i="48"/>
  <c r="N25" i="48"/>
  <c r="A25" i="48"/>
  <c r="O24" i="48"/>
  <c r="N24" i="48"/>
  <c r="A24" i="48"/>
  <c r="O23" i="48"/>
  <c r="N23" i="48"/>
  <c r="A23" i="48"/>
  <c r="O22" i="48"/>
  <c r="N22" i="48"/>
  <c r="A22" i="48"/>
  <c r="O21" i="48"/>
  <c r="N21" i="48"/>
  <c r="A21" i="48"/>
  <c r="O20" i="48"/>
  <c r="N20" i="48"/>
  <c r="A20" i="48"/>
  <c r="O19" i="48"/>
  <c r="N19" i="48"/>
  <c r="A19" i="48"/>
  <c r="O18" i="48"/>
  <c r="N18" i="48"/>
  <c r="A18" i="48"/>
  <c r="O17" i="48"/>
  <c r="N17" i="48"/>
  <c r="A17" i="48"/>
  <c r="O16" i="48"/>
  <c r="N16" i="48"/>
  <c r="A16" i="48"/>
  <c r="O15" i="48"/>
  <c r="N15" i="48"/>
  <c r="A15" i="48"/>
  <c r="O14" i="48"/>
  <c r="N14" i="48"/>
  <c r="A14" i="48"/>
  <c r="H3" i="48" s="1"/>
  <c r="H4" i="48" s="1"/>
  <c r="O13" i="48"/>
  <c r="N13" i="48"/>
  <c r="A13" i="48"/>
  <c r="O12" i="48"/>
  <c r="N12" i="48"/>
  <c r="A12" i="48"/>
  <c r="N7" i="48" s="1"/>
  <c r="N8" i="48" s="1"/>
  <c r="L9" i="48"/>
  <c r="K9" i="48"/>
  <c r="I9" i="48"/>
  <c r="N9" i="48" s="1"/>
  <c r="H9" i="48"/>
  <c r="O7" i="48"/>
  <c r="O8" i="48" s="1"/>
  <c r="K7" i="48"/>
  <c r="K8" i="48" s="1"/>
  <c r="O5" i="48"/>
  <c r="O6" i="48" s="1"/>
  <c r="K5" i="48"/>
  <c r="K6" i="48" s="1"/>
  <c r="D4" i="48"/>
  <c r="L3" i="48"/>
  <c r="L4" i="48" s="1"/>
  <c r="O1" i="48"/>
  <c r="N1" i="48"/>
  <c r="M1" i="48"/>
  <c r="L1" i="48"/>
  <c r="K1" i="48"/>
  <c r="J1" i="48"/>
  <c r="I1" i="48"/>
  <c r="H1" i="48"/>
  <c r="A117" i="47"/>
  <c r="A116" i="47"/>
  <c r="A115" i="47"/>
  <c r="A114" i="47"/>
  <c r="A113" i="47"/>
  <c r="A112" i="47"/>
  <c r="A111" i="47"/>
  <c r="A110" i="47"/>
  <c r="A109" i="47"/>
  <c r="A108" i="47"/>
  <c r="A107" i="47"/>
  <c r="A106" i="47"/>
  <c r="A105" i="47"/>
  <c r="A104" i="47"/>
  <c r="A103" i="47"/>
  <c r="A102" i="47"/>
  <c r="A101" i="47"/>
  <c r="A100" i="47"/>
  <c r="A99" i="47"/>
  <c r="A98" i="47"/>
  <c r="A97" i="47"/>
  <c r="A96" i="47"/>
  <c r="A95" i="47"/>
  <c r="A94" i="47"/>
  <c r="A93" i="47"/>
  <c r="A92" i="47"/>
  <c r="A91" i="47"/>
  <c r="A90" i="47"/>
  <c r="A89" i="47"/>
  <c r="A88" i="47"/>
  <c r="A87" i="47"/>
  <c r="A86" i="47"/>
  <c r="A85" i="47"/>
  <c r="A84" i="47"/>
  <c r="A83" i="47"/>
  <c r="A82" i="47"/>
  <c r="A81" i="47"/>
  <c r="A80" i="47"/>
  <c r="A79" i="47"/>
  <c r="A78" i="47"/>
  <c r="A77" i="47"/>
  <c r="A76" i="47"/>
  <c r="A75" i="47"/>
  <c r="A74" i="47"/>
  <c r="A73" i="47"/>
  <c r="A72" i="47"/>
  <c r="A71" i="47"/>
  <c r="A70" i="47"/>
  <c r="A69" i="47"/>
  <c r="A68" i="47"/>
  <c r="A67" i="47"/>
  <c r="A66" i="47"/>
  <c r="A65" i="47"/>
  <c r="A64" i="47"/>
  <c r="A63" i="47"/>
  <c r="A62" i="47"/>
  <c r="A61" i="47"/>
  <c r="A60" i="47"/>
  <c r="A59" i="47"/>
  <c r="A58" i="47"/>
  <c r="A57" i="47"/>
  <c r="A56" i="47"/>
  <c r="A55" i="47"/>
  <c r="A54" i="47"/>
  <c r="A53" i="47"/>
  <c r="A52" i="47"/>
  <c r="A51" i="47"/>
  <c r="A50" i="47"/>
  <c r="A49" i="47"/>
  <c r="A48" i="47"/>
  <c r="A47" i="47"/>
  <c r="A46" i="47"/>
  <c r="A45" i="47"/>
  <c r="A44" i="47"/>
  <c r="A43" i="47"/>
  <c r="A42" i="47"/>
  <c r="A41" i="47"/>
  <c r="A40" i="47"/>
  <c r="A39" i="47"/>
  <c r="A38" i="47"/>
  <c r="A37" i="47"/>
  <c r="A36" i="47"/>
  <c r="A35" i="47"/>
  <c r="A34" i="47"/>
  <c r="A33" i="47"/>
  <c r="A32" i="47"/>
  <c r="A31" i="47"/>
  <c r="A30" i="47"/>
  <c r="A29" i="47"/>
  <c r="A28" i="47"/>
  <c r="A27" i="47"/>
  <c r="A26" i="47"/>
  <c r="A25" i="47"/>
  <c r="A24" i="47"/>
  <c r="A23" i="47"/>
  <c r="A22" i="47"/>
  <c r="A21" i="47"/>
  <c r="A20" i="47"/>
  <c r="A19" i="47"/>
  <c r="A18" i="47"/>
  <c r="A17" i="47"/>
  <c r="A16" i="47"/>
  <c r="A15" i="47"/>
  <c r="A14" i="47"/>
  <c r="A13" i="47"/>
  <c r="A12" i="47"/>
  <c r="I7" i="47" s="1"/>
  <c r="I8" i="47" s="1"/>
  <c r="I9" i="47"/>
  <c r="H9" i="47"/>
  <c r="D4" i="47"/>
  <c r="J1" i="47"/>
  <c r="I1" i="47"/>
  <c r="H1" i="47"/>
  <c r="O129" i="46"/>
  <c r="N129" i="46"/>
  <c r="O128" i="46"/>
  <c r="N128" i="46"/>
  <c r="O127" i="46"/>
  <c r="N127" i="46"/>
  <c r="O126" i="46"/>
  <c r="N126" i="46"/>
  <c r="O125" i="46"/>
  <c r="N125" i="46"/>
  <c r="O124" i="46"/>
  <c r="N124" i="46"/>
  <c r="O123" i="46"/>
  <c r="N123" i="46"/>
  <c r="O122" i="46"/>
  <c r="N122" i="46"/>
  <c r="O121" i="46"/>
  <c r="N121" i="46"/>
  <c r="O120" i="46"/>
  <c r="N120" i="46"/>
  <c r="O119" i="46"/>
  <c r="N119" i="46"/>
  <c r="O118" i="46"/>
  <c r="N118" i="46"/>
  <c r="O117" i="46"/>
  <c r="N117" i="46"/>
  <c r="A117" i="46"/>
  <c r="O116" i="46"/>
  <c r="N116" i="46"/>
  <c r="A116" i="46"/>
  <c r="O115" i="46"/>
  <c r="N115" i="46"/>
  <c r="A115" i="46"/>
  <c r="O114" i="46"/>
  <c r="N114" i="46"/>
  <c r="A114" i="46"/>
  <c r="O113" i="46"/>
  <c r="N113" i="46"/>
  <c r="A113" i="46"/>
  <c r="O112" i="46"/>
  <c r="N112" i="46"/>
  <c r="A112" i="46"/>
  <c r="O111" i="46"/>
  <c r="N111" i="46"/>
  <c r="A111" i="46"/>
  <c r="O110" i="46"/>
  <c r="N110" i="46"/>
  <c r="A110" i="46"/>
  <c r="O109" i="46"/>
  <c r="N109" i="46"/>
  <c r="A109" i="46"/>
  <c r="O108" i="46"/>
  <c r="N108" i="46"/>
  <c r="A108" i="46"/>
  <c r="O107" i="46"/>
  <c r="N107" i="46"/>
  <c r="A107" i="46"/>
  <c r="O106" i="46"/>
  <c r="N106" i="46"/>
  <c r="A106" i="46"/>
  <c r="O105" i="46"/>
  <c r="N105" i="46"/>
  <c r="A105" i="46"/>
  <c r="O104" i="46"/>
  <c r="N104" i="46"/>
  <c r="A104" i="46"/>
  <c r="O103" i="46"/>
  <c r="N103" i="46"/>
  <c r="A103" i="46"/>
  <c r="O102" i="46"/>
  <c r="N102" i="46"/>
  <c r="A102" i="46"/>
  <c r="O101" i="46"/>
  <c r="N101" i="46"/>
  <c r="A101" i="46"/>
  <c r="O100" i="46"/>
  <c r="N100" i="46"/>
  <c r="A100" i="46"/>
  <c r="O99" i="46"/>
  <c r="N99" i="46"/>
  <c r="A99" i="46"/>
  <c r="O98" i="46"/>
  <c r="N98" i="46"/>
  <c r="A98" i="46"/>
  <c r="O97" i="46"/>
  <c r="N97" i="46"/>
  <c r="A97" i="46"/>
  <c r="O96" i="46"/>
  <c r="N96" i="46"/>
  <c r="A96" i="46"/>
  <c r="O95" i="46"/>
  <c r="N95" i="46"/>
  <c r="A95" i="46"/>
  <c r="O94" i="46"/>
  <c r="N94" i="46"/>
  <c r="A94" i="46"/>
  <c r="O93" i="46"/>
  <c r="N93" i="46"/>
  <c r="A93" i="46"/>
  <c r="O92" i="46"/>
  <c r="N92" i="46"/>
  <c r="A92" i="46"/>
  <c r="O91" i="46"/>
  <c r="N91" i="46"/>
  <c r="A91" i="46"/>
  <c r="O90" i="46"/>
  <c r="N90" i="46"/>
  <c r="A90" i="46"/>
  <c r="O89" i="46"/>
  <c r="N89" i="46"/>
  <c r="A89" i="46"/>
  <c r="O88" i="46"/>
  <c r="N88" i="46"/>
  <c r="A88" i="46"/>
  <c r="O87" i="46"/>
  <c r="N87" i="46"/>
  <c r="A87" i="46"/>
  <c r="O86" i="46"/>
  <c r="N86" i="46"/>
  <c r="A86" i="46"/>
  <c r="O85" i="46"/>
  <c r="N85" i="46"/>
  <c r="A85" i="46"/>
  <c r="O84" i="46"/>
  <c r="N84" i="46"/>
  <c r="A84" i="46"/>
  <c r="O83" i="46"/>
  <c r="N83" i="46"/>
  <c r="A83" i="46"/>
  <c r="O82" i="46"/>
  <c r="N82" i="46"/>
  <c r="A82" i="46"/>
  <c r="O81" i="46"/>
  <c r="N81" i="46"/>
  <c r="A81" i="46"/>
  <c r="O80" i="46"/>
  <c r="N80" i="46"/>
  <c r="A80" i="46"/>
  <c r="O79" i="46"/>
  <c r="N79" i="46"/>
  <c r="A79" i="46"/>
  <c r="O78" i="46"/>
  <c r="N78" i="46"/>
  <c r="A78" i="46"/>
  <c r="O77" i="46"/>
  <c r="N77" i="46"/>
  <c r="A77" i="46"/>
  <c r="O76" i="46"/>
  <c r="N76" i="46"/>
  <c r="A76" i="46"/>
  <c r="O75" i="46"/>
  <c r="N75" i="46"/>
  <c r="A75" i="46"/>
  <c r="O74" i="46"/>
  <c r="N74" i="46"/>
  <c r="A74" i="46"/>
  <c r="O73" i="46"/>
  <c r="N73" i="46"/>
  <c r="A73" i="46"/>
  <c r="O72" i="46"/>
  <c r="N72" i="46"/>
  <c r="A72" i="46"/>
  <c r="O71" i="46"/>
  <c r="N71" i="46"/>
  <c r="A71" i="46"/>
  <c r="O70" i="46"/>
  <c r="N70" i="46"/>
  <c r="A70" i="46"/>
  <c r="O69" i="46"/>
  <c r="N69" i="46"/>
  <c r="A69" i="46"/>
  <c r="O68" i="46"/>
  <c r="N68" i="46"/>
  <c r="A68" i="46"/>
  <c r="O67" i="46"/>
  <c r="N67" i="46"/>
  <c r="A67" i="46"/>
  <c r="O66" i="46"/>
  <c r="N66" i="46"/>
  <c r="A66" i="46"/>
  <c r="O65" i="46"/>
  <c r="N65" i="46"/>
  <c r="A65" i="46"/>
  <c r="O64" i="46"/>
  <c r="N64" i="46"/>
  <c r="A64" i="46"/>
  <c r="O63" i="46"/>
  <c r="N63" i="46"/>
  <c r="A63" i="46"/>
  <c r="O62" i="46"/>
  <c r="N62" i="46"/>
  <c r="A62" i="46"/>
  <c r="O61" i="46"/>
  <c r="N61" i="46"/>
  <c r="A61" i="46"/>
  <c r="O60" i="46"/>
  <c r="N60" i="46"/>
  <c r="A60" i="46"/>
  <c r="O59" i="46"/>
  <c r="N59" i="46"/>
  <c r="A59" i="46"/>
  <c r="O58" i="46"/>
  <c r="N58" i="46"/>
  <c r="A58" i="46"/>
  <c r="O57" i="46"/>
  <c r="N57" i="46"/>
  <c r="A57" i="46"/>
  <c r="O56" i="46"/>
  <c r="N56" i="46"/>
  <c r="A56" i="46"/>
  <c r="O55" i="46"/>
  <c r="N55" i="46"/>
  <c r="A55" i="46"/>
  <c r="O54" i="46"/>
  <c r="N54" i="46"/>
  <c r="A54" i="46"/>
  <c r="O53" i="46"/>
  <c r="N53" i="46"/>
  <c r="A53" i="46"/>
  <c r="O52" i="46"/>
  <c r="N52" i="46"/>
  <c r="A52" i="46"/>
  <c r="O51" i="46"/>
  <c r="N51" i="46"/>
  <c r="A51" i="46"/>
  <c r="O50" i="46"/>
  <c r="N50" i="46"/>
  <c r="A50" i="46"/>
  <c r="O49" i="46"/>
  <c r="N49" i="46"/>
  <c r="A49" i="46"/>
  <c r="O48" i="46"/>
  <c r="N48" i="46"/>
  <c r="A48" i="46"/>
  <c r="O47" i="46"/>
  <c r="N47" i="46"/>
  <c r="A47" i="46"/>
  <c r="O46" i="46"/>
  <c r="N46" i="46"/>
  <c r="A46" i="46"/>
  <c r="O45" i="46"/>
  <c r="N45" i="46"/>
  <c r="A45" i="46"/>
  <c r="O44" i="46"/>
  <c r="N44" i="46"/>
  <c r="A44" i="46"/>
  <c r="O43" i="46"/>
  <c r="N43" i="46"/>
  <c r="A43" i="46"/>
  <c r="O42" i="46"/>
  <c r="N42" i="46"/>
  <c r="A42" i="46"/>
  <c r="O41" i="46"/>
  <c r="N41" i="46"/>
  <c r="A41" i="46"/>
  <c r="O40" i="46"/>
  <c r="N40" i="46"/>
  <c r="A40" i="46"/>
  <c r="O39" i="46"/>
  <c r="N39" i="46"/>
  <c r="A39" i="46"/>
  <c r="O38" i="46"/>
  <c r="N38" i="46"/>
  <c r="A38" i="46"/>
  <c r="O37" i="46"/>
  <c r="N37" i="46"/>
  <c r="A37" i="46"/>
  <c r="O36" i="46"/>
  <c r="N36" i="46"/>
  <c r="A36" i="46"/>
  <c r="O35" i="46"/>
  <c r="N35" i="46"/>
  <c r="A35" i="46"/>
  <c r="O34" i="46"/>
  <c r="N34" i="46"/>
  <c r="A34" i="46"/>
  <c r="O33" i="46"/>
  <c r="N33" i="46"/>
  <c r="A33" i="46"/>
  <c r="O32" i="46"/>
  <c r="N32" i="46"/>
  <c r="A32" i="46"/>
  <c r="O31" i="46"/>
  <c r="N31" i="46"/>
  <c r="A31" i="46"/>
  <c r="O30" i="46"/>
  <c r="N30" i="46"/>
  <c r="A30" i="46"/>
  <c r="O29" i="46"/>
  <c r="N29" i="46"/>
  <c r="A29" i="46"/>
  <c r="O28" i="46"/>
  <c r="N28" i="46"/>
  <c r="A28" i="46"/>
  <c r="O27" i="46"/>
  <c r="N27" i="46"/>
  <c r="A27" i="46"/>
  <c r="O26" i="46"/>
  <c r="N26" i="46"/>
  <c r="A26" i="46"/>
  <c r="O25" i="46"/>
  <c r="N25" i="46"/>
  <c r="A25" i="46"/>
  <c r="O24" i="46"/>
  <c r="N24" i="46"/>
  <c r="A24" i="46"/>
  <c r="O23" i="46"/>
  <c r="N23" i="46"/>
  <c r="A23" i="46"/>
  <c r="O22" i="46"/>
  <c r="N22" i="46"/>
  <c r="A22" i="46"/>
  <c r="O21" i="46"/>
  <c r="N21" i="46"/>
  <c r="A21" i="46"/>
  <c r="O20" i="46"/>
  <c r="N20" i="46"/>
  <c r="A20" i="46"/>
  <c r="O19" i="46"/>
  <c r="N19" i="46"/>
  <c r="A19" i="46"/>
  <c r="O18" i="46"/>
  <c r="N18" i="46"/>
  <c r="A18" i="46"/>
  <c r="O17" i="46"/>
  <c r="N17" i="46"/>
  <c r="A17" i="46"/>
  <c r="O16" i="46"/>
  <c r="N16" i="46"/>
  <c r="A16" i="46"/>
  <c r="O15" i="46"/>
  <c r="N15" i="46"/>
  <c r="A15" i="46"/>
  <c r="O14" i="46"/>
  <c r="N14" i="46"/>
  <c r="A14" i="46"/>
  <c r="I7" i="46" s="1"/>
  <c r="I8" i="46" s="1"/>
  <c r="O13" i="46"/>
  <c r="N13" i="46"/>
  <c r="A13" i="46"/>
  <c r="O12" i="46"/>
  <c r="N12" i="46"/>
  <c r="A12" i="46"/>
  <c r="L9" i="46"/>
  <c r="K9" i="46"/>
  <c r="I9" i="46"/>
  <c r="H9" i="46"/>
  <c r="M7" i="46"/>
  <c r="M8" i="46" s="1"/>
  <c r="M5" i="46"/>
  <c r="M6" i="46" s="1"/>
  <c r="D4" i="46"/>
  <c r="N3" i="46"/>
  <c r="N4" i="46" s="1"/>
  <c r="O1" i="46"/>
  <c r="N1" i="46"/>
  <c r="M1" i="46"/>
  <c r="L1" i="46"/>
  <c r="K1" i="46"/>
  <c r="J1" i="46"/>
  <c r="I1" i="46"/>
  <c r="H1" i="46"/>
  <c r="A117" i="45"/>
  <c r="A116" i="45"/>
  <c r="A115" i="45"/>
  <c r="A114" i="45"/>
  <c r="A113" i="45"/>
  <c r="A112" i="45"/>
  <c r="A111" i="45"/>
  <c r="A110" i="45"/>
  <c r="A109" i="45"/>
  <c r="A108" i="45"/>
  <c r="A107" i="45"/>
  <c r="A106" i="45"/>
  <c r="A105" i="45"/>
  <c r="A104" i="45"/>
  <c r="A103" i="45"/>
  <c r="A102" i="45"/>
  <c r="A101" i="45"/>
  <c r="A100" i="45"/>
  <c r="A99" i="45"/>
  <c r="A98" i="45"/>
  <c r="A97" i="45"/>
  <c r="A96" i="45"/>
  <c r="A95" i="45"/>
  <c r="A94" i="45"/>
  <c r="A93" i="45"/>
  <c r="A92" i="45"/>
  <c r="A91" i="45"/>
  <c r="A90" i="45"/>
  <c r="A89" i="45"/>
  <c r="A88" i="45"/>
  <c r="A87" i="45"/>
  <c r="A86" i="45"/>
  <c r="A85" i="45"/>
  <c r="A84" i="45"/>
  <c r="A83" i="45"/>
  <c r="A82" i="45"/>
  <c r="A81" i="45"/>
  <c r="A80" i="45"/>
  <c r="A79" i="45"/>
  <c r="A78" i="45"/>
  <c r="A77" i="45"/>
  <c r="A76" i="45"/>
  <c r="A75" i="45"/>
  <c r="A74" i="45"/>
  <c r="A73" i="45"/>
  <c r="A72" i="45"/>
  <c r="A71" i="45"/>
  <c r="A70" i="45"/>
  <c r="A69" i="45"/>
  <c r="A68" i="45"/>
  <c r="A67" i="45"/>
  <c r="A66" i="45"/>
  <c r="A65" i="45"/>
  <c r="A64" i="45"/>
  <c r="A63" i="45"/>
  <c r="A62" i="45"/>
  <c r="A61" i="45"/>
  <c r="A60" i="45"/>
  <c r="A59" i="45"/>
  <c r="A58" i="45"/>
  <c r="A57" i="45"/>
  <c r="A56" i="45"/>
  <c r="A55" i="45"/>
  <c r="A54" i="45"/>
  <c r="A53" i="45"/>
  <c r="A52" i="45"/>
  <c r="A51" i="45"/>
  <c r="A50" i="45"/>
  <c r="A49" i="45"/>
  <c r="A48" i="45"/>
  <c r="A47" i="45"/>
  <c r="A46" i="45"/>
  <c r="A45" i="45"/>
  <c r="A44" i="45"/>
  <c r="A43" i="45"/>
  <c r="A42" i="45"/>
  <c r="A41" i="45"/>
  <c r="A40" i="45"/>
  <c r="A39" i="45"/>
  <c r="A38" i="45"/>
  <c r="A37" i="45"/>
  <c r="A36" i="45"/>
  <c r="A35" i="45"/>
  <c r="A34" i="45"/>
  <c r="A33" i="45"/>
  <c r="A32" i="45"/>
  <c r="A31" i="45"/>
  <c r="A30" i="45"/>
  <c r="A29" i="45"/>
  <c r="A28" i="45"/>
  <c r="A27" i="45"/>
  <c r="A26" i="45"/>
  <c r="A25" i="45"/>
  <c r="A24" i="45"/>
  <c r="A23" i="45"/>
  <c r="A22" i="45"/>
  <c r="A21" i="45"/>
  <c r="A20" i="45"/>
  <c r="A19" i="45"/>
  <c r="A18" i="45"/>
  <c r="A17" i="45"/>
  <c r="A16" i="45"/>
  <c r="A15" i="45"/>
  <c r="A14" i="45"/>
  <c r="J7" i="45" s="1"/>
  <c r="J8" i="45" s="1"/>
  <c r="A13" i="45"/>
  <c r="A12" i="45"/>
  <c r="I9" i="45"/>
  <c r="H9" i="45"/>
  <c r="J5" i="45"/>
  <c r="J6" i="45" s="1"/>
  <c r="D4" i="45"/>
  <c r="I3" i="45"/>
  <c r="I4" i="45" s="1"/>
  <c r="J1" i="45"/>
  <c r="I1" i="45"/>
  <c r="H1" i="45"/>
  <c r="A117" i="44"/>
  <c r="A116" i="44"/>
  <c r="A115" i="44"/>
  <c r="A114" i="44"/>
  <c r="A113" i="44"/>
  <c r="A112" i="44"/>
  <c r="A111" i="44"/>
  <c r="A110" i="44"/>
  <c r="A109" i="44"/>
  <c r="A108" i="44"/>
  <c r="A107" i="44"/>
  <c r="A106" i="44"/>
  <c r="A105" i="44"/>
  <c r="A104" i="44"/>
  <c r="A103" i="44"/>
  <c r="A102" i="44"/>
  <c r="A101" i="44"/>
  <c r="A100" i="44"/>
  <c r="A99" i="44"/>
  <c r="A98" i="44"/>
  <c r="A97" i="44"/>
  <c r="A96" i="44"/>
  <c r="A95" i="44"/>
  <c r="A94" i="44"/>
  <c r="A93" i="44"/>
  <c r="A92" i="44"/>
  <c r="A91" i="44"/>
  <c r="A90" i="44"/>
  <c r="A89" i="44"/>
  <c r="A88" i="44"/>
  <c r="A87" i="44"/>
  <c r="A86" i="44"/>
  <c r="A85" i="44"/>
  <c r="A84" i="44"/>
  <c r="A83" i="44"/>
  <c r="A82" i="44"/>
  <c r="A81" i="44"/>
  <c r="A80" i="44"/>
  <c r="A79" i="44"/>
  <c r="A78" i="44"/>
  <c r="A77" i="44"/>
  <c r="A76" i="44"/>
  <c r="A75" i="44"/>
  <c r="A74" i="44"/>
  <c r="A73" i="44"/>
  <c r="A72" i="44"/>
  <c r="A71" i="44"/>
  <c r="A70" i="44"/>
  <c r="A69" i="44"/>
  <c r="A68" i="44"/>
  <c r="A67" i="44"/>
  <c r="A66" i="44"/>
  <c r="A65" i="44"/>
  <c r="A64" i="44"/>
  <c r="A63" i="44"/>
  <c r="A62" i="44"/>
  <c r="A61" i="44"/>
  <c r="A60" i="44"/>
  <c r="A59" i="44"/>
  <c r="A58" i="44"/>
  <c r="A57" i="44"/>
  <c r="A56" i="44"/>
  <c r="A55" i="44"/>
  <c r="A54" i="44"/>
  <c r="A53" i="44"/>
  <c r="A52" i="44"/>
  <c r="A51" i="44"/>
  <c r="A50" i="44"/>
  <c r="A49" i="44"/>
  <c r="A48" i="44"/>
  <c r="A47" i="44"/>
  <c r="A46" i="44"/>
  <c r="A45" i="44"/>
  <c r="A44" i="44"/>
  <c r="A43" i="44"/>
  <c r="A42" i="44"/>
  <c r="A41" i="44"/>
  <c r="A40" i="44"/>
  <c r="A39" i="44"/>
  <c r="A38" i="44"/>
  <c r="A37" i="44"/>
  <c r="A36" i="44"/>
  <c r="A35" i="44"/>
  <c r="A34" i="44"/>
  <c r="A33" i="44"/>
  <c r="A32" i="44"/>
  <c r="A31" i="44"/>
  <c r="A30" i="44"/>
  <c r="A29" i="44"/>
  <c r="A28" i="44"/>
  <c r="A27" i="44"/>
  <c r="A26" i="44"/>
  <c r="A25" i="44"/>
  <c r="A24" i="44"/>
  <c r="A23" i="44"/>
  <c r="A22" i="44"/>
  <c r="A21" i="44"/>
  <c r="A20" i="44"/>
  <c r="A19" i="44"/>
  <c r="A18" i="44"/>
  <c r="A17" i="44"/>
  <c r="A16" i="44"/>
  <c r="A15" i="44"/>
  <c r="A14" i="44"/>
  <c r="M5" i="44" s="1"/>
  <c r="M6" i="44" s="1"/>
  <c r="A13" i="44"/>
  <c r="A12" i="44"/>
  <c r="N9" i="44"/>
  <c r="M9" i="44"/>
  <c r="J9" i="44"/>
  <c r="K7" i="44"/>
  <c r="K8" i="44" s="1"/>
  <c r="I7" i="44"/>
  <c r="I8" i="44" s="1"/>
  <c r="I5" i="44"/>
  <c r="I6" i="44" s="1"/>
  <c r="D4" i="44"/>
  <c r="J3" i="44"/>
  <c r="J4" i="44" s="1"/>
  <c r="H3" i="44"/>
  <c r="H4" i="44" s="1"/>
  <c r="N1" i="44"/>
  <c r="M1" i="44"/>
  <c r="L1" i="44"/>
  <c r="K1" i="44"/>
  <c r="J1" i="44"/>
  <c r="I1" i="44"/>
  <c r="H1" i="44"/>
  <c r="A117" i="43"/>
  <c r="A116" i="43"/>
  <c r="A115" i="43"/>
  <c r="A114" i="43"/>
  <c r="A113" i="43"/>
  <c r="A112" i="43"/>
  <c r="A111" i="43"/>
  <c r="A110" i="43"/>
  <c r="A109" i="43"/>
  <c r="A108" i="43"/>
  <c r="A107" i="43"/>
  <c r="A106" i="43"/>
  <c r="A105" i="43"/>
  <c r="A104" i="43"/>
  <c r="A103" i="43"/>
  <c r="A102" i="43"/>
  <c r="A101" i="43"/>
  <c r="A100" i="43"/>
  <c r="A99" i="43"/>
  <c r="A98" i="43"/>
  <c r="A97" i="43"/>
  <c r="A96" i="43"/>
  <c r="A95" i="43"/>
  <c r="A94" i="43"/>
  <c r="A93" i="43"/>
  <c r="A92" i="43"/>
  <c r="A91" i="43"/>
  <c r="A90" i="43"/>
  <c r="A89" i="43"/>
  <c r="A88" i="43"/>
  <c r="A87" i="43"/>
  <c r="A86" i="43"/>
  <c r="A85" i="43"/>
  <c r="A84" i="43"/>
  <c r="A83" i="43"/>
  <c r="A82" i="43"/>
  <c r="A81" i="43"/>
  <c r="A80" i="43"/>
  <c r="A79" i="43"/>
  <c r="A78" i="43"/>
  <c r="A77" i="43"/>
  <c r="A76" i="43"/>
  <c r="A75" i="43"/>
  <c r="A74" i="43"/>
  <c r="A73" i="43"/>
  <c r="A72" i="43"/>
  <c r="A71" i="43"/>
  <c r="A70" i="43"/>
  <c r="A69" i="43"/>
  <c r="A68" i="43"/>
  <c r="A67" i="43"/>
  <c r="A66" i="43"/>
  <c r="A65" i="43"/>
  <c r="A64" i="43"/>
  <c r="A63" i="43"/>
  <c r="A62" i="43"/>
  <c r="A61" i="43"/>
  <c r="A60" i="43"/>
  <c r="A59" i="43"/>
  <c r="A58" i="43"/>
  <c r="A57" i="43"/>
  <c r="A56" i="43"/>
  <c r="A55" i="43"/>
  <c r="A54" i="43"/>
  <c r="A53" i="43"/>
  <c r="A52" i="43"/>
  <c r="A51" i="43"/>
  <c r="A50" i="43"/>
  <c r="A49" i="43"/>
  <c r="A48" i="43"/>
  <c r="A47" i="43"/>
  <c r="A46" i="43"/>
  <c r="A45" i="43"/>
  <c r="A44" i="43"/>
  <c r="A43" i="43"/>
  <c r="A42" i="43"/>
  <c r="A41" i="43"/>
  <c r="A40" i="43"/>
  <c r="A39" i="43"/>
  <c r="A38" i="43"/>
  <c r="A37" i="43"/>
  <c r="A36" i="43"/>
  <c r="A35" i="43"/>
  <c r="A34" i="43"/>
  <c r="A33" i="43"/>
  <c r="A32" i="43"/>
  <c r="A31" i="43"/>
  <c r="A30" i="43"/>
  <c r="A29" i="43"/>
  <c r="A28" i="43"/>
  <c r="A27" i="43"/>
  <c r="A26" i="43"/>
  <c r="A25" i="43"/>
  <c r="A24" i="43"/>
  <c r="A23" i="43"/>
  <c r="A22" i="43"/>
  <c r="A21" i="43"/>
  <c r="A20" i="43"/>
  <c r="A19" i="43"/>
  <c r="A18" i="43"/>
  <c r="A17" i="43"/>
  <c r="A16" i="43"/>
  <c r="A15" i="43"/>
  <c r="A14" i="43"/>
  <c r="A13" i="43"/>
  <c r="M5" i="43" s="1"/>
  <c r="M6" i="43" s="1"/>
  <c r="A12" i="43"/>
  <c r="I7" i="43"/>
  <c r="I8" i="43" s="1"/>
  <c r="D4" i="43"/>
  <c r="H3" i="43"/>
  <c r="H4" i="43" s="1"/>
  <c r="N1" i="43"/>
  <c r="M1" i="43"/>
  <c r="L1" i="43"/>
  <c r="K1" i="43"/>
  <c r="J1" i="43"/>
  <c r="A116" i="42"/>
  <c r="A115" i="42"/>
  <c r="A114" i="42"/>
  <c r="A113" i="42"/>
  <c r="A112" i="42"/>
  <c r="A111" i="42"/>
  <c r="A110" i="42"/>
  <c r="A109" i="42"/>
  <c r="A108" i="42"/>
  <c r="A107" i="42"/>
  <c r="A106" i="42"/>
  <c r="A105" i="42"/>
  <c r="A104" i="42"/>
  <c r="A103" i="42"/>
  <c r="A102" i="42"/>
  <c r="A101" i="42"/>
  <c r="A100" i="42"/>
  <c r="A99" i="42"/>
  <c r="A98" i="42"/>
  <c r="A97" i="42"/>
  <c r="A96" i="42"/>
  <c r="A95" i="42"/>
  <c r="A94" i="42"/>
  <c r="A93" i="42"/>
  <c r="A92" i="42"/>
  <c r="A91" i="42"/>
  <c r="A90" i="42"/>
  <c r="A89" i="42"/>
  <c r="A88" i="42"/>
  <c r="A87" i="42"/>
  <c r="A86" i="42"/>
  <c r="A85" i="42"/>
  <c r="A84" i="42"/>
  <c r="A83" i="42"/>
  <c r="A82" i="42"/>
  <c r="A81" i="42"/>
  <c r="A80" i="42"/>
  <c r="A79" i="42"/>
  <c r="A78" i="42"/>
  <c r="A77" i="42"/>
  <c r="A76" i="42"/>
  <c r="A75" i="42"/>
  <c r="A74" i="42"/>
  <c r="A73" i="42"/>
  <c r="A72" i="42"/>
  <c r="A71" i="42"/>
  <c r="A70" i="42"/>
  <c r="A69" i="42"/>
  <c r="A68" i="42"/>
  <c r="A67" i="42"/>
  <c r="A66" i="42"/>
  <c r="A65" i="42"/>
  <c r="A64" i="42"/>
  <c r="A63" i="42"/>
  <c r="A62" i="42"/>
  <c r="A61" i="42"/>
  <c r="A60" i="42"/>
  <c r="A59" i="42"/>
  <c r="A58" i="42"/>
  <c r="A57" i="42"/>
  <c r="A56" i="42"/>
  <c r="A55" i="42"/>
  <c r="A54" i="42"/>
  <c r="A53" i="42"/>
  <c r="A52" i="42"/>
  <c r="A51" i="42"/>
  <c r="A50" i="42"/>
  <c r="A49" i="42"/>
  <c r="A48" i="42"/>
  <c r="A47" i="42"/>
  <c r="A46" i="42"/>
  <c r="A45" i="42"/>
  <c r="A44" i="42"/>
  <c r="A43" i="42"/>
  <c r="A42" i="42"/>
  <c r="A41" i="42"/>
  <c r="A40" i="42"/>
  <c r="A39" i="42"/>
  <c r="A38" i="42"/>
  <c r="A37" i="42"/>
  <c r="A36" i="42"/>
  <c r="A35" i="42"/>
  <c r="A34" i="42"/>
  <c r="A33" i="42"/>
  <c r="A32" i="42"/>
  <c r="A31" i="42"/>
  <c r="A30" i="42"/>
  <c r="A29" i="42"/>
  <c r="A28" i="42"/>
  <c r="A27" i="42"/>
  <c r="A26" i="42"/>
  <c r="A25" i="42"/>
  <c r="A24" i="42"/>
  <c r="A23" i="42"/>
  <c r="A22" i="42"/>
  <c r="A21" i="42"/>
  <c r="A20" i="42"/>
  <c r="A19" i="42"/>
  <c r="A18" i="42"/>
  <c r="A17" i="42"/>
  <c r="A16" i="42"/>
  <c r="A15" i="42"/>
  <c r="A14" i="42"/>
  <c r="L7" i="42" s="1"/>
  <c r="L8" i="42" s="1"/>
  <c r="A13" i="42"/>
  <c r="A12" i="42"/>
  <c r="N7" i="42"/>
  <c r="N8" i="42" s="1"/>
  <c r="I7" i="42"/>
  <c r="I8" i="42" s="1"/>
  <c r="L5" i="42"/>
  <c r="L6" i="42" s="1"/>
  <c r="D4" i="42"/>
  <c r="K3" i="42"/>
  <c r="K4" i="42" s="1"/>
  <c r="N1" i="42"/>
  <c r="M1" i="42"/>
  <c r="L1" i="42"/>
  <c r="K1" i="42"/>
  <c r="J1" i="42"/>
  <c r="I1" i="42"/>
  <c r="H1" i="42"/>
  <c r="O129" i="41"/>
  <c r="N129" i="41"/>
  <c r="O128" i="41"/>
  <c r="N128" i="41"/>
  <c r="O127" i="41"/>
  <c r="N127" i="41"/>
  <c r="O126" i="41"/>
  <c r="N126" i="41"/>
  <c r="O125" i="41"/>
  <c r="N125" i="41"/>
  <c r="O124" i="41"/>
  <c r="N124" i="41"/>
  <c r="O123" i="41"/>
  <c r="N123" i="41"/>
  <c r="O122" i="41"/>
  <c r="N122" i="41"/>
  <c r="O121" i="41"/>
  <c r="N121" i="41"/>
  <c r="O120" i="41"/>
  <c r="N120" i="41"/>
  <c r="O119" i="41"/>
  <c r="N119" i="41"/>
  <c r="O118" i="41"/>
  <c r="N118" i="41"/>
  <c r="O117" i="41"/>
  <c r="N117" i="41"/>
  <c r="A117" i="41"/>
  <c r="O116" i="41"/>
  <c r="N116" i="41"/>
  <c r="A116" i="41"/>
  <c r="O115" i="41"/>
  <c r="N115" i="41"/>
  <c r="A115" i="41"/>
  <c r="O114" i="41"/>
  <c r="N114" i="41"/>
  <c r="A114" i="41"/>
  <c r="O113" i="41"/>
  <c r="N113" i="41"/>
  <c r="A113" i="41"/>
  <c r="O112" i="41"/>
  <c r="N112" i="41"/>
  <c r="A112" i="41"/>
  <c r="O111" i="41"/>
  <c r="N111" i="41"/>
  <c r="A111" i="41"/>
  <c r="O110" i="41"/>
  <c r="N110" i="41"/>
  <c r="A110" i="41"/>
  <c r="O109" i="41"/>
  <c r="N109" i="41"/>
  <c r="A109" i="41"/>
  <c r="O108" i="41"/>
  <c r="N108" i="41"/>
  <c r="A108" i="41"/>
  <c r="O107" i="41"/>
  <c r="N107" i="41"/>
  <c r="A107" i="41"/>
  <c r="O106" i="41"/>
  <c r="N106" i="41"/>
  <c r="A106" i="41"/>
  <c r="O105" i="41"/>
  <c r="N105" i="41"/>
  <c r="A105" i="41"/>
  <c r="O104" i="41"/>
  <c r="N104" i="41"/>
  <c r="A104" i="41"/>
  <c r="O103" i="41"/>
  <c r="N103" i="41"/>
  <c r="A103" i="41"/>
  <c r="O102" i="41"/>
  <c r="N102" i="41"/>
  <c r="A102" i="41"/>
  <c r="O101" i="41"/>
  <c r="N101" i="41"/>
  <c r="A101" i="41"/>
  <c r="O100" i="41"/>
  <c r="N100" i="41"/>
  <c r="A100" i="41"/>
  <c r="O99" i="41"/>
  <c r="N99" i="41"/>
  <c r="A99" i="41"/>
  <c r="O98" i="41"/>
  <c r="N98" i="41"/>
  <c r="A98" i="41"/>
  <c r="O97" i="41"/>
  <c r="N97" i="41"/>
  <c r="A97" i="41"/>
  <c r="O96" i="41"/>
  <c r="N96" i="41"/>
  <c r="A96" i="41"/>
  <c r="O95" i="41"/>
  <c r="N95" i="41"/>
  <c r="A95" i="41"/>
  <c r="O94" i="41"/>
  <c r="N94" i="41"/>
  <c r="A94" i="41"/>
  <c r="O93" i="41"/>
  <c r="N93" i="41"/>
  <c r="A93" i="41"/>
  <c r="O92" i="41"/>
  <c r="N92" i="41"/>
  <c r="A92" i="41"/>
  <c r="O91" i="41"/>
  <c r="N91" i="41"/>
  <c r="A91" i="41"/>
  <c r="O90" i="41"/>
  <c r="N90" i="41"/>
  <c r="A90" i="41"/>
  <c r="O89" i="41"/>
  <c r="N89" i="41"/>
  <c r="A89" i="41"/>
  <c r="O88" i="41"/>
  <c r="N88" i="41"/>
  <c r="A88" i="41"/>
  <c r="O87" i="41"/>
  <c r="N87" i="41"/>
  <c r="A87" i="41"/>
  <c r="O86" i="41"/>
  <c r="N86" i="41"/>
  <c r="A86" i="41"/>
  <c r="O85" i="41"/>
  <c r="N85" i="41"/>
  <c r="A85" i="41"/>
  <c r="O84" i="41"/>
  <c r="N84" i="41"/>
  <c r="A84" i="41"/>
  <c r="O83" i="41"/>
  <c r="N83" i="41"/>
  <c r="A83" i="41"/>
  <c r="O82" i="41"/>
  <c r="N82" i="41"/>
  <c r="A82" i="41"/>
  <c r="O81" i="41"/>
  <c r="N81" i="41"/>
  <c r="A81" i="41"/>
  <c r="O80" i="41"/>
  <c r="N80" i="41"/>
  <c r="A80" i="41"/>
  <c r="O79" i="41"/>
  <c r="N79" i="41"/>
  <c r="A79" i="41"/>
  <c r="O78" i="41"/>
  <c r="N78" i="41"/>
  <c r="A78" i="41"/>
  <c r="O77" i="41"/>
  <c r="N77" i="41"/>
  <c r="A77" i="41"/>
  <c r="O76" i="41"/>
  <c r="N76" i="41"/>
  <c r="A76" i="41"/>
  <c r="O75" i="41"/>
  <c r="N75" i="41"/>
  <c r="A75" i="41"/>
  <c r="O74" i="41"/>
  <c r="N74" i="41"/>
  <c r="A74" i="41"/>
  <c r="O73" i="41"/>
  <c r="N73" i="41"/>
  <c r="A73" i="41"/>
  <c r="O72" i="41"/>
  <c r="N72" i="41"/>
  <c r="A72" i="41"/>
  <c r="O71" i="41"/>
  <c r="N71" i="41"/>
  <c r="A71" i="41"/>
  <c r="O70" i="41"/>
  <c r="N70" i="41"/>
  <c r="A70" i="41"/>
  <c r="O69" i="41"/>
  <c r="N69" i="41"/>
  <c r="A69" i="41"/>
  <c r="O68" i="41"/>
  <c r="N68" i="41"/>
  <c r="A68" i="41"/>
  <c r="O67" i="41"/>
  <c r="N67" i="41"/>
  <c r="A67" i="41"/>
  <c r="O66" i="41"/>
  <c r="N66" i="41"/>
  <c r="A66" i="41"/>
  <c r="O65" i="41"/>
  <c r="N65" i="41"/>
  <c r="A65" i="41"/>
  <c r="O64" i="41"/>
  <c r="N64" i="41"/>
  <c r="A64" i="41"/>
  <c r="O63" i="41"/>
  <c r="N63" i="41"/>
  <c r="A63" i="41"/>
  <c r="O62" i="41"/>
  <c r="N62" i="41"/>
  <c r="A62" i="41"/>
  <c r="O61" i="41"/>
  <c r="N61" i="41"/>
  <c r="A61" i="41"/>
  <c r="O60" i="41"/>
  <c r="N60" i="41"/>
  <c r="A60" i="41"/>
  <c r="O59" i="41"/>
  <c r="N59" i="41"/>
  <c r="A59" i="41"/>
  <c r="O58" i="41"/>
  <c r="N58" i="41"/>
  <c r="A58" i="41"/>
  <c r="O57" i="41"/>
  <c r="N57" i="41"/>
  <c r="A57" i="41"/>
  <c r="O56" i="41"/>
  <c r="N56" i="41"/>
  <c r="A56" i="41"/>
  <c r="O55" i="41"/>
  <c r="N55" i="41"/>
  <c r="A55" i="41"/>
  <c r="O54" i="41"/>
  <c r="N54" i="41"/>
  <c r="A54" i="41"/>
  <c r="O53" i="41"/>
  <c r="N53" i="41"/>
  <c r="A53" i="41"/>
  <c r="O52" i="41"/>
  <c r="N52" i="41"/>
  <c r="A52" i="41"/>
  <c r="O51" i="41"/>
  <c r="N51" i="41"/>
  <c r="A51" i="41"/>
  <c r="O50" i="41"/>
  <c r="N50" i="41"/>
  <c r="A50" i="41"/>
  <c r="O49" i="41"/>
  <c r="N49" i="41"/>
  <c r="A49" i="41"/>
  <c r="O48" i="41"/>
  <c r="N48" i="41"/>
  <c r="A48" i="41"/>
  <c r="O47" i="41"/>
  <c r="N47" i="41"/>
  <c r="A47" i="41"/>
  <c r="O46" i="41"/>
  <c r="N46" i="41"/>
  <c r="A46" i="41"/>
  <c r="O45" i="41"/>
  <c r="N45" i="41"/>
  <c r="A45" i="41"/>
  <c r="O44" i="41"/>
  <c r="N44" i="41"/>
  <c r="A44" i="41"/>
  <c r="O43" i="41"/>
  <c r="N43" i="41"/>
  <c r="A43" i="41"/>
  <c r="O42" i="41"/>
  <c r="N42" i="41"/>
  <c r="A42" i="41"/>
  <c r="O41" i="41"/>
  <c r="N41" i="41"/>
  <c r="A41" i="41"/>
  <c r="O40" i="41"/>
  <c r="N40" i="41"/>
  <c r="A40" i="41"/>
  <c r="O39" i="41"/>
  <c r="N39" i="41"/>
  <c r="A39" i="41"/>
  <c r="O38" i="41"/>
  <c r="N38" i="41"/>
  <c r="A38" i="41"/>
  <c r="O37" i="41"/>
  <c r="N37" i="41"/>
  <c r="A37" i="41"/>
  <c r="O36" i="41"/>
  <c r="N36" i="41"/>
  <c r="A36" i="41"/>
  <c r="O35" i="41"/>
  <c r="N35" i="41"/>
  <c r="A35" i="41"/>
  <c r="O34" i="41"/>
  <c r="N34" i="41"/>
  <c r="A34" i="41"/>
  <c r="O33" i="41"/>
  <c r="N33" i="41"/>
  <c r="A33" i="41"/>
  <c r="O32" i="41"/>
  <c r="N32" i="41"/>
  <c r="A32" i="41"/>
  <c r="O31" i="41"/>
  <c r="N31" i="41"/>
  <c r="A31" i="41"/>
  <c r="O30" i="41"/>
  <c r="N30" i="41"/>
  <c r="A30" i="41"/>
  <c r="O29" i="41"/>
  <c r="N29" i="41"/>
  <c r="A29" i="41"/>
  <c r="O28" i="41"/>
  <c r="N28" i="41"/>
  <c r="A28" i="41"/>
  <c r="O27" i="41"/>
  <c r="N27" i="41"/>
  <c r="A27" i="41"/>
  <c r="O26" i="41"/>
  <c r="N26" i="41"/>
  <c r="A26" i="41"/>
  <c r="O25" i="41"/>
  <c r="N25" i="41"/>
  <c r="A25" i="41"/>
  <c r="O24" i="41"/>
  <c r="N24" i="41"/>
  <c r="A24" i="41"/>
  <c r="O23" i="41"/>
  <c r="N23" i="41"/>
  <c r="A23" i="41"/>
  <c r="O22" i="41"/>
  <c r="N22" i="41"/>
  <c r="A22" i="41"/>
  <c r="O21" i="41"/>
  <c r="N21" i="41"/>
  <c r="A21" i="41"/>
  <c r="O20" i="41"/>
  <c r="N20" i="41"/>
  <c r="A20" i="41"/>
  <c r="O19" i="41"/>
  <c r="N19" i="41"/>
  <c r="A19" i="41"/>
  <c r="O18" i="41"/>
  <c r="N18" i="41"/>
  <c r="A18" i="41"/>
  <c r="O17" i="41"/>
  <c r="N17" i="41"/>
  <c r="A17" i="41"/>
  <c r="O16" i="41"/>
  <c r="N16" i="41"/>
  <c r="A16" i="41"/>
  <c r="O15" i="41"/>
  <c r="N15" i="41"/>
  <c r="A15" i="41"/>
  <c r="O14" i="41"/>
  <c r="N14" i="41"/>
  <c r="A14" i="41"/>
  <c r="O13" i="41"/>
  <c r="N13" i="41"/>
  <c r="A13" i="41"/>
  <c r="N7" i="41" s="1"/>
  <c r="N8" i="41" s="1"/>
  <c r="O12" i="41"/>
  <c r="N12" i="41"/>
  <c r="A12" i="41"/>
  <c r="K7" i="41" s="1"/>
  <c r="K8" i="41" s="1"/>
  <c r="L7" i="41"/>
  <c r="L8" i="41" s="1"/>
  <c r="L5" i="41"/>
  <c r="L6" i="41" s="1"/>
  <c r="D4" i="41"/>
  <c r="M3" i="41"/>
  <c r="M4" i="41" s="1"/>
  <c r="H3" i="41"/>
  <c r="H4" i="41" s="1"/>
  <c r="O1" i="41"/>
  <c r="N1" i="41"/>
  <c r="M1" i="41"/>
  <c r="L1" i="41"/>
  <c r="K1" i="41"/>
  <c r="J1" i="41"/>
  <c r="I1" i="41"/>
  <c r="H1" i="41"/>
  <c r="A117" i="40"/>
  <c r="A116" i="40"/>
  <c r="A115" i="40"/>
  <c r="A114" i="40"/>
  <c r="A113" i="40"/>
  <c r="A112" i="40"/>
  <c r="A111" i="40"/>
  <c r="A110" i="40"/>
  <c r="A109" i="40"/>
  <c r="A108" i="40"/>
  <c r="A107" i="40"/>
  <c r="A106" i="40"/>
  <c r="A105" i="40"/>
  <c r="A104" i="40"/>
  <c r="A103" i="40"/>
  <c r="A102" i="40"/>
  <c r="A101" i="40"/>
  <c r="A100" i="40"/>
  <c r="A99" i="40"/>
  <c r="A98" i="40"/>
  <c r="A97" i="40"/>
  <c r="A96" i="40"/>
  <c r="A95" i="40"/>
  <c r="A94" i="40"/>
  <c r="A93" i="40"/>
  <c r="A92" i="40"/>
  <c r="A91" i="40"/>
  <c r="A90" i="40"/>
  <c r="A89" i="40"/>
  <c r="A88" i="40"/>
  <c r="A87" i="40"/>
  <c r="A86" i="40"/>
  <c r="A85" i="40"/>
  <c r="A84" i="40"/>
  <c r="A83" i="40"/>
  <c r="A82" i="40"/>
  <c r="A81" i="40"/>
  <c r="A80" i="40"/>
  <c r="A79" i="40"/>
  <c r="A78" i="40"/>
  <c r="A77" i="40"/>
  <c r="A76" i="40"/>
  <c r="A75" i="40"/>
  <c r="A74" i="40"/>
  <c r="A73" i="40"/>
  <c r="A72" i="40"/>
  <c r="A71" i="40"/>
  <c r="A70" i="40"/>
  <c r="A69" i="40"/>
  <c r="A68" i="40"/>
  <c r="A67" i="40"/>
  <c r="A66" i="40"/>
  <c r="A65" i="40"/>
  <c r="A64" i="40"/>
  <c r="A63" i="40"/>
  <c r="A62" i="40"/>
  <c r="A61" i="40"/>
  <c r="A60" i="40"/>
  <c r="A59" i="40"/>
  <c r="A58" i="40"/>
  <c r="A57" i="40"/>
  <c r="A56" i="40"/>
  <c r="A55" i="40"/>
  <c r="A54" i="40"/>
  <c r="A53" i="40"/>
  <c r="A52" i="40"/>
  <c r="A51" i="40"/>
  <c r="A50" i="40"/>
  <c r="A49" i="40"/>
  <c r="A48" i="40"/>
  <c r="A47" i="40"/>
  <c r="A46" i="40"/>
  <c r="A45" i="40"/>
  <c r="A44" i="40"/>
  <c r="A43" i="40"/>
  <c r="A42" i="40"/>
  <c r="A41" i="40"/>
  <c r="A40" i="40"/>
  <c r="A39" i="40"/>
  <c r="A38" i="40"/>
  <c r="A37" i="40"/>
  <c r="A36" i="40"/>
  <c r="A35" i="40"/>
  <c r="A34" i="40"/>
  <c r="A33" i="40"/>
  <c r="A32" i="40"/>
  <c r="A31" i="40"/>
  <c r="A30" i="40"/>
  <c r="A29" i="40"/>
  <c r="A28" i="40"/>
  <c r="A27" i="40"/>
  <c r="A26" i="40"/>
  <c r="A25" i="40"/>
  <c r="A24" i="40"/>
  <c r="A23" i="40"/>
  <c r="A22" i="40"/>
  <c r="A21" i="40"/>
  <c r="A20" i="40"/>
  <c r="A19" i="40"/>
  <c r="A18" i="40"/>
  <c r="A17" i="40"/>
  <c r="A16" i="40"/>
  <c r="A15" i="40"/>
  <c r="A14" i="40"/>
  <c r="H7" i="40" s="1"/>
  <c r="H8" i="40" s="1"/>
  <c r="A13" i="40"/>
  <c r="A12" i="40"/>
  <c r="D4" i="40"/>
  <c r="J3" i="40"/>
  <c r="J4" i="40" s="1"/>
  <c r="J1" i="40"/>
  <c r="I1" i="40"/>
  <c r="H1" i="40"/>
  <c r="A117" i="39"/>
  <c r="A116" i="39"/>
  <c r="A115" i="39"/>
  <c r="A114" i="39"/>
  <c r="A113" i="39"/>
  <c r="A112" i="39"/>
  <c r="A111" i="39"/>
  <c r="A110" i="39"/>
  <c r="A109" i="39"/>
  <c r="A108" i="39"/>
  <c r="A107" i="39"/>
  <c r="A106" i="39"/>
  <c r="A105" i="39"/>
  <c r="A104" i="39"/>
  <c r="A103" i="39"/>
  <c r="A102" i="39"/>
  <c r="A101" i="39"/>
  <c r="A100" i="39"/>
  <c r="A99" i="39"/>
  <c r="A98" i="39"/>
  <c r="A97" i="39"/>
  <c r="A96" i="39"/>
  <c r="A95" i="39"/>
  <c r="A94" i="39"/>
  <c r="A93" i="39"/>
  <c r="A92" i="39"/>
  <c r="A91" i="39"/>
  <c r="A90" i="39"/>
  <c r="A89" i="39"/>
  <c r="A88" i="39"/>
  <c r="A87" i="39"/>
  <c r="A86" i="39"/>
  <c r="A85" i="39"/>
  <c r="A84" i="39"/>
  <c r="A83" i="39"/>
  <c r="A82" i="39"/>
  <c r="A81" i="39"/>
  <c r="A80" i="39"/>
  <c r="A79" i="39"/>
  <c r="A78" i="39"/>
  <c r="A77" i="39"/>
  <c r="A76" i="39"/>
  <c r="A75" i="39"/>
  <c r="A74" i="39"/>
  <c r="A73" i="39"/>
  <c r="A72" i="39"/>
  <c r="A71" i="39"/>
  <c r="A70" i="39"/>
  <c r="A69" i="39"/>
  <c r="A68" i="39"/>
  <c r="A67" i="39"/>
  <c r="A66" i="39"/>
  <c r="A65" i="39"/>
  <c r="A64" i="39"/>
  <c r="A63" i="39"/>
  <c r="A62" i="39"/>
  <c r="A61" i="39"/>
  <c r="A60" i="39"/>
  <c r="A59" i="39"/>
  <c r="A58" i="39"/>
  <c r="A57" i="39"/>
  <c r="A56" i="39"/>
  <c r="A55" i="39"/>
  <c r="A54" i="39"/>
  <c r="A53" i="39"/>
  <c r="A52" i="39"/>
  <c r="A51" i="39"/>
  <c r="A50" i="39"/>
  <c r="A49" i="39"/>
  <c r="A48" i="39"/>
  <c r="A47" i="39"/>
  <c r="A46" i="39"/>
  <c r="A45" i="39"/>
  <c r="A44" i="39"/>
  <c r="A43" i="39"/>
  <c r="A42" i="39"/>
  <c r="A41" i="39"/>
  <c r="A40" i="39"/>
  <c r="A39" i="39"/>
  <c r="A38" i="39"/>
  <c r="A37" i="39"/>
  <c r="A36" i="39"/>
  <c r="A35" i="39"/>
  <c r="A34" i="39"/>
  <c r="A33" i="39"/>
  <c r="A32" i="39"/>
  <c r="A31" i="39"/>
  <c r="A30" i="39"/>
  <c r="A29" i="39"/>
  <c r="A28" i="39"/>
  <c r="A27" i="39"/>
  <c r="A26" i="39"/>
  <c r="A25" i="39"/>
  <c r="A24" i="39"/>
  <c r="A23" i="39"/>
  <c r="A22" i="39"/>
  <c r="A21" i="39"/>
  <c r="A20" i="39"/>
  <c r="A19" i="39"/>
  <c r="A18" i="39"/>
  <c r="A17" i="39"/>
  <c r="A16" i="39"/>
  <c r="A15" i="39"/>
  <c r="I7" i="39" s="1"/>
  <c r="I8" i="39" s="1"/>
  <c r="A14" i="39"/>
  <c r="I3" i="39" s="1"/>
  <c r="I4" i="39" s="1"/>
  <c r="A13" i="39"/>
  <c r="A12" i="39"/>
  <c r="H7" i="39"/>
  <c r="H8" i="39" s="1"/>
  <c r="I5" i="39"/>
  <c r="I6" i="39" s="1"/>
  <c r="D4" i="39"/>
  <c r="J1" i="39"/>
  <c r="I1" i="39"/>
  <c r="H1" i="39"/>
  <c r="A116" i="38"/>
  <c r="A115" i="38"/>
  <c r="A114" i="38"/>
  <c r="A113" i="38"/>
  <c r="A112" i="38"/>
  <c r="A111" i="38"/>
  <c r="A110" i="38"/>
  <c r="A109" i="38"/>
  <c r="A108" i="38"/>
  <c r="A107" i="38"/>
  <c r="A106" i="38"/>
  <c r="A105" i="38"/>
  <c r="A104" i="38"/>
  <c r="A103" i="38"/>
  <c r="A102" i="38"/>
  <c r="A101" i="38"/>
  <c r="A100" i="38"/>
  <c r="A99" i="38"/>
  <c r="A98" i="38"/>
  <c r="A97" i="38"/>
  <c r="A96" i="38"/>
  <c r="A95" i="38"/>
  <c r="A94" i="38"/>
  <c r="A93" i="38"/>
  <c r="A92" i="38"/>
  <c r="A91" i="38"/>
  <c r="A90" i="38"/>
  <c r="A89" i="38"/>
  <c r="A88" i="38"/>
  <c r="A87" i="38"/>
  <c r="A86" i="38"/>
  <c r="A85" i="38"/>
  <c r="A84" i="38"/>
  <c r="A83" i="38"/>
  <c r="A82" i="38"/>
  <c r="A81" i="38"/>
  <c r="A80" i="38"/>
  <c r="A79" i="38"/>
  <c r="A78" i="38"/>
  <c r="A77" i="38"/>
  <c r="A76" i="38"/>
  <c r="A75" i="38"/>
  <c r="A74" i="38"/>
  <c r="A73" i="38"/>
  <c r="A72" i="38"/>
  <c r="A71" i="38"/>
  <c r="A70" i="38"/>
  <c r="A69" i="38"/>
  <c r="A68" i="38"/>
  <c r="A67" i="38"/>
  <c r="A66" i="38"/>
  <c r="A65" i="38"/>
  <c r="A64" i="38"/>
  <c r="A63" i="38"/>
  <c r="A62" i="38"/>
  <c r="A61" i="38"/>
  <c r="A60" i="38"/>
  <c r="A59" i="38"/>
  <c r="A58" i="38"/>
  <c r="A57" i="38"/>
  <c r="A56" i="38"/>
  <c r="A55" i="38"/>
  <c r="A54" i="38"/>
  <c r="A53" i="38"/>
  <c r="A52" i="38"/>
  <c r="A51" i="38"/>
  <c r="A50" i="38"/>
  <c r="A49" i="38"/>
  <c r="A48" i="38"/>
  <c r="A47" i="38"/>
  <c r="A46" i="38"/>
  <c r="A45" i="38"/>
  <c r="A44" i="38"/>
  <c r="A43" i="38"/>
  <c r="A42" i="38"/>
  <c r="A41" i="38"/>
  <c r="A40" i="38"/>
  <c r="A39" i="38"/>
  <c r="A38" i="38"/>
  <c r="A37" i="38"/>
  <c r="A36" i="38"/>
  <c r="A35" i="38"/>
  <c r="A34" i="38"/>
  <c r="A33" i="38"/>
  <c r="A32" i="38"/>
  <c r="A31" i="38"/>
  <c r="A30" i="38"/>
  <c r="A29" i="38"/>
  <c r="A28" i="38"/>
  <c r="A27" i="38"/>
  <c r="A26" i="38"/>
  <c r="A25" i="38"/>
  <c r="A24" i="38"/>
  <c r="A23" i="38"/>
  <c r="A22" i="38"/>
  <c r="A21" i="38"/>
  <c r="A20" i="38"/>
  <c r="A19" i="38"/>
  <c r="A18" i="38"/>
  <c r="A17" i="38"/>
  <c r="A16" i="38"/>
  <c r="A15" i="38"/>
  <c r="A14" i="38"/>
  <c r="A13" i="38"/>
  <c r="A12" i="38"/>
  <c r="N7" i="38" s="1"/>
  <c r="N8" i="38" s="1"/>
  <c r="K7" i="38"/>
  <c r="K8" i="38" s="1"/>
  <c r="J7" i="38"/>
  <c r="J8" i="38" s="1"/>
  <c r="N5" i="38"/>
  <c r="N6" i="38" s="1"/>
  <c r="M5" i="38"/>
  <c r="M6" i="38" s="1"/>
  <c r="I5" i="38"/>
  <c r="I6" i="38" s="1"/>
  <c r="H5" i="38"/>
  <c r="H6" i="38" s="1"/>
  <c r="D4" i="38"/>
  <c r="M3" i="38"/>
  <c r="M4" i="38" s="1"/>
  <c r="L3" i="38"/>
  <c r="L4" i="38" s="1"/>
  <c r="H3" i="38"/>
  <c r="H4" i="38" s="1"/>
  <c r="N1" i="38"/>
  <c r="M1" i="38"/>
  <c r="L1" i="38"/>
  <c r="K1" i="38"/>
  <c r="J1" i="38"/>
  <c r="I1" i="38"/>
  <c r="H1" i="38"/>
  <c r="A117" i="37"/>
  <c r="A116" i="37"/>
  <c r="A115" i="37"/>
  <c r="A114" i="37"/>
  <c r="A113" i="37"/>
  <c r="A112" i="37"/>
  <c r="A111" i="37"/>
  <c r="A110" i="37"/>
  <c r="A109" i="37"/>
  <c r="A108" i="37"/>
  <c r="A107" i="37"/>
  <c r="A106" i="37"/>
  <c r="A105" i="37"/>
  <c r="A104" i="37"/>
  <c r="A103" i="37"/>
  <c r="A102" i="37"/>
  <c r="A101" i="37"/>
  <c r="A100" i="37"/>
  <c r="A99" i="37"/>
  <c r="A98" i="37"/>
  <c r="A97" i="37"/>
  <c r="A96" i="37"/>
  <c r="A95" i="37"/>
  <c r="A94" i="37"/>
  <c r="A93" i="37"/>
  <c r="A92" i="37"/>
  <c r="A91" i="37"/>
  <c r="A90" i="37"/>
  <c r="A89" i="37"/>
  <c r="A88" i="37"/>
  <c r="A87" i="37"/>
  <c r="A86" i="37"/>
  <c r="A85" i="37"/>
  <c r="A84" i="37"/>
  <c r="A83" i="37"/>
  <c r="A82" i="37"/>
  <c r="A81" i="37"/>
  <c r="A80" i="37"/>
  <c r="A79" i="37"/>
  <c r="A78" i="37"/>
  <c r="A77" i="37"/>
  <c r="A76" i="37"/>
  <c r="A75" i="37"/>
  <c r="A74" i="37"/>
  <c r="A73" i="37"/>
  <c r="A72" i="37"/>
  <c r="A71" i="37"/>
  <c r="A70" i="37"/>
  <c r="A69" i="37"/>
  <c r="A68" i="37"/>
  <c r="A67" i="37"/>
  <c r="A66" i="37"/>
  <c r="A65" i="37"/>
  <c r="A64" i="37"/>
  <c r="A63" i="37"/>
  <c r="A62" i="37"/>
  <c r="A61" i="37"/>
  <c r="A60" i="37"/>
  <c r="A59" i="37"/>
  <c r="A58" i="37"/>
  <c r="A57" i="37"/>
  <c r="A56" i="37"/>
  <c r="A55" i="37"/>
  <c r="A54" i="37"/>
  <c r="A53" i="37"/>
  <c r="A52" i="37"/>
  <c r="A51" i="37"/>
  <c r="A50" i="37"/>
  <c r="A49" i="37"/>
  <c r="A48" i="37"/>
  <c r="A47" i="37"/>
  <c r="A46" i="37"/>
  <c r="A45" i="37"/>
  <c r="A44" i="37"/>
  <c r="A43" i="37"/>
  <c r="A42" i="37"/>
  <c r="A41" i="37"/>
  <c r="A40" i="37"/>
  <c r="A39" i="37"/>
  <c r="A38" i="37"/>
  <c r="A37" i="37"/>
  <c r="A36" i="37"/>
  <c r="A35" i="37"/>
  <c r="A34" i="37"/>
  <c r="A33" i="37"/>
  <c r="A32" i="37"/>
  <c r="A31" i="37"/>
  <c r="A30" i="37"/>
  <c r="A29" i="37"/>
  <c r="A28" i="37"/>
  <c r="A27" i="37"/>
  <c r="A26" i="37"/>
  <c r="A25" i="37"/>
  <c r="A24" i="37"/>
  <c r="A23" i="37"/>
  <c r="A22" i="37"/>
  <c r="A21" i="37"/>
  <c r="A20" i="37"/>
  <c r="A19" i="37"/>
  <c r="A18" i="37"/>
  <c r="A17" i="37"/>
  <c r="A16" i="37"/>
  <c r="A15" i="37"/>
  <c r="A14" i="37"/>
  <c r="A13" i="37"/>
  <c r="A12" i="37"/>
  <c r="H7" i="37"/>
  <c r="H8" i="37" s="1"/>
  <c r="I5" i="37"/>
  <c r="I6" i="37" s="1"/>
  <c r="D4" i="37"/>
  <c r="J1" i="37"/>
  <c r="I1" i="37"/>
  <c r="H1" i="37"/>
  <c r="A117" i="36"/>
  <c r="A116" i="36"/>
  <c r="A115" i="36"/>
  <c r="A114" i="36"/>
  <c r="A113" i="36"/>
  <c r="A112" i="36"/>
  <c r="A111" i="36"/>
  <c r="A110" i="36"/>
  <c r="A109" i="36"/>
  <c r="A108" i="36"/>
  <c r="A107" i="36"/>
  <c r="A106" i="36"/>
  <c r="A105" i="36"/>
  <c r="A104" i="36"/>
  <c r="A103" i="36"/>
  <c r="A102" i="36"/>
  <c r="A101" i="36"/>
  <c r="A100" i="36"/>
  <c r="A99" i="36"/>
  <c r="A98" i="36"/>
  <c r="A97" i="36"/>
  <c r="A96" i="36"/>
  <c r="A95" i="36"/>
  <c r="A94" i="36"/>
  <c r="A93" i="36"/>
  <c r="A92" i="36"/>
  <c r="A91" i="36"/>
  <c r="A90" i="36"/>
  <c r="A89" i="36"/>
  <c r="A88" i="36"/>
  <c r="A87" i="36"/>
  <c r="A86" i="36"/>
  <c r="A85" i="36"/>
  <c r="A84" i="36"/>
  <c r="A83" i="36"/>
  <c r="A82" i="36"/>
  <c r="A81" i="36"/>
  <c r="A80" i="36"/>
  <c r="A79" i="36"/>
  <c r="A78" i="36"/>
  <c r="A77" i="36"/>
  <c r="A76" i="36"/>
  <c r="A75" i="36"/>
  <c r="A74" i="36"/>
  <c r="A73" i="36"/>
  <c r="A72" i="36"/>
  <c r="A71" i="36"/>
  <c r="A70" i="36"/>
  <c r="A69" i="36"/>
  <c r="A68" i="36"/>
  <c r="A67" i="36"/>
  <c r="A66" i="36"/>
  <c r="A65" i="36"/>
  <c r="A64" i="36"/>
  <c r="A63" i="36"/>
  <c r="A62" i="36"/>
  <c r="A61" i="36"/>
  <c r="A60" i="36"/>
  <c r="A59" i="36"/>
  <c r="A58" i="36"/>
  <c r="A57" i="36"/>
  <c r="A56" i="36"/>
  <c r="A55" i="36"/>
  <c r="A54" i="36"/>
  <c r="A53" i="36"/>
  <c r="A52" i="36"/>
  <c r="A51" i="36"/>
  <c r="A50" i="36"/>
  <c r="A49" i="36"/>
  <c r="A48" i="36"/>
  <c r="A47" i="36"/>
  <c r="A46" i="36"/>
  <c r="A45" i="36"/>
  <c r="A44" i="36"/>
  <c r="A43" i="36"/>
  <c r="A42" i="36"/>
  <c r="A41" i="36"/>
  <c r="A40" i="36"/>
  <c r="A39" i="36"/>
  <c r="A38" i="36"/>
  <c r="A37" i="36"/>
  <c r="A36" i="36"/>
  <c r="A35" i="36"/>
  <c r="A34" i="36"/>
  <c r="A33" i="36"/>
  <c r="A32" i="36"/>
  <c r="A31" i="36"/>
  <c r="A30" i="36"/>
  <c r="A29" i="36"/>
  <c r="A28" i="36"/>
  <c r="A27" i="36"/>
  <c r="A26" i="36"/>
  <c r="A25" i="36"/>
  <c r="A24" i="36"/>
  <c r="A23" i="36"/>
  <c r="A22" i="36"/>
  <c r="A21" i="36"/>
  <c r="A20" i="36"/>
  <c r="A19" i="36"/>
  <c r="A18" i="36"/>
  <c r="A17" i="36"/>
  <c r="A16" i="36"/>
  <c r="A15" i="36"/>
  <c r="A14" i="36"/>
  <c r="A13" i="36"/>
  <c r="A12" i="36"/>
  <c r="H3" i="36" s="1"/>
  <c r="H4" i="36" s="1"/>
  <c r="H7" i="36"/>
  <c r="H8" i="36" s="1"/>
  <c r="I5" i="36"/>
  <c r="I6" i="36" s="1"/>
  <c r="H5" i="36"/>
  <c r="H6" i="36" s="1"/>
  <c r="D4" i="36"/>
  <c r="I3" i="36"/>
  <c r="I4" i="36" s="1"/>
  <c r="J1" i="36"/>
  <c r="I1" i="36"/>
  <c r="H1" i="36"/>
  <c r="A117" i="35"/>
  <c r="A116" i="35"/>
  <c r="A115" i="35"/>
  <c r="A114" i="35"/>
  <c r="A113" i="35"/>
  <c r="A112" i="35"/>
  <c r="A111" i="35"/>
  <c r="A110" i="35"/>
  <c r="A109" i="35"/>
  <c r="A108" i="35"/>
  <c r="A107" i="35"/>
  <c r="A106" i="35"/>
  <c r="A105" i="35"/>
  <c r="A104" i="35"/>
  <c r="A103" i="35"/>
  <c r="A102" i="35"/>
  <c r="A101" i="35"/>
  <c r="A100" i="35"/>
  <c r="A99" i="35"/>
  <c r="A98" i="35"/>
  <c r="A97" i="35"/>
  <c r="A96" i="35"/>
  <c r="A95" i="35"/>
  <c r="A94" i="35"/>
  <c r="A93" i="35"/>
  <c r="A92" i="35"/>
  <c r="A91" i="35"/>
  <c r="A90" i="35"/>
  <c r="A89" i="35"/>
  <c r="A88" i="35"/>
  <c r="A87" i="35"/>
  <c r="A86" i="35"/>
  <c r="A85" i="35"/>
  <c r="A84" i="35"/>
  <c r="A83" i="35"/>
  <c r="A82" i="35"/>
  <c r="A81" i="35"/>
  <c r="A80" i="35"/>
  <c r="A79" i="35"/>
  <c r="A78" i="35"/>
  <c r="A77" i="35"/>
  <c r="A76" i="35"/>
  <c r="A75" i="35"/>
  <c r="A74" i="35"/>
  <c r="A73" i="35"/>
  <c r="A72" i="35"/>
  <c r="A71" i="35"/>
  <c r="A70" i="35"/>
  <c r="A69" i="35"/>
  <c r="A68" i="35"/>
  <c r="A67" i="35"/>
  <c r="A66" i="35"/>
  <c r="A65" i="35"/>
  <c r="A64" i="35"/>
  <c r="A63" i="35"/>
  <c r="A62" i="35"/>
  <c r="A61" i="35"/>
  <c r="A60" i="35"/>
  <c r="A59" i="35"/>
  <c r="A58" i="35"/>
  <c r="A57" i="35"/>
  <c r="A56" i="35"/>
  <c r="A55" i="35"/>
  <c r="A54" i="35"/>
  <c r="A53" i="35"/>
  <c r="A52" i="35"/>
  <c r="A51" i="35"/>
  <c r="A50" i="35"/>
  <c r="A49" i="35"/>
  <c r="A48" i="35"/>
  <c r="A47" i="35"/>
  <c r="A46" i="35"/>
  <c r="A45" i="35"/>
  <c r="A44" i="35"/>
  <c r="A43" i="35"/>
  <c r="A42" i="35"/>
  <c r="A41" i="35"/>
  <c r="A40" i="35"/>
  <c r="A39" i="35"/>
  <c r="A38" i="35"/>
  <c r="A37" i="35"/>
  <c r="A36" i="35"/>
  <c r="A35" i="35"/>
  <c r="A34" i="35"/>
  <c r="A33" i="35"/>
  <c r="A32" i="35"/>
  <c r="A31" i="35"/>
  <c r="A30" i="35"/>
  <c r="A29" i="35"/>
  <c r="A28" i="35"/>
  <c r="A27" i="35"/>
  <c r="A26" i="35"/>
  <c r="A25" i="35"/>
  <c r="A24" i="35"/>
  <c r="A23" i="35"/>
  <c r="A22" i="35"/>
  <c r="A21" i="35"/>
  <c r="A20" i="35"/>
  <c r="A19" i="35"/>
  <c r="A18" i="35"/>
  <c r="A17" i="35"/>
  <c r="A16" i="35"/>
  <c r="A15" i="35"/>
  <c r="A14" i="35"/>
  <c r="A13" i="35"/>
  <c r="A12" i="35"/>
  <c r="J7" i="35" s="1"/>
  <c r="J8" i="35" s="1"/>
  <c r="D4" i="35"/>
  <c r="H3" i="35"/>
  <c r="H4" i="35" s="1"/>
  <c r="J1" i="35"/>
  <c r="I1" i="35"/>
  <c r="H1" i="35"/>
  <c r="A117" i="34"/>
  <c r="A116" i="34"/>
  <c r="A115" i="34"/>
  <c r="A114" i="34"/>
  <c r="A113" i="34"/>
  <c r="A112" i="34"/>
  <c r="A111" i="34"/>
  <c r="A110" i="34"/>
  <c r="A109" i="34"/>
  <c r="A108" i="34"/>
  <c r="A107" i="34"/>
  <c r="A106" i="34"/>
  <c r="A105" i="34"/>
  <c r="A104" i="34"/>
  <c r="A103" i="34"/>
  <c r="A102" i="34"/>
  <c r="A101" i="34"/>
  <c r="A100" i="34"/>
  <c r="A99" i="34"/>
  <c r="A98" i="34"/>
  <c r="A97" i="34"/>
  <c r="A96" i="34"/>
  <c r="A95" i="34"/>
  <c r="A94" i="34"/>
  <c r="A93" i="34"/>
  <c r="A92" i="34"/>
  <c r="A91" i="34"/>
  <c r="A90" i="34"/>
  <c r="A89" i="34"/>
  <c r="A88" i="34"/>
  <c r="A87" i="34"/>
  <c r="A86" i="34"/>
  <c r="A85" i="34"/>
  <c r="A84" i="34"/>
  <c r="A83" i="34"/>
  <c r="A82" i="34"/>
  <c r="A81" i="34"/>
  <c r="A80" i="34"/>
  <c r="A79" i="34"/>
  <c r="A78" i="34"/>
  <c r="A77" i="34"/>
  <c r="A76" i="34"/>
  <c r="A75" i="34"/>
  <c r="A74" i="34"/>
  <c r="A73" i="34"/>
  <c r="A72" i="34"/>
  <c r="A71" i="34"/>
  <c r="A70" i="34"/>
  <c r="A69" i="34"/>
  <c r="A68" i="34"/>
  <c r="A67" i="34"/>
  <c r="A66" i="34"/>
  <c r="A65" i="34"/>
  <c r="A64" i="34"/>
  <c r="A63" i="34"/>
  <c r="A62" i="34"/>
  <c r="A61" i="34"/>
  <c r="A60" i="34"/>
  <c r="A59" i="34"/>
  <c r="A58" i="34"/>
  <c r="A57" i="34"/>
  <c r="A56" i="34"/>
  <c r="A55" i="34"/>
  <c r="A54" i="34"/>
  <c r="A53" i="34"/>
  <c r="A52" i="34"/>
  <c r="A51" i="34"/>
  <c r="A50" i="34"/>
  <c r="A49" i="34"/>
  <c r="A48" i="34"/>
  <c r="A47" i="34"/>
  <c r="A46" i="34"/>
  <c r="A45" i="34"/>
  <c r="A44" i="34"/>
  <c r="A43" i="34"/>
  <c r="A42" i="34"/>
  <c r="A41" i="34"/>
  <c r="A40" i="34"/>
  <c r="A39" i="34"/>
  <c r="A38" i="34"/>
  <c r="A37" i="34"/>
  <c r="A36" i="34"/>
  <c r="A35" i="34"/>
  <c r="A34" i="34"/>
  <c r="A33" i="34"/>
  <c r="A32" i="34"/>
  <c r="A31" i="34"/>
  <c r="A30" i="34"/>
  <c r="A29" i="34"/>
  <c r="A28" i="34"/>
  <c r="A27" i="34"/>
  <c r="A26" i="34"/>
  <c r="A25" i="34"/>
  <c r="A24" i="34"/>
  <c r="A23" i="34"/>
  <c r="A22" i="34"/>
  <c r="A21" i="34"/>
  <c r="A20" i="34"/>
  <c r="A19" i="34"/>
  <c r="A18" i="34"/>
  <c r="A17" i="34"/>
  <c r="A16" i="34"/>
  <c r="A15" i="34"/>
  <c r="A14" i="34"/>
  <c r="A13" i="34"/>
  <c r="A12" i="34"/>
  <c r="J7" i="34"/>
  <c r="J8" i="34" s="1"/>
  <c r="J5" i="34"/>
  <c r="J6" i="34" s="1"/>
  <c r="D4" i="34"/>
  <c r="J1" i="34"/>
  <c r="I1" i="34"/>
  <c r="H1" i="34"/>
  <c r="A117" i="33"/>
  <c r="O116" i="33"/>
  <c r="A116" i="33"/>
  <c r="O115" i="33"/>
  <c r="A115" i="33"/>
  <c r="O114" i="33"/>
  <c r="A114" i="33"/>
  <c r="O113" i="33"/>
  <c r="A113" i="33"/>
  <c r="O112" i="33"/>
  <c r="A112" i="33"/>
  <c r="O111" i="33"/>
  <c r="A111" i="33"/>
  <c r="O110" i="33"/>
  <c r="A110" i="33"/>
  <c r="O109" i="33"/>
  <c r="A109" i="33"/>
  <c r="O108" i="33"/>
  <c r="A108" i="33"/>
  <c r="O107" i="33"/>
  <c r="A107" i="33"/>
  <c r="O106" i="33"/>
  <c r="A106" i="33"/>
  <c r="O105" i="33"/>
  <c r="A105" i="33"/>
  <c r="O104" i="33"/>
  <c r="A104" i="33"/>
  <c r="O103" i="33"/>
  <c r="A103" i="33"/>
  <c r="O102" i="33"/>
  <c r="A102" i="33"/>
  <c r="O101" i="33"/>
  <c r="A101" i="33"/>
  <c r="O100" i="33"/>
  <c r="A100" i="33"/>
  <c r="O99" i="33"/>
  <c r="A99" i="33"/>
  <c r="O98" i="33"/>
  <c r="A98" i="33"/>
  <c r="O97" i="33"/>
  <c r="A97" i="33"/>
  <c r="O96" i="33"/>
  <c r="A96" i="33"/>
  <c r="O95" i="33"/>
  <c r="A95" i="33"/>
  <c r="O94" i="33"/>
  <c r="A94" i="33"/>
  <c r="O93" i="33"/>
  <c r="A93" i="33"/>
  <c r="O92" i="33"/>
  <c r="A92" i="33"/>
  <c r="O91" i="33"/>
  <c r="A91" i="33"/>
  <c r="O90" i="33"/>
  <c r="A90" i="33"/>
  <c r="O89" i="33"/>
  <c r="A89" i="33"/>
  <c r="O88" i="33"/>
  <c r="A88" i="33"/>
  <c r="O87" i="33"/>
  <c r="A87" i="33"/>
  <c r="O86" i="33"/>
  <c r="A86" i="33"/>
  <c r="O85" i="33"/>
  <c r="A85" i="33"/>
  <c r="O84" i="33"/>
  <c r="A84" i="33"/>
  <c r="O83" i="33"/>
  <c r="A83" i="33"/>
  <c r="O82" i="33"/>
  <c r="A82" i="33"/>
  <c r="O81" i="33"/>
  <c r="A81" i="33"/>
  <c r="O80" i="33"/>
  <c r="A80" i="33"/>
  <c r="O79" i="33"/>
  <c r="A79" i="33"/>
  <c r="O78" i="33"/>
  <c r="A78" i="33"/>
  <c r="O77" i="33"/>
  <c r="A77" i="33"/>
  <c r="O76" i="33"/>
  <c r="A76" i="33"/>
  <c r="O75" i="33"/>
  <c r="A75" i="33"/>
  <c r="O74" i="33"/>
  <c r="A74" i="33"/>
  <c r="O73" i="33"/>
  <c r="A73" i="33"/>
  <c r="O72" i="33"/>
  <c r="A72" i="33"/>
  <c r="O71" i="33"/>
  <c r="A71" i="33"/>
  <c r="O70" i="33"/>
  <c r="A70" i="33"/>
  <c r="O69" i="33"/>
  <c r="A69" i="33"/>
  <c r="O68" i="33"/>
  <c r="A68" i="33"/>
  <c r="O67" i="33"/>
  <c r="A67" i="33"/>
  <c r="O66" i="33"/>
  <c r="A66" i="33"/>
  <c r="O65" i="33"/>
  <c r="A65" i="33"/>
  <c r="O64" i="33"/>
  <c r="A64" i="33"/>
  <c r="O63" i="33"/>
  <c r="A63" i="33"/>
  <c r="O62" i="33"/>
  <c r="A62" i="33"/>
  <c r="O61" i="33"/>
  <c r="A61" i="33"/>
  <c r="O60" i="33"/>
  <c r="A60" i="33"/>
  <c r="O59" i="33"/>
  <c r="A59" i="33"/>
  <c r="O58" i="33"/>
  <c r="A58" i="33"/>
  <c r="O57" i="33"/>
  <c r="A57" i="33"/>
  <c r="O56" i="33"/>
  <c r="A56" i="33"/>
  <c r="O55" i="33"/>
  <c r="A55" i="33"/>
  <c r="O54" i="33"/>
  <c r="A54" i="33"/>
  <c r="O53" i="33"/>
  <c r="A53" i="33"/>
  <c r="O52" i="33"/>
  <c r="A52" i="33"/>
  <c r="O51" i="33"/>
  <c r="A51" i="33"/>
  <c r="O50" i="33"/>
  <c r="A50" i="33"/>
  <c r="O49" i="33"/>
  <c r="A49" i="33"/>
  <c r="O48" i="33"/>
  <c r="A48" i="33"/>
  <c r="O47" i="33"/>
  <c r="A47" i="33"/>
  <c r="O46" i="33"/>
  <c r="A46" i="33"/>
  <c r="O45" i="33"/>
  <c r="A45" i="33"/>
  <c r="O44" i="33"/>
  <c r="A44" i="33"/>
  <c r="O43" i="33"/>
  <c r="A43" i="33"/>
  <c r="O42" i="33"/>
  <c r="A42" i="33"/>
  <c r="O41" i="33"/>
  <c r="A41" i="33"/>
  <c r="O40" i="33"/>
  <c r="A40" i="33"/>
  <c r="O39" i="33"/>
  <c r="A39" i="33"/>
  <c r="O38" i="33"/>
  <c r="A38" i="33"/>
  <c r="O37" i="33"/>
  <c r="A37" i="33"/>
  <c r="O36" i="33"/>
  <c r="A36" i="33"/>
  <c r="O35" i="33"/>
  <c r="A35" i="33"/>
  <c r="O34" i="33"/>
  <c r="A34" i="33"/>
  <c r="O33" i="33"/>
  <c r="A33" i="33"/>
  <c r="O32" i="33"/>
  <c r="A32" i="33"/>
  <c r="O31" i="33"/>
  <c r="A31" i="33"/>
  <c r="O30" i="33"/>
  <c r="A30" i="33"/>
  <c r="O29" i="33"/>
  <c r="A29" i="33"/>
  <c r="O28" i="33"/>
  <c r="A28" i="33"/>
  <c r="O27" i="33"/>
  <c r="A27" i="33"/>
  <c r="O26" i="33"/>
  <c r="A26" i="33"/>
  <c r="O25" i="33"/>
  <c r="A25" i="33"/>
  <c r="O24" i="33"/>
  <c r="A24" i="33"/>
  <c r="O23" i="33"/>
  <c r="A23" i="33"/>
  <c r="O22" i="33"/>
  <c r="A22" i="33"/>
  <c r="O21" i="33"/>
  <c r="A21" i="33"/>
  <c r="O20" i="33"/>
  <c r="A20" i="33"/>
  <c r="O19" i="33"/>
  <c r="A19" i="33"/>
  <c r="O18" i="33"/>
  <c r="A18" i="33"/>
  <c r="O17" i="33"/>
  <c r="A17" i="33"/>
  <c r="O16" i="33"/>
  <c r="A16" i="33"/>
  <c r="O15" i="33"/>
  <c r="A15" i="33"/>
  <c r="O14" i="33"/>
  <c r="A14" i="33"/>
  <c r="O13" i="33"/>
  <c r="A13" i="33"/>
  <c r="N7" i="33" s="1"/>
  <c r="N8" i="33" s="1"/>
  <c r="O12" i="33"/>
  <c r="O3" i="33" s="1"/>
  <c r="O4" i="33" s="1"/>
  <c r="A12" i="33"/>
  <c r="O7" i="33"/>
  <c r="O8" i="33" s="1"/>
  <c r="K7" i="33"/>
  <c r="K8" i="33" s="1"/>
  <c r="J7" i="33"/>
  <c r="J8" i="33" s="1"/>
  <c r="O5" i="33"/>
  <c r="O6" i="33" s="1"/>
  <c r="K5" i="33"/>
  <c r="K6" i="33" s="1"/>
  <c r="J5" i="33"/>
  <c r="J6" i="33" s="1"/>
  <c r="D4" i="33"/>
  <c r="L3" i="33"/>
  <c r="L4" i="33" s="1"/>
  <c r="K3" i="33"/>
  <c r="K4" i="33" s="1"/>
  <c r="O1" i="33"/>
  <c r="N1" i="33"/>
  <c r="M1" i="33"/>
  <c r="L1" i="33"/>
  <c r="K1" i="33"/>
  <c r="J1" i="33"/>
  <c r="I1" i="33"/>
  <c r="H1" i="33"/>
  <c r="A117" i="32"/>
  <c r="O116" i="32"/>
  <c r="A116" i="32"/>
  <c r="O115" i="32"/>
  <c r="A115" i="32"/>
  <c r="O114" i="32"/>
  <c r="A114" i="32"/>
  <c r="O113" i="32"/>
  <c r="A113" i="32"/>
  <c r="O112" i="32"/>
  <c r="A112" i="32"/>
  <c r="O111" i="32"/>
  <c r="A111" i="32"/>
  <c r="O110" i="32"/>
  <c r="A110" i="32"/>
  <c r="O109" i="32"/>
  <c r="A109" i="32"/>
  <c r="O108" i="32"/>
  <c r="A108" i="32"/>
  <c r="O107" i="32"/>
  <c r="A107" i="32"/>
  <c r="O106" i="32"/>
  <c r="A106" i="32"/>
  <c r="O105" i="32"/>
  <c r="A105" i="32"/>
  <c r="O104" i="32"/>
  <c r="A104" i="32"/>
  <c r="O103" i="32"/>
  <c r="A103" i="32"/>
  <c r="O102" i="32"/>
  <c r="A102" i="32"/>
  <c r="O101" i="32"/>
  <c r="A101" i="32"/>
  <c r="O100" i="32"/>
  <c r="A100" i="32"/>
  <c r="O99" i="32"/>
  <c r="A99" i="32"/>
  <c r="O98" i="32"/>
  <c r="A98" i="32"/>
  <c r="O97" i="32"/>
  <c r="A97" i="32"/>
  <c r="O96" i="32"/>
  <c r="A96" i="32"/>
  <c r="O95" i="32"/>
  <c r="A95" i="32"/>
  <c r="O94" i="32"/>
  <c r="A94" i="32"/>
  <c r="O93" i="32"/>
  <c r="A93" i="32"/>
  <c r="O92" i="32"/>
  <c r="A92" i="32"/>
  <c r="O91" i="32"/>
  <c r="A91" i="32"/>
  <c r="O90" i="32"/>
  <c r="A90" i="32"/>
  <c r="O89" i="32"/>
  <c r="A89" i="32"/>
  <c r="O88" i="32"/>
  <c r="A88" i="32"/>
  <c r="O87" i="32"/>
  <c r="A87" i="32"/>
  <c r="O86" i="32"/>
  <c r="A86" i="32"/>
  <c r="O85" i="32"/>
  <c r="A85" i="32"/>
  <c r="O84" i="32"/>
  <c r="A84" i="32"/>
  <c r="O83" i="32"/>
  <c r="A83" i="32"/>
  <c r="O82" i="32"/>
  <c r="A82" i="32"/>
  <c r="O81" i="32"/>
  <c r="A81" i="32"/>
  <c r="O80" i="32"/>
  <c r="A80" i="32"/>
  <c r="O79" i="32"/>
  <c r="A79" i="32"/>
  <c r="O78" i="32"/>
  <c r="A78" i="32"/>
  <c r="O77" i="32"/>
  <c r="A77" i="32"/>
  <c r="O76" i="32"/>
  <c r="A76" i="32"/>
  <c r="O75" i="32"/>
  <c r="A75" i="32"/>
  <c r="O74" i="32"/>
  <c r="A74" i="32"/>
  <c r="O73" i="32"/>
  <c r="A73" i="32"/>
  <c r="O72" i="32"/>
  <c r="A72" i="32"/>
  <c r="O71" i="32"/>
  <c r="A71" i="32"/>
  <c r="O70" i="32"/>
  <c r="A70" i="32"/>
  <c r="O69" i="32"/>
  <c r="A69" i="32"/>
  <c r="O68" i="32"/>
  <c r="A68" i="32"/>
  <c r="O67" i="32"/>
  <c r="A67" i="32"/>
  <c r="O66" i="32"/>
  <c r="A66" i="32"/>
  <c r="O65" i="32"/>
  <c r="A65" i="32"/>
  <c r="O64" i="32"/>
  <c r="A64" i="32"/>
  <c r="O63" i="32"/>
  <c r="A63" i="32"/>
  <c r="O62" i="32"/>
  <c r="A62" i="32"/>
  <c r="O61" i="32"/>
  <c r="A61" i="32"/>
  <c r="O60" i="32"/>
  <c r="A60" i="32"/>
  <c r="O59" i="32"/>
  <c r="A59" i="32"/>
  <c r="O58" i="32"/>
  <c r="A58" i="32"/>
  <c r="O57" i="32"/>
  <c r="A57" i="32"/>
  <c r="O56" i="32"/>
  <c r="A56" i="32"/>
  <c r="O55" i="32"/>
  <c r="A55" i="32"/>
  <c r="O54" i="32"/>
  <c r="A54" i="32"/>
  <c r="O53" i="32"/>
  <c r="A53" i="32"/>
  <c r="O52" i="32"/>
  <c r="A52" i="32"/>
  <c r="O51" i="32"/>
  <c r="A51" i="32"/>
  <c r="O50" i="32"/>
  <c r="A50" i="32"/>
  <c r="O49" i="32"/>
  <c r="A49" i="32"/>
  <c r="O48" i="32"/>
  <c r="A48" i="32"/>
  <c r="O47" i="32"/>
  <c r="A47" i="32"/>
  <c r="O46" i="32"/>
  <c r="A46" i="32"/>
  <c r="O45" i="32"/>
  <c r="A45" i="32"/>
  <c r="O44" i="32"/>
  <c r="A44" i="32"/>
  <c r="O43" i="32"/>
  <c r="A43" i="32"/>
  <c r="O42" i="32"/>
  <c r="A42" i="32"/>
  <c r="O41" i="32"/>
  <c r="A41" i="32"/>
  <c r="O40" i="32"/>
  <c r="A40" i="32"/>
  <c r="O39" i="32"/>
  <c r="A39" i="32"/>
  <c r="O38" i="32"/>
  <c r="A38" i="32"/>
  <c r="O37" i="32"/>
  <c r="A37" i="32"/>
  <c r="O36" i="32"/>
  <c r="A36" i="32"/>
  <c r="O35" i="32"/>
  <c r="A35" i="32"/>
  <c r="O34" i="32"/>
  <c r="A34" i="32"/>
  <c r="O33" i="32"/>
  <c r="A33" i="32"/>
  <c r="O32" i="32"/>
  <c r="A32" i="32"/>
  <c r="O31" i="32"/>
  <c r="A31" i="32"/>
  <c r="O30" i="32"/>
  <c r="A30" i="32"/>
  <c r="O29" i="32"/>
  <c r="A29" i="32"/>
  <c r="O28" i="32"/>
  <c r="A28" i="32"/>
  <c r="O27" i="32"/>
  <c r="A27" i="32"/>
  <c r="O26" i="32"/>
  <c r="A26" i="32"/>
  <c r="O25" i="32"/>
  <c r="A25" i="32"/>
  <c r="O24" i="32"/>
  <c r="A24" i="32"/>
  <c r="O23" i="32"/>
  <c r="A23" i="32"/>
  <c r="O22" i="32"/>
  <c r="A22" i="32"/>
  <c r="O21" i="32"/>
  <c r="A21" i="32"/>
  <c r="O20" i="32"/>
  <c r="A20" i="32"/>
  <c r="O19" i="32"/>
  <c r="A19" i="32"/>
  <c r="O18" i="32"/>
  <c r="A18" i="32"/>
  <c r="O17" i="32"/>
  <c r="A17" i="32"/>
  <c r="O16" i="32"/>
  <c r="A16" i="32"/>
  <c r="O15" i="32"/>
  <c r="A15" i="32"/>
  <c r="O14" i="32"/>
  <c r="A14" i="32"/>
  <c r="O13" i="32"/>
  <c r="A13" i="32"/>
  <c r="N7" i="32" s="1"/>
  <c r="N8" i="32" s="1"/>
  <c r="O12" i="32"/>
  <c r="O3" i="32" s="1"/>
  <c r="O4" i="32" s="1"/>
  <c r="A12" i="32"/>
  <c r="O7" i="32"/>
  <c r="O8" i="32" s="1"/>
  <c r="K7" i="32"/>
  <c r="K8" i="32" s="1"/>
  <c r="J7" i="32"/>
  <c r="J8" i="32" s="1"/>
  <c r="O5" i="32"/>
  <c r="O6" i="32" s="1"/>
  <c r="K5" i="32"/>
  <c r="K6" i="32" s="1"/>
  <c r="J5" i="32"/>
  <c r="J6" i="32" s="1"/>
  <c r="D4" i="32"/>
  <c r="L3" i="32"/>
  <c r="L4" i="32" s="1"/>
  <c r="K3" i="32"/>
  <c r="K4" i="32" s="1"/>
  <c r="O1" i="32"/>
  <c r="N1" i="32"/>
  <c r="M1" i="32"/>
  <c r="L1" i="32"/>
  <c r="K1" i="32"/>
  <c r="J1" i="32"/>
  <c r="I1" i="32"/>
  <c r="H1" i="32"/>
  <c r="A117" i="31"/>
  <c r="A116" i="31"/>
  <c r="A115" i="31"/>
  <c r="A114" i="31"/>
  <c r="A113" i="31"/>
  <c r="A112" i="31"/>
  <c r="A111" i="31"/>
  <c r="A110" i="31"/>
  <c r="A109" i="31"/>
  <c r="A108" i="31"/>
  <c r="A107" i="31"/>
  <c r="A106" i="31"/>
  <c r="A105" i="31"/>
  <c r="A104" i="31"/>
  <c r="A103" i="31"/>
  <c r="A102" i="31"/>
  <c r="A101" i="31"/>
  <c r="A100" i="31"/>
  <c r="A99" i="31"/>
  <c r="A98" i="31"/>
  <c r="A97" i="31"/>
  <c r="A96" i="31"/>
  <c r="A95" i="31"/>
  <c r="A94" i="31"/>
  <c r="A93" i="31"/>
  <c r="A92" i="31"/>
  <c r="A91" i="31"/>
  <c r="A90" i="31"/>
  <c r="A89" i="31"/>
  <c r="A88" i="31"/>
  <c r="A87" i="31"/>
  <c r="A86" i="31"/>
  <c r="A85" i="31"/>
  <c r="A84" i="31"/>
  <c r="A83" i="31"/>
  <c r="A82" i="31"/>
  <c r="A81" i="31"/>
  <c r="A80" i="31"/>
  <c r="A79" i="31"/>
  <c r="A78" i="31"/>
  <c r="A77" i="31"/>
  <c r="A76" i="31"/>
  <c r="A75" i="31"/>
  <c r="A74" i="31"/>
  <c r="A73" i="31"/>
  <c r="A72" i="31"/>
  <c r="A71" i="31"/>
  <c r="A70" i="31"/>
  <c r="A69" i="31"/>
  <c r="A68" i="31"/>
  <c r="A67" i="31"/>
  <c r="A66" i="31"/>
  <c r="A65" i="31"/>
  <c r="A64" i="31"/>
  <c r="A63" i="31"/>
  <c r="A62" i="31"/>
  <c r="A61" i="31"/>
  <c r="A60" i="31"/>
  <c r="A59" i="31"/>
  <c r="A58" i="31"/>
  <c r="A57" i="31"/>
  <c r="A56" i="31"/>
  <c r="A55" i="31"/>
  <c r="A54" i="31"/>
  <c r="A53" i="31"/>
  <c r="A52" i="31"/>
  <c r="A51" i="31"/>
  <c r="A50" i="31"/>
  <c r="A49" i="31"/>
  <c r="A48" i="31"/>
  <c r="A47" i="31"/>
  <c r="A46" i="31"/>
  <c r="A45" i="31"/>
  <c r="A44" i="31"/>
  <c r="A43" i="31"/>
  <c r="A42" i="31"/>
  <c r="A41" i="31"/>
  <c r="A40" i="31"/>
  <c r="A39" i="31"/>
  <c r="A38" i="31"/>
  <c r="A37" i="31"/>
  <c r="A36" i="31"/>
  <c r="A35" i="31"/>
  <c r="A34" i="31"/>
  <c r="A33" i="31"/>
  <c r="A32" i="31"/>
  <c r="A31" i="31"/>
  <c r="A30" i="31"/>
  <c r="A29" i="31"/>
  <c r="A28" i="31"/>
  <c r="A27" i="31"/>
  <c r="A26" i="31"/>
  <c r="A25" i="31"/>
  <c r="A24" i="31"/>
  <c r="A23" i="31"/>
  <c r="A22" i="31"/>
  <c r="A21" i="31"/>
  <c r="A20" i="31"/>
  <c r="A19" i="31"/>
  <c r="A18" i="31"/>
  <c r="A17" i="31"/>
  <c r="A16" i="31"/>
  <c r="A15" i="31"/>
  <c r="A14" i="31"/>
  <c r="A13" i="31"/>
  <c r="A12" i="31"/>
  <c r="H7" i="31"/>
  <c r="H8" i="31" s="1"/>
  <c r="I5" i="31"/>
  <c r="I6" i="31" s="1"/>
  <c r="D4" i="31"/>
  <c r="J1" i="31"/>
  <c r="I1" i="31"/>
  <c r="H1" i="31"/>
  <c r="A117" i="30"/>
  <c r="A116" i="30"/>
  <c r="A115" i="30"/>
  <c r="A114" i="30"/>
  <c r="A113" i="30"/>
  <c r="A112" i="30"/>
  <c r="A111" i="30"/>
  <c r="A110" i="30"/>
  <c r="A109" i="30"/>
  <c r="A108" i="30"/>
  <c r="A107" i="30"/>
  <c r="A106" i="30"/>
  <c r="A105" i="30"/>
  <c r="A104" i="30"/>
  <c r="A103" i="30"/>
  <c r="A102" i="30"/>
  <c r="A101" i="30"/>
  <c r="A100" i="30"/>
  <c r="A99" i="30"/>
  <c r="A98" i="30"/>
  <c r="A97" i="30"/>
  <c r="A96" i="30"/>
  <c r="A95" i="30"/>
  <c r="A94" i="30"/>
  <c r="A93" i="30"/>
  <c r="A92" i="30"/>
  <c r="A91" i="30"/>
  <c r="A90" i="30"/>
  <c r="A89" i="30"/>
  <c r="A88" i="30"/>
  <c r="A87" i="30"/>
  <c r="A86" i="30"/>
  <c r="A85" i="30"/>
  <c r="A84" i="30"/>
  <c r="A83" i="30"/>
  <c r="A82" i="30"/>
  <c r="A81" i="30"/>
  <c r="A80" i="30"/>
  <c r="A79" i="30"/>
  <c r="A78" i="30"/>
  <c r="A77" i="30"/>
  <c r="A76" i="30"/>
  <c r="A75" i="30"/>
  <c r="A74" i="30"/>
  <c r="A73" i="30"/>
  <c r="A72" i="30"/>
  <c r="A71" i="30"/>
  <c r="A70" i="30"/>
  <c r="A69" i="30"/>
  <c r="A68" i="30"/>
  <c r="A67" i="30"/>
  <c r="A66" i="30"/>
  <c r="A65" i="30"/>
  <c r="A64" i="30"/>
  <c r="A63" i="30"/>
  <c r="A62" i="30"/>
  <c r="A61" i="30"/>
  <c r="A60" i="30"/>
  <c r="A59" i="30"/>
  <c r="A58" i="30"/>
  <c r="A57" i="30"/>
  <c r="A56" i="30"/>
  <c r="A55" i="30"/>
  <c r="A54" i="30"/>
  <c r="A53" i="30"/>
  <c r="A52" i="30"/>
  <c r="A51" i="30"/>
  <c r="A50" i="30"/>
  <c r="A49" i="30"/>
  <c r="A48" i="30"/>
  <c r="A47" i="30"/>
  <c r="A46" i="30"/>
  <c r="A45" i="30"/>
  <c r="A44" i="30"/>
  <c r="A43" i="30"/>
  <c r="A42" i="30"/>
  <c r="A41" i="30"/>
  <c r="A40" i="30"/>
  <c r="A39" i="30"/>
  <c r="A38" i="30"/>
  <c r="A37" i="30"/>
  <c r="A36" i="30"/>
  <c r="A35" i="30"/>
  <c r="A34" i="30"/>
  <c r="A33" i="30"/>
  <c r="A32" i="30"/>
  <c r="A31" i="30"/>
  <c r="A30" i="30"/>
  <c r="A29" i="30"/>
  <c r="A28" i="30"/>
  <c r="A27" i="30"/>
  <c r="A26" i="30"/>
  <c r="A25" i="30"/>
  <c r="A24" i="30"/>
  <c r="A23" i="30"/>
  <c r="A22" i="30"/>
  <c r="A21" i="30"/>
  <c r="A20" i="30"/>
  <c r="A19" i="30"/>
  <c r="A18" i="30"/>
  <c r="A17" i="30"/>
  <c r="A16" i="30"/>
  <c r="A15" i="30"/>
  <c r="A14" i="30"/>
  <c r="A13" i="30"/>
  <c r="A12" i="30"/>
  <c r="H3" i="30" s="1"/>
  <c r="H4" i="30" s="1"/>
  <c r="H7" i="30"/>
  <c r="H8" i="30" s="1"/>
  <c r="I5" i="30"/>
  <c r="I6" i="30" s="1"/>
  <c r="H5" i="30"/>
  <c r="H6" i="30" s="1"/>
  <c r="D4" i="30"/>
  <c r="I3" i="30"/>
  <c r="I4" i="30" s="1"/>
  <c r="J1" i="30"/>
  <c r="I1" i="30"/>
  <c r="H1" i="30"/>
  <c r="A115" i="29"/>
  <c r="A114" i="29"/>
  <c r="A113" i="29"/>
  <c r="A112" i="29"/>
  <c r="A111" i="29"/>
  <c r="A110" i="29"/>
  <c r="A109" i="29"/>
  <c r="A108" i="29"/>
  <c r="A107" i="29"/>
  <c r="A106" i="29"/>
  <c r="A105" i="29"/>
  <c r="A104" i="29"/>
  <c r="A103" i="29"/>
  <c r="A102" i="29"/>
  <c r="A101" i="29"/>
  <c r="A100" i="29"/>
  <c r="A99" i="29"/>
  <c r="A98" i="29"/>
  <c r="A97" i="29"/>
  <c r="A96" i="29"/>
  <c r="A95" i="29"/>
  <c r="A94" i="29"/>
  <c r="A93" i="29"/>
  <c r="A92" i="29"/>
  <c r="A91" i="29"/>
  <c r="A90" i="29"/>
  <c r="A89" i="29"/>
  <c r="A88" i="29"/>
  <c r="A87" i="29"/>
  <c r="A86" i="29"/>
  <c r="A85" i="29"/>
  <c r="A84" i="29"/>
  <c r="A83" i="29"/>
  <c r="A82" i="29"/>
  <c r="A81" i="29"/>
  <c r="A80" i="29"/>
  <c r="A79" i="29"/>
  <c r="A78" i="29"/>
  <c r="A77" i="29"/>
  <c r="A76" i="29"/>
  <c r="A75" i="29"/>
  <c r="A74" i="29"/>
  <c r="A73" i="29"/>
  <c r="A72" i="29"/>
  <c r="A71" i="29"/>
  <c r="A70" i="29"/>
  <c r="A69" i="29"/>
  <c r="A68" i="29"/>
  <c r="A67" i="29"/>
  <c r="A66" i="29"/>
  <c r="A65" i="29"/>
  <c r="A64" i="29"/>
  <c r="A63" i="29"/>
  <c r="A62" i="29"/>
  <c r="A61" i="29"/>
  <c r="A60" i="29"/>
  <c r="A59" i="29"/>
  <c r="A58" i="29"/>
  <c r="A57" i="29"/>
  <c r="A56" i="29"/>
  <c r="A55" i="29"/>
  <c r="A54" i="29"/>
  <c r="A53" i="29"/>
  <c r="A52" i="29"/>
  <c r="A51" i="29"/>
  <c r="A50" i="29"/>
  <c r="A49" i="29"/>
  <c r="A48" i="29"/>
  <c r="A47" i="29"/>
  <c r="A46" i="29"/>
  <c r="A45" i="29"/>
  <c r="A44" i="29"/>
  <c r="A43" i="29"/>
  <c r="A42" i="29"/>
  <c r="A41" i="29"/>
  <c r="A40" i="29"/>
  <c r="A39" i="29"/>
  <c r="A38" i="29"/>
  <c r="A37" i="29"/>
  <c r="A36" i="29"/>
  <c r="A35" i="29"/>
  <c r="A34" i="29"/>
  <c r="A33" i="29"/>
  <c r="A32" i="29"/>
  <c r="A31" i="29"/>
  <c r="A30" i="29"/>
  <c r="A29" i="29"/>
  <c r="A28" i="29"/>
  <c r="A27" i="29"/>
  <c r="A26" i="29"/>
  <c r="A25" i="29"/>
  <c r="A24" i="29"/>
  <c r="A23" i="29"/>
  <c r="A22" i="29"/>
  <c r="A21" i="29"/>
  <c r="A20" i="29"/>
  <c r="A19" i="29"/>
  <c r="A18" i="29"/>
  <c r="A17" i="29"/>
  <c r="A16" i="29"/>
  <c r="A15" i="29"/>
  <c r="A14" i="29"/>
  <c r="A13" i="29"/>
  <c r="A12" i="29"/>
  <c r="L7" i="29"/>
  <c r="L8" i="29" s="1"/>
  <c r="H7" i="29"/>
  <c r="H8" i="29" s="1"/>
  <c r="N5" i="29"/>
  <c r="N6" i="29" s="1"/>
  <c r="J5" i="29"/>
  <c r="J6" i="29" s="1"/>
  <c r="I4" i="29"/>
  <c r="D4" i="29"/>
  <c r="M3" i="29"/>
  <c r="M4" i="29" s="1"/>
  <c r="I3" i="29"/>
  <c r="N1" i="29"/>
  <c r="M1" i="29"/>
  <c r="L1" i="29"/>
  <c r="K1" i="29"/>
  <c r="J1" i="29"/>
  <c r="I1" i="29"/>
  <c r="H1" i="29"/>
  <c r="A117" i="28"/>
  <c r="A116" i="28"/>
  <c r="A115" i="28"/>
  <c r="A114" i="28"/>
  <c r="A113" i="28"/>
  <c r="A112" i="28"/>
  <c r="A111" i="28"/>
  <c r="A110" i="28"/>
  <c r="A109" i="28"/>
  <c r="A108" i="28"/>
  <c r="A107" i="28"/>
  <c r="A106" i="28"/>
  <c r="A105" i="28"/>
  <c r="A104" i="28"/>
  <c r="A103" i="28"/>
  <c r="A102" i="28"/>
  <c r="A101" i="28"/>
  <c r="A100" i="28"/>
  <c r="A99" i="28"/>
  <c r="A98" i="28"/>
  <c r="A97" i="28"/>
  <c r="A96" i="28"/>
  <c r="A95" i="28"/>
  <c r="A94" i="28"/>
  <c r="A93" i="28"/>
  <c r="A92" i="28"/>
  <c r="A91" i="28"/>
  <c r="A90" i="28"/>
  <c r="A89" i="28"/>
  <c r="A88" i="28"/>
  <c r="A87" i="28"/>
  <c r="A86" i="28"/>
  <c r="A85" i="28"/>
  <c r="A84" i="28"/>
  <c r="A83" i="28"/>
  <c r="A82" i="28"/>
  <c r="A81" i="28"/>
  <c r="A80" i="28"/>
  <c r="A79" i="28"/>
  <c r="A78" i="28"/>
  <c r="A77" i="28"/>
  <c r="A76" i="28"/>
  <c r="A75" i="28"/>
  <c r="A74" i="28"/>
  <c r="A73" i="28"/>
  <c r="A72" i="28"/>
  <c r="A71" i="28"/>
  <c r="A70" i="28"/>
  <c r="A69" i="28"/>
  <c r="A68" i="28"/>
  <c r="A67" i="28"/>
  <c r="A66" i="28"/>
  <c r="A65" i="28"/>
  <c r="A64" i="28"/>
  <c r="A63" i="28"/>
  <c r="A62" i="28"/>
  <c r="A61" i="28"/>
  <c r="A60" i="28"/>
  <c r="A59" i="28"/>
  <c r="A58" i="28"/>
  <c r="A57" i="28"/>
  <c r="A56" i="28"/>
  <c r="A55" i="28"/>
  <c r="A54" i="28"/>
  <c r="A53" i="28"/>
  <c r="A52" i="28"/>
  <c r="A51" i="28"/>
  <c r="A50" i="28"/>
  <c r="A49" i="28"/>
  <c r="A48" i="28"/>
  <c r="A47" i="28"/>
  <c r="A46" i="28"/>
  <c r="A45" i="28"/>
  <c r="A44" i="28"/>
  <c r="A43" i="28"/>
  <c r="A42" i="28"/>
  <c r="A41" i="28"/>
  <c r="A40" i="28"/>
  <c r="A39" i="28"/>
  <c r="A38" i="28"/>
  <c r="A37" i="28"/>
  <c r="A36" i="28"/>
  <c r="A35" i="28"/>
  <c r="A34" i="28"/>
  <c r="A33" i="28"/>
  <c r="A32" i="28"/>
  <c r="A31" i="28"/>
  <c r="A30" i="28"/>
  <c r="A29" i="28"/>
  <c r="A28" i="28"/>
  <c r="A27" i="28"/>
  <c r="A26" i="28"/>
  <c r="A25" i="28"/>
  <c r="A24" i="28"/>
  <c r="A23" i="28"/>
  <c r="A22" i="28"/>
  <c r="A21" i="28"/>
  <c r="A20" i="28"/>
  <c r="A19" i="28"/>
  <c r="A18" i="28"/>
  <c r="A17" i="28"/>
  <c r="A16" i="28"/>
  <c r="A15" i="28"/>
  <c r="A14" i="28"/>
  <c r="A13" i="28"/>
  <c r="A12" i="28"/>
  <c r="I5" i="28" s="1"/>
  <c r="I6" i="28" s="1"/>
  <c r="I8" i="28"/>
  <c r="I7" i="28"/>
  <c r="H7" i="28"/>
  <c r="H8" i="28" s="1"/>
  <c r="J5" i="28"/>
  <c r="J6" i="28" s="1"/>
  <c r="I4" i="28"/>
  <c r="D4" i="28"/>
  <c r="J3" i="28"/>
  <c r="J4" i="28" s="1"/>
  <c r="I3" i="28"/>
  <c r="J1" i="28"/>
  <c r="I1" i="28"/>
  <c r="H1" i="28"/>
  <c r="O129" i="27"/>
  <c r="N129" i="27"/>
  <c r="O128" i="27"/>
  <c r="N128" i="27"/>
  <c r="O127" i="27"/>
  <c r="N127" i="27"/>
  <c r="O126" i="27"/>
  <c r="N126" i="27"/>
  <c r="O125" i="27"/>
  <c r="N125" i="27"/>
  <c r="O124" i="27"/>
  <c r="N124" i="27"/>
  <c r="O123" i="27"/>
  <c r="N123" i="27"/>
  <c r="O122" i="27"/>
  <c r="N122" i="27"/>
  <c r="O121" i="27"/>
  <c r="N121" i="27"/>
  <c r="O120" i="27"/>
  <c r="N120" i="27"/>
  <c r="O119" i="27"/>
  <c r="N119" i="27"/>
  <c r="O118" i="27"/>
  <c r="N118" i="27"/>
  <c r="O117" i="27"/>
  <c r="N117" i="27"/>
  <c r="A117" i="27"/>
  <c r="O116" i="27"/>
  <c r="N116" i="27"/>
  <c r="A116" i="27"/>
  <c r="O115" i="27"/>
  <c r="N115" i="27"/>
  <c r="A115" i="27"/>
  <c r="O114" i="27"/>
  <c r="N114" i="27"/>
  <c r="A114" i="27"/>
  <c r="O113" i="27"/>
  <c r="N113" i="27"/>
  <c r="A113" i="27"/>
  <c r="O112" i="27"/>
  <c r="N112" i="27"/>
  <c r="A112" i="27"/>
  <c r="O111" i="27"/>
  <c r="N111" i="27"/>
  <c r="A111" i="27"/>
  <c r="O110" i="27"/>
  <c r="N110" i="27"/>
  <c r="A110" i="27"/>
  <c r="O109" i="27"/>
  <c r="N109" i="27"/>
  <c r="A109" i="27"/>
  <c r="O108" i="27"/>
  <c r="N108" i="27"/>
  <c r="A108" i="27"/>
  <c r="O107" i="27"/>
  <c r="N107" i="27"/>
  <c r="A107" i="27"/>
  <c r="O106" i="27"/>
  <c r="N106" i="27"/>
  <c r="A106" i="27"/>
  <c r="O105" i="27"/>
  <c r="N105" i="27"/>
  <c r="A105" i="27"/>
  <c r="O104" i="27"/>
  <c r="N104" i="27"/>
  <c r="A104" i="27"/>
  <c r="O103" i="27"/>
  <c r="N103" i="27"/>
  <c r="A103" i="27"/>
  <c r="O102" i="27"/>
  <c r="N102" i="27"/>
  <c r="A102" i="27"/>
  <c r="O101" i="27"/>
  <c r="N101" i="27"/>
  <c r="A101" i="27"/>
  <c r="O100" i="27"/>
  <c r="N100" i="27"/>
  <c r="A100" i="27"/>
  <c r="O99" i="27"/>
  <c r="N99" i="27"/>
  <c r="A99" i="27"/>
  <c r="O98" i="27"/>
  <c r="N98" i="27"/>
  <c r="A98" i="27"/>
  <c r="O97" i="27"/>
  <c r="N97" i="27"/>
  <c r="A97" i="27"/>
  <c r="O96" i="27"/>
  <c r="N96" i="27"/>
  <c r="A96" i="27"/>
  <c r="O95" i="27"/>
  <c r="N95" i="27"/>
  <c r="A95" i="27"/>
  <c r="O94" i="27"/>
  <c r="N94" i="27"/>
  <c r="A94" i="27"/>
  <c r="O93" i="27"/>
  <c r="N93" i="27"/>
  <c r="A93" i="27"/>
  <c r="O92" i="27"/>
  <c r="N92" i="27"/>
  <c r="A92" i="27"/>
  <c r="O91" i="27"/>
  <c r="N91" i="27"/>
  <c r="A91" i="27"/>
  <c r="O90" i="27"/>
  <c r="N90" i="27"/>
  <c r="A90" i="27"/>
  <c r="O89" i="27"/>
  <c r="N89" i="27"/>
  <c r="A89" i="27"/>
  <c r="O88" i="27"/>
  <c r="N88" i="27"/>
  <c r="A88" i="27"/>
  <c r="O87" i="27"/>
  <c r="N87" i="27"/>
  <c r="A87" i="27"/>
  <c r="O86" i="27"/>
  <c r="N86" i="27"/>
  <c r="A86" i="27"/>
  <c r="O85" i="27"/>
  <c r="N85" i="27"/>
  <c r="A85" i="27"/>
  <c r="O84" i="27"/>
  <c r="N84" i="27"/>
  <c r="A84" i="27"/>
  <c r="O83" i="27"/>
  <c r="N83" i="27"/>
  <c r="A83" i="27"/>
  <c r="O82" i="27"/>
  <c r="N82" i="27"/>
  <c r="A82" i="27"/>
  <c r="O81" i="27"/>
  <c r="N81" i="27"/>
  <c r="A81" i="27"/>
  <c r="O80" i="27"/>
  <c r="N80" i="27"/>
  <c r="A80" i="27"/>
  <c r="O79" i="27"/>
  <c r="N79" i="27"/>
  <c r="A79" i="27"/>
  <c r="O78" i="27"/>
  <c r="N78" i="27"/>
  <c r="A78" i="27"/>
  <c r="O77" i="27"/>
  <c r="N77" i="27"/>
  <c r="A77" i="27"/>
  <c r="O76" i="27"/>
  <c r="N76" i="27"/>
  <c r="A76" i="27"/>
  <c r="O75" i="27"/>
  <c r="N75" i="27"/>
  <c r="A75" i="27"/>
  <c r="O74" i="27"/>
  <c r="N74" i="27"/>
  <c r="A74" i="27"/>
  <c r="O73" i="27"/>
  <c r="N73" i="27"/>
  <c r="A73" i="27"/>
  <c r="O72" i="27"/>
  <c r="N72" i="27"/>
  <c r="A72" i="27"/>
  <c r="O71" i="27"/>
  <c r="N71" i="27"/>
  <c r="A71" i="27"/>
  <c r="O70" i="27"/>
  <c r="N70" i="27"/>
  <c r="A70" i="27"/>
  <c r="O69" i="27"/>
  <c r="N69" i="27"/>
  <c r="A69" i="27"/>
  <c r="O68" i="27"/>
  <c r="N68" i="27"/>
  <c r="A68" i="27"/>
  <c r="O67" i="27"/>
  <c r="N67" i="27"/>
  <c r="A67" i="27"/>
  <c r="O66" i="27"/>
  <c r="N66" i="27"/>
  <c r="A66" i="27"/>
  <c r="O65" i="27"/>
  <c r="N65" i="27"/>
  <c r="A65" i="27"/>
  <c r="O64" i="27"/>
  <c r="N64" i="27"/>
  <c r="A64" i="27"/>
  <c r="O63" i="27"/>
  <c r="N63" i="27"/>
  <c r="A63" i="27"/>
  <c r="O62" i="27"/>
  <c r="N62" i="27"/>
  <c r="A62" i="27"/>
  <c r="O61" i="27"/>
  <c r="N61" i="27"/>
  <c r="A61" i="27"/>
  <c r="O60" i="27"/>
  <c r="N60" i="27"/>
  <c r="A60" i="27"/>
  <c r="O59" i="27"/>
  <c r="N59" i="27"/>
  <c r="A59" i="27"/>
  <c r="O58" i="27"/>
  <c r="N58" i="27"/>
  <c r="A58" i="27"/>
  <c r="O57" i="27"/>
  <c r="N57" i="27"/>
  <c r="A57" i="27"/>
  <c r="O56" i="27"/>
  <c r="N56" i="27"/>
  <c r="A56" i="27"/>
  <c r="O55" i="27"/>
  <c r="N55" i="27"/>
  <c r="A55" i="27"/>
  <c r="O54" i="27"/>
  <c r="N54" i="27"/>
  <c r="A54" i="27"/>
  <c r="O53" i="27"/>
  <c r="N53" i="27"/>
  <c r="A53" i="27"/>
  <c r="O52" i="27"/>
  <c r="N52" i="27"/>
  <c r="A52" i="27"/>
  <c r="O51" i="27"/>
  <c r="N51" i="27"/>
  <c r="A51" i="27"/>
  <c r="O50" i="27"/>
  <c r="N50" i="27"/>
  <c r="A50" i="27"/>
  <c r="O49" i="27"/>
  <c r="N49" i="27"/>
  <c r="A49" i="27"/>
  <c r="O48" i="27"/>
  <c r="N48" i="27"/>
  <c r="A48" i="27"/>
  <c r="O47" i="27"/>
  <c r="N47" i="27"/>
  <c r="A47" i="27"/>
  <c r="O46" i="27"/>
  <c r="N46" i="27"/>
  <c r="A46" i="27"/>
  <c r="O45" i="27"/>
  <c r="N45" i="27"/>
  <c r="A45" i="27"/>
  <c r="O44" i="27"/>
  <c r="N44" i="27"/>
  <c r="A44" i="27"/>
  <c r="O43" i="27"/>
  <c r="N43" i="27"/>
  <c r="A43" i="27"/>
  <c r="O42" i="27"/>
  <c r="N42" i="27"/>
  <c r="A42" i="27"/>
  <c r="O41" i="27"/>
  <c r="N41" i="27"/>
  <c r="A41" i="27"/>
  <c r="O40" i="27"/>
  <c r="N40" i="27"/>
  <c r="A40" i="27"/>
  <c r="O39" i="27"/>
  <c r="N39" i="27"/>
  <c r="A39" i="27"/>
  <c r="O38" i="27"/>
  <c r="N38" i="27"/>
  <c r="A38" i="27"/>
  <c r="O37" i="27"/>
  <c r="N37" i="27"/>
  <c r="A37" i="27"/>
  <c r="O36" i="27"/>
  <c r="N36" i="27"/>
  <c r="A36" i="27"/>
  <c r="O35" i="27"/>
  <c r="N35" i="27"/>
  <c r="A35" i="27"/>
  <c r="O34" i="27"/>
  <c r="N34" i="27"/>
  <c r="A34" i="27"/>
  <c r="O33" i="27"/>
  <c r="N33" i="27"/>
  <c r="A33" i="27"/>
  <c r="O32" i="27"/>
  <c r="N32" i="27"/>
  <c r="A32" i="27"/>
  <c r="O31" i="27"/>
  <c r="N31" i="27"/>
  <c r="A31" i="27"/>
  <c r="O30" i="27"/>
  <c r="N30" i="27"/>
  <c r="A30" i="27"/>
  <c r="O29" i="27"/>
  <c r="N29" i="27"/>
  <c r="A29" i="27"/>
  <c r="O28" i="27"/>
  <c r="N28" i="27"/>
  <c r="A28" i="27"/>
  <c r="O27" i="27"/>
  <c r="N27" i="27"/>
  <c r="A27" i="27"/>
  <c r="O26" i="27"/>
  <c r="N26" i="27"/>
  <c r="A26" i="27"/>
  <c r="O25" i="27"/>
  <c r="N25" i="27"/>
  <c r="A25" i="27"/>
  <c r="O24" i="27"/>
  <c r="N24" i="27"/>
  <c r="A24" i="27"/>
  <c r="O23" i="27"/>
  <c r="N23" i="27"/>
  <c r="A23" i="27"/>
  <c r="O22" i="27"/>
  <c r="N22" i="27"/>
  <c r="A22" i="27"/>
  <c r="O21" i="27"/>
  <c r="N21" i="27"/>
  <c r="A21" i="27"/>
  <c r="O20" i="27"/>
  <c r="N20" i="27"/>
  <c r="A20" i="27"/>
  <c r="O19" i="27"/>
  <c r="N19" i="27"/>
  <c r="A19" i="27"/>
  <c r="O18" i="27"/>
  <c r="N18" i="27"/>
  <c r="A18" i="27"/>
  <c r="O17" i="27"/>
  <c r="N17" i="27"/>
  <c r="A17" i="27"/>
  <c r="O16" i="27"/>
  <c r="N16" i="27"/>
  <c r="A16" i="27"/>
  <c r="O15" i="27"/>
  <c r="N15" i="27"/>
  <c r="A15" i="27"/>
  <c r="O14" i="27"/>
  <c r="N14" i="27"/>
  <c r="A14" i="27"/>
  <c r="O13" i="27"/>
  <c r="N13" i="27"/>
  <c r="A13" i="27"/>
  <c r="O12" i="27"/>
  <c r="N12" i="27"/>
  <c r="A12" i="27"/>
  <c r="M7" i="27" s="1"/>
  <c r="M8" i="27" s="1"/>
  <c r="O8" i="27"/>
  <c r="K8" i="27"/>
  <c r="J8" i="27"/>
  <c r="O7" i="27"/>
  <c r="N7" i="27"/>
  <c r="N8" i="27" s="1"/>
  <c r="K7" i="27"/>
  <c r="J7" i="27"/>
  <c r="O6" i="27"/>
  <c r="K6" i="27"/>
  <c r="J6" i="27"/>
  <c r="O5" i="27"/>
  <c r="N5" i="27"/>
  <c r="N6" i="27" s="1"/>
  <c r="K5" i="27"/>
  <c r="J5" i="27"/>
  <c r="K4" i="27"/>
  <c r="D4" i="27"/>
  <c r="O3" i="27"/>
  <c r="O4" i="27" s="1"/>
  <c r="L3" i="27"/>
  <c r="L4" i="27" s="1"/>
  <c r="K3" i="27"/>
  <c r="H3" i="27"/>
  <c r="H4" i="27" s="1"/>
  <c r="O1" i="27"/>
  <c r="N1" i="27"/>
  <c r="M1" i="27"/>
  <c r="L1" i="27"/>
  <c r="K1" i="27"/>
  <c r="J1" i="27"/>
  <c r="I1" i="27"/>
  <c r="H1" i="27"/>
  <c r="A117" i="26"/>
  <c r="A116" i="26"/>
  <c r="A115" i="26"/>
  <c r="A114" i="26"/>
  <c r="A113" i="26"/>
  <c r="A112" i="26"/>
  <c r="A111" i="26"/>
  <c r="A110" i="26"/>
  <c r="A109" i="26"/>
  <c r="A108" i="26"/>
  <c r="A107" i="26"/>
  <c r="A106" i="26"/>
  <c r="A105" i="26"/>
  <c r="A104" i="26"/>
  <c r="A103" i="26"/>
  <c r="A102" i="26"/>
  <c r="A101" i="26"/>
  <c r="A100" i="26"/>
  <c r="A99" i="26"/>
  <c r="A98" i="26"/>
  <c r="A97" i="26"/>
  <c r="A96" i="26"/>
  <c r="A95" i="26"/>
  <c r="A94" i="26"/>
  <c r="A93" i="26"/>
  <c r="A92" i="26"/>
  <c r="A91" i="26"/>
  <c r="A90" i="26"/>
  <c r="A89" i="26"/>
  <c r="A88" i="26"/>
  <c r="A87" i="26"/>
  <c r="A86" i="26"/>
  <c r="A85" i="26"/>
  <c r="A84" i="26"/>
  <c r="A83" i="26"/>
  <c r="A82" i="26"/>
  <c r="A81" i="26"/>
  <c r="A80" i="26"/>
  <c r="A79" i="26"/>
  <c r="A78" i="26"/>
  <c r="A77" i="26"/>
  <c r="A76" i="26"/>
  <c r="A75" i="26"/>
  <c r="A74" i="26"/>
  <c r="A73" i="26"/>
  <c r="A72" i="26"/>
  <c r="A71" i="26"/>
  <c r="A70" i="26"/>
  <c r="A69" i="26"/>
  <c r="A68" i="26"/>
  <c r="A67" i="26"/>
  <c r="A66" i="26"/>
  <c r="A65" i="26"/>
  <c r="A64" i="26"/>
  <c r="A63" i="26"/>
  <c r="A62" i="26"/>
  <c r="A61" i="26"/>
  <c r="A60" i="26"/>
  <c r="A59" i="26"/>
  <c r="A58" i="26"/>
  <c r="A57" i="26"/>
  <c r="A56" i="26"/>
  <c r="A55" i="26"/>
  <c r="A54" i="26"/>
  <c r="A53" i="26"/>
  <c r="A52" i="26"/>
  <c r="A51" i="26"/>
  <c r="A50" i="26"/>
  <c r="A49" i="26"/>
  <c r="A48" i="26"/>
  <c r="A47" i="26"/>
  <c r="A46" i="26"/>
  <c r="A45" i="26"/>
  <c r="A44" i="26"/>
  <c r="A43" i="26"/>
  <c r="A42" i="26"/>
  <c r="A41" i="26"/>
  <c r="A40" i="26"/>
  <c r="A39" i="26"/>
  <c r="A38" i="26"/>
  <c r="A37" i="26"/>
  <c r="A36" i="26"/>
  <c r="A35" i="26"/>
  <c r="A34" i="26"/>
  <c r="A33" i="26"/>
  <c r="A32" i="26"/>
  <c r="A31" i="26"/>
  <c r="A30" i="26"/>
  <c r="A29" i="26"/>
  <c r="A28" i="26"/>
  <c r="A27" i="26"/>
  <c r="A26" i="26"/>
  <c r="A25" i="26"/>
  <c r="A24" i="26"/>
  <c r="A23" i="26"/>
  <c r="A22" i="26"/>
  <c r="A21" i="26"/>
  <c r="A20" i="26"/>
  <c r="A19" i="26"/>
  <c r="A18" i="26"/>
  <c r="A17" i="26"/>
  <c r="A16" i="26"/>
  <c r="A15" i="26"/>
  <c r="A14" i="26"/>
  <c r="A13" i="26"/>
  <c r="A12" i="26"/>
  <c r="M7" i="26" s="1"/>
  <c r="M8" i="26"/>
  <c r="L8" i="26"/>
  <c r="L7" i="26"/>
  <c r="K7" i="26"/>
  <c r="K8" i="26" s="1"/>
  <c r="H7" i="26"/>
  <c r="H8" i="26" s="1"/>
  <c r="J6" i="26"/>
  <c r="N5" i="26"/>
  <c r="N6" i="26" s="1"/>
  <c r="M5" i="26"/>
  <c r="M6" i="26" s="1"/>
  <c r="J5" i="26"/>
  <c r="I5" i="26"/>
  <c r="I6" i="26" s="1"/>
  <c r="M4" i="26"/>
  <c r="I4" i="26"/>
  <c r="D4" i="26"/>
  <c r="M3" i="26"/>
  <c r="L3" i="26"/>
  <c r="L4" i="26" s="1"/>
  <c r="I3" i="26"/>
  <c r="H3" i="26"/>
  <c r="H4" i="26" s="1"/>
  <c r="N1" i="26"/>
  <c r="M1" i="26"/>
  <c r="L1" i="26"/>
  <c r="K1" i="26"/>
  <c r="J1" i="26"/>
  <c r="I1" i="26"/>
  <c r="H1" i="26"/>
  <c r="O129" i="25"/>
  <c r="N129" i="25"/>
  <c r="O128" i="25"/>
  <c r="N128" i="25"/>
  <c r="O127" i="25"/>
  <c r="N127" i="25"/>
  <c r="O126" i="25"/>
  <c r="N126" i="25"/>
  <c r="O125" i="25"/>
  <c r="N125" i="25"/>
  <c r="O124" i="25"/>
  <c r="N124" i="25"/>
  <c r="O123" i="25"/>
  <c r="N123" i="25"/>
  <c r="O122" i="25"/>
  <c r="N122" i="25"/>
  <c r="O121" i="25"/>
  <c r="N121" i="25"/>
  <c r="O120" i="25"/>
  <c r="N120" i="25"/>
  <c r="O119" i="25"/>
  <c r="N119" i="25"/>
  <c r="O118" i="25"/>
  <c r="N118" i="25"/>
  <c r="O117" i="25"/>
  <c r="N117" i="25"/>
  <c r="A117" i="25"/>
  <c r="O116" i="25"/>
  <c r="N116" i="25"/>
  <c r="A116" i="25"/>
  <c r="O115" i="25"/>
  <c r="N115" i="25"/>
  <c r="A115" i="25"/>
  <c r="O114" i="25"/>
  <c r="N114" i="25"/>
  <c r="A114" i="25"/>
  <c r="O113" i="25"/>
  <c r="N113" i="25"/>
  <c r="A113" i="25"/>
  <c r="O112" i="25"/>
  <c r="N112" i="25"/>
  <c r="A112" i="25"/>
  <c r="O111" i="25"/>
  <c r="N111" i="25"/>
  <c r="A111" i="25"/>
  <c r="O110" i="25"/>
  <c r="N110" i="25"/>
  <c r="A110" i="25"/>
  <c r="O109" i="25"/>
  <c r="N109" i="25"/>
  <c r="A109" i="25"/>
  <c r="O108" i="25"/>
  <c r="N108" i="25"/>
  <c r="A108" i="25"/>
  <c r="O107" i="25"/>
  <c r="N107" i="25"/>
  <c r="A107" i="25"/>
  <c r="O106" i="25"/>
  <c r="N106" i="25"/>
  <c r="A106" i="25"/>
  <c r="O105" i="25"/>
  <c r="N105" i="25"/>
  <c r="A105" i="25"/>
  <c r="O104" i="25"/>
  <c r="N104" i="25"/>
  <c r="A104" i="25"/>
  <c r="O103" i="25"/>
  <c r="N103" i="25"/>
  <c r="A103" i="25"/>
  <c r="O102" i="25"/>
  <c r="N102" i="25"/>
  <c r="A102" i="25"/>
  <c r="O101" i="25"/>
  <c r="N101" i="25"/>
  <c r="A101" i="25"/>
  <c r="O100" i="25"/>
  <c r="N100" i="25"/>
  <c r="A100" i="25"/>
  <c r="O99" i="25"/>
  <c r="N99" i="25"/>
  <c r="A99" i="25"/>
  <c r="O98" i="25"/>
  <c r="N98" i="25"/>
  <c r="A98" i="25"/>
  <c r="O97" i="25"/>
  <c r="N97" i="25"/>
  <c r="A97" i="25"/>
  <c r="O96" i="25"/>
  <c r="N96" i="25"/>
  <c r="A96" i="25"/>
  <c r="O95" i="25"/>
  <c r="N95" i="25"/>
  <c r="A95" i="25"/>
  <c r="O94" i="25"/>
  <c r="N94" i="25"/>
  <c r="A94" i="25"/>
  <c r="O93" i="25"/>
  <c r="N93" i="25"/>
  <c r="A93" i="25"/>
  <c r="O92" i="25"/>
  <c r="N92" i="25"/>
  <c r="A92" i="25"/>
  <c r="O91" i="25"/>
  <c r="N91" i="25"/>
  <c r="A91" i="25"/>
  <c r="O90" i="25"/>
  <c r="N90" i="25"/>
  <c r="A90" i="25"/>
  <c r="O89" i="25"/>
  <c r="N89" i="25"/>
  <c r="A89" i="25"/>
  <c r="O88" i="25"/>
  <c r="N88" i="25"/>
  <c r="A88" i="25"/>
  <c r="O87" i="25"/>
  <c r="N87" i="25"/>
  <c r="A87" i="25"/>
  <c r="O86" i="25"/>
  <c r="N86" i="25"/>
  <c r="A86" i="25"/>
  <c r="O85" i="25"/>
  <c r="N85" i="25"/>
  <c r="A85" i="25"/>
  <c r="O84" i="25"/>
  <c r="N84" i="25"/>
  <c r="A84" i="25"/>
  <c r="O83" i="25"/>
  <c r="N83" i="25"/>
  <c r="A83" i="25"/>
  <c r="O82" i="25"/>
  <c r="N82" i="25"/>
  <c r="A82" i="25"/>
  <c r="O81" i="25"/>
  <c r="N81" i="25"/>
  <c r="A81" i="25"/>
  <c r="O80" i="25"/>
  <c r="N80" i="25"/>
  <c r="A80" i="25"/>
  <c r="O79" i="25"/>
  <c r="N79" i="25"/>
  <c r="A79" i="25"/>
  <c r="O78" i="25"/>
  <c r="N78" i="25"/>
  <c r="A78" i="25"/>
  <c r="O77" i="25"/>
  <c r="N77" i="25"/>
  <c r="A77" i="25"/>
  <c r="O76" i="25"/>
  <c r="N76" i="25"/>
  <c r="A76" i="25"/>
  <c r="O75" i="25"/>
  <c r="N75" i="25"/>
  <c r="A75" i="25"/>
  <c r="O74" i="25"/>
  <c r="N74" i="25"/>
  <c r="A74" i="25"/>
  <c r="O73" i="25"/>
  <c r="N73" i="25"/>
  <c r="A73" i="25"/>
  <c r="O72" i="25"/>
  <c r="N72" i="25"/>
  <c r="A72" i="25"/>
  <c r="O71" i="25"/>
  <c r="N71" i="25"/>
  <c r="A71" i="25"/>
  <c r="O70" i="25"/>
  <c r="N70" i="25"/>
  <c r="A70" i="25"/>
  <c r="O69" i="25"/>
  <c r="N69" i="25"/>
  <c r="A69" i="25"/>
  <c r="O68" i="25"/>
  <c r="N68" i="25"/>
  <c r="A68" i="25"/>
  <c r="O67" i="25"/>
  <c r="N67" i="25"/>
  <c r="A67" i="25"/>
  <c r="O66" i="25"/>
  <c r="N66" i="25"/>
  <c r="A66" i="25"/>
  <c r="O65" i="25"/>
  <c r="N65" i="25"/>
  <c r="A65" i="25"/>
  <c r="O64" i="25"/>
  <c r="N64" i="25"/>
  <c r="A64" i="25"/>
  <c r="O63" i="25"/>
  <c r="N63" i="25"/>
  <c r="A63" i="25"/>
  <c r="O62" i="25"/>
  <c r="N62" i="25"/>
  <c r="A62" i="25"/>
  <c r="O61" i="25"/>
  <c r="N61" i="25"/>
  <c r="A61" i="25"/>
  <c r="O60" i="25"/>
  <c r="N60" i="25"/>
  <c r="A60" i="25"/>
  <c r="O59" i="25"/>
  <c r="N59" i="25"/>
  <c r="A59" i="25"/>
  <c r="O58" i="25"/>
  <c r="N58" i="25"/>
  <c r="A58" i="25"/>
  <c r="O57" i="25"/>
  <c r="N57" i="25"/>
  <c r="A57" i="25"/>
  <c r="O56" i="25"/>
  <c r="N56" i="25"/>
  <c r="A56" i="25"/>
  <c r="O55" i="25"/>
  <c r="N55" i="25"/>
  <c r="A55" i="25"/>
  <c r="O54" i="25"/>
  <c r="N54" i="25"/>
  <c r="A54" i="25"/>
  <c r="O53" i="25"/>
  <c r="N53" i="25"/>
  <c r="A53" i="25"/>
  <c r="O52" i="25"/>
  <c r="N52" i="25"/>
  <c r="A52" i="25"/>
  <c r="O51" i="25"/>
  <c r="N51" i="25"/>
  <c r="A51" i="25"/>
  <c r="O50" i="25"/>
  <c r="N50" i="25"/>
  <c r="A50" i="25"/>
  <c r="O49" i="25"/>
  <c r="N49" i="25"/>
  <c r="A49" i="25"/>
  <c r="O48" i="25"/>
  <c r="N48" i="25"/>
  <c r="A48" i="25"/>
  <c r="O47" i="25"/>
  <c r="N47" i="25"/>
  <c r="A47" i="25"/>
  <c r="O46" i="25"/>
  <c r="N46" i="25"/>
  <c r="A46" i="25"/>
  <c r="O45" i="25"/>
  <c r="N45" i="25"/>
  <c r="A45" i="25"/>
  <c r="O44" i="25"/>
  <c r="N44" i="25"/>
  <c r="A44" i="25"/>
  <c r="O43" i="25"/>
  <c r="N43" i="25"/>
  <c r="A43" i="25"/>
  <c r="O42" i="25"/>
  <c r="N42" i="25"/>
  <c r="A42" i="25"/>
  <c r="O41" i="25"/>
  <c r="N41" i="25"/>
  <c r="A41" i="25"/>
  <c r="O40" i="25"/>
  <c r="N40" i="25"/>
  <c r="A40" i="25"/>
  <c r="O39" i="25"/>
  <c r="N39" i="25"/>
  <c r="A39" i="25"/>
  <c r="O38" i="25"/>
  <c r="N38" i="25"/>
  <c r="A38" i="25"/>
  <c r="O37" i="25"/>
  <c r="N37" i="25"/>
  <c r="A37" i="25"/>
  <c r="O36" i="25"/>
  <c r="N36" i="25"/>
  <c r="A36" i="25"/>
  <c r="O35" i="25"/>
  <c r="N35" i="25"/>
  <c r="A35" i="25"/>
  <c r="O34" i="25"/>
  <c r="N34" i="25"/>
  <c r="A34" i="25"/>
  <c r="O33" i="25"/>
  <c r="N33" i="25"/>
  <c r="A33" i="25"/>
  <c r="O32" i="25"/>
  <c r="N32" i="25"/>
  <c r="A32" i="25"/>
  <c r="O31" i="25"/>
  <c r="N31" i="25"/>
  <c r="A31" i="25"/>
  <c r="O30" i="25"/>
  <c r="N30" i="25"/>
  <c r="A30" i="25"/>
  <c r="O29" i="25"/>
  <c r="N29" i="25"/>
  <c r="A29" i="25"/>
  <c r="O28" i="25"/>
  <c r="N28" i="25"/>
  <c r="A28" i="25"/>
  <c r="O27" i="25"/>
  <c r="N27" i="25"/>
  <c r="A27" i="25"/>
  <c r="O26" i="25"/>
  <c r="N26" i="25"/>
  <c r="A26" i="25"/>
  <c r="O25" i="25"/>
  <c r="N25" i="25"/>
  <c r="A25" i="25"/>
  <c r="O24" i="25"/>
  <c r="N24" i="25"/>
  <c r="A24" i="25"/>
  <c r="O23" i="25"/>
  <c r="N23" i="25"/>
  <c r="A23" i="25"/>
  <c r="O22" i="25"/>
  <c r="N22" i="25"/>
  <c r="A22" i="25"/>
  <c r="O21" i="25"/>
  <c r="N21" i="25"/>
  <c r="A21" i="25"/>
  <c r="O20" i="25"/>
  <c r="N20" i="25"/>
  <c r="A20" i="25"/>
  <c r="O19" i="25"/>
  <c r="N19" i="25"/>
  <c r="A19" i="25"/>
  <c r="O18" i="25"/>
  <c r="N18" i="25"/>
  <c r="A18" i="25"/>
  <c r="O17" i="25"/>
  <c r="N17" i="25"/>
  <c r="A17" i="25"/>
  <c r="O16" i="25"/>
  <c r="N16" i="25"/>
  <c r="A16" i="25"/>
  <c r="O15" i="25"/>
  <c r="N15" i="25"/>
  <c r="A15" i="25"/>
  <c r="O14" i="25"/>
  <c r="N14" i="25"/>
  <c r="A14" i="25"/>
  <c r="O13" i="25"/>
  <c r="N13" i="25"/>
  <c r="A13" i="25"/>
  <c r="O12" i="25"/>
  <c r="N12" i="25"/>
  <c r="A12" i="25"/>
  <c r="M8" i="25"/>
  <c r="I8" i="25"/>
  <c r="N7" i="25"/>
  <c r="N8" i="25" s="1"/>
  <c r="M7" i="25"/>
  <c r="J7" i="25"/>
  <c r="J8" i="25" s="1"/>
  <c r="I7" i="25"/>
  <c r="M6" i="25"/>
  <c r="I6" i="25"/>
  <c r="N5" i="25"/>
  <c r="N6" i="25" s="1"/>
  <c r="M5" i="25"/>
  <c r="J5" i="25"/>
  <c r="J6" i="25" s="1"/>
  <c r="I5" i="25"/>
  <c r="J4" i="25"/>
  <c r="D4" i="25"/>
  <c r="O3" i="25"/>
  <c r="O4" i="25" s="1"/>
  <c r="N3" i="25"/>
  <c r="N4" i="25" s="1"/>
  <c r="K3" i="25"/>
  <c r="K4" i="25" s="1"/>
  <c r="J3" i="25"/>
  <c r="O1" i="25"/>
  <c r="N1" i="25"/>
  <c r="M1" i="25"/>
  <c r="L1" i="25"/>
  <c r="K1" i="25"/>
  <c r="J1" i="25"/>
  <c r="I1" i="25"/>
  <c r="H1" i="25"/>
  <c r="A117" i="24"/>
  <c r="A116" i="24"/>
  <c r="A115" i="24"/>
  <c r="A114" i="24"/>
  <c r="A113" i="24"/>
  <c r="A112" i="24"/>
  <c r="A111" i="24"/>
  <c r="A110" i="24"/>
  <c r="A109" i="24"/>
  <c r="A108" i="24"/>
  <c r="A107" i="24"/>
  <c r="A106" i="24"/>
  <c r="A105" i="24"/>
  <c r="A104" i="24"/>
  <c r="A103" i="24"/>
  <c r="A102" i="24"/>
  <c r="A101" i="24"/>
  <c r="A100" i="24"/>
  <c r="A99" i="24"/>
  <c r="A98" i="24"/>
  <c r="A97" i="24"/>
  <c r="A96" i="24"/>
  <c r="A95" i="24"/>
  <c r="A94" i="24"/>
  <c r="A93" i="24"/>
  <c r="A92" i="24"/>
  <c r="A91" i="24"/>
  <c r="A90" i="24"/>
  <c r="A89" i="24"/>
  <c r="A88" i="24"/>
  <c r="A87" i="24"/>
  <c r="A86" i="24"/>
  <c r="A85" i="24"/>
  <c r="A84" i="24"/>
  <c r="A83" i="24"/>
  <c r="A82" i="24"/>
  <c r="A81" i="24"/>
  <c r="A80" i="24"/>
  <c r="A79" i="24"/>
  <c r="A78" i="24"/>
  <c r="A77" i="24"/>
  <c r="A76" i="24"/>
  <c r="A75" i="24"/>
  <c r="A74" i="24"/>
  <c r="A73" i="24"/>
  <c r="A72" i="24"/>
  <c r="A71" i="24"/>
  <c r="A70" i="24"/>
  <c r="A69" i="24"/>
  <c r="A68" i="24"/>
  <c r="A67" i="24"/>
  <c r="A66" i="24"/>
  <c r="A65" i="24"/>
  <c r="A64" i="24"/>
  <c r="A63" i="24"/>
  <c r="A62" i="24"/>
  <c r="A61" i="24"/>
  <c r="A60" i="24"/>
  <c r="A59" i="24"/>
  <c r="A58" i="24"/>
  <c r="A57" i="24"/>
  <c r="A56" i="24"/>
  <c r="A55" i="24"/>
  <c r="A54" i="24"/>
  <c r="A53" i="24"/>
  <c r="A52" i="24"/>
  <c r="A51" i="24"/>
  <c r="A50" i="24"/>
  <c r="A49" i="24"/>
  <c r="A48" i="24"/>
  <c r="A47" i="24"/>
  <c r="A46" i="24"/>
  <c r="A45" i="24"/>
  <c r="A44" i="24"/>
  <c r="A43" i="24"/>
  <c r="A42" i="24"/>
  <c r="A41" i="24"/>
  <c r="A40" i="24"/>
  <c r="A39" i="24"/>
  <c r="A38" i="24"/>
  <c r="A37" i="24"/>
  <c r="A36" i="24"/>
  <c r="A35" i="24"/>
  <c r="A34" i="24"/>
  <c r="A33" i="24"/>
  <c r="A32" i="24"/>
  <c r="A31" i="24"/>
  <c r="A30" i="24"/>
  <c r="A29" i="24"/>
  <c r="A28" i="24"/>
  <c r="A27" i="24"/>
  <c r="A26" i="24"/>
  <c r="A25" i="24"/>
  <c r="A24" i="24"/>
  <c r="A23" i="24"/>
  <c r="A22" i="24"/>
  <c r="A21" i="24"/>
  <c r="A20" i="24"/>
  <c r="A19" i="24"/>
  <c r="A18" i="24"/>
  <c r="A17" i="24"/>
  <c r="A16" i="24"/>
  <c r="A15" i="24"/>
  <c r="A14" i="24"/>
  <c r="A13" i="24"/>
  <c r="A12" i="24"/>
  <c r="J7" i="24"/>
  <c r="J8" i="24" s="1"/>
  <c r="I6" i="24"/>
  <c r="I5" i="24"/>
  <c r="H5" i="24"/>
  <c r="H6" i="24" s="1"/>
  <c r="H4" i="24"/>
  <c r="D4" i="24"/>
  <c r="H3" i="24"/>
  <c r="J1" i="24"/>
  <c r="I1" i="24"/>
  <c r="H1" i="24"/>
  <c r="A117" i="23"/>
  <c r="A116" i="23"/>
  <c r="A115" i="23"/>
  <c r="A114" i="23"/>
  <c r="A113" i="23"/>
  <c r="A112" i="23"/>
  <c r="A111" i="23"/>
  <c r="A110" i="23"/>
  <c r="A109" i="23"/>
  <c r="A108" i="23"/>
  <c r="A107" i="23"/>
  <c r="A106" i="23"/>
  <c r="A105" i="23"/>
  <c r="A104" i="23"/>
  <c r="A103" i="23"/>
  <c r="A102" i="23"/>
  <c r="A101" i="23"/>
  <c r="A100" i="23"/>
  <c r="A99" i="23"/>
  <c r="A98" i="23"/>
  <c r="A97" i="23"/>
  <c r="A96" i="23"/>
  <c r="A95" i="23"/>
  <c r="A94" i="23"/>
  <c r="A93" i="23"/>
  <c r="A92" i="23"/>
  <c r="A91" i="23"/>
  <c r="A90" i="23"/>
  <c r="A89" i="23"/>
  <c r="A88" i="23"/>
  <c r="A87" i="23"/>
  <c r="A86" i="23"/>
  <c r="A85" i="23"/>
  <c r="A84" i="23"/>
  <c r="A83" i="23"/>
  <c r="A82" i="23"/>
  <c r="A81" i="23"/>
  <c r="A80" i="23"/>
  <c r="A79" i="23"/>
  <c r="A78" i="23"/>
  <c r="A77" i="23"/>
  <c r="A76" i="23"/>
  <c r="A75" i="23"/>
  <c r="A74" i="23"/>
  <c r="A73" i="23"/>
  <c r="A72" i="23"/>
  <c r="A71" i="23"/>
  <c r="A70" i="23"/>
  <c r="A69" i="23"/>
  <c r="A68" i="23"/>
  <c r="A67" i="23"/>
  <c r="A66" i="23"/>
  <c r="A65" i="23"/>
  <c r="A64" i="23"/>
  <c r="A63" i="23"/>
  <c r="A62" i="23"/>
  <c r="A61" i="23"/>
  <c r="A60" i="23"/>
  <c r="A59" i="23"/>
  <c r="A58" i="23"/>
  <c r="A57" i="23"/>
  <c r="A56" i="23"/>
  <c r="A55" i="23"/>
  <c r="A54" i="23"/>
  <c r="A53" i="23"/>
  <c r="A52" i="23"/>
  <c r="A51" i="23"/>
  <c r="A50" i="23"/>
  <c r="A49" i="23"/>
  <c r="A48" i="23"/>
  <c r="A47" i="23"/>
  <c r="A46" i="23"/>
  <c r="A45" i="23"/>
  <c r="A44" i="23"/>
  <c r="A43" i="23"/>
  <c r="A42" i="23"/>
  <c r="A41" i="23"/>
  <c r="A40" i="23"/>
  <c r="A39" i="23"/>
  <c r="A38" i="23"/>
  <c r="A37" i="23"/>
  <c r="A36" i="23"/>
  <c r="A35" i="23"/>
  <c r="A34" i="23"/>
  <c r="A33" i="23"/>
  <c r="A32" i="23"/>
  <c r="A31" i="23"/>
  <c r="A30" i="23"/>
  <c r="A29" i="23"/>
  <c r="A28" i="23"/>
  <c r="A27" i="23"/>
  <c r="A26" i="23"/>
  <c r="A25" i="23"/>
  <c r="A24" i="23"/>
  <c r="A23" i="23"/>
  <c r="A22" i="23"/>
  <c r="A21" i="23"/>
  <c r="A20" i="23"/>
  <c r="A19" i="23"/>
  <c r="A18" i="23"/>
  <c r="A17" i="23"/>
  <c r="A16" i="23"/>
  <c r="A15" i="23"/>
  <c r="A14" i="23"/>
  <c r="A13" i="23"/>
  <c r="A12" i="23"/>
  <c r="J7" i="23"/>
  <c r="J8" i="23" s="1"/>
  <c r="I5" i="23"/>
  <c r="I6" i="23" s="1"/>
  <c r="H5" i="23"/>
  <c r="H6" i="23" s="1"/>
  <c r="D4" i="23"/>
  <c r="H3" i="23"/>
  <c r="H4" i="23" s="1"/>
  <c r="J1" i="23"/>
  <c r="I1" i="23"/>
  <c r="H1" i="23"/>
  <c r="A117" i="22"/>
  <c r="A116" i="22"/>
  <c r="A115" i="22"/>
  <c r="A114" i="22"/>
  <c r="A113" i="22"/>
  <c r="A112" i="22"/>
  <c r="A111" i="22"/>
  <c r="A110" i="22"/>
  <c r="A109" i="22"/>
  <c r="A108" i="22"/>
  <c r="A107" i="22"/>
  <c r="A106" i="22"/>
  <c r="A105" i="22"/>
  <c r="A104" i="22"/>
  <c r="A103" i="22"/>
  <c r="A102" i="22"/>
  <c r="A101" i="22"/>
  <c r="A100" i="22"/>
  <c r="A99" i="22"/>
  <c r="A98" i="22"/>
  <c r="A97" i="22"/>
  <c r="A96" i="22"/>
  <c r="A95" i="22"/>
  <c r="A94" i="22"/>
  <c r="A93" i="22"/>
  <c r="A92" i="22"/>
  <c r="A91" i="22"/>
  <c r="A90" i="22"/>
  <c r="A89" i="22"/>
  <c r="A88" i="22"/>
  <c r="A87" i="22"/>
  <c r="A86" i="22"/>
  <c r="A85" i="22"/>
  <c r="A84" i="22"/>
  <c r="A83" i="22"/>
  <c r="A82" i="22"/>
  <c r="A81" i="22"/>
  <c r="A80" i="22"/>
  <c r="A79" i="22"/>
  <c r="A78" i="22"/>
  <c r="A77" i="22"/>
  <c r="A76" i="22"/>
  <c r="A75" i="22"/>
  <c r="A74" i="22"/>
  <c r="A73" i="22"/>
  <c r="A72" i="22"/>
  <c r="A71" i="22"/>
  <c r="A70" i="22"/>
  <c r="A69" i="22"/>
  <c r="A68" i="22"/>
  <c r="A67" i="22"/>
  <c r="A66" i="22"/>
  <c r="A65" i="22"/>
  <c r="A64" i="22"/>
  <c r="A63" i="22"/>
  <c r="A62" i="22"/>
  <c r="A61" i="22"/>
  <c r="A60" i="22"/>
  <c r="A59" i="22"/>
  <c r="A58" i="22"/>
  <c r="A57" i="22"/>
  <c r="A56" i="22"/>
  <c r="A55" i="22"/>
  <c r="A54" i="22"/>
  <c r="A53" i="22"/>
  <c r="A52" i="22"/>
  <c r="A51" i="22"/>
  <c r="A50" i="22"/>
  <c r="A49" i="22"/>
  <c r="A48" i="22"/>
  <c r="A47" i="22"/>
  <c r="A46" i="22"/>
  <c r="A45" i="22"/>
  <c r="A44" i="22"/>
  <c r="A43" i="22"/>
  <c r="A42" i="22"/>
  <c r="A41" i="22"/>
  <c r="A40" i="22"/>
  <c r="A39" i="22"/>
  <c r="A38" i="22"/>
  <c r="A37" i="22"/>
  <c r="A36" i="22"/>
  <c r="A35" i="22"/>
  <c r="A34" i="22"/>
  <c r="A33" i="22"/>
  <c r="A32" i="22"/>
  <c r="A31" i="22"/>
  <c r="A30" i="22"/>
  <c r="A29" i="22"/>
  <c r="A28" i="22"/>
  <c r="A27" i="22"/>
  <c r="A26" i="22"/>
  <c r="A25" i="22"/>
  <c r="A24" i="22"/>
  <c r="A23" i="22"/>
  <c r="A22" i="22"/>
  <c r="A21" i="22"/>
  <c r="A20" i="22"/>
  <c r="A19" i="22"/>
  <c r="A18" i="22"/>
  <c r="A17" i="22"/>
  <c r="A16" i="22"/>
  <c r="A15" i="22"/>
  <c r="A14" i="22"/>
  <c r="A13" i="22"/>
  <c r="A12" i="22"/>
  <c r="J7" i="22"/>
  <c r="J8" i="22" s="1"/>
  <c r="I7" i="22"/>
  <c r="I8" i="22" s="1"/>
  <c r="H6" i="22"/>
  <c r="I5" i="22"/>
  <c r="I6" i="22" s="1"/>
  <c r="H5" i="22"/>
  <c r="J4" i="22"/>
  <c r="D4" i="22"/>
  <c r="J3" i="22"/>
  <c r="I3" i="22"/>
  <c r="I4" i="22" s="1"/>
  <c r="H3" i="22"/>
  <c r="H4" i="22" s="1"/>
  <c r="J1" i="22"/>
  <c r="I1" i="22"/>
  <c r="H1" i="22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M8" i="21"/>
  <c r="L8" i="21"/>
  <c r="K8" i="21"/>
  <c r="I8" i="21"/>
  <c r="H8" i="21"/>
  <c r="N7" i="21"/>
  <c r="N8" i="21" s="1"/>
  <c r="M7" i="21"/>
  <c r="L7" i="21"/>
  <c r="K7" i="21"/>
  <c r="J7" i="21"/>
  <c r="J8" i="21" s="1"/>
  <c r="I7" i="21"/>
  <c r="H7" i="21"/>
  <c r="N6" i="21"/>
  <c r="M6" i="21"/>
  <c r="K6" i="21"/>
  <c r="J6" i="21"/>
  <c r="I6" i="21"/>
  <c r="N5" i="21"/>
  <c r="M5" i="21"/>
  <c r="L5" i="21"/>
  <c r="L6" i="21" s="1"/>
  <c r="K5" i="21"/>
  <c r="J5" i="21"/>
  <c r="I5" i="21"/>
  <c r="H5" i="21"/>
  <c r="H6" i="21" s="1"/>
  <c r="N4" i="21"/>
  <c r="J4" i="21"/>
  <c r="D4" i="21"/>
  <c r="N3" i="21"/>
  <c r="M3" i="21"/>
  <c r="M4" i="21" s="1"/>
  <c r="L3" i="21"/>
  <c r="L4" i="21" s="1"/>
  <c r="K3" i="21"/>
  <c r="K4" i="21" s="1"/>
  <c r="J3" i="21"/>
  <c r="I3" i="21"/>
  <c r="I4" i="21" s="1"/>
  <c r="H3" i="21"/>
  <c r="H4" i="21" s="1"/>
  <c r="N1" i="21"/>
  <c r="M1" i="21"/>
  <c r="L1" i="21"/>
  <c r="K1" i="21"/>
  <c r="J1" i="21"/>
  <c r="I1" i="21"/>
  <c r="H1" i="21"/>
  <c r="A117" i="20"/>
  <c r="A116" i="20"/>
  <c r="A115" i="20"/>
  <c r="A114" i="20"/>
  <c r="A113" i="20"/>
  <c r="A112" i="20"/>
  <c r="A111" i="20"/>
  <c r="A110" i="20"/>
  <c r="A109" i="20"/>
  <c r="A108" i="20"/>
  <c r="A107" i="20"/>
  <c r="A106" i="20"/>
  <c r="A105" i="20"/>
  <c r="A104" i="20"/>
  <c r="A103" i="20"/>
  <c r="A102" i="20"/>
  <c r="A101" i="20"/>
  <c r="A100" i="20"/>
  <c r="A99" i="20"/>
  <c r="A98" i="20"/>
  <c r="A97" i="20"/>
  <c r="A96" i="20"/>
  <c r="A95" i="20"/>
  <c r="A94" i="20"/>
  <c r="A93" i="20"/>
  <c r="A92" i="20"/>
  <c r="A91" i="20"/>
  <c r="A90" i="20"/>
  <c r="A89" i="20"/>
  <c r="A88" i="20"/>
  <c r="A87" i="20"/>
  <c r="A86" i="20"/>
  <c r="A85" i="20"/>
  <c r="A84" i="20"/>
  <c r="A83" i="20"/>
  <c r="A82" i="20"/>
  <c r="A81" i="20"/>
  <c r="A80" i="20"/>
  <c r="A79" i="20"/>
  <c r="A78" i="20"/>
  <c r="A77" i="20"/>
  <c r="A76" i="20"/>
  <c r="A75" i="20"/>
  <c r="A74" i="20"/>
  <c r="A73" i="20"/>
  <c r="A72" i="20"/>
  <c r="A71" i="20"/>
  <c r="A70" i="20"/>
  <c r="A69" i="20"/>
  <c r="A68" i="20"/>
  <c r="A67" i="20"/>
  <c r="A66" i="20"/>
  <c r="A65" i="20"/>
  <c r="A64" i="20"/>
  <c r="A63" i="20"/>
  <c r="A62" i="20"/>
  <c r="A61" i="20"/>
  <c r="A60" i="20"/>
  <c r="A59" i="20"/>
  <c r="A58" i="20"/>
  <c r="A57" i="20"/>
  <c r="A56" i="20"/>
  <c r="A55" i="20"/>
  <c r="A54" i="20"/>
  <c r="A53" i="20"/>
  <c r="A52" i="20"/>
  <c r="A51" i="20"/>
  <c r="A50" i="20"/>
  <c r="A49" i="20"/>
  <c r="A48" i="20"/>
  <c r="A47" i="20"/>
  <c r="A46" i="20"/>
  <c r="A45" i="20"/>
  <c r="A44" i="20"/>
  <c r="A43" i="20"/>
  <c r="A42" i="20"/>
  <c r="A41" i="20"/>
  <c r="A40" i="20"/>
  <c r="A39" i="20"/>
  <c r="A38" i="20"/>
  <c r="A37" i="20"/>
  <c r="A36" i="20"/>
  <c r="A35" i="20"/>
  <c r="A34" i="20"/>
  <c r="A33" i="20"/>
  <c r="A32" i="20"/>
  <c r="A31" i="20"/>
  <c r="A30" i="20"/>
  <c r="A29" i="20"/>
  <c r="A28" i="20"/>
  <c r="A27" i="20"/>
  <c r="A26" i="20"/>
  <c r="A25" i="20"/>
  <c r="A24" i="20"/>
  <c r="A23" i="20"/>
  <c r="A22" i="20"/>
  <c r="A21" i="20"/>
  <c r="A20" i="20"/>
  <c r="A19" i="20"/>
  <c r="A18" i="20"/>
  <c r="A17" i="20"/>
  <c r="A16" i="20"/>
  <c r="A15" i="20"/>
  <c r="A14" i="20"/>
  <c r="A13" i="20"/>
  <c r="A12" i="20"/>
  <c r="I8" i="20"/>
  <c r="H8" i="20"/>
  <c r="J7" i="20"/>
  <c r="J8" i="20" s="1"/>
  <c r="I7" i="20"/>
  <c r="H7" i="20"/>
  <c r="I6" i="20"/>
  <c r="J5" i="20"/>
  <c r="J6" i="20" s="1"/>
  <c r="I5" i="20"/>
  <c r="H5" i="20"/>
  <c r="H6" i="20" s="1"/>
  <c r="J4" i="20"/>
  <c r="D4" i="20"/>
  <c r="J3" i="20"/>
  <c r="I3" i="20"/>
  <c r="I4" i="20" s="1"/>
  <c r="H3" i="20"/>
  <c r="H4" i="20" s="1"/>
  <c r="J1" i="20"/>
  <c r="I1" i="20"/>
  <c r="H1" i="20"/>
  <c r="O129" i="19"/>
  <c r="N129" i="19"/>
  <c r="O128" i="19"/>
  <c r="N128" i="19"/>
  <c r="O127" i="19"/>
  <c r="N127" i="19"/>
  <c r="O126" i="19"/>
  <c r="N126" i="19"/>
  <c r="O125" i="19"/>
  <c r="N125" i="19"/>
  <c r="O124" i="19"/>
  <c r="N124" i="19"/>
  <c r="O123" i="19"/>
  <c r="N123" i="19"/>
  <c r="O122" i="19"/>
  <c r="N122" i="19"/>
  <c r="O121" i="19"/>
  <c r="N121" i="19"/>
  <c r="O120" i="19"/>
  <c r="N120" i="19"/>
  <c r="O119" i="19"/>
  <c r="N119" i="19"/>
  <c r="O118" i="19"/>
  <c r="N118" i="19"/>
  <c r="O117" i="19"/>
  <c r="N117" i="19"/>
  <c r="A117" i="19"/>
  <c r="O116" i="19"/>
  <c r="N116" i="19"/>
  <c r="A116" i="19"/>
  <c r="O115" i="19"/>
  <c r="N115" i="19"/>
  <c r="A115" i="19"/>
  <c r="O114" i="19"/>
  <c r="N114" i="19"/>
  <c r="A114" i="19"/>
  <c r="O113" i="19"/>
  <c r="N113" i="19"/>
  <c r="A113" i="19"/>
  <c r="O112" i="19"/>
  <c r="N112" i="19"/>
  <c r="A112" i="19"/>
  <c r="O111" i="19"/>
  <c r="N111" i="19"/>
  <c r="A111" i="19"/>
  <c r="O110" i="19"/>
  <c r="N110" i="19"/>
  <c r="A110" i="19"/>
  <c r="O109" i="19"/>
  <c r="N109" i="19"/>
  <c r="A109" i="19"/>
  <c r="O108" i="19"/>
  <c r="N108" i="19"/>
  <c r="A108" i="19"/>
  <c r="O107" i="19"/>
  <c r="N107" i="19"/>
  <c r="A107" i="19"/>
  <c r="O106" i="19"/>
  <c r="N106" i="19"/>
  <c r="A106" i="19"/>
  <c r="O105" i="19"/>
  <c r="N105" i="19"/>
  <c r="A105" i="19"/>
  <c r="O104" i="19"/>
  <c r="N104" i="19"/>
  <c r="A104" i="19"/>
  <c r="O103" i="19"/>
  <c r="N103" i="19"/>
  <c r="A103" i="19"/>
  <c r="O102" i="19"/>
  <c r="N102" i="19"/>
  <c r="A102" i="19"/>
  <c r="O101" i="19"/>
  <c r="N101" i="19"/>
  <c r="A101" i="19"/>
  <c r="O100" i="19"/>
  <c r="N100" i="19"/>
  <c r="A100" i="19"/>
  <c r="O99" i="19"/>
  <c r="N99" i="19"/>
  <c r="A99" i="19"/>
  <c r="O98" i="19"/>
  <c r="N98" i="19"/>
  <c r="A98" i="19"/>
  <c r="O97" i="19"/>
  <c r="N97" i="19"/>
  <c r="A97" i="19"/>
  <c r="O96" i="19"/>
  <c r="N96" i="19"/>
  <c r="A96" i="19"/>
  <c r="O95" i="19"/>
  <c r="N95" i="19"/>
  <c r="A95" i="19"/>
  <c r="O94" i="19"/>
  <c r="N94" i="19"/>
  <c r="A94" i="19"/>
  <c r="O93" i="19"/>
  <c r="N93" i="19"/>
  <c r="A93" i="19"/>
  <c r="O92" i="19"/>
  <c r="N92" i="19"/>
  <c r="A92" i="19"/>
  <c r="O91" i="19"/>
  <c r="N91" i="19"/>
  <c r="A91" i="19"/>
  <c r="O90" i="19"/>
  <c r="N90" i="19"/>
  <c r="A90" i="19"/>
  <c r="O89" i="19"/>
  <c r="N89" i="19"/>
  <c r="A89" i="19"/>
  <c r="O88" i="19"/>
  <c r="N88" i="19"/>
  <c r="A88" i="19"/>
  <c r="O87" i="19"/>
  <c r="N87" i="19"/>
  <c r="A87" i="19"/>
  <c r="O86" i="19"/>
  <c r="N86" i="19"/>
  <c r="A86" i="19"/>
  <c r="O85" i="19"/>
  <c r="N85" i="19"/>
  <c r="A85" i="19"/>
  <c r="O84" i="19"/>
  <c r="N84" i="19"/>
  <c r="A84" i="19"/>
  <c r="O83" i="19"/>
  <c r="N83" i="19"/>
  <c r="A83" i="19"/>
  <c r="O82" i="19"/>
  <c r="N82" i="19"/>
  <c r="A82" i="19"/>
  <c r="O81" i="19"/>
  <c r="N81" i="19"/>
  <c r="A81" i="19"/>
  <c r="O80" i="19"/>
  <c r="N80" i="19"/>
  <c r="A80" i="19"/>
  <c r="O79" i="19"/>
  <c r="N79" i="19"/>
  <c r="A79" i="19"/>
  <c r="O78" i="19"/>
  <c r="N78" i="19"/>
  <c r="A78" i="19"/>
  <c r="O77" i="19"/>
  <c r="N77" i="19"/>
  <c r="A77" i="19"/>
  <c r="O76" i="19"/>
  <c r="N76" i="19"/>
  <c r="A76" i="19"/>
  <c r="O75" i="19"/>
  <c r="N75" i="19"/>
  <c r="A75" i="19"/>
  <c r="O74" i="19"/>
  <c r="N74" i="19"/>
  <c r="A74" i="19"/>
  <c r="O73" i="19"/>
  <c r="N73" i="19"/>
  <c r="A73" i="19"/>
  <c r="O72" i="19"/>
  <c r="N72" i="19"/>
  <c r="A72" i="19"/>
  <c r="O71" i="19"/>
  <c r="N71" i="19"/>
  <c r="A71" i="19"/>
  <c r="O70" i="19"/>
  <c r="N70" i="19"/>
  <c r="A70" i="19"/>
  <c r="O69" i="19"/>
  <c r="N69" i="19"/>
  <c r="A69" i="19"/>
  <c r="O68" i="19"/>
  <c r="N68" i="19"/>
  <c r="A68" i="19"/>
  <c r="O67" i="19"/>
  <c r="N67" i="19"/>
  <c r="A67" i="19"/>
  <c r="O66" i="19"/>
  <c r="N66" i="19"/>
  <c r="A66" i="19"/>
  <c r="O65" i="19"/>
  <c r="N65" i="19"/>
  <c r="A65" i="19"/>
  <c r="O64" i="19"/>
  <c r="N64" i="19"/>
  <c r="A64" i="19"/>
  <c r="O63" i="19"/>
  <c r="N63" i="19"/>
  <c r="A63" i="19"/>
  <c r="O62" i="19"/>
  <c r="N62" i="19"/>
  <c r="A62" i="19"/>
  <c r="O61" i="19"/>
  <c r="N61" i="19"/>
  <c r="A61" i="19"/>
  <c r="O60" i="19"/>
  <c r="N60" i="19"/>
  <c r="A60" i="19"/>
  <c r="O59" i="19"/>
  <c r="N59" i="19"/>
  <c r="A59" i="19"/>
  <c r="O58" i="19"/>
  <c r="N58" i="19"/>
  <c r="A58" i="19"/>
  <c r="O57" i="19"/>
  <c r="N57" i="19"/>
  <c r="A57" i="19"/>
  <c r="O56" i="19"/>
  <c r="N56" i="19"/>
  <c r="A56" i="19"/>
  <c r="O55" i="19"/>
  <c r="N55" i="19"/>
  <c r="A55" i="19"/>
  <c r="O54" i="19"/>
  <c r="N54" i="19"/>
  <c r="A54" i="19"/>
  <c r="O53" i="19"/>
  <c r="N53" i="19"/>
  <c r="A53" i="19"/>
  <c r="O52" i="19"/>
  <c r="N52" i="19"/>
  <c r="A52" i="19"/>
  <c r="O51" i="19"/>
  <c r="N51" i="19"/>
  <c r="A51" i="19"/>
  <c r="O50" i="19"/>
  <c r="N50" i="19"/>
  <c r="A50" i="19"/>
  <c r="O49" i="19"/>
  <c r="N49" i="19"/>
  <c r="A49" i="19"/>
  <c r="O48" i="19"/>
  <c r="N48" i="19"/>
  <c r="A48" i="19"/>
  <c r="O47" i="19"/>
  <c r="N47" i="19"/>
  <c r="A47" i="19"/>
  <c r="O46" i="19"/>
  <c r="N46" i="19"/>
  <c r="A46" i="19"/>
  <c r="O45" i="19"/>
  <c r="N45" i="19"/>
  <c r="A45" i="19"/>
  <c r="O44" i="19"/>
  <c r="N44" i="19"/>
  <c r="A44" i="19"/>
  <c r="O43" i="19"/>
  <c r="N43" i="19"/>
  <c r="A43" i="19"/>
  <c r="O42" i="19"/>
  <c r="N42" i="19"/>
  <c r="A42" i="19"/>
  <c r="O41" i="19"/>
  <c r="N41" i="19"/>
  <c r="A41" i="19"/>
  <c r="O40" i="19"/>
  <c r="N40" i="19"/>
  <c r="A40" i="19"/>
  <c r="O39" i="19"/>
  <c r="N39" i="19"/>
  <c r="A39" i="19"/>
  <c r="O38" i="19"/>
  <c r="N38" i="19"/>
  <c r="A38" i="19"/>
  <c r="O37" i="19"/>
  <c r="N37" i="19"/>
  <c r="A37" i="19"/>
  <c r="O36" i="19"/>
  <c r="N36" i="19"/>
  <c r="A36" i="19"/>
  <c r="O35" i="19"/>
  <c r="N35" i="19"/>
  <c r="A35" i="19"/>
  <c r="O34" i="19"/>
  <c r="N34" i="19"/>
  <c r="A34" i="19"/>
  <c r="O33" i="19"/>
  <c r="N33" i="19"/>
  <c r="A33" i="19"/>
  <c r="O32" i="19"/>
  <c r="N32" i="19"/>
  <c r="A32" i="19"/>
  <c r="O31" i="19"/>
  <c r="N31" i="19"/>
  <c r="A31" i="19"/>
  <c r="O30" i="19"/>
  <c r="N30" i="19"/>
  <c r="A30" i="19"/>
  <c r="O29" i="19"/>
  <c r="N29" i="19"/>
  <c r="A29" i="19"/>
  <c r="O28" i="19"/>
  <c r="N28" i="19"/>
  <c r="A28" i="19"/>
  <c r="O27" i="19"/>
  <c r="N27" i="19"/>
  <c r="A27" i="19"/>
  <c r="O26" i="19"/>
  <c r="N26" i="19"/>
  <c r="A26" i="19"/>
  <c r="O25" i="19"/>
  <c r="N25" i="19"/>
  <c r="A25" i="19"/>
  <c r="O24" i="19"/>
  <c r="N24" i="19"/>
  <c r="A24" i="19"/>
  <c r="O23" i="19"/>
  <c r="N23" i="19"/>
  <c r="A23" i="19"/>
  <c r="O22" i="19"/>
  <c r="N22" i="19"/>
  <c r="A22" i="19"/>
  <c r="O21" i="19"/>
  <c r="N21" i="19"/>
  <c r="A21" i="19"/>
  <c r="O20" i="19"/>
  <c r="N20" i="19"/>
  <c r="A20" i="19"/>
  <c r="O19" i="19"/>
  <c r="N19" i="19"/>
  <c r="A19" i="19"/>
  <c r="O18" i="19"/>
  <c r="N18" i="19"/>
  <c r="A18" i="19"/>
  <c r="O17" i="19"/>
  <c r="N17" i="19"/>
  <c r="A17" i="19"/>
  <c r="O16" i="19"/>
  <c r="N16" i="19"/>
  <c r="A16" i="19"/>
  <c r="O15" i="19"/>
  <c r="N15" i="19"/>
  <c r="A15" i="19"/>
  <c r="O14" i="19"/>
  <c r="N14" i="19"/>
  <c r="A14" i="19"/>
  <c r="O13" i="19"/>
  <c r="N13" i="19"/>
  <c r="A13" i="19"/>
  <c r="O12" i="19"/>
  <c r="N12" i="19"/>
  <c r="A12" i="19"/>
  <c r="O8" i="19"/>
  <c r="K8" i="19"/>
  <c r="O7" i="19"/>
  <c r="N7" i="19"/>
  <c r="N8" i="19" s="1"/>
  <c r="M7" i="19"/>
  <c r="M8" i="19" s="1"/>
  <c r="L7" i="19"/>
  <c r="L8" i="19" s="1"/>
  <c r="K7" i="19"/>
  <c r="J7" i="19"/>
  <c r="J8" i="19" s="1"/>
  <c r="I7" i="19"/>
  <c r="I8" i="19" s="1"/>
  <c r="H7" i="19"/>
  <c r="H8" i="19" s="1"/>
  <c r="O6" i="19"/>
  <c r="K6" i="19"/>
  <c r="O5" i="19"/>
  <c r="N5" i="19"/>
  <c r="N6" i="19" s="1"/>
  <c r="M5" i="19"/>
  <c r="M6" i="19" s="1"/>
  <c r="L5" i="19"/>
  <c r="L6" i="19" s="1"/>
  <c r="K5" i="19"/>
  <c r="J5" i="19"/>
  <c r="J6" i="19" s="1"/>
  <c r="I5" i="19"/>
  <c r="I6" i="19" s="1"/>
  <c r="H5" i="19"/>
  <c r="H6" i="19" s="1"/>
  <c r="N4" i="19"/>
  <c r="L4" i="19"/>
  <c r="J4" i="19"/>
  <c r="H4" i="19"/>
  <c r="D4" i="19"/>
  <c r="O3" i="19"/>
  <c r="O4" i="19" s="1"/>
  <c r="N3" i="19"/>
  <c r="M3" i="19"/>
  <c r="M4" i="19" s="1"/>
  <c r="L3" i="19"/>
  <c r="K3" i="19"/>
  <c r="K4" i="19" s="1"/>
  <c r="J3" i="19"/>
  <c r="I3" i="19"/>
  <c r="I4" i="19" s="1"/>
  <c r="H3" i="19"/>
  <c r="O1" i="19"/>
  <c r="N1" i="19"/>
  <c r="M1" i="19"/>
  <c r="L1" i="19"/>
  <c r="K1" i="19"/>
  <c r="J1" i="19"/>
  <c r="I1" i="19"/>
  <c r="H1" i="19"/>
  <c r="O129" i="18"/>
  <c r="N129" i="18"/>
  <c r="O128" i="18"/>
  <c r="N128" i="18"/>
  <c r="O127" i="18"/>
  <c r="N127" i="18"/>
  <c r="O126" i="18"/>
  <c r="N126" i="18"/>
  <c r="O125" i="18"/>
  <c r="N125" i="18"/>
  <c r="O124" i="18"/>
  <c r="N124" i="18"/>
  <c r="O123" i="18"/>
  <c r="N123" i="18"/>
  <c r="O122" i="18"/>
  <c r="N122" i="18"/>
  <c r="O121" i="18"/>
  <c r="N121" i="18"/>
  <c r="O120" i="18"/>
  <c r="N120" i="18"/>
  <c r="O119" i="18"/>
  <c r="N119" i="18"/>
  <c r="O118" i="18"/>
  <c r="N118" i="18"/>
  <c r="O117" i="18"/>
  <c r="N117" i="18"/>
  <c r="A117" i="18"/>
  <c r="O116" i="18"/>
  <c r="N116" i="18"/>
  <c r="A116" i="18"/>
  <c r="O115" i="18"/>
  <c r="N115" i="18"/>
  <c r="A115" i="18"/>
  <c r="O114" i="18"/>
  <c r="N114" i="18"/>
  <c r="A114" i="18"/>
  <c r="O113" i="18"/>
  <c r="N113" i="18"/>
  <c r="A113" i="18"/>
  <c r="O112" i="18"/>
  <c r="N112" i="18"/>
  <c r="A112" i="18"/>
  <c r="O111" i="18"/>
  <c r="N111" i="18"/>
  <c r="A111" i="18"/>
  <c r="O110" i="18"/>
  <c r="N110" i="18"/>
  <c r="A110" i="18"/>
  <c r="O109" i="18"/>
  <c r="N109" i="18"/>
  <c r="A109" i="18"/>
  <c r="O108" i="18"/>
  <c r="N108" i="18"/>
  <c r="A108" i="18"/>
  <c r="O107" i="18"/>
  <c r="N107" i="18"/>
  <c r="A107" i="18"/>
  <c r="O106" i="18"/>
  <c r="N106" i="18"/>
  <c r="A106" i="18"/>
  <c r="O105" i="18"/>
  <c r="N105" i="18"/>
  <c r="A105" i="18"/>
  <c r="O104" i="18"/>
  <c r="N104" i="18"/>
  <c r="A104" i="18"/>
  <c r="O103" i="18"/>
  <c r="N103" i="18"/>
  <c r="A103" i="18"/>
  <c r="O102" i="18"/>
  <c r="N102" i="18"/>
  <c r="A102" i="18"/>
  <c r="O101" i="18"/>
  <c r="N101" i="18"/>
  <c r="A101" i="18"/>
  <c r="O100" i="18"/>
  <c r="N100" i="18"/>
  <c r="A100" i="18"/>
  <c r="O99" i="18"/>
  <c r="N99" i="18"/>
  <c r="A99" i="18"/>
  <c r="O98" i="18"/>
  <c r="N98" i="18"/>
  <c r="A98" i="18"/>
  <c r="O97" i="18"/>
  <c r="N97" i="18"/>
  <c r="A97" i="18"/>
  <c r="O96" i="18"/>
  <c r="N96" i="18"/>
  <c r="A96" i="18"/>
  <c r="O95" i="18"/>
  <c r="N95" i="18"/>
  <c r="A95" i="18"/>
  <c r="O94" i="18"/>
  <c r="N94" i="18"/>
  <c r="A94" i="18"/>
  <c r="O93" i="18"/>
  <c r="N93" i="18"/>
  <c r="A93" i="18"/>
  <c r="O92" i="18"/>
  <c r="N92" i="18"/>
  <c r="A92" i="18"/>
  <c r="O91" i="18"/>
  <c r="N91" i="18"/>
  <c r="A91" i="18"/>
  <c r="O90" i="18"/>
  <c r="N90" i="18"/>
  <c r="A90" i="18"/>
  <c r="O89" i="18"/>
  <c r="N89" i="18"/>
  <c r="A89" i="18"/>
  <c r="O88" i="18"/>
  <c r="N88" i="18"/>
  <c r="A88" i="18"/>
  <c r="O87" i="18"/>
  <c r="N87" i="18"/>
  <c r="A87" i="18"/>
  <c r="O86" i="18"/>
  <c r="N86" i="18"/>
  <c r="A86" i="18"/>
  <c r="O85" i="18"/>
  <c r="N85" i="18"/>
  <c r="A85" i="18"/>
  <c r="O84" i="18"/>
  <c r="N84" i="18"/>
  <c r="A84" i="18"/>
  <c r="O83" i="18"/>
  <c r="N83" i="18"/>
  <c r="A83" i="18"/>
  <c r="O82" i="18"/>
  <c r="N82" i="18"/>
  <c r="A82" i="18"/>
  <c r="O81" i="18"/>
  <c r="N81" i="18"/>
  <c r="A81" i="18"/>
  <c r="O80" i="18"/>
  <c r="N80" i="18"/>
  <c r="A80" i="18"/>
  <c r="O79" i="18"/>
  <c r="N79" i="18"/>
  <c r="A79" i="18"/>
  <c r="O78" i="18"/>
  <c r="N78" i="18"/>
  <c r="A78" i="18"/>
  <c r="O77" i="18"/>
  <c r="N77" i="18"/>
  <c r="A77" i="18"/>
  <c r="O76" i="18"/>
  <c r="N76" i="18"/>
  <c r="A76" i="18"/>
  <c r="O75" i="18"/>
  <c r="N75" i="18"/>
  <c r="A75" i="18"/>
  <c r="O74" i="18"/>
  <c r="N74" i="18"/>
  <c r="A74" i="18"/>
  <c r="O73" i="18"/>
  <c r="N73" i="18"/>
  <c r="A73" i="18"/>
  <c r="O72" i="18"/>
  <c r="N72" i="18"/>
  <c r="A72" i="18"/>
  <c r="O71" i="18"/>
  <c r="N71" i="18"/>
  <c r="A71" i="18"/>
  <c r="O70" i="18"/>
  <c r="N70" i="18"/>
  <c r="A70" i="18"/>
  <c r="O69" i="18"/>
  <c r="N69" i="18"/>
  <c r="A69" i="18"/>
  <c r="O68" i="18"/>
  <c r="N68" i="18"/>
  <c r="A68" i="18"/>
  <c r="O67" i="18"/>
  <c r="N67" i="18"/>
  <c r="A67" i="18"/>
  <c r="O66" i="18"/>
  <c r="N66" i="18"/>
  <c r="A66" i="18"/>
  <c r="O65" i="18"/>
  <c r="N65" i="18"/>
  <c r="A65" i="18"/>
  <c r="O64" i="18"/>
  <c r="N64" i="18"/>
  <c r="A64" i="18"/>
  <c r="O63" i="18"/>
  <c r="N63" i="18"/>
  <c r="A63" i="18"/>
  <c r="O62" i="18"/>
  <c r="N62" i="18"/>
  <c r="A62" i="18"/>
  <c r="O61" i="18"/>
  <c r="N61" i="18"/>
  <c r="A61" i="18"/>
  <c r="O60" i="18"/>
  <c r="N60" i="18"/>
  <c r="A60" i="18"/>
  <c r="O59" i="18"/>
  <c r="N59" i="18"/>
  <c r="A59" i="18"/>
  <c r="O58" i="18"/>
  <c r="N58" i="18"/>
  <c r="A58" i="18"/>
  <c r="O57" i="18"/>
  <c r="N57" i="18"/>
  <c r="A57" i="18"/>
  <c r="O56" i="18"/>
  <c r="N56" i="18"/>
  <c r="A56" i="18"/>
  <c r="O55" i="18"/>
  <c r="N55" i="18"/>
  <c r="A55" i="18"/>
  <c r="O54" i="18"/>
  <c r="N54" i="18"/>
  <c r="A54" i="18"/>
  <c r="O53" i="18"/>
  <c r="N53" i="18"/>
  <c r="A53" i="18"/>
  <c r="O52" i="18"/>
  <c r="N52" i="18"/>
  <c r="A52" i="18"/>
  <c r="O51" i="18"/>
  <c r="N51" i="18"/>
  <c r="A51" i="18"/>
  <c r="O50" i="18"/>
  <c r="N50" i="18"/>
  <c r="A50" i="18"/>
  <c r="O49" i="18"/>
  <c r="N49" i="18"/>
  <c r="A49" i="18"/>
  <c r="O48" i="18"/>
  <c r="N48" i="18"/>
  <c r="A48" i="18"/>
  <c r="O47" i="18"/>
  <c r="N47" i="18"/>
  <c r="A47" i="18"/>
  <c r="O46" i="18"/>
  <c r="N46" i="18"/>
  <c r="A46" i="18"/>
  <c r="O45" i="18"/>
  <c r="N45" i="18"/>
  <c r="A45" i="18"/>
  <c r="O44" i="18"/>
  <c r="N44" i="18"/>
  <c r="A44" i="18"/>
  <c r="O43" i="18"/>
  <c r="N43" i="18"/>
  <c r="A43" i="18"/>
  <c r="O42" i="18"/>
  <c r="N42" i="18"/>
  <c r="A42" i="18"/>
  <c r="O41" i="18"/>
  <c r="N41" i="18"/>
  <c r="A41" i="18"/>
  <c r="O40" i="18"/>
  <c r="N40" i="18"/>
  <c r="A40" i="18"/>
  <c r="O39" i="18"/>
  <c r="N39" i="18"/>
  <c r="A39" i="18"/>
  <c r="O38" i="18"/>
  <c r="N38" i="18"/>
  <c r="A38" i="18"/>
  <c r="O37" i="18"/>
  <c r="N37" i="18"/>
  <c r="A37" i="18"/>
  <c r="O36" i="18"/>
  <c r="N36" i="18"/>
  <c r="A36" i="18"/>
  <c r="O35" i="18"/>
  <c r="N35" i="18"/>
  <c r="A35" i="18"/>
  <c r="O34" i="18"/>
  <c r="N34" i="18"/>
  <c r="A34" i="18"/>
  <c r="O33" i="18"/>
  <c r="N33" i="18"/>
  <c r="A33" i="18"/>
  <c r="O32" i="18"/>
  <c r="N32" i="18"/>
  <c r="A32" i="18"/>
  <c r="O31" i="18"/>
  <c r="N31" i="18"/>
  <c r="A31" i="18"/>
  <c r="O30" i="18"/>
  <c r="N30" i="18"/>
  <c r="A30" i="18"/>
  <c r="O29" i="18"/>
  <c r="N29" i="18"/>
  <c r="A29" i="18"/>
  <c r="O28" i="18"/>
  <c r="N28" i="18"/>
  <c r="A28" i="18"/>
  <c r="O27" i="18"/>
  <c r="N27" i="18"/>
  <c r="A27" i="18"/>
  <c r="O26" i="18"/>
  <c r="N26" i="18"/>
  <c r="A26" i="18"/>
  <c r="O25" i="18"/>
  <c r="N25" i="18"/>
  <c r="A25" i="18"/>
  <c r="O24" i="18"/>
  <c r="N24" i="18"/>
  <c r="A24" i="18"/>
  <c r="O23" i="18"/>
  <c r="N23" i="18"/>
  <c r="A23" i="18"/>
  <c r="O22" i="18"/>
  <c r="N22" i="18"/>
  <c r="A22" i="18"/>
  <c r="O21" i="18"/>
  <c r="N21" i="18"/>
  <c r="A21" i="18"/>
  <c r="O20" i="18"/>
  <c r="N20" i="18"/>
  <c r="A20" i="18"/>
  <c r="O19" i="18"/>
  <c r="N19" i="18"/>
  <c r="A19" i="18"/>
  <c r="O18" i="18"/>
  <c r="N18" i="18"/>
  <c r="A18" i="18"/>
  <c r="O17" i="18"/>
  <c r="N17" i="18"/>
  <c r="A17" i="18"/>
  <c r="O16" i="18"/>
  <c r="N16" i="18"/>
  <c r="A16" i="18"/>
  <c r="O15" i="18"/>
  <c r="N15" i="18"/>
  <c r="A15" i="18"/>
  <c r="O14" i="18"/>
  <c r="N14" i="18"/>
  <c r="A14" i="18"/>
  <c r="O13" i="18"/>
  <c r="N13" i="18"/>
  <c r="A13" i="18"/>
  <c r="O12" i="18"/>
  <c r="N12" i="18"/>
  <c r="A12" i="18"/>
  <c r="N8" i="18"/>
  <c r="M8" i="18"/>
  <c r="J8" i="18"/>
  <c r="I8" i="18"/>
  <c r="O7" i="18"/>
  <c r="O8" i="18" s="1"/>
  <c r="N7" i="18"/>
  <c r="M7" i="18"/>
  <c r="L7" i="18"/>
  <c r="L8" i="18" s="1"/>
  <c r="K7" i="18"/>
  <c r="K8" i="18" s="1"/>
  <c r="J7" i="18"/>
  <c r="I7" i="18"/>
  <c r="H7" i="18"/>
  <c r="H8" i="18" s="1"/>
  <c r="N6" i="18"/>
  <c r="M6" i="18"/>
  <c r="J6" i="18"/>
  <c r="O5" i="18"/>
  <c r="O6" i="18" s="1"/>
  <c r="N5" i="18"/>
  <c r="M5" i="18"/>
  <c r="L5" i="18"/>
  <c r="L6" i="18" s="1"/>
  <c r="K5" i="18"/>
  <c r="K6" i="18" s="1"/>
  <c r="J5" i="18"/>
  <c r="I5" i="18"/>
  <c r="I6" i="18" s="1"/>
  <c r="H5" i="18"/>
  <c r="H6" i="18" s="1"/>
  <c r="O4" i="18"/>
  <c r="M4" i="18"/>
  <c r="K4" i="18"/>
  <c r="I4" i="18"/>
  <c r="D4" i="18"/>
  <c r="O3" i="18"/>
  <c r="N3" i="18"/>
  <c r="N4" i="18" s="1"/>
  <c r="M3" i="18"/>
  <c r="L3" i="18"/>
  <c r="L4" i="18" s="1"/>
  <c r="K3" i="18"/>
  <c r="J3" i="18"/>
  <c r="J4" i="18" s="1"/>
  <c r="I3" i="18"/>
  <c r="H3" i="18"/>
  <c r="H4" i="18" s="1"/>
  <c r="O1" i="18"/>
  <c r="N1" i="18"/>
  <c r="M1" i="18"/>
  <c r="L1" i="18"/>
  <c r="K1" i="18"/>
  <c r="J1" i="18"/>
  <c r="I1" i="18"/>
  <c r="H1" i="18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M8" i="17"/>
  <c r="K8" i="17"/>
  <c r="N7" i="17"/>
  <c r="N8" i="17" s="1"/>
  <c r="M7" i="17"/>
  <c r="L7" i="17"/>
  <c r="L8" i="17" s="1"/>
  <c r="K7" i="17"/>
  <c r="J7" i="17"/>
  <c r="J8" i="17" s="1"/>
  <c r="I7" i="17"/>
  <c r="I8" i="17" s="1"/>
  <c r="H7" i="17"/>
  <c r="H8" i="17" s="1"/>
  <c r="M6" i="17"/>
  <c r="I6" i="17"/>
  <c r="N5" i="17"/>
  <c r="N6" i="17" s="1"/>
  <c r="M5" i="17"/>
  <c r="L5" i="17"/>
  <c r="L6" i="17" s="1"/>
  <c r="K5" i="17"/>
  <c r="K6" i="17" s="1"/>
  <c r="J5" i="17"/>
  <c r="J6" i="17" s="1"/>
  <c r="I5" i="17"/>
  <c r="H5" i="17"/>
  <c r="H6" i="17" s="1"/>
  <c r="L4" i="17"/>
  <c r="K4" i="17"/>
  <c r="H4" i="17"/>
  <c r="D4" i="17"/>
  <c r="N3" i="17"/>
  <c r="N4" i="17" s="1"/>
  <c r="M3" i="17"/>
  <c r="M4" i="17" s="1"/>
  <c r="L3" i="17"/>
  <c r="K3" i="17"/>
  <c r="J3" i="17"/>
  <c r="J4" i="17" s="1"/>
  <c r="I3" i="17"/>
  <c r="I4" i="17" s="1"/>
  <c r="H3" i="17"/>
  <c r="N1" i="17"/>
  <c r="M1" i="17"/>
  <c r="L1" i="17"/>
  <c r="K1" i="17"/>
  <c r="J1" i="17"/>
  <c r="I1" i="17"/>
  <c r="H1" i="17"/>
  <c r="A117" i="16"/>
  <c r="A116" i="16"/>
  <c r="A115" i="16"/>
  <c r="A114" i="16"/>
  <c r="A113" i="16"/>
  <c r="A112" i="16"/>
  <c r="A111" i="16"/>
  <c r="A110" i="16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12" i="16"/>
  <c r="K8" i="16"/>
  <c r="N7" i="16"/>
  <c r="N8" i="16" s="1"/>
  <c r="M7" i="16"/>
  <c r="M8" i="16" s="1"/>
  <c r="L7" i="16"/>
  <c r="L8" i="16" s="1"/>
  <c r="K7" i="16"/>
  <c r="J7" i="16"/>
  <c r="J8" i="16" s="1"/>
  <c r="I7" i="16"/>
  <c r="I8" i="16" s="1"/>
  <c r="H7" i="16"/>
  <c r="H8" i="16" s="1"/>
  <c r="M6" i="16"/>
  <c r="I6" i="16"/>
  <c r="N5" i="16"/>
  <c r="N6" i="16" s="1"/>
  <c r="M5" i="16"/>
  <c r="L5" i="16"/>
  <c r="L6" i="16" s="1"/>
  <c r="K5" i="16"/>
  <c r="K6" i="16" s="1"/>
  <c r="J5" i="16"/>
  <c r="J6" i="16" s="1"/>
  <c r="I5" i="16"/>
  <c r="H5" i="16"/>
  <c r="H6" i="16" s="1"/>
  <c r="L4" i="16"/>
  <c r="K4" i="16"/>
  <c r="H4" i="16"/>
  <c r="D4" i="16"/>
  <c r="N3" i="16"/>
  <c r="N4" i="16" s="1"/>
  <c r="M3" i="16"/>
  <c r="M4" i="16" s="1"/>
  <c r="L3" i="16"/>
  <c r="K3" i="16"/>
  <c r="J3" i="16"/>
  <c r="J4" i="16" s="1"/>
  <c r="I3" i="16"/>
  <c r="I4" i="16" s="1"/>
  <c r="H3" i="16"/>
  <c r="N1" i="16"/>
  <c r="M1" i="16"/>
  <c r="L1" i="16"/>
  <c r="K1" i="16"/>
  <c r="J1" i="16"/>
  <c r="I1" i="16"/>
  <c r="H1" i="16"/>
  <c r="O129" i="15"/>
  <c r="N129" i="15"/>
  <c r="O128" i="15"/>
  <c r="N128" i="15"/>
  <c r="O127" i="15"/>
  <c r="N127" i="15"/>
  <c r="O126" i="15"/>
  <c r="N126" i="15"/>
  <c r="O125" i="15"/>
  <c r="N125" i="15"/>
  <c r="O124" i="15"/>
  <c r="N124" i="15"/>
  <c r="O123" i="15"/>
  <c r="N123" i="15"/>
  <c r="O122" i="15"/>
  <c r="N122" i="15"/>
  <c r="O121" i="15"/>
  <c r="N121" i="15"/>
  <c r="O120" i="15"/>
  <c r="N120" i="15"/>
  <c r="O119" i="15"/>
  <c r="N119" i="15"/>
  <c r="O118" i="15"/>
  <c r="N118" i="15"/>
  <c r="O117" i="15"/>
  <c r="N117" i="15"/>
  <c r="A117" i="15"/>
  <c r="O116" i="15"/>
  <c r="N116" i="15"/>
  <c r="A116" i="15"/>
  <c r="O115" i="15"/>
  <c r="N115" i="15"/>
  <c r="A115" i="15"/>
  <c r="O114" i="15"/>
  <c r="N114" i="15"/>
  <c r="A114" i="15"/>
  <c r="O113" i="15"/>
  <c r="N113" i="15"/>
  <c r="A113" i="15"/>
  <c r="O112" i="15"/>
  <c r="N112" i="15"/>
  <c r="A112" i="15"/>
  <c r="O111" i="15"/>
  <c r="N111" i="15"/>
  <c r="A111" i="15"/>
  <c r="O110" i="15"/>
  <c r="N110" i="15"/>
  <c r="A110" i="15"/>
  <c r="O109" i="15"/>
  <c r="N109" i="15"/>
  <c r="A109" i="15"/>
  <c r="O108" i="15"/>
  <c r="N108" i="15"/>
  <c r="A108" i="15"/>
  <c r="O107" i="15"/>
  <c r="N107" i="15"/>
  <c r="A107" i="15"/>
  <c r="O106" i="15"/>
  <c r="N106" i="15"/>
  <c r="A106" i="15"/>
  <c r="O105" i="15"/>
  <c r="N105" i="15"/>
  <c r="A105" i="15"/>
  <c r="O104" i="15"/>
  <c r="N104" i="15"/>
  <c r="A104" i="15"/>
  <c r="O103" i="15"/>
  <c r="N103" i="15"/>
  <c r="A103" i="15"/>
  <c r="O102" i="15"/>
  <c r="N102" i="15"/>
  <c r="A102" i="15"/>
  <c r="O101" i="15"/>
  <c r="N101" i="15"/>
  <c r="A101" i="15"/>
  <c r="O100" i="15"/>
  <c r="N100" i="15"/>
  <c r="A100" i="15"/>
  <c r="O99" i="15"/>
  <c r="N99" i="15"/>
  <c r="A99" i="15"/>
  <c r="O98" i="15"/>
  <c r="N98" i="15"/>
  <c r="A98" i="15"/>
  <c r="O97" i="15"/>
  <c r="N97" i="15"/>
  <c r="A97" i="15"/>
  <c r="O96" i="15"/>
  <c r="N96" i="15"/>
  <c r="A96" i="15"/>
  <c r="O95" i="15"/>
  <c r="N95" i="15"/>
  <c r="A95" i="15"/>
  <c r="O94" i="15"/>
  <c r="N94" i="15"/>
  <c r="A94" i="15"/>
  <c r="O93" i="15"/>
  <c r="N93" i="15"/>
  <c r="A93" i="15"/>
  <c r="O92" i="15"/>
  <c r="N92" i="15"/>
  <c r="A92" i="15"/>
  <c r="O91" i="15"/>
  <c r="N91" i="15"/>
  <c r="A91" i="15"/>
  <c r="O90" i="15"/>
  <c r="N90" i="15"/>
  <c r="A90" i="15"/>
  <c r="O89" i="15"/>
  <c r="N89" i="15"/>
  <c r="A89" i="15"/>
  <c r="O88" i="15"/>
  <c r="N88" i="15"/>
  <c r="A88" i="15"/>
  <c r="O87" i="15"/>
  <c r="N87" i="15"/>
  <c r="A87" i="15"/>
  <c r="O86" i="15"/>
  <c r="N86" i="15"/>
  <c r="A86" i="15"/>
  <c r="O85" i="15"/>
  <c r="N85" i="15"/>
  <c r="A85" i="15"/>
  <c r="O84" i="15"/>
  <c r="N84" i="15"/>
  <c r="A84" i="15"/>
  <c r="O83" i="15"/>
  <c r="N83" i="15"/>
  <c r="A83" i="15"/>
  <c r="O82" i="15"/>
  <c r="N82" i="15"/>
  <c r="A82" i="15"/>
  <c r="O81" i="15"/>
  <c r="N81" i="15"/>
  <c r="A81" i="15"/>
  <c r="O80" i="15"/>
  <c r="N80" i="15"/>
  <c r="A80" i="15"/>
  <c r="O79" i="15"/>
  <c r="N79" i="15"/>
  <c r="A79" i="15"/>
  <c r="O78" i="15"/>
  <c r="N78" i="15"/>
  <c r="A78" i="15"/>
  <c r="O77" i="15"/>
  <c r="N77" i="15"/>
  <c r="A77" i="15"/>
  <c r="O76" i="15"/>
  <c r="N76" i="15"/>
  <c r="A76" i="15"/>
  <c r="O75" i="15"/>
  <c r="N75" i="15"/>
  <c r="A75" i="15"/>
  <c r="O74" i="15"/>
  <c r="N74" i="15"/>
  <c r="A74" i="15"/>
  <c r="O73" i="15"/>
  <c r="N73" i="15"/>
  <c r="A73" i="15"/>
  <c r="O72" i="15"/>
  <c r="N72" i="15"/>
  <c r="A72" i="15"/>
  <c r="O71" i="15"/>
  <c r="N71" i="15"/>
  <c r="A71" i="15"/>
  <c r="O70" i="15"/>
  <c r="N70" i="15"/>
  <c r="A70" i="15"/>
  <c r="O69" i="15"/>
  <c r="N69" i="15"/>
  <c r="A69" i="15"/>
  <c r="O68" i="15"/>
  <c r="N68" i="15"/>
  <c r="A68" i="15"/>
  <c r="O67" i="15"/>
  <c r="N67" i="15"/>
  <c r="A67" i="15"/>
  <c r="O66" i="15"/>
  <c r="N66" i="15"/>
  <c r="A66" i="15"/>
  <c r="O65" i="15"/>
  <c r="N65" i="15"/>
  <c r="A65" i="15"/>
  <c r="O64" i="15"/>
  <c r="N64" i="15"/>
  <c r="A64" i="15"/>
  <c r="O63" i="15"/>
  <c r="N63" i="15"/>
  <c r="A63" i="15"/>
  <c r="O62" i="15"/>
  <c r="N62" i="15"/>
  <c r="A62" i="15"/>
  <c r="O61" i="15"/>
  <c r="N61" i="15"/>
  <c r="A61" i="15"/>
  <c r="O60" i="15"/>
  <c r="N60" i="15"/>
  <c r="A60" i="15"/>
  <c r="O59" i="15"/>
  <c r="N59" i="15"/>
  <c r="A59" i="15"/>
  <c r="O58" i="15"/>
  <c r="N58" i="15"/>
  <c r="A58" i="15"/>
  <c r="O57" i="15"/>
  <c r="N57" i="15"/>
  <c r="A57" i="15"/>
  <c r="O56" i="15"/>
  <c r="N56" i="15"/>
  <c r="A56" i="15"/>
  <c r="O55" i="15"/>
  <c r="N55" i="15"/>
  <c r="A55" i="15"/>
  <c r="O54" i="15"/>
  <c r="N54" i="15"/>
  <c r="A54" i="15"/>
  <c r="O53" i="15"/>
  <c r="N53" i="15"/>
  <c r="A53" i="15"/>
  <c r="O52" i="15"/>
  <c r="N52" i="15"/>
  <c r="A52" i="15"/>
  <c r="O51" i="15"/>
  <c r="N51" i="15"/>
  <c r="A51" i="15"/>
  <c r="O50" i="15"/>
  <c r="N50" i="15"/>
  <c r="A50" i="15"/>
  <c r="O49" i="15"/>
  <c r="N49" i="15"/>
  <c r="A49" i="15"/>
  <c r="O48" i="15"/>
  <c r="N48" i="15"/>
  <c r="A48" i="15"/>
  <c r="O47" i="15"/>
  <c r="N47" i="15"/>
  <c r="A47" i="15"/>
  <c r="O46" i="15"/>
  <c r="N46" i="15"/>
  <c r="A46" i="15"/>
  <c r="O45" i="15"/>
  <c r="N45" i="15"/>
  <c r="A45" i="15"/>
  <c r="O44" i="15"/>
  <c r="N44" i="15"/>
  <c r="A44" i="15"/>
  <c r="O43" i="15"/>
  <c r="N43" i="15"/>
  <c r="A43" i="15"/>
  <c r="O42" i="15"/>
  <c r="N42" i="15"/>
  <c r="A42" i="15"/>
  <c r="O41" i="15"/>
  <c r="N41" i="15"/>
  <c r="A41" i="15"/>
  <c r="O40" i="15"/>
  <c r="N40" i="15"/>
  <c r="A40" i="15"/>
  <c r="O39" i="15"/>
  <c r="N39" i="15"/>
  <c r="A39" i="15"/>
  <c r="O38" i="15"/>
  <c r="N38" i="15"/>
  <c r="A38" i="15"/>
  <c r="O37" i="15"/>
  <c r="N37" i="15"/>
  <c r="A37" i="15"/>
  <c r="O36" i="15"/>
  <c r="N36" i="15"/>
  <c r="A36" i="15"/>
  <c r="O35" i="15"/>
  <c r="N35" i="15"/>
  <c r="A35" i="15"/>
  <c r="O34" i="15"/>
  <c r="N34" i="15"/>
  <c r="A34" i="15"/>
  <c r="O33" i="15"/>
  <c r="N33" i="15"/>
  <c r="A33" i="15"/>
  <c r="O32" i="15"/>
  <c r="N32" i="15"/>
  <c r="A32" i="15"/>
  <c r="O31" i="15"/>
  <c r="N31" i="15"/>
  <c r="A31" i="15"/>
  <c r="O30" i="15"/>
  <c r="N30" i="15"/>
  <c r="A30" i="15"/>
  <c r="O29" i="15"/>
  <c r="N29" i="15"/>
  <c r="A29" i="15"/>
  <c r="O28" i="15"/>
  <c r="N28" i="15"/>
  <c r="A28" i="15"/>
  <c r="O27" i="15"/>
  <c r="N27" i="15"/>
  <c r="A27" i="15"/>
  <c r="O26" i="15"/>
  <c r="N26" i="15"/>
  <c r="A26" i="15"/>
  <c r="O25" i="15"/>
  <c r="N25" i="15"/>
  <c r="A25" i="15"/>
  <c r="O24" i="15"/>
  <c r="N24" i="15"/>
  <c r="A24" i="15"/>
  <c r="O23" i="15"/>
  <c r="N23" i="15"/>
  <c r="A23" i="15"/>
  <c r="O22" i="15"/>
  <c r="N22" i="15"/>
  <c r="A22" i="15"/>
  <c r="O21" i="15"/>
  <c r="N21" i="15"/>
  <c r="A21" i="15"/>
  <c r="O20" i="15"/>
  <c r="N20" i="15"/>
  <c r="A20" i="15"/>
  <c r="O19" i="15"/>
  <c r="N19" i="15"/>
  <c r="A19" i="15"/>
  <c r="O18" i="15"/>
  <c r="N18" i="15"/>
  <c r="A18" i="15"/>
  <c r="O17" i="15"/>
  <c r="N17" i="15"/>
  <c r="A17" i="15"/>
  <c r="O16" i="15"/>
  <c r="N16" i="15"/>
  <c r="A16" i="15"/>
  <c r="O15" i="15"/>
  <c r="N15" i="15"/>
  <c r="A15" i="15"/>
  <c r="O14" i="15"/>
  <c r="N14" i="15"/>
  <c r="A14" i="15"/>
  <c r="O13" i="15"/>
  <c r="N13" i="15"/>
  <c r="A13" i="15"/>
  <c r="O12" i="15"/>
  <c r="N12" i="15"/>
  <c r="A12" i="15"/>
  <c r="N8" i="15"/>
  <c r="O7" i="15"/>
  <c r="O8" i="15" s="1"/>
  <c r="N7" i="15"/>
  <c r="M7" i="15"/>
  <c r="M8" i="15" s="1"/>
  <c r="L7" i="15"/>
  <c r="L8" i="15" s="1"/>
  <c r="K7" i="15"/>
  <c r="K8" i="15" s="1"/>
  <c r="J7" i="15"/>
  <c r="J8" i="15" s="1"/>
  <c r="I7" i="15"/>
  <c r="I8" i="15" s="1"/>
  <c r="H7" i="15"/>
  <c r="H8" i="15" s="1"/>
  <c r="O6" i="15"/>
  <c r="K6" i="15"/>
  <c r="O5" i="15"/>
  <c r="N5" i="15"/>
  <c r="N6" i="15" s="1"/>
  <c r="M5" i="15"/>
  <c r="M6" i="15" s="1"/>
  <c r="L5" i="15"/>
  <c r="L6" i="15" s="1"/>
  <c r="K5" i="15"/>
  <c r="J5" i="15"/>
  <c r="J6" i="15" s="1"/>
  <c r="I5" i="15"/>
  <c r="I6" i="15" s="1"/>
  <c r="H5" i="15"/>
  <c r="H6" i="15" s="1"/>
  <c r="N4" i="15"/>
  <c r="J4" i="15"/>
  <c r="H4" i="15"/>
  <c r="D4" i="15"/>
  <c r="O3" i="15"/>
  <c r="O4" i="15" s="1"/>
  <c r="N3" i="15"/>
  <c r="M3" i="15"/>
  <c r="M4" i="15" s="1"/>
  <c r="L3" i="15"/>
  <c r="L4" i="15" s="1"/>
  <c r="K3" i="15"/>
  <c r="K4" i="15" s="1"/>
  <c r="J3" i="15"/>
  <c r="I3" i="15"/>
  <c r="I4" i="15" s="1"/>
  <c r="H3" i="15"/>
  <c r="O1" i="15"/>
  <c r="N1" i="15"/>
  <c r="M1" i="15"/>
  <c r="L1" i="15"/>
  <c r="K1" i="15"/>
  <c r="J1" i="15"/>
  <c r="I1" i="15"/>
  <c r="H1" i="15"/>
  <c r="A117" i="14"/>
  <c r="A116" i="14"/>
  <c r="A115" i="14"/>
  <c r="A114" i="14"/>
  <c r="A113" i="14"/>
  <c r="A112" i="14"/>
  <c r="A111" i="14"/>
  <c r="A110" i="14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J8" i="14"/>
  <c r="J7" i="14"/>
  <c r="I7" i="14"/>
  <c r="I8" i="14" s="1"/>
  <c r="H7" i="14"/>
  <c r="H8" i="14" s="1"/>
  <c r="H6" i="14"/>
  <c r="J5" i="14"/>
  <c r="J6" i="14" s="1"/>
  <c r="I5" i="14"/>
  <c r="I6" i="14" s="1"/>
  <c r="H5" i="14"/>
  <c r="D4" i="14"/>
  <c r="J3" i="14"/>
  <c r="J4" i="14" s="1"/>
  <c r="I3" i="14"/>
  <c r="I4" i="14" s="1"/>
  <c r="H3" i="14"/>
  <c r="H4" i="14" s="1"/>
  <c r="J1" i="14"/>
  <c r="I1" i="14"/>
  <c r="H1" i="14"/>
  <c r="O129" i="13"/>
  <c r="N129" i="13"/>
  <c r="O128" i="13"/>
  <c r="N128" i="13"/>
  <c r="O127" i="13"/>
  <c r="N127" i="13"/>
  <c r="O126" i="13"/>
  <c r="N126" i="13"/>
  <c r="O125" i="13"/>
  <c r="N125" i="13"/>
  <c r="O124" i="13"/>
  <c r="N124" i="13"/>
  <c r="O123" i="13"/>
  <c r="N123" i="13"/>
  <c r="O122" i="13"/>
  <c r="N122" i="13"/>
  <c r="O121" i="13"/>
  <c r="N121" i="13"/>
  <c r="O120" i="13"/>
  <c r="N120" i="13"/>
  <c r="O119" i="13"/>
  <c r="N119" i="13"/>
  <c r="O118" i="13"/>
  <c r="N118" i="13"/>
  <c r="O117" i="13"/>
  <c r="N117" i="13"/>
  <c r="A117" i="13"/>
  <c r="O116" i="13"/>
  <c r="N116" i="13"/>
  <c r="A116" i="13"/>
  <c r="O115" i="13"/>
  <c r="N115" i="13"/>
  <c r="A115" i="13"/>
  <c r="O114" i="13"/>
  <c r="N114" i="13"/>
  <c r="A114" i="13"/>
  <c r="O113" i="13"/>
  <c r="N113" i="13"/>
  <c r="A113" i="13"/>
  <c r="O112" i="13"/>
  <c r="N112" i="13"/>
  <c r="A112" i="13"/>
  <c r="O111" i="13"/>
  <c r="N111" i="13"/>
  <c r="A111" i="13"/>
  <c r="O110" i="13"/>
  <c r="N110" i="13"/>
  <c r="A110" i="13"/>
  <c r="O109" i="13"/>
  <c r="N109" i="13"/>
  <c r="A109" i="13"/>
  <c r="O108" i="13"/>
  <c r="N108" i="13"/>
  <c r="A108" i="13"/>
  <c r="O107" i="13"/>
  <c r="N107" i="13"/>
  <c r="A107" i="13"/>
  <c r="O106" i="13"/>
  <c r="N106" i="13"/>
  <c r="A106" i="13"/>
  <c r="O105" i="13"/>
  <c r="N105" i="13"/>
  <c r="A105" i="13"/>
  <c r="O104" i="13"/>
  <c r="N104" i="13"/>
  <c r="A104" i="13"/>
  <c r="O103" i="13"/>
  <c r="N103" i="13"/>
  <c r="A103" i="13"/>
  <c r="O102" i="13"/>
  <c r="N102" i="13"/>
  <c r="A102" i="13"/>
  <c r="O101" i="13"/>
  <c r="N101" i="13"/>
  <c r="A101" i="13"/>
  <c r="O100" i="13"/>
  <c r="N100" i="13"/>
  <c r="A100" i="13"/>
  <c r="O99" i="13"/>
  <c r="N99" i="13"/>
  <c r="A99" i="13"/>
  <c r="O98" i="13"/>
  <c r="N98" i="13"/>
  <c r="A98" i="13"/>
  <c r="O97" i="13"/>
  <c r="N97" i="13"/>
  <c r="A97" i="13"/>
  <c r="O96" i="13"/>
  <c r="N96" i="13"/>
  <c r="A96" i="13"/>
  <c r="O95" i="13"/>
  <c r="N95" i="13"/>
  <c r="A95" i="13"/>
  <c r="O94" i="13"/>
  <c r="N94" i="13"/>
  <c r="A94" i="13"/>
  <c r="O93" i="13"/>
  <c r="N93" i="13"/>
  <c r="A93" i="13"/>
  <c r="O92" i="13"/>
  <c r="N92" i="13"/>
  <c r="A92" i="13"/>
  <c r="O91" i="13"/>
  <c r="N91" i="13"/>
  <c r="A91" i="13"/>
  <c r="O90" i="13"/>
  <c r="N90" i="13"/>
  <c r="A90" i="13"/>
  <c r="O89" i="13"/>
  <c r="N89" i="13"/>
  <c r="A89" i="13"/>
  <c r="O88" i="13"/>
  <c r="N88" i="13"/>
  <c r="A88" i="13"/>
  <c r="O87" i="13"/>
  <c r="N87" i="13"/>
  <c r="A87" i="13"/>
  <c r="O86" i="13"/>
  <c r="N86" i="13"/>
  <c r="A86" i="13"/>
  <c r="O85" i="13"/>
  <c r="N85" i="13"/>
  <c r="A85" i="13"/>
  <c r="O84" i="13"/>
  <c r="N84" i="13"/>
  <c r="A84" i="13"/>
  <c r="O83" i="13"/>
  <c r="N83" i="13"/>
  <c r="A83" i="13"/>
  <c r="O82" i="13"/>
  <c r="N82" i="13"/>
  <c r="A82" i="13"/>
  <c r="O81" i="13"/>
  <c r="N81" i="13"/>
  <c r="A81" i="13"/>
  <c r="O80" i="13"/>
  <c r="N80" i="13"/>
  <c r="A80" i="13"/>
  <c r="O79" i="13"/>
  <c r="N79" i="13"/>
  <c r="A79" i="13"/>
  <c r="O78" i="13"/>
  <c r="N78" i="13"/>
  <c r="A78" i="13"/>
  <c r="O77" i="13"/>
  <c r="N77" i="13"/>
  <c r="A77" i="13"/>
  <c r="O76" i="13"/>
  <c r="N76" i="13"/>
  <c r="A76" i="13"/>
  <c r="O75" i="13"/>
  <c r="N75" i="13"/>
  <c r="A75" i="13"/>
  <c r="O74" i="13"/>
  <c r="N74" i="13"/>
  <c r="A74" i="13"/>
  <c r="O73" i="13"/>
  <c r="N73" i="13"/>
  <c r="A73" i="13"/>
  <c r="O72" i="13"/>
  <c r="N72" i="13"/>
  <c r="A72" i="13"/>
  <c r="O71" i="13"/>
  <c r="N71" i="13"/>
  <c r="A71" i="13"/>
  <c r="O70" i="13"/>
  <c r="N70" i="13"/>
  <c r="A70" i="13"/>
  <c r="O69" i="13"/>
  <c r="N69" i="13"/>
  <c r="A69" i="13"/>
  <c r="O68" i="13"/>
  <c r="N68" i="13"/>
  <c r="A68" i="13"/>
  <c r="O67" i="13"/>
  <c r="N67" i="13"/>
  <c r="A67" i="13"/>
  <c r="O66" i="13"/>
  <c r="N66" i="13"/>
  <c r="A66" i="13"/>
  <c r="O65" i="13"/>
  <c r="N65" i="13"/>
  <c r="A65" i="13"/>
  <c r="O64" i="13"/>
  <c r="N64" i="13"/>
  <c r="A64" i="13"/>
  <c r="O63" i="13"/>
  <c r="N63" i="13"/>
  <c r="A63" i="13"/>
  <c r="O62" i="13"/>
  <c r="N62" i="13"/>
  <c r="A62" i="13"/>
  <c r="O61" i="13"/>
  <c r="N61" i="13"/>
  <c r="A61" i="13"/>
  <c r="O60" i="13"/>
  <c r="N60" i="13"/>
  <c r="A60" i="13"/>
  <c r="O59" i="13"/>
  <c r="N59" i="13"/>
  <c r="A59" i="13"/>
  <c r="O58" i="13"/>
  <c r="N58" i="13"/>
  <c r="A58" i="13"/>
  <c r="O57" i="13"/>
  <c r="N57" i="13"/>
  <c r="A57" i="13"/>
  <c r="O56" i="13"/>
  <c r="N56" i="13"/>
  <c r="A56" i="13"/>
  <c r="O55" i="13"/>
  <c r="N55" i="13"/>
  <c r="A55" i="13"/>
  <c r="O54" i="13"/>
  <c r="N54" i="13"/>
  <c r="A54" i="13"/>
  <c r="O53" i="13"/>
  <c r="N53" i="13"/>
  <c r="A53" i="13"/>
  <c r="O52" i="13"/>
  <c r="N52" i="13"/>
  <c r="A52" i="13"/>
  <c r="O51" i="13"/>
  <c r="N51" i="13"/>
  <c r="A51" i="13"/>
  <c r="O50" i="13"/>
  <c r="N50" i="13"/>
  <c r="A50" i="13"/>
  <c r="O49" i="13"/>
  <c r="N49" i="13"/>
  <c r="A49" i="13"/>
  <c r="O48" i="13"/>
  <c r="N48" i="13"/>
  <c r="A48" i="13"/>
  <c r="O47" i="13"/>
  <c r="N47" i="13"/>
  <c r="A47" i="13"/>
  <c r="O46" i="13"/>
  <c r="N46" i="13"/>
  <c r="A46" i="13"/>
  <c r="O45" i="13"/>
  <c r="N45" i="13"/>
  <c r="A45" i="13"/>
  <c r="O44" i="13"/>
  <c r="N44" i="13"/>
  <c r="A44" i="13"/>
  <c r="O43" i="13"/>
  <c r="N43" i="13"/>
  <c r="A43" i="13"/>
  <c r="O42" i="13"/>
  <c r="N42" i="13"/>
  <c r="A42" i="13"/>
  <c r="O41" i="13"/>
  <c r="N41" i="13"/>
  <c r="A41" i="13"/>
  <c r="O40" i="13"/>
  <c r="N40" i="13"/>
  <c r="A40" i="13"/>
  <c r="O39" i="13"/>
  <c r="N39" i="13"/>
  <c r="A39" i="13"/>
  <c r="O38" i="13"/>
  <c r="N38" i="13"/>
  <c r="A38" i="13"/>
  <c r="O37" i="13"/>
  <c r="N37" i="13"/>
  <c r="A37" i="13"/>
  <c r="O36" i="13"/>
  <c r="N36" i="13"/>
  <c r="A36" i="13"/>
  <c r="O35" i="13"/>
  <c r="N35" i="13"/>
  <c r="A35" i="13"/>
  <c r="O34" i="13"/>
  <c r="N34" i="13"/>
  <c r="A34" i="13"/>
  <c r="O33" i="13"/>
  <c r="N33" i="13"/>
  <c r="A33" i="13"/>
  <c r="O32" i="13"/>
  <c r="N32" i="13"/>
  <c r="A32" i="13"/>
  <c r="O31" i="13"/>
  <c r="N31" i="13"/>
  <c r="A31" i="13"/>
  <c r="O30" i="13"/>
  <c r="N30" i="13"/>
  <c r="A30" i="13"/>
  <c r="O29" i="13"/>
  <c r="N29" i="13"/>
  <c r="A29" i="13"/>
  <c r="O28" i="13"/>
  <c r="N28" i="13"/>
  <c r="A28" i="13"/>
  <c r="O27" i="13"/>
  <c r="N27" i="13"/>
  <c r="A27" i="13"/>
  <c r="O26" i="13"/>
  <c r="N26" i="13"/>
  <c r="A26" i="13"/>
  <c r="O25" i="13"/>
  <c r="N25" i="13"/>
  <c r="A25" i="13"/>
  <c r="O24" i="13"/>
  <c r="N24" i="13"/>
  <c r="A24" i="13"/>
  <c r="O23" i="13"/>
  <c r="N23" i="13"/>
  <c r="A23" i="13"/>
  <c r="O22" i="13"/>
  <c r="N22" i="13"/>
  <c r="A22" i="13"/>
  <c r="O21" i="13"/>
  <c r="N21" i="13"/>
  <c r="A21" i="13"/>
  <c r="O20" i="13"/>
  <c r="N20" i="13"/>
  <c r="A20" i="13"/>
  <c r="O19" i="13"/>
  <c r="N19" i="13"/>
  <c r="A19" i="13"/>
  <c r="O18" i="13"/>
  <c r="N18" i="13"/>
  <c r="A18" i="13"/>
  <c r="O17" i="13"/>
  <c r="N17" i="13"/>
  <c r="A17" i="13"/>
  <c r="O16" i="13"/>
  <c r="N16" i="13"/>
  <c r="A16" i="13"/>
  <c r="O15" i="13"/>
  <c r="N15" i="13"/>
  <c r="A15" i="13"/>
  <c r="O14" i="13"/>
  <c r="N14" i="13"/>
  <c r="A14" i="13"/>
  <c r="O13" i="13"/>
  <c r="N13" i="13"/>
  <c r="A13" i="13"/>
  <c r="O12" i="13"/>
  <c r="N12" i="13"/>
  <c r="A12" i="13"/>
  <c r="M8" i="13"/>
  <c r="O7" i="13"/>
  <c r="O8" i="13" s="1"/>
  <c r="M7" i="13"/>
  <c r="K7" i="13"/>
  <c r="K8" i="13" s="1"/>
  <c r="J7" i="13"/>
  <c r="J8" i="13" s="1"/>
  <c r="N6" i="13"/>
  <c r="M6" i="13"/>
  <c r="I6" i="13"/>
  <c r="O5" i="13"/>
  <c r="O6" i="13" s="1"/>
  <c r="N5" i="13"/>
  <c r="M5" i="13"/>
  <c r="K5" i="13"/>
  <c r="K6" i="13" s="1"/>
  <c r="J5" i="13"/>
  <c r="J6" i="13" s="1"/>
  <c r="I5" i="13"/>
  <c r="N4" i="13"/>
  <c r="D4" i="13"/>
  <c r="O3" i="13"/>
  <c r="O4" i="13" s="1"/>
  <c r="N3" i="13"/>
  <c r="L3" i="13"/>
  <c r="L4" i="13" s="1"/>
  <c r="K3" i="13"/>
  <c r="K4" i="13" s="1"/>
  <c r="J3" i="13"/>
  <c r="J4" i="13" s="1"/>
  <c r="H3" i="13"/>
  <c r="H4" i="13" s="1"/>
  <c r="O1" i="13"/>
  <c r="N1" i="13"/>
  <c r="M1" i="13"/>
  <c r="L1" i="13"/>
  <c r="K1" i="13"/>
  <c r="J1" i="13"/>
  <c r="I1" i="13"/>
  <c r="H1" i="13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J5" i="12" s="1"/>
  <c r="J6" i="12" s="1"/>
  <c r="A12" i="12"/>
  <c r="L7" i="12"/>
  <c r="L8" i="12" s="1"/>
  <c r="I5" i="12"/>
  <c r="I6" i="12" s="1"/>
  <c r="D4" i="12"/>
  <c r="M3" i="12"/>
  <c r="M4" i="12" s="1"/>
  <c r="I3" i="12"/>
  <c r="I4" i="12" s="1"/>
  <c r="H3" i="12"/>
  <c r="H4" i="12" s="1"/>
  <c r="N1" i="12"/>
  <c r="M1" i="12"/>
  <c r="L1" i="12"/>
  <c r="K1" i="12"/>
  <c r="J1" i="12"/>
  <c r="I1" i="12"/>
  <c r="H1" i="12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J7" i="11" s="1"/>
  <c r="J8" i="11" s="1"/>
  <c r="A12" i="11"/>
  <c r="I9" i="11"/>
  <c r="H9" i="11"/>
  <c r="I7" i="11"/>
  <c r="I8" i="11" s="1"/>
  <c r="H5" i="11"/>
  <c r="H6" i="11" s="1"/>
  <c r="D4" i="11"/>
  <c r="J1" i="11"/>
  <c r="I1" i="11"/>
  <c r="H1" i="11"/>
  <c r="O129" i="10"/>
  <c r="N129" i="10"/>
  <c r="O128" i="10"/>
  <c r="N128" i="10"/>
  <c r="O127" i="10"/>
  <c r="N127" i="10"/>
  <c r="O126" i="10"/>
  <c r="N126" i="10"/>
  <c r="O125" i="10"/>
  <c r="N125" i="10"/>
  <c r="O124" i="10"/>
  <c r="N124" i="10"/>
  <c r="O123" i="10"/>
  <c r="N123" i="10"/>
  <c r="O122" i="10"/>
  <c r="N122" i="10"/>
  <c r="O121" i="10"/>
  <c r="N121" i="10"/>
  <c r="O120" i="10"/>
  <c r="N120" i="10"/>
  <c r="O119" i="10"/>
  <c r="N119" i="10"/>
  <c r="O118" i="10"/>
  <c r="N118" i="10"/>
  <c r="O117" i="10"/>
  <c r="N117" i="10"/>
  <c r="A117" i="10"/>
  <c r="O116" i="10"/>
  <c r="N116" i="10"/>
  <c r="A116" i="10"/>
  <c r="O115" i="10"/>
  <c r="N115" i="10"/>
  <c r="A115" i="10"/>
  <c r="O114" i="10"/>
  <c r="N114" i="10"/>
  <c r="A114" i="10"/>
  <c r="O113" i="10"/>
  <c r="N113" i="10"/>
  <c r="A113" i="10"/>
  <c r="O112" i="10"/>
  <c r="N112" i="10"/>
  <c r="A112" i="10"/>
  <c r="O111" i="10"/>
  <c r="N111" i="10"/>
  <c r="A111" i="10"/>
  <c r="O110" i="10"/>
  <c r="N110" i="10"/>
  <c r="A110" i="10"/>
  <c r="O109" i="10"/>
  <c r="N109" i="10"/>
  <c r="A109" i="10"/>
  <c r="O108" i="10"/>
  <c r="N108" i="10"/>
  <c r="A108" i="10"/>
  <c r="O107" i="10"/>
  <c r="N107" i="10"/>
  <c r="A107" i="10"/>
  <c r="O106" i="10"/>
  <c r="N106" i="10"/>
  <c r="A106" i="10"/>
  <c r="O105" i="10"/>
  <c r="N105" i="10"/>
  <c r="A105" i="10"/>
  <c r="O104" i="10"/>
  <c r="N104" i="10"/>
  <c r="A104" i="10"/>
  <c r="O103" i="10"/>
  <c r="N103" i="10"/>
  <c r="A103" i="10"/>
  <c r="O102" i="10"/>
  <c r="N102" i="10"/>
  <c r="A102" i="10"/>
  <c r="O101" i="10"/>
  <c r="N101" i="10"/>
  <c r="A101" i="10"/>
  <c r="O100" i="10"/>
  <c r="N100" i="10"/>
  <c r="A100" i="10"/>
  <c r="O99" i="10"/>
  <c r="N99" i="10"/>
  <c r="A99" i="10"/>
  <c r="O98" i="10"/>
  <c r="N98" i="10"/>
  <c r="A98" i="10"/>
  <c r="O97" i="10"/>
  <c r="N97" i="10"/>
  <c r="A97" i="10"/>
  <c r="O96" i="10"/>
  <c r="N96" i="10"/>
  <c r="A96" i="10"/>
  <c r="O95" i="10"/>
  <c r="N95" i="10"/>
  <c r="A95" i="10"/>
  <c r="O94" i="10"/>
  <c r="N94" i="10"/>
  <c r="A94" i="10"/>
  <c r="O93" i="10"/>
  <c r="N93" i="10"/>
  <c r="A93" i="10"/>
  <c r="O92" i="10"/>
  <c r="N92" i="10"/>
  <c r="A92" i="10"/>
  <c r="O91" i="10"/>
  <c r="N91" i="10"/>
  <c r="A91" i="10"/>
  <c r="O90" i="10"/>
  <c r="N90" i="10"/>
  <c r="A90" i="10"/>
  <c r="O89" i="10"/>
  <c r="N89" i="10"/>
  <c r="A89" i="10"/>
  <c r="O88" i="10"/>
  <c r="N88" i="10"/>
  <c r="A88" i="10"/>
  <c r="O87" i="10"/>
  <c r="N87" i="10"/>
  <c r="A87" i="10"/>
  <c r="O86" i="10"/>
  <c r="N86" i="10"/>
  <c r="A86" i="10"/>
  <c r="O85" i="10"/>
  <c r="N85" i="10"/>
  <c r="A85" i="10"/>
  <c r="O84" i="10"/>
  <c r="N84" i="10"/>
  <c r="A84" i="10"/>
  <c r="O83" i="10"/>
  <c r="N83" i="10"/>
  <c r="A83" i="10"/>
  <c r="O82" i="10"/>
  <c r="N82" i="10"/>
  <c r="A82" i="10"/>
  <c r="O81" i="10"/>
  <c r="N81" i="10"/>
  <c r="A81" i="10"/>
  <c r="O80" i="10"/>
  <c r="N80" i="10"/>
  <c r="A80" i="10"/>
  <c r="O79" i="10"/>
  <c r="N79" i="10"/>
  <c r="A79" i="10"/>
  <c r="O78" i="10"/>
  <c r="N78" i="10"/>
  <c r="A78" i="10"/>
  <c r="O77" i="10"/>
  <c r="N77" i="10"/>
  <c r="A77" i="10"/>
  <c r="O76" i="10"/>
  <c r="N76" i="10"/>
  <c r="A76" i="10"/>
  <c r="O75" i="10"/>
  <c r="N75" i="10"/>
  <c r="A75" i="10"/>
  <c r="O74" i="10"/>
  <c r="N74" i="10"/>
  <c r="A74" i="10"/>
  <c r="O73" i="10"/>
  <c r="N73" i="10"/>
  <c r="A73" i="10"/>
  <c r="O72" i="10"/>
  <c r="N72" i="10"/>
  <c r="A72" i="10"/>
  <c r="O71" i="10"/>
  <c r="N71" i="10"/>
  <c r="A71" i="10"/>
  <c r="O70" i="10"/>
  <c r="N70" i="10"/>
  <c r="A70" i="10"/>
  <c r="O69" i="10"/>
  <c r="N69" i="10"/>
  <c r="A69" i="10"/>
  <c r="O68" i="10"/>
  <c r="N68" i="10"/>
  <c r="A68" i="10"/>
  <c r="O67" i="10"/>
  <c r="N67" i="10"/>
  <c r="A67" i="10"/>
  <c r="O66" i="10"/>
  <c r="N66" i="10"/>
  <c r="A66" i="10"/>
  <c r="O65" i="10"/>
  <c r="N65" i="10"/>
  <c r="A65" i="10"/>
  <c r="O64" i="10"/>
  <c r="N64" i="10"/>
  <c r="A64" i="10"/>
  <c r="O63" i="10"/>
  <c r="N63" i="10"/>
  <c r="A63" i="10"/>
  <c r="O62" i="10"/>
  <c r="N62" i="10"/>
  <c r="A62" i="10"/>
  <c r="O61" i="10"/>
  <c r="N61" i="10"/>
  <c r="A61" i="10"/>
  <c r="O60" i="10"/>
  <c r="N60" i="10"/>
  <c r="A60" i="10"/>
  <c r="O59" i="10"/>
  <c r="N59" i="10"/>
  <c r="A59" i="10"/>
  <c r="O58" i="10"/>
  <c r="N58" i="10"/>
  <c r="A58" i="10"/>
  <c r="O57" i="10"/>
  <c r="N57" i="10"/>
  <c r="A57" i="10"/>
  <c r="O56" i="10"/>
  <c r="N56" i="10"/>
  <c r="A56" i="10"/>
  <c r="O55" i="10"/>
  <c r="N55" i="10"/>
  <c r="A55" i="10"/>
  <c r="O54" i="10"/>
  <c r="N54" i="10"/>
  <c r="A54" i="10"/>
  <c r="O53" i="10"/>
  <c r="N53" i="10"/>
  <c r="A53" i="10"/>
  <c r="O52" i="10"/>
  <c r="N52" i="10"/>
  <c r="A52" i="10"/>
  <c r="O51" i="10"/>
  <c r="N51" i="10"/>
  <c r="A51" i="10"/>
  <c r="O50" i="10"/>
  <c r="N50" i="10"/>
  <c r="A50" i="10"/>
  <c r="O49" i="10"/>
  <c r="N49" i="10"/>
  <c r="A49" i="10"/>
  <c r="O48" i="10"/>
  <c r="N48" i="10"/>
  <c r="A48" i="10"/>
  <c r="O47" i="10"/>
  <c r="N47" i="10"/>
  <c r="A47" i="10"/>
  <c r="O46" i="10"/>
  <c r="N46" i="10"/>
  <c r="A46" i="10"/>
  <c r="O45" i="10"/>
  <c r="N45" i="10"/>
  <c r="A45" i="10"/>
  <c r="O44" i="10"/>
  <c r="N44" i="10"/>
  <c r="A44" i="10"/>
  <c r="O43" i="10"/>
  <c r="N43" i="10"/>
  <c r="A43" i="10"/>
  <c r="O42" i="10"/>
  <c r="N42" i="10"/>
  <c r="A42" i="10"/>
  <c r="O41" i="10"/>
  <c r="N41" i="10"/>
  <c r="A41" i="10"/>
  <c r="O40" i="10"/>
  <c r="N40" i="10"/>
  <c r="A40" i="10"/>
  <c r="O39" i="10"/>
  <c r="N39" i="10"/>
  <c r="A39" i="10"/>
  <c r="O38" i="10"/>
  <c r="N38" i="10"/>
  <c r="A38" i="10"/>
  <c r="O37" i="10"/>
  <c r="N37" i="10"/>
  <c r="A37" i="10"/>
  <c r="O36" i="10"/>
  <c r="N36" i="10"/>
  <c r="A36" i="10"/>
  <c r="O35" i="10"/>
  <c r="N35" i="10"/>
  <c r="A35" i="10"/>
  <c r="O34" i="10"/>
  <c r="N34" i="10"/>
  <c r="A34" i="10"/>
  <c r="O33" i="10"/>
  <c r="N33" i="10"/>
  <c r="A33" i="10"/>
  <c r="O32" i="10"/>
  <c r="N32" i="10"/>
  <c r="A32" i="10"/>
  <c r="O31" i="10"/>
  <c r="N31" i="10"/>
  <c r="A31" i="10"/>
  <c r="O30" i="10"/>
  <c r="N30" i="10"/>
  <c r="A30" i="10"/>
  <c r="O29" i="10"/>
  <c r="N29" i="10"/>
  <c r="A29" i="10"/>
  <c r="O28" i="10"/>
  <c r="N28" i="10"/>
  <c r="A28" i="10"/>
  <c r="O27" i="10"/>
  <c r="N27" i="10"/>
  <c r="A27" i="10"/>
  <c r="O26" i="10"/>
  <c r="N26" i="10"/>
  <c r="A26" i="10"/>
  <c r="O25" i="10"/>
  <c r="N25" i="10"/>
  <c r="A25" i="10"/>
  <c r="O24" i="10"/>
  <c r="N24" i="10"/>
  <c r="A24" i="10"/>
  <c r="O23" i="10"/>
  <c r="N23" i="10"/>
  <c r="A23" i="10"/>
  <c r="O22" i="10"/>
  <c r="N22" i="10"/>
  <c r="A22" i="10"/>
  <c r="O21" i="10"/>
  <c r="N21" i="10"/>
  <c r="A21" i="10"/>
  <c r="O20" i="10"/>
  <c r="N20" i="10"/>
  <c r="A20" i="10"/>
  <c r="O19" i="10"/>
  <c r="N19" i="10"/>
  <c r="A19" i="10"/>
  <c r="O18" i="10"/>
  <c r="N18" i="10"/>
  <c r="A18" i="10"/>
  <c r="O17" i="10"/>
  <c r="N17" i="10"/>
  <c r="A17" i="10"/>
  <c r="O16" i="10"/>
  <c r="N16" i="10"/>
  <c r="A16" i="10"/>
  <c r="O15" i="10"/>
  <c r="N15" i="10"/>
  <c r="A15" i="10"/>
  <c r="O14" i="10"/>
  <c r="N14" i="10"/>
  <c r="A14" i="10"/>
  <c r="O13" i="10"/>
  <c r="N13" i="10"/>
  <c r="A13" i="10"/>
  <c r="O12" i="10"/>
  <c r="N12" i="10"/>
  <c r="A12" i="10"/>
  <c r="L9" i="10"/>
  <c r="K9" i="10"/>
  <c r="I9" i="10"/>
  <c r="N9" i="10" s="1"/>
  <c r="H9" i="10"/>
  <c r="D4" i="10"/>
  <c r="O1" i="10"/>
  <c r="N1" i="10"/>
  <c r="M1" i="10"/>
  <c r="L1" i="10"/>
  <c r="K1" i="10"/>
  <c r="J1" i="10"/>
  <c r="I1" i="10"/>
  <c r="H1" i="10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N9" i="9"/>
  <c r="M9" i="9"/>
  <c r="J9" i="9"/>
  <c r="I9" i="9"/>
  <c r="H9" i="9"/>
  <c r="H6" i="9"/>
  <c r="H5" i="9"/>
  <c r="D4" i="9"/>
  <c r="L3" i="9"/>
  <c r="L4" i="9" s="1"/>
  <c r="N1" i="9"/>
  <c r="M1" i="9"/>
  <c r="L1" i="9"/>
  <c r="K1" i="9"/>
  <c r="J1" i="9"/>
  <c r="I1" i="9"/>
  <c r="H1" i="9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J367" i="8"/>
  <c r="I367" i="8"/>
  <c r="H367" i="8"/>
  <c r="G367" i="8"/>
  <c r="J366" i="8"/>
  <c r="I366" i="8"/>
  <c r="H366" i="8"/>
  <c r="G366" i="8"/>
  <c r="J365" i="8"/>
  <c r="I365" i="8"/>
  <c r="H365" i="8"/>
  <c r="G365" i="8"/>
  <c r="K365" i="8" s="1"/>
  <c r="J364" i="8"/>
  <c r="I364" i="8"/>
  <c r="H364" i="8"/>
  <c r="G364" i="8"/>
  <c r="J363" i="8"/>
  <c r="I363" i="8"/>
  <c r="H363" i="8"/>
  <c r="G363" i="8"/>
  <c r="K363" i="8" s="1"/>
  <c r="J362" i="8"/>
  <c r="I362" i="8"/>
  <c r="H362" i="8"/>
  <c r="G362" i="8"/>
  <c r="K362" i="8" s="1"/>
  <c r="J361" i="8"/>
  <c r="I361" i="8"/>
  <c r="H361" i="8"/>
  <c r="G361" i="8"/>
  <c r="K361" i="8" s="1"/>
  <c r="J360" i="8"/>
  <c r="I360" i="8"/>
  <c r="H360" i="8"/>
  <c r="G360" i="8"/>
  <c r="J359" i="8"/>
  <c r="I359" i="8"/>
  <c r="H359" i="8"/>
  <c r="G359" i="8"/>
  <c r="K359" i="8" s="1"/>
  <c r="J358" i="8"/>
  <c r="I358" i="8"/>
  <c r="H358" i="8"/>
  <c r="G358" i="8"/>
  <c r="K358" i="8" s="1"/>
  <c r="J357" i="8"/>
  <c r="I357" i="8"/>
  <c r="H357" i="8"/>
  <c r="G357" i="8"/>
  <c r="K357" i="8" s="1"/>
  <c r="J356" i="8"/>
  <c r="I356" i="8"/>
  <c r="H356" i="8"/>
  <c r="G356" i="8"/>
  <c r="J355" i="8"/>
  <c r="I355" i="8"/>
  <c r="H355" i="8"/>
  <c r="G355" i="8"/>
  <c r="K355" i="8" s="1"/>
  <c r="J354" i="8"/>
  <c r="I354" i="8"/>
  <c r="H354" i="8"/>
  <c r="G354" i="8"/>
  <c r="K354" i="8" s="1"/>
  <c r="J353" i="8"/>
  <c r="I353" i="8"/>
  <c r="H353" i="8"/>
  <c r="G353" i="8"/>
  <c r="J352" i="8"/>
  <c r="I352" i="8"/>
  <c r="H352" i="8"/>
  <c r="K352" i="8" s="1"/>
  <c r="G352" i="8"/>
  <c r="J351" i="8"/>
  <c r="I351" i="8"/>
  <c r="H351" i="8"/>
  <c r="G351" i="8"/>
  <c r="J350" i="8"/>
  <c r="I350" i="8"/>
  <c r="H350" i="8"/>
  <c r="G350" i="8"/>
  <c r="K350" i="8" s="1"/>
  <c r="J349" i="8"/>
  <c r="I349" i="8"/>
  <c r="H349" i="8"/>
  <c r="G349" i="8"/>
  <c r="K349" i="8" s="1"/>
  <c r="J348" i="8"/>
  <c r="I348" i="8"/>
  <c r="H348" i="8"/>
  <c r="G348" i="8"/>
  <c r="J347" i="8"/>
  <c r="I347" i="8"/>
  <c r="H347" i="8"/>
  <c r="G347" i="8"/>
  <c r="K347" i="8" s="1"/>
  <c r="J346" i="8"/>
  <c r="I346" i="8"/>
  <c r="H346" i="8"/>
  <c r="G346" i="8"/>
  <c r="K346" i="8" s="1"/>
  <c r="J345" i="8"/>
  <c r="I345" i="8"/>
  <c r="H345" i="8"/>
  <c r="G345" i="8"/>
  <c r="K345" i="8" s="1"/>
  <c r="J344" i="8"/>
  <c r="I344" i="8"/>
  <c r="H344" i="8"/>
  <c r="G344" i="8"/>
  <c r="J343" i="8"/>
  <c r="I343" i="8"/>
  <c r="H343" i="8"/>
  <c r="G343" i="8"/>
  <c r="K343" i="8" s="1"/>
  <c r="J342" i="8"/>
  <c r="I342" i="8"/>
  <c r="H342" i="8"/>
  <c r="G342" i="8"/>
  <c r="K342" i="8" s="1"/>
  <c r="J341" i="8"/>
  <c r="I341" i="8"/>
  <c r="H341" i="8"/>
  <c r="G341" i="8"/>
  <c r="K341" i="8" s="1"/>
  <c r="J340" i="8"/>
  <c r="I340" i="8"/>
  <c r="H340" i="8"/>
  <c r="G340" i="8"/>
  <c r="J339" i="8"/>
  <c r="I339" i="8"/>
  <c r="H339" i="8"/>
  <c r="G339" i="8"/>
  <c r="K339" i="8" s="1"/>
  <c r="J338" i="8"/>
  <c r="I338" i="8"/>
  <c r="H338" i="8"/>
  <c r="G338" i="8"/>
  <c r="K338" i="8" s="1"/>
  <c r="J337" i="8"/>
  <c r="I337" i="8"/>
  <c r="H337" i="8"/>
  <c r="G337" i="8"/>
  <c r="J336" i="8"/>
  <c r="I336" i="8"/>
  <c r="H336" i="8"/>
  <c r="K336" i="8" s="1"/>
  <c r="G336" i="8"/>
  <c r="J335" i="8"/>
  <c r="I335" i="8"/>
  <c r="H335" i="8"/>
  <c r="G335" i="8"/>
  <c r="K335" i="8" s="1"/>
  <c r="J334" i="8"/>
  <c r="I334" i="8"/>
  <c r="H334" i="8"/>
  <c r="G334" i="8"/>
  <c r="K334" i="8" s="1"/>
  <c r="J333" i="8"/>
  <c r="I333" i="8"/>
  <c r="H333" i="8"/>
  <c r="G333" i="8"/>
  <c r="K333" i="8" s="1"/>
  <c r="J332" i="8"/>
  <c r="I332" i="8"/>
  <c r="H332" i="8"/>
  <c r="G332" i="8"/>
  <c r="J331" i="8"/>
  <c r="I331" i="8"/>
  <c r="H331" i="8"/>
  <c r="G331" i="8"/>
  <c r="K331" i="8" s="1"/>
  <c r="J330" i="8"/>
  <c r="I330" i="8"/>
  <c r="H330" i="8"/>
  <c r="G330" i="8"/>
  <c r="K330" i="8" s="1"/>
  <c r="J329" i="8"/>
  <c r="I329" i="8"/>
  <c r="H329" i="8"/>
  <c r="G329" i="8"/>
  <c r="K329" i="8" s="1"/>
  <c r="J328" i="8"/>
  <c r="I328" i="8"/>
  <c r="H328" i="8"/>
  <c r="G328" i="8"/>
  <c r="J327" i="8"/>
  <c r="I327" i="8"/>
  <c r="H327" i="8"/>
  <c r="G327" i="8"/>
  <c r="K327" i="8" s="1"/>
  <c r="J326" i="8"/>
  <c r="I326" i="8"/>
  <c r="H326" i="8"/>
  <c r="G326" i="8"/>
  <c r="J325" i="8"/>
  <c r="I325" i="8"/>
  <c r="H325" i="8"/>
  <c r="G325" i="8"/>
  <c r="J324" i="8"/>
  <c r="I324" i="8"/>
  <c r="H324" i="8"/>
  <c r="G324" i="8"/>
  <c r="J323" i="8"/>
  <c r="I323" i="8"/>
  <c r="H323" i="8"/>
  <c r="G323" i="8"/>
  <c r="J322" i="8"/>
  <c r="I322" i="8"/>
  <c r="H322" i="8"/>
  <c r="G322" i="8"/>
  <c r="K322" i="8" s="1"/>
  <c r="J321" i="8"/>
  <c r="I321" i="8"/>
  <c r="H321" i="8"/>
  <c r="G321" i="8"/>
  <c r="K321" i="8" s="1"/>
  <c r="J320" i="8"/>
  <c r="I320" i="8"/>
  <c r="H320" i="8"/>
  <c r="K320" i="8" s="1"/>
  <c r="G320" i="8"/>
  <c r="J319" i="8"/>
  <c r="I319" i="8"/>
  <c r="H319" i="8"/>
  <c r="G319" i="8"/>
  <c r="K319" i="8" s="1"/>
  <c r="J318" i="8"/>
  <c r="I318" i="8"/>
  <c r="H318" i="8"/>
  <c r="G318" i="8"/>
  <c r="J317" i="8"/>
  <c r="I317" i="8"/>
  <c r="H317" i="8"/>
  <c r="G317" i="8"/>
  <c r="K317" i="8" s="1"/>
  <c r="J316" i="8"/>
  <c r="I316" i="8"/>
  <c r="H316" i="8"/>
  <c r="G316" i="8"/>
  <c r="J315" i="8"/>
  <c r="I315" i="8"/>
  <c r="H315" i="8"/>
  <c r="G315" i="8"/>
  <c r="K315" i="8" s="1"/>
  <c r="J314" i="8"/>
  <c r="I314" i="8"/>
  <c r="H314" i="8"/>
  <c r="G314" i="8"/>
  <c r="K314" i="8" s="1"/>
  <c r="J313" i="8"/>
  <c r="I313" i="8"/>
  <c r="H313" i="8"/>
  <c r="G313" i="8"/>
  <c r="K313" i="8" s="1"/>
  <c r="J312" i="8"/>
  <c r="I312" i="8"/>
  <c r="H312" i="8"/>
  <c r="G312" i="8"/>
  <c r="J311" i="8"/>
  <c r="I311" i="8"/>
  <c r="H311" i="8"/>
  <c r="G311" i="8"/>
  <c r="K311" i="8" s="1"/>
  <c r="J310" i="8"/>
  <c r="I310" i="8"/>
  <c r="H310" i="8"/>
  <c r="G310" i="8"/>
  <c r="J309" i="8"/>
  <c r="I309" i="8"/>
  <c r="H309" i="8"/>
  <c r="G309" i="8"/>
  <c r="J308" i="8"/>
  <c r="I308" i="8"/>
  <c r="H308" i="8"/>
  <c r="G308" i="8"/>
  <c r="J307" i="8"/>
  <c r="I307" i="8"/>
  <c r="H307" i="8"/>
  <c r="G307" i="8"/>
  <c r="K307" i="8" s="1"/>
  <c r="J306" i="8"/>
  <c r="I306" i="8"/>
  <c r="H306" i="8"/>
  <c r="G306" i="8"/>
  <c r="K306" i="8" s="1"/>
  <c r="J305" i="8"/>
  <c r="I305" i="8"/>
  <c r="H305" i="8"/>
  <c r="G305" i="8"/>
  <c r="J304" i="8"/>
  <c r="I304" i="8"/>
  <c r="H304" i="8"/>
  <c r="K304" i="8" s="1"/>
  <c r="G304" i="8"/>
  <c r="J303" i="8"/>
  <c r="I303" i="8"/>
  <c r="H303" i="8"/>
  <c r="G303" i="8"/>
  <c r="J302" i="8"/>
  <c r="I302" i="8"/>
  <c r="H302" i="8"/>
  <c r="G302" i="8"/>
  <c r="J301" i="8"/>
  <c r="I301" i="8"/>
  <c r="H301" i="8"/>
  <c r="G301" i="8"/>
  <c r="K301" i="8" s="1"/>
  <c r="J300" i="8"/>
  <c r="I300" i="8"/>
  <c r="H300" i="8"/>
  <c r="G300" i="8"/>
  <c r="J299" i="8"/>
  <c r="I299" i="8"/>
  <c r="H299" i="8"/>
  <c r="G299" i="8"/>
  <c r="K299" i="8" s="1"/>
  <c r="J298" i="8"/>
  <c r="I298" i="8"/>
  <c r="H298" i="8"/>
  <c r="G298" i="8"/>
  <c r="K298" i="8" s="1"/>
  <c r="J297" i="8"/>
  <c r="I297" i="8"/>
  <c r="H297" i="8"/>
  <c r="G297" i="8"/>
  <c r="K297" i="8" s="1"/>
  <c r="J296" i="8"/>
  <c r="I296" i="8"/>
  <c r="H296" i="8"/>
  <c r="G296" i="8"/>
  <c r="J295" i="8"/>
  <c r="I295" i="8"/>
  <c r="H295" i="8"/>
  <c r="G295" i="8"/>
  <c r="K295" i="8" s="1"/>
  <c r="J294" i="8"/>
  <c r="I294" i="8"/>
  <c r="H294" i="8"/>
  <c r="G294" i="8"/>
  <c r="J293" i="8"/>
  <c r="I293" i="8"/>
  <c r="H293" i="8"/>
  <c r="G293" i="8"/>
  <c r="K293" i="8" s="1"/>
  <c r="J292" i="8"/>
  <c r="I292" i="8"/>
  <c r="H292" i="8"/>
  <c r="G292" i="8"/>
  <c r="J291" i="8"/>
  <c r="I291" i="8"/>
  <c r="H291" i="8"/>
  <c r="G291" i="8"/>
  <c r="K291" i="8" s="1"/>
  <c r="J290" i="8"/>
  <c r="I290" i="8"/>
  <c r="H290" i="8"/>
  <c r="G290" i="8"/>
  <c r="K290" i="8" s="1"/>
  <c r="J289" i="8"/>
  <c r="I289" i="8"/>
  <c r="H289" i="8"/>
  <c r="G289" i="8"/>
  <c r="J288" i="8"/>
  <c r="I288" i="8"/>
  <c r="H288" i="8"/>
  <c r="K288" i="8" s="1"/>
  <c r="G288" i="8"/>
  <c r="J287" i="8"/>
  <c r="I287" i="8"/>
  <c r="H287" i="8"/>
  <c r="G287" i="8"/>
  <c r="J286" i="8"/>
  <c r="I286" i="8"/>
  <c r="H286" i="8"/>
  <c r="G286" i="8"/>
  <c r="K286" i="8" s="1"/>
  <c r="J285" i="8"/>
  <c r="I285" i="8"/>
  <c r="H285" i="8"/>
  <c r="G285" i="8"/>
  <c r="K285" i="8" s="1"/>
  <c r="J284" i="8"/>
  <c r="I284" i="8"/>
  <c r="H284" i="8"/>
  <c r="G284" i="8"/>
  <c r="J283" i="8"/>
  <c r="I283" i="8"/>
  <c r="H283" i="8"/>
  <c r="G283" i="8"/>
  <c r="K283" i="8" s="1"/>
  <c r="J282" i="8"/>
  <c r="I282" i="8"/>
  <c r="H282" i="8"/>
  <c r="G282" i="8"/>
  <c r="K282" i="8" s="1"/>
  <c r="J281" i="8"/>
  <c r="I281" i="8"/>
  <c r="H281" i="8"/>
  <c r="G281" i="8"/>
  <c r="K281" i="8" s="1"/>
  <c r="J280" i="8"/>
  <c r="I280" i="8"/>
  <c r="H280" i="8"/>
  <c r="G280" i="8"/>
  <c r="J279" i="8"/>
  <c r="I279" i="8"/>
  <c r="H279" i="8"/>
  <c r="G279" i="8"/>
  <c r="K279" i="8" s="1"/>
  <c r="J278" i="8"/>
  <c r="I278" i="8"/>
  <c r="H278" i="8"/>
  <c r="G278" i="8"/>
  <c r="K278" i="8" s="1"/>
  <c r="J277" i="8"/>
  <c r="I277" i="8"/>
  <c r="H277" i="8"/>
  <c r="G277" i="8"/>
  <c r="K277" i="8" s="1"/>
  <c r="J276" i="8"/>
  <c r="I276" i="8"/>
  <c r="H276" i="8"/>
  <c r="G276" i="8"/>
  <c r="J275" i="8"/>
  <c r="I275" i="8"/>
  <c r="H275" i="8"/>
  <c r="G275" i="8"/>
  <c r="J274" i="8"/>
  <c r="I274" i="8"/>
  <c r="H274" i="8"/>
  <c r="G274" i="8"/>
  <c r="K274" i="8" s="1"/>
  <c r="J273" i="8"/>
  <c r="I273" i="8"/>
  <c r="H273" i="8"/>
  <c r="G273" i="8"/>
  <c r="K273" i="8" s="1"/>
  <c r="J272" i="8"/>
  <c r="I272" i="8"/>
  <c r="H272" i="8"/>
  <c r="K272" i="8" s="1"/>
  <c r="G272" i="8"/>
  <c r="J271" i="8"/>
  <c r="I271" i="8"/>
  <c r="H271" i="8"/>
  <c r="G271" i="8"/>
  <c r="K271" i="8" s="1"/>
  <c r="J270" i="8"/>
  <c r="I270" i="8"/>
  <c r="H270" i="8"/>
  <c r="G270" i="8"/>
  <c r="K270" i="8" s="1"/>
  <c r="J269" i="8"/>
  <c r="I269" i="8"/>
  <c r="H269" i="8"/>
  <c r="G269" i="8"/>
  <c r="K269" i="8" s="1"/>
  <c r="J268" i="8"/>
  <c r="I268" i="8"/>
  <c r="H268" i="8"/>
  <c r="G268" i="8"/>
  <c r="J267" i="8"/>
  <c r="I267" i="8"/>
  <c r="H267" i="8"/>
  <c r="G267" i="8"/>
  <c r="K267" i="8" s="1"/>
  <c r="J266" i="8"/>
  <c r="I266" i="8"/>
  <c r="H266" i="8"/>
  <c r="G266" i="8"/>
  <c r="K266" i="8" s="1"/>
  <c r="J265" i="8"/>
  <c r="I265" i="8"/>
  <c r="H265" i="8"/>
  <c r="G265" i="8"/>
  <c r="K265" i="8" s="1"/>
  <c r="J264" i="8"/>
  <c r="I264" i="8"/>
  <c r="H264" i="8"/>
  <c r="G264" i="8"/>
  <c r="J263" i="8"/>
  <c r="I263" i="8"/>
  <c r="H263" i="8"/>
  <c r="G263" i="8"/>
  <c r="K263" i="8" s="1"/>
  <c r="J262" i="8"/>
  <c r="I262" i="8"/>
  <c r="H262" i="8"/>
  <c r="G262" i="8"/>
  <c r="J261" i="8"/>
  <c r="I261" i="8"/>
  <c r="H261" i="8"/>
  <c r="G261" i="8"/>
  <c r="J260" i="8"/>
  <c r="I260" i="8"/>
  <c r="H260" i="8"/>
  <c r="G260" i="8"/>
  <c r="J259" i="8"/>
  <c r="I259" i="8"/>
  <c r="H259" i="8"/>
  <c r="G259" i="8"/>
  <c r="J258" i="8"/>
  <c r="I258" i="8"/>
  <c r="H258" i="8"/>
  <c r="G258" i="8"/>
  <c r="K258" i="8" s="1"/>
  <c r="J257" i="8"/>
  <c r="I257" i="8"/>
  <c r="H257" i="8"/>
  <c r="G257" i="8"/>
  <c r="K257" i="8" s="1"/>
  <c r="J256" i="8"/>
  <c r="I256" i="8"/>
  <c r="H256" i="8"/>
  <c r="K256" i="8" s="1"/>
  <c r="G256" i="8"/>
  <c r="J255" i="8"/>
  <c r="I255" i="8"/>
  <c r="H255" i="8"/>
  <c r="G255" i="8"/>
  <c r="K255" i="8" s="1"/>
  <c r="J254" i="8"/>
  <c r="I254" i="8"/>
  <c r="H254" i="8"/>
  <c r="G254" i="8"/>
  <c r="K254" i="8" s="1"/>
  <c r="J253" i="8"/>
  <c r="I253" i="8"/>
  <c r="H253" i="8"/>
  <c r="G253" i="8"/>
  <c r="K253" i="8" s="1"/>
  <c r="J252" i="8"/>
  <c r="I252" i="8"/>
  <c r="H252" i="8"/>
  <c r="G252" i="8"/>
  <c r="J251" i="8"/>
  <c r="I251" i="8"/>
  <c r="H251" i="8"/>
  <c r="G251" i="8"/>
  <c r="K251" i="8" s="1"/>
  <c r="J250" i="8"/>
  <c r="I250" i="8"/>
  <c r="H250" i="8"/>
  <c r="G250" i="8"/>
  <c r="K250" i="8" s="1"/>
  <c r="J249" i="8"/>
  <c r="I249" i="8"/>
  <c r="H249" i="8"/>
  <c r="G249" i="8"/>
  <c r="K249" i="8" s="1"/>
  <c r="J248" i="8"/>
  <c r="I248" i="8"/>
  <c r="H248" i="8"/>
  <c r="G248" i="8"/>
  <c r="J247" i="8"/>
  <c r="I247" i="8"/>
  <c r="H247" i="8"/>
  <c r="G247" i="8"/>
  <c r="K247" i="8" s="1"/>
  <c r="J246" i="8"/>
  <c r="I246" i="8"/>
  <c r="H246" i="8"/>
  <c r="G246" i="8"/>
  <c r="J245" i="8"/>
  <c r="I245" i="8"/>
  <c r="H245" i="8"/>
  <c r="G245" i="8"/>
  <c r="J244" i="8"/>
  <c r="I244" i="8"/>
  <c r="H244" i="8"/>
  <c r="G244" i="8"/>
  <c r="J243" i="8"/>
  <c r="I243" i="8"/>
  <c r="H243" i="8"/>
  <c r="G243" i="8"/>
  <c r="K243" i="8" s="1"/>
  <c r="J242" i="8"/>
  <c r="I242" i="8"/>
  <c r="H242" i="8"/>
  <c r="G242" i="8"/>
  <c r="K242" i="8" s="1"/>
  <c r="J241" i="8"/>
  <c r="I241" i="8"/>
  <c r="H241" i="8"/>
  <c r="G241" i="8"/>
  <c r="J240" i="8"/>
  <c r="I240" i="8"/>
  <c r="H240" i="8"/>
  <c r="K240" i="8" s="1"/>
  <c r="G240" i="8"/>
  <c r="J239" i="8"/>
  <c r="I239" i="8"/>
  <c r="H239" i="8"/>
  <c r="G239" i="8"/>
  <c r="J238" i="8"/>
  <c r="I238" i="8"/>
  <c r="H238" i="8"/>
  <c r="G238" i="8"/>
  <c r="J237" i="8"/>
  <c r="I237" i="8"/>
  <c r="H237" i="8"/>
  <c r="G237" i="8"/>
  <c r="K237" i="8" s="1"/>
  <c r="J236" i="8"/>
  <c r="I236" i="8"/>
  <c r="H236" i="8"/>
  <c r="G236" i="8"/>
  <c r="J235" i="8"/>
  <c r="I235" i="8"/>
  <c r="H235" i="8"/>
  <c r="G235" i="8"/>
  <c r="K235" i="8" s="1"/>
  <c r="J234" i="8"/>
  <c r="I234" i="8"/>
  <c r="H234" i="8"/>
  <c r="G234" i="8"/>
  <c r="K234" i="8" s="1"/>
  <c r="J233" i="8"/>
  <c r="I233" i="8"/>
  <c r="H233" i="8"/>
  <c r="G233" i="8"/>
  <c r="K233" i="8" s="1"/>
  <c r="J232" i="8"/>
  <c r="I232" i="8"/>
  <c r="H232" i="8"/>
  <c r="G232" i="8"/>
  <c r="J231" i="8"/>
  <c r="I231" i="8"/>
  <c r="H231" i="8"/>
  <c r="G231" i="8"/>
  <c r="K231" i="8" s="1"/>
  <c r="J230" i="8"/>
  <c r="I230" i="8"/>
  <c r="H230" i="8"/>
  <c r="G230" i="8"/>
  <c r="K230" i="8" s="1"/>
  <c r="J229" i="8"/>
  <c r="I229" i="8"/>
  <c r="H229" i="8"/>
  <c r="G229" i="8"/>
  <c r="K229" i="8" s="1"/>
  <c r="J228" i="8"/>
  <c r="I228" i="8"/>
  <c r="H228" i="8"/>
  <c r="G228" i="8"/>
  <c r="J227" i="8"/>
  <c r="I227" i="8"/>
  <c r="H227" i="8"/>
  <c r="G227" i="8"/>
  <c r="K227" i="8" s="1"/>
  <c r="J226" i="8"/>
  <c r="I226" i="8"/>
  <c r="H226" i="8"/>
  <c r="G226" i="8"/>
  <c r="K226" i="8" s="1"/>
  <c r="J225" i="8"/>
  <c r="I225" i="8"/>
  <c r="H225" i="8"/>
  <c r="G225" i="8"/>
  <c r="J224" i="8"/>
  <c r="I224" i="8"/>
  <c r="H224" i="8"/>
  <c r="K224" i="8" s="1"/>
  <c r="G224" i="8"/>
  <c r="J223" i="8"/>
  <c r="I223" i="8"/>
  <c r="H223" i="8"/>
  <c r="G223" i="8"/>
  <c r="J222" i="8"/>
  <c r="I222" i="8"/>
  <c r="H222" i="8"/>
  <c r="G222" i="8"/>
  <c r="K222" i="8" s="1"/>
  <c r="J221" i="8"/>
  <c r="I221" i="8"/>
  <c r="H221" i="8"/>
  <c r="G221" i="8"/>
  <c r="K221" i="8" s="1"/>
  <c r="J220" i="8"/>
  <c r="I220" i="8"/>
  <c r="H220" i="8"/>
  <c r="G220" i="8"/>
  <c r="J219" i="8"/>
  <c r="I219" i="8"/>
  <c r="H219" i="8"/>
  <c r="G219" i="8"/>
  <c r="K219" i="8" s="1"/>
  <c r="J218" i="8"/>
  <c r="I218" i="8"/>
  <c r="H218" i="8"/>
  <c r="G218" i="8"/>
  <c r="K218" i="8" s="1"/>
  <c r="J217" i="8"/>
  <c r="I217" i="8"/>
  <c r="H217" i="8"/>
  <c r="G217" i="8"/>
  <c r="K217" i="8" s="1"/>
  <c r="J216" i="8"/>
  <c r="I216" i="8"/>
  <c r="H216" i="8"/>
  <c r="G216" i="8"/>
  <c r="J215" i="8"/>
  <c r="I215" i="8"/>
  <c r="H215" i="8"/>
  <c r="G215" i="8"/>
  <c r="K215" i="8" s="1"/>
  <c r="J214" i="8"/>
  <c r="I214" i="8"/>
  <c r="H214" i="8"/>
  <c r="G214" i="8"/>
  <c r="K214" i="8" s="1"/>
  <c r="J213" i="8"/>
  <c r="I213" i="8"/>
  <c r="H213" i="8"/>
  <c r="G213" i="8"/>
  <c r="K213" i="8" s="1"/>
  <c r="J212" i="8"/>
  <c r="I212" i="8"/>
  <c r="H212" i="8"/>
  <c r="G212" i="8"/>
  <c r="J211" i="8"/>
  <c r="I211" i="8"/>
  <c r="H211" i="8"/>
  <c r="G211" i="8"/>
  <c r="K211" i="8" s="1"/>
  <c r="J210" i="8"/>
  <c r="I210" i="8"/>
  <c r="H210" i="8"/>
  <c r="G210" i="8"/>
  <c r="K210" i="8" s="1"/>
  <c r="J209" i="8"/>
  <c r="I209" i="8"/>
  <c r="H209" i="8"/>
  <c r="G209" i="8"/>
  <c r="J208" i="8"/>
  <c r="I208" i="8"/>
  <c r="H208" i="8"/>
  <c r="K208" i="8" s="1"/>
  <c r="G208" i="8"/>
  <c r="J207" i="8"/>
  <c r="I207" i="8"/>
  <c r="H207" i="8"/>
  <c r="G207" i="8"/>
  <c r="K207" i="8" s="1"/>
  <c r="J206" i="8"/>
  <c r="I206" i="8"/>
  <c r="H206" i="8"/>
  <c r="G206" i="8"/>
  <c r="K206" i="8" s="1"/>
  <c r="J205" i="8"/>
  <c r="I205" i="8"/>
  <c r="H205" i="8"/>
  <c r="G205" i="8"/>
  <c r="K205" i="8" s="1"/>
  <c r="J204" i="8"/>
  <c r="I204" i="8"/>
  <c r="H204" i="8"/>
  <c r="G204" i="8"/>
  <c r="J203" i="8"/>
  <c r="I203" i="8"/>
  <c r="H203" i="8"/>
  <c r="G203" i="8"/>
  <c r="K203" i="8" s="1"/>
  <c r="J202" i="8"/>
  <c r="I202" i="8"/>
  <c r="H202" i="8"/>
  <c r="G202" i="8"/>
  <c r="K202" i="8" s="1"/>
  <c r="J201" i="8"/>
  <c r="I201" i="8"/>
  <c r="H201" i="8"/>
  <c r="G201" i="8"/>
  <c r="K201" i="8" s="1"/>
  <c r="J200" i="8"/>
  <c r="I200" i="8"/>
  <c r="H200" i="8"/>
  <c r="G200" i="8"/>
  <c r="J199" i="8"/>
  <c r="I199" i="8"/>
  <c r="H199" i="8"/>
  <c r="G199" i="8"/>
  <c r="K199" i="8" s="1"/>
  <c r="J198" i="8"/>
  <c r="I198" i="8"/>
  <c r="H198" i="8"/>
  <c r="G198" i="8"/>
  <c r="J197" i="8"/>
  <c r="I197" i="8"/>
  <c r="H197" i="8"/>
  <c r="G197" i="8"/>
  <c r="J196" i="8"/>
  <c r="I196" i="8"/>
  <c r="H196" i="8"/>
  <c r="G196" i="8"/>
  <c r="J195" i="8"/>
  <c r="I195" i="8"/>
  <c r="H195" i="8"/>
  <c r="G195" i="8"/>
  <c r="J194" i="8"/>
  <c r="I194" i="8"/>
  <c r="H194" i="8"/>
  <c r="G194" i="8"/>
  <c r="K194" i="8" s="1"/>
  <c r="J193" i="8"/>
  <c r="I193" i="8"/>
  <c r="H193" i="8"/>
  <c r="G193" i="8"/>
  <c r="K193" i="8" s="1"/>
  <c r="J192" i="8"/>
  <c r="I192" i="8"/>
  <c r="K192" i="8" s="1"/>
  <c r="H192" i="8"/>
  <c r="G192" i="8"/>
  <c r="J191" i="8"/>
  <c r="I191" i="8"/>
  <c r="H191" i="8"/>
  <c r="G191" i="8"/>
  <c r="J190" i="8"/>
  <c r="I190" i="8"/>
  <c r="H190" i="8"/>
  <c r="G190" i="8"/>
  <c r="K190" i="8" s="1"/>
  <c r="J189" i="8"/>
  <c r="I189" i="8"/>
  <c r="H189" i="8"/>
  <c r="G189" i="8"/>
  <c r="K189" i="8" s="1"/>
  <c r="J188" i="8"/>
  <c r="I188" i="8"/>
  <c r="K188" i="8" s="1"/>
  <c r="H188" i="8"/>
  <c r="G188" i="8"/>
  <c r="J187" i="8"/>
  <c r="I187" i="8"/>
  <c r="H187" i="8"/>
  <c r="G187" i="8"/>
  <c r="K187" i="8" s="1"/>
  <c r="J186" i="8"/>
  <c r="I186" i="8"/>
  <c r="H186" i="8"/>
  <c r="G186" i="8"/>
  <c r="K186" i="8" s="1"/>
  <c r="J185" i="8"/>
  <c r="I185" i="8"/>
  <c r="H185" i="8"/>
  <c r="G185" i="8"/>
  <c r="J184" i="8"/>
  <c r="I184" i="8"/>
  <c r="K184" i="8" s="1"/>
  <c r="H184" i="8"/>
  <c r="G184" i="8"/>
  <c r="J183" i="8"/>
  <c r="I183" i="8"/>
  <c r="H183" i="8"/>
  <c r="G183" i="8"/>
  <c r="K183" i="8" s="1"/>
  <c r="J182" i="8"/>
  <c r="I182" i="8"/>
  <c r="H182" i="8"/>
  <c r="G182" i="8"/>
  <c r="K182" i="8" s="1"/>
  <c r="J181" i="8"/>
  <c r="I181" i="8"/>
  <c r="H181" i="8"/>
  <c r="G181" i="8"/>
  <c r="J180" i="8"/>
  <c r="I180" i="8"/>
  <c r="K180" i="8" s="1"/>
  <c r="H180" i="8"/>
  <c r="G180" i="8"/>
  <c r="J179" i="8"/>
  <c r="I179" i="8"/>
  <c r="H179" i="8"/>
  <c r="G179" i="8"/>
  <c r="J178" i="8"/>
  <c r="I178" i="8"/>
  <c r="H178" i="8"/>
  <c r="G178" i="8"/>
  <c r="K178" i="8" s="1"/>
  <c r="J177" i="8"/>
  <c r="I177" i="8"/>
  <c r="H177" i="8"/>
  <c r="G177" i="8"/>
  <c r="K177" i="8" s="1"/>
  <c r="J176" i="8"/>
  <c r="I176" i="8"/>
  <c r="K176" i="8" s="1"/>
  <c r="H176" i="8"/>
  <c r="G176" i="8"/>
  <c r="J175" i="8"/>
  <c r="I175" i="8"/>
  <c r="H175" i="8"/>
  <c r="G175" i="8"/>
  <c r="K175" i="8" s="1"/>
  <c r="J174" i="8"/>
  <c r="I174" i="8"/>
  <c r="H174" i="8"/>
  <c r="G174" i="8"/>
  <c r="K174" i="8" s="1"/>
  <c r="J173" i="8"/>
  <c r="I173" i="8"/>
  <c r="H173" i="8"/>
  <c r="G173" i="8"/>
  <c r="J172" i="8"/>
  <c r="I172" i="8"/>
  <c r="K172" i="8" s="1"/>
  <c r="H172" i="8"/>
  <c r="G172" i="8"/>
  <c r="J171" i="8"/>
  <c r="I171" i="8"/>
  <c r="H171" i="8"/>
  <c r="G171" i="8"/>
  <c r="K171" i="8" s="1"/>
  <c r="J170" i="8"/>
  <c r="I170" i="8"/>
  <c r="H170" i="8"/>
  <c r="G170" i="8"/>
  <c r="K170" i="8" s="1"/>
  <c r="J169" i="8"/>
  <c r="I169" i="8"/>
  <c r="H169" i="8"/>
  <c r="G169" i="8"/>
  <c r="J168" i="8"/>
  <c r="I168" i="8"/>
  <c r="K168" i="8" s="1"/>
  <c r="H168" i="8"/>
  <c r="G168" i="8"/>
  <c r="J167" i="8"/>
  <c r="I167" i="8"/>
  <c r="H167" i="8"/>
  <c r="G167" i="8"/>
  <c r="K167" i="8" s="1"/>
  <c r="J166" i="8"/>
  <c r="I166" i="8"/>
  <c r="H166" i="8"/>
  <c r="G166" i="8"/>
  <c r="K166" i="8" s="1"/>
  <c r="J165" i="8"/>
  <c r="I165" i="8"/>
  <c r="H165" i="8"/>
  <c r="G165" i="8"/>
  <c r="J164" i="8"/>
  <c r="I164" i="8"/>
  <c r="K164" i="8" s="1"/>
  <c r="H164" i="8"/>
  <c r="G164" i="8"/>
  <c r="J163" i="8"/>
  <c r="I163" i="8"/>
  <c r="H163" i="8"/>
  <c r="G163" i="8"/>
  <c r="J162" i="8"/>
  <c r="I162" i="8"/>
  <c r="H162" i="8"/>
  <c r="G162" i="8"/>
  <c r="K162" i="8" s="1"/>
  <c r="J161" i="8"/>
  <c r="I161" i="8"/>
  <c r="H161" i="8"/>
  <c r="G161" i="8"/>
  <c r="K161" i="8" s="1"/>
  <c r="I160" i="8"/>
  <c r="H160" i="8"/>
  <c r="K160" i="8" s="1"/>
  <c r="G160" i="8"/>
  <c r="J159" i="8"/>
  <c r="I159" i="8"/>
  <c r="K159" i="8" s="1"/>
  <c r="H159" i="8"/>
  <c r="G159" i="8"/>
  <c r="J158" i="8"/>
  <c r="I158" i="8"/>
  <c r="H158" i="8"/>
  <c r="G158" i="8"/>
  <c r="J157" i="8"/>
  <c r="I157" i="8"/>
  <c r="H157" i="8"/>
  <c r="G157" i="8"/>
  <c r="K157" i="8" s="1"/>
  <c r="J156" i="8"/>
  <c r="I156" i="8"/>
  <c r="H156" i="8"/>
  <c r="G156" i="8"/>
  <c r="K156" i="8" s="1"/>
  <c r="J155" i="8"/>
  <c r="I155" i="8"/>
  <c r="K155" i="8" s="1"/>
  <c r="H155" i="8"/>
  <c r="G155" i="8"/>
  <c r="J154" i="8"/>
  <c r="I154" i="8"/>
  <c r="H154" i="8"/>
  <c r="G154" i="8"/>
  <c r="J153" i="8"/>
  <c r="I153" i="8"/>
  <c r="H153" i="8"/>
  <c r="G153" i="8"/>
  <c r="K153" i="8" s="1"/>
  <c r="J152" i="8"/>
  <c r="I152" i="8"/>
  <c r="H152" i="8"/>
  <c r="G152" i="8"/>
  <c r="K152" i="8" s="1"/>
  <c r="J151" i="8"/>
  <c r="I151" i="8"/>
  <c r="K151" i="8" s="1"/>
  <c r="H151" i="8"/>
  <c r="G151" i="8"/>
  <c r="J150" i="8"/>
  <c r="I150" i="8"/>
  <c r="H150" i="8"/>
  <c r="G150" i="8"/>
  <c r="K150" i="8" s="1"/>
  <c r="J149" i="8"/>
  <c r="I149" i="8"/>
  <c r="H149" i="8"/>
  <c r="G149" i="8"/>
  <c r="K149" i="8" s="1"/>
  <c r="J148" i="8"/>
  <c r="I148" i="8"/>
  <c r="H148" i="8"/>
  <c r="G148" i="8"/>
  <c r="J147" i="8"/>
  <c r="I147" i="8"/>
  <c r="K147" i="8" s="1"/>
  <c r="H147" i="8"/>
  <c r="G147" i="8"/>
  <c r="J146" i="8"/>
  <c r="I146" i="8"/>
  <c r="H146" i="8"/>
  <c r="G146" i="8"/>
  <c r="K146" i="8" s="1"/>
  <c r="J145" i="8"/>
  <c r="I145" i="8"/>
  <c r="H145" i="8"/>
  <c r="G145" i="8"/>
  <c r="K145" i="8" s="1"/>
  <c r="J144" i="8"/>
  <c r="I144" i="8"/>
  <c r="H144" i="8"/>
  <c r="G144" i="8"/>
  <c r="J143" i="8"/>
  <c r="I143" i="8"/>
  <c r="K143" i="8" s="1"/>
  <c r="H143" i="8"/>
  <c r="G143" i="8"/>
  <c r="J142" i="8"/>
  <c r="I142" i="8"/>
  <c r="H142" i="8"/>
  <c r="G142" i="8"/>
  <c r="J141" i="8"/>
  <c r="I141" i="8"/>
  <c r="H141" i="8"/>
  <c r="G141" i="8"/>
  <c r="K141" i="8" s="1"/>
  <c r="J140" i="8"/>
  <c r="I140" i="8"/>
  <c r="H140" i="8"/>
  <c r="G140" i="8"/>
  <c r="K140" i="8" s="1"/>
  <c r="J139" i="8"/>
  <c r="I139" i="8"/>
  <c r="K139" i="8" s="1"/>
  <c r="H139" i="8"/>
  <c r="G139" i="8"/>
  <c r="J138" i="8"/>
  <c r="I138" i="8"/>
  <c r="H138" i="8"/>
  <c r="G138" i="8"/>
  <c r="K138" i="8" s="1"/>
  <c r="J137" i="8"/>
  <c r="I137" i="8"/>
  <c r="H137" i="8"/>
  <c r="G137" i="8"/>
  <c r="K137" i="8" s="1"/>
  <c r="J136" i="8"/>
  <c r="I136" i="8"/>
  <c r="H136" i="8"/>
  <c r="G136" i="8"/>
  <c r="J135" i="8"/>
  <c r="I135" i="8"/>
  <c r="K135" i="8" s="1"/>
  <c r="H135" i="8"/>
  <c r="G135" i="8"/>
  <c r="J134" i="8"/>
  <c r="I134" i="8"/>
  <c r="H134" i="8"/>
  <c r="G134" i="8"/>
  <c r="K134" i="8" s="1"/>
  <c r="J133" i="8"/>
  <c r="I133" i="8"/>
  <c r="H133" i="8"/>
  <c r="G133" i="8"/>
  <c r="K133" i="8" s="1"/>
  <c r="J132" i="8"/>
  <c r="I132" i="8"/>
  <c r="H132" i="8"/>
  <c r="G132" i="8"/>
  <c r="J131" i="8"/>
  <c r="I131" i="8"/>
  <c r="K131" i="8" s="1"/>
  <c r="H131" i="8"/>
  <c r="G131" i="8"/>
  <c r="J130" i="8"/>
  <c r="I130" i="8"/>
  <c r="H130" i="8"/>
  <c r="G130" i="8"/>
  <c r="K130" i="8" s="1"/>
  <c r="J129" i="8"/>
  <c r="I129" i="8"/>
  <c r="H129" i="8"/>
  <c r="G129" i="8"/>
  <c r="K129" i="8" s="1"/>
  <c r="J128" i="8"/>
  <c r="I128" i="8"/>
  <c r="H128" i="8"/>
  <c r="G128" i="8"/>
  <c r="J127" i="8"/>
  <c r="I127" i="8"/>
  <c r="K127" i="8" s="1"/>
  <c r="H127" i="8"/>
  <c r="G127" i="8"/>
  <c r="J126" i="8"/>
  <c r="I126" i="8"/>
  <c r="H126" i="8"/>
  <c r="G126" i="8"/>
  <c r="J125" i="8"/>
  <c r="I125" i="8"/>
  <c r="H125" i="8"/>
  <c r="G125" i="8"/>
  <c r="K125" i="8" s="1"/>
  <c r="J124" i="8"/>
  <c r="I124" i="8"/>
  <c r="H124" i="8"/>
  <c r="G124" i="8"/>
  <c r="K124" i="8" s="1"/>
  <c r="J123" i="8"/>
  <c r="I123" i="8"/>
  <c r="K123" i="8" s="1"/>
  <c r="H123" i="8"/>
  <c r="G123" i="8"/>
  <c r="J122" i="8"/>
  <c r="I122" i="8"/>
  <c r="H122" i="8"/>
  <c r="G122" i="8"/>
  <c r="J121" i="8"/>
  <c r="I121" i="8"/>
  <c r="H121" i="8"/>
  <c r="G121" i="8"/>
  <c r="K121" i="8" s="1"/>
  <c r="J120" i="8"/>
  <c r="I120" i="8"/>
  <c r="H120" i="8"/>
  <c r="G120" i="8"/>
  <c r="K120" i="8" s="1"/>
  <c r="J119" i="8"/>
  <c r="I119" i="8"/>
  <c r="K119" i="8" s="1"/>
  <c r="H119" i="8"/>
  <c r="G119" i="8"/>
  <c r="J118" i="8"/>
  <c r="I118" i="8"/>
  <c r="H118" i="8"/>
  <c r="G118" i="8"/>
  <c r="K118" i="8" s="1"/>
  <c r="J117" i="8"/>
  <c r="I117" i="8"/>
  <c r="H117" i="8"/>
  <c r="G117" i="8"/>
  <c r="K117" i="8" s="1"/>
  <c r="J116" i="8"/>
  <c r="I116" i="8"/>
  <c r="H116" i="8"/>
  <c r="G116" i="8"/>
  <c r="J115" i="8"/>
  <c r="I115" i="8"/>
  <c r="K115" i="8" s="1"/>
  <c r="H115" i="8"/>
  <c r="G115" i="8"/>
  <c r="J114" i="8"/>
  <c r="I114" i="8"/>
  <c r="H114" i="8"/>
  <c r="G114" i="8"/>
  <c r="K114" i="8" s="1"/>
  <c r="J113" i="8"/>
  <c r="I113" i="8"/>
  <c r="H113" i="8"/>
  <c r="G113" i="8"/>
  <c r="K113" i="8" s="1"/>
  <c r="J112" i="8"/>
  <c r="I112" i="8"/>
  <c r="H112" i="8"/>
  <c r="G112" i="8"/>
  <c r="J111" i="8"/>
  <c r="I111" i="8"/>
  <c r="K111" i="8" s="1"/>
  <c r="H111" i="8"/>
  <c r="G111" i="8"/>
  <c r="J110" i="8"/>
  <c r="I110" i="8"/>
  <c r="H110" i="8"/>
  <c r="G110" i="8"/>
  <c r="J109" i="8"/>
  <c r="I109" i="8"/>
  <c r="H109" i="8"/>
  <c r="G109" i="8"/>
  <c r="K109" i="8" s="1"/>
  <c r="J108" i="8"/>
  <c r="I108" i="8"/>
  <c r="H108" i="8"/>
  <c r="G108" i="8"/>
  <c r="K108" i="8" s="1"/>
  <c r="J107" i="8"/>
  <c r="I107" i="8"/>
  <c r="K107" i="8" s="1"/>
  <c r="H107" i="8"/>
  <c r="G107" i="8"/>
  <c r="J106" i="8"/>
  <c r="I106" i="8"/>
  <c r="H106" i="8"/>
  <c r="G106" i="8"/>
  <c r="K106" i="8" s="1"/>
  <c r="J105" i="8"/>
  <c r="I105" i="8"/>
  <c r="H105" i="8"/>
  <c r="G105" i="8"/>
  <c r="K105" i="8" s="1"/>
  <c r="J104" i="8"/>
  <c r="I104" i="8"/>
  <c r="H104" i="8"/>
  <c r="G104" i="8"/>
  <c r="J103" i="8"/>
  <c r="I103" i="8"/>
  <c r="K103" i="8" s="1"/>
  <c r="H103" i="8"/>
  <c r="G103" i="8"/>
  <c r="J102" i="8"/>
  <c r="I102" i="8"/>
  <c r="H102" i="8"/>
  <c r="G102" i="8"/>
  <c r="K102" i="8" s="1"/>
  <c r="J101" i="8"/>
  <c r="I101" i="8"/>
  <c r="H101" i="8"/>
  <c r="G101" i="8"/>
  <c r="K101" i="8" s="1"/>
  <c r="J100" i="8"/>
  <c r="I100" i="8"/>
  <c r="H100" i="8"/>
  <c r="G100" i="8"/>
  <c r="J99" i="8"/>
  <c r="I99" i="8"/>
  <c r="K99" i="8" s="1"/>
  <c r="H99" i="8"/>
  <c r="G99" i="8"/>
  <c r="J98" i="8"/>
  <c r="I98" i="8"/>
  <c r="H98" i="8"/>
  <c r="G98" i="8"/>
  <c r="J97" i="8"/>
  <c r="I97" i="8"/>
  <c r="H97" i="8"/>
  <c r="G97" i="8"/>
  <c r="K97" i="8" s="1"/>
  <c r="J96" i="8"/>
  <c r="I96" i="8"/>
  <c r="H96" i="8"/>
  <c r="G96" i="8"/>
  <c r="K96" i="8" s="1"/>
  <c r="K95" i="8"/>
  <c r="J95" i="8"/>
  <c r="I95" i="8"/>
  <c r="H95" i="8"/>
  <c r="G95" i="8"/>
  <c r="J94" i="8"/>
  <c r="I94" i="8"/>
  <c r="H94" i="8"/>
  <c r="G94" i="8"/>
  <c r="K94" i="8" s="1"/>
  <c r="J93" i="8"/>
  <c r="I93" i="8"/>
  <c r="H93" i="8"/>
  <c r="G93" i="8"/>
  <c r="K93" i="8" s="1"/>
  <c r="J92" i="8"/>
  <c r="I92" i="8"/>
  <c r="H92" i="8"/>
  <c r="G92" i="8"/>
  <c r="J91" i="8"/>
  <c r="I91" i="8"/>
  <c r="K91" i="8" s="1"/>
  <c r="H91" i="8"/>
  <c r="G91" i="8"/>
  <c r="J90" i="8"/>
  <c r="I90" i="8"/>
  <c r="H90" i="8"/>
  <c r="G90" i="8"/>
  <c r="J89" i="8"/>
  <c r="I89" i="8"/>
  <c r="H89" i="8"/>
  <c r="G89" i="8"/>
  <c r="K89" i="8" s="1"/>
  <c r="J88" i="8"/>
  <c r="I88" i="8"/>
  <c r="H88" i="8"/>
  <c r="G88" i="8"/>
  <c r="K88" i="8" s="1"/>
  <c r="K87" i="8"/>
  <c r="J87" i="8"/>
  <c r="I87" i="8"/>
  <c r="H87" i="8"/>
  <c r="G87" i="8"/>
  <c r="J86" i="8"/>
  <c r="I86" i="8"/>
  <c r="H86" i="8"/>
  <c r="G86" i="8"/>
  <c r="K86" i="8" s="1"/>
  <c r="J85" i="8"/>
  <c r="I85" i="8"/>
  <c r="H85" i="8"/>
  <c r="G85" i="8"/>
  <c r="K85" i="8" s="1"/>
  <c r="J84" i="8"/>
  <c r="I84" i="8"/>
  <c r="H84" i="8"/>
  <c r="G84" i="8"/>
  <c r="J83" i="8"/>
  <c r="I83" i="8"/>
  <c r="K83" i="8" s="1"/>
  <c r="H83" i="8"/>
  <c r="G83" i="8"/>
  <c r="J82" i="8"/>
  <c r="I82" i="8"/>
  <c r="H82" i="8"/>
  <c r="G82" i="8"/>
  <c r="J81" i="8"/>
  <c r="I81" i="8"/>
  <c r="H81" i="8"/>
  <c r="G81" i="8"/>
  <c r="K81" i="8" s="1"/>
  <c r="J80" i="8"/>
  <c r="I80" i="8"/>
  <c r="H80" i="8"/>
  <c r="G80" i="8"/>
  <c r="K80" i="8" s="1"/>
  <c r="K79" i="8"/>
  <c r="J79" i="8"/>
  <c r="I79" i="8"/>
  <c r="H79" i="8"/>
  <c r="G79" i="8"/>
  <c r="J78" i="8"/>
  <c r="I78" i="8"/>
  <c r="H78" i="8"/>
  <c r="G78" i="8"/>
  <c r="K78" i="8" s="1"/>
  <c r="J77" i="8"/>
  <c r="I77" i="8"/>
  <c r="H77" i="8"/>
  <c r="G77" i="8"/>
  <c r="K77" i="8" s="1"/>
  <c r="J76" i="8"/>
  <c r="I76" i="8"/>
  <c r="H76" i="8"/>
  <c r="G76" i="8"/>
  <c r="J75" i="8"/>
  <c r="I75" i="8"/>
  <c r="K75" i="8" s="1"/>
  <c r="H75" i="8"/>
  <c r="G75" i="8"/>
  <c r="J74" i="8"/>
  <c r="I74" i="8"/>
  <c r="H74" i="8"/>
  <c r="G74" i="8"/>
  <c r="J73" i="8"/>
  <c r="I73" i="8"/>
  <c r="H73" i="8"/>
  <c r="G73" i="8"/>
  <c r="K73" i="8" s="1"/>
  <c r="J72" i="8"/>
  <c r="I72" i="8"/>
  <c r="H72" i="8"/>
  <c r="G72" i="8"/>
  <c r="K72" i="8" s="1"/>
  <c r="J71" i="8"/>
  <c r="I71" i="8"/>
  <c r="H71" i="8"/>
  <c r="G71" i="8"/>
  <c r="J70" i="8"/>
  <c r="I70" i="8"/>
  <c r="H70" i="8"/>
  <c r="G70" i="8"/>
  <c r="J69" i="8"/>
  <c r="I69" i="8"/>
  <c r="H69" i="8"/>
  <c r="G69" i="8"/>
  <c r="J68" i="8"/>
  <c r="I68" i="8"/>
  <c r="H68" i="8"/>
  <c r="G68" i="8"/>
  <c r="K68" i="8" s="1"/>
  <c r="K67" i="8"/>
  <c r="J67" i="8"/>
  <c r="I67" i="8"/>
  <c r="H67" i="8"/>
  <c r="G67" i="8"/>
  <c r="J66" i="8"/>
  <c r="I66" i="8"/>
  <c r="H66" i="8"/>
  <c r="G66" i="8"/>
  <c r="K66" i="8" s="1"/>
  <c r="J65" i="8"/>
  <c r="I65" i="8"/>
  <c r="H65" i="8"/>
  <c r="G65" i="8"/>
  <c r="K65" i="8" s="1"/>
  <c r="J64" i="8"/>
  <c r="I64" i="8"/>
  <c r="H64" i="8"/>
  <c r="G64" i="8"/>
  <c r="K64" i="8" s="1"/>
  <c r="K63" i="8"/>
  <c r="J63" i="8"/>
  <c r="I63" i="8"/>
  <c r="H63" i="8"/>
  <c r="G63" i="8"/>
  <c r="J62" i="8"/>
  <c r="I62" i="8"/>
  <c r="H62" i="8"/>
  <c r="G62" i="8"/>
  <c r="K62" i="8" s="1"/>
  <c r="J61" i="8"/>
  <c r="I61" i="8"/>
  <c r="H61" i="8"/>
  <c r="G61" i="8"/>
  <c r="K61" i="8" s="1"/>
  <c r="J60" i="8"/>
  <c r="I60" i="8"/>
  <c r="H60" i="8"/>
  <c r="G60" i="8"/>
  <c r="J59" i="8"/>
  <c r="I59" i="8"/>
  <c r="H59" i="8"/>
  <c r="G59" i="8"/>
  <c r="J58" i="8"/>
  <c r="I58" i="8"/>
  <c r="H58" i="8"/>
  <c r="G58" i="8"/>
  <c r="J57" i="8"/>
  <c r="I57" i="8"/>
  <c r="H57" i="8"/>
  <c r="G57" i="8"/>
  <c r="K57" i="8" s="1"/>
  <c r="J56" i="8"/>
  <c r="I56" i="8"/>
  <c r="H56" i="8"/>
  <c r="G56" i="8"/>
  <c r="K56" i="8" s="1"/>
  <c r="J55" i="8"/>
  <c r="I55" i="8"/>
  <c r="H55" i="8"/>
  <c r="K55" i="8" s="1"/>
  <c r="G55" i="8"/>
  <c r="J54" i="8"/>
  <c r="I54" i="8"/>
  <c r="H54" i="8"/>
  <c r="G54" i="8"/>
  <c r="J53" i="8"/>
  <c r="I53" i="8"/>
  <c r="H53" i="8"/>
  <c r="G53" i="8"/>
  <c r="K53" i="8" s="1"/>
  <c r="J52" i="8"/>
  <c r="I52" i="8"/>
  <c r="H52" i="8"/>
  <c r="G52" i="8"/>
  <c r="K52" i="8" s="1"/>
  <c r="J51" i="8"/>
  <c r="I51" i="8"/>
  <c r="H51" i="8"/>
  <c r="K51" i="8" s="1"/>
  <c r="G51" i="8"/>
  <c r="J50" i="8"/>
  <c r="I50" i="8"/>
  <c r="H50" i="8"/>
  <c r="G50" i="8"/>
  <c r="K50" i="8" s="1"/>
  <c r="J49" i="8"/>
  <c r="I49" i="8"/>
  <c r="H49" i="8"/>
  <c r="G49" i="8"/>
  <c r="K49" i="8" s="1"/>
  <c r="J48" i="8"/>
  <c r="I48" i="8"/>
  <c r="H48" i="8"/>
  <c r="G48" i="8"/>
  <c r="K48" i="8" s="1"/>
  <c r="K47" i="8"/>
  <c r="J47" i="8"/>
  <c r="I47" i="8"/>
  <c r="H47" i="8"/>
  <c r="G47" i="8"/>
  <c r="J46" i="8"/>
  <c r="I46" i="8"/>
  <c r="H46" i="8"/>
  <c r="G46" i="8"/>
  <c r="J45" i="8"/>
  <c r="I45" i="8"/>
  <c r="H45" i="8"/>
  <c r="G45" i="8"/>
  <c r="K45" i="8" s="1"/>
  <c r="J44" i="8"/>
  <c r="I44" i="8"/>
  <c r="H44" i="8"/>
  <c r="G44" i="8"/>
  <c r="K44" i="8" s="1"/>
  <c r="J43" i="8"/>
  <c r="I43" i="8"/>
  <c r="H43" i="8"/>
  <c r="K43" i="8" s="1"/>
  <c r="G43" i="8"/>
  <c r="J42" i="8"/>
  <c r="I42" i="8"/>
  <c r="H42" i="8"/>
  <c r="G42" i="8"/>
  <c r="J41" i="8"/>
  <c r="I41" i="8"/>
  <c r="H41" i="8"/>
  <c r="G41" i="8"/>
  <c r="K41" i="8" s="1"/>
  <c r="J40" i="8"/>
  <c r="I40" i="8"/>
  <c r="H40" i="8"/>
  <c r="G40" i="8"/>
  <c r="K40" i="8" s="1"/>
  <c r="J39" i="8"/>
  <c r="I39" i="8"/>
  <c r="H39" i="8"/>
  <c r="G39" i="8"/>
  <c r="J38" i="8"/>
  <c r="I38" i="8"/>
  <c r="H38" i="8"/>
  <c r="G38" i="8"/>
  <c r="J37" i="8"/>
  <c r="I37" i="8"/>
  <c r="H37" i="8"/>
  <c r="G37" i="8"/>
  <c r="J36" i="8"/>
  <c r="I36" i="8"/>
  <c r="H36" i="8"/>
  <c r="G36" i="8"/>
  <c r="K36" i="8" s="1"/>
  <c r="K35" i="8"/>
  <c r="J35" i="8"/>
  <c r="I35" i="8"/>
  <c r="H35" i="8"/>
  <c r="G35" i="8"/>
  <c r="J34" i="8"/>
  <c r="I34" i="8"/>
  <c r="H34" i="8"/>
  <c r="G34" i="8"/>
  <c r="K34" i="8" s="1"/>
  <c r="J33" i="8"/>
  <c r="I33" i="8"/>
  <c r="H33" i="8"/>
  <c r="G33" i="8"/>
  <c r="K33" i="8" s="1"/>
  <c r="J32" i="8"/>
  <c r="I32" i="8"/>
  <c r="H32" i="8"/>
  <c r="G32" i="8"/>
  <c r="K32" i="8" s="1"/>
  <c r="K31" i="8"/>
  <c r="J31" i="8"/>
  <c r="I31" i="8"/>
  <c r="H31" i="8"/>
  <c r="G31" i="8"/>
  <c r="J30" i="8"/>
  <c r="I30" i="8"/>
  <c r="H30" i="8"/>
  <c r="G30" i="8"/>
  <c r="K30" i="8" s="1"/>
  <c r="J29" i="8"/>
  <c r="I29" i="8"/>
  <c r="H29" i="8"/>
  <c r="G29" i="8"/>
  <c r="K29" i="8" s="1"/>
  <c r="J28" i="8"/>
  <c r="I28" i="8"/>
  <c r="H28" i="8"/>
  <c r="G28" i="8"/>
  <c r="J27" i="8"/>
  <c r="I27" i="8"/>
  <c r="H27" i="8"/>
  <c r="G27" i="8"/>
  <c r="J26" i="8"/>
  <c r="I26" i="8"/>
  <c r="H26" i="8"/>
  <c r="G26" i="8"/>
  <c r="J25" i="8"/>
  <c r="I25" i="8"/>
  <c r="H25" i="8"/>
  <c r="G25" i="8"/>
  <c r="J24" i="8"/>
  <c r="I24" i="8"/>
  <c r="H24" i="8"/>
  <c r="G24" i="8"/>
  <c r="K24" i="8" s="1"/>
  <c r="J23" i="8"/>
  <c r="I23" i="8"/>
  <c r="H23" i="8"/>
  <c r="K23" i="8" s="1"/>
  <c r="G23" i="8"/>
  <c r="J22" i="8"/>
  <c r="I22" i="8"/>
  <c r="H22" i="8"/>
  <c r="G22" i="8"/>
  <c r="J21" i="8"/>
  <c r="I21" i="8"/>
  <c r="H21" i="8"/>
  <c r="G21" i="8"/>
  <c r="K21" i="8" s="1"/>
  <c r="J20" i="8"/>
  <c r="I20" i="8"/>
  <c r="H20" i="8"/>
  <c r="G20" i="8"/>
  <c r="K20" i="8" s="1"/>
  <c r="J19" i="8"/>
  <c r="I19" i="8"/>
  <c r="H19" i="8"/>
  <c r="K19" i="8" s="1"/>
  <c r="G19" i="8"/>
  <c r="J18" i="8"/>
  <c r="I18" i="8"/>
  <c r="H18" i="8"/>
  <c r="G18" i="8"/>
  <c r="K18" i="8" s="1"/>
  <c r="J17" i="8"/>
  <c r="I17" i="8"/>
  <c r="H17" i="8"/>
  <c r="G17" i="8"/>
  <c r="K17" i="8" s="1"/>
  <c r="J16" i="8"/>
  <c r="I16" i="8"/>
  <c r="H16" i="8"/>
  <c r="G16" i="8"/>
  <c r="K16" i="8" s="1"/>
  <c r="K15" i="8"/>
  <c r="J15" i="8"/>
  <c r="I15" i="8"/>
  <c r="H15" i="8"/>
  <c r="G15" i="8"/>
  <c r="J14" i="8"/>
  <c r="I14" i="8"/>
  <c r="H14" i="8"/>
  <c r="G14" i="8"/>
  <c r="J13" i="8"/>
  <c r="I13" i="8"/>
  <c r="H13" i="8"/>
  <c r="G13" i="8"/>
  <c r="K13" i="8" s="1"/>
  <c r="J12" i="8"/>
  <c r="I12" i="8"/>
  <c r="H12" i="8"/>
  <c r="G12" i="8"/>
  <c r="K12" i="8" s="1"/>
  <c r="J11" i="8"/>
  <c r="I11" i="8"/>
  <c r="H11" i="8"/>
  <c r="K11" i="8" s="1"/>
  <c r="G11" i="8"/>
  <c r="J10" i="8"/>
  <c r="I10" i="8"/>
  <c r="H10" i="8"/>
  <c r="G10" i="8"/>
  <c r="J9" i="8"/>
  <c r="I9" i="8"/>
  <c r="H9" i="8"/>
  <c r="G9" i="8"/>
  <c r="K9" i="8" s="1"/>
  <c r="J8" i="8"/>
  <c r="I8" i="8"/>
  <c r="H8" i="8"/>
  <c r="G8" i="8"/>
  <c r="K8" i="8" s="1"/>
  <c r="J7" i="8"/>
  <c r="I7" i="8"/>
  <c r="H7" i="8"/>
  <c r="G7" i="8"/>
  <c r="J6" i="8"/>
  <c r="I6" i="8"/>
  <c r="H6" i="8"/>
  <c r="G6" i="8"/>
  <c r="J5" i="8"/>
  <c r="I5" i="8"/>
  <c r="H5" i="8"/>
  <c r="G5" i="8"/>
  <c r="J4" i="8"/>
  <c r="I4" i="8"/>
  <c r="H4" i="8"/>
  <c r="G4" i="8"/>
  <c r="K4" i="8" s="1"/>
  <c r="K3" i="8"/>
  <c r="J3" i="8"/>
  <c r="I3" i="8"/>
  <c r="H3" i="8"/>
  <c r="G3" i="8"/>
  <c r="J2" i="8"/>
  <c r="I2" i="8"/>
  <c r="H2" i="8"/>
  <c r="G2" i="8"/>
  <c r="K2" i="8" s="1"/>
  <c r="K367" i="7"/>
  <c r="J367" i="7"/>
  <c r="I367" i="7"/>
  <c r="H367" i="7"/>
  <c r="K366" i="7"/>
  <c r="J366" i="7"/>
  <c r="I366" i="7"/>
  <c r="H366" i="7"/>
  <c r="K365" i="7"/>
  <c r="J365" i="7"/>
  <c r="I365" i="7"/>
  <c r="H365" i="7"/>
  <c r="K364" i="7"/>
  <c r="J364" i="7"/>
  <c r="I364" i="7"/>
  <c r="H364" i="7"/>
  <c r="K363" i="7"/>
  <c r="J363" i="7"/>
  <c r="I363" i="7"/>
  <c r="H363" i="7"/>
  <c r="K362" i="7"/>
  <c r="J362" i="7"/>
  <c r="I362" i="7"/>
  <c r="H362" i="7"/>
  <c r="K361" i="7"/>
  <c r="J361" i="7"/>
  <c r="I361" i="7"/>
  <c r="H361" i="7"/>
  <c r="K360" i="7"/>
  <c r="J360" i="7"/>
  <c r="I360" i="7"/>
  <c r="H360" i="7"/>
  <c r="K359" i="7"/>
  <c r="J359" i="7"/>
  <c r="I359" i="7"/>
  <c r="H359" i="7"/>
  <c r="K358" i="7"/>
  <c r="J358" i="7"/>
  <c r="I358" i="7"/>
  <c r="H358" i="7"/>
  <c r="K357" i="7"/>
  <c r="J357" i="7"/>
  <c r="I357" i="7"/>
  <c r="H357" i="7"/>
  <c r="K356" i="7"/>
  <c r="J356" i="7"/>
  <c r="I356" i="7"/>
  <c r="H356" i="7"/>
  <c r="K355" i="7"/>
  <c r="J355" i="7"/>
  <c r="I355" i="7"/>
  <c r="H355" i="7"/>
  <c r="K354" i="7"/>
  <c r="J354" i="7"/>
  <c r="I354" i="7"/>
  <c r="H354" i="7"/>
  <c r="K353" i="7"/>
  <c r="J353" i="7"/>
  <c r="I353" i="7"/>
  <c r="H353" i="7"/>
  <c r="K352" i="7"/>
  <c r="J352" i="7"/>
  <c r="I352" i="7"/>
  <c r="H352" i="7"/>
  <c r="K351" i="7"/>
  <c r="J351" i="7"/>
  <c r="I351" i="7"/>
  <c r="H351" i="7"/>
  <c r="K350" i="7"/>
  <c r="J350" i="7"/>
  <c r="I350" i="7"/>
  <c r="H350" i="7"/>
  <c r="K349" i="7"/>
  <c r="J349" i="7"/>
  <c r="I349" i="7"/>
  <c r="H349" i="7"/>
  <c r="K348" i="7"/>
  <c r="J348" i="7"/>
  <c r="I348" i="7"/>
  <c r="H348" i="7"/>
  <c r="K347" i="7"/>
  <c r="J347" i="7"/>
  <c r="I347" i="7"/>
  <c r="H347" i="7"/>
  <c r="K346" i="7"/>
  <c r="J346" i="7"/>
  <c r="I346" i="7"/>
  <c r="H346" i="7"/>
  <c r="K345" i="7"/>
  <c r="J345" i="7"/>
  <c r="I345" i="7"/>
  <c r="H345" i="7"/>
  <c r="K344" i="7"/>
  <c r="J344" i="7"/>
  <c r="I344" i="7"/>
  <c r="H344" i="7"/>
  <c r="K343" i="7"/>
  <c r="J343" i="7"/>
  <c r="I343" i="7"/>
  <c r="H343" i="7"/>
  <c r="K342" i="7"/>
  <c r="J342" i="7"/>
  <c r="I342" i="7"/>
  <c r="H342" i="7"/>
  <c r="K341" i="7"/>
  <c r="J341" i="7"/>
  <c r="I341" i="7"/>
  <c r="H341" i="7"/>
  <c r="K340" i="7"/>
  <c r="J340" i="7"/>
  <c r="I340" i="7"/>
  <c r="H340" i="7"/>
  <c r="K339" i="7"/>
  <c r="J339" i="7"/>
  <c r="I339" i="7"/>
  <c r="H339" i="7"/>
  <c r="K338" i="7"/>
  <c r="J338" i="7"/>
  <c r="I338" i="7"/>
  <c r="H338" i="7"/>
  <c r="K337" i="7"/>
  <c r="J337" i="7"/>
  <c r="I337" i="7"/>
  <c r="H337" i="7"/>
  <c r="K336" i="7"/>
  <c r="J336" i="7"/>
  <c r="I336" i="7"/>
  <c r="H336" i="7"/>
  <c r="K335" i="7"/>
  <c r="J335" i="7"/>
  <c r="I335" i="7"/>
  <c r="H335" i="7"/>
  <c r="K334" i="7"/>
  <c r="J334" i="7"/>
  <c r="I334" i="7"/>
  <c r="H334" i="7"/>
  <c r="K333" i="7"/>
  <c r="J333" i="7"/>
  <c r="I333" i="7"/>
  <c r="H333" i="7"/>
  <c r="K332" i="7"/>
  <c r="J332" i="7"/>
  <c r="I332" i="7"/>
  <c r="H332" i="7"/>
  <c r="K331" i="7"/>
  <c r="J331" i="7"/>
  <c r="I331" i="7"/>
  <c r="H331" i="7"/>
  <c r="K330" i="7"/>
  <c r="J330" i="7"/>
  <c r="I330" i="7"/>
  <c r="H330" i="7"/>
  <c r="K329" i="7"/>
  <c r="J329" i="7"/>
  <c r="I329" i="7"/>
  <c r="H329" i="7"/>
  <c r="K328" i="7"/>
  <c r="J328" i="7"/>
  <c r="I328" i="7"/>
  <c r="H328" i="7"/>
  <c r="K327" i="7"/>
  <c r="J327" i="7"/>
  <c r="I327" i="7"/>
  <c r="H327" i="7"/>
  <c r="K326" i="7"/>
  <c r="J326" i="7"/>
  <c r="I326" i="7"/>
  <c r="H326" i="7"/>
  <c r="K325" i="7"/>
  <c r="J325" i="7"/>
  <c r="I325" i="7"/>
  <c r="H325" i="7"/>
  <c r="K324" i="7"/>
  <c r="J324" i="7"/>
  <c r="I324" i="7"/>
  <c r="H324" i="7"/>
  <c r="K323" i="7"/>
  <c r="J323" i="7"/>
  <c r="I323" i="7"/>
  <c r="H323" i="7"/>
  <c r="K322" i="7"/>
  <c r="J322" i="7"/>
  <c r="I322" i="7"/>
  <c r="H322" i="7"/>
  <c r="K321" i="7"/>
  <c r="J321" i="7"/>
  <c r="I321" i="7"/>
  <c r="H321" i="7"/>
  <c r="K320" i="7"/>
  <c r="J320" i="7"/>
  <c r="I320" i="7"/>
  <c r="H320" i="7"/>
  <c r="K319" i="7"/>
  <c r="J319" i="7"/>
  <c r="I319" i="7"/>
  <c r="H319" i="7"/>
  <c r="K318" i="7"/>
  <c r="J318" i="7"/>
  <c r="I318" i="7"/>
  <c r="H318" i="7"/>
  <c r="K317" i="7"/>
  <c r="J317" i="7"/>
  <c r="I317" i="7"/>
  <c r="H317" i="7"/>
  <c r="K316" i="7"/>
  <c r="J316" i="7"/>
  <c r="I316" i="7"/>
  <c r="H316" i="7"/>
  <c r="K315" i="7"/>
  <c r="J315" i="7"/>
  <c r="I315" i="7"/>
  <c r="H315" i="7"/>
  <c r="K314" i="7"/>
  <c r="J314" i="7"/>
  <c r="I314" i="7"/>
  <c r="H314" i="7"/>
  <c r="K313" i="7"/>
  <c r="J313" i="7"/>
  <c r="I313" i="7"/>
  <c r="H313" i="7"/>
  <c r="K312" i="7"/>
  <c r="J312" i="7"/>
  <c r="I312" i="7"/>
  <c r="H312" i="7"/>
  <c r="K311" i="7"/>
  <c r="J311" i="7"/>
  <c r="I311" i="7"/>
  <c r="H311" i="7"/>
  <c r="K310" i="7"/>
  <c r="J310" i="7"/>
  <c r="I310" i="7"/>
  <c r="H310" i="7"/>
  <c r="K309" i="7"/>
  <c r="J309" i="7"/>
  <c r="I309" i="7"/>
  <c r="H309" i="7"/>
  <c r="K308" i="7"/>
  <c r="J308" i="7"/>
  <c r="I308" i="7"/>
  <c r="H308" i="7"/>
  <c r="K307" i="7"/>
  <c r="J307" i="7"/>
  <c r="I307" i="7"/>
  <c r="H307" i="7"/>
  <c r="K306" i="7"/>
  <c r="J306" i="7"/>
  <c r="I306" i="7"/>
  <c r="H306" i="7"/>
  <c r="K305" i="7"/>
  <c r="J305" i="7"/>
  <c r="I305" i="7"/>
  <c r="H305" i="7"/>
  <c r="K304" i="7"/>
  <c r="J304" i="7"/>
  <c r="I304" i="7"/>
  <c r="H304" i="7"/>
  <c r="K303" i="7"/>
  <c r="J303" i="7"/>
  <c r="I303" i="7"/>
  <c r="H303" i="7"/>
  <c r="K302" i="7"/>
  <c r="J302" i="7"/>
  <c r="I302" i="7"/>
  <c r="H302" i="7"/>
  <c r="K301" i="7"/>
  <c r="J301" i="7"/>
  <c r="I301" i="7"/>
  <c r="H301" i="7"/>
  <c r="K300" i="7"/>
  <c r="J300" i="7"/>
  <c r="I300" i="7"/>
  <c r="H300" i="7"/>
  <c r="K299" i="7"/>
  <c r="J299" i="7"/>
  <c r="I299" i="7"/>
  <c r="H299" i="7"/>
  <c r="K298" i="7"/>
  <c r="J298" i="7"/>
  <c r="I298" i="7"/>
  <c r="H298" i="7"/>
  <c r="K297" i="7"/>
  <c r="J297" i="7"/>
  <c r="I297" i="7"/>
  <c r="H297" i="7"/>
  <c r="K296" i="7"/>
  <c r="J296" i="7"/>
  <c r="I296" i="7"/>
  <c r="H296" i="7"/>
  <c r="K295" i="7"/>
  <c r="J295" i="7"/>
  <c r="I295" i="7"/>
  <c r="H295" i="7"/>
  <c r="K294" i="7"/>
  <c r="J294" i="7"/>
  <c r="I294" i="7"/>
  <c r="H294" i="7"/>
  <c r="K293" i="7"/>
  <c r="J293" i="7"/>
  <c r="I293" i="7"/>
  <c r="H293" i="7"/>
  <c r="K292" i="7"/>
  <c r="J292" i="7"/>
  <c r="I292" i="7"/>
  <c r="H292" i="7"/>
  <c r="K291" i="7"/>
  <c r="J291" i="7"/>
  <c r="I291" i="7"/>
  <c r="H291" i="7"/>
  <c r="K290" i="7"/>
  <c r="J290" i="7"/>
  <c r="I290" i="7"/>
  <c r="H290" i="7"/>
  <c r="K289" i="7"/>
  <c r="J289" i="7"/>
  <c r="I289" i="7"/>
  <c r="H289" i="7"/>
  <c r="K288" i="7"/>
  <c r="J288" i="7"/>
  <c r="I288" i="7"/>
  <c r="H288" i="7"/>
  <c r="K287" i="7"/>
  <c r="J287" i="7"/>
  <c r="I287" i="7"/>
  <c r="H287" i="7"/>
  <c r="K286" i="7"/>
  <c r="J286" i="7"/>
  <c r="I286" i="7"/>
  <c r="H286" i="7"/>
  <c r="K285" i="7"/>
  <c r="J285" i="7"/>
  <c r="I285" i="7"/>
  <c r="H285" i="7"/>
  <c r="K284" i="7"/>
  <c r="J284" i="7"/>
  <c r="I284" i="7"/>
  <c r="H284" i="7"/>
  <c r="K283" i="7"/>
  <c r="J283" i="7"/>
  <c r="I283" i="7"/>
  <c r="H283" i="7"/>
  <c r="K282" i="7"/>
  <c r="J282" i="7"/>
  <c r="I282" i="7"/>
  <c r="H282" i="7"/>
  <c r="K281" i="7"/>
  <c r="J281" i="7"/>
  <c r="I281" i="7"/>
  <c r="H281" i="7"/>
  <c r="J280" i="7"/>
  <c r="K280" i="7" s="1"/>
  <c r="I280" i="7"/>
  <c r="H280" i="7"/>
  <c r="J279" i="7"/>
  <c r="K279" i="7" s="1"/>
  <c r="I279" i="7"/>
  <c r="H279" i="7"/>
  <c r="J278" i="7"/>
  <c r="K278" i="7" s="1"/>
  <c r="I278" i="7"/>
  <c r="H278" i="7"/>
  <c r="J277" i="7"/>
  <c r="K277" i="7" s="1"/>
  <c r="I277" i="7"/>
  <c r="H277" i="7"/>
  <c r="J276" i="7"/>
  <c r="K276" i="7" s="1"/>
  <c r="I276" i="7"/>
  <c r="H276" i="7"/>
  <c r="J275" i="7"/>
  <c r="K275" i="7" s="1"/>
  <c r="I275" i="7"/>
  <c r="H275" i="7"/>
  <c r="J274" i="7"/>
  <c r="K274" i="7" s="1"/>
  <c r="I274" i="7"/>
  <c r="H274" i="7"/>
  <c r="J273" i="7"/>
  <c r="K273" i="7" s="1"/>
  <c r="I273" i="7"/>
  <c r="H273" i="7"/>
  <c r="J272" i="7"/>
  <c r="K272" i="7" s="1"/>
  <c r="I272" i="7"/>
  <c r="H272" i="7"/>
  <c r="J271" i="7"/>
  <c r="K271" i="7" s="1"/>
  <c r="I271" i="7"/>
  <c r="H271" i="7"/>
  <c r="J270" i="7"/>
  <c r="K270" i="7" s="1"/>
  <c r="I270" i="7"/>
  <c r="H270" i="7"/>
  <c r="J269" i="7"/>
  <c r="K269" i="7" s="1"/>
  <c r="I269" i="7"/>
  <c r="H269" i="7"/>
  <c r="J268" i="7"/>
  <c r="K268" i="7" s="1"/>
  <c r="I268" i="7"/>
  <c r="H268" i="7"/>
  <c r="J267" i="7"/>
  <c r="K267" i="7" s="1"/>
  <c r="I267" i="7"/>
  <c r="H267" i="7"/>
  <c r="J266" i="7"/>
  <c r="K266" i="7" s="1"/>
  <c r="I266" i="7"/>
  <c r="H266" i="7"/>
  <c r="J265" i="7"/>
  <c r="K265" i="7" s="1"/>
  <c r="I265" i="7"/>
  <c r="H265" i="7"/>
  <c r="J264" i="7"/>
  <c r="K264" i="7" s="1"/>
  <c r="I264" i="7"/>
  <c r="H264" i="7"/>
  <c r="J263" i="7"/>
  <c r="K263" i="7" s="1"/>
  <c r="I263" i="7"/>
  <c r="H263" i="7"/>
  <c r="J262" i="7"/>
  <c r="K262" i="7" s="1"/>
  <c r="I262" i="7"/>
  <c r="H262" i="7"/>
  <c r="J261" i="7"/>
  <c r="K261" i="7" s="1"/>
  <c r="I261" i="7"/>
  <c r="H261" i="7"/>
  <c r="J260" i="7"/>
  <c r="K260" i="7" s="1"/>
  <c r="I260" i="7"/>
  <c r="H260" i="7"/>
  <c r="J259" i="7"/>
  <c r="K259" i="7" s="1"/>
  <c r="I259" i="7"/>
  <c r="H259" i="7"/>
  <c r="J258" i="7"/>
  <c r="K258" i="7" s="1"/>
  <c r="I258" i="7"/>
  <c r="H258" i="7"/>
  <c r="J257" i="7"/>
  <c r="K257" i="7" s="1"/>
  <c r="I257" i="7"/>
  <c r="H257" i="7"/>
  <c r="J256" i="7"/>
  <c r="K256" i="7" s="1"/>
  <c r="I256" i="7"/>
  <c r="H256" i="7"/>
  <c r="J255" i="7"/>
  <c r="K255" i="7" s="1"/>
  <c r="I255" i="7"/>
  <c r="H255" i="7"/>
  <c r="J254" i="7"/>
  <c r="K254" i="7" s="1"/>
  <c r="I254" i="7"/>
  <c r="H254" i="7"/>
  <c r="J253" i="7"/>
  <c r="K253" i="7" s="1"/>
  <c r="I253" i="7"/>
  <c r="H253" i="7"/>
  <c r="J252" i="7"/>
  <c r="K252" i="7" s="1"/>
  <c r="I252" i="7"/>
  <c r="H252" i="7"/>
  <c r="J251" i="7"/>
  <c r="K251" i="7" s="1"/>
  <c r="I251" i="7"/>
  <c r="H251" i="7"/>
  <c r="J250" i="7"/>
  <c r="K250" i="7" s="1"/>
  <c r="I250" i="7"/>
  <c r="H250" i="7"/>
  <c r="J249" i="7"/>
  <c r="K249" i="7" s="1"/>
  <c r="I249" i="7"/>
  <c r="H249" i="7"/>
  <c r="J248" i="7"/>
  <c r="K248" i="7" s="1"/>
  <c r="I248" i="7"/>
  <c r="H248" i="7"/>
  <c r="J247" i="7"/>
  <c r="K247" i="7" s="1"/>
  <c r="I247" i="7"/>
  <c r="H247" i="7"/>
  <c r="J246" i="7"/>
  <c r="I246" i="7"/>
  <c r="H246" i="7"/>
  <c r="G246" i="7"/>
  <c r="K246" i="7" s="1"/>
  <c r="J245" i="7"/>
  <c r="I245" i="7"/>
  <c r="H245" i="7"/>
  <c r="G245" i="7"/>
  <c r="K245" i="7" s="1"/>
  <c r="K244" i="7"/>
  <c r="J244" i="7"/>
  <c r="I244" i="7"/>
  <c r="H244" i="7"/>
  <c r="G244" i="7"/>
  <c r="J243" i="7"/>
  <c r="I243" i="7"/>
  <c r="H243" i="7"/>
  <c r="G243" i="7"/>
  <c r="J242" i="7"/>
  <c r="I242" i="7"/>
  <c r="H242" i="7"/>
  <c r="G242" i="7"/>
  <c r="K242" i="7" s="1"/>
  <c r="J241" i="7"/>
  <c r="I241" i="7"/>
  <c r="H241" i="7"/>
  <c r="G241" i="7"/>
  <c r="K241" i="7" s="1"/>
  <c r="J240" i="7"/>
  <c r="I240" i="7"/>
  <c r="K240" i="7" s="1"/>
  <c r="H240" i="7"/>
  <c r="G240" i="7"/>
  <c r="J239" i="7"/>
  <c r="I239" i="7"/>
  <c r="H239" i="7"/>
  <c r="G239" i="7"/>
  <c r="J238" i="7"/>
  <c r="I238" i="7"/>
  <c r="H238" i="7"/>
  <c r="G238" i="7"/>
  <c r="K238" i="7" s="1"/>
  <c r="J237" i="7"/>
  <c r="I237" i="7"/>
  <c r="H237" i="7"/>
  <c r="G237" i="7"/>
  <c r="K237" i="7" s="1"/>
  <c r="J236" i="7"/>
  <c r="I236" i="7"/>
  <c r="H236" i="7"/>
  <c r="G236" i="7"/>
  <c r="J235" i="7"/>
  <c r="I235" i="7"/>
  <c r="H235" i="7"/>
  <c r="G235" i="7"/>
  <c r="J234" i="7"/>
  <c r="I234" i="7"/>
  <c r="H234" i="7"/>
  <c r="G234" i="7"/>
  <c r="J233" i="7"/>
  <c r="I233" i="7"/>
  <c r="H233" i="7"/>
  <c r="G233" i="7"/>
  <c r="K233" i="7" s="1"/>
  <c r="K232" i="7"/>
  <c r="J232" i="7"/>
  <c r="I232" i="7"/>
  <c r="H232" i="7"/>
  <c r="G232" i="7"/>
  <c r="J231" i="7"/>
  <c r="I231" i="7"/>
  <c r="H231" i="7"/>
  <c r="G231" i="7"/>
  <c r="K231" i="7" s="1"/>
  <c r="J230" i="7"/>
  <c r="I230" i="7"/>
  <c r="H230" i="7"/>
  <c r="G230" i="7"/>
  <c r="K230" i="7" s="1"/>
  <c r="J229" i="7"/>
  <c r="I229" i="7"/>
  <c r="H229" i="7"/>
  <c r="G229" i="7"/>
  <c r="K229" i="7" s="1"/>
  <c r="K228" i="7"/>
  <c r="J228" i="7"/>
  <c r="I228" i="7"/>
  <c r="H228" i="7"/>
  <c r="G228" i="7"/>
  <c r="J227" i="7"/>
  <c r="I227" i="7"/>
  <c r="H227" i="7"/>
  <c r="G227" i="7"/>
  <c r="K227" i="7" s="1"/>
  <c r="J226" i="7"/>
  <c r="I226" i="7"/>
  <c r="H226" i="7"/>
  <c r="G226" i="7"/>
  <c r="K226" i="7" s="1"/>
  <c r="J225" i="7"/>
  <c r="I225" i="7"/>
  <c r="H225" i="7"/>
  <c r="G225" i="7"/>
  <c r="J224" i="7"/>
  <c r="I224" i="7"/>
  <c r="K224" i="7" s="1"/>
  <c r="H224" i="7"/>
  <c r="G224" i="7"/>
  <c r="J223" i="7"/>
  <c r="I223" i="7"/>
  <c r="H223" i="7"/>
  <c r="G223" i="7"/>
  <c r="J222" i="7"/>
  <c r="I222" i="7"/>
  <c r="H222" i="7"/>
  <c r="G222" i="7"/>
  <c r="J221" i="7"/>
  <c r="I221" i="7"/>
  <c r="H221" i="7"/>
  <c r="G221" i="7"/>
  <c r="K221" i="7" s="1"/>
  <c r="J220" i="7"/>
  <c r="I220" i="7"/>
  <c r="H220" i="7"/>
  <c r="K220" i="7" s="1"/>
  <c r="G220" i="7"/>
  <c r="J219" i="7"/>
  <c r="I219" i="7"/>
  <c r="H219" i="7"/>
  <c r="G219" i="7"/>
  <c r="J218" i="7"/>
  <c r="I218" i="7"/>
  <c r="H218" i="7"/>
  <c r="G218" i="7"/>
  <c r="K218" i="7" s="1"/>
  <c r="J217" i="7"/>
  <c r="I217" i="7"/>
  <c r="H217" i="7"/>
  <c r="G217" i="7"/>
  <c r="K217" i="7" s="1"/>
  <c r="J216" i="7"/>
  <c r="I216" i="7"/>
  <c r="H216" i="7"/>
  <c r="K216" i="7" s="1"/>
  <c r="G216" i="7"/>
  <c r="J215" i="7"/>
  <c r="I215" i="7"/>
  <c r="H215" i="7"/>
  <c r="G215" i="7"/>
  <c r="K215" i="7" s="1"/>
  <c r="J214" i="7"/>
  <c r="I214" i="7"/>
  <c r="H214" i="7"/>
  <c r="G214" i="7"/>
  <c r="K214" i="7" s="1"/>
  <c r="J213" i="7"/>
  <c r="I213" i="7"/>
  <c r="H213" i="7"/>
  <c r="G213" i="7"/>
  <c r="K213" i="7" s="1"/>
  <c r="K212" i="7"/>
  <c r="J212" i="7"/>
  <c r="I212" i="7"/>
  <c r="H212" i="7"/>
  <c r="G212" i="7"/>
  <c r="J211" i="7"/>
  <c r="I211" i="7"/>
  <c r="H211" i="7"/>
  <c r="G211" i="7"/>
  <c r="J210" i="7"/>
  <c r="I210" i="7"/>
  <c r="H210" i="7"/>
  <c r="G210" i="7"/>
  <c r="K210" i="7" s="1"/>
  <c r="J209" i="7"/>
  <c r="I209" i="7"/>
  <c r="H209" i="7"/>
  <c r="G209" i="7"/>
  <c r="K209" i="7" s="1"/>
  <c r="J208" i="7"/>
  <c r="I208" i="7"/>
  <c r="K208" i="7" s="1"/>
  <c r="H208" i="7"/>
  <c r="G208" i="7"/>
  <c r="J207" i="7"/>
  <c r="I207" i="7"/>
  <c r="H207" i="7"/>
  <c r="G207" i="7"/>
  <c r="J206" i="7"/>
  <c r="I206" i="7"/>
  <c r="H206" i="7"/>
  <c r="G206" i="7"/>
  <c r="K206" i="7" s="1"/>
  <c r="J205" i="7"/>
  <c r="I205" i="7"/>
  <c r="H205" i="7"/>
  <c r="G205" i="7"/>
  <c r="K205" i="7" s="1"/>
  <c r="J204" i="7"/>
  <c r="I204" i="7"/>
  <c r="H204" i="7"/>
  <c r="G204" i="7"/>
  <c r="J203" i="7"/>
  <c r="I203" i="7"/>
  <c r="H203" i="7"/>
  <c r="G203" i="7"/>
  <c r="J202" i="7"/>
  <c r="I202" i="7"/>
  <c r="H202" i="7"/>
  <c r="G202" i="7"/>
  <c r="J201" i="7"/>
  <c r="I201" i="7"/>
  <c r="H201" i="7"/>
  <c r="G201" i="7"/>
  <c r="K201" i="7" s="1"/>
  <c r="K200" i="7"/>
  <c r="J200" i="7"/>
  <c r="I200" i="7"/>
  <c r="H200" i="7"/>
  <c r="G200" i="7"/>
  <c r="J199" i="7"/>
  <c r="I199" i="7"/>
  <c r="H199" i="7"/>
  <c r="G199" i="7"/>
  <c r="K199" i="7" s="1"/>
  <c r="J198" i="7"/>
  <c r="I198" i="7"/>
  <c r="H198" i="7"/>
  <c r="G198" i="7"/>
  <c r="K198" i="7" s="1"/>
  <c r="J197" i="7"/>
  <c r="I197" i="7"/>
  <c r="H197" i="7"/>
  <c r="G197" i="7"/>
  <c r="K197" i="7" s="1"/>
  <c r="K196" i="7"/>
  <c r="J196" i="7"/>
  <c r="I196" i="7"/>
  <c r="H196" i="7"/>
  <c r="G196" i="7"/>
  <c r="J195" i="7"/>
  <c r="I195" i="7"/>
  <c r="H195" i="7"/>
  <c r="G195" i="7"/>
  <c r="K195" i="7" s="1"/>
  <c r="J194" i="7"/>
  <c r="I194" i="7"/>
  <c r="H194" i="7"/>
  <c r="G194" i="7"/>
  <c r="K194" i="7" s="1"/>
  <c r="J193" i="7"/>
  <c r="I193" i="7"/>
  <c r="H193" i="7"/>
  <c r="G193" i="7"/>
  <c r="J192" i="7"/>
  <c r="I192" i="7"/>
  <c r="K192" i="7" s="1"/>
  <c r="H192" i="7"/>
  <c r="G192" i="7"/>
  <c r="J191" i="7"/>
  <c r="I191" i="7"/>
  <c r="H191" i="7"/>
  <c r="G191" i="7"/>
  <c r="K191" i="7" s="1"/>
  <c r="J190" i="7"/>
  <c r="I190" i="7"/>
  <c r="H190" i="7"/>
  <c r="G190" i="7"/>
  <c r="K190" i="7" s="1"/>
  <c r="J189" i="7"/>
  <c r="I189" i="7"/>
  <c r="H189" i="7"/>
  <c r="G189" i="7"/>
  <c r="K189" i="7" s="1"/>
  <c r="J188" i="7"/>
  <c r="I188" i="7"/>
  <c r="H188" i="7"/>
  <c r="G188" i="7"/>
  <c r="J187" i="7"/>
  <c r="I187" i="7"/>
  <c r="H187" i="7"/>
  <c r="G187" i="7"/>
  <c r="K187" i="7" s="1"/>
  <c r="J186" i="7"/>
  <c r="I186" i="7"/>
  <c r="H186" i="7"/>
  <c r="G186" i="7"/>
  <c r="K186" i="7" s="1"/>
  <c r="J185" i="7"/>
  <c r="I185" i="7"/>
  <c r="H185" i="7"/>
  <c r="G185" i="7"/>
  <c r="J184" i="7"/>
  <c r="I184" i="7"/>
  <c r="K184" i="7" s="1"/>
  <c r="H184" i="7"/>
  <c r="G184" i="7"/>
  <c r="J183" i="7"/>
  <c r="I183" i="7"/>
  <c r="H183" i="7"/>
  <c r="G183" i="7"/>
  <c r="J182" i="7"/>
  <c r="I182" i="7"/>
  <c r="H182" i="7"/>
  <c r="G182" i="7"/>
  <c r="K182" i="7" s="1"/>
  <c r="J181" i="7"/>
  <c r="I181" i="7"/>
  <c r="H181" i="7"/>
  <c r="G181" i="7"/>
  <c r="K181" i="7" s="1"/>
  <c r="J180" i="7"/>
  <c r="I180" i="7"/>
  <c r="H180" i="7"/>
  <c r="G180" i="7"/>
  <c r="J179" i="7"/>
  <c r="I179" i="7"/>
  <c r="H179" i="7"/>
  <c r="G179" i="7"/>
  <c r="K179" i="7" s="1"/>
  <c r="J178" i="7"/>
  <c r="I178" i="7"/>
  <c r="H178" i="7"/>
  <c r="G178" i="7"/>
  <c r="K178" i="7" s="1"/>
  <c r="J177" i="7"/>
  <c r="I177" i="7"/>
  <c r="H177" i="7"/>
  <c r="G177" i="7"/>
  <c r="J176" i="7"/>
  <c r="I176" i="7"/>
  <c r="K176" i="7" s="1"/>
  <c r="H176" i="7"/>
  <c r="G176" i="7"/>
  <c r="J175" i="7"/>
  <c r="I175" i="7"/>
  <c r="H175" i="7"/>
  <c r="G175" i="7"/>
  <c r="K175" i="7" s="1"/>
  <c r="J174" i="7"/>
  <c r="I174" i="7"/>
  <c r="H174" i="7"/>
  <c r="G174" i="7"/>
  <c r="K174" i="7" s="1"/>
  <c r="J173" i="7"/>
  <c r="I173" i="7"/>
  <c r="H173" i="7"/>
  <c r="G173" i="7"/>
  <c r="K173" i="7" s="1"/>
  <c r="J172" i="7"/>
  <c r="I172" i="7"/>
  <c r="H172" i="7"/>
  <c r="G172" i="7"/>
  <c r="J171" i="7"/>
  <c r="I171" i="7"/>
  <c r="H171" i="7"/>
  <c r="G171" i="7"/>
  <c r="K171" i="7" s="1"/>
  <c r="J170" i="7"/>
  <c r="I170" i="7"/>
  <c r="H170" i="7"/>
  <c r="G170" i="7"/>
  <c r="K170" i="7" s="1"/>
  <c r="J169" i="7"/>
  <c r="I169" i="7"/>
  <c r="H169" i="7"/>
  <c r="G169" i="7"/>
  <c r="J168" i="7"/>
  <c r="I168" i="7"/>
  <c r="K168" i="7" s="1"/>
  <c r="H168" i="7"/>
  <c r="G168" i="7"/>
  <c r="J167" i="7"/>
  <c r="I167" i="7"/>
  <c r="H167" i="7"/>
  <c r="G167" i="7"/>
  <c r="J166" i="7"/>
  <c r="I166" i="7"/>
  <c r="H166" i="7"/>
  <c r="G166" i="7"/>
  <c r="K166" i="7" s="1"/>
  <c r="I165" i="7"/>
  <c r="H165" i="7"/>
  <c r="G165" i="7"/>
  <c r="K165" i="7" s="1"/>
  <c r="J164" i="7"/>
  <c r="I164" i="7"/>
  <c r="H164" i="7"/>
  <c r="G164" i="7"/>
  <c r="J163" i="7"/>
  <c r="I163" i="7"/>
  <c r="H163" i="7"/>
  <c r="G163" i="7"/>
  <c r="J162" i="7"/>
  <c r="I162" i="7"/>
  <c r="H162" i="7"/>
  <c r="G162" i="7"/>
  <c r="K162" i="7" s="1"/>
  <c r="J161" i="7"/>
  <c r="I161" i="7"/>
  <c r="H161" i="7"/>
  <c r="G161" i="7"/>
  <c r="K161" i="7" s="1"/>
  <c r="J160" i="7"/>
  <c r="I160" i="7"/>
  <c r="H160" i="7"/>
  <c r="G160" i="7"/>
  <c r="J159" i="7"/>
  <c r="I159" i="7"/>
  <c r="H159" i="7"/>
  <c r="K159" i="7" s="1"/>
  <c r="G159" i="7"/>
  <c r="J158" i="7"/>
  <c r="I158" i="7"/>
  <c r="H158" i="7"/>
  <c r="G158" i="7"/>
  <c r="K158" i="7" s="1"/>
  <c r="J157" i="7"/>
  <c r="I157" i="7"/>
  <c r="H157" i="7"/>
  <c r="G157" i="7"/>
  <c r="K157" i="7" s="1"/>
  <c r="J156" i="7"/>
  <c r="I156" i="7"/>
  <c r="H156" i="7"/>
  <c r="G156" i="7"/>
  <c r="J155" i="7"/>
  <c r="I155" i="7"/>
  <c r="H155" i="7"/>
  <c r="G155" i="7"/>
  <c r="J154" i="7"/>
  <c r="I154" i="7"/>
  <c r="H154" i="7"/>
  <c r="G154" i="7"/>
  <c r="K154" i="7" s="1"/>
  <c r="J153" i="7"/>
  <c r="I153" i="7"/>
  <c r="H153" i="7"/>
  <c r="G153" i="7"/>
  <c r="J152" i="7"/>
  <c r="I152" i="7"/>
  <c r="H152" i="7"/>
  <c r="G152" i="7"/>
  <c r="J151" i="7"/>
  <c r="I151" i="7"/>
  <c r="H151" i="7"/>
  <c r="K151" i="7" s="1"/>
  <c r="G151" i="7"/>
  <c r="J150" i="7"/>
  <c r="I150" i="7"/>
  <c r="H150" i="7"/>
  <c r="G150" i="7"/>
  <c r="K150" i="7" s="1"/>
  <c r="J149" i="7"/>
  <c r="I149" i="7"/>
  <c r="H149" i="7"/>
  <c r="G149" i="7"/>
  <c r="K149" i="7" s="1"/>
  <c r="J148" i="7"/>
  <c r="I148" i="7"/>
  <c r="H148" i="7"/>
  <c r="G148" i="7"/>
  <c r="J147" i="7"/>
  <c r="I147" i="7"/>
  <c r="H147" i="7"/>
  <c r="G147" i="7"/>
  <c r="J146" i="7"/>
  <c r="I146" i="7"/>
  <c r="H146" i="7"/>
  <c r="G146" i="7"/>
  <c r="K146" i="7" s="1"/>
  <c r="J145" i="7"/>
  <c r="I145" i="7"/>
  <c r="H145" i="7"/>
  <c r="G145" i="7"/>
  <c r="K145" i="7" s="1"/>
  <c r="J144" i="7"/>
  <c r="I144" i="7"/>
  <c r="H144" i="7"/>
  <c r="G144" i="7"/>
  <c r="J143" i="7"/>
  <c r="I143" i="7"/>
  <c r="H143" i="7"/>
  <c r="K143" i="7" s="1"/>
  <c r="G143" i="7"/>
  <c r="J142" i="7"/>
  <c r="I142" i="7"/>
  <c r="H142" i="7"/>
  <c r="G142" i="7"/>
  <c r="K142" i="7" s="1"/>
  <c r="J141" i="7"/>
  <c r="I141" i="7"/>
  <c r="H141" i="7"/>
  <c r="G141" i="7"/>
  <c r="K141" i="7" s="1"/>
  <c r="J140" i="7"/>
  <c r="I140" i="7"/>
  <c r="H140" i="7"/>
  <c r="G140" i="7"/>
  <c r="J139" i="7"/>
  <c r="I139" i="7"/>
  <c r="H139" i="7"/>
  <c r="G139" i="7"/>
  <c r="J138" i="7"/>
  <c r="I138" i="7"/>
  <c r="H138" i="7"/>
  <c r="G138" i="7"/>
  <c r="K138" i="7" s="1"/>
  <c r="J137" i="7"/>
  <c r="I137" i="7"/>
  <c r="H137" i="7"/>
  <c r="G137" i="7"/>
  <c r="J136" i="7"/>
  <c r="I136" i="7"/>
  <c r="H136" i="7"/>
  <c r="G136" i="7"/>
  <c r="J135" i="7"/>
  <c r="I135" i="7"/>
  <c r="H135" i="7"/>
  <c r="K135" i="7" s="1"/>
  <c r="G135" i="7"/>
  <c r="J134" i="7"/>
  <c r="I134" i="7"/>
  <c r="H134" i="7"/>
  <c r="G134" i="7"/>
  <c r="K134" i="7" s="1"/>
  <c r="J133" i="7"/>
  <c r="I133" i="7"/>
  <c r="H133" i="7"/>
  <c r="G133" i="7"/>
  <c r="K133" i="7" s="1"/>
  <c r="J132" i="7"/>
  <c r="I132" i="7"/>
  <c r="H132" i="7"/>
  <c r="G132" i="7"/>
  <c r="J131" i="7"/>
  <c r="I131" i="7"/>
  <c r="H131" i="7"/>
  <c r="G131" i="7"/>
  <c r="J130" i="7"/>
  <c r="I130" i="7"/>
  <c r="H130" i="7"/>
  <c r="G130" i="7"/>
  <c r="K130" i="7" s="1"/>
  <c r="J129" i="7"/>
  <c r="I129" i="7"/>
  <c r="H129" i="7"/>
  <c r="G129" i="7"/>
  <c r="K129" i="7" s="1"/>
  <c r="J128" i="7"/>
  <c r="I128" i="7"/>
  <c r="H128" i="7"/>
  <c r="G128" i="7"/>
  <c r="J127" i="7"/>
  <c r="I127" i="7"/>
  <c r="H127" i="7"/>
  <c r="K127" i="7" s="1"/>
  <c r="G127" i="7"/>
  <c r="J126" i="7"/>
  <c r="I126" i="7"/>
  <c r="H126" i="7"/>
  <c r="G126" i="7"/>
  <c r="K126" i="7" s="1"/>
  <c r="J125" i="7"/>
  <c r="I125" i="7"/>
  <c r="H125" i="7"/>
  <c r="G125" i="7"/>
  <c r="K125" i="7" s="1"/>
  <c r="J124" i="7"/>
  <c r="I124" i="7"/>
  <c r="H124" i="7"/>
  <c r="G124" i="7"/>
  <c r="J123" i="7"/>
  <c r="I123" i="7"/>
  <c r="H123" i="7"/>
  <c r="G123" i="7"/>
  <c r="J122" i="7"/>
  <c r="I122" i="7"/>
  <c r="H122" i="7"/>
  <c r="G122" i="7"/>
  <c r="K122" i="7" s="1"/>
  <c r="J121" i="7"/>
  <c r="I121" i="7"/>
  <c r="H121" i="7"/>
  <c r="G121" i="7"/>
  <c r="J120" i="7"/>
  <c r="I120" i="7"/>
  <c r="H120" i="7"/>
  <c r="G120" i="7"/>
  <c r="J119" i="7"/>
  <c r="I119" i="7"/>
  <c r="H119" i="7"/>
  <c r="K119" i="7" s="1"/>
  <c r="G119" i="7"/>
  <c r="J118" i="7"/>
  <c r="I118" i="7"/>
  <c r="H118" i="7"/>
  <c r="G118" i="7"/>
  <c r="K118" i="7" s="1"/>
  <c r="J117" i="7"/>
  <c r="I117" i="7"/>
  <c r="H117" i="7"/>
  <c r="G117" i="7"/>
  <c r="K117" i="7" s="1"/>
  <c r="J116" i="7"/>
  <c r="I116" i="7"/>
  <c r="H116" i="7"/>
  <c r="G116" i="7"/>
  <c r="J115" i="7"/>
  <c r="I115" i="7"/>
  <c r="H115" i="7"/>
  <c r="G115" i="7"/>
  <c r="J114" i="7"/>
  <c r="I114" i="7"/>
  <c r="H114" i="7"/>
  <c r="G114" i="7"/>
  <c r="K114" i="7" s="1"/>
  <c r="J113" i="7"/>
  <c r="I113" i="7"/>
  <c r="H113" i="7"/>
  <c r="G113" i="7"/>
  <c r="K113" i="7" s="1"/>
  <c r="J112" i="7"/>
  <c r="I112" i="7"/>
  <c r="H112" i="7"/>
  <c r="G112" i="7"/>
  <c r="J111" i="7"/>
  <c r="I111" i="7"/>
  <c r="H111" i="7"/>
  <c r="K111" i="7" s="1"/>
  <c r="G111" i="7"/>
  <c r="J110" i="7"/>
  <c r="I110" i="7"/>
  <c r="H110" i="7"/>
  <c r="G110" i="7"/>
  <c r="K110" i="7" s="1"/>
  <c r="J109" i="7"/>
  <c r="I109" i="7"/>
  <c r="H109" i="7"/>
  <c r="G109" i="7"/>
  <c r="K109" i="7" s="1"/>
  <c r="J108" i="7"/>
  <c r="I108" i="7"/>
  <c r="H108" i="7"/>
  <c r="G108" i="7"/>
  <c r="J107" i="7"/>
  <c r="I107" i="7"/>
  <c r="H107" i="7"/>
  <c r="G107" i="7"/>
  <c r="J106" i="7"/>
  <c r="I106" i="7"/>
  <c r="H106" i="7"/>
  <c r="G106" i="7"/>
  <c r="K106" i="7" s="1"/>
  <c r="J105" i="7"/>
  <c r="I105" i="7"/>
  <c r="H105" i="7"/>
  <c r="G105" i="7"/>
  <c r="J104" i="7"/>
  <c r="I104" i="7"/>
  <c r="H104" i="7"/>
  <c r="G104" i="7"/>
  <c r="J103" i="7"/>
  <c r="I103" i="7"/>
  <c r="H103" i="7"/>
  <c r="K103" i="7" s="1"/>
  <c r="G103" i="7"/>
  <c r="J102" i="7"/>
  <c r="I102" i="7"/>
  <c r="H102" i="7"/>
  <c r="G102" i="7"/>
  <c r="K102" i="7" s="1"/>
  <c r="J101" i="7"/>
  <c r="I101" i="7"/>
  <c r="H101" i="7"/>
  <c r="G101" i="7"/>
  <c r="K101" i="7" s="1"/>
  <c r="J100" i="7"/>
  <c r="I100" i="7"/>
  <c r="H100" i="7"/>
  <c r="G100" i="7"/>
  <c r="J99" i="7"/>
  <c r="I99" i="7"/>
  <c r="H99" i="7"/>
  <c r="G99" i="7"/>
  <c r="J98" i="7"/>
  <c r="I98" i="7"/>
  <c r="H98" i="7"/>
  <c r="G98" i="7"/>
  <c r="K98" i="7" s="1"/>
  <c r="J97" i="7"/>
  <c r="I97" i="7"/>
  <c r="H97" i="7"/>
  <c r="G97" i="7"/>
  <c r="K97" i="7" s="1"/>
  <c r="J96" i="7"/>
  <c r="I96" i="7"/>
  <c r="H96" i="7"/>
  <c r="G96" i="7"/>
  <c r="J95" i="7"/>
  <c r="I95" i="7"/>
  <c r="H95" i="7"/>
  <c r="K95" i="7" s="1"/>
  <c r="G95" i="7"/>
  <c r="J94" i="7"/>
  <c r="I94" i="7"/>
  <c r="H94" i="7"/>
  <c r="G94" i="7"/>
  <c r="K94" i="7" s="1"/>
  <c r="J93" i="7"/>
  <c r="I93" i="7"/>
  <c r="H93" i="7"/>
  <c r="G93" i="7"/>
  <c r="K93" i="7" s="1"/>
  <c r="J92" i="7"/>
  <c r="I92" i="7"/>
  <c r="H92" i="7"/>
  <c r="G92" i="7"/>
  <c r="J91" i="7"/>
  <c r="I91" i="7"/>
  <c r="H91" i="7"/>
  <c r="G91" i="7"/>
  <c r="J90" i="7"/>
  <c r="I90" i="7"/>
  <c r="H90" i="7"/>
  <c r="G90" i="7"/>
  <c r="K90" i="7" s="1"/>
  <c r="J89" i="7"/>
  <c r="I89" i="7"/>
  <c r="H89" i="7"/>
  <c r="G89" i="7"/>
  <c r="J88" i="7"/>
  <c r="I88" i="7"/>
  <c r="H88" i="7"/>
  <c r="G88" i="7"/>
  <c r="J87" i="7"/>
  <c r="I87" i="7"/>
  <c r="H87" i="7"/>
  <c r="G87" i="7"/>
  <c r="J86" i="7"/>
  <c r="I86" i="7"/>
  <c r="H86" i="7"/>
  <c r="G86" i="7"/>
  <c r="J85" i="7"/>
  <c r="I85" i="7"/>
  <c r="H85" i="7"/>
  <c r="G85" i="7"/>
  <c r="K85" i="7" s="1"/>
  <c r="J84" i="7"/>
  <c r="I84" i="7"/>
  <c r="H84" i="7"/>
  <c r="G84" i="7"/>
  <c r="K84" i="7" s="1"/>
  <c r="J83" i="7"/>
  <c r="I83" i="7"/>
  <c r="H83" i="7"/>
  <c r="K83" i="7" s="1"/>
  <c r="G83" i="7"/>
  <c r="J82" i="7"/>
  <c r="I82" i="7"/>
  <c r="H82" i="7"/>
  <c r="G82" i="7"/>
  <c r="J81" i="7"/>
  <c r="I81" i="7"/>
  <c r="H81" i="7"/>
  <c r="G81" i="7"/>
  <c r="K81" i="7" s="1"/>
  <c r="J80" i="7"/>
  <c r="I80" i="7"/>
  <c r="H80" i="7"/>
  <c r="G80" i="7"/>
  <c r="K80" i="7" s="1"/>
  <c r="J79" i="7"/>
  <c r="I79" i="7"/>
  <c r="H79" i="7"/>
  <c r="G79" i="7"/>
  <c r="J78" i="7"/>
  <c r="I78" i="7"/>
  <c r="H78" i="7"/>
  <c r="G78" i="7"/>
  <c r="K78" i="7" s="1"/>
  <c r="J77" i="7"/>
  <c r="I77" i="7"/>
  <c r="H77" i="7"/>
  <c r="G77" i="7"/>
  <c r="K77" i="7" s="1"/>
  <c r="J76" i="7"/>
  <c r="I76" i="7"/>
  <c r="H76" i="7"/>
  <c r="G76" i="7"/>
  <c r="K76" i="7" s="1"/>
  <c r="J75" i="7"/>
  <c r="I75" i="7"/>
  <c r="H75" i="7"/>
  <c r="G75" i="7"/>
  <c r="J74" i="7"/>
  <c r="I74" i="7"/>
  <c r="H74" i="7"/>
  <c r="G74" i="7"/>
  <c r="K74" i="7" s="1"/>
  <c r="J73" i="7"/>
  <c r="I73" i="7"/>
  <c r="H73" i="7"/>
  <c r="G73" i="7"/>
  <c r="K73" i="7" s="1"/>
  <c r="J72" i="7"/>
  <c r="I72" i="7"/>
  <c r="H72" i="7"/>
  <c r="G72" i="7"/>
  <c r="K72" i="7" s="1"/>
  <c r="J71" i="7"/>
  <c r="I71" i="7"/>
  <c r="H71" i="7"/>
  <c r="G71" i="7"/>
  <c r="J70" i="7"/>
  <c r="I70" i="7"/>
  <c r="H70" i="7"/>
  <c r="G70" i="7"/>
  <c r="K70" i="7" s="1"/>
  <c r="J69" i="7"/>
  <c r="I69" i="7"/>
  <c r="H69" i="7"/>
  <c r="G69" i="7"/>
  <c r="K69" i="7" s="1"/>
  <c r="J68" i="7"/>
  <c r="I68" i="7"/>
  <c r="H68" i="7"/>
  <c r="G68" i="7"/>
  <c r="J67" i="7"/>
  <c r="I67" i="7"/>
  <c r="H67" i="7"/>
  <c r="K67" i="7" s="1"/>
  <c r="G67" i="7"/>
  <c r="J66" i="7"/>
  <c r="I66" i="7"/>
  <c r="H66" i="7"/>
  <c r="G66" i="7"/>
  <c r="J65" i="7"/>
  <c r="I65" i="7"/>
  <c r="H65" i="7"/>
  <c r="G65" i="7"/>
  <c r="J64" i="7"/>
  <c r="I64" i="7"/>
  <c r="H64" i="7"/>
  <c r="G64" i="7"/>
  <c r="K64" i="7" s="1"/>
  <c r="J63" i="7"/>
  <c r="I63" i="7"/>
  <c r="H63" i="7"/>
  <c r="G63" i="7"/>
  <c r="J62" i="7"/>
  <c r="I62" i="7"/>
  <c r="H62" i="7"/>
  <c r="G62" i="7"/>
  <c r="K62" i="7" s="1"/>
  <c r="J61" i="7"/>
  <c r="I61" i="7"/>
  <c r="H61" i="7"/>
  <c r="G61" i="7"/>
  <c r="K61" i="7" s="1"/>
  <c r="J60" i="7"/>
  <c r="I60" i="7"/>
  <c r="H60" i="7"/>
  <c r="G60" i="7"/>
  <c r="K60" i="7" s="1"/>
  <c r="J59" i="7"/>
  <c r="I59" i="7"/>
  <c r="H59" i="7"/>
  <c r="G59" i="7"/>
  <c r="J58" i="7"/>
  <c r="I58" i="7"/>
  <c r="H58" i="7"/>
  <c r="G58" i="7"/>
  <c r="K58" i="7" s="1"/>
  <c r="J57" i="7"/>
  <c r="I57" i="7"/>
  <c r="H57" i="7"/>
  <c r="G57" i="7"/>
  <c r="J56" i="7"/>
  <c r="I56" i="7"/>
  <c r="H56" i="7"/>
  <c r="G56" i="7"/>
  <c r="K56" i="7" s="1"/>
  <c r="J55" i="7"/>
  <c r="I55" i="7"/>
  <c r="H55" i="7"/>
  <c r="G55" i="7"/>
  <c r="J54" i="7"/>
  <c r="I54" i="7"/>
  <c r="H54" i="7"/>
  <c r="G54" i="7"/>
  <c r="J53" i="7"/>
  <c r="I53" i="7"/>
  <c r="H53" i="7"/>
  <c r="G53" i="7"/>
  <c r="K53" i="7" s="1"/>
  <c r="J52" i="7"/>
  <c r="I52" i="7"/>
  <c r="H52" i="7"/>
  <c r="G52" i="7"/>
  <c r="K52" i="7" s="1"/>
  <c r="J51" i="7"/>
  <c r="I51" i="7"/>
  <c r="H51" i="7"/>
  <c r="K51" i="7" s="1"/>
  <c r="G51" i="7"/>
  <c r="J50" i="7"/>
  <c r="I50" i="7"/>
  <c r="H50" i="7"/>
  <c r="G50" i="7"/>
  <c r="J49" i="7"/>
  <c r="I49" i="7"/>
  <c r="H49" i="7"/>
  <c r="G49" i="7"/>
  <c r="K49" i="7" s="1"/>
  <c r="J48" i="7"/>
  <c r="I48" i="7"/>
  <c r="H48" i="7"/>
  <c r="G48" i="7"/>
  <c r="K48" i="7" s="1"/>
  <c r="J47" i="7"/>
  <c r="I47" i="7"/>
  <c r="H47" i="7"/>
  <c r="G47" i="7"/>
  <c r="J46" i="7"/>
  <c r="I46" i="7"/>
  <c r="H46" i="7"/>
  <c r="G46" i="7"/>
  <c r="K46" i="7" s="1"/>
  <c r="J45" i="7"/>
  <c r="I45" i="7"/>
  <c r="H45" i="7"/>
  <c r="G45" i="7"/>
  <c r="K45" i="7" s="1"/>
  <c r="J44" i="7"/>
  <c r="I44" i="7"/>
  <c r="H44" i="7"/>
  <c r="G44" i="7"/>
  <c r="K44" i="7" s="1"/>
  <c r="J43" i="7"/>
  <c r="I43" i="7"/>
  <c r="H43" i="7"/>
  <c r="G43" i="7"/>
  <c r="J42" i="7"/>
  <c r="I42" i="7"/>
  <c r="H42" i="7"/>
  <c r="G42" i="7"/>
  <c r="K42" i="7" s="1"/>
  <c r="J41" i="7"/>
  <c r="I41" i="7"/>
  <c r="H41" i="7"/>
  <c r="G41" i="7"/>
  <c r="K41" i="7" s="1"/>
  <c r="J40" i="7"/>
  <c r="I40" i="7"/>
  <c r="H40" i="7"/>
  <c r="G40" i="7"/>
  <c r="J39" i="7"/>
  <c r="I39" i="7"/>
  <c r="H39" i="7"/>
  <c r="G39" i="7"/>
  <c r="J38" i="7"/>
  <c r="I38" i="7"/>
  <c r="H38" i="7"/>
  <c r="G38" i="7"/>
  <c r="K38" i="7" s="1"/>
  <c r="J37" i="7"/>
  <c r="I37" i="7"/>
  <c r="H37" i="7"/>
  <c r="G37" i="7"/>
  <c r="K37" i="7" s="1"/>
  <c r="J36" i="7"/>
  <c r="I36" i="7"/>
  <c r="H36" i="7"/>
  <c r="G36" i="7"/>
  <c r="J35" i="7"/>
  <c r="I35" i="7"/>
  <c r="H35" i="7"/>
  <c r="K35" i="7" s="1"/>
  <c r="G35" i="7"/>
  <c r="J34" i="7"/>
  <c r="I34" i="7"/>
  <c r="H34" i="7"/>
  <c r="G34" i="7"/>
  <c r="K34" i="7" s="1"/>
  <c r="J33" i="7"/>
  <c r="I33" i="7"/>
  <c r="H33" i="7"/>
  <c r="G33" i="7"/>
  <c r="J32" i="7"/>
  <c r="I32" i="7"/>
  <c r="H32" i="7"/>
  <c r="G32" i="7"/>
  <c r="K32" i="7" s="1"/>
  <c r="J31" i="7"/>
  <c r="I31" i="7"/>
  <c r="H31" i="7"/>
  <c r="G31" i="7"/>
  <c r="J30" i="7"/>
  <c r="I30" i="7"/>
  <c r="H30" i="7"/>
  <c r="G30" i="7"/>
  <c r="K30" i="7" s="1"/>
  <c r="J29" i="7"/>
  <c r="I29" i="7"/>
  <c r="H29" i="7"/>
  <c r="G29" i="7"/>
  <c r="K29" i="7" s="1"/>
  <c r="J28" i="7"/>
  <c r="I28" i="7"/>
  <c r="H28" i="7"/>
  <c r="G28" i="7"/>
  <c r="K28" i="7" s="1"/>
  <c r="J27" i="7"/>
  <c r="I27" i="7"/>
  <c r="H27" i="7"/>
  <c r="G27" i="7"/>
  <c r="J26" i="7"/>
  <c r="I26" i="7"/>
  <c r="H26" i="7"/>
  <c r="G26" i="7"/>
  <c r="K26" i="7" s="1"/>
  <c r="J25" i="7"/>
  <c r="I25" i="7"/>
  <c r="H25" i="7"/>
  <c r="G25" i="7"/>
  <c r="J24" i="7"/>
  <c r="I24" i="7"/>
  <c r="H24" i="7"/>
  <c r="G24" i="7"/>
  <c r="K24" i="7" s="1"/>
  <c r="J23" i="7"/>
  <c r="I23" i="7"/>
  <c r="H23" i="7"/>
  <c r="G23" i="7"/>
  <c r="J22" i="7"/>
  <c r="I22" i="7"/>
  <c r="H22" i="7"/>
  <c r="G22" i="7"/>
  <c r="J21" i="7"/>
  <c r="I21" i="7"/>
  <c r="H21" i="7"/>
  <c r="G21" i="7"/>
  <c r="K21" i="7" s="1"/>
  <c r="J20" i="7"/>
  <c r="I20" i="7"/>
  <c r="H20" i="7"/>
  <c r="G20" i="7"/>
  <c r="K20" i="7" s="1"/>
  <c r="J19" i="7"/>
  <c r="I19" i="7"/>
  <c r="H19" i="7"/>
  <c r="K19" i="7" s="1"/>
  <c r="G19" i="7"/>
  <c r="J18" i="7"/>
  <c r="I18" i="7"/>
  <c r="H18" i="7"/>
  <c r="G18" i="7"/>
  <c r="K18" i="7" s="1"/>
  <c r="J17" i="7"/>
  <c r="I17" i="7"/>
  <c r="H17" i="7"/>
  <c r="G17" i="7"/>
  <c r="K17" i="7" s="1"/>
  <c r="J16" i="7"/>
  <c r="I16" i="7"/>
  <c r="H16" i="7"/>
  <c r="G16" i="7"/>
  <c r="K16" i="7" s="1"/>
  <c r="J15" i="7"/>
  <c r="I15" i="7"/>
  <c r="H15" i="7"/>
  <c r="G15" i="7"/>
  <c r="J14" i="7"/>
  <c r="I14" i="7"/>
  <c r="H14" i="7"/>
  <c r="G14" i="7"/>
  <c r="K14" i="7" s="1"/>
  <c r="J13" i="7"/>
  <c r="I13" i="7"/>
  <c r="H13" i="7"/>
  <c r="G13" i="7"/>
  <c r="K13" i="7" s="1"/>
  <c r="J12" i="7"/>
  <c r="I12" i="7"/>
  <c r="H12" i="7"/>
  <c r="G12" i="7"/>
  <c r="K12" i="7" s="1"/>
  <c r="J11" i="7"/>
  <c r="I11" i="7"/>
  <c r="H11" i="7"/>
  <c r="G11" i="7"/>
  <c r="J10" i="7"/>
  <c r="I10" i="7"/>
  <c r="H10" i="7"/>
  <c r="G10" i="7"/>
  <c r="K10" i="7" s="1"/>
  <c r="J9" i="7"/>
  <c r="I9" i="7"/>
  <c r="H9" i="7"/>
  <c r="G9" i="7"/>
  <c r="K9" i="7" s="1"/>
  <c r="J8" i="7"/>
  <c r="I8" i="7"/>
  <c r="H8" i="7"/>
  <c r="G8" i="7"/>
  <c r="J7" i="7"/>
  <c r="I7" i="7"/>
  <c r="H7" i="7"/>
  <c r="G7" i="7"/>
  <c r="J6" i="7"/>
  <c r="I6" i="7"/>
  <c r="H6" i="7"/>
  <c r="G6" i="7"/>
  <c r="K6" i="7" s="1"/>
  <c r="J5" i="7"/>
  <c r="I5" i="7"/>
  <c r="H5" i="7"/>
  <c r="G5" i="7"/>
  <c r="K5" i="7" s="1"/>
  <c r="J4" i="7"/>
  <c r="I4" i="7"/>
  <c r="H4" i="7"/>
  <c r="G4" i="7"/>
  <c r="J3" i="7"/>
  <c r="I3" i="7"/>
  <c r="H3" i="7"/>
  <c r="K3" i="7" s="1"/>
  <c r="G3" i="7"/>
  <c r="J2" i="7"/>
  <c r="I2" i="7"/>
  <c r="H2" i="7"/>
  <c r="G2" i="7"/>
  <c r="L390" i="6"/>
  <c r="M390" i="6" s="1"/>
  <c r="J390" i="6"/>
  <c r="I390" i="6"/>
  <c r="H390" i="6"/>
  <c r="L389" i="6"/>
  <c r="M389" i="6" s="1"/>
  <c r="J389" i="6"/>
  <c r="I389" i="6"/>
  <c r="H389" i="6"/>
  <c r="K389" i="6" s="1"/>
  <c r="L388" i="6"/>
  <c r="J388" i="6"/>
  <c r="I388" i="6"/>
  <c r="H388" i="6"/>
  <c r="L387" i="6"/>
  <c r="J387" i="6"/>
  <c r="K387" i="6" s="1"/>
  <c r="I387" i="6"/>
  <c r="H387" i="6"/>
  <c r="L386" i="6"/>
  <c r="M386" i="6" s="1"/>
  <c r="J386" i="6"/>
  <c r="I386" i="6"/>
  <c r="H386" i="6"/>
  <c r="L385" i="6"/>
  <c r="M385" i="6" s="1"/>
  <c r="J385" i="6"/>
  <c r="I385" i="6"/>
  <c r="H385" i="6"/>
  <c r="K385" i="6" s="1"/>
  <c r="L384" i="6"/>
  <c r="J384" i="6"/>
  <c r="I384" i="6"/>
  <c r="H384" i="6"/>
  <c r="L383" i="6"/>
  <c r="J383" i="6"/>
  <c r="K383" i="6" s="1"/>
  <c r="I383" i="6"/>
  <c r="H383" i="6"/>
  <c r="L382" i="6"/>
  <c r="M382" i="6" s="1"/>
  <c r="J382" i="6"/>
  <c r="I382" i="6"/>
  <c r="H382" i="6"/>
  <c r="L381" i="6"/>
  <c r="M381" i="6" s="1"/>
  <c r="J381" i="6"/>
  <c r="I381" i="6"/>
  <c r="H381" i="6"/>
  <c r="K381" i="6" s="1"/>
  <c r="L380" i="6"/>
  <c r="J380" i="6"/>
  <c r="I380" i="6"/>
  <c r="H380" i="6"/>
  <c r="L379" i="6"/>
  <c r="J379" i="6"/>
  <c r="K379" i="6" s="1"/>
  <c r="I379" i="6"/>
  <c r="H379" i="6"/>
  <c r="L378" i="6"/>
  <c r="M378" i="6" s="1"/>
  <c r="J378" i="6"/>
  <c r="I378" i="6"/>
  <c r="H378" i="6"/>
  <c r="L377" i="6"/>
  <c r="M377" i="6" s="1"/>
  <c r="J377" i="6"/>
  <c r="I377" i="6"/>
  <c r="H377" i="6"/>
  <c r="K377" i="6" s="1"/>
  <c r="L376" i="6"/>
  <c r="J376" i="6"/>
  <c r="I376" i="6"/>
  <c r="H376" i="6"/>
  <c r="L375" i="6"/>
  <c r="J375" i="6"/>
  <c r="K375" i="6" s="1"/>
  <c r="I375" i="6"/>
  <c r="H375" i="6"/>
  <c r="L374" i="6"/>
  <c r="M374" i="6" s="1"/>
  <c r="J374" i="6"/>
  <c r="I374" i="6"/>
  <c r="H374" i="6"/>
  <c r="L373" i="6"/>
  <c r="M373" i="6" s="1"/>
  <c r="J373" i="6"/>
  <c r="I373" i="6"/>
  <c r="H373" i="6"/>
  <c r="K373" i="6" s="1"/>
  <c r="L372" i="6"/>
  <c r="J372" i="6"/>
  <c r="I372" i="6"/>
  <c r="H372" i="6"/>
  <c r="L371" i="6"/>
  <c r="J371" i="6"/>
  <c r="K371" i="6" s="1"/>
  <c r="I371" i="6"/>
  <c r="H371" i="6"/>
  <c r="L370" i="6"/>
  <c r="M370" i="6" s="1"/>
  <c r="J370" i="6"/>
  <c r="I370" i="6"/>
  <c r="H370" i="6"/>
  <c r="L369" i="6"/>
  <c r="M369" i="6" s="1"/>
  <c r="J369" i="6"/>
  <c r="I369" i="6"/>
  <c r="H369" i="6"/>
  <c r="K369" i="6" s="1"/>
  <c r="L368" i="6"/>
  <c r="J368" i="6"/>
  <c r="I368" i="6"/>
  <c r="H368" i="6"/>
  <c r="L367" i="6"/>
  <c r="J367" i="6"/>
  <c r="K367" i="6" s="1"/>
  <c r="I367" i="6"/>
  <c r="H367" i="6"/>
  <c r="L366" i="6"/>
  <c r="M366" i="6" s="1"/>
  <c r="J366" i="6"/>
  <c r="I366" i="6"/>
  <c r="H366" i="6"/>
  <c r="L365" i="6"/>
  <c r="M365" i="6" s="1"/>
  <c r="J365" i="6"/>
  <c r="I365" i="6"/>
  <c r="H365" i="6"/>
  <c r="K365" i="6" s="1"/>
  <c r="L364" i="6"/>
  <c r="J364" i="6"/>
  <c r="I364" i="6"/>
  <c r="H364" i="6"/>
  <c r="L363" i="6"/>
  <c r="J363" i="6"/>
  <c r="K363" i="6" s="1"/>
  <c r="I363" i="6"/>
  <c r="H363" i="6"/>
  <c r="L362" i="6"/>
  <c r="M362" i="6" s="1"/>
  <c r="I362" i="6"/>
  <c r="H362" i="6"/>
  <c r="L361" i="6"/>
  <c r="K361" i="6"/>
  <c r="J361" i="6"/>
  <c r="I361" i="6"/>
  <c r="M361" i="6" s="1"/>
  <c r="H361" i="6"/>
  <c r="M360" i="6"/>
  <c r="L360" i="6"/>
  <c r="J360" i="6"/>
  <c r="I360" i="6"/>
  <c r="K360" i="6" s="1"/>
  <c r="H360" i="6"/>
  <c r="L359" i="6"/>
  <c r="K359" i="6"/>
  <c r="J359" i="6"/>
  <c r="I359" i="6"/>
  <c r="M359" i="6" s="1"/>
  <c r="H359" i="6"/>
  <c r="M358" i="6"/>
  <c r="L358" i="6"/>
  <c r="J358" i="6"/>
  <c r="I358" i="6"/>
  <c r="K358" i="6" s="1"/>
  <c r="H358" i="6"/>
  <c r="L357" i="6"/>
  <c r="K357" i="6"/>
  <c r="J357" i="6"/>
  <c r="I357" i="6"/>
  <c r="M357" i="6" s="1"/>
  <c r="H357" i="6"/>
  <c r="M356" i="6"/>
  <c r="L356" i="6"/>
  <c r="J356" i="6"/>
  <c r="I356" i="6"/>
  <c r="K356" i="6" s="1"/>
  <c r="H356" i="6"/>
  <c r="L355" i="6"/>
  <c r="K355" i="6"/>
  <c r="J355" i="6"/>
  <c r="I355" i="6"/>
  <c r="M355" i="6" s="1"/>
  <c r="H355" i="6"/>
  <c r="M354" i="6"/>
  <c r="L354" i="6"/>
  <c r="J354" i="6"/>
  <c r="I354" i="6"/>
  <c r="K354" i="6" s="1"/>
  <c r="H354" i="6"/>
  <c r="L353" i="6"/>
  <c r="K353" i="6"/>
  <c r="J353" i="6"/>
  <c r="I353" i="6"/>
  <c r="M353" i="6" s="1"/>
  <c r="H353" i="6"/>
  <c r="M352" i="6"/>
  <c r="L352" i="6"/>
  <c r="J352" i="6"/>
  <c r="I352" i="6"/>
  <c r="K352" i="6" s="1"/>
  <c r="H352" i="6"/>
  <c r="L351" i="6"/>
  <c r="K351" i="6"/>
  <c r="J351" i="6"/>
  <c r="I351" i="6"/>
  <c r="M351" i="6" s="1"/>
  <c r="H351" i="6"/>
  <c r="M350" i="6"/>
  <c r="L350" i="6"/>
  <c r="J350" i="6"/>
  <c r="I350" i="6"/>
  <c r="K350" i="6" s="1"/>
  <c r="H350" i="6"/>
  <c r="L349" i="6"/>
  <c r="K349" i="6"/>
  <c r="J349" i="6"/>
  <c r="I349" i="6"/>
  <c r="M349" i="6" s="1"/>
  <c r="H349" i="6"/>
  <c r="M348" i="6"/>
  <c r="L348" i="6"/>
  <c r="J348" i="6"/>
  <c r="I348" i="6"/>
  <c r="K348" i="6" s="1"/>
  <c r="H348" i="6"/>
  <c r="L347" i="6"/>
  <c r="K347" i="6"/>
  <c r="J347" i="6"/>
  <c r="I347" i="6"/>
  <c r="M347" i="6" s="1"/>
  <c r="H347" i="6"/>
  <c r="M346" i="6"/>
  <c r="L346" i="6"/>
  <c r="J346" i="6"/>
  <c r="I346" i="6"/>
  <c r="K346" i="6" s="1"/>
  <c r="H346" i="6"/>
  <c r="L345" i="6"/>
  <c r="K345" i="6"/>
  <c r="J345" i="6"/>
  <c r="I345" i="6"/>
  <c r="M345" i="6" s="1"/>
  <c r="H345" i="6"/>
  <c r="M344" i="6"/>
  <c r="L344" i="6"/>
  <c r="J344" i="6"/>
  <c r="I344" i="6"/>
  <c r="K344" i="6" s="1"/>
  <c r="H344" i="6"/>
  <c r="L343" i="6"/>
  <c r="K343" i="6"/>
  <c r="J343" i="6"/>
  <c r="I343" i="6"/>
  <c r="M343" i="6" s="1"/>
  <c r="H343" i="6"/>
  <c r="M342" i="6"/>
  <c r="L342" i="6"/>
  <c r="J342" i="6"/>
  <c r="I342" i="6"/>
  <c r="K342" i="6" s="1"/>
  <c r="H342" i="6"/>
  <c r="L341" i="6"/>
  <c r="K341" i="6"/>
  <c r="J341" i="6"/>
  <c r="I341" i="6"/>
  <c r="M341" i="6" s="1"/>
  <c r="H341" i="6"/>
  <c r="M340" i="6"/>
  <c r="L340" i="6"/>
  <c r="J340" i="6"/>
  <c r="I340" i="6"/>
  <c r="K340" i="6" s="1"/>
  <c r="H340" i="6"/>
  <c r="L339" i="6"/>
  <c r="K339" i="6"/>
  <c r="J339" i="6"/>
  <c r="I339" i="6"/>
  <c r="M339" i="6" s="1"/>
  <c r="H339" i="6"/>
  <c r="M338" i="6"/>
  <c r="L338" i="6"/>
  <c r="J338" i="6"/>
  <c r="I338" i="6"/>
  <c r="K338" i="6" s="1"/>
  <c r="H338" i="6"/>
  <c r="L337" i="6"/>
  <c r="K337" i="6"/>
  <c r="J337" i="6"/>
  <c r="I337" i="6"/>
  <c r="M337" i="6" s="1"/>
  <c r="H337" i="6"/>
  <c r="M336" i="6"/>
  <c r="L336" i="6"/>
  <c r="J336" i="6"/>
  <c r="I336" i="6"/>
  <c r="K336" i="6" s="1"/>
  <c r="H336" i="6"/>
  <c r="L335" i="6"/>
  <c r="K335" i="6"/>
  <c r="J335" i="6"/>
  <c r="I335" i="6"/>
  <c r="M335" i="6" s="1"/>
  <c r="H335" i="6"/>
  <c r="M334" i="6"/>
  <c r="L334" i="6"/>
  <c r="J334" i="6"/>
  <c r="I334" i="6"/>
  <c r="K334" i="6" s="1"/>
  <c r="H334" i="6"/>
  <c r="L333" i="6"/>
  <c r="K333" i="6"/>
  <c r="J333" i="6"/>
  <c r="I333" i="6"/>
  <c r="M333" i="6" s="1"/>
  <c r="H333" i="6"/>
  <c r="M332" i="6"/>
  <c r="L332" i="6"/>
  <c r="J332" i="6"/>
  <c r="I332" i="6"/>
  <c r="K332" i="6" s="1"/>
  <c r="H332" i="6"/>
  <c r="L331" i="6"/>
  <c r="K331" i="6"/>
  <c r="J331" i="6"/>
  <c r="I331" i="6"/>
  <c r="M331" i="6" s="1"/>
  <c r="H331" i="6"/>
  <c r="M330" i="6"/>
  <c r="L330" i="6"/>
  <c r="J330" i="6"/>
  <c r="I330" i="6"/>
  <c r="K330" i="6" s="1"/>
  <c r="H330" i="6"/>
  <c r="L329" i="6"/>
  <c r="K329" i="6"/>
  <c r="J329" i="6"/>
  <c r="I329" i="6"/>
  <c r="M329" i="6" s="1"/>
  <c r="H329" i="6"/>
  <c r="M328" i="6"/>
  <c r="L328" i="6"/>
  <c r="J328" i="6"/>
  <c r="I328" i="6"/>
  <c r="K328" i="6" s="1"/>
  <c r="H328" i="6"/>
  <c r="L327" i="6"/>
  <c r="K327" i="6"/>
  <c r="J327" i="6"/>
  <c r="I327" i="6"/>
  <c r="M327" i="6" s="1"/>
  <c r="H327" i="6"/>
  <c r="M326" i="6"/>
  <c r="L326" i="6"/>
  <c r="J326" i="6"/>
  <c r="I326" i="6"/>
  <c r="K326" i="6" s="1"/>
  <c r="H326" i="6"/>
  <c r="L325" i="6"/>
  <c r="K325" i="6"/>
  <c r="J325" i="6"/>
  <c r="I325" i="6"/>
  <c r="M325" i="6" s="1"/>
  <c r="H325" i="6"/>
  <c r="M324" i="6"/>
  <c r="L324" i="6"/>
  <c r="J324" i="6"/>
  <c r="I324" i="6"/>
  <c r="K324" i="6" s="1"/>
  <c r="H324" i="6"/>
  <c r="L323" i="6"/>
  <c r="K323" i="6"/>
  <c r="J323" i="6"/>
  <c r="I323" i="6"/>
  <c r="M323" i="6" s="1"/>
  <c r="H323" i="6"/>
  <c r="M322" i="6"/>
  <c r="L322" i="6"/>
  <c r="J322" i="6"/>
  <c r="I322" i="6"/>
  <c r="K322" i="6" s="1"/>
  <c r="H322" i="6"/>
  <c r="L321" i="6"/>
  <c r="K321" i="6"/>
  <c r="J321" i="6"/>
  <c r="I321" i="6"/>
  <c r="M321" i="6" s="1"/>
  <c r="H321" i="6"/>
  <c r="M320" i="6"/>
  <c r="L320" i="6"/>
  <c r="J320" i="6"/>
  <c r="I320" i="6"/>
  <c r="K320" i="6" s="1"/>
  <c r="H320" i="6"/>
  <c r="L319" i="6"/>
  <c r="K319" i="6"/>
  <c r="J319" i="6"/>
  <c r="I319" i="6"/>
  <c r="M319" i="6" s="1"/>
  <c r="H319" i="6"/>
  <c r="M318" i="6"/>
  <c r="L318" i="6"/>
  <c r="J318" i="6"/>
  <c r="I318" i="6"/>
  <c r="K318" i="6" s="1"/>
  <c r="H318" i="6"/>
  <c r="L317" i="6"/>
  <c r="K317" i="6"/>
  <c r="J317" i="6"/>
  <c r="I317" i="6"/>
  <c r="M317" i="6" s="1"/>
  <c r="H317" i="6"/>
  <c r="M316" i="6"/>
  <c r="L316" i="6"/>
  <c r="J316" i="6"/>
  <c r="I316" i="6"/>
  <c r="K316" i="6" s="1"/>
  <c r="H316" i="6"/>
  <c r="L315" i="6"/>
  <c r="K315" i="6"/>
  <c r="J315" i="6"/>
  <c r="I315" i="6"/>
  <c r="M315" i="6" s="1"/>
  <c r="H315" i="6"/>
  <c r="M314" i="6"/>
  <c r="L314" i="6"/>
  <c r="J314" i="6"/>
  <c r="I314" i="6"/>
  <c r="K314" i="6" s="1"/>
  <c r="H314" i="6"/>
  <c r="L313" i="6"/>
  <c r="K313" i="6"/>
  <c r="J313" i="6"/>
  <c r="I313" i="6"/>
  <c r="M313" i="6" s="1"/>
  <c r="H313" i="6"/>
  <c r="M312" i="6"/>
  <c r="L312" i="6"/>
  <c r="J312" i="6"/>
  <c r="I312" i="6"/>
  <c r="K312" i="6" s="1"/>
  <c r="H312" i="6"/>
  <c r="L311" i="6"/>
  <c r="K311" i="6"/>
  <c r="J311" i="6"/>
  <c r="I311" i="6"/>
  <c r="M311" i="6" s="1"/>
  <c r="H311" i="6"/>
  <c r="M310" i="6"/>
  <c r="L310" i="6"/>
  <c r="J310" i="6"/>
  <c r="I310" i="6"/>
  <c r="K310" i="6" s="1"/>
  <c r="H310" i="6"/>
  <c r="L309" i="6"/>
  <c r="K309" i="6"/>
  <c r="J309" i="6"/>
  <c r="I309" i="6"/>
  <c r="M309" i="6" s="1"/>
  <c r="H309" i="6"/>
  <c r="M308" i="6"/>
  <c r="L308" i="6"/>
  <c r="J308" i="6"/>
  <c r="I308" i="6"/>
  <c r="K308" i="6" s="1"/>
  <c r="H308" i="6"/>
  <c r="L307" i="6"/>
  <c r="K307" i="6"/>
  <c r="J307" i="6"/>
  <c r="I307" i="6"/>
  <c r="M307" i="6" s="1"/>
  <c r="H307" i="6"/>
  <c r="M306" i="6"/>
  <c r="L306" i="6"/>
  <c r="M305" i="6"/>
  <c r="L305" i="6"/>
  <c r="M304" i="6"/>
  <c r="L304" i="6"/>
  <c r="M303" i="6"/>
  <c r="L303" i="6"/>
  <c r="M302" i="6"/>
  <c r="L302" i="6"/>
  <c r="M301" i="6"/>
  <c r="L301" i="6"/>
  <c r="M300" i="6"/>
  <c r="L300" i="6"/>
  <c r="M299" i="6"/>
  <c r="L299" i="6"/>
  <c r="M298" i="6"/>
  <c r="L298" i="6"/>
  <c r="M297" i="6"/>
  <c r="L297" i="6"/>
  <c r="M296" i="6"/>
  <c r="L296" i="6"/>
  <c r="M295" i="6"/>
  <c r="L295" i="6"/>
  <c r="M294" i="6"/>
  <c r="L294" i="6"/>
  <c r="M293" i="6"/>
  <c r="L293" i="6"/>
  <c r="M292" i="6"/>
  <c r="L292" i="6"/>
  <c r="M291" i="6"/>
  <c r="L291" i="6"/>
  <c r="M290" i="6"/>
  <c r="L290" i="6"/>
  <c r="M289" i="6"/>
  <c r="L289" i="6"/>
  <c r="M288" i="6"/>
  <c r="L288" i="6"/>
  <c r="M287" i="6"/>
  <c r="L287" i="6"/>
  <c r="M286" i="6"/>
  <c r="L286" i="6"/>
  <c r="M285" i="6"/>
  <c r="L285" i="6"/>
  <c r="M284" i="6"/>
  <c r="L284" i="6"/>
  <c r="L283" i="6"/>
  <c r="K283" i="6"/>
  <c r="J283" i="6"/>
  <c r="I283" i="6"/>
  <c r="M283" i="6" s="1"/>
  <c r="H283" i="6"/>
  <c r="L282" i="6"/>
  <c r="J282" i="6"/>
  <c r="I282" i="6"/>
  <c r="H282" i="6"/>
  <c r="L281" i="6"/>
  <c r="K281" i="6"/>
  <c r="J281" i="6"/>
  <c r="I281" i="6"/>
  <c r="M281" i="6" s="1"/>
  <c r="H281" i="6"/>
  <c r="L280" i="6"/>
  <c r="J280" i="6"/>
  <c r="I280" i="6"/>
  <c r="H280" i="6"/>
  <c r="L279" i="6"/>
  <c r="K279" i="6"/>
  <c r="J279" i="6"/>
  <c r="I279" i="6"/>
  <c r="M279" i="6" s="1"/>
  <c r="H279" i="6"/>
  <c r="L278" i="6"/>
  <c r="J278" i="6"/>
  <c r="I278" i="6"/>
  <c r="H278" i="6"/>
  <c r="L277" i="6"/>
  <c r="K277" i="6"/>
  <c r="J277" i="6"/>
  <c r="I277" i="6"/>
  <c r="M277" i="6" s="1"/>
  <c r="H277" i="6"/>
  <c r="L276" i="6"/>
  <c r="J276" i="6"/>
  <c r="I276" i="6"/>
  <c r="H276" i="6"/>
  <c r="L275" i="6"/>
  <c r="K275" i="6"/>
  <c r="J275" i="6"/>
  <c r="I275" i="6"/>
  <c r="M275" i="6" s="1"/>
  <c r="H275" i="6"/>
  <c r="L274" i="6"/>
  <c r="J274" i="6"/>
  <c r="I274" i="6"/>
  <c r="H274" i="6"/>
  <c r="L273" i="6"/>
  <c r="K273" i="6"/>
  <c r="J273" i="6"/>
  <c r="I273" i="6"/>
  <c r="M273" i="6" s="1"/>
  <c r="H273" i="6"/>
  <c r="L272" i="6"/>
  <c r="J272" i="6"/>
  <c r="I272" i="6"/>
  <c r="H272" i="6"/>
  <c r="L271" i="6"/>
  <c r="K271" i="6"/>
  <c r="J271" i="6"/>
  <c r="I271" i="6"/>
  <c r="M271" i="6" s="1"/>
  <c r="H271" i="6"/>
  <c r="L270" i="6"/>
  <c r="J270" i="6"/>
  <c r="I270" i="6"/>
  <c r="H270" i="6"/>
  <c r="L269" i="6"/>
  <c r="K269" i="6"/>
  <c r="J269" i="6"/>
  <c r="I269" i="6"/>
  <c r="M269" i="6" s="1"/>
  <c r="H269" i="6"/>
  <c r="L268" i="6"/>
  <c r="J268" i="6"/>
  <c r="I268" i="6"/>
  <c r="H268" i="6"/>
  <c r="L267" i="6"/>
  <c r="K267" i="6"/>
  <c r="J267" i="6"/>
  <c r="I267" i="6"/>
  <c r="M267" i="6" s="1"/>
  <c r="H267" i="6"/>
  <c r="L266" i="6"/>
  <c r="J266" i="6"/>
  <c r="I266" i="6"/>
  <c r="H266" i="6"/>
  <c r="L265" i="6"/>
  <c r="K265" i="6"/>
  <c r="J265" i="6"/>
  <c r="I265" i="6"/>
  <c r="M265" i="6" s="1"/>
  <c r="H265" i="6"/>
  <c r="L264" i="6"/>
  <c r="J264" i="6"/>
  <c r="I264" i="6"/>
  <c r="H264" i="6"/>
  <c r="L263" i="6"/>
  <c r="K263" i="6"/>
  <c r="J263" i="6"/>
  <c r="I263" i="6"/>
  <c r="M263" i="6" s="1"/>
  <c r="H263" i="6"/>
  <c r="L262" i="6"/>
  <c r="J262" i="6"/>
  <c r="I262" i="6"/>
  <c r="H262" i="6"/>
  <c r="L261" i="6"/>
  <c r="K261" i="6"/>
  <c r="J261" i="6"/>
  <c r="I261" i="6"/>
  <c r="M261" i="6" s="1"/>
  <c r="H261" i="6"/>
  <c r="L260" i="6"/>
  <c r="J260" i="6"/>
  <c r="I260" i="6"/>
  <c r="H260" i="6"/>
  <c r="L259" i="6"/>
  <c r="K259" i="6"/>
  <c r="J259" i="6"/>
  <c r="I259" i="6"/>
  <c r="M259" i="6" s="1"/>
  <c r="H259" i="6"/>
  <c r="L258" i="6"/>
  <c r="J258" i="6"/>
  <c r="I258" i="6"/>
  <c r="H258" i="6"/>
  <c r="L257" i="6"/>
  <c r="K257" i="6"/>
  <c r="J257" i="6"/>
  <c r="I257" i="6"/>
  <c r="M257" i="6" s="1"/>
  <c r="H257" i="6"/>
  <c r="L256" i="6"/>
  <c r="J256" i="6"/>
  <c r="I256" i="6"/>
  <c r="H256" i="6"/>
  <c r="L255" i="6"/>
  <c r="K255" i="6"/>
  <c r="J255" i="6"/>
  <c r="I255" i="6"/>
  <c r="M255" i="6" s="1"/>
  <c r="H255" i="6"/>
  <c r="L254" i="6"/>
  <c r="J254" i="6"/>
  <c r="I254" i="6"/>
  <c r="H254" i="6"/>
  <c r="L253" i="6"/>
  <c r="K253" i="6"/>
  <c r="J253" i="6"/>
  <c r="I253" i="6"/>
  <c r="M253" i="6" s="1"/>
  <c r="H253" i="6"/>
  <c r="L252" i="6"/>
  <c r="J252" i="6"/>
  <c r="I252" i="6"/>
  <c r="H252" i="6"/>
  <c r="L251" i="6"/>
  <c r="K251" i="6"/>
  <c r="J251" i="6"/>
  <c r="I251" i="6"/>
  <c r="M251" i="6" s="1"/>
  <c r="H251" i="6"/>
  <c r="L250" i="6"/>
  <c r="J250" i="6"/>
  <c r="I250" i="6"/>
  <c r="H250" i="6"/>
  <c r="L249" i="6"/>
  <c r="K249" i="6"/>
  <c r="J249" i="6"/>
  <c r="I249" i="6"/>
  <c r="M249" i="6" s="1"/>
  <c r="H249" i="6"/>
  <c r="L248" i="6"/>
  <c r="J248" i="6"/>
  <c r="I248" i="6"/>
  <c r="H248" i="6"/>
  <c r="L247" i="6"/>
  <c r="K247" i="6"/>
  <c r="J247" i="6"/>
  <c r="I247" i="6"/>
  <c r="M247" i="6" s="1"/>
  <c r="H247" i="6"/>
  <c r="L246" i="6"/>
  <c r="J246" i="6"/>
  <c r="I246" i="6"/>
  <c r="H246" i="6"/>
  <c r="L245" i="6"/>
  <c r="K245" i="6"/>
  <c r="J245" i="6"/>
  <c r="I245" i="6"/>
  <c r="M245" i="6" s="1"/>
  <c r="H245" i="6"/>
  <c r="L244" i="6"/>
  <c r="J244" i="6"/>
  <c r="I244" i="6"/>
  <c r="H244" i="6"/>
  <c r="L243" i="6"/>
  <c r="K243" i="6"/>
  <c r="J243" i="6"/>
  <c r="I243" i="6"/>
  <c r="M243" i="6" s="1"/>
  <c r="H243" i="6"/>
  <c r="L242" i="6"/>
  <c r="J242" i="6"/>
  <c r="I242" i="6"/>
  <c r="M242" i="6" s="1"/>
  <c r="H242" i="6"/>
  <c r="L241" i="6"/>
  <c r="K241" i="6"/>
  <c r="J241" i="6"/>
  <c r="I241" i="6"/>
  <c r="M241" i="6" s="1"/>
  <c r="H241" i="6"/>
  <c r="L240" i="6"/>
  <c r="J240" i="6"/>
  <c r="I240" i="6"/>
  <c r="M240" i="6" s="1"/>
  <c r="H240" i="6"/>
  <c r="L239" i="6"/>
  <c r="K239" i="6"/>
  <c r="J239" i="6"/>
  <c r="I239" i="6"/>
  <c r="M239" i="6" s="1"/>
  <c r="H239" i="6"/>
  <c r="L238" i="6"/>
  <c r="J238" i="6"/>
  <c r="I238" i="6"/>
  <c r="M238" i="6" s="1"/>
  <c r="H238" i="6"/>
  <c r="L237" i="6"/>
  <c r="K237" i="6"/>
  <c r="J237" i="6"/>
  <c r="I237" i="6"/>
  <c r="M237" i="6" s="1"/>
  <c r="H237" i="6"/>
  <c r="L236" i="6"/>
  <c r="J236" i="6"/>
  <c r="I236" i="6"/>
  <c r="M236" i="6" s="1"/>
  <c r="H236" i="6"/>
  <c r="L235" i="6"/>
  <c r="K235" i="6"/>
  <c r="J235" i="6"/>
  <c r="I235" i="6"/>
  <c r="M235" i="6" s="1"/>
  <c r="H235" i="6"/>
  <c r="L234" i="6"/>
  <c r="J234" i="6"/>
  <c r="I234" i="6"/>
  <c r="M234" i="6" s="1"/>
  <c r="H234" i="6"/>
  <c r="L233" i="6"/>
  <c r="K233" i="6"/>
  <c r="J233" i="6"/>
  <c r="I233" i="6"/>
  <c r="M233" i="6" s="1"/>
  <c r="H233" i="6"/>
  <c r="L232" i="6"/>
  <c r="J232" i="6"/>
  <c r="I232" i="6"/>
  <c r="M232" i="6" s="1"/>
  <c r="H232" i="6"/>
  <c r="L231" i="6"/>
  <c r="K231" i="6"/>
  <c r="J231" i="6"/>
  <c r="I231" i="6"/>
  <c r="M231" i="6" s="1"/>
  <c r="H231" i="6"/>
  <c r="L230" i="6"/>
  <c r="J230" i="6"/>
  <c r="I230" i="6"/>
  <c r="M230" i="6" s="1"/>
  <c r="H230" i="6"/>
  <c r="L229" i="6"/>
  <c r="K229" i="6"/>
  <c r="J229" i="6"/>
  <c r="I229" i="6"/>
  <c r="M229" i="6" s="1"/>
  <c r="H229" i="6"/>
  <c r="L228" i="6"/>
  <c r="J228" i="6"/>
  <c r="I228" i="6"/>
  <c r="M228" i="6" s="1"/>
  <c r="H228" i="6"/>
  <c r="L227" i="6"/>
  <c r="K227" i="6"/>
  <c r="J227" i="6"/>
  <c r="I227" i="6"/>
  <c r="M227" i="6" s="1"/>
  <c r="H227" i="6"/>
  <c r="L226" i="6"/>
  <c r="J226" i="6"/>
  <c r="I226" i="6"/>
  <c r="M226" i="6" s="1"/>
  <c r="H226" i="6"/>
  <c r="L225" i="6"/>
  <c r="K225" i="6"/>
  <c r="J225" i="6"/>
  <c r="I225" i="6"/>
  <c r="M225" i="6" s="1"/>
  <c r="H225" i="6"/>
  <c r="L224" i="6"/>
  <c r="J224" i="6"/>
  <c r="I224" i="6"/>
  <c r="M224" i="6" s="1"/>
  <c r="H224" i="6"/>
  <c r="L223" i="6"/>
  <c r="K223" i="6"/>
  <c r="J223" i="6"/>
  <c r="I223" i="6"/>
  <c r="M223" i="6" s="1"/>
  <c r="H223" i="6"/>
  <c r="L222" i="6"/>
  <c r="J222" i="6"/>
  <c r="I222" i="6"/>
  <c r="M222" i="6" s="1"/>
  <c r="H222" i="6"/>
  <c r="L221" i="6"/>
  <c r="K221" i="6"/>
  <c r="J221" i="6"/>
  <c r="I221" i="6"/>
  <c r="M221" i="6" s="1"/>
  <c r="H221" i="6"/>
  <c r="L220" i="6"/>
  <c r="J220" i="6"/>
  <c r="I220" i="6"/>
  <c r="M220" i="6" s="1"/>
  <c r="H220" i="6"/>
  <c r="L219" i="6"/>
  <c r="K219" i="6"/>
  <c r="J219" i="6"/>
  <c r="I219" i="6"/>
  <c r="M219" i="6" s="1"/>
  <c r="H219" i="6"/>
  <c r="L218" i="6"/>
  <c r="J218" i="6"/>
  <c r="I218" i="6"/>
  <c r="M218" i="6" s="1"/>
  <c r="H218" i="6"/>
  <c r="L217" i="6"/>
  <c r="K217" i="6"/>
  <c r="J217" i="6"/>
  <c r="I217" i="6"/>
  <c r="M217" i="6" s="1"/>
  <c r="H217" i="6"/>
  <c r="L216" i="6"/>
  <c r="J216" i="6"/>
  <c r="I216" i="6"/>
  <c r="M216" i="6" s="1"/>
  <c r="H216" i="6"/>
  <c r="L215" i="6"/>
  <c r="K215" i="6"/>
  <c r="J215" i="6"/>
  <c r="I215" i="6"/>
  <c r="M215" i="6" s="1"/>
  <c r="H215" i="6"/>
  <c r="L214" i="6"/>
  <c r="J214" i="6"/>
  <c r="I214" i="6"/>
  <c r="M214" i="6" s="1"/>
  <c r="H214" i="6"/>
  <c r="L213" i="6"/>
  <c r="K213" i="6"/>
  <c r="J213" i="6"/>
  <c r="I213" i="6"/>
  <c r="M213" i="6" s="1"/>
  <c r="H213" i="6"/>
  <c r="L212" i="6"/>
  <c r="J212" i="6"/>
  <c r="I212" i="6"/>
  <c r="M212" i="6" s="1"/>
  <c r="H212" i="6"/>
  <c r="L211" i="6"/>
  <c r="K211" i="6"/>
  <c r="J211" i="6"/>
  <c r="I211" i="6"/>
  <c r="M211" i="6" s="1"/>
  <c r="H211" i="6"/>
  <c r="L210" i="6"/>
  <c r="J210" i="6"/>
  <c r="I210" i="6"/>
  <c r="M210" i="6" s="1"/>
  <c r="H210" i="6"/>
  <c r="L209" i="6"/>
  <c r="K209" i="6"/>
  <c r="J209" i="6"/>
  <c r="I209" i="6"/>
  <c r="M209" i="6" s="1"/>
  <c r="H209" i="6"/>
  <c r="L208" i="6"/>
  <c r="J208" i="6"/>
  <c r="I208" i="6"/>
  <c r="M208" i="6" s="1"/>
  <c r="H208" i="6"/>
  <c r="L207" i="6"/>
  <c r="K207" i="6"/>
  <c r="J207" i="6"/>
  <c r="I207" i="6"/>
  <c r="M207" i="6" s="1"/>
  <c r="H207" i="6"/>
  <c r="L206" i="6"/>
  <c r="J206" i="6"/>
  <c r="I206" i="6"/>
  <c r="M206" i="6" s="1"/>
  <c r="H206" i="6"/>
  <c r="L205" i="6"/>
  <c r="K205" i="6"/>
  <c r="J205" i="6"/>
  <c r="I205" i="6"/>
  <c r="M205" i="6" s="1"/>
  <c r="H205" i="6"/>
  <c r="L204" i="6"/>
  <c r="J204" i="6"/>
  <c r="I204" i="6"/>
  <c r="H204" i="6"/>
  <c r="L203" i="6"/>
  <c r="J203" i="6"/>
  <c r="K203" i="6" s="1"/>
  <c r="I203" i="6"/>
  <c r="H203" i="6"/>
  <c r="L202" i="6"/>
  <c r="J202" i="6"/>
  <c r="I202" i="6"/>
  <c r="H202" i="6"/>
  <c r="L201" i="6"/>
  <c r="J201" i="6"/>
  <c r="K201" i="6" s="1"/>
  <c r="I201" i="6"/>
  <c r="H201" i="6"/>
  <c r="L200" i="6"/>
  <c r="J200" i="6"/>
  <c r="I200" i="6"/>
  <c r="H200" i="6"/>
  <c r="L199" i="6"/>
  <c r="J199" i="6"/>
  <c r="K199" i="6" s="1"/>
  <c r="I199" i="6"/>
  <c r="H199" i="6"/>
  <c r="L198" i="6"/>
  <c r="J198" i="6"/>
  <c r="I198" i="6"/>
  <c r="H198" i="6"/>
  <c r="L197" i="6"/>
  <c r="J197" i="6"/>
  <c r="K197" i="6" s="1"/>
  <c r="I197" i="6"/>
  <c r="H197" i="6"/>
  <c r="L196" i="6"/>
  <c r="J196" i="6"/>
  <c r="I196" i="6"/>
  <c r="H196" i="6"/>
  <c r="L195" i="6"/>
  <c r="J195" i="6"/>
  <c r="K195" i="6" s="1"/>
  <c r="I195" i="6"/>
  <c r="H195" i="6"/>
  <c r="L194" i="6"/>
  <c r="J194" i="6"/>
  <c r="I194" i="6"/>
  <c r="H194" i="6"/>
  <c r="L193" i="6"/>
  <c r="J193" i="6"/>
  <c r="K193" i="6" s="1"/>
  <c r="I193" i="6"/>
  <c r="H193" i="6"/>
  <c r="L192" i="6"/>
  <c r="J192" i="6"/>
  <c r="I192" i="6"/>
  <c r="H192" i="6"/>
  <c r="L191" i="6"/>
  <c r="J191" i="6"/>
  <c r="K191" i="6" s="1"/>
  <c r="I191" i="6"/>
  <c r="H191" i="6"/>
  <c r="L190" i="6"/>
  <c r="J190" i="6"/>
  <c r="I190" i="6"/>
  <c r="H190" i="6"/>
  <c r="L189" i="6"/>
  <c r="J189" i="6"/>
  <c r="K189" i="6" s="1"/>
  <c r="I189" i="6"/>
  <c r="H189" i="6"/>
  <c r="L188" i="6"/>
  <c r="J188" i="6"/>
  <c r="I188" i="6"/>
  <c r="H188" i="6"/>
  <c r="L187" i="6"/>
  <c r="J187" i="6"/>
  <c r="K187" i="6" s="1"/>
  <c r="I187" i="6"/>
  <c r="H187" i="6"/>
  <c r="L186" i="6"/>
  <c r="J186" i="6"/>
  <c r="I186" i="6"/>
  <c r="H186" i="6"/>
  <c r="L185" i="6"/>
  <c r="J185" i="6"/>
  <c r="K185" i="6" s="1"/>
  <c r="I185" i="6"/>
  <c r="H185" i="6"/>
  <c r="L184" i="6"/>
  <c r="J184" i="6"/>
  <c r="I184" i="6"/>
  <c r="H184" i="6"/>
  <c r="L183" i="6"/>
  <c r="J183" i="6"/>
  <c r="K183" i="6" s="1"/>
  <c r="I183" i="6"/>
  <c r="H183" i="6"/>
  <c r="L182" i="6"/>
  <c r="J182" i="6"/>
  <c r="I182" i="6"/>
  <c r="H182" i="6"/>
  <c r="L181" i="6"/>
  <c r="J181" i="6"/>
  <c r="K181" i="6" s="1"/>
  <c r="I181" i="6"/>
  <c r="H181" i="6"/>
  <c r="L180" i="6"/>
  <c r="J180" i="6"/>
  <c r="I180" i="6"/>
  <c r="H180" i="6"/>
  <c r="L179" i="6"/>
  <c r="J179" i="6"/>
  <c r="K179" i="6" s="1"/>
  <c r="I179" i="6"/>
  <c r="H179" i="6"/>
  <c r="L178" i="6"/>
  <c r="J178" i="6"/>
  <c r="I178" i="6"/>
  <c r="H178" i="6"/>
  <c r="L177" i="6"/>
  <c r="J177" i="6"/>
  <c r="K177" i="6" s="1"/>
  <c r="I177" i="6"/>
  <c r="H177" i="6"/>
  <c r="L176" i="6"/>
  <c r="J176" i="6"/>
  <c r="I176" i="6"/>
  <c r="H176" i="6"/>
  <c r="L175" i="6"/>
  <c r="J175" i="6"/>
  <c r="K175" i="6" s="1"/>
  <c r="I175" i="6"/>
  <c r="H175" i="6"/>
  <c r="L174" i="6"/>
  <c r="J174" i="6"/>
  <c r="I174" i="6"/>
  <c r="H174" i="6"/>
  <c r="L173" i="6"/>
  <c r="J173" i="6"/>
  <c r="K173" i="6" s="1"/>
  <c r="I173" i="6"/>
  <c r="H173" i="6"/>
  <c r="L172" i="6"/>
  <c r="J172" i="6"/>
  <c r="I172" i="6"/>
  <c r="H172" i="6"/>
  <c r="L171" i="6"/>
  <c r="J171" i="6"/>
  <c r="K171" i="6" s="1"/>
  <c r="I171" i="6"/>
  <c r="H171" i="6"/>
  <c r="L170" i="6"/>
  <c r="J170" i="6"/>
  <c r="I170" i="6"/>
  <c r="H170" i="6"/>
  <c r="L169" i="6"/>
  <c r="J169" i="6"/>
  <c r="K169" i="6" s="1"/>
  <c r="I169" i="6"/>
  <c r="H169" i="6"/>
  <c r="L168" i="6"/>
  <c r="J168" i="6"/>
  <c r="I168" i="6"/>
  <c r="H168" i="6"/>
  <c r="L167" i="6"/>
  <c r="J167" i="6"/>
  <c r="K167" i="6" s="1"/>
  <c r="I167" i="6"/>
  <c r="H167" i="6"/>
  <c r="L166" i="6"/>
  <c r="J166" i="6"/>
  <c r="I166" i="6"/>
  <c r="H166" i="6"/>
  <c r="L165" i="6"/>
  <c r="J165" i="6"/>
  <c r="K165" i="6" s="1"/>
  <c r="I165" i="6"/>
  <c r="H165" i="6"/>
  <c r="L164" i="6"/>
  <c r="J164" i="6"/>
  <c r="I164" i="6"/>
  <c r="H164" i="6"/>
  <c r="L163" i="6"/>
  <c r="J163" i="6"/>
  <c r="K163" i="6" s="1"/>
  <c r="I163" i="6"/>
  <c r="H163" i="6"/>
  <c r="L162" i="6"/>
  <c r="J162" i="6"/>
  <c r="I162" i="6"/>
  <c r="H162" i="6"/>
  <c r="L161" i="6"/>
  <c r="J161" i="6"/>
  <c r="K161" i="6" s="1"/>
  <c r="I161" i="6"/>
  <c r="H161" i="6"/>
  <c r="L160" i="6"/>
  <c r="M160" i="6" s="1"/>
  <c r="J160" i="6"/>
  <c r="I160" i="6"/>
  <c r="H160" i="6"/>
  <c r="K160" i="6" s="1"/>
  <c r="L159" i="6"/>
  <c r="J159" i="6"/>
  <c r="I159" i="6"/>
  <c r="M159" i="6" s="1"/>
  <c r="H159" i="6"/>
  <c r="L158" i="6"/>
  <c r="M158" i="6" s="1"/>
  <c r="J158" i="6"/>
  <c r="I158" i="6"/>
  <c r="H158" i="6"/>
  <c r="K158" i="6" s="1"/>
  <c r="L157" i="6"/>
  <c r="J157" i="6"/>
  <c r="I157" i="6"/>
  <c r="M157" i="6" s="1"/>
  <c r="H157" i="6"/>
  <c r="L156" i="6"/>
  <c r="M156" i="6" s="1"/>
  <c r="J156" i="6"/>
  <c r="I156" i="6"/>
  <c r="H156" i="6"/>
  <c r="K156" i="6" s="1"/>
  <c r="L155" i="6"/>
  <c r="J155" i="6"/>
  <c r="I155" i="6"/>
  <c r="M155" i="6" s="1"/>
  <c r="H155" i="6"/>
  <c r="L154" i="6"/>
  <c r="M154" i="6" s="1"/>
  <c r="J154" i="6"/>
  <c r="I154" i="6"/>
  <c r="H154" i="6"/>
  <c r="K154" i="6" s="1"/>
  <c r="L153" i="6"/>
  <c r="J153" i="6"/>
  <c r="I153" i="6"/>
  <c r="M153" i="6" s="1"/>
  <c r="H153" i="6"/>
  <c r="L152" i="6"/>
  <c r="M152" i="6" s="1"/>
  <c r="J152" i="6"/>
  <c r="I152" i="6"/>
  <c r="H152" i="6"/>
  <c r="K152" i="6" s="1"/>
  <c r="L151" i="6"/>
  <c r="J151" i="6"/>
  <c r="I151" i="6"/>
  <c r="M151" i="6" s="1"/>
  <c r="H151" i="6"/>
  <c r="L150" i="6"/>
  <c r="M150" i="6" s="1"/>
  <c r="J150" i="6"/>
  <c r="I150" i="6"/>
  <c r="H150" i="6"/>
  <c r="K150" i="6" s="1"/>
  <c r="L149" i="6"/>
  <c r="J149" i="6"/>
  <c r="I149" i="6"/>
  <c r="M149" i="6" s="1"/>
  <c r="H149" i="6"/>
  <c r="L148" i="6"/>
  <c r="M148" i="6" s="1"/>
  <c r="J148" i="6"/>
  <c r="I148" i="6"/>
  <c r="H148" i="6"/>
  <c r="K148" i="6" s="1"/>
  <c r="L147" i="6"/>
  <c r="J147" i="6"/>
  <c r="I147" i="6"/>
  <c r="M147" i="6" s="1"/>
  <c r="H147" i="6"/>
  <c r="L146" i="6"/>
  <c r="M146" i="6" s="1"/>
  <c r="J146" i="6"/>
  <c r="I146" i="6"/>
  <c r="H146" i="6"/>
  <c r="K146" i="6" s="1"/>
  <c r="L145" i="6"/>
  <c r="J145" i="6"/>
  <c r="I145" i="6"/>
  <c r="M145" i="6" s="1"/>
  <c r="H145" i="6"/>
  <c r="L144" i="6"/>
  <c r="M144" i="6" s="1"/>
  <c r="J144" i="6"/>
  <c r="I144" i="6"/>
  <c r="H144" i="6"/>
  <c r="K144" i="6" s="1"/>
  <c r="L143" i="6"/>
  <c r="J143" i="6"/>
  <c r="I143" i="6"/>
  <c r="M143" i="6" s="1"/>
  <c r="H143" i="6"/>
  <c r="L142" i="6"/>
  <c r="M142" i="6" s="1"/>
  <c r="J142" i="6"/>
  <c r="I142" i="6"/>
  <c r="H142" i="6"/>
  <c r="K142" i="6" s="1"/>
  <c r="L141" i="6"/>
  <c r="J141" i="6"/>
  <c r="I141" i="6"/>
  <c r="M141" i="6" s="1"/>
  <c r="H141" i="6"/>
  <c r="L140" i="6"/>
  <c r="M140" i="6" s="1"/>
  <c r="J140" i="6"/>
  <c r="I140" i="6"/>
  <c r="H140" i="6"/>
  <c r="K140" i="6" s="1"/>
  <c r="L139" i="6"/>
  <c r="J139" i="6"/>
  <c r="I139" i="6"/>
  <c r="M139" i="6" s="1"/>
  <c r="H139" i="6"/>
  <c r="L138" i="6"/>
  <c r="M138" i="6" s="1"/>
  <c r="J138" i="6"/>
  <c r="I138" i="6"/>
  <c r="H138" i="6"/>
  <c r="K138" i="6" s="1"/>
  <c r="L137" i="6"/>
  <c r="J137" i="6"/>
  <c r="I137" i="6"/>
  <c r="M137" i="6" s="1"/>
  <c r="H137" i="6"/>
  <c r="L136" i="6"/>
  <c r="M136" i="6" s="1"/>
  <c r="J136" i="6"/>
  <c r="I136" i="6"/>
  <c r="H136" i="6"/>
  <c r="K136" i="6" s="1"/>
  <c r="L135" i="6"/>
  <c r="J135" i="6"/>
  <c r="I135" i="6"/>
  <c r="M135" i="6" s="1"/>
  <c r="H135" i="6"/>
  <c r="L134" i="6"/>
  <c r="M134" i="6" s="1"/>
  <c r="J134" i="6"/>
  <c r="I134" i="6"/>
  <c r="H134" i="6"/>
  <c r="K134" i="6" s="1"/>
  <c r="L133" i="6"/>
  <c r="J133" i="6"/>
  <c r="I133" i="6"/>
  <c r="M133" i="6" s="1"/>
  <c r="H133" i="6"/>
  <c r="L132" i="6"/>
  <c r="M132" i="6" s="1"/>
  <c r="J132" i="6"/>
  <c r="I132" i="6"/>
  <c r="H132" i="6"/>
  <c r="K132" i="6" s="1"/>
  <c r="L131" i="6"/>
  <c r="J131" i="6"/>
  <c r="I131" i="6"/>
  <c r="M131" i="6" s="1"/>
  <c r="H131" i="6"/>
  <c r="L130" i="6"/>
  <c r="M130" i="6" s="1"/>
  <c r="J130" i="6"/>
  <c r="I130" i="6"/>
  <c r="H130" i="6"/>
  <c r="K130" i="6" s="1"/>
  <c r="L129" i="6"/>
  <c r="J129" i="6"/>
  <c r="I129" i="6"/>
  <c r="M129" i="6" s="1"/>
  <c r="H129" i="6"/>
  <c r="L128" i="6"/>
  <c r="M128" i="6" s="1"/>
  <c r="J128" i="6"/>
  <c r="I128" i="6"/>
  <c r="H128" i="6"/>
  <c r="K128" i="6" s="1"/>
  <c r="L127" i="6"/>
  <c r="J127" i="6"/>
  <c r="I127" i="6"/>
  <c r="M127" i="6" s="1"/>
  <c r="H127" i="6"/>
  <c r="L126" i="6"/>
  <c r="M126" i="6" s="1"/>
  <c r="J126" i="6"/>
  <c r="I126" i="6"/>
  <c r="H126" i="6"/>
  <c r="K126" i="6" s="1"/>
  <c r="L125" i="6"/>
  <c r="J125" i="6"/>
  <c r="I125" i="6"/>
  <c r="M125" i="6" s="1"/>
  <c r="H125" i="6"/>
  <c r="L124" i="6"/>
  <c r="M124" i="6" s="1"/>
  <c r="J124" i="6"/>
  <c r="I124" i="6"/>
  <c r="H124" i="6"/>
  <c r="K124" i="6" s="1"/>
  <c r="L123" i="6"/>
  <c r="J123" i="6"/>
  <c r="I123" i="6"/>
  <c r="M123" i="6" s="1"/>
  <c r="H123" i="6"/>
  <c r="L122" i="6"/>
  <c r="M122" i="6" s="1"/>
  <c r="J122" i="6"/>
  <c r="I122" i="6"/>
  <c r="H122" i="6"/>
  <c r="K122" i="6" s="1"/>
  <c r="L121" i="6"/>
  <c r="J121" i="6"/>
  <c r="I121" i="6"/>
  <c r="M121" i="6" s="1"/>
  <c r="H121" i="6"/>
  <c r="L120" i="6"/>
  <c r="M120" i="6" s="1"/>
  <c r="J120" i="6"/>
  <c r="I120" i="6"/>
  <c r="H120" i="6"/>
  <c r="K120" i="6" s="1"/>
  <c r="L119" i="6"/>
  <c r="J119" i="6"/>
  <c r="I119" i="6"/>
  <c r="M119" i="6" s="1"/>
  <c r="H119" i="6"/>
  <c r="L118" i="6"/>
  <c r="M118" i="6" s="1"/>
  <c r="J118" i="6"/>
  <c r="I118" i="6"/>
  <c r="H118" i="6"/>
  <c r="K118" i="6" s="1"/>
  <c r="L117" i="6"/>
  <c r="J117" i="6"/>
  <c r="I117" i="6"/>
  <c r="M117" i="6" s="1"/>
  <c r="H117" i="6"/>
  <c r="L116" i="6"/>
  <c r="M116" i="6" s="1"/>
  <c r="J116" i="6"/>
  <c r="I116" i="6"/>
  <c r="H116" i="6"/>
  <c r="K116" i="6" s="1"/>
  <c r="L115" i="6"/>
  <c r="J115" i="6"/>
  <c r="I115" i="6"/>
  <c r="M115" i="6" s="1"/>
  <c r="H115" i="6"/>
  <c r="L114" i="6"/>
  <c r="M114" i="6" s="1"/>
  <c r="J114" i="6"/>
  <c r="I114" i="6"/>
  <c r="H114" i="6"/>
  <c r="K114" i="6" s="1"/>
  <c r="L113" i="6"/>
  <c r="J113" i="6"/>
  <c r="I113" i="6"/>
  <c r="M113" i="6" s="1"/>
  <c r="H113" i="6"/>
  <c r="L112" i="6"/>
  <c r="M112" i="6" s="1"/>
  <c r="J112" i="6"/>
  <c r="I112" i="6"/>
  <c r="H112" i="6"/>
  <c r="K112" i="6" s="1"/>
  <c r="L111" i="6"/>
  <c r="J111" i="6"/>
  <c r="I111" i="6"/>
  <c r="M111" i="6" s="1"/>
  <c r="H111" i="6"/>
  <c r="L110" i="6"/>
  <c r="M110" i="6" s="1"/>
  <c r="J110" i="6"/>
  <c r="I110" i="6"/>
  <c r="H110" i="6"/>
  <c r="K110" i="6" s="1"/>
  <c r="L109" i="6"/>
  <c r="J109" i="6"/>
  <c r="I109" i="6"/>
  <c r="M109" i="6" s="1"/>
  <c r="H109" i="6"/>
  <c r="L108" i="6"/>
  <c r="M108" i="6" s="1"/>
  <c r="J108" i="6"/>
  <c r="I108" i="6"/>
  <c r="H108" i="6"/>
  <c r="K108" i="6" s="1"/>
  <c r="L107" i="6"/>
  <c r="J107" i="6"/>
  <c r="I107" i="6"/>
  <c r="M107" i="6" s="1"/>
  <c r="H107" i="6"/>
  <c r="L106" i="6"/>
  <c r="M106" i="6" s="1"/>
  <c r="J106" i="6"/>
  <c r="I106" i="6"/>
  <c r="H106" i="6"/>
  <c r="K106" i="6" s="1"/>
  <c r="L105" i="6"/>
  <c r="J105" i="6"/>
  <c r="I105" i="6"/>
  <c r="M105" i="6" s="1"/>
  <c r="H105" i="6"/>
  <c r="L104" i="6"/>
  <c r="M104" i="6" s="1"/>
  <c r="J104" i="6"/>
  <c r="I104" i="6"/>
  <c r="H104" i="6"/>
  <c r="K104" i="6" s="1"/>
  <c r="L103" i="6"/>
  <c r="J103" i="6"/>
  <c r="I103" i="6"/>
  <c r="M103" i="6" s="1"/>
  <c r="H103" i="6"/>
  <c r="L102" i="6"/>
  <c r="M102" i="6" s="1"/>
  <c r="J102" i="6"/>
  <c r="I102" i="6"/>
  <c r="H102" i="6"/>
  <c r="K102" i="6" s="1"/>
  <c r="L101" i="6"/>
  <c r="J101" i="6"/>
  <c r="I101" i="6"/>
  <c r="M101" i="6" s="1"/>
  <c r="H101" i="6"/>
  <c r="L100" i="6"/>
  <c r="M100" i="6" s="1"/>
  <c r="J100" i="6"/>
  <c r="I100" i="6"/>
  <c r="H100" i="6"/>
  <c r="K100" i="6" s="1"/>
  <c r="L99" i="6"/>
  <c r="J99" i="6"/>
  <c r="I99" i="6"/>
  <c r="M99" i="6" s="1"/>
  <c r="H99" i="6"/>
  <c r="L98" i="6"/>
  <c r="M98" i="6" s="1"/>
  <c r="J98" i="6"/>
  <c r="I98" i="6"/>
  <c r="H98" i="6"/>
  <c r="K98" i="6" s="1"/>
  <c r="L97" i="6"/>
  <c r="J97" i="6"/>
  <c r="I97" i="6"/>
  <c r="M97" i="6" s="1"/>
  <c r="H97" i="6"/>
  <c r="L96" i="6"/>
  <c r="M96" i="6" s="1"/>
  <c r="J96" i="6"/>
  <c r="I96" i="6"/>
  <c r="H96" i="6"/>
  <c r="K96" i="6" s="1"/>
  <c r="L95" i="6"/>
  <c r="J95" i="6"/>
  <c r="I95" i="6"/>
  <c r="M95" i="6" s="1"/>
  <c r="H95" i="6"/>
  <c r="L94" i="6"/>
  <c r="M94" i="6" s="1"/>
  <c r="J94" i="6"/>
  <c r="I94" i="6"/>
  <c r="H94" i="6"/>
  <c r="K94" i="6" s="1"/>
  <c r="L93" i="6"/>
  <c r="J93" i="6"/>
  <c r="M93" i="6" s="1"/>
  <c r="I93" i="6"/>
  <c r="H93" i="6"/>
  <c r="L92" i="6"/>
  <c r="K92" i="6"/>
  <c r="J92" i="6"/>
  <c r="I92" i="6"/>
  <c r="H92" i="6"/>
  <c r="M91" i="6"/>
  <c r="L91" i="6"/>
  <c r="J91" i="6"/>
  <c r="I91" i="6"/>
  <c r="H91" i="6"/>
  <c r="L90" i="6"/>
  <c r="K90" i="6"/>
  <c r="J90" i="6"/>
  <c r="I90" i="6"/>
  <c r="H90" i="6"/>
  <c r="L89" i="6"/>
  <c r="J89" i="6"/>
  <c r="M89" i="6" s="1"/>
  <c r="I89" i="6"/>
  <c r="H89" i="6"/>
  <c r="L88" i="6"/>
  <c r="K88" i="6"/>
  <c r="J88" i="6"/>
  <c r="I88" i="6"/>
  <c r="H88" i="6"/>
  <c r="M87" i="6"/>
  <c r="L87" i="6"/>
  <c r="J87" i="6"/>
  <c r="I87" i="6"/>
  <c r="H87" i="6"/>
  <c r="L86" i="6"/>
  <c r="K86" i="6"/>
  <c r="J86" i="6"/>
  <c r="I86" i="6"/>
  <c r="H86" i="6"/>
  <c r="L85" i="6"/>
  <c r="J85" i="6"/>
  <c r="M85" i="6" s="1"/>
  <c r="I85" i="6"/>
  <c r="H85" i="6"/>
  <c r="L84" i="6"/>
  <c r="J84" i="6"/>
  <c r="I84" i="6"/>
  <c r="H84" i="6"/>
  <c r="K84" i="6" s="1"/>
  <c r="L83" i="6"/>
  <c r="J83" i="6"/>
  <c r="K83" i="6" s="1"/>
  <c r="I83" i="6"/>
  <c r="M83" i="6" s="1"/>
  <c r="H83" i="6"/>
  <c r="L82" i="6"/>
  <c r="J82" i="6"/>
  <c r="I82" i="6"/>
  <c r="H82" i="6"/>
  <c r="K82" i="6" s="1"/>
  <c r="L81" i="6"/>
  <c r="J81" i="6"/>
  <c r="K81" i="6" s="1"/>
  <c r="I81" i="6"/>
  <c r="M81" i="6" s="1"/>
  <c r="H81" i="6"/>
  <c r="L80" i="6"/>
  <c r="M80" i="6" s="1"/>
  <c r="J80" i="6"/>
  <c r="I80" i="6"/>
  <c r="H80" i="6"/>
  <c r="K80" i="6" s="1"/>
  <c r="L79" i="6"/>
  <c r="J79" i="6"/>
  <c r="K79" i="6" s="1"/>
  <c r="I79" i="6"/>
  <c r="M79" i="6" s="1"/>
  <c r="H79" i="6"/>
  <c r="L78" i="6"/>
  <c r="M78" i="6" s="1"/>
  <c r="J78" i="6"/>
  <c r="I78" i="6"/>
  <c r="H78" i="6"/>
  <c r="K78" i="6" s="1"/>
  <c r="L77" i="6"/>
  <c r="J77" i="6"/>
  <c r="K77" i="6" s="1"/>
  <c r="I77" i="6"/>
  <c r="M77" i="6" s="1"/>
  <c r="H77" i="6"/>
  <c r="L76" i="6"/>
  <c r="M76" i="6" s="1"/>
  <c r="J76" i="6"/>
  <c r="I76" i="6"/>
  <c r="H76" i="6"/>
  <c r="K76" i="6" s="1"/>
  <c r="L75" i="6"/>
  <c r="J75" i="6"/>
  <c r="K75" i="6" s="1"/>
  <c r="I75" i="6"/>
  <c r="M75" i="6" s="1"/>
  <c r="H75" i="6"/>
  <c r="L74" i="6"/>
  <c r="M74" i="6" s="1"/>
  <c r="J74" i="6"/>
  <c r="I74" i="6"/>
  <c r="H74" i="6"/>
  <c r="K74" i="6" s="1"/>
  <c r="L73" i="6"/>
  <c r="J73" i="6"/>
  <c r="K73" i="6" s="1"/>
  <c r="I73" i="6"/>
  <c r="M73" i="6" s="1"/>
  <c r="H73" i="6"/>
  <c r="L72" i="6"/>
  <c r="M72" i="6" s="1"/>
  <c r="J72" i="6"/>
  <c r="I72" i="6"/>
  <c r="H72" i="6"/>
  <c r="K72" i="6" s="1"/>
  <c r="L71" i="6"/>
  <c r="J71" i="6"/>
  <c r="K71" i="6" s="1"/>
  <c r="I71" i="6"/>
  <c r="M71" i="6" s="1"/>
  <c r="H71" i="6"/>
  <c r="L70" i="6"/>
  <c r="M70" i="6" s="1"/>
  <c r="J70" i="6"/>
  <c r="I70" i="6"/>
  <c r="H70" i="6"/>
  <c r="K70" i="6" s="1"/>
  <c r="L69" i="6"/>
  <c r="J69" i="6"/>
  <c r="K69" i="6" s="1"/>
  <c r="I69" i="6"/>
  <c r="M69" i="6" s="1"/>
  <c r="H69" i="6"/>
  <c r="L68" i="6"/>
  <c r="M68" i="6" s="1"/>
  <c r="J68" i="6"/>
  <c r="I68" i="6"/>
  <c r="H68" i="6"/>
  <c r="K68" i="6" s="1"/>
  <c r="L67" i="6"/>
  <c r="J67" i="6"/>
  <c r="K67" i="6" s="1"/>
  <c r="I67" i="6"/>
  <c r="M67" i="6" s="1"/>
  <c r="H67" i="6"/>
  <c r="L66" i="6"/>
  <c r="M66" i="6" s="1"/>
  <c r="J66" i="6"/>
  <c r="I66" i="6"/>
  <c r="H66" i="6"/>
  <c r="K66" i="6" s="1"/>
  <c r="L65" i="6"/>
  <c r="J65" i="6"/>
  <c r="K65" i="6" s="1"/>
  <c r="I65" i="6"/>
  <c r="M65" i="6" s="1"/>
  <c r="H65" i="6"/>
  <c r="L64" i="6"/>
  <c r="M64" i="6" s="1"/>
  <c r="J64" i="6"/>
  <c r="I64" i="6"/>
  <c r="H64" i="6"/>
  <c r="K64" i="6" s="1"/>
  <c r="L63" i="6"/>
  <c r="J63" i="6"/>
  <c r="K63" i="6" s="1"/>
  <c r="I63" i="6"/>
  <c r="M63" i="6" s="1"/>
  <c r="H63" i="6"/>
  <c r="L62" i="6"/>
  <c r="M62" i="6" s="1"/>
  <c r="J62" i="6"/>
  <c r="I62" i="6"/>
  <c r="H62" i="6"/>
  <c r="K62" i="6" s="1"/>
  <c r="L61" i="6"/>
  <c r="J61" i="6"/>
  <c r="K61" i="6" s="1"/>
  <c r="I61" i="6"/>
  <c r="M61" i="6" s="1"/>
  <c r="H61" i="6"/>
  <c r="L60" i="6"/>
  <c r="M60" i="6" s="1"/>
  <c r="J60" i="6"/>
  <c r="I60" i="6"/>
  <c r="H60" i="6"/>
  <c r="K60" i="6" s="1"/>
  <c r="L59" i="6"/>
  <c r="J59" i="6"/>
  <c r="K59" i="6" s="1"/>
  <c r="I59" i="6"/>
  <c r="M59" i="6" s="1"/>
  <c r="H59" i="6"/>
  <c r="L58" i="6"/>
  <c r="M58" i="6" s="1"/>
  <c r="J58" i="6"/>
  <c r="I58" i="6"/>
  <c r="H58" i="6"/>
  <c r="K58" i="6" s="1"/>
  <c r="L57" i="6"/>
  <c r="J57" i="6"/>
  <c r="K57" i="6" s="1"/>
  <c r="I57" i="6"/>
  <c r="M57" i="6" s="1"/>
  <c r="H57" i="6"/>
  <c r="L56" i="6"/>
  <c r="M56" i="6" s="1"/>
  <c r="J56" i="6"/>
  <c r="I56" i="6"/>
  <c r="H56" i="6"/>
  <c r="K56" i="6" s="1"/>
  <c r="L55" i="6"/>
  <c r="J55" i="6"/>
  <c r="K55" i="6" s="1"/>
  <c r="I55" i="6"/>
  <c r="M55" i="6" s="1"/>
  <c r="H55" i="6"/>
  <c r="L54" i="6"/>
  <c r="M54" i="6" s="1"/>
  <c r="J54" i="6"/>
  <c r="I54" i="6"/>
  <c r="H54" i="6"/>
  <c r="K54" i="6" s="1"/>
  <c r="L53" i="6"/>
  <c r="J53" i="6"/>
  <c r="K53" i="6" s="1"/>
  <c r="I53" i="6"/>
  <c r="M53" i="6" s="1"/>
  <c r="H53" i="6"/>
  <c r="L52" i="6"/>
  <c r="M52" i="6" s="1"/>
  <c r="J52" i="6"/>
  <c r="I52" i="6"/>
  <c r="H52" i="6"/>
  <c r="K52" i="6" s="1"/>
  <c r="L51" i="6"/>
  <c r="J51" i="6"/>
  <c r="K51" i="6" s="1"/>
  <c r="I51" i="6"/>
  <c r="M51" i="6" s="1"/>
  <c r="H51" i="6"/>
  <c r="L50" i="6"/>
  <c r="M50" i="6" s="1"/>
  <c r="J50" i="6"/>
  <c r="I50" i="6"/>
  <c r="H50" i="6"/>
  <c r="K50" i="6" s="1"/>
  <c r="L49" i="6"/>
  <c r="J49" i="6"/>
  <c r="K49" i="6" s="1"/>
  <c r="I49" i="6"/>
  <c r="M49" i="6" s="1"/>
  <c r="H49" i="6"/>
  <c r="L48" i="6"/>
  <c r="M48" i="6" s="1"/>
  <c r="J48" i="6"/>
  <c r="I48" i="6"/>
  <c r="H48" i="6"/>
  <c r="K48" i="6" s="1"/>
  <c r="L47" i="6"/>
  <c r="J47" i="6"/>
  <c r="K47" i="6" s="1"/>
  <c r="I47" i="6"/>
  <c r="M47" i="6" s="1"/>
  <c r="H47" i="6"/>
  <c r="L46" i="6"/>
  <c r="M46" i="6" s="1"/>
  <c r="J46" i="6"/>
  <c r="I46" i="6"/>
  <c r="H46" i="6"/>
  <c r="K46" i="6" s="1"/>
  <c r="L45" i="6"/>
  <c r="J45" i="6"/>
  <c r="K45" i="6" s="1"/>
  <c r="I45" i="6"/>
  <c r="M45" i="6" s="1"/>
  <c r="H45" i="6"/>
  <c r="L44" i="6"/>
  <c r="M44" i="6" s="1"/>
  <c r="J44" i="6"/>
  <c r="I44" i="6"/>
  <c r="H44" i="6"/>
  <c r="K44" i="6" s="1"/>
  <c r="L43" i="6"/>
  <c r="J43" i="6"/>
  <c r="K43" i="6" s="1"/>
  <c r="I43" i="6"/>
  <c r="M43" i="6" s="1"/>
  <c r="H43" i="6"/>
  <c r="L42" i="6"/>
  <c r="M42" i="6" s="1"/>
  <c r="J42" i="6"/>
  <c r="I42" i="6"/>
  <c r="H42" i="6"/>
  <c r="K42" i="6" s="1"/>
  <c r="L41" i="6"/>
  <c r="J41" i="6"/>
  <c r="K41" i="6" s="1"/>
  <c r="I41" i="6"/>
  <c r="M41" i="6" s="1"/>
  <c r="H41" i="6"/>
  <c r="L40" i="6"/>
  <c r="M40" i="6" s="1"/>
  <c r="J40" i="6"/>
  <c r="I40" i="6"/>
  <c r="H40" i="6"/>
  <c r="K40" i="6" s="1"/>
  <c r="L39" i="6"/>
  <c r="J39" i="6"/>
  <c r="K39" i="6" s="1"/>
  <c r="I39" i="6"/>
  <c r="M39" i="6" s="1"/>
  <c r="H39" i="6"/>
  <c r="L38" i="6"/>
  <c r="M38" i="6" s="1"/>
  <c r="J38" i="6"/>
  <c r="I38" i="6"/>
  <c r="H38" i="6"/>
  <c r="K38" i="6" s="1"/>
  <c r="L37" i="6"/>
  <c r="J37" i="6"/>
  <c r="K37" i="6" s="1"/>
  <c r="I37" i="6"/>
  <c r="M37" i="6" s="1"/>
  <c r="H37" i="6"/>
  <c r="L36" i="6"/>
  <c r="M36" i="6" s="1"/>
  <c r="J36" i="6"/>
  <c r="I36" i="6"/>
  <c r="H36" i="6"/>
  <c r="K36" i="6" s="1"/>
  <c r="L35" i="6"/>
  <c r="J35" i="6"/>
  <c r="K35" i="6" s="1"/>
  <c r="I35" i="6"/>
  <c r="M35" i="6" s="1"/>
  <c r="H35" i="6"/>
  <c r="L34" i="6"/>
  <c r="M34" i="6" s="1"/>
  <c r="J34" i="6"/>
  <c r="I34" i="6"/>
  <c r="H34" i="6"/>
  <c r="K34" i="6" s="1"/>
  <c r="L33" i="6"/>
  <c r="J33" i="6"/>
  <c r="K33" i="6" s="1"/>
  <c r="I33" i="6"/>
  <c r="M33" i="6" s="1"/>
  <c r="H33" i="6"/>
  <c r="L32" i="6"/>
  <c r="M32" i="6" s="1"/>
  <c r="J32" i="6"/>
  <c r="I32" i="6"/>
  <c r="H32" i="6"/>
  <c r="K32" i="6" s="1"/>
  <c r="L31" i="6"/>
  <c r="J31" i="6"/>
  <c r="K31" i="6" s="1"/>
  <c r="I31" i="6"/>
  <c r="M31" i="6" s="1"/>
  <c r="H31" i="6"/>
  <c r="L30" i="6"/>
  <c r="M30" i="6" s="1"/>
  <c r="J30" i="6"/>
  <c r="I30" i="6"/>
  <c r="H30" i="6"/>
  <c r="K30" i="6" s="1"/>
  <c r="L29" i="6"/>
  <c r="J29" i="6"/>
  <c r="K29" i="6" s="1"/>
  <c r="I29" i="6"/>
  <c r="M29" i="6" s="1"/>
  <c r="H29" i="6"/>
  <c r="L28" i="6"/>
  <c r="M28" i="6" s="1"/>
  <c r="J28" i="6"/>
  <c r="I28" i="6"/>
  <c r="H28" i="6"/>
  <c r="K28" i="6" s="1"/>
  <c r="L27" i="6"/>
  <c r="J27" i="6"/>
  <c r="K27" i="6" s="1"/>
  <c r="I27" i="6"/>
  <c r="M27" i="6" s="1"/>
  <c r="H27" i="6"/>
  <c r="L26" i="6"/>
  <c r="M26" i="6" s="1"/>
  <c r="J26" i="6"/>
  <c r="I26" i="6"/>
  <c r="H26" i="6"/>
  <c r="K26" i="6" s="1"/>
  <c r="L25" i="6"/>
  <c r="J25" i="6"/>
  <c r="K25" i="6" s="1"/>
  <c r="I25" i="6"/>
  <c r="M25" i="6" s="1"/>
  <c r="H25" i="6"/>
  <c r="L24" i="6"/>
  <c r="M24" i="6" s="1"/>
  <c r="J24" i="6"/>
  <c r="I24" i="6"/>
  <c r="H24" i="6"/>
  <c r="K24" i="6" s="1"/>
  <c r="L23" i="6"/>
  <c r="J23" i="6"/>
  <c r="K23" i="6" s="1"/>
  <c r="I23" i="6"/>
  <c r="M23" i="6" s="1"/>
  <c r="H23" i="6"/>
  <c r="L22" i="6"/>
  <c r="M22" i="6" s="1"/>
  <c r="J22" i="6"/>
  <c r="I22" i="6"/>
  <c r="H22" i="6"/>
  <c r="K22" i="6" s="1"/>
  <c r="L21" i="6"/>
  <c r="J21" i="6"/>
  <c r="K21" i="6" s="1"/>
  <c r="I21" i="6"/>
  <c r="M21" i="6" s="1"/>
  <c r="H21" i="6"/>
  <c r="L20" i="6"/>
  <c r="M20" i="6" s="1"/>
  <c r="J20" i="6"/>
  <c r="I20" i="6"/>
  <c r="H20" i="6"/>
  <c r="K20" i="6" s="1"/>
  <c r="L19" i="6"/>
  <c r="J19" i="6"/>
  <c r="K19" i="6" s="1"/>
  <c r="I19" i="6"/>
  <c r="M19" i="6" s="1"/>
  <c r="H19" i="6"/>
  <c r="L18" i="6"/>
  <c r="M18" i="6" s="1"/>
  <c r="J18" i="6"/>
  <c r="I18" i="6"/>
  <c r="H18" i="6"/>
  <c r="K18" i="6" s="1"/>
  <c r="L17" i="6"/>
  <c r="J17" i="6"/>
  <c r="K17" i="6" s="1"/>
  <c r="I17" i="6"/>
  <c r="M17" i="6" s="1"/>
  <c r="H17" i="6"/>
  <c r="L16" i="6"/>
  <c r="M16" i="6" s="1"/>
  <c r="J16" i="6"/>
  <c r="I16" i="6"/>
  <c r="H16" i="6"/>
  <c r="K16" i="6" s="1"/>
  <c r="L15" i="6"/>
  <c r="J15" i="6"/>
  <c r="K15" i="6" s="1"/>
  <c r="I15" i="6"/>
  <c r="M15" i="6" s="1"/>
  <c r="H15" i="6"/>
  <c r="L14" i="6"/>
  <c r="M14" i="6" s="1"/>
  <c r="J14" i="6"/>
  <c r="I14" i="6"/>
  <c r="H14" i="6"/>
  <c r="K14" i="6" s="1"/>
  <c r="L13" i="6"/>
  <c r="J13" i="6"/>
  <c r="K13" i="6" s="1"/>
  <c r="I13" i="6"/>
  <c r="M13" i="6" s="1"/>
  <c r="H13" i="6"/>
  <c r="L12" i="6"/>
  <c r="M12" i="6" s="1"/>
  <c r="J12" i="6"/>
  <c r="I12" i="6"/>
  <c r="H12" i="6"/>
  <c r="K12" i="6" s="1"/>
  <c r="L11" i="6"/>
  <c r="J11" i="6"/>
  <c r="K11" i="6" s="1"/>
  <c r="I11" i="6"/>
  <c r="M11" i="6" s="1"/>
  <c r="H11" i="6"/>
  <c r="L10" i="6"/>
  <c r="M10" i="6" s="1"/>
  <c r="J10" i="6"/>
  <c r="I10" i="6"/>
  <c r="H10" i="6"/>
  <c r="K10" i="6" s="1"/>
  <c r="L9" i="6"/>
  <c r="J9" i="6"/>
  <c r="K9" i="6" s="1"/>
  <c r="I9" i="6"/>
  <c r="M9" i="6" s="1"/>
  <c r="H9" i="6"/>
  <c r="L8" i="6"/>
  <c r="M8" i="6" s="1"/>
  <c r="J8" i="6"/>
  <c r="I8" i="6"/>
  <c r="H8" i="6"/>
  <c r="K8" i="6" s="1"/>
  <c r="L7" i="6"/>
  <c r="J7" i="6"/>
  <c r="K7" i="6" s="1"/>
  <c r="I7" i="6"/>
  <c r="M7" i="6" s="1"/>
  <c r="H7" i="6"/>
  <c r="L6" i="6"/>
  <c r="M6" i="6" s="1"/>
  <c r="J6" i="6"/>
  <c r="I6" i="6"/>
  <c r="H6" i="6"/>
  <c r="K6" i="6" s="1"/>
  <c r="L5" i="6"/>
  <c r="J5" i="6"/>
  <c r="K5" i="6" s="1"/>
  <c r="I5" i="6"/>
  <c r="M5" i="6" s="1"/>
  <c r="H5" i="6"/>
  <c r="L4" i="6"/>
  <c r="M4" i="6" s="1"/>
  <c r="J4" i="6"/>
  <c r="I4" i="6"/>
  <c r="H4" i="6"/>
  <c r="K4" i="6" s="1"/>
  <c r="L3" i="6"/>
  <c r="J3" i="6"/>
  <c r="K3" i="6" s="1"/>
  <c r="I3" i="6"/>
  <c r="M3" i="6" s="1"/>
  <c r="H3" i="6"/>
  <c r="L2" i="6"/>
  <c r="M2" i="6" s="1"/>
  <c r="J2" i="6"/>
  <c r="I2" i="6"/>
  <c r="H2" i="6"/>
  <c r="K2" i="6" s="1"/>
  <c r="L391" i="5"/>
  <c r="M390" i="5"/>
  <c r="K390" i="5"/>
  <c r="J390" i="5"/>
  <c r="I390" i="5"/>
  <c r="H390" i="5"/>
  <c r="N389" i="5"/>
  <c r="M389" i="5"/>
  <c r="K389" i="5"/>
  <c r="J389" i="5"/>
  <c r="I389" i="5"/>
  <c r="H389" i="5"/>
  <c r="M388" i="5"/>
  <c r="N388" i="5" s="1"/>
  <c r="K388" i="5"/>
  <c r="J388" i="5"/>
  <c r="I388" i="5"/>
  <c r="H388" i="5"/>
  <c r="M387" i="5"/>
  <c r="N387" i="5" s="1"/>
  <c r="K387" i="5"/>
  <c r="J387" i="5"/>
  <c r="I387" i="5"/>
  <c r="H387" i="5"/>
  <c r="L387" i="5" s="1"/>
  <c r="M386" i="5"/>
  <c r="K386" i="5"/>
  <c r="J386" i="5"/>
  <c r="I386" i="5"/>
  <c r="H386" i="5"/>
  <c r="M385" i="5"/>
  <c r="K385" i="5"/>
  <c r="J385" i="5"/>
  <c r="I385" i="5"/>
  <c r="H385" i="5"/>
  <c r="N385" i="5" s="1"/>
  <c r="M384" i="5"/>
  <c r="K384" i="5"/>
  <c r="J384" i="5"/>
  <c r="I384" i="5"/>
  <c r="H384" i="5"/>
  <c r="M383" i="5"/>
  <c r="N383" i="5" s="1"/>
  <c r="K383" i="5"/>
  <c r="J383" i="5"/>
  <c r="I383" i="5"/>
  <c r="H383" i="5"/>
  <c r="L383" i="5" s="1"/>
  <c r="M382" i="5"/>
  <c r="K382" i="5"/>
  <c r="J382" i="5"/>
  <c r="I382" i="5"/>
  <c r="H382" i="5"/>
  <c r="N381" i="5"/>
  <c r="M381" i="5"/>
  <c r="K381" i="5"/>
  <c r="J381" i="5"/>
  <c r="I381" i="5"/>
  <c r="H381" i="5"/>
  <c r="L381" i="5" s="1"/>
  <c r="M380" i="5"/>
  <c r="N380" i="5" s="1"/>
  <c r="K380" i="5"/>
  <c r="J380" i="5"/>
  <c r="I380" i="5"/>
  <c r="H380" i="5"/>
  <c r="M379" i="5"/>
  <c r="N379" i="5" s="1"/>
  <c r="K379" i="5"/>
  <c r="J379" i="5"/>
  <c r="I379" i="5"/>
  <c r="H379" i="5"/>
  <c r="L379" i="5" s="1"/>
  <c r="M378" i="5"/>
  <c r="K378" i="5"/>
  <c r="J378" i="5"/>
  <c r="I378" i="5"/>
  <c r="H378" i="5"/>
  <c r="M377" i="5"/>
  <c r="K377" i="5"/>
  <c r="J377" i="5"/>
  <c r="I377" i="5"/>
  <c r="H377" i="5"/>
  <c r="N377" i="5" s="1"/>
  <c r="M376" i="5"/>
  <c r="N376" i="5" s="1"/>
  <c r="K376" i="5"/>
  <c r="J376" i="5"/>
  <c r="I376" i="5"/>
  <c r="H376" i="5"/>
  <c r="M375" i="5"/>
  <c r="N375" i="5" s="1"/>
  <c r="K375" i="5"/>
  <c r="J375" i="5"/>
  <c r="I375" i="5"/>
  <c r="H375" i="5"/>
  <c r="L375" i="5" s="1"/>
  <c r="M374" i="5"/>
  <c r="K374" i="5"/>
  <c r="J374" i="5"/>
  <c r="I374" i="5"/>
  <c r="H374" i="5"/>
  <c r="N373" i="5"/>
  <c r="M373" i="5"/>
  <c r="K373" i="5"/>
  <c r="J373" i="5"/>
  <c r="I373" i="5"/>
  <c r="H373" i="5"/>
  <c r="L373" i="5" s="1"/>
  <c r="M372" i="5"/>
  <c r="K372" i="5"/>
  <c r="J372" i="5"/>
  <c r="I372" i="5"/>
  <c r="H372" i="5"/>
  <c r="M371" i="5"/>
  <c r="N371" i="5" s="1"/>
  <c r="K371" i="5"/>
  <c r="J371" i="5"/>
  <c r="I371" i="5"/>
  <c r="H371" i="5"/>
  <c r="L371" i="5" s="1"/>
  <c r="N370" i="5"/>
  <c r="M370" i="5"/>
  <c r="K370" i="5"/>
  <c r="J370" i="5"/>
  <c r="I370" i="5"/>
  <c r="H370" i="5"/>
  <c r="L370" i="5" s="1"/>
  <c r="M369" i="5"/>
  <c r="K369" i="5"/>
  <c r="J369" i="5"/>
  <c r="N369" i="5" s="1"/>
  <c r="I369" i="5"/>
  <c r="H369" i="5"/>
  <c r="L369" i="5" s="1"/>
  <c r="M368" i="5"/>
  <c r="K368" i="5"/>
  <c r="J368" i="5"/>
  <c r="N368" i="5" s="1"/>
  <c r="I368" i="5"/>
  <c r="H368" i="5"/>
  <c r="M367" i="5"/>
  <c r="N367" i="5" s="1"/>
  <c r="K367" i="5"/>
  <c r="J367" i="5"/>
  <c r="I367" i="5"/>
  <c r="H367" i="5"/>
  <c r="L367" i="5" s="1"/>
  <c r="N366" i="5"/>
  <c r="M366" i="5"/>
  <c r="K366" i="5"/>
  <c r="J366" i="5"/>
  <c r="I366" i="5"/>
  <c r="H366" i="5"/>
  <c r="L366" i="5" s="1"/>
  <c r="M365" i="5"/>
  <c r="K365" i="5"/>
  <c r="J365" i="5"/>
  <c r="N365" i="5" s="1"/>
  <c r="I365" i="5"/>
  <c r="H365" i="5"/>
  <c r="L365" i="5" s="1"/>
  <c r="M364" i="5"/>
  <c r="K364" i="5"/>
  <c r="J364" i="5"/>
  <c r="N364" i="5" s="1"/>
  <c r="I364" i="5"/>
  <c r="H364" i="5"/>
  <c r="M363" i="5"/>
  <c r="N363" i="5" s="1"/>
  <c r="K363" i="5"/>
  <c r="J363" i="5"/>
  <c r="I363" i="5"/>
  <c r="H363" i="5"/>
  <c r="L363" i="5" s="1"/>
  <c r="N362" i="5"/>
  <c r="M362" i="5"/>
  <c r="K362" i="5"/>
  <c r="J362" i="5"/>
  <c r="I362" i="5"/>
  <c r="H362" i="5"/>
  <c r="L362" i="5" s="1"/>
  <c r="M361" i="5"/>
  <c r="K361" i="5"/>
  <c r="J361" i="5"/>
  <c r="N361" i="5" s="1"/>
  <c r="I361" i="5"/>
  <c r="H361" i="5"/>
  <c r="L361" i="5" s="1"/>
  <c r="M360" i="5"/>
  <c r="K360" i="5"/>
  <c r="J360" i="5"/>
  <c r="N360" i="5" s="1"/>
  <c r="I360" i="5"/>
  <c r="H360" i="5"/>
  <c r="M359" i="5"/>
  <c r="N359" i="5" s="1"/>
  <c r="K359" i="5"/>
  <c r="J359" i="5"/>
  <c r="I359" i="5"/>
  <c r="H359" i="5"/>
  <c r="L359" i="5" s="1"/>
  <c r="N358" i="5"/>
  <c r="M358" i="5"/>
  <c r="K358" i="5"/>
  <c r="J358" i="5"/>
  <c r="I358" i="5"/>
  <c r="H358" i="5"/>
  <c r="L358" i="5" s="1"/>
  <c r="M357" i="5"/>
  <c r="K357" i="5"/>
  <c r="J357" i="5"/>
  <c r="N357" i="5" s="1"/>
  <c r="I357" i="5"/>
  <c r="H357" i="5"/>
  <c r="L357" i="5" s="1"/>
  <c r="M356" i="5"/>
  <c r="K356" i="5"/>
  <c r="J356" i="5"/>
  <c r="N356" i="5" s="1"/>
  <c r="I356" i="5"/>
  <c r="H356" i="5"/>
  <c r="M355" i="5"/>
  <c r="N355" i="5" s="1"/>
  <c r="K355" i="5"/>
  <c r="J355" i="5"/>
  <c r="I355" i="5"/>
  <c r="H355" i="5"/>
  <c r="L355" i="5" s="1"/>
  <c r="N354" i="5"/>
  <c r="M354" i="5"/>
  <c r="K354" i="5"/>
  <c r="J354" i="5"/>
  <c r="I354" i="5"/>
  <c r="H354" i="5"/>
  <c r="L354" i="5" s="1"/>
  <c r="M353" i="5"/>
  <c r="K353" i="5"/>
  <c r="J353" i="5"/>
  <c r="N353" i="5" s="1"/>
  <c r="I353" i="5"/>
  <c r="H353" i="5"/>
  <c r="L353" i="5" s="1"/>
  <c r="M352" i="5"/>
  <c r="K352" i="5"/>
  <c r="J352" i="5"/>
  <c r="N352" i="5" s="1"/>
  <c r="I352" i="5"/>
  <c r="H352" i="5"/>
  <c r="M351" i="5"/>
  <c r="N351" i="5" s="1"/>
  <c r="K351" i="5"/>
  <c r="J351" i="5"/>
  <c r="I351" i="5"/>
  <c r="H351" i="5"/>
  <c r="L351" i="5" s="1"/>
  <c r="N350" i="5"/>
  <c r="M350" i="5"/>
  <c r="K350" i="5"/>
  <c r="J350" i="5"/>
  <c r="I350" i="5"/>
  <c r="H350" i="5"/>
  <c r="L350" i="5" s="1"/>
  <c r="M349" i="5"/>
  <c r="K349" i="5"/>
  <c r="J349" i="5"/>
  <c r="N349" i="5" s="1"/>
  <c r="I349" i="5"/>
  <c r="H349" i="5"/>
  <c r="L349" i="5" s="1"/>
  <c r="M348" i="5"/>
  <c r="K348" i="5"/>
  <c r="J348" i="5"/>
  <c r="N348" i="5" s="1"/>
  <c r="I348" i="5"/>
  <c r="H348" i="5"/>
  <c r="M347" i="5"/>
  <c r="N347" i="5" s="1"/>
  <c r="K347" i="5"/>
  <c r="J347" i="5"/>
  <c r="I347" i="5"/>
  <c r="H347" i="5"/>
  <c r="L347" i="5" s="1"/>
  <c r="N346" i="5"/>
  <c r="M346" i="5"/>
  <c r="K346" i="5"/>
  <c r="J346" i="5"/>
  <c r="I346" i="5"/>
  <c r="H346" i="5"/>
  <c r="L346" i="5" s="1"/>
  <c r="M345" i="5"/>
  <c r="K345" i="5"/>
  <c r="J345" i="5"/>
  <c r="N345" i="5" s="1"/>
  <c r="I345" i="5"/>
  <c r="H345" i="5"/>
  <c r="L345" i="5" s="1"/>
  <c r="M344" i="5"/>
  <c r="K344" i="5"/>
  <c r="J344" i="5"/>
  <c r="N344" i="5" s="1"/>
  <c r="I344" i="5"/>
  <c r="H344" i="5"/>
  <c r="M343" i="5"/>
  <c r="N343" i="5" s="1"/>
  <c r="K343" i="5"/>
  <c r="J343" i="5"/>
  <c r="I343" i="5"/>
  <c r="H343" i="5"/>
  <c r="L343" i="5" s="1"/>
  <c r="N342" i="5"/>
  <c r="M342" i="5"/>
  <c r="K342" i="5"/>
  <c r="J342" i="5"/>
  <c r="I342" i="5"/>
  <c r="H342" i="5"/>
  <c r="L342" i="5" s="1"/>
  <c r="M341" i="5"/>
  <c r="K341" i="5"/>
  <c r="J341" i="5"/>
  <c r="N341" i="5" s="1"/>
  <c r="I341" i="5"/>
  <c r="H341" i="5"/>
  <c r="L341" i="5" s="1"/>
  <c r="M340" i="5"/>
  <c r="K340" i="5"/>
  <c r="J340" i="5"/>
  <c r="N340" i="5" s="1"/>
  <c r="I340" i="5"/>
  <c r="H340" i="5"/>
  <c r="M339" i="5"/>
  <c r="N339" i="5" s="1"/>
  <c r="K339" i="5"/>
  <c r="J339" i="5"/>
  <c r="I339" i="5"/>
  <c r="H339" i="5"/>
  <c r="L339" i="5" s="1"/>
  <c r="N338" i="5"/>
  <c r="M338" i="5"/>
  <c r="K338" i="5"/>
  <c r="J338" i="5"/>
  <c r="I338" i="5"/>
  <c r="H338" i="5"/>
  <c r="L338" i="5" s="1"/>
  <c r="M337" i="5"/>
  <c r="K337" i="5"/>
  <c r="J337" i="5"/>
  <c r="N337" i="5" s="1"/>
  <c r="I337" i="5"/>
  <c r="H337" i="5"/>
  <c r="L337" i="5" s="1"/>
  <c r="M336" i="5"/>
  <c r="K336" i="5"/>
  <c r="J336" i="5"/>
  <c r="N336" i="5" s="1"/>
  <c r="I336" i="5"/>
  <c r="H336" i="5"/>
  <c r="M335" i="5"/>
  <c r="N335" i="5" s="1"/>
  <c r="K335" i="5"/>
  <c r="J335" i="5"/>
  <c r="I335" i="5"/>
  <c r="H335" i="5"/>
  <c r="L335" i="5" s="1"/>
  <c r="N334" i="5"/>
  <c r="M334" i="5"/>
  <c r="K334" i="5"/>
  <c r="J334" i="5"/>
  <c r="I334" i="5"/>
  <c r="H334" i="5"/>
  <c r="L334" i="5" s="1"/>
  <c r="M333" i="5"/>
  <c r="K333" i="5"/>
  <c r="J333" i="5"/>
  <c r="N333" i="5" s="1"/>
  <c r="I333" i="5"/>
  <c r="H333" i="5"/>
  <c r="L333" i="5" s="1"/>
  <c r="M332" i="5"/>
  <c r="K332" i="5"/>
  <c r="J332" i="5"/>
  <c r="N332" i="5" s="1"/>
  <c r="I332" i="5"/>
  <c r="H332" i="5"/>
  <c r="M331" i="5"/>
  <c r="N331" i="5" s="1"/>
  <c r="K331" i="5"/>
  <c r="J331" i="5"/>
  <c r="I331" i="5"/>
  <c r="H331" i="5"/>
  <c r="L331" i="5" s="1"/>
  <c r="N330" i="5"/>
  <c r="M330" i="5"/>
  <c r="K330" i="5"/>
  <c r="J330" i="5"/>
  <c r="I330" i="5"/>
  <c r="H330" i="5"/>
  <c r="L330" i="5" s="1"/>
  <c r="M329" i="5"/>
  <c r="K329" i="5"/>
  <c r="J329" i="5"/>
  <c r="N329" i="5" s="1"/>
  <c r="I329" i="5"/>
  <c r="H329" i="5"/>
  <c r="L329" i="5" s="1"/>
  <c r="M328" i="5"/>
  <c r="K328" i="5"/>
  <c r="J328" i="5"/>
  <c r="N328" i="5" s="1"/>
  <c r="I328" i="5"/>
  <c r="H328" i="5"/>
  <c r="M327" i="5"/>
  <c r="N327" i="5" s="1"/>
  <c r="K327" i="5"/>
  <c r="J327" i="5"/>
  <c r="I327" i="5"/>
  <c r="H327" i="5"/>
  <c r="L327" i="5" s="1"/>
  <c r="N326" i="5"/>
  <c r="M326" i="5"/>
  <c r="K326" i="5"/>
  <c r="J326" i="5"/>
  <c r="I326" i="5"/>
  <c r="H326" i="5"/>
  <c r="L326" i="5" s="1"/>
  <c r="M325" i="5"/>
  <c r="K325" i="5"/>
  <c r="J325" i="5"/>
  <c r="N325" i="5" s="1"/>
  <c r="I325" i="5"/>
  <c r="H325" i="5"/>
  <c r="L325" i="5" s="1"/>
  <c r="M324" i="5"/>
  <c r="K324" i="5"/>
  <c r="J324" i="5"/>
  <c r="N324" i="5" s="1"/>
  <c r="I324" i="5"/>
  <c r="H324" i="5"/>
  <c r="M323" i="5"/>
  <c r="N323" i="5" s="1"/>
  <c r="K323" i="5"/>
  <c r="J323" i="5"/>
  <c r="I323" i="5"/>
  <c r="H323" i="5"/>
  <c r="L323" i="5" s="1"/>
  <c r="N322" i="5"/>
  <c r="M322" i="5"/>
  <c r="K322" i="5"/>
  <c r="J322" i="5"/>
  <c r="I322" i="5"/>
  <c r="H322" i="5"/>
  <c r="L322" i="5" s="1"/>
  <c r="M321" i="5"/>
  <c r="K321" i="5"/>
  <c r="J321" i="5"/>
  <c r="N321" i="5" s="1"/>
  <c r="I321" i="5"/>
  <c r="H321" i="5"/>
  <c r="L321" i="5" s="1"/>
  <c r="M320" i="5"/>
  <c r="K320" i="5"/>
  <c r="J320" i="5"/>
  <c r="N320" i="5" s="1"/>
  <c r="I320" i="5"/>
  <c r="H320" i="5"/>
  <c r="M319" i="5"/>
  <c r="N319" i="5" s="1"/>
  <c r="K319" i="5"/>
  <c r="J319" i="5"/>
  <c r="I319" i="5"/>
  <c r="H319" i="5"/>
  <c r="L319" i="5" s="1"/>
  <c r="N318" i="5"/>
  <c r="M318" i="5"/>
  <c r="K318" i="5"/>
  <c r="J318" i="5"/>
  <c r="I318" i="5"/>
  <c r="H318" i="5"/>
  <c r="L318" i="5" s="1"/>
  <c r="M317" i="5"/>
  <c r="K317" i="5"/>
  <c r="J317" i="5"/>
  <c r="N317" i="5" s="1"/>
  <c r="I317" i="5"/>
  <c r="H317" i="5"/>
  <c r="L317" i="5" s="1"/>
  <c r="M316" i="5"/>
  <c r="K316" i="5"/>
  <c r="J316" i="5"/>
  <c r="N316" i="5" s="1"/>
  <c r="I316" i="5"/>
  <c r="H316" i="5"/>
  <c r="M315" i="5"/>
  <c r="N315" i="5" s="1"/>
  <c r="K315" i="5"/>
  <c r="J315" i="5"/>
  <c r="I315" i="5"/>
  <c r="H315" i="5"/>
  <c r="L315" i="5" s="1"/>
  <c r="N314" i="5"/>
  <c r="M314" i="5"/>
  <c r="K314" i="5"/>
  <c r="J314" i="5"/>
  <c r="I314" i="5"/>
  <c r="H314" i="5"/>
  <c r="L314" i="5" s="1"/>
  <c r="M313" i="5"/>
  <c r="K313" i="5"/>
  <c r="J313" i="5"/>
  <c r="N313" i="5" s="1"/>
  <c r="I313" i="5"/>
  <c r="H313" i="5"/>
  <c r="L313" i="5" s="1"/>
  <c r="M312" i="5"/>
  <c r="K312" i="5"/>
  <c r="J312" i="5"/>
  <c r="N312" i="5" s="1"/>
  <c r="I312" i="5"/>
  <c r="H312" i="5"/>
  <c r="M311" i="5"/>
  <c r="N311" i="5" s="1"/>
  <c r="K311" i="5"/>
  <c r="J311" i="5"/>
  <c r="I311" i="5"/>
  <c r="H311" i="5"/>
  <c r="L311" i="5" s="1"/>
  <c r="N310" i="5"/>
  <c r="M310" i="5"/>
  <c r="K310" i="5"/>
  <c r="J310" i="5"/>
  <c r="I310" i="5"/>
  <c r="H310" i="5"/>
  <c r="L310" i="5" s="1"/>
  <c r="M309" i="5"/>
  <c r="K309" i="5"/>
  <c r="J309" i="5"/>
  <c r="N309" i="5" s="1"/>
  <c r="I309" i="5"/>
  <c r="H309" i="5"/>
  <c r="L309" i="5" s="1"/>
  <c r="M308" i="5"/>
  <c r="K308" i="5"/>
  <c r="J308" i="5"/>
  <c r="N308" i="5" s="1"/>
  <c r="I308" i="5"/>
  <c r="H308" i="5"/>
  <c r="M307" i="5"/>
  <c r="N307" i="5" s="1"/>
  <c r="K307" i="5"/>
  <c r="J307" i="5"/>
  <c r="I307" i="5"/>
  <c r="H307" i="5"/>
  <c r="L307" i="5" s="1"/>
  <c r="N306" i="5"/>
  <c r="M306" i="5"/>
  <c r="K306" i="5"/>
  <c r="J306" i="5"/>
  <c r="I306" i="5"/>
  <c r="H306" i="5"/>
  <c r="L306" i="5" s="1"/>
  <c r="M305" i="5"/>
  <c r="K305" i="5"/>
  <c r="J305" i="5"/>
  <c r="N305" i="5" s="1"/>
  <c r="I305" i="5"/>
  <c r="H305" i="5"/>
  <c r="L305" i="5" s="1"/>
  <c r="M304" i="5"/>
  <c r="K304" i="5"/>
  <c r="J304" i="5"/>
  <c r="N304" i="5" s="1"/>
  <c r="I304" i="5"/>
  <c r="H304" i="5"/>
  <c r="M303" i="5"/>
  <c r="N303" i="5" s="1"/>
  <c r="K303" i="5"/>
  <c r="J303" i="5"/>
  <c r="I303" i="5"/>
  <c r="H303" i="5"/>
  <c r="L303" i="5" s="1"/>
  <c r="N302" i="5"/>
  <c r="M302" i="5"/>
  <c r="K302" i="5"/>
  <c r="J302" i="5"/>
  <c r="I302" i="5"/>
  <c r="H302" i="5"/>
  <c r="L302" i="5" s="1"/>
  <c r="M301" i="5"/>
  <c r="K301" i="5"/>
  <c r="J301" i="5"/>
  <c r="N301" i="5" s="1"/>
  <c r="I301" i="5"/>
  <c r="H301" i="5"/>
  <c r="L301" i="5" s="1"/>
  <c r="M300" i="5"/>
  <c r="K300" i="5"/>
  <c r="J300" i="5"/>
  <c r="N300" i="5" s="1"/>
  <c r="I300" i="5"/>
  <c r="H300" i="5"/>
  <c r="M299" i="5"/>
  <c r="K299" i="5"/>
  <c r="J299" i="5"/>
  <c r="I299" i="5"/>
  <c r="H299" i="5"/>
  <c r="L299" i="5" s="1"/>
  <c r="M298" i="5"/>
  <c r="K298" i="5"/>
  <c r="N298" i="5" s="1"/>
  <c r="J298" i="5"/>
  <c r="I298" i="5"/>
  <c r="H298" i="5"/>
  <c r="N297" i="5"/>
  <c r="M297" i="5"/>
  <c r="K297" i="5"/>
  <c r="J297" i="5"/>
  <c r="I297" i="5"/>
  <c r="H297" i="5"/>
  <c r="M296" i="5"/>
  <c r="L296" i="5"/>
  <c r="K296" i="5"/>
  <c r="J296" i="5"/>
  <c r="N296" i="5" s="1"/>
  <c r="I296" i="5"/>
  <c r="H296" i="5"/>
  <c r="M295" i="5"/>
  <c r="K295" i="5"/>
  <c r="J295" i="5"/>
  <c r="I295" i="5"/>
  <c r="H295" i="5"/>
  <c r="L295" i="5" s="1"/>
  <c r="M294" i="5"/>
  <c r="K294" i="5"/>
  <c r="J294" i="5"/>
  <c r="I294" i="5"/>
  <c r="H294" i="5"/>
  <c r="L294" i="5" s="1"/>
  <c r="M293" i="5"/>
  <c r="K293" i="5"/>
  <c r="N293" i="5" s="1"/>
  <c r="J293" i="5"/>
  <c r="I293" i="5"/>
  <c r="H293" i="5"/>
  <c r="M292" i="5"/>
  <c r="K292" i="5"/>
  <c r="J292" i="5"/>
  <c r="L292" i="5" s="1"/>
  <c r="I292" i="5"/>
  <c r="H292" i="5"/>
  <c r="M291" i="5"/>
  <c r="K291" i="5"/>
  <c r="J291" i="5"/>
  <c r="I291" i="5"/>
  <c r="H291" i="5"/>
  <c r="L291" i="5" s="1"/>
  <c r="M290" i="5"/>
  <c r="K290" i="5"/>
  <c r="N290" i="5" s="1"/>
  <c r="J290" i="5"/>
  <c r="I290" i="5"/>
  <c r="H290" i="5"/>
  <c r="N289" i="5"/>
  <c r="M289" i="5"/>
  <c r="K289" i="5"/>
  <c r="J289" i="5"/>
  <c r="I289" i="5"/>
  <c r="H289" i="5"/>
  <c r="M288" i="5"/>
  <c r="L288" i="5"/>
  <c r="K288" i="5"/>
  <c r="J288" i="5"/>
  <c r="N288" i="5" s="1"/>
  <c r="I288" i="5"/>
  <c r="H288" i="5"/>
  <c r="M287" i="5"/>
  <c r="K287" i="5"/>
  <c r="J287" i="5"/>
  <c r="I287" i="5"/>
  <c r="H287" i="5"/>
  <c r="L287" i="5" s="1"/>
  <c r="M286" i="5"/>
  <c r="K286" i="5"/>
  <c r="J286" i="5"/>
  <c r="I286" i="5"/>
  <c r="H286" i="5"/>
  <c r="L286" i="5" s="1"/>
  <c r="M285" i="5"/>
  <c r="K285" i="5"/>
  <c r="N285" i="5" s="1"/>
  <c r="J285" i="5"/>
  <c r="I285" i="5"/>
  <c r="H285" i="5"/>
  <c r="M284" i="5"/>
  <c r="K284" i="5"/>
  <c r="J284" i="5"/>
  <c r="L284" i="5" s="1"/>
  <c r="I284" i="5"/>
  <c r="H284" i="5"/>
  <c r="M283" i="5"/>
  <c r="K283" i="5"/>
  <c r="J283" i="5"/>
  <c r="I283" i="5"/>
  <c r="H283" i="5"/>
  <c r="L283" i="5" s="1"/>
  <c r="M282" i="5"/>
  <c r="K282" i="5"/>
  <c r="N282" i="5" s="1"/>
  <c r="J282" i="5"/>
  <c r="I282" i="5"/>
  <c r="H282" i="5"/>
  <c r="N281" i="5"/>
  <c r="M281" i="5"/>
  <c r="K281" i="5"/>
  <c r="J281" i="5"/>
  <c r="I281" i="5"/>
  <c r="H281" i="5"/>
  <c r="M280" i="5"/>
  <c r="L280" i="5"/>
  <c r="K280" i="5"/>
  <c r="J280" i="5"/>
  <c r="N280" i="5" s="1"/>
  <c r="I280" i="5"/>
  <c r="H280" i="5"/>
  <c r="M279" i="5"/>
  <c r="K279" i="5"/>
  <c r="J279" i="5"/>
  <c r="I279" i="5"/>
  <c r="H279" i="5"/>
  <c r="L279" i="5" s="1"/>
  <c r="M278" i="5"/>
  <c r="K278" i="5"/>
  <c r="J278" i="5"/>
  <c r="I278" i="5"/>
  <c r="H278" i="5"/>
  <c r="L278" i="5" s="1"/>
  <c r="M277" i="5"/>
  <c r="K277" i="5"/>
  <c r="N277" i="5" s="1"/>
  <c r="J277" i="5"/>
  <c r="I277" i="5"/>
  <c r="H277" i="5"/>
  <c r="M276" i="5"/>
  <c r="K276" i="5"/>
  <c r="J276" i="5"/>
  <c r="L276" i="5" s="1"/>
  <c r="I276" i="5"/>
  <c r="H276" i="5"/>
  <c r="M275" i="5"/>
  <c r="K275" i="5"/>
  <c r="J275" i="5"/>
  <c r="I275" i="5"/>
  <c r="H275" i="5"/>
  <c r="L275" i="5" s="1"/>
  <c r="M274" i="5"/>
  <c r="K274" i="5"/>
  <c r="N274" i="5" s="1"/>
  <c r="J274" i="5"/>
  <c r="I274" i="5"/>
  <c r="H274" i="5"/>
  <c r="N273" i="5"/>
  <c r="M273" i="5"/>
  <c r="K273" i="5"/>
  <c r="J273" i="5"/>
  <c r="I273" i="5"/>
  <c r="H273" i="5"/>
  <c r="M272" i="5"/>
  <c r="L272" i="5"/>
  <c r="K272" i="5"/>
  <c r="J272" i="5"/>
  <c r="N272" i="5" s="1"/>
  <c r="I272" i="5"/>
  <c r="H272" i="5"/>
  <c r="M271" i="5"/>
  <c r="K271" i="5"/>
  <c r="J271" i="5"/>
  <c r="I271" i="5"/>
  <c r="H271" i="5"/>
  <c r="L271" i="5" s="1"/>
  <c r="M270" i="5"/>
  <c r="K270" i="5"/>
  <c r="J270" i="5"/>
  <c r="I270" i="5"/>
  <c r="H270" i="5"/>
  <c r="L270" i="5" s="1"/>
  <c r="M269" i="5"/>
  <c r="K269" i="5"/>
  <c r="N269" i="5" s="1"/>
  <c r="J269" i="5"/>
  <c r="I269" i="5"/>
  <c r="H269" i="5"/>
  <c r="M268" i="5"/>
  <c r="K268" i="5"/>
  <c r="J268" i="5"/>
  <c r="L268" i="5" s="1"/>
  <c r="I268" i="5"/>
  <c r="H268" i="5"/>
  <c r="M267" i="5"/>
  <c r="K267" i="5"/>
  <c r="J267" i="5"/>
  <c r="I267" i="5"/>
  <c r="H267" i="5"/>
  <c r="L267" i="5" s="1"/>
  <c r="M266" i="5"/>
  <c r="K266" i="5"/>
  <c r="N266" i="5" s="1"/>
  <c r="J266" i="5"/>
  <c r="I266" i="5"/>
  <c r="H266" i="5"/>
  <c r="N265" i="5"/>
  <c r="M265" i="5"/>
  <c r="K265" i="5"/>
  <c r="J265" i="5"/>
  <c r="I265" i="5"/>
  <c r="H265" i="5"/>
  <c r="M264" i="5"/>
  <c r="L264" i="5"/>
  <c r="K264" i="5"/>
  <c r="J264" i="5"/>
  <c r="N264" i="5" s="1"/>
  <c r="I264" i="5"/>
  <c r="H264" i="5"/>
  <c r="M263" i="5"/>
  <c r="K263" i="5"/>
  <c r="J263" i="5"/>
  <c r="I263" i="5"/>
  <c r="H263" i="5"/>
  <c r="L263" i="5" s="1"/>
  <c r="M262" i="5"/>
  <c r="K262" i="5"/>
  <c r="J262" i="5"/>
  <c r="I262" i="5"/>
  <c r="H262" i="5"/>
  <c r="L262" i="5" s="1"/>
  <c r="N261" i="5"/>
  <c r="M261" i="5"/>
  <c r="L261" i="5"/>
  <c r="M260" i="5"/>
  <c r="N260" i="5" s="1"/>
  <c r="L260" i="5"/>
  <c r="M259" i="5"/>
  <c r="N259" i="5" s="1"/>
  <c r="L259" i="5"/>
  <c r="N258" i="5"/>
  <c r="M258" i="5"/>
  <c r="L258" i="5"/>
  <c r="N257" i="5"/>
  <c r="M257" i="5"/>
  <c r="L257" i="5"/>
  <c r="N256" i="5"/>
  <c r="M256" i="5"/>
  <c r="L256" i="5"/>
  <c r="M255" i="5"/>
  <c r="N255" i="5" s="1"/>
  <c r="L255" i="5"/>
  <c r="N254" i="5"/>
  <c r="M254" i="5"/>
  <c r="L254" i="5"/>
  <c r="N253" i="5"/>
  <c r="M253" i="5"/>
  <c r="L253" i="5"/>
  <c r="M252" i="5"/>
  <c r="N252" i="5" s="1"/>
  <c r="L252" i="5"/>
  <c r="M251" i="5"/>
  <c r="N251" i="5" s="1"/>
  <c r="L251" i="5"/>
  <c r="N250" i="5"/>
  <c r="M250" i="5"/>
  <c r="L250" i="5"/>
  <c r="N249" i="5"/>
  <c r="M249" i="5"/>
  <c r="L249" i="5"/>
  <c r="N248" i="5"/>
  <c r="M248" i="5"/>
  <c r="L248" i="5"/>
  <c r="M247" i="5"/>
  <c r="N247" i="5" s="1"/>
  <c r="L247" i="5"/>
  <c r="N246" i="5"/>
  <c r="M246" i="5"/>
  <c r="L246" i="5"/>
  <c r="N245" i="5"/>
  <c r="M245" i="5"/>
  <c r="L245" i="5"/>
  <c r="M244" i="5"/>
  <c r="N244" i="5" s="1"/>
  <c r="L244" i="5"/>
  <c r="M243" i="5"/>
  <c r="N243" i="5" s="1"/>
  <c r="L243" i="5"/>
  <c r="N242" i="5"/>
  <c r="M242" i="5"/>
  <c r="L242" i="5"/>
  <c r="N241" i="5"/>
  <c r="M241" i="5"/>
  <c r="L241" i="5"/>
  <c r="N240" i="5"/>
  <c r="M240" i="5"/>
  <c r="L240" i="5"/>
  <c r="M239" i="5"/>
  <c r="N239" i="5" s="1"/>
  <c r="L239" i="5"/>
  <c r="M238" i="5"/>
  <c r="K238" i="5"/>
  <c r="N238" i="5" s="1"/>
  <c r="J238" i="5"/>
  <c r="I238" i="5"/>
  <c r="H238" i="5"/>
  <c r="L238" i="5" s="1"/>
  <c r="N237" i="5"/>
  <c r="M237" i="5"/>
  <c r="K237" i="5"/>
  <c r="J237" i="5"/>
  <c r="I237" i="5"/>
  <c r="H237" i="5"/>
  <c r="M236" i="5"/>
  <c r="L236" i="5"/>
  <c r="K236" i="5"/>
  <c r="J236" i="5"/>
  <c r="N236" i="5" s="1"/>
  <c r="I236" i="5"/>
  <c r="H236" i="5"/>
  <c r="M235" i="5"/>
  <c r="K235" i="5"/>
  <c r="J235" i="5"/>
  <c r="I235" i="5"/>
  <c r="H235" i="5"/>
  <c r="L235" i="5" s="1"/>
  <c r="M234" i="5"/>
  <c r="K234" i="5"/>
  <c r="J234" i="5"/>
  <c r="I234" i="5"/>
  <c r="H234" i="5"/>
  <c r="L234" i="5" s="1"/>
  <c r="M233" i="5"/>
  <c r="K233" i="5"/>
  <c r="N233" i="5" s="1"/>
  <c r="J233" i="5"/>
  <c r="I233" i="5"/>
  <c r="H233" i="5"/>
  <c r="N232" i="5"/>
  <c r="M232" i="5"/>
  <c r="K232" i="5"/>
  <c r="J232" i="5"/>
  <c r="L232" i="5" s="1"/>
  <c r="I232" i="5"/>
  <c r="H232" i="5"/>
  <c r="M231" i="5"/>
  <c r="K231" i="5"/>
  <c r="J231" i="5"/>
  <c r="I231" i="5"/>
  <c r="H231" i="5"/>
  <c r="L231" i="5" s="1"/>
  <c r="M230" i="5"/>
  <c r="K230" i="5"/>
  <c r="N230" i="5" s="1"/>
  <c r="J230" i="5"/>
  <c r="I230" i="5"/>
  <c r="H230" i="5"/>
  <c r="L230" i="5" s="1"/>
  <c r="N229" i="5"/>
  <c r="M229" i="5"/>
  <c r="K229" i="5"/>
  <c r="J229" i="5"/>
  <c r="I229" i="5"/>
  <c r="H229" i="5"/>
  <c r="M228" i="5"/>
  <c r="L228" i="5"/>
  <c r="K228" i="5"/>
  <c r="J228" i="5"/>
  <c r="N228" i="5" s="1"/>
  <c r="I228" i="5"/>
  <c r="H228" i="5"/>
  <c r="M227" i="5"/>
  <c r="N227" i="5" s="1"/>
  <c r="K227" i="5"/>
  <c r="J227" i="5"/>
  <c r="I227" i="5"/>
  <c r="H227" i="5"/>
  <c r="L227" i="5" s="1"/>
  <c r="N226" i="5"/>
  <c r="M226" i="5"/>
  <c r="K226" i="5"/>
  <c r="J226" i="5"/>
  <c r="I226" i="5"/>
  <c r="H226" i="5"/>
  <c r="L226" i="5" s="1"/>
  <c r="M225" i="5"/>
  <c r="K225" i="5"/>
  <c r="J225" i="5"/>
  <c r="I225" i="5"/>
  <c r="H225" i="5"/>
  <c r="L225" i="5" s="1"/>
  <c r="M224" i="5"/>
  <c r="L224" i="5"/>
  <c r="K224" i="5"/>
  <c r="J224" i="5"/>
  <c r="N224" i="5" s="1"/>
  <c r="I224" i="5"/>
  <c r="H224" i="5"/>
  <c r="M223" i="5"/>
  <c r="N223" i="5" s="1"/>
  <c r="K223" i="5"/>
  <c r="J223" i="5"/>
  <c r="I223" i="5"/>
  <c r="H223" i="5"/>
  <c r="L223" i="5" s="1"/>
  <c r="N222" i="5"/>
  <c r="M222" i="5"/>
  <c r="K222" i="5"/>
  <c r="J222" i="5"/>
  <c r="I222" i="5"/>
  <c r="H222" i="5"/>
  <c r="L222" i="5" s="1"/>
  <c r="M221" i="5"/>
  <c r="K221" i="5"/>
  <c r="J221" i="5"/>
  <c r="I221" i="5"/>
  <c r="H221" i="5"/>
  <c r="L221" i="5" s="1"/>
  <c r="M220" i="5"/>
  <c r="L220" i="5"/>
  <c r="K220" i="5"/>
  <c r="J220" i="5"/>
  <c r="N220" i="5" s="1"/>
  <c r="I220" i="5"/>
  <c r="H220" i="5"/>
  <c r="M219" i="5"/>
  <c r="N219" i="5" s="1"/>
  <c r="K219" i="5"/>
  <c r="J219" i="5"/>
  <c r="I219" i="5"/>
  <c r="H219" i="5"/>
  <c r="L219" i="5" s="1"/>
  <c r="N218" i="5"/>
  <c r="M218" i="5"/>
  <c r="K218" i="5"/>
  <c r="J218" i="5"/>
  <c r="I218" i="5"/>
  <c r="H218" i="5"/>
  <c r="L218" i="5" s="1"/>
  <c r="M217" i="5"/>
  <c r="K217" i="5"/>
  <c r="J217" i="5"/>
  <c r="I217" i="5"/>
  <c r="H217" i="5"/>
  <c r="L217" i="5" s="1"/>
  <c r="M216" i="5"/>
  <c r="L216" i="5"/>
  <c r="K216" i="5"/>
  <c r="J216" i="5"/>
  <c r="N216" i="5" s="1"/>
  <c r="I216" i="5"/>
  <c r="H216" i="5"/>
  <c r="M215" i="5"/>
  <c r="N215" i="5" s="1"/>
  <c r="K215" i="5"/>
  <c r="J215" i="5"/>
  <c r="I215" i="5"/>
  <c r="H215" i="5"/>
  <c r="L215" i="5" s="1"/>
  <c r="N214" i="5"/>
  <c r="M214" i="5"/>
  <c r="K214" i="5"/>
  <c r="J214" i="5"/>
  <c r="I214" i="5"/>
  <c r="H214" i="5"/>
  <c r="L214" i="5" s="1"/>
  <c r="M213" i="5"/>
  <c r="K213" i="5"/>
  <c r="J213" i="5"/>
  <c r="I213" i="5"/>
  <c r="H213" i="5"/>
  <c r="L213" i="5" s="1"/>
  <c r="M212" i="5"/>
  <c r="L212" i="5"/>
  <c r="K212" i="5"/>
  <c r="J212" i="5"/>
  <c r="N212" i="5" s="1"/>
  <c r="I212" i="5"/>
  <c r="H212" i="5"/>
  <c r="M211" i="5"/>
  <c r="N211" i="5" s="1"/>
  <c r="K211" i="5"/>
  <c r="J211" i="5"/>
  <c r="I211" i="5"/>
  <c r="H211" i="5"/>
  <c r="L211" i="5" s="1"/>
  <c r="N210" i="5"/>
  <c r="M210" i="5"/>
  <c r="K210" i="5"/>
  <c r="J210" i="5"/>
  <c r="I210" i="5"/>
  <c r="H210" i="5"/>
  <c r="L210" i="5" s="1"/>
  <c r="M209" i="5"/>
  <c r="K209" i="5"/>
  <c r="J209" i="5"/>
  <c r="I209" i="5"/>
  <c r="H209" i="5"/>
  <c r="L209" i="5" s="1"/>
  <c r="M208" i="5"/>
  <c r="L208" i="5"/>
  <c r="K208" i="5"/>
  <c r="J208" i="5"/>
  <c r="N208" i="5" s="1"/>
  <c r="I208" i="5"/>
  <c r="H208" i="5"/>
  <c r="M207" i="5"/>
  <c r="N207" i="5" s="1"/>
  <c r="K207" i="5"/>
  <c r="J207" i="5"/>
  <c r="I207" i="5"/>
  <c r="H207" i="5"/>
  <c r="L207" i="5" s="1"/>
  <c r="N206" i="5"/>
  <c r="M206" i="5"/>
  <c r="K206" i="5"/>
  <c r="J206" i="5"/>
  <c r="I206" i="5"/>
  <c r="H206" i="5"/>
  <c r="L206" i="5" s="1"/>
  <c r="M205" i="5"/>
  <c r="K205" i="5"/>
  <c r="J205" i="5"/>
  <c r="I205" i="5"/>
  <c r="H205" i="5"/>
  <c r="L205" i="5" s="1"/>
  <c r="M204" i="5"/>
  <c r="L204" i="5"/>
  <c r="K204" i="5"/>
  <c r="J204" i="5"/>
  <c r="N204" i="5" s="1"/>
  <c r="I204" i="5"/>
  <c r="H204" i="5"/>
  <c r="M203" i="5"/>
  <c r="N203" i="5" s="1"/>
  <c r="K203" i="5"/>
  <c r="J203" i="5"/>
  <c r="I203" i="5"/>
  <c r="H203" i="5"/>
  <c r="L203" i="5" s="1"/>
  <c r="N202" i="5"/>
  <c r="M202" i="5"/>
  <c r="K202" i="5"/>
  <c r="J202" i="5"/>
  <c r="I202" i="5"/>
  <c r="H202" i="5"/>
  <c r="L202" i="5" s="1"/>
  <c r="M201" i="5"/>
  <c r="K201" i="5"/>
  <c r="J201" i="5"/>
  <c r="I201" i="5"/>
  <c r="H201" i="5"/>
  <c r="L201" i="5" s="1"/>
  <c r="M200" i="5"/>
  <c r="L200" i="5"/>
  <c r="K200" i="5"/>
  <c r="J200" i="5"/>
  <c r="N200" i="5" s="1"/>
  <c r="I200" i="5"/>
  <c r="H200" i="5"/>
  <c r="M199" i="5"/>
  <c r="N199" i="5" s="1"/>
  <c r="K199" i="5"/>
  <c r="J199" i="5"/>
  <c r="I199" i="5"/>
  <c r="H199" i="5"/>
  <c r="L199" i="5" s="1"/>
  <c r="N198" i="5"/>
  <c r="M198" i="5"/>
  <c r="K198" i="5"/>
  <c r="J198" i="5"/>
  <c r="I198" i="5"/>
  <c r="H198" i="5"/>
  <c r="L198" i="5" s="1"/>
  <c r="M197" i="5"/>
  <c r="K197" i="5"/>
  <c r="J197" i="5"/>
  <c r="I197" i="5"/>
  <c r="H197" i="5"/>
  <c r="L197" i="5" s="1"/>
  <c r="M196" i="5"/>
  <c r="L196" i="5"/>
  <c r="K196" i="5"/>
  <c r="J196" i="5"/>
  <c r="N196" i="5" s="1"/>
  <c r="I196" i="5"/>
  <c r="H196" i="5"/>
  <c r="M195" i="5"/>
  <c r="N195" i="5" s="1"/>
  <c r="K195" i="5"/>
  <c r="J195" i="5"/>
  <c r="I195" i="5"/>
  <c r="H195" i="5"/>
  <c r="L195" i="5" s="1"/>
  <c r="N194" i="5"/>
  <c r="M194" i="5"/>
  <c r="K194" i="5"/>
  <c r="J194" i="5"/>
  <c r="I194" i="5"/>
  <c r="H194" i="5"/>
  <c r="L194" i="5" s="1"/>
  <c r="M193" i="5"/>
  <c r="K193" i="5"/>
  <c r="J193" i="5"/>
  <c r="I193" i="5"/>
  <c r="H193" i="5"/>
  <c r="L193" i="5" s="1"/>
  <c r="M192" i="5"/>
  <c r="L192" i="5"/>
  <c r="K192" i="5"/>
  <c r="J192" i="5"/>
  <c r="N192" i="5" s="1"/>
  <c r="I192" i="5"/>
  <c r="H192" i="5"/>
  <c r="M191" i="5"/>
  <c r="N191" i="5" s="1"/>
  <c r="K191" i="5"/>
  <c r="J191" i="5"/>
  <c r="I191" i="5"/>
  <c r="H191" i="5"/>
  <c r="L191" i="5" s="1"/>
  <c r="N190" i="5"/>
  <c r="M190" i="5"/>
  <c r="K190" i="5"/>
  <c r="J190" i="5"/>
  <c r="I190" i="5"/>
  <c r="H190" i="5"/>
  <c r="L190" i="5" s="1"/>
  <c r="M189" i="5"/>
  <c r="K189" i="5"/>
  <c r="J189" i="5"/>
  <c r="I189" i="5"/>
  <c r="H189" i="5"/>
  <c r="L189" i="5" s="1"/>
  <c r="M188" i="5"/>
  <c r="L188" i="5"/>
  <c r="K188" i="5"/>
  <c r="J188" i="5"/>
  <c r="N188" i="5" s="1"/>
  <c r="I188" i="5"/>
  <c r="H188" i="5"/>
  <c r="M187" i="5"/>
  <c r="N187" i="5" s="1"/>
  <c r="K187" i="5"/>
  <c r="J187" i="5"/>
  <c r="I187" i="5"/>
  <c r="H187" i="5"/>
  <c r="L187" i="5" s="1"/>
  <c r="N186" i="5"/>
  <c r="M186" i="5"/>
  <c r="K186" i="5"/>
  <c r="J186" i="5"/>
  <c r="I186" i="5"/>
  <c r="H186" i="5"/>
  <c r="L186" i="5" s="1"/>
  <c r="M185" i="5"/>
  <c r="K185" i="5"/>
  <c r="J185" i="5"/>
  <c r="I185" i="5"/>
  <c r="H185" i="5"/>
  <c r="L185" i="5" s="1"/>
  <c r="M184" i="5"/>
  <c r="L184" i="5"/>
  <c r="K184" i="5"/>
  <c r="J184" i="5"/>
  <c r="N184" i="5" s="1"/>
  <c r="I184" i="5"/>
  <c r="H184" i="5"/>
  <c r="M183" i="5"/>
  <c r="N183" i="5" s="1"/>
  <c r="K183" i="5"/>
  <c r="J183" i="5"/>
  <c r="I183" i="5"/>
  <c r="H183" i="5"/>
  <c r="L183" i="5" s="1"/>
  <c r="N182" i="5"/>
  <c r="M182" i="5"/>
  <c r="K182" i="5"/>
  <c r="J182" i="5"/>
  <c r="I182" i="5"/>
  <c r="H182" i="5"/>
  <c r="L182" i="5" s="1"/>
  <c r="M181" i="5"/>
  <c r="K181" i="5"/>
  <c r="J181" i="5"/>
  <c r="I181" i="5"/>
  <c r="H181" i="5"/>
  <c r="L181" i="5" s="1"/>
  <c r="M180" i="5"/>
  <c r="L180" i="5"/>
  <c r="K180" i="5"/>
  <c r="J180" i="5"/>
  <c r="N180" i="5" s="1"/>
  <c r="I180" i="5"/>
  <c r="H180" i="5"/>
  <c r="M179" i="5"/>
  <c r="N179" i="5" s="1"/>
  <c r="K179" i="5"/>
  <c r="J179" i="5"/>
  <c r="I179" i="5"/>
  <c r="H179" i="5"/>
  <c r="L179" i="5" s="1"/>
  <c r="N178" i="5"/>
  <c r="M178" i="5"/>
  <c r="K178" i="5"/>
  <c r="J178" i="5"/>
  <c r="I178" i="5"/>
  <c r="H178" i="5"/>
  <c r="L178" i="5" s="1"/>
  <c r="M177" i="5"/>
  <c r="K177" i="5"/>
  <c r="J177" i="5"/>
  <c r="I177" i="5"/>
  <c r="H177" i="5"/>
  <c r="L177" i="5" s="1"/>
  <c r="M176" i="5"/>
  <c r="L176" i="5"/>
  <c r="K176" i="5"/>
  <c r="J176" i="5"/>
  <c r="N176" i="5" s="1"/>
  <c r="I176" i="5"/>
  <c r="H176" i="5"/>
  <c r="M175" i="5"/>
  <c r="N175" i="5" s="1"/>
  <c r="K175" i="5"/>
  <c r="J175" i="5"/>
  <c r="I175" i="5"/>
  <c r="H175" i="5"/>
  <c r="L175" i="5" s="1"/>
  <c r="N174" i="5"/>
  <c r="M174" i="5"/>
  <c r="K174" i="5"/>
  <c r="J174" i="5"/>
  <c r="I174" i="5"/>
  <c r="H174" i="5"/>
  <c r="L174" i="5" s="1"/>
  <c r="M173" i="5"/>
  <c r="K173" i="5"/>
  <c r="J173" i="5"/>
  <c r="I173" i="5"/>
  <c r="H173" i="5"/>
  <c r="L173" i="5" s="1"/>
  <c r="M172" i="5"/>
  <c r="L172" i="5"/>
  <c r="K172" i="5"/>
  <c r="J172" i="5"/>
  <c r="N172" i="5" s="1"/>
  <c r="I172" i="5"/>
  <c r="H172" i="5"/>
  <c r="M171" i="5"/>
  <c r="N171" i="5" s="1"/>
  <c r="K171" i="5"/>
  <c r="J171" i="5"/>
  <c r="I171" i="5"/>
  <c r="H171" i="5"/>
  <c r="L171" i="5" s="1"/>
  <c r="N170" i="5"/>
  <c r="M170" i="5"/>
  <c r="K170" i="5"/>
  <c r="J170" i="5"/>
  <c r="I170" i="5"/>
  <c r="H170" i="5"/>
  <c r="L170" i="5" s="1"/>
  <c r="M169" i="5"/>
  <c r="K169" i="5"/>
  <c r="J169" i="5"/>
  <c r="I169" i="5"/>
  <c r="H169" i="5"/>
  <c r="L169" i="5" s="1"/>
  <c r="M168" i="5"/>
  <c r="L168" i="5"/>
  <c r="K168" i="5"/>
  <c r="J168" i="5"/>
  <c r="N168" i="5" s="1"/>
  <c r="I168" i="5"/>
  <c r="H168" i="5"/>
  <c r="M167" i="5"/>
  <c r="N167" i="5" s="1"/>
  <c r="K167" i="5"/>
  <c r="J167" i="5"/>
  <c r="I167" i="5"/>
  <c r="H167" i="5"/>
  <c r="L167" i="5" s="1"/>
  <c r="N166" i="5"/>
  <c r="M166" i="5"/>
  <c r="K166" i="5"/>
  <c r="J166" i="5"/>
  <c r="I166" i="5"/>
  <c r="H166" i="5"/>
  <c r="L166" i="5" s="1"/>
  <c r="M165" i="5"/>
  <c r="K165" i="5"/>
  <c r="J165" i="5"/>
  <c r="I165" i="5"/>
  <c r="H165" i="5"/>
  <c r="L165" i="5" s="1"/>
  <c r="M164" i="5"/>
  <c r="L164" i="5"/>
  <c r="K164" i="5"/>
  <c r="J164" i="5"/>
  <c r="N164" i="5" s="1"/>
  <c r="I164" i="5"/>
  <c r="H164" i="5"/>
  <c r="M163" i="5"/>
  <c r="N163" i="5" s="1"/>
  <c r="K163" i="5"/>
  <c r="J163" i="5"/>
  <c r="I163" i="5"/>
  <c r="H163" i="5"/>
  <c r="L163" i="5" s="1"/>
  <c r="N162" i="5"/>
  <c r="M162" i="5"/>
  <c r="K162" i="5"/>
  <c r="J162" i="5"/>
  <c r="I162" i="5"/>
  <c r="H162" i="5"/>
  <c r="L162" i="5" s="1"/>
  <c r="M161" i="5"/>
  <c r="K161" i="5"/>
  <c r="J161" i="5"/>
  <c r="I161" i="5"/>
  <c r="H161" i="5"/>
  <c r="L161" i="5" s="1"/>
  <c r="M160" i="5"/>
  <c r="L160" i="5"/>
  <c r="K160" i="5"/>
  <c r="J160" i="5"/>
  <c r="N160" i="5" s="1"/>
  <c r="I160" i="5"/>
  <c r="H160" i="5"/>
  <c r="M159" i="5"/>
  <c r="N159" i="5" s="1"/>
  <c r="K159" i="5"/>
  <c r="J159" i="5"/>
  <c r="I159" i="5"/>
  <c r="H159" i="5"/>
  <c r="L159" i="5" s="1"/>
  <c r="N158" i="5"/>
  <c r="M158" i="5"/>
  <c r="K158" i="5"/>
  <c r="J158" i="5"/>
  <c r="I158" i="5"/>
  <c r="H158" i="5"/>
  <c r="L158" i="5" s="1"/>
  <c r="M157" i="5"/>
  <c r="K157" i="5"/>
  <c r="J157" i="5"/>
  <c r="I157" i="5"/>
  <c r="H157" i="5"/>
  <c r="L157" i="5" s="1"/>
  <c r="M156" i="5"/>
  <c r="L156" i="5"/>
  <c r="K156" i="5"/>
  <c r="J156" i="5"/>
  <c r="N156" i="5" s="1"/>
  <c r="I156" i="5"/>
  <c r="H156" i="5"/>
  <c r="M155" i="5"/>
  <c r="N155" i="5" s="1"/>
  <c r="K155" i="5"/>
  <c r="J155" i="5"/>
  <c r="I155" i="5"/>
  <c r="H155" i="5"/>
  <c r="L155" i="5" s="1"/>
  <c r="N154" i="5"/>
  <c r="M154" i="5"/>
  <c r="K154" i="5"/>
  <c r="J154" i="5"/>
  <c r="I154" i="5"/>
  <c r="H154" i="5"/>
  <c r="L154" i="5" s="1"/>
  <c r="M153" i="5"/>
  <c r="K153" i="5"/>
  <c r="J153" i="5"/>
  <c r="I153" i="5"/>
  <c r="H153" i="5"/>
  <c r="L153" i="5" s="1"/>
  <c r="M152" i="5"/>
  <c r="L152" i="5"/>
  <c r="K152" i="5"/>
  <c r="J152" i="5"/>
  <c r="N152" i="5" s="1"/>
  <c r="I152" i="5"/>
  <c r="H152" i="5"/>
  <c r="M151" i="5"/>
  <c r="N151" i="5" s="1"/>
  <c r="K151" i="5"/>
  <c r="J151" i="5"/>
  <c r="I151" i="5"/>
  <c r="H151" i="5"/>
  <c r="L151" i="5" s="1"/>
  <c r="N150" i="5"/>
  <c r="M150" i="5"/>
  <c r="K150" i="5"/>
  <c r="J150" i="5"/>
  <c r="I150" i="5"/>
  <c r="H150" i="5"/>
  <c r="L150" i="5" s="1"/>
  <c r="M149" i="5"/>
  <c r="K149" i="5"/>
  <c r="J149" i="5"/>
  <c r="I149" i="5"/>
  <c r="H149" i="5"/>
  <c r="L149" i="5" s="1"/>
  <c r="M148" i="5"/>
  <c r="L148" i="5"/>
  <c r="K148" i="5"/>
  <c r="J148" i="5"/>
  <c r="N148" i="5" s="1"/>
  <c r="I148" i="5"/>
  <c r="H148" i="5"/>
  <c r="M147" i="5"/>
  <c r="N147" i="5" s="1"/>
  <c r="K147" i="5"/>
  <c r="J147" i="5"/>
  <c r="I147" i="5"/>
  <c r="H147" i="5"/>
  <c r="L147" i="5" s="1"/>
  <c r="N146" i="5"/>
  <c r="M146" i="5"/>
  <c r="K146" i="5"/>
  <c r="J146" i="5"/>
  <c r="I146" i="5"/>
  <c r="H146" i="5"/>
  <c r="L146" i="5" s="1"/>
  <c r="M145" i="5"/>
  <c r="K145" i="5"/>
  <c r="J145" i="5"/>
  <c r="I145" i="5"/>
  <c r="H145" i="5"/>
  <c r="L145" i="5" s="1"/>
  <c r="M144" i="5"/>
  <c r="L144" i="5"/>
  <c r="K144" i="5"/>
  <c r="J144" i="5"/>
  <c r="N144" i="5" s="1"/>
  <c r="I144" i="5"/>
  <c r="H144" i="5"/>
  <c r="M143" i="5"/>
  <c r="N143" i="5" s="1"/>
  <c r="K143" i="5"/>
  <c r="J143" i="5"/>
  <c r="I143" i="5"/>
  <c r="H143" i="5"/>
  <c r="L143" i="5" s="1"/>
  <c r="N142" i="5"/>
  <c r="M142" i="5"/>
  <c r="K142" i="5"/>
  <c r="J142" i="5"/>
  <c r="I142" i="5"/>
  <c r="H142" i="5"/>
  <c r="L142" i="5" s="1"/>
  <c r="M141" i="5"/>
  <c r="K141" i="5"/>
  <c r="J141" i="5"/>
  <c r="I141" i="5"/>
  <c r="H141" i="5"/>
  <c r="L141" i="5" s="1"/>
  <c r="M140" i="5"/>
  <c r="L140" i="5"/>
  <c r="K140" i="5"/>
  <c r="J140" i="5"/>
  <c r="N140" i="5" s="1"/>
  <c r="I140" i="5"/>
  <c r="H140" i="5"/>
  <c r="M139" i="5"/>
  <c r="N139" i="5" s="1"/>
  <c r="K139" i="5"/>
  <c r="J139" i="5"/>
  <c r="I139" i="5"/>
  <c r="H139" i="5"/>
  <c r="L139" i="5" s="1"/>
  <c r="N138" i="5"/>
  <c r="M138" i="5"/>
  <c r="K138" i="5"/>
  <c r="J138" i="5"/>
  <c r="I138" i="5"/>
  <c r="H138" i="5"/>
  <c r="L138" i="5" s="1"/>
  <c r="M137" i="5"/>
  <c r="K137" i="5"/>
  <c r="J137" i="5"/>
  <c r="I137" i="5"/>
  <c r="H137" i="5"/>
  <c r="L137" i="5" s="1"/>
  <c r="M136" i="5"/>
  <c r="L136" i="5"/>
  <c r="K136" i="5"/>
  <c r="J136" i="5"/>
  <c r="N136" i="5" s="1"/>
  <c r="I136" i="5"/>
  <c r="H136" i="5"/>
  <c r="M135" i="5"/>
  <c r="N135" i="5" s="1"/>
  <c r="K135" i="5"/>
  <c r="J135" i="5"/>
  <c r="I135" i="5"/>
  <c r="H135" i="5"/>
  <c r="L135" i="5" s="1"/>
  <c r="N134" i="5"/>
  <c r="M134" i="5"/>
  <c r="K134" i="5"/>
  <c r="J134" i="5"/>
  <c r="I134" i="5"/>
  <c r="H134" i="5"/>
  <c r="L134" i="5" s="1"/>
  <c r="M133" i="5"/>
  <c r="K133" i="5"/>
  <c r="J133" i="5"/>
  <c r="I133" i="5"/>
  <c r="H133" i="5"/>
  <c r="L133" i="5" s="1"/>
  <c r="M132" i="5"/>
  <c r="L132" i="5"/>
  <c r="K132" i="5"/>
  <c r="J132" i="5"/>
  <c r="N132" i="5" s="1"/>
  <c r="I132" i="5"/>
  <c r="H132" i="5"/>
  <c r="M131" i="5"/>
  <c r="N131" i="5" s="1"/>
  <c r="K131" i="5"/>
  <c r="J131" i="5"/>
  <c r="I131" i="5"/>
  <c r="H131" i="5"/>
  <c r="L131" i="5" s="1"/>
  <c r="N130" i="5"/>
  <c r="M130" i="5"/>
  <c r="K130" i="5"/>
  <c r="J130" i="5"/>
  <c r="I130" i="5"/>
  <c r="H130" i="5"/>
  <c r="L130" i="5" s="1"/>
  <c r="M129" i="5"/>
  <c r="K129" i="5"/>
  <c r="J129" i="5"/>
  <c r="I129" i="5"/>
  <c r="H129" i="5"/>
  <c r="L129" i="5" s="1"/>
  <c r="M128" i="5"/>
  <c r="K128" i="5"/>
  <c r="J128" i="5"/>
  <c r="N128" i="5" s="1"/>
  <c r="I128" i="5"/>
  <c r="H128" i="5"/>
  <c r="M127" i="5"/>
  <c r="N127" i="5" s="1"/>
  <c r="K127" i="5"/>
  <c r="J127" i="5"/>
  <c r="I127" i="5"/>
  <c r="H127" i="5"/>
  <c r="L127" i="5" s="1"/>
  <c r="M126" i="5"/>
  <c r="K126" i="5"/>
  <c r="J126" i="5"/>
  <c r="I126" i="5"/>
  <c r="H126" i="5"/>
  <c r="N126" i="5" s="1"/>
  <c r="M125" i="5"/>
  <c r="K125" i="5"/>
  <c r="J125" i="5"/>
  <c r="I125" i="5"/>
  <c r="H125" i="5"/>
  <c r="L125" i="5" s="1"/>
  <c r="M124" i="5"/>
  <c r="K124" i="5"/>
  <c r="J124" i="5"/>
  <c r="N124" i="5" s="1"/>
  <c r="I124" i="5"/>
  <c r="H124" i="5"/>
  <c r="M123" i="5"/>
  <c r="N123" i="5" s="1"/>
  <c r="K123" i="5"/>
  <c r="J123" i="5"/>
  <c r="I123" i="5"/>
  <c r="H123" i="5"/>
  <c r="L123" i="5" s="1"/>
  <c r="M122" i="5"/>
  <c r="K122" i="5"/>
  <c r="J122" i="5"/>
  <c r="I122" i="5"/>
  <c r="H122" i="5"/>
  <c r="N122" i="5" s="1"/>
  <c r="M121" i="5"/>
  <c r="K121" i="5"/>
  <c r="J121" i="5"/>
  <c r="I121" i="5"/>
  <c r="H121" i="5"/>
  <c r="L121" i="5" s="1"/>
  <c r="M120" i="5"/>
  <c r="K120" i="5"/>
  <c r="J120" i="5"/>
  <c r="N120" i="5" s="1"/>
  <c r="I120" i="5"/>
  <c r="H120" i="5"/>
  <c r="M119" i="5"/>
  <c r="N119" i="5" s="1"/>
  <c r="K119" i="5"/>
  <c r="J119" i="5"/>
  <c r="I119" i="5"/>
  <c r="H119" i="5"/>
  <c r="L119" i="5" s="1"/>
  <c r="M118" i="5"/>
  <c r="K118" i="5"/>
  <c r="J118" i="5"/>
  <c r="I118" i="5"/>
  <c r="H118" i="5"/>
  <c r="N118" i="5" s="1"/>
  <c r="M117" i="5"/>
  <c r="K117" i="5"/>
  <c r="J117" i="5"/>
  <c r="I117" i="5"/>
  <c r="H117" i="5"/>
  <c r="L117" i="5" s="1"/>
  <c r="M116" i="5"/>
  <c r="K116" i="5"/>
  <c r="J116" i="5"/>
  <c r="N116" i="5" s="1"/>
  <c r="I116" i="5"/>
  <c r="H116" i="5"/>
  <c r="M115" i="5"/>
  <c r="N115" i="5" s="1"/>
  <c r="K115" i="5"/>
  <c r="J115" i="5"/>
  <c r="I115" i="5"/>
  <c r="H115" i="5"/>
  <c r="L115" i="5" s="1"/>
  <c r="M114" i="5"/>
  <c r="K114" i="5"/>
  <c r="J114" i="5"/>
  <c r="I114" i="5"/>
  <c r="H114" i="5"/>
  <c r="N114" i="5" s="1"/>
  <c r="M113" i="5"/>
  <c r="K113" i="5"/>
  <c r="J113" i="5"/>
  <c r="I113" i="5"/>
  <c r="H113" i="5"/>
  <c r="N113" i="5" s="1"/>
  <c r="M112" i="5"/>
  <c r="L112" i="5"/>
  <c r="K112" i="5"/>
  <c r="J112" i="5"/>
  <c r="N112" i="5" s="1"/>
  <c r="I112" i="5"/>
  <c r="H112" i="5"/>
  <c r="M111" i="5"/>
  <c r="N111" i="5" s="1"/>
  <c r="K111" i="5"/>
  <c r="J111" i="5"/>
  <c r="I111" i="5"/>
  <c r="H111" i="5"/>
  <c r="M110" i="5"/>
  <c r="N110" i="5" s="1"/>
  <c r="K110" i="5"/>
  <c r="J110" i="5"/>
  <c r="I110" i="5"/>
  <c r="H110" i="5"/>
  <c r="L110" i="5" s="1"/>
  <c r="M109" i="5"/>
  <c r="K109" i="5"/>
  <c r="J109" i="5"/>
  <c r="I109" i="5"/>
  <c r="H109" i="5"/>
  <c r="M108" i="5"/>
  <c r="K108" i="5"/>
  <c r="J108" i="5"/>
  <c r="L108" i="5" s="1"/>
  <c r="I108" i="5"/>
  <c r="H108" i="5"/>
  <c r="M107" i="5"/>
  <c r="N107" i="5" s="1"/>
  <c r="K107" i="5"/>
  <c r="J107" i="5"/>
  <c r="I107" i="5"/>
  <c r="H107" i="5"/>
  <c r="L107" i="5" s="1"/>
  <c r="M106" i="5"/>
  <c r="N106" i="5" s="1"/>
  <c r="K106" i="5"/>
  <c r="J106" i="5"/>
  <c r="I106" i="5"/>
  <c r="H106" i="5"/>
  <c r="L106" i="5" s="1"/>
  <c r="M105" i="5"/>
  <c r="K105" i="5"/>
  <c r="J105" i="5"/>
  <c r="I105" i="5"/>
  <c r="H105" i="5"/>
  <c r="M104" i="5"/>
  <c r="L104" i="5"/>
  <c r="K104" i="5"/>
  <c r="J104" i="5"/>
  <c r="N104" i="5" s="1"/>
  <c r="I104" i="5"/>
  <c r="H104" i="5"/>
  <c r="M103" i="5"/>
  <c r="N103" i="5" s="1"/>
  <c r="K103" i="5"/>
  <c r="J103" i="5"/>
  <c r="I103" i="5"/>
  <c r="H103" i="5"/>
  <c r="M102" i="5"/>
  <c r="N102" i="5" s="1"/>
  <c r="K102" i="5"/>
  <c r="J102" i="5"/>
  <c r="I102" i="5"/>
  <c r="H102" i="5"/>
  <c r="L102" i="5" s="1"/>
  <c r="M101" i="5"/>
  <c r="K101" i="5"/>
  <c r="J101" i="5"/>
  <c r="I101" i="5"/>
  <c r="H101" i="5"/>
  <c r="M100" i="5"/>
  <c r="K100" i="5"/>
  <c r="J100" i="5"/>
  <c r="L100" i="5" s="1"/>
  <c r="I100" i="5"/>
  <c r="H100" i="5"/>
  <c r="M99" i="5"/>
  <c r="N99" i="5" s="1"/>
  <c r="K99" i="5"/>
  <c r="J99" i="5"/>
  <c r="I99" i="5"/>
  <c r="H99" i="5"/>
  <c r="L99" i="5" s="1"/>
  <c r="M98" i="5"/>
  <c r="N98" i="5" s="1"/>
  <c r="K98" i="5"/>
  <c r="J98" i="5"/>
  <c r="I98" i="5"/>
  <c r="H98" i="5"/>
  <c r="L98" i="5" s="1"/>
  <c r="M97" i="5"/>
  <c r="K97" i="5"/>
  <c r="J97" i="5"/>
  <c r="I97" i="5"/>
  <c r="H97" i="5"/>
  <c r="M96" i="5"/>
  <c r="L96" i="5"/>
  <c r="K96" i="5"/>
  <c r="J96" i="5"/>
  <c r="N96" i="5" s="1"/>
  <c r="I96" i="5"/>
  <c r="H96" i="5"/>
  <c r="M95" i="5"/>
  <c r="N95" i="5" s="1"/>
  <c r="K95" i="5"/>
  <c r="J95" i="5"/>
  <c r="I95" i="5"/>
  <c r="H95" i="5"/>
  <c r="M94" i="5"/>
  <c r="N94" i="5" s="1"/>
  <c r="K94" i="5"/>
  <c r="J94" i="5"/>
  <c r="I94" i="5"/>
  <c r="H94" i="5"/>
  <c r="L94" i="5" s="1"/>
  <c r="M93" i="5"/>
  <c r="K93" i="5"/>
  <c r="J93" i="5"/>
  <c r="I93" i="5"/>
  <c r="H93" i="5"/>
  <c r="M92" i="5"/>
  <c r="K92" i="5"/>
  <c r="J92" i="5"/>
  <c r="L92" i="5" s="1"/>
  <c r="I92" i="5"/>
  <c r="H92" i="5"/>
  <c r="M91" i="5"/>
  <c r="N91" i="5" s="1"/>
  <c r="K91" i="5"/>
  <c r="J91" i="5"/>
  <c r="I91" i="5"/>
  <c r="H91" i="5"/>
  <c r="L91" i="5" s="1"/>
  <c r="M90" i="5"/>
  <c r="N90" i="5" s="1"/>
  <c r="K90" i="5"/>
  <c r="J90" i="5"/>
  <c r="I90" i="5"/>
  <c r="H90" i="5"/>
  <c r="L90" i="5" s="1"/>
  <c r="M89" i="5"/>
  <c r="K89" i="5"/>
  <c r="J89" i="5"/>
  <c r="I89" i="5"/>
  <c r="H89" i="5"/>
  <c r="M88" i="5"/>
  <c r="L88" i="5"/>
  <c r="K88" i="5"/>
  <c r="J88" i="5"/>
  <c r="N88" i="5" s="1"/>
  <c r="I88" i="5"/>
  <c r="H88" i="5"/>
  <c r="M87" i="5"/>
  <c r="N87" i="5" s="1"/>
  <c r="K87" i="5"/>
  <c r="J87" i="5"/>
  <c r="I87" i="5"/>
  <c r="H87" i="5"/>
  <c r="M86" i="5"/>
  <c r="N86" i="5" s="1"/>
  <c r="K86" i="5"/>
  <c r="J86" i="5"/>
  <c r="I86" i="5"/>
  <c r="H86" i="5"/>
  <c r="L86" i="5" s="1"/>
  <c r="M85" i="5"/>
  <c r="K85" i="5"/>
  <c r="J85" i="5"/>
  <c r="I85" i="5"/>
  <c r="H85" i="5"/>
  <c r="M84" i="5"/>
  <c r="K84" i="5"/>
  <c r="J84" i="5"/>
  <c r="L84" i="5" s="1"/>
  <c r="I84" i="5"/>
  <c r="H84" i="5"/>
  <c r="M83" i="5"/>
  <c r="N83" i="5" s="1"/>
  <c r="K83" i="5"/>
  <c r="J83" i="5"/>
  <c r="I83" i="5"/>
  <c r="H83" i="5"/>
  <c r="L83" i="5" s="1"/>
  <c r="M82" i="5"/>
  <c r="N82" i="5" s="1"/>
  <c r="K82" i="5"/>
  <c r="J82" i="5"/>
  <c r="I82" i="5"/>
  <c r="H82" i="5"/>
  <c r="L82" i="5" s="1"/>
  <c r="M81" i="5"/>
  <c r="K81" i="5"/>
  <c r="J81" i="5"/>
  <c r="I81" i="5"/>
  <c r="H81" i="5"/>
  <c r="M80" i="5"/>
  <c r="L80" i="5"/>
  <c r="K80" i="5"/>
  <c r="J80" i="5"/>
  <c r="N80" i="5" s="1"/>
  <c r="I80" i="5"/>
  <c r="H80" i="5"/>
  <c r="M79" i="5"/>
  <c r="N79" i="5" s="1"/>
  <c r="K79" i="5"/>
  <c r="J79" i="5"/>
  <c r="I79" i="5"/>
  <c r="H79" i="5"/>
  <c r="M78" i="5"/>
  <c r="N78" i="5" s="1"/>
  <c r="K78" i="5"/>
  <c r="J78" i="5"/>
  <c r="I78" i="5"/>
  <c r="H78" i="5"/>
  <c r="L78" i="5" s="1"/>
  <c r="M77" i="5"/>
  <c r="K77" i="5"/>
  <c r="J77" i="5"/>
  <c r="I77" i="5"/>
  <c r="H77" i="5"/>
  <c r="M76" i="5"/>
  <c r="K76" i="5"/>
  <c r="J76" i="5"/>
  <c r="L76" i="5" s="1"/>
  <c r="I76" i="5"/>
  <c r="H76" i="5"/>
  <c r="M75" i="5"/>
  <c r="N75" i="5" s="1"/>
  <c r="K75" i="5"/>
  <c r="J75" i="5"/>
  <c r="I75" i="5"/>
  <c r="H75" i="5"/>
  <c r="L75" i="5" s="1"/>
  <c r="M74" i="5"/>
  <c r="N74" i="5" s="1"/>
  <c r="K74" i="5"/>
  <c r="J74" i="5"/>
  <c r="I74" i="5"/>
  <c r="H74" i="5"/>
  <c r="L74" i="5" s="1"/>
  <c r="M73" i="5"/>
  <c r="K73" i="5"/>
  <c r="J73" i="5"/>
  <c r="I73" i="5"/>
  <c r="H73" i="5"/>
  <c r="M72" i="5"/>
  <c r="L72" i="5"/>
  <c r="K72" i="5"/>
  <c r="J72" i="5"/>
  <c r="N72" i="5" s="1"/>
  <c r="I72" i="5"/>
  <c r="H72" i="5"/>
  <c r="M71" i="5"/>
  <c r="N71" i="5" s="1"/>
  <c r="K71" i="5"/>
  <c r="J71" i="5"/>
  <c r="I71" i="5"/>
  <c r="H71" i="5"/>
  <c r="M70" i="5"/>
  <c r="N70" i="5" s="1"/>
  <c r="K70" i="5"/>
  <c r="J70" i="5"/>
  <c r="I70" i="5"/>
  <c r="H70" i="5"/>
  <c r="L70" i="5" s="1"/>
  <c r="M69" i="5"/>
  <c r="K69" i="5"/>
  <c r="J69" i="5"/>
  <c r="I69" i="5"/>
  <c r="H69" i="5"/>
  <c r="M68" i="5"/>
  <c r="K68" i="5"/>
  <c r="J68" i="5"/>
  <c r="L68" i="5" s="1"/>
  <c r="I68" i="5"/>
  <c r="H68" i="5"/>
  <c r="M67" i="5"/>
  <c r="N67" i="5" s="1"/>
  <c r="K67" i="5"/>
  <c r="J67" i="5"/>
  <c r="I67" i="5"/>
  <c r="H67" i="5"/>
  <c r="L67" i="5" s="1"/>
  <c r="M66" i="5"/>
  <c r="N66" i="5" s="1"/>
  <c r="K66" i="5"/>
  <c r="J66" i="5"/>
  <c r="I66" i="5"/>
  <c r="H66" i="5"/>
  <c r="L66" i="5" s="1"/>
  <c r="M65" i="5"/>
  <c r="K65" i="5"/>
  <c r="J65" i="5"/>
  <c r="I65" i="5"/>
  <c r="H65" i="5"/>
  <c r="M64" i="5"/>
  <c r="L64" i="5"/>
  <c r="K64" i="5"/>
  <c r="J64" i="5"/>
  <c r="N64" i="5" s="1"/>
  <c r="I64" i="5"/>
  <c r="H64" i="5"/>
  <c r="M63" i="5"/>
  <c r="N63" i="5" s="1"/>
  <c r="K63" i="5"/>
  <c r="J63" i="5"/>
  <c r="I63" i="5"/>
  <c r="H63" i="5"/>
  <c r="M62" i="5"/>
  <c r="N62" i="5" s="1"/>
  <c r="K62" i="5"/>
  <c r="J62" i="5"/>
  <c r="I62" i="5"/>
  <c r="H62" i="5"/>
  <c r="L62" i="5" s="1"/>
  <c r="M61" i="5"/>
  <c r="K61" i="5"/>
  <c r="J61" i="5"/>
  <c r="I61" i="5"/>
  <c r="H61" i="5"/>
  <c r="M60" i="5"/>
  <c r="K60" i="5"/>
  <c r="J60" i="5"/>
  <c r="L60" i="5" s="1"/>
  <c r="I60" i="5"/>
  <c r="H60" i="5"/>
  <c r="M59" i="5"/>
  <c r="N59" i="5" s="1"/>
  <c r="K59" i="5"/>
  <c r="J59" i="5"/>
  <c r="I59" i="5"/>
  <c r="H59" i="5"/>
  <c r="L59" i="5" s="1"/>
  <c r="M58" i="5"/>
  <c r="N58" i="5" s="1"/>
  <c r="K58" i="5"/>
  <c r="J58" i="5"/>
  <c r="I58" i="5"/>
  <c r="H58" i="5"/>
  <c r="L58" i="5" s="1"/>
  <c r="M57" i="5"/>
  <c r="K57" i="5"/>
  <c r="J57" i="5"/>
  <c r="I57" i="5"/>
  <c r="H57" i="5"/>
  <c r="M56" i="5"/>
  <c r="L56" i="5"/>
  <c r="K56" i="5"/>
  <c r="J56" i="5"/>
  <c r="N56" i="5" s="1"/>
  <c r="I56" i="5"/>
  <c r="H56" i="5"/>
  <c r="M55" i="5"/>
  <c r="N55" i="5" s="1"/>
  <c r="K55" i="5"/>
  <c r="J55" i="5"/>
  <c r="I55" i="5"/>
  <c r="H55" i="5"/>
  <c r="M54" i="5"/>
  <c r="N54" i="5" s="1"/>
  <c r="K54" i="5"/>
  <c r="J54" i="5"/>
  <c r="I54" i="5"/>
  <c r="H54" i="5"/>
  <c r="L54" i="5" s="1"/>
  <c r="M53" i="5"/>
  <c r="K53" i="5"/>
  <c r="J53" i="5"/>
  <c r="I53" i="5"/>
  <c r="H53" i="5"/>
  <c r="M52" i="5"/>
  <c r="K52" i="5"/>
  <c r="J52" i="5"/>
  <c r="L52" i="5" s="1"/>
  <c r="I52" i="5"/>
  <c r="H52" i="5"/>
  <c r="M51" i="5"/>
  <c r="N51" i="5" s="1"/>
  <c r="K51" i="5"/>
  <c r="J51" i="5"/>
  <c r="I51" i="5"/>
  <c r="H51" i="5"/>
  <c r="L51" i="5" s="1"/>
  <c r="M50" i="5"/>
  <c r="N50" i="5" s="1"/>
  <c r="K50" i="5"/>
  <c r="J50" i="5"/>
  <c r="I50" i="5"/>
  <c r="H50" i="5"/>
  <c r="L50" i="5" s="1"/>
  <c r="M49" i="5"/>
  <c r="K49" i="5"/>
  <c r="J49" i="5"/>
  <c r="I49" i="5"/>
  <c r="H49" i="5"/>
  <c r="M48" i="5"/>
  <c r="L48" i="5"/>
  <c r="K48" i="5"/>
  <c r="J48" i="5"/>
  <c r="N48" i="5" s="1"/>
  <c r="I48" i="5"/>
  <c r="H48" i="5"/>
  <c r="M47" i="5"/>
  <c r="N47" i="5" s="1"/>
  <c r="K47" i="5"/>
  <c r="J47" i="5"/>
  <c r="I47" i="5"/>
  <c r="H47" i="5"/>
  <c r="M46" i="5"/>
  <c r="N46" i="5" s="1"/>
  <c r="K46" i="5"/>
  <c r="J46" i="5"/>
  <c r="I46" i="5"/>
  <c r="H46" i="5"/>
  <c r="L46" i="5" s="1"/>
  <c r="M45" i="5"/>
  <c r="K45" i="5"/>
  <c r="J45" i="5"/>
  <c r="I45" i="5"/>
  <c r="H45" i="5"/>
  <c r="M44" i="5"/>
  <c r="K44" i="5"/>
  <c r="J44" i="5"/>
  <c r="L44" i="5" s="1"/>
  <c r="I44" i="5"/>
  <c r="H44" i="5"/>
  <c r="M43" i="5"/>
  <c r="N43" i="5" s="1"/>
  <c r="K43" i="5"/>
  <c r="J43" i="5"/>
  <c r="I43" i="5"/>
  <c r="H43" i="5"/>
  <c r="L43" i="5" s="1"/>
  <c r="M42" i="5"/>
  <c r="N42" i="5" s="1"/>
  <c r="K42" i="5"/>
  <c r="J42" i="5"/>
  <c r="I42" i="5"/>
  <c r="H42" i="5"/>
  <c r="L42" i="5" s="1"/>
  <c r="M41" i="5"/>
  <c r="K41" i="5"/>
  <c r="J41" i="5"/>
  <c r="I41" i="5"/>
  <c r="H41" i="5"/>
  <c r="M40" i="5"/>
  <c r="L40" i="5"/>
  <c r="K40" i="5"/>
  <c r="J40" i="5"/>
  <c r="N40" i="5" s="1"/>
  <c r="I40" i="5"/>
  <c r="H40" i="5"/>
  <c r="M39" i="5"/>
  <c r="N39" i="5" s="1"/>
  <c r="K39" i="5"/>
  <c r="J39" i="5"/>
  <c r="I39" i="5"/>
  <c r="H39" i="5"/>
  <c r="M38" i="5"/>
  <c r="N38" i="5" s="1"/>
  <c r="K38" i="5"/>
  <c r="J38" i="5"/>
  <c r="I38" i="5"/>
  <c r="H38" i="5"/>
  <c r="L38" i="5" s="1"/>
  <c r="M37" i="5"/>
  <c r="K37" i="5"/>
  <c r="J37" i="5"/>
  <c r="I37" i="5"/>
  <c r="H37" i="5"/>
  <c r="M36" i="5"/>
  <c r="K36" i="5"/>
  <c r="J36" i="5"/>
  <c r="L36" i="5" s="1"/>
  <c r="I36" i="5"/>
  <c r="H36" i="5"/>
  <c r="M35" i="5"/>
  <c r="N35" i="5" s="1"/>
  <c r="K35" i="5"/>
  <c r="J35" i="5"/>
  <c r="I35" i="5"/>
  <c r="H35" i="5"/>
  <c r="L35" i="5" s="1"/>
  <c r="M34" i="5"/>
  <c r="N34" i="5" s="1"/>
  <c r="K34" i="5"/>
  <c r="J34" i="5"/>
  <c r="I34" i="5"/>
  <c r="H34" i="5"/>
  <c r="L34" i="5" s="1"/>
  <c r="M33" i="5"/>
  <c r="K33" i="5"/>
  <c r="J33" i="5"/>
  <c r="I33" i="5"/>
  <c r="H33" i="5"/>
  <c r="M32" i="5"/>
  <c r="L32" i="5"/>
  <c r="K32" i="5"/>
  <c r="J32" i="5"/>
  <c r="N32" i="5" s="1"/>
  <c r="I32" i="5"/>
  <c r="H32" i="5"/>
  <c r="M31" i="5"/>
  <c r="N31" i="5" s="1"/>
  <c r="K31" i="5"/>
  <c r="J31" i="5"/>
  <c r="I31" i="5"/>
  <c r="H31" i="5"/>
  <c r="M30" i="5"/>
  <c r="N30" i="5" s="1"/>
  <c r="K30" i="5"/>
  <c r="J30" i="5"/>
  <c r="I30" i="5"/>
  <c r="H30" i="5"/>
  <c r="L30" i="5" s="1"/>
  <c r="M29" i="5"/>
  <c r="K29" i="5"/>
  <c r="J29" i="5"/>
  <c r="I29" i="5"/>
  <c r="H29" i="5"/>
  <c r="M28" i="5"/>
  <c r="K28" i="5"/>
  <c r="J28" i="5"/>
  <c r="L28" i="5" s="1"/>
  <c r="I28" i="5"/>
  <c r="H28" i="5"/>
  <c r="M27" i="5"/>
  <c r="N27" i="5" s="1"/>
  <c r="K27" i="5"/>
  <c r="J27" i="5"/>
  <c r="I27" i="5"/>
  <c r="H27" i="5"/>
  <c r="L27" i="5" s="1"/>
  <c r="M26" i="5"/>
  <c r="N26" i="5" s="1"/>
  <c r="K26" i="5"/>
  <c r="J26" i="5"/>
  <c r="I26" i="5"/>
  <c r="H26" i="5"/>
  <c r="L26" i="5" s="1"/>
  <c r="M25" i="5"/>
  <c r="K25" i="5"/>
  <c r="J25" i="5"/>
  <c r="N25" i="5" s="1"/>
  <c r="I25" i="5"/>
  <c r="H25" i="5"/>
  <c r="L25" i="5" s="1"/>
  <c r="M24" i="5"/>
  <c r="N24" i="5" s="1"/>
  <c r="K24" i="5"/>
  <c r="J24" i="5"/>
  <c r="I24" i="5"/>
  <c r="L24" i="5" s="1"/>
  <c r="H24" i="5"/>
  <c r="M23" i="5"/>
  <c r="K23" i="5"/>
  <c r="J23" i="5"/>
  <c r="I23" i="5"/>
  <c r="H23" i="5"/>
  <c r="N23" i="5" s="1"/>
  <c r="M22" i="5"/>
  <c r="N22" i="5" s="1"/>
  <c r="K22" i="5"/>
  <c r="J22" i="5"/>
  <c r="I22" i="5"/>
  <c r="H22" i="5"/>
  <c r="L22" i="5" s="1"/>
  <c r="M21" i="5"/>
  <c r="K21" i="5"/>
  <c r="J21" i="5"/>
  <c r="N21" i="5" s="1"/>
  <c r="I21" i="5"/>
  <c r="H21" i="5"/>
  <c r="L21" i="5" s="1"/>
  <c r="M20" i="5"/>
  <c r="N20" i="5" s="1"/>
  <c r="K20" i="5"/>
  <c r="J20" i="5"/>
  <c r="I20" i="5"/>
  <c r="L20" i="5" s="1"/>
  <c r="H20" i="5"/>
  <c r="M19" i="5"/>
  <c r="K19" i="5"/>
  <c r="J19" i="5"/>
  <c r="I19" i="5"/>
  <c r="H19" i="5"/>
  <c r="N19" i="5" s="1"/>
  <c r="M18" i="5"/>
  <c r="N18" i="5" s="1"/>
  <c r="K18" i="5"/>
  <c r="J18" i="5"/>
  <c r="I18" i="5"/>
  <c r="H18" i="5"/>
  <c r="L18" i="5" s="1"/>
  <c r="M17" i="5"/>
  <c r="K17" i="5"/>
  <c r="J17" i="5"/>
  <c r="N17" i="5" s="1"/>
  <c r="I17" i="5"/>
  <c r="H17" i="5"/>
  <c r="L17" i="5" s="1"/>
  <c r="M16" i="5"/>
  <c r="N16" i="5" s="1"/>
  <c r="K16" i="5"/>
  <c r="J16" i="5"/>
  <c r="I16" i="5"/>
  <c r="L16" i="5" s="1"/>
  <c r="H16" i="5"/>
  <c r="M15" i="5"/>
  <c r="K15" i="5"/>
  <c r="J15" i="5"/>
  <c r="I15" i="5"/>
  <c r="H15" i="5"/>
  <c r="N15" i="5" s="1"/>
  <c r="M14" i="5"/>
  <c r="N14" i="5" s="1"/>
  <c r="K14" i="5"/>
  <c r="J14" i="5"/>
  <c r="I14" i="5"/>
  <c r="H14" i="5"/>
  <c r="L14" i="5" s="1"/>
  <c r="M13" i="5"/>
  <c r="K13" i="5"/>
  <c r="J13" i="5"/>
  <c r="N13" i="5" s="1"/>
  <c r="I13" i="5"/>
  <c r="H13" i="5"/>
  <c r="L13" i="5" s="1"/>
  <c r="M12" i="5"/>
  <c r="N12" i="5" s="1"/>
  <c r="K12" i="5"/>
  <c r="J12" i="5"/>
  <c r="I12" i="5"/>
  <c r="L12" i="5" s="1"/>
  <c r="H12" i="5"/>
  <c r="M11" i="5"/>
  <c r="K11" i="5"/>
  <c r="J11" i="5"/>
  <c r="I11" i="5"/>
  <c r="H11" i="5"/>
  <c r="N11" i="5" s="1"/>
  <c r="M10" i="5"/>
  <c r="N10" i="5" s="1"/>
  <c r="K10" i="5"/>
  <c r="J10" i="5"/>
  <c r="I10" i="5"/>
  <c r="H10" i="5"/>
  <c r="L10" i="5" s="1"/>
  <c r="M9" i="5"/>
  <c r="K9" i="5"/>
  <c r="J9" i="5"/>
  <c r="N9" i="5" s="1"/>
  <c r="I9" i="5"/>
  <c r="H9" i="5"/>
  <c r="L9" i="5" s="1"/>
  <c r="M8" i="5"/>
  <c r="N8" i="5" s="1"/>
  <c r="K8" i="5"/>
  <c r="J8" i="5"/>
  <c r="I8" i="5"/>
  <c r="L8" i="5" s="1"/>
  <c r="H8" i="5"/>
  <c r="M7" i="5"/>
  <c r="K7" i="5"/>
  <c r="J7" i="5"/>
  <c r="I7" i="5"/>
  <c r="H7" i="5"/>
  <c r="N7" i="5" s="1"/>
  <c r="M6" i="5"/>
  <c r="N6" i="5" s="1"/>
  <c r="K6" i="5"/>
  <c r="J6" i="5"/>
  <c r="I6" i="5"/>
  <c r="H6" i="5"/>
  <c r="L6" i="5" s="1"/>
  <c r="M5" i="5"/>
  <c r="K5" i="5"/>
  <c r="J5" i="5"/>
  <c r="N5" i="5" s="1"/>
  <c r="I5" i="5"/>
  <c r="H5" i="5"/>
  <c r="L5" i="5" s="1"/>
  <c r="M4" i="5"/>
  <c r="N4" i="5" s="1"/>
  <c r="K4" i="5"/>
  <c r="J4" i="5"/>
  <c r="I4" i="5"/>
  <c r="L4" i="5" s="1"/>
  <c r="H4" i="5"/>
  <c r="M3" i="5"/>
  <c r="K3" i="5"/>
  <c r="J3" i="5"/>
  <c r="I3" i="5"/>
  <c r="H3" i="5"/>
  <c r="N3" i="5" s="1"/>
  <c r="M2" i="5"/>
  <c r="N2" i="5" s="1"/>
  <c r="K2" i="5"/>
  <c r="J2" i="5"/>
  <c r="I2" i="5"/>
  <c r="H2" i="5"/>
  <c r="L2" i="5" s="1"/>
  <c r="M390" i="4"/>
  <c r="K390" i="4"/>
  <c r="J390" i="4"/>
  <c r="N390" i="4" s="1"/>
  <c r="I390" i="4"/>
  <c r="H390" i="4"/>
  <c r="L390" i="4" s="1"/>
  <c r="M389" i="4"/>
  <c r="N389" i="4" s="1"/>
  <c r="K389" i="4"/>
  <c r="J389" i="4"/>
  <c r="I389" i="4"/>
  <c r="L389" i="4" s="1"/>
  <c r="H389" i="4"/>
  <c r="M388" i="4"/>
  <c r="K388" i="4"/>
  <c r="J388" i="4"/>
  <c r="I388" i="4"/>
  <c r="H388" i="4"/>
  <c r="N388" i="4" s="1"/>
  <c r="M387" i="4"/>
  <c r="N387" i="4" s="1"/>
  <c r="K387" i="4"/>
  <c r="J387" i="4"/>
  <c r="I387" i="4"/>
  <c r="H387" i="4"/>
  <c r="L387" i="4" s="1"/>
  <c r="M386" i="4"/>
  <c r="K386" i="4"/>
  <c r="J386" i="4"/>
  <c r="N386" i="4" s="1"/>
  <c r="I386" i="4"/>
  <c r="H386" i="4"/>
  <c r="L386" i="4" s="1"/>
  <c r="M385" i="4"/>
  <c r="N385" i="4" s="1"/>
  <c r="K385" i="4"/>
  <c r="J385" i="4"/>
  <c r="I385" i="4"/>
  <c r="L385" i="4" s="1"/>
  <c r="H385" i="4"/>
  <c r="M384" i="4"/>
  <c r="K384" i="4"/>
  <c r="J384" i="4"/>
  <c r="I384" i="4"/>
  <c r="H384" i="4"/>
  <c r="N384" i="4" s="1"/>
  <c r="M383" i="4"/>
  <c r="N383" i="4" s="1"/>
  <c r="K383" i="4"/>
  <c r="J383" i="4"/>
  <c r="I383" i="4"/>
  <c r="H383" i="4"/>
  <c r="L383" i="4" s="1"/>
  <c r="M382" i="4"/>
  <c r="K382" i="4"/>
  <c r="J382" i="4"/>
  <c r="N382" i="4" s="1"/>
  <c r="I382" i="4"/>
  <c r="H382" i="4"/>
  <c r="L382" i="4" s="1"/>
  <c r="M381" i="4"/>
  <c r="N381" i="4" s="1"/>
  <c r="K381" i="4"/>
  <c r="J381" i="4"/>
  <c r="I381" i="4"/>
  <c r="L381" i="4" s="1"/>
  <c r="H381" i="4"/>
  <c r="M380" i="4"/>
  <c r="K380" i="4"/>
  <c r="J380" i="4"/>
  <c r="I380" i="4"/>
  <c r="H380" i="4"/>
  <c r="N380" i="4" s="1"/>
  <c r="M379" i="4"/>
  <c r="N379" i="4" s="1"/>
  <c r="K379" i="4"/>
  <c r="J379" i="4"/>
  <c r="I379" i="4"/>
  <c r="H379" i="4"/>
  <c r="L379" i="4" s="1"/>
  <c r="M378" i="4"/>
  <c r="K378" i="4"/>
  <c r="J378" i="4"/>
  <c r="N378" i="4" s="1"/>
  <c r="I378" i="4"/>
  <c r="H378" i="4"/>
  <c r="L378" i="4" s="1"/>
  <c r="M377" i="4"/>
  <c r="N377" i="4" s="1"/>
  <c r="K377" i="4"/>
  <c r="J377" i="4"/>
  <c r="I377" i="4"/>
  <c r="L377" i="4" s="1"/>
  <c r="H377" i="4"/>
  <c r="M376" i="4"/>
  <c r="K376" i="4"/>
  <c r="J376" i="4"/>
  <c r="I376" i="4"/>
  <c r="H376" i="4"/>
  <c r="N376" i="4" s="1"/>
  <c r="M375" i="4"/>
  <c r="N375" i="4" s="1"/>
  <c r="K375" i="4"/>
  <c r="J375" i="4"/>
  <c r="I375" i="4"/>
  <c r="H375" i="4"/>
  <c r="L375" i="4" s="1"/>
  <c r="M374" i="4"/>
  <c r="K374" i="4"/>
  <c r="J374" i="4"/>
  <c r="N374" i="4" s="1"/>
  <c r="I374" i="4"/>
  <c r="H374" i="4"/>
  <c r="L374" i="4" s="1"/>
  <c r="M373" i="4"/>
  <c r="N373" i="4" s="1"/>
  <c r="K373" i="4"/>
  <c r="J373" i="4"/>
  <c r="I373" i="4"/>
  <c r="L373" i="4" s="1"/>
  <c r="H373" i="4"/>
  <c r="M372" i="4"/>
  <c r="K372" i="4"/>
  <c r="J372" i="4"/>
  <c r="I372" i="4"/>
  <c r="H372" i="4"/>
  <c r="N372" i="4" s="1"/>
  <c r="M371" i="4"/>
  <c r="N371" i="4" s="1"/>
  <c r="K371" i="4"/>
  <c r="J371" i="4"/>
  <c r="I371" i="4"/>
  <c r="H371" i="4"/>
  <c r="L371" i="4" s="1"/>
  <c r="M370" i="4"/>
  <c r="K370" i="4"/>
  <c r="J370" i="4"/>
  <c r="N370" i="4" s="1"/>
  <c r="I370" i="4"/>
  <c r="H370" i="4"/>
  <c r="L370" i="4" s="1"/>
  <c r="M369" i="4"/>
  <c r="N369" i="4" s="1"/>
  <c r="K369" i="4"/>
  <c r="J369" i="4"/>
  <c r="I369" i="4"/>
  <c r="L369" i="4" s="1"/>
  <c r="H369" i="4"/>
  <c r="M368" i="4"/>
  <c r="K368" i="4"/>
  <c r="J368" i="4"/>
  <c r="I368" i="4"/>
  <c r="H368" i="4"/>
  <c r="N368" i="4" s="1"/>
  <c r="M367" i="4"/>
  <c r="N367" i="4" s="1"/>
  <c r="K367" i="4"/>
  <c r="J367" i="4"/>
  <c r="I367" i="4"/>
  <c r="H367" i="4"/>
  <c r="L367" i="4" s="1"/>
  <c r="M366" i="4"/>
  <c r="K366" i="4"/>
  <c r="J366" i="4"/>
  <c r="N366" i="4" s="1"/>
  <c r="I366" i="4"/>
  <c r="H366" i="4"/>
  <c r="L366" i="4" s="1"/>
  <c r="M365" i="4"/>
  <c r="N365" i="4" s="1"/>
  <c r="K365" i="4"/>
  <c r="J365" i="4"/>
  <c r="I365" i="4"/>
  <c r="L365" i="4" s="1"/>
  <c r="H365" i="4"/>
  <c r="M364" i="4"/>
  <c r="K364" i="4"/>
  <c r="J364" i="4"/>
  <c r="I364" i="4"/>
  <c r="H364" i="4"/>
  <c r="N364" i="4" s="1"/>
  <c r="M363" i="4"/>
  <c r="N363" i="4" s="1"/>
  <c r="K363" i="4"/>
  <c r="J363" i="4"/>
  <c r="I363" i="4"/>
  <c r="H363" i="4"/>
  <c r="L363" i="4" s="1"/>
  <c r="M362" i="4"/>
  <c r="K362" i="4"/>
  <c r="J362" i="4"/>
  <c r="N362" i="4" s="1"/>
  <c r="I362" i="4"/>
  <c r="H362" i="4"/>
  <c r="L362" i="4" s="1"/>
  <c r="M361" i="4"/>
  <c r="N361" i="4" s="1"/>
  <c r="K361" i="4"/>
  <c r="J361" i="4"/>
  <c r="I361" i="4"/>
  <c r="L361" i="4" s="1"/>
  <c r="H361" i="4"/>
  <c r="M360" i="4"/>
  <c r="K360" i="4"/>
  <c r="J360" i="4"/>
  <c r="I360" i="4"/>
  <c r="H360" i="4"/>
  <c r="N360" i="4" s="1"/>
  <c r="M359" i="4"/>
  <c r="N359" i="4" s="1"/>
  <c r="K359" i="4"/>
  <c r="J359" i="4"/>
  <c r="I359" i="4"/>
  <c r="H359" i="4"/>
  <c r="L359" i="4" s="1"/>
  <c r="M358" i="4"/>
  <c r="K358" i="4"/>
  <c r="J358" i="4"/>
  <c r="N358" i="4" s="1"/>
  <c r="I358" i="4"/>
  <c r="H358" i="4"/>
  <c r="L358" i="4" s="1"/>
  <c r="M357" i="4"/>
  <c r="N357" i="4" s="1"/>
  <c r="K357" i="4"/>
  <c r="J357" i="4"/>
  <c r="I357" i="4"/>
  <c r="L357" i="4" s="1"/>
  <c r="H357" i="4"/>
  <c r="M356" i="4"/>
  <c r="K356" i="4"/>
  <c r="J356" i="4"/>
  <c r="I356" i="4"/>
  <c r="H356" i="4"/>
  <c r="N356" i="4" s="1"/>
  <c r="M355" i="4"/>
  <c r="N355" i="4" s="1"/>
  <c r="K355" i="4"/>
  <c r="J355" i="4"/>
  <c r="I355" i="4"/>
  <c r="H355" i="4"/>
  <c r="L355" i="4" s="1"/>
  <c r="M354" i="4"/>
  <c r="K354" i="4"/>
  <c r="J354" i="4"/>
  <c r="N354" i="4" s="1"/>
  <c r="I354" i="4"/>
  <c r="H354" i="4"/>
  <c r="L354" i="4" s="1"/>
  <c r="M353" i="4"/>
  <c r="N353" i="4" s="1"/>
  <c r="K353" i="4"/>
  <c r="J353" i="4"/>
  <c r="I353" i="4"/>
  <c r="L353" i="4" s="1"/>
  <c r="H353" i="4"/>
  <c r="M352" i="4"/>
  <c r="K352" i="4"/>
  <c r="J352" i="4"/>
  <c r="I352" i="4"/>
  <c r="H352" i="4"/>
  <c r="N352" i="4" s="1"/>
  <c r="M351" i="4"/>
  <c r="N351" i="4" s="1"/>
  <c r="M350" i="4"/>
  <c r="N350" i="4" s="1"/>
  <c r="M349" i="4"/>
  <c r="N349" i="4" s="1"/>
  <c r="M348" i="4"/>
  <c r="N348" i="4" s="1"/>
  <c r="M347" i="4"/>
  <c r="N347" i="4" s="1"/>
  <c r="M346" i="4"/>
  <c r="N346" i="4" s="1"/>
  <c r="M345" i="4"/>
  <c r="N345" i="4" s="1"/>
  <c r="M344" i="4"/>
  <c r="N344" i="4" s="1"/>
  <c r="M343" i="4"/>
  <c r="N343" i="4" s="1"/>
  <c r="M342" i="4"/>
  <c r="N342" i="4" s="1"/>
  <c r="M341" i="4"/>
  <c r="N341" i="4" s="1"/>
  <c r="M340" i="4"/>
  <c r="N340" i="4" s="1"/>
  <c r="M339" i="4"/>
  <c r="N339" i="4" s="1"/>
  <c r="M338" i="4"/>
  <c r="N338" i="4" s="1"/>
  <c r="M337" i="4"/>
  <c r="N337" i="4" s="1"/>
  <c r="M336" i="4"/>
  <c r="N336" i="4" s="1"/>
  <c r="M335" i="4"/>
  <c r="N335" i="4" s="1"/>
  <c r="M334" i="4"/>
  <c r="N334" i="4" s="1"/>
  <c r="M333" i="4"/>
  <c r="N333" i="4" s="1"/>
  <c r="M332" i="4"/>
  <c r="N332" i="4" s="1"/>
  <c r="M331" i="4"/>
  <c r="N331" i="4" s="1"/>
  <c r="M330" i="4"/>
  <c r="N330" i="4" s="1"/>
  <c r="M329" i="4"/>
  <c r="N329" i="4" s="1"/>
  <c r="M328" i="4"/>
  <c r="N328" i="4" s="1"/>
  <c r="K328" i="4"/>
  <c r="J328" i="4"/>
  <c r="I328" i="4"/>
  <c r="L328" i="4" s="1"/>
  <c r="H328" i="4"/>
  <c r="M327" i="4"/>
  <c r="K327" i="4"/>
  <c r="J327" i="4"/>
  <c r="I327" i="4"/>
  <c r="H327" i="4"/>
  <c r="N327" i="4" s="1"/>
  <c r="M326" i="4"/>
  <c r="N326" i="4" s="1"/>
  <c r="K326" i="4"/>
  <c r="J326" i="4"/>
  <c r="I326" i="4"/>
  <c r="H326" i="4"/>
  <c r="L326" i="4" s="1"/>
  <c r="M325" i="4"/>
  <c r="K325" i="4"/>
  <c r="J325" i="4"/>
  <c r="N325" i="4" s="1"/>
  <c r="I325" i="4"/>
  <c r="H325" i="4"/>
  <c r="L325" i="4" s="1"/>
  <c r="M324" i="4"/>
  <c r="N324" i="4" s="1"/>
  <c r="K324" i="4"/>
  <c r="J324" i="4"/>
  <c r="I324" i="4"/>
  <c r="L324" i="4" s="1"/>
  <c r="H324" i="4"/>
  <c r="M323" i="4"/>
  <c r="K323" i="4"/>
  <c r="J323" i="4"/>
  <c r="I323" i="4"/>
  <c r="H323" i="4"/>
  <c r="N323" i="4" s="1"/>
  <c r="M322" i="4"/>
  <c r="N322" i="4" s="1"/>
  <c r="K322" i="4"/>
  <c r="J322" i="4"/>
  <c r="I322" i="4"/>
  <c r="H322" i="4"/>
  <c r="L322" i="4" s="1"/>
  <c r="M321" i="4"/>
  <c r="K321" i="4"/>
  <c r="J321" i="4"/>
  <c r="N321" i="4" s="1"/>
  <c r="I321" i="4"/>
  <c r="H321" i="4"/>
  <c r="L321" i="4" s="1"/>
  <c r="M320" i="4"/>
  <c r="N320" i="4" s="1"/>
  <c r="K320" i="4"/>
  <c r="J320" i="4"/>
  <c r="I320" i="4"/>
  <c r="L320" i="4" s="1"/>
  <c r="H320" i="4"/>
  <c r="M319" i="4"/>
  <c r="K319" i="4"/>
  <c r="J319" i="4"/>
  <c r="I319" i="4"/>
  <c r="H319" i="4"/>
  <c r="N319" i="4" s="1"/>
  <c r="M318" i="4"/>
  <c r="N318" i="4" s="1"/>
  <c r="K318" i="4"/>
  <c r="J318" i="4"/>
  <c r="I318" i="4"/>
  <c r="H318" i="4"/>
  <c r="L318" i="4" s="1"/>
  <c r="M317" i="4"/>
  <c r="K317" i="4"/>
  <c r="J317" i="4"/>
  <c r="N317" i="4" s="1"/>
  <c r="I317" i="4"/>
  <c r="H317" i="4"/>
  <c r="L317" i="4" s="1"/>
  <c r="M316" i="4"/>
  <c r="N316" i="4" s="1"/>
  <c r="K316" i="4"/>
  <c r="J316" i="4"/>
  <c r="I316" i="4"/>
  <c r="L316" i="4" s="1"/>
  <c r="H316" i="4"/>
  <c r="M315" i="4"/>
  <c r="K315" i="4"/>
  <c r="J315" i="4"/>
  <c r="I315" i="4"/>
  <c r="H315" i="4"/>
  <c r="N315" i="4" s="1"/>
  <c r="M314" i="4"/>
  <c r="N314" i="4" s="1"/>
  <c r="K314" i="4"/>
  <c r="J314" i="4"/>
  <c r="I314" i="4"/>
  <c r="H314" i="4"/>
  <c r="L314" i="4" s="1"/>
  <c r="M313" i="4"/>
  <c r="K313" i="4"/>
  <c r="J313" i="4"/>
  <c r="N313" i="4" s="1"/>
  <c r="I313" i="4"/>
  <c r="H313" i="4"/>
  <c r="L313" i="4" s="1"/>
  <c r="M312" i="4"/>
  <c r="N312" i="4" s="1"/>
  <c r="K312" i="4"/>
  <c r="J312" i="4"/>
  <c r="I312" i="4"/>
  <c r="L312" i="4" s="1"/>
  <c r="H312" i="4"/>
  <c r="M311" i="4"/>
  <c r="K311" i="4"/>
  <c r="J311" i="4"/>
  <c r="I311" i="4"/>
  <c r="H311" i="4"/>
  <c r="N311" i="4" s="1"/>
  <c r="M310" i="4"/>
  <c r="N310" i="4" s="1"/>
  <c r="K310" i="4"/>
  <c r="J310" i="4"/>
  <c r="I310" i="4"/>
  <c r="H310" i="4"/>
  <c r="L310" i="4" s="1"/>
  <c r="M309" i="4"/>
  <c r="K309" i="4"/>
  <c r="J309" i="4"/>
  <c r="N309" i="4" s="1"/>
  <c r="I309" i="4"/>
  <c r="H309" i="4"/>
  <c r="L309" i="4" s="1"/>
  <c r="M308" i="4"/>
  <c r="N308" i="4" s="1"/>
  <c r="K308" i="4"/>
  <c r="J308" i="4"/>
  <c r="I308" i="4"/>
  <c r="L308" i="4" s="1"/>
  <c r="H308" i="4"/>
  <c r="M307" i="4"/>
  <c r="K307" i="4"/>
  <c r="J307" i="4"/>
  <c r="I307" i="4"/>
  <c r="H307" i="4"/>
  <c r="N307" i="4" s="1"/>
  <c r="M306" i="4"/>
  <c r="N306" i="4" s="1"/>
  <c r="K306" i="4"/>
  <c r="J306" i="4"/>
  <c r="I306" i="4"/>
  <c r="H306" i="4"/>
  <c r="L306" i="4" s="1"/>
  <c r="M305" i="4"/>
  <c r="K305" i="4"/>
  <c r="J305" i="4"/>
  <c r="N305" i="4" s="1"/>
  <c r="I305" i="4"/>
  <c r="H305" i="4"/>
  <c r="L305" i="4" s="1"/>
  <c r="M304" i="4"/>
  <c r="N304" i="4" s="1"/>
  <c r="K304" i="4"/>
  <c r="J304" i="4"/>
  <c r="I304" i="4"/>
  <c r="L304" i="4" s="1"/>
  <c r="H304" i="4"/>
  <c r="M303" i="4"/>
  <c r="K303" i="4"/>
  <c r="J303" i="4"/>
  <c r="I303" i="4"/>
  <c r="H303" i="4"/>
  <c r="N303" i="4" s="1"/>
  <c r="M302" i="4"/>
  <c r="N302" i="4" s="1"/>
  <c r="K302" i="4"/>
  <c r="J302" i="4"/>
  <c r="I302" i="4"/>
  <c r="H302" i="4"/>
  <c r="L302" i="4" s="1"/>
  <c r="M301" i="4"/>
  <c r="K301" i="4"/>
  <c r="J301" i="4"/>
  <c r="N301" i="4" s="1"/>
  <c r="I301" i="4"/>
  <c r="H301" i="4"/>
  <c r="L301" i="4" s="1"/>
  <c r="M300" i="4"/>
  <c r="N300" i="4" s="1"/>
  <c r="K300" i="4"/>
  <c r="J300" i="4"/>
  <c r="I300" i="4"/>
  <c r="L300" i="4" s="1"/>
  <c r="H300" i="4"/>
  <c r="M299" i="4"/>
  <c r="K299" i="4"/>
  <c r="J299" i="4"/>
  <c r="I299" i="4"/>
  <c r="H299" i="4"/>
  <c r="N299" i="4" s="1"/>
  <c r="M298" i="4"/>
  <c r="N298" i="4" s="1"/>
  <c r="K298" i="4"/>
  <c r="J298" i="4"/>
  <c r="I298" i="4"/>
  <c r="H298" i="4"/>
  <c r="L298" i="4" s="1"/>
  <c r="M297" i="4"/>
  <c r="K297" i="4"/>
  <c r="J297" i="4"/>
  <c r="N297" i="4" s="1"/>
  <c r="I297" i="4"/>
  <c r="H297" i="4"/>
  <c r="L297" i="4" s="1"/>
  <c r="M296" i="4"/>
  <c r="N296" i="4" s="1"/>
  <c r="K296" i="4"/>
  <c r="J296" i="4"/>
  <c r="I296" i="4"/>
  <c r="L296" i="4" s="1"/>
  <c r="H296" i="4"/>
  <c r="M295" i="4"/>
  <c r="K295" i="4"/>
  <c r="J295" i="4"/>
  <c r="I295" i="4"/>
  <c r="H295" i="4"/>
  <c r="N295" i="4" s="1"/>
  <c r="M294" i="4"/>
  <c r="N294" i="4" s="1"/>
  <c r="K294" i="4"/>
  <c r="J294" i="4"/>
  <c r="I294" i="4"/>
  <c r="H294" i="4"/>
  <c r="L294" i="4" s="1"/>
  <c r="M293" i="4"/>
  <c r="K293" i="4"/>
  <c r="J293" i="4"/>
  <c r="N293" i="4" s="1"/>
  <c r="I293" i="4"/>
  <c r="H293" i="4"/>
  <c r="L293" i="4" s="1"/>
  <c r="M292" i="4"/>
  <c r="N292" i="4" s="1"/>
  <c r="K292" i="4"/>
  <c r="J292" i="4"/>
  <c r="I292" i="4"/>
  <c r="L292" i="4" s="1"/>
  <c r="H292" i="4"/>
  <c r="M291" i="4"/>
  <c r="K291" i="4"/>
  <c r="J291" i="4"/>
  <c r="I291" i="4"/>
  <c r="H291" i="4"/>
  <c r="N291" i="4" s="1"/>
  <c r="M290" i="4"/>
  <c r="N290" i="4" s="1"/>
  <c r="K290" i="4"/>
  <c r="J290" i="4"/>
  <c r="I290" i="4"/>
  <c r="H290" i="4"/>
  <c r="L290" i="4" s="1"/>
  <c r="M289" i="4"/>
  <c r="K289" i="4"/>
  <c r="J289" i="4"/>
  <c r="N289" i="4" s="1"/>
  <c r="I289" i="4"/>
  <c r="H289" i="4"/>
  <c r="L289" i="4" s="1"/>
  <c r="M288" i="4"/>
  <c r="N288" i="4" s="1"/>
  <c r="K288" i="4"/>
  <c r="J288" i="4"/>
  <c r="I288" i="4"/>
  <c r="L288" i="4" s="1"/>
  <c r="H288" i="4"/>
  <c r="M287" i="4"/>
  <c r="K287" i="4"/>
  <c r="J287" i="4"/>
  <c r="I287" i="4"/>
  <c r="H287" i="4"/>
  <c r="N287" i="4" s="1"/>
  <c r="M286" i="4"/>
  <c r="N286" i="4" s="1"/>
  <c r="K286" i="4"/>
  <c r="J286" i="4"/>
  <c r="I286" i="4"/>
  <c r="H286" i="4"/>
  <c r="L286" i="4" s="1"/>
  <c r="M285" i="4"/>
  <c r="K285" i="4"/>
  <c r="J285" i="4"/>
  <c r="N285" i="4" s="1"/>
  <c r="I285" i="4"/>
  <c r="H285" i="4"/>
  <c r="L285" i="4" s="1"/>
  <c r="M284" i="4"/>
  <c r="N284" i="4" s="1"/>
  <c r="K284" i="4"/>
  <c r="J284" i="4"/>
  <c r="I284" i="4"/>
  <c r="L284" i="4" s="1"/>
  <c r="H284" i="4"/>
  <c r="M283" i="4"/>
  <c r="K283" i="4"/>
  <c r="J283" i="4"/>
  <c r="I283" i="4"/>
  <c r="H283" i="4"/>
  <c r="N283" i="4" s="1"/>
  <c r="M282" i="4"/>
  <c r="N282" i="4" s="1"/>
  <c r="K282" i="4"/>
  <c r="J282" i="4"/>
  <c r="I282" i="4"/>
  <c r="H282" i="4"/>
  <c r="L282" i="4" s="1"/>
  <c r="M281" i="4"/>
  <c r="K281" i="4"/>
  <c r="J281" i="4"/>
  <c r="N281" i="4" s="1"/>
  <c r="I281" i="4"/>
  <c r="H281" i="4"/>
  <c r="L281" i="4" s="1"/>
  <c r="M280" i="4"/>
  <c r="N280" i="4" s="1"/>
  <c r="K280" i="4"/>
  <c r="J280" i="4"/>
  <c r="I280" i="4"/>
  <c r="L280" i="4" s="1"/>
  <c r="H280" i="4"/>
  <c r="M279" i="4"/>
  <c r="K279" i="4"/>
  <c r="J279" i="4"/>
  <c r="I279" i="4"/>
  <c r="H279" i="4"/>
  <c r="N279" i="4" s="1"/>
  <c r="M278" i="4"/>
  <c r="N278" i="4" s="1"/>
  <c r="K278" i="4"/>
  <c r="J278" i="4"/>
  <c r="I278" i="4"/>
  <c r="H278" i="4"/>
  <c r="L278" i="4" s="1"/>
  <c r="M277" i="4"/>
  <c r="K277" i="4"/>
  <c r="J277" i="4"/>
  <c r="N277" i="4" s="1"/>
  <c r="I277" i="4"/>
  <c r="H277" i="4"/>
  <c r="L277" i="4" s="1"/>
  <c r="M276" i="4"/>
  <c r="N276" i="4" s="1"/>
  <c r="K276" i="4"/>
  <c r="J276" i="4"/>
  <c r="I276" i="4"/>
  <c r="L276" i="4" s="1"/>
  <c r="H276" i="4"/>
  <c r="M275" i="4"/>
  <c r="K275" i="4"/>
  <c r="J275" i="4"/>
  <c r="I275" i="4"/>
  <c r="H275" i="4"/>
  <c r="N275" i="4" s="1"/>
  <c r="M274" i="4"/>
  <c r="N274" i="4" s="1"/>
  <c r="K274" i="4"/>
  <c r="J274" i="4"/>
  <c r="I274" i="4"/>
  <c r="H274" i="4"/>
  <c r="L274" i="4" s="1"/>
  <c r="M273" i="4"/>
  <c r="K273" i="4"/>
  <c r="J273" i="4"/>
  <c r="N273" i="4" s="1"/>
  <c r="I273" i="4"/>
  <c r="H273" i="4"/>
  <c r="L273" i="4" s="1"/>
  <c r="M272" i="4"/>
  <c r="N272" i="4" s="1"/>
  <c r="K272" i="4"/>
  <c r="J272" i="4"/>
  <c r="I272" i="4"/>
  <c r="L272" i="4" s="1"/>
  <c r="H272" i="4"/>
  <c r="M271" i="4"/>
  <c r="K271" i="4"/>
  <c r="J271" i="4"/>
  <c r="I271" i="4"/>
  <c r="H271" i="4"/>
  <c r="N271" i="4" s="1"/>
  <c r="M270" i="4"/>
  <c r="N270" i="4" s="1"/>
  <c r="K270" i="4"/>
  <c r="J270" i="4"/>
  <c r="I270" i="4"/>
  <c r="H270" i="4"/>
  <c r="L270" i="4" s="1"/>
  <c r="M269" i="4"/>
  <c r="K269" i="4"/>
  <c r="J269" i="4"/>
  <c r="N269" i="4" s="1"/>
  <c r="I269" i="4"/>
  <c r="H269" i="4"/>
  <c r="L269" i="4" s="1"/>
  <c r="M268" i="4"/>
  <c r="N268" i="4" s="1"/>
  <c r="K268" i="4"/>
  <c r="J268" i="4"/>
  <c r="I268" i="4"/>
  <c r="L268" i="4" s="1"/>
  <c r="H268" i="4"/>
  <c r="M267" i="4"/>
  <c r="K267" i="4"/>
  <c r="J267" i="4"/>
  <c r="I267" i="4"/>
  <c r="H267" i="4"/>
  <c r="N267" i="4" s="1"/>
  <c r="M266" i="4"/>
  <c r="N266" i="4" s="1"/>
  <c r="K266" i="4"/>
  <c r="J266" i="4"/>
  <c r="I266" i="4"/>
  <c r="H266" i="4"/>
  <c r="L266" i="4" s="1"/>
  <c r="M265" i="4"/>
  <c r="K265" i="4"/>
  <c r="J265" i="4"/>
  <c r="N265" i="4" s="1"/>
  <c r="I265" i="4"/>
  <c r="H265" i="4"/>
  <c r="L265" i="4" s="1"/>
  <c r="M264" i="4"/>
  <c r="N264" i="4" s="1"/>
  <c r="K264" i="4"/>
  <c r="J264" i="4"/>
  <c r="I264" i="4"/>
  <c r="L264" i="4" s="1"/>
  <c r="H264" i="4"/>
  <c r="M263" i="4"/>
  <c r="K263" i="4"/>
  <c r="J263" i="4"/>
  <c r="I263" i="4"/>
  <c r="H263" i="4"/>
  <c r="N263" i="4" s="1"/>
  <c r="M262" i="4"/>
  <c r="N262" i="4" s="1"/>
  <c r="K262" i="4"/>
  <c r="J262" i="4"/>
  <c r="I262" i="4"/>
  <c r="H262" i="4"/>
  <c r="L262" i="4" s="1"/>
  <c r="M261" i="4"/>
  <c r="K261" i="4"/>
  <c r="J261" i="4"/>
  <c r="N261" i="4" s="1"/>
  <c r="I261" i="4"/>
  <c r="H261" i="4"/>
  <c r="L261" i="4" s="1"/>
  <c r="M260" i="4"/>
  <c r="N260" i="4" s="1"/>
  <c r="K260" i="4"/>
  <c r="J260" i="4"/>
  <c r="I260" i="4"/>
  <c r="L260" i="4" s="1"/>
  <c r="H260" i="4"/>
  <c r="M259" i="4"/>
  <c r="K259" i="4"/>
  <c r="J259" i="4"/>
  <c r="I259" i="4"/>
  <c r="H259" i="4"/>
  <c r="N259" i="4" s="1"/>
  <c r="M258" i="4"/>
  <c r="N258" i="4" s="1"/>
  <c r="K258" i="4"/>
  <c r="J258" i="4"/>
  <c r="I258" i="4"/>
  <c r="H258" i="4"/>
  <c r="L258" i="4" s="1"/>
  <c r="M257" i="4"/>
  <c r="K257" i="4"/>
  <c r="J257" i="4"/>
  <c r="N257" i="4" s="1"/>
  <c r="I257" i="4"/>
  <c r="H257" i="4"/>
  <c r="L257" i="4" s="1"/>
  <c r="M256" i="4"/>
  <c r="N256" i="4" s="1"/>
  <c r="K256" i="4"/>
  <c r="J256" i="4"/>
  <c r="I256" i="4"/>
  <c r="L256" i="4" s="1"/>
  <c r="H256" i="4"/>
  <c r="M255" i="4"/>
  <c r="K255" i="4"/>
  <c r="J255" i="4"/>
  <c r="I255" i="4"/>
  <c r="H255" i="4"/>
  <c r="N255" i="4" s="1"/>
  <c r="M254" i="4"/>
  <c r="N254" i="4" s="1"/>
  <c r="K254" i="4"/>
  <c r="J254" i="4"/>
  <c r="I254" i="4"/>
  <c r="H254" i="4"/>
  <c r="L254" i="4" s="1"/>
  <c r="M253" i="4"/>
  <c r="K253" i="4"/>
  <c r="J253" i="4"/>
  <c r="N253" i="4" s="1"/>
  <c r="I253" i="4"/>
  <c r="H253" i="4"/>
  <c r="L253" i="4" s="1"/>
  <c r="M252" i="4"/>
  <c r="N252" i="4" s="1"/>
  <c r="K252" i="4"/>
  <c r="J252" i="4"/>
  <c r="I252" i="4"/>
  <c r="L252" i="4" s="1"/>
  <c r="H252" i="4"/>
  <c r="M251" i="4"/>
  <c r="K251" i="4"/>
  <c r="J251" i="4"/>
  <c r="I251" i="4"/>
  <c r="H251" i="4"/>
  <c r="N251" i="4" s="1"/>
  <c r="M250" i="4"/>
  <c r="N250" i="4" s="1"/>
  <c r="K250" i="4"/>
  <c r="J250" i="4"/>
  <c r="I250" i="4"/>
  <c r="H250" i="4"/>
  <c r="L250" i="4" s="1"/>
  <c r="M249" i="4"/>
  <c r="K249" i="4"/>
  <c r="J249" i="4"/>
  <c r="N249" i="4" s="1"/>
  <c r="I249" i="4"/>
  <c r="H249" i="4"/>
  <c r="L249" i="4" s="1"/>
  <c r="M248" i="4"/>
  <c r="N248" i="4" s="1"/>
  <c r="K248" i="4"/>
  <c r="J248" i="4"/>
  <c r="I248" i="4"/>
  <c r="L248" i="4" s="1"/>
  <c r="H248" i="4"/>
  <c r="M247" i="4"/>
  <c r="K247" i="4"/>
  <c r="J247" i="4"/>
  <c r="I247" i="4"/>
  <c r="H247" i="4"/>
  <c r="N247" i="4" s="1"/>
  <c r="M246" i="4"/>
  <c r="N246" i="4" s="1"/>
  <c r="K246" i="4"/>
  <c r="J246" i="4"/>
  <c r="I246" i="4"/>
  <c r="H246" i="4"/>
  <c r="L246" i="4" s="1"/>
  <c r="M245" i="4"/>
  <c r="K245" i="4"/>
  <c r="J245" i="4"/>
  <c r="N245" i="4" s="1"/>
  <c r="I245" i="4"/>
  <c r="H245" i="4"/>
  <c r="L245" i="4" s="1"/>
  <c r="M244" i="4"/>
  <c r="N244" i="4" s="1"/>
  <c r="K244" i="4"/>
  <c r="J244" i="4"/>
  <c r="I244" i="4"/>
  <c r="L244" i="4" s="1"/>
  <c r="H244" i="4"/>
  <c r="M243" i="4"/>
  <c r="K243" i="4"/>
  <c r="J243" i="4"/>
  <c r="I243" i="4"/>
  <c r="H243" i="4"/>
  <c r="N243" i="4" s="1"/>
  <c r="M242" i="4"/>
  <c r="N242" i="4" s="1"/>
  <c r="K242" i="4"/>
  <c r="J242" i="4"/>
  <c r="I242" i="4"/>
  <c r="H242" i="4"/>
  <c r="L242" i="4" s="1"/>
  <c r="M241" i="4"/>
  <c r="K241" i="4"/>
  <c r="J241" i="4"/>
  <c r="N241" i="4" s="1"/>
  <c r="I241" i="4"/>
  <c r="H241" i="4"/>
  <c r="L241" i="4" s="1"/>
  <c r="M240" i="4"/>
  <c r="N240" i="4" s="1"/>
  <c r="K240" i="4"/>
  <c r="J240" i="4"/>
  <c r="I240" i="4"/>
  <c r="L240" i="4" s="1"/>
  <c r="H240" i="4"/>
  <c r="M239" i="4"/>
  <c r="K239" i="4"/>
  <c r="J239" i="4"/>
  <c r="I239" i="4"/>
  <c r="H239" i="4"/>
  <c r="N239" i="4" s="1"/>
  <c r="M238" i="4"/>
  <c r="N238" i="4" s="1"/>
  <c r="K238" i="4"/>
  <c r="J238" i="4"/>
  <c r="I238" i="4"/>
  <c r="H238" i="4"/>
  <c r="L238" i="4" s="1"/>
  <c r="M237" i="4"/>
  <c r="K237" i="4"/>
  <c r="J237" i="4"/>
  <c r="N237" i="4" s="1"/>
  <c r="I237" i="4"/>
  <c r="H237" i="4"/>
  <c r="L237" i="4" s="1"/>
  <c r="M236" i="4"/>
  <c r="N236" i="4" s="1"/>
  <c r="K236" i="4"/>
  <c r="J236" i="4"/>
  <c r="I236" i="4"/>
  <c r="L236" i="4" s="1"/>
  <c r="H236" i="4"/>
  <c r="M235" i="4"/>
  <c r="K235" i="4"/>
  <c r="J235" i="4"/>
  <c r="I235" i="4"/>
  <c r="H235" i="4"/>
  <c r="N235" i="4" s="1"/>
  <c r="M234" i="4"/>
  <c r="N234" i="4" s="1"/>
  <c r="K234" i="4"/>
  <c r="J234" i="4"/>
  <c r="I234" i="4"/>
  <c r="H234" i="4"/>
  <c r="L234" i="4" s="1"/>
  <c r="M233" i="4"/>
  <c r="K233" i="4"/>
  <c r="J233" i="4"/>
  <c r="N233" i="4" s="1"/>
  <c r="I233" i="4"/>
  <c r="H233" i="4"/>
  <c r="L233" i="4" s="1"/>
  <c r="M232" i="4"/>
  <c r="N232" i="4" s="1"/>
  <c r="K232" i="4"/>
  <c r="J232" i="4"/>
  <c r="I232" i="4"/>
  <c r="L232" i="4" s="1"/>
  <c r="H232" i="4"/>
  <c r="M231" i="4"/>
  <c r="K231" i="4"/>
  <c r="J231" i="4"/>
  <c r="I231" i="4"/>
  <c r="H231" i="4"/>
  <c r="N231" i="4" s="1"/>
  <c r="M230" i="4"/>
  <c r="N230" i="4" s="1"/>
  <c r="K230" i="4"/>
  <c r="J230" i="4"/>
  <c r="I230" i="4"/>
  <c r="H230" i="4"/>
  <c r="L230" i="4" s="1"/>
  <c r="M229" i="4"/>
  <c r="K229" i="4"/>
  <c r="J229" i="4"/>
  <c r="N229" i="4" s="1"/>
  <c r="I229" i="4"/>
  <c r="H229" i="4"/>
  <c r="L229" i="4" s="1"/>
  <c r="M228" i="4"/>
  <c r="N228" i="4" s="1"/>
  <c r="K228" i="4"/>
  <c r="J228" i="4"/>
  <c r="I228" i="4"/>
  <c r="L228" i="4" s="1"/>
  <c r="H228" i="4"/>
  <c r="M227" i="4"/>
  <c r="K227" i="4"/>
  <c r="J227" i="4"/>
  <c r="I227" i="4"/>
  <c r="H227" i="4"/>
  <c r="N227" i="4" s="1"/>
  <c r="M226" i="4"/>
  <c r="N226" i="4" s="1"/>
  <c r="K226" i="4"/>
  <c r="J226" i="4"/>
  <c r="I226" i="4"/>
  <c r="H226" i="4"/>
  <c r="L226" i="4" s="1"/>
  <c r="M225" i="4"/>
  <c r="K225" i="4"/>
  <c r="J225" i="4"/>
  <c r="N225" i="4" s="1"/>
  <c r="I225" i="4"/>
  <c r="H225" i="4"/>
  <c r="L225" i="4" s="1"/>
  <c r="M224" i="4"/>
  <c r="N224" i="4" s="1"/>
  <c r="K224" i="4"/>
  <c r="J224" i="4"/>
  <c r="I224" i="4"/>
  <c r="L224" i="4" s="1"/>
  <c r="H224" i="4"/>
  <c r="M223" i="4"/>
  <c r="K223" i="4"/>
  <c r="J223" i="4"/>
  <c r="I223" i="4"/>
  <c r="H223" i="4"/>
  <c r="N223" i="4" s="1"/>
  <c r="M222" i="4"/>
  <c r="N222" i="4" s="1"/>
  <c r="K222" i="4"/>
  <c r="J222" i="4"/>
  <c r="I222" i="4"/>
  <c r="H222" i="4"/>
  <c r="L222" i="4" s="1"/>
  <c r="M221" i="4"/>
  <c r="K221" i="4"/>
  <c r="J221" i="4"/>
  <c r="N221" i="4" s="1"/>
  <c r="I221" i="4"/>
  <c r="H221" i="4"/>
  <c r="L221" i="4" s="1"/>
  <c r="M220" i="4"/>
  <c r="N220" i="4" s="1"/>
  <c r="K220" i="4"/>
  <c r="J220" i="4"/>
  <c r="I220" i="4"/>
  <c r="L220" i="4" s="1"/>
  <c r="H220" i="4"/>
  <c r="M219" i="4"/>
  <c r="K219" i="4"/>
  <c r="J219" i="4"/>
  <c r="I219" i="4"/>
  <c r="H219" i="4"/>
  <c r="N219" i="4" s="1"/>
  <c r="M218" i="4"/>
  <c r="N218" i="4" s="1"/>
  <c r="K218" i="4"/>
  <c r="J218" i="4"/>
  <c r="I218" i="4"/>
  <c r="H218" i="4"/>
  <c r="L218" i="4" s="1"/>
  <c r="M217" i="4"/>
  <c r="K217" i="4"/>
  <c r="J217" i="4"/>
  <c r="N217" i="4" s="1"/>
  <c r="I217" i="4"/>
  <c r="H217" i="4"/>
  <c r="L217" i="4" s="1"/>
  <c r="M216" i="4"/>
  <c r="N216" i="4" s="1"/>
  <c r="K216" i="4"/>
  <c r="J216" i="4"/>
  <c r="I216" i="4"/>
  <c r="L216" i="4" s="1"/>
  <c r="H216" i="4"/>
  <c r="M215" i="4"/>
  <c r="K215" i="4"/>
  <c r="J215" i="4"/>
  <c r="I215" i="4"/>
  <c r="H215" i="4"/>
  <c r="N215" i="4" s="1"/>
  <c r="M214" i="4"/>
  <c r="N214" i="4" s="1"/>
  <c r="K214" i="4"/>
  <c r="J214" i="4"/>
  <c r="I214" i="4"/>
  <c r="H214" i="4"/>
  <c r="L214" i="4" s="1"/>
  <c r="M213" i="4"/>
  <c r="K213" i="4"/>
  <c r="J213" i="4"/>
  <c r="N213" i="4" s="1"/>
  <c r="I213" i="4"/>
  <c r="H213" i="4"/>
  <c r="L213" i="4" s="1"/>
  <c r="M212" i="4"/>
  <c r="N212" i="4" s="1"/>
  <c r="K212" i="4"/>
  <c r="J212" i="4"/>
  <c r="I212" i="4"/>
  <c r="L212" i="4" s="1"/>
  <c r="H212" i="4"/>
  <c r="M211" i="4"/>
  <c r="K211" i="4"/>
  <c r="J211" i="4"/>
  <c r="I211" i="4"/>
  <c r="H211" i="4"/>
  <c r="N211" i="4" s="1"/>
  <c r="M210" i="4"/>
  <c r="N210" i="4" s="1"/>
  <c r="K210" i="4"/>
  <c r="J210" i="4"/>
  <c r="I210" i="4"/>
  <c r="H210" i="4"/>
  <c r="L210" i="4" s="1"/>
  <c r="M209" i="4"/>
  <c r="K209" i="4"/>
  <c r="J209" i="4"/>
  <c r="N209" i="4" s="1"/>
  <c r="I209" i="4"/>
  <c r="H209" i="4"/>
  <c r="L209" i="4" s="1"/>
  <c r="M208" i="4"/>
  <c r="N208" i="4" s="1"/>
  <c r="K208" i="4"/>
  <c r="J208" i="4"/>
  <c r="I208" i="4"/>
  <c r="L208" i="4" s="1"/>
  <c r="H208" i="4"/>
  <c r="M207" i="4"/>
  <c r="K207" i="4"/>
  <c r="J207" i="4"/>
  <c r="I207" i="4"/>
  <c r="H207" i="4"/>
  <c r="N207" i="4" s="1"/>
  <c r="M206" i="4"/>
  <c r="N206" i="4" s="1"/>
  <c r="K206" i="4"/>
  <c r="J206" i="4"/>
  <c r="I206" i="4"/>
  <c r="H206" i="4"/>
  <c r="L206" i="4" s="1"/>
  <c r="M205" i="4"/>
  <c r="K205" i="4"/>
  <c r="J205" i="4"/>
  <c r="N205" i="4" s="1"/>
  <c r="I205" i="4"/>
  <c r="H205" i="4"/>
  <c r="L205" i="4" s="1"/>
  <c r="M204" i="4"/>
  <c r="N204" i="4" s="1"/>
  <c r="K204" i="4"/>
  <c r="J204" i="4"/>
  <c r="I204" i="4"/>
  <c r="L204" i="4" s="1"/>
  <c r="H204" i="4"/>
  <c r="M203" i="4"/>
  <c r="K203" i="4"/>
  <c r="J203" i="4"/>
  <c r="I203" i="4"/>
  <c r="H203" i="4"/>
  <c r="N203" i="4" s="1"/>
  <c r="M202" i="4"/>
  <c r="N202" i="4" s="1"/>
  <c r="K202" i="4"/>
  <c r="J202" i="4"/>
  <c r="I202" i="4"/>
  <c r="H202" i="4"/>
  <c r="L202" i="4" s="1"/>
  <c r="M201" i="4"/>
  <c r="K201" i="4"/>
  <c r="J201" i="4"/>
  <c r="N201" i="4" s="1"/>
  <c r="I201" i="4"/>
  <c r="H201" i="4"/>
  <c r="L201" i="4" s="1"/>
  <c r="M200" i="4"/>
  <c r="N200" i="4" s="1"/>
  <c r="K200" i="4"/>
  <c r="J200" i="4"/>
  <c r="I200" i="4"/>
  <c r="L200" i="4" s="1"/>
  <c r="H200" i="4"/>
  <c r="M199" i="4"/>
  <c r="K199" i="4"/>
  <c r="J199" i="4"/>
  <c r="I199" i="4"/>
  <c r="H199" i="4"/>
  <c r="N199" i="4" s="1"/>
  <c r="M198" i="4"/>
  <c r="N198" i="4" s="1"/>
  <c r="K198" i="4"/>
  <c r="J198" i="4"/>
  <c r="I198" i="4"/>
  <c r="H198" i="4"/>
  <c r="L198" i="4" s="1"/>
  <c r="M197" i="4"/>
  <c r="K197" i="4"/>
  <c r="J197" i="4"/>
  <c r="N197" i="4" s="1"/>
  <c r="I197" i="4"/>
  <c r="H197" i="4"/>
  <c r="L197" i="4" s="1"/>
  <c r="M196" i="4"/>
  <c r="N196" i="4" s="1"/>
  <c r="K196" i="4"/>
  <c r="J196" i="4"/>
  <c r="I196" i="4"/>
  <c r="L196" i="4" s="1"/>
  <c r="H196" i="4"/>
  <c r="M195" i="4"/>
  <c r="K195" i="4"/>
  <c r="J195" i="4"/>
  <c r="I195" i="4"/>
  <c r="H195" i="4"/>
  <c r="N195" i="4" s="1"/>
  <c r="M194" i="4"/>
  <c r="N194" i="4" s="1"/>
  <c r="K194" i="4"/>
  <c r="J194" i="4"/>
  <c r="I194" i="4"/>
  <c r="H194" i="4"/>
  <c r="L194" i="4" s="1"/>
  <c r="M193" i="4"/>
  <c r="K193" i="4"/>
  <c r="J193" i="4"/>
  <c r="N193" i="4" s="1"/>
  <c r="I193" i="4"/>
  <c r="H193" i="4"/>
  <c r="L193" i="4" s="1"/>
  <c r="M192" i="4"/>
  <c r="N192" i="4" s="1"/>
  <c r="K192" i="4"/>
  <c r="J192" i="4"/>
  <c r="I192" i="4"/>
  <c r="L192" i="4" s="1"/>
  <c r="H192" i="4"/>
  <c r="M191" i="4"/>
  <c r="K191" i="4"/>
  <c r="J191" i="4"/>
  <c r="I191" i="4"/>
  <c r="H191" i="4"/>
  <c r="N191" i="4" s="1"/>
  <c r="M190" i="4"/>
  <c r="N190" i="4" s="1"/>
  <c r="K190" i="4"/>
  <c r="J190" i="4"/>
  <c r="I190" i="4"/>
  <c r="H190" i="4"/>
  <c r="L190" i="4" s="1"/>
  <c r="M189" i="4"/>
  <c r="K189" i="4"/>
  <c r="J189" i="4"/>
  <c r="N189" i="4" s="1"/>
  <c r="I189" i="4"/>
  <c r="H189" i="4"/>
  <c r="L189" i="4" s="1"/>
  <c r="M188" i="4"/>
  <c r="N188" i="4" s="1"/>
  <c r="K188" i="4"/>
  <c r="J188" i="4"/>
  <c r="I188" i="4"/>
  <c r="L188" i="4" s="1"/>
  <c r="H188" i="4"/>
  <c r="M187" i="4"/>
  <c r="K187" i="4"/>
  <c r="J187" i="4"/>
  <c r="I187" i="4"/>
  <c r="H187" i="4"/>
  <c r="N187" i="4" s="1"/>
  <c r="M186" i="4"/>
  <c r="N186" i="4" s="1"/>
  <c r="K186" i="4"/>
  <c r="J186" i="4"/>
  <c r="I186" i="4"/>
  <c r="H186" i="4"/>
  <c r="L186" i="4" s="1"/>
  <c r="M185" i="4"/>
  <c r="K185" i="4"/>
  <c r="J185" i="4"/>
  <c r="N185" i="4" s="1"/>
  <c r="I185" i="4"/>
  <c r="H185" i="4"/>
  <c r="L185" i="4" s="1"/>
  <c r="M184" i="4"/>
  <c r="N184" i="4" s="1"/>
  <c r="K184" i="4"/>
  <c r="J184" i="4"/>
  <c r="I184" i="4"/>
  <c r="L184" i="4" s="1"/>
  <c r="H184" i="4"/>
  <c r="M183" i="4"/>
  <c r="K183" i="4"/>
  <c r="J183" i="4"/>
  <c r="I183" i="4"/>
  <c r="H183" i="4"/>
  <c r="N183" i="4" s="1"/>
  <c r="M182" i="4"/>
  <c r="N182" i="4" s="1"/>
  <c r="K182" i="4"/>
  <c r="J182" i="4"/>
  <c r="I182" i="4"/>
  <c r="H182" i="4"/>
  <c r="L182" i="4" s="1"/>
  <c r="M181" i="4"/>
  <c r="K181" i="4"/>
  <c r="J181" i="4"/>
  <c r="N181" i="4" s="1"/>
  <c r="I181" i="4"/>
  <c r="H181" i="4"/>
  <c r="L181" i="4" s="1"/>
  <c r="M180" i="4"/>
  <c r="N180" i="4" s="1"/>
  <c r="K180" i="4"/>
  <c r="J180" i="4"/>
  <c r="I180" i="4"/>
  <c r="L180" i="4" s="1"/>
  <c r="H180" i="4"/>
  <c r="M179" i="4"/>
  <c r="K179" i="4"/>
  <c r="J179" i="4"/>
  <c r="I179" i="4"/>
  <c r="H179" i="4"/>
  <c r="N179" i="4" s="1"/>
  <c r="M178" i="4"/>
  <c r="N178" i="4" s="1"/>
  <c r="K178" i="4"/>
  <c r="J178" i="4"/>
  <c r="I178" i="4"/>
  <c r="H178" i="4"/>
  <c r="L178" i="4" s="1"/>
  <c r="M177" i="4"/>
  <c r="K177" i="4"/>
  <c r="J177" i="4"/>
  <c r="N177" i="4" s="1"/>
  <c r="I177" i="4"/>
  <c r="H177" i="4"/>
  <c r="L177" i="4" s="1"/>
  <c r="M176" i="4"/>
  <c r="N176" i="4" s="1"/>
  <c r="K176" i="4"/>
  <c r="J176" i="4"/>
  <c r="I176" i="4"/>
  <c r="L176" i="4" s="1"/>
  <c r="H176" i="4"/>
  <c r="M175" i="4"/>
  <c r="K175" i="4"/>
  <c r="J175" i="4"/>
  <c r="I175" i="4"/>
  <c r="H175" i="4"/>
  <c r="N175" i="4" s="1"/>
  <c r="M174" i="4"/>
  <c r="N174" i="4" s="1"/>
  <c r="K174" i="4"/>
  <c r="J174" i="4"/>
  <c r="I174" i="4"/>
  <c r="H174" i="4"/>
  <c r="L174" i="4" s="1"/>
  <c r="M173" i="4"/>
  <c r="K173" i="4"/>
  <c r="J173" i="4"/>
  <c r="N173" i="4" s="1"/>
  <c r="I173" i="4"/>
  <c r="H173" i="4"/>
  <c r="L173" i="4" s="1"/>
  <c r="M172" i="4"/>
  <c r="N172" i="4" s="1"/>
  <c r="K172" i="4"/>
  <c r="J172" i="4"/>
  <c r="I172" i="4"/>
  <c r="L172" i="4" s="1"/>
  <c r="H172" i="4"/>
  <c r="M171" i="4"/>
  <c r="K171" i="4"/>
  <c r="J171" i="4"/>
  <c r="I171" i="4"/>
  <c r="H171" i="4"/>
  <c r="N171" i="4" s="1"/>
  <c r="M170" i="4"/>
  <c r="N170" i="4" s="1"/>
  <c r="K170" i="4"/>
  <c r="J170" i="4"/>
  <c r="I170" i="4"/>
  <c r="H170" i="4"/>
  <c r="L170" i="4" s="1"/>
  <c r="M169" i="4"/>
  <c r="K169" i="4"/>
  <c r="J169" i="4"/>
  <c r="N169" i="4" s="1"/>
  <c r="I169" i="4"/>
  <c r="H169" i="4"/>
  <c r="L169" i="4" s="1"/>
  <c r="M168" i="4"/>
  <c r="N168" i="4" s="1"/>
  <c r="K168" i="4"/>
  <c r="J168" i="4"/>
  <c r="I168" i="4"/>
  <c r="L168" i="4" s="1"/>
  <c r="H168" i="4"/>
  <c r="M167" i="4"/>
  <c r="K167" i="4"/>
  <c r="J167" i="4"/>
  <c r="I167" i="4"/>
  <c r="H167" i="4"/>
  <c r="N167" i="4" s="1"/>
  <c r="M166" i="4"/>
  <c r="N166" i="4" s="1"/>
  <c r="K166" i="4"/>
  <c r="J166" i="4"/>
  <c r="I166" i="4"/>
  <c r="H166" i="4"/>
  <c r="L166" i="4" s="1"/>
  <c r="M165" i="4"/>
  <c r="K165" i="4"/>
  <c r="J165" i="4"/>
  <c r="N165" i="4" s="1"/>
  <c r="I165" i="4"/>
  <c r="H165" i="4"/>
  <c r="L165" i="4" s="1"/>
  <c r="M164" i="4"/>
  <c r="N164" i="4" s="1"/>
  <c r="K164" i="4"/>
  <c r="J164" i="4"/>
  <c r="I164" i="4"/>
  <c r="L164" i="4" s="1"/>
  <c r="H164" i="4"/>
  <c r="M163" i="4"/>
  <c r="K163" i="4"/>
  <c r="J163" i="4"/>
  <c r="I163" i="4"/>
  <c r="H163" i="4"/>
  <c r="N163" i="4" s="1"/>
  <c r="M162" i="4"/>
  <c r="N162" i="4" s="1"/>
  <c r="K162" i="4"/>
  <c r="J162" i="4"/>
  <c r="I162" i="4"/>
  <c r="H162" i="4"/>
  <c r="L162" i="4" s="1"/>
  <c r="M161" i="4"/>
  <c r="K161" i="4"/>
  <c r="J161" i="4"/>
  <c r="N161" i="4" s="1"/>
  <c r="I161" i="4"/>
  <c r="H161" i="4"/>
  <c r="L161" i="4" s="1"/>
  <c r="M160" i="4"/>
  <c r="N160" i="4" s="1"/>
  <c r="K160" i="4"/>
  <c r="J160" i="4"/>
  <c r="I160" i="4"/>
  <c r="L160" i="4" s="1"/>
  <c r="H160" i="4"/>
  <c r="M159" i="4"/>
  <c r="K159" i="4"/>
  <c r="J159" i="4"/>
  <c r="I159" i="4"/>
  <c r="H159" i="4"/>
  <c r="N159" i="4" s="1"/>
  <c r="M158" i="4"/>
  <c r="N158" i="4" s="1"/>
  <c r="K158" i="4"/>
  <c r="J158" i="4"/>
  <c r="I158" i="4"/>
  <c r="H158" i="4"/>
  <c r="L158" i="4" s="1"/>
  <c r="M157" i="4"/>
  <c r="K157" i="4"/>
  <c r="J157" i="4"/>
  <c r="N157" i="4" s="1"/>
  <c r="I157" i="4"/>
  <c r="H157" i="4"/>
  <c r="L157" i="4" s="1"/>
  <c r="M156" i="4"/>
  <c r="N156" i="4" s="1"/>
  <c r="K156" i="4"/>
  <c r="J156" i="4"/>
  <c r="I156" i="4"/>
  <c r="L156" i="4" s="1"/>
  <c r="H156" i="4"/>
  <c r="M155" i="4"/>
  <c r="K155" i="4"/>
  <c r="J155" i="4"/>
  <c r="I155" i="4"/>
  <c r="H155" i="4"/>
  <c r="N155" i="4" s="1"/>
  <c r="M154" i="4"/>
  <c r="N154" i="4" s="1"/>
  <c r="K154" i="4"/>
  <c r="J154" i="4"/>
  <c r="I154" i="4"/>
  <c r="H154" i="4"/>
  <c r="L154" i="4" s="1"/>
  <c r="M153" i="4"/>
  <c r="K153" i="4"/>
  <c r="J153" i="4"/>
  <c r="N153" i="4" s="1"/>
  <c r="I153" i="4"/>
  <c r="H153" i="4"/>
  <c r="L153" i="4" s="1"/>
  <c r="M152" i="4"/>
  <c r="N152" i="4" s="1"/>
  <c r="K152" i="4"/>
  <c r="J152" i="4"/>
  <c r="I152" i="4"/>
  <c r="L152" i="4" s="1"/>
  <c r="H152" i="4"/>
  <c r="M151" i="4"/>
  <c r="K151" i="4"/>
  <c r="J151" i="4"/>
  <c r="I151" i="4"/>
  <c r="H151" i="4"/>
  <c r="N151" i="4" s="1"/>
  <c r="M150" i="4"/>
  <c r="N150" i="4" s="1"/>
  <c r="K150" i="4"/>
  <c r="J150" i="4"/>
  <c r="I150" i="4"/>
  <c r="H150" i="4"/>
  <c r="L150" i="4" s="1"/>
  <c r="M149" i="4"/>
  <c r="K149" i="4"/>
  <c r="J149" i="4"/>
  <c r="N149" i="4" s="1"/>
  <c r="I149" i="4"/>
  <c r="H149" i="4"/>
  <c r="L149" i="4" s="1"/>
  <c r="M148" i="4"/>
  <c r="N148" i="4" s="1"/>
  <c r="K148" i="4"/>
  <c r="J148" i="4"/>
  <c r="I148" i="4"/>
  <c r="L148" i="4" s="1"/>
  <c r="H148" i="4"/>
  <c r="M147" i="4"/>
  <c r="K147" i="4"/>
  <c r="J147" i="4"/>
  <c r="I147" i="4"/>
  <c r="H147" i="4"/>
  <c r="N147" i="4" s="1"/>
  <c r="M146" i="4"/>
  <c r="N146" i="4" s="1"/>
  <c r="K146" i="4"/>
  <c r="J146" i="4"/>
  <c r="I146" i="4"/>
  <c r="H146" i="4"/>
  <c r="L146" i="4" s="1"/>
  <c r="M145" i="4"/>
  <c r="K145" i="4"/>
  <c r="J145" i="4"/>
  <c r="N145" i="4" s="1"/>
  <c r="I145" i="4"/>
  <c r="H145" i="4"/>
  <c r="L145" i="4" s="1"/>
  <c r="M144" i="4"/>
  <c r="N144" i="4" s="1"/>
  <c r="K144" i="4"/>
  <c r="J144" i="4"/>
  <c r="I144" i="4"/>
  <c r="L144" i="4" s="1"/>
  <c r="H144" i="4"/>
  <c r="M143" i="4"/>
  <c r="K143" i="4"/>
  <c r="J143" i="4"/>
  <c r="I143" i="4"/>
  <c r="H143" i="4"/>
  <c r="N143" i="4" s="1"/>
  <c r="M142" i="4"/>
  <c r="N142" i="4" s="1"/>
  <c r="K142" i="4"/>
  <c r="J142" i="4"/>
  <c r="I142" i="4"/>
  <c r="H142" i="4"/>
  <c r="L142" i="4" s="1"/>
  <c r="M141" i="4"/>
  <c r="K141" i="4"/>
  <c r="J141" i="4"/>
  <c r="N141" i="4" s="1"/>
  <c r="I141" i="4"/>
  <c r="H141" i="4"/>
  <c r="L141" i="4" s="1"/>
  <c r="M140" i="4"/>
  <c r="N140" i="4" s="1"/>
  <c r="K140" i="4"/>
  <c r="J140" i="4"/>
  <c r="I140" i="4"/>
  <c r="L140" i="4" s="1"/>
  <c r="H140" i="4"/>
  <c r="M139" i="4"/>
  <c r="K139" i="4"/>
  <c r="J139" i="4"/>
  <c r="I139" i="4"/>
  <c r="H139" i="4"/>
  <c r="N139" i="4" s="1"/>
  <c r="M138" i="4"/>
  <c r="N138" i="4" s="1"/>
  <c r="K138" i="4"/>
  <c r="J138" i="4"/>
  <c r="I138" i="4"/>
  <c r="H138" i="4"/>
  <c r="L138" i="4" s="1"/>
  <c r="M137" i="4"/>
  <c r="K137" i="4"/>
  <c r="J137" i="4"/>
  <c r="N137" i="4" s="1"/>
  <c r="I137" i="4"/>
  <c r="H137" i="4"/>
  <c r="L137" i="4" s="1"/>
  <c r="M136" i="4"/>
  <c r="N136" i="4" s="1"/>
  <c r="K136" i="4"/>
  <c r="J136" i="4"/>
  <c r="I136" i="4"/>
  <c r="L136" i="4" s="1"/>
  <c r="H136" i="4"/>
  <c r="M135" i="4"/>
  <c r="K135" i="4"/>
  <c r="J135" i="4"/>
  <c r="I135" i="4"/>
  <c r="H135" i="4"/>
  <c r="N135" i="4" s="1"/>
  <c r="M134" i="4"/>
  <c r="N134" i="4" s="1"/>
  <c r="K134" i="4"/>
  <c r="J134" i="4"/>
  <c r="I134" i="4"/>
  <c r="H134" i="4"/>
  <c r="L134" i="4" s="1"/>
  <c r="M133" i="4"/>
  <c r="K133" i="4"/>
  <c r="J133" i="4"/>
  <c r="N133" i="4" s="1"/>
  <c r="I133" i="4"/>
  <c r="H133" i="4"/>
  <c r="L133" i="4" s="1"/>
  <c r="M132" i="4"/>
  <c r="N132" i="4" s="1"/>
  <c r="K132" i="4"/>
  <c r="J132" i="4"/>
  <c r="I132" i="4"/>
  <c r="L132" i="4" s="1"/>
  <c r="H132" i="4"/>
  <c r="M131" i="4"/>
  <c r="K131" i="4"/>
  <c r="J131" i="4"/>
  <c r="I131" i="4"/>
  <c r="H131" i="4"/>
  <c r="N131" i="4" s="1"/>
  <c r="M130" i="4"/>
  <c r="N130" i="4" s="1"/>
  <c r="K130" i="4"/>
  <c r="J130" i="4"/>
  <c r="I130" i="4"/>
  <c r="H130" i="4"/>
  <c r="L130" i="4" s="1"/>
  <c r="M129" i="4"/>
  <c r="K129" i="4"/>
  <c r="J129" i="4"/>
  <c r="N129" i="4" s="1"/>
  <c r="I129" i="4"/>
  <c r="H129" i="4"/>
  <c r="L129" i="4" s="1"/>
  <c r="M128" i="4"/>
  <c r="N128" i="4" s="1"/>
  <c r="K128" i="4"/>
  <c r="J128" i="4"/>
  <c r="I128" i="4"/>
  <c r="L128" i="4" s="1"/>
  <c r="H128" i="4"/>
  <c r="M127" i="4"/>
  <c r="K127" i="4"/>
  <c r="J127" i="4"/>
  <c r="I127" i="4"/>
  <c r="H127" i="4"/>
  <c r="N127" i="4" s="1"/>
  <c r="M126" i="4"/>
  <c r="N126" i="4" s="1"/>
  <c r="K126" i="4"/>
  <c r="J126" i="4"/>
  <c r="I126" i="4"/>
  <c r="H126" i="4"/>
  <c r="L126" i="4" s="1"/>
  <c r="M125" i="4"/>
  <c r="K125" i="4"/>
  <c r="J125" i="4"/>
  <c r="N125" i="4" s="1"/>
  <c r="I125" i="4"/>
  <c r="H125" i="4"/>
  <c r="L125" i="4" s="1"/>
  <c r="M124" i="4"/>
  <c r="N124" i="4" s="1"/>
  <c r="K124" i="4"/>
  <c r="J124" i="4"/>
  <c r="I124" i="4"/>
  <c r="L124" i="4" s="1"/>
  <c r="H124" i="4"/>
  <c r="M123" i="4"/>
  <c r="K123" i="4"/>
  <c r="J123" i="4"/>
  <c r="I123" i="4"/>
  <c r="H123" i="4"/>
  <c r="N123" i="4" s="1"/>
  <c r="M122" i="4"/>
  <c r="N122" i="4" s="1"/>
  <c r="K122" i="4"/>
  <c r="J122" i="4"/>
  <c r="I122" i="4"/>
  <c r="H122" i="4"/>
  <c r="L122" i="4" s="1"/>
  <c r="M121" i="4"/>
  <c r="K121" i="4"/>
  <c r="J121" i="4"/>
  <c r="N121" i="4" s="1"/>
  <c r="I121" i="4"/>
  <c r="H121" i="4"/>
  <c r="L121" i="4" s="1"/>
  <c r="M120" i="4"/>
  <c r="N120" i="4" s="1"/>
  <c r="K120" i="4"/>
  <c r="J120" i="4"/>
  <c r="I120" i="4"/>
  <c r="L120" i="4" s="1"/>
  <c r="H120" i="4"/>
  <c r="M119" i="4"/>
  <c r="K119" i="4"/>
  <c r="J119" i="4"/>
  <c r="I119" i="4"/>
  <c r="H119" i="4"/>
  <c r="N119" i="4" s="1"/>
  <c r="M118" i="4"/>
  <c r="N118" i="4" s="1"/>
  <c r="K118" i="4"/>
  <c r="J118" i="4"/>
  <c r="I118" i="4"/>
  <c r="H118" i="4"/>
  <c r="L118" i="4" s="1"/>
  <c r="M117" i="4"/>
  <c r="K117" i="4"/>
  <c r="J117" i="4"/>
  <c r="N117" i="4" s="1"/>
  <c r="I117" i="4"/>
  <c r="H117" i="4"/>
  <c r="L117" i="4" s="1"/>
  <c r="M116" i="4"/>
  <c r="N116" i="4" s="1"/>
  <c r="K116" i="4"/>
  <c r="J116" i="4"/>
  <c r="I116" i="4"/>
  <c r="L116" i="4" s="1"/>
  <c r="H116" i="4"/>
  <c r="M115" i="4"/>
  <c r="K115" i="4"/>
  <c r="J115" i="4"/>
  <c r="I115" i="4"/>
  <c r="H115" i="4"/>
  <c r="N115" i="4" s="1"/>
  <c r="M114" i="4"/>
  <c r="N114" i="4" s="1"/>
  <c r="K114" i="4"/>
  <c r="J114" i="4"/>
  <c r="I114" i="4"/>
  <c r="H114" i="4"/>
  <c r="L114" i="4" s="1"/>
  <c r="M113" i="4"/>
  <c r="K113" i="4"/>
  <c r="J113" i="4"/>
  <c r="N113" i="4" s="1"/>
  <c r="I113" i="4"/>
  <c r="H113" i="4"/>
  <c r="L113" i="4" s="1"/>
  <c r="M112" i="4"/>
  <c r="N112" i="4" s="1"/>
  <c r="K112" i="4"/>
  <c r="J112" i="4"/>
  <c r="I112" i="4"/>
  <c r="L112" i="4" s="1"/>
  <c r="H112" i="4"/>
  <c r="M111" i="4"/>
  <c r="K111" i="4"/>
  <c r="J111" i="4"/>
  <c r="I111" i="4"/>
  <c r="H111" i="4"/>
  <c r="N111" i="4" s="1"/>
  <c r="M110" i="4"/>
  <c r="N110" i="4" s="1"/>
  <c r="K110" i="4"/>
  <c r="J110" i="4"/>
  <c r="I110" i="4"/>
  <c r="H110" i="4"/>
  <c r="L110" i="4" s="1"/>
  <c r="M109" i="4"/>
  <c r="K109" i="4"/>
  <c r="J109" i="4"/>
  <c r="N109" i="4" s="1"/>
  <c r="I109" i="4"/>
  <c r="H109" i="4"/>
  <c r="L109" i="4" s="1"/>
  <c r="M108" i="4"/>
  <c r="N108" i="4" s="1"/>
  <c r="K108" i="4"/>
  <c r="J108" i="4"/>
  <c r="I108" i="4"/>
  <c r="L108" i="4" s="1"/>
  <c r="H108" i="4"/>
  <c r="M107" i="4"/>
  <c r="K107" i="4"/>
  <c r="J107" i="4"/>
  <c r="I107" i="4"/>
  <c r="H107" i="4"/>
  <c r="N107" i="4" s="1"/>
  <c r="M106" i="4"/>
  <c r="N106" i="4" s="1"/>
  <c r="K106" i="4"/>
  <c r="J106" i="4"/>
  <c r="I106" i="4"/>
  <c r="H106" i="4"/>
  <c r="L106" i="4" s="1"/>
  <c r="M105" i="4"/>
  <c r="K105" i="4"/>
  <c r="J105" i="4"/>
  <c r="N105" i="4" s="1"/>
  <c r="I105" i="4"/>
  <c r="H105" i="4"/>
  <c r="L105" i="4" s="1"/>
  <c r="M104" i="4"/>
  <c r="N104" i="4" s="1"/>
  <c r="K104" i="4"/>
  <c r="J104" i="4"/>
  <c r="I104" i="4"/>
  <c r="L104" i="4" s="1"/>
  <c r="H104" i="4"/>
  <c r="M103" i="4"/>
  <c r="K103" i="4"/>
  <c r="J103" i="4"/>
  <c r="I103" i="4"/>
  <c r="H103" i="4"/>
  <c r="N103" i="4" s="1"/>
  <c r="M102" i="4"/>
  <c r="N102" i="4" s="1"/>
  <c r="K102" i="4"/>
  <c r="J102" i="4"/>
  <c r="I102" i="4"/>
  <c r="H102" i="4"/>
  <c r="L102" i="4" s="1"/>
  <c r="M101" i="4"/>
  <c r="K101" i="4"/>
  <c r="J101" i="4"/>
  <c r="N101" i="4" s="1"/>
  <c r="I101" i="4"/>
  <c r="H101" i="4"/>
  <c r="L101" i="4" s="1"/>
  <c r="M100" i="4"/>
  <c r="N100" i="4" s="1"/>
  <c r="K100" i="4"/>
  <c r="J100" i="4"/>
  <c r="I100" i="4"/>
  <c r="L100" i="4" s="1"/>
  <c r="H100" i="4"/>
  <c r="M99" i="4"/>
  <c r="K99" i="4"/>
  <c r="J99" i="4"/>
  <c r="I99" i="4"/>
  <c r="H99" i="4"/>
  <c r="N99" i="4" s="1"/>
  <c r="M98" i="4"/>
  <c r="N98" i="4" s="1"/>
  <c r="K98" i="4"/>
  <c r="J98" i="4"/>
  <c r="I98" i="4"/>
  <c r="H98" i="4"/>
  <c r="L98" i="4" s="1"/>
  <c r="M97" i="4"/>
  <c r="K97" i="4"/>
  <c r="J97" i="4"/>
  <c r="N97" i="4" s="1"/>
  <c r="I97" i="4"/>
  <c r="H97" i="4"/>
  <c r="L97" i="4" s="1"/>
  <c r="M96" i="4"/>
  <c r="N96" i="4" s="1"/>
  <c r="K96" i="4"/>
  <c r="J96" i="4"/>
  <c r="I96" i="4"/>
  <c r="H96" i="4"/>
  <c r="L96" i="4" s="1"/>
  <c r="M95" i="4"/>
  <c r="K95" i="4"/>
  <c r="J95" i="4"/>
  <c r="I95" i="4"/>
  <c r="H95" i="4"/>
  <c r="N95" i="4" s="1"/>
  <c r="M94" i="4"/>
  <c r="N94" i="4" s="1"/>
  <c r="K94" i="4"/>
  <c r="J94" i="4"/>
  <c r="I94" i="4"/>
  <c r="H94" i="4"/>
  <c r="L94" i="4" s="1"/>
  <c r="M93" i="4"/>
  <c r="K93" i="4"/>
  <c r="J93" i="4"/>
  <c r="N93" i="4" s="1"/>
  <c r="I93" i="4"/>
  <c r="H93" i="4"/>
  <c r="L93" i="4" s="1"/>
  <c r="M92" i="4"/>
  <c r="N92" i="4" s="1"/>
  <c r="K92" i="4"/>
  <c r="J92" i="4"/>
  <c r="I92" i="4"/>
  <c r="H92" i="4"/>
  <c r="L92" i="4" s="1"/>
  <c r="M91" i="4"/>
  <c r="K91" i="4"/>
  <c r="J91" i="4"/>
  <c r="I91" i="4"/>
  <c r="H91" i="4"/>
  <c r="N91" i="4" s="1"/>
  <c r="M90" i="4"/>
  <c r="N90" i="4" s="1"/>
  <c r="K90" i="4"/>
  <c r="J90" i="4"/>
  <c r="I90" i="4"/>
  <c r="H90" i="4"/>
  <c r="L90" i="4" s="1"/>
  <c r="M89" i="4"/>
  <c r="K89" i="4"/>
  <c r="J89" i="4"/>
  <c r="N89" i="4" s="1"/>
  <c r="I89" i="4"/>
  <c r="H89" i="4"/>
  <c r="L89" i="4" s="1"/>
  <c r="M88" i="4"/>
  <c r="N88" i="4" s="1"/>
  <c r="K88" i="4"/>
  <c r="J88" i="4"/>
  <c r="I88" i="4"/>
  <c r="H88" i="4"/>
  <c r="L88" i="4" s="1"/>
  <c r="M87" i="4"/>
  <c r="K87" i="4"/>
  <c r="J87" i="4"/>
  <c r="I87" i="4"/>
  <c r="H87" i="4"/>
  <c r="N87" i="4" s="1"/>
  <c r="M86" i="4"/>
  <c r="N86" i="4" s="1"/>
  <c r="K86" i="4"/>
  <c r="J86" i="4"/>
  <c r="I86" i="4"/>
  <c r="H86" i="4"/>
  <c r="L86" i="4" s="1"/>
  <c r="M85" i="4"/>
  <c r="K85" i="4"/>
  <c r="J85" i="4"/>
  <c r="N85" i="4" s="1"/>
  <c r="I85" i="4"/>
  <c r="H85" i="4"/>
  <c r="L85" i="4" s="1"/>
  <c r="M84" i="4"/>
  <c r="N84" i="4" s="1"/>
  <c r="K84" i="4"/>
  <c r="J84" i="4"/>
  <c r="I84" i="4"/>
  <c r="H84" i="4"/>
  <c r="L84" i="4" s="1"/>
  <c r="M83" i="4"/>
  <c r="K83" i="4"/>
  <c r="J83" i="4"/>
  <c r="I83" i="4"/>
  <c r="H83" i="4"/>
  <c r="N83" i="4" s="1"/>
  <c r="M82" i="4"/>
  <c r="N82" i="4" s="1"/>
  <c r="K82" i="4"/>
  <c r="J82" i="4"/>
  <c r="I82" i="4"/>
  <c r="H82" i="4"/>
  <c r="L82" i="4" s="1"/>
  <c r="M81" i="4"/>
  <c r="K81" i="4"/>
  <c r="J81" i="4"/>
  <c r="N81" i="4" s="1"/>
  <c r="I81" i="4"/>
  <c r="H81" i="4"/>
  <c r="L81" i="4" s="1"/>
  <c r="M80" i="4"/>
  <c r="N80" i="4" s="1"/>
  <c r="K80" i="4"/>
  <c r="J80" i="4"/>
  <c r="I80" i="4"/>
  <c r="H80" i="4"/>
  <c r="L80" i="4" s="1"/>
  <c r="M79" i="4"/>
  <c r="K79" i="4"/>
  <c r="J79" i="4"/>
  <c r="I79" i="4"/>
  <c r="H79" i="4"/>
  <c r="N79" i="4" s="1"/>
  <c r="M78" i="4"/>
  <c r="N78" i="4" s="1"/>
  <c r="K78" i="4"/>
  <c r="J78" i="4"/>
  <c r="I78" i="4"/>
  <c r="H78" i="4"/>
  <c r="L78" i="4" s="1"/>
  <c r="M77" i="4"/>
  <c r="K77" i="4"/>
  <c r="J77" i="4"/>
  <c r="N77" i="4" s="1"/>
  <c r="I77" i="4"/>
  <c r="H77" i="4"/>
  <c r="L77" i="4" s="1"/>
  <c r="M76" i="4"/>
  <c r="N76" i="4" s="1"/>
  <c r="K76" i="4"/>
  <c r="J76" i="4"/>
  <c r="I76" i="4"/>
  <c r="H76" i="4"/>
  <c r="L76" i="4" s="1"/>
  <c r="M75" i="4"/>
  <c r="K75" i="4"/>
  <c r="J75" i="4"/>
  <c r="I75" i="4"/>
  <c r="H75" i="4"/>
  <c r="N75" i="4" s="1"/>
  <c r="M74" i="4"/>
  <c r="N74" i="4" s="1"/>
  <c r="K74" i="4"/>
  <c r="J74" i="4"/>
  <c r="I74" i="4"/>
  <c r="H74" i="4"/>
  <c r="L74" i="4" s="1"/>
  <c r="M73" i="4"/>
  <c r="K73" i="4"/>
  <c r="J73" i="4"/>
  <c r="N73" i="4" s="1"/>
  <c r="I73" i="4"/>
  <c r="H73" i="4"/>
  <c r="L73" i="4" s="1"/>
  <c r="M72" i="4"/>
  <c r="N72" i="4" s="1"/>
  <c r="K72" i="4"/>
  <c r="J72" i="4"/>
  <c r="I72" i="4"/>
  <c r="H72" i="4"/>
  <c r="L72" i="4" s="1"/>
  <c r="M71" i="4"/>
  <c r="K71" i="4"/>
  <c r="J71" i="4"/>
  <c r="I71" i="4"/>
  <c r="H71" i="4"/>
  <c r="N71" i="4" s="1"/>
  <c r="M70" i="4"/>
  <c r="N70" i="4" s="1"/>
  <c r="K70" i="4"/>
  <c r="J70" i="4"/>
  <c r="I70" i="4"/>
  <c r="H70" i="4"/>
  <c r="L70" i="4" s="1"/>
  <c r="M69" i="4"/>
  <c r="K69" i="4"/>
  <c r="J69" i="4"/>
  <c r="N69" i="4" s="1"/>
  <c r="I69" i="4"/>
  <c r="H69" i="4"/>
  <c r="L69" i="4" s="1"/>
  <c r="M68" i="4"/>
  <c r="N68" i="4" s="1"/>
  <c r="K68" i="4"/>
  <c r="J68" i="4"/>
  <c r="I68" i="4"/>
  <c r="H68" i="4"/>
  <c r="L68" i="4" s="1"/>
  <c r="M67" i="4"/>
  <c r="K67" i="4"/>
  <c r="J67" i="4"/>
  <c r="I67" i="4"/>
  <c r="H67" i="4"/>
  <c r="N67" i="4" s="1"/>
  <c r="M66" i="4"/>
  <c r="N66" i="4" s="1"/>
  <c r="K66" i="4"/>
  <c r="J66" i="4"/>
  <c r="I66" i="4"/>
  <c r="H66" i="4"/>
  <c r="L66" i="4" s="1"/>
  <c r="M65" i="4"/>
  <c r="K65" i="4"/>
  <c r="J65" i="4"/>
  <c r="N65" i="4" s="1"/>
  <c r="I65" i="4"/>
  <c r="H65" i="4"/>
  <c r="L65" i="4" s="1"/>
  <c r="M64" i="4"/>
  <c r="N64" i="4" s="1"/>
  <c r="K64" i="4"/>
  <c r="J64" i="4"/>
  <c r="I64" i="4"/>
  <c r="H64" i="4"/>
  <c r="L64" i="4" s="1"/>
  <c r="M63" i="4"/>
  <c r="K63" i="4"/>
  <c r="J63" i="4"/>
  <c r="I63" i="4"/>
  <c r="H63" i="4"/>
  <c r="N63" i="4" s="1"/>
  <c r="M62" i="4"/>
  <c r="N62" i="4" s="1"/>
  <c r="K62" i="4"/>
  <c r="J62" i="4"/>
  <c r="I62" i="4"/>
  <c r="H62" i="4"/>
  <c r="L62" i="4" s="1"/>
  <c r="M61" i="4"/>
  <c r="K61" i="4"/>
  <c r="J61" i="4"/>
  <c r="N61" i="4" s="1"/>
  <c r="I61" i="4"/>
  <c r="H61" i="4"/>
  <c r="L61" i="4" s="1"/>
  <c r="M60" i="4"/>
  <c r="N60" i="4" s="1"/>
  <c r="K60" i="4"/>
  <c r="J60" i="4"/>
  <c r="I60" i="4"/>
  <c r="H60" i="4"/>
  <c r="L60" i="4" s="1"/>
  <c r="M59" i="4"/>
  <c r="K59" i="4"/>
  <c r="J59" i="4"/>
  <c r="I59" i="4"/>
  <c r="H59" i="4"/>
  <c r="N59" i="4" s="1"/>
  <c r="M58" i="4"/>
  <c r="N58" i="4" s="1"/>
  <c r="K58" i="4"/>
  <c r="J58" i="4"/>
  <c r="I58" i="4"/>
  <c r="H58" i="4"/>
  <c r="L58" i="4" s="1"/>
  <c r="M57" i="4"/>
  <c r="K57" i="4"/>
  <c r="J57" i="4"/>
  <c r="N57" i="4" s="1"/>
  <c r="I57" i="4"/>
  <c r="H57" i="4"/>
  <c r="L57" i="4" s="1"/>
  <c r="M56" i="4"/>
  <c r="N56" i="4" s="1"/>
  <c r="K56" i="4"/>
  <c r="J56" i="4"/>
  <c r="I56" i="4"/>
  <c r="H56" i="4"/>
  <c r="L56" i="4" s="1"/>
  <c r="M55" i="4"/>
  <c r="K55" i="4"/>
  <c r="J55" i="4"/>
  <c r="I55" i="4"/>
  <c r="H55" i="4"/>
  <c r="N55" i="4" s="1"/>
  <c r="M54" i="4"/>
  <c r="N54" i="4" s="1"/>
  <c r="K54" i="4"/>
  <c r="J54" i="4"/>
  <c r="I54" i="4"/>
  <c r="H54" i="4"/>
  <c r="L54" i="4" s="1"/>
  <c r="M53" i="4"/>
  <c r="K53" i="4"/>
  <c r="J53" i="4"/>
  <c r="N53" i="4" s="1"/>
  <c r="I53" i="4"/>
  <c r="H53" i="4"/>
  <c r="L53" i="4" s="1"/>
  <c r="M52" i="4"/>
  <c r="N52" i="4" s="1"/>
  <c r="K52" i="4"/>
  <c r="J52" i="4"/>
  <c r="I52" i="4"/>
  <c r="H52" i="4"/>
  <c r="L52" i="4" s="1"/>
  <c r="M51" i="4"/>
  <c r="K51" i="4"/>
  <c r="J51" i="4"/>
  <c r="I51" i="4"/>
  <c r="H51" i="4"/>
  <c r="N51" i="4" s="1"/>
  <c r="M50" i="4"/>
  <c r="N50" i="4" s="1"/>
  <c r="K50" i="4"/>
  <c r="J50" i="4"/>
  <c r="I50" i="4"/>
  <c r="H50" i="4"/>
  <c r="L50" i="4" s="1"/>
  <c r="M49" i="4"/>
  <c r="K49" i="4"/>
  <c r="J49" i="4"/>
  <c r="N49" i="4" s="1"/>
  <c r="I49" i="4"/>
  <c r="H49" i="4"/>
  <c r="L49" i="4" s="1"/>
  <c r="M48" i="4"/>
  <c r="N48" i="4" s="1"/>
  <c r="K48" i="4"/>
  <c r="J48" i="4"/>
  <c r="I48" i="4"/>
  <c r="H48" i="4"/>
  <c r="L48" i="4" s="1"/>
  <c r="M47" i="4"/>
  <c r="K47" i="4"/>
  <c r="J47" i="4"/>
  <c r="I47" i="4"/>
  <c r="H47" i="4"/>
  <c r="N47" i="4" s="1"/>
  <c r="M46" i="4"/>
  <c r="N46" i="4" s="1"/>
  <c r="K46" i="4"/>
  <c r="J46" i="4"/>
  <c r="I46" i="4"/>
  <c r="H46" i="4"/>
  <c r="L46" i="4" s="1"/>
  <c r="M45" i="4"/>
  <c r="K45" i="4"/>
  <c r="J45" i="4"/>
  <c r="N45" i="4" s="1"/>
  <c r="I45" i="4"/>
  <c r="H45" i="4"/>
  <c r="L45" i="4" s="1"/>
  <c r="M44" i="4"/>
  <c r="N44" i="4" s="1"/>
  <c r="K44" i="4"/>
  <c r="J44" i="4"/>
  <c r="I44" i="4"/>
  <c r="H44" i="4"/>
  <c r="L44" i="4" s="1"/>
  <c r="M43" i="4"/>
  <c r="K43" i="4"/>
  <c r="J43" i="4"/>
  <c r="I43" i="4"/>
  <c r="H43" i="4"/>
  <c r="N43" i="4" s="1"/>
  <c r="M42" i="4"/>
  <c r="N42" i="4" s="1"/>
  <c r="K42" i="4"/>
  <c r="J42" i="4"/>
  <c r="I42" i="4"/>
  <c r="H42" i="4"/>
  <c r="L42" i="4" s="1"/>
  <c r="M41" i="4"/>
  <c r="K41" i="4"/>
  <c r="J41" i="4"/>
  <c r="N41" i="4" s="1"/>
  <c r="I41" i="4"/>
  <c r="H41" i="4"/>
  <c r="L41" i="4" s="1"/>
  <c r="M40" i="4"/>
  <c r="N40" i="4" s="1"/>
  <c r="K40" i="4"/>
  <c r="J40" i="4"/>
  <c r="I40" i="4"/>
  <c r="H40" i="4"/>
  <c r="L40" i="4" s="1"/>
  <c r="M39" i="4"/>
  <c r="K39" i="4"/>
  <c r="J39" i="4"/>
  <c r="I39" i="4"/>
  <c r="H39" i="4"/>
  <c r="N39" i="4" s="1"/>
  <c r="M38" i="4"/>
  <c r="N38" i="4" s="1"/>
  <c r="K38" i="4"/>
  <c r="J38" i="4"/>
  <c r="I38" i="4"/>
  <c r="H38" i="4"/>
  <c r="L38" i="4" s="1"/>
  <c r="M37" i="4"/>
  <c r="K37" i="4"/>
  <c r="J37" i="4"/>
  <c r="N37" i="4" s="1"/>
  <c r="I37" i="4"/>
  <c r="H37" i="4"/>
  <c r="L37" i="4" s="1"/>
  <c r="M36" i="4"/>
  <c r="N36" i="4" s="1"/>
  <c r="K36" i="4"/>
  <c r="J36" i="4"/>
  <c r="I36" i="4"/>
  <c r="H36" i="4"/>
  <c r="L36" i="4" s="1"/>
  <c r="M35" i="4"/>
  <c r="K35" i="4"/>
  <c r="J35" i="4"/>
  <c r="I35" i="4"/>
  <c r="H35" i="4"/>
  <c r="N35" i="4" s="1"/>
  <c r="M34" i="4"/>
  <c r="N34" i="4" s="1"/>
  <c r="K34" i="4"/>
  <c r="J34" i="4"/>
  <c r="I34" i="4"/>
  <c r="H34" i="4"/>
  <c r="L34" i="4" s="1"/>
  <c r="M33" i="4"/>
  <c r="K33" i="4"/>
  <c r="J33" i="4"/>
  <c r="N33" i="4" s="1"/>
  <c r="I33" i="4"/>
  <c r="H33" i="4"/>
  <c r="L33" i="4" s="1"/>
  <c r="M32" i="4"/>
  <c r="N32" i="4" s="1"/>
  <c r="K32" i="4"/>
  <c r="J32" i="4"/>
  <c r="I32" i="4"/>
  <c r="H32" i="4"/>
  <c r="L32" i="4" s="1"/>
  <c r="M31" i="4"/>
  <c r="K31" i="4"/>
  <c r="J31" i="4"/>
  <c r="I31" i="4"/>
  <c r="H31" i="4"/>
  <c r="N31" i="4" s="1"/>
  <c r="M30" i="4"/>
  <c r="N30" i="4" s="1"/>
  <c r="K30" i="4"/>
  <c r="J30" i="4"/>
  <c r="I30" i="4"/>
  <c r="H30" i="4"/>
  <c r="L30" i="4" s="1"/>
  <c r="M29" i="4"/>
  <c r="K29" i="4"/>
  <c r="J29" i="4"/>
  <c r="N29" i="4" s="1"/>
  <c r="I29" i="4"/>
  <c r="H29" i="4"/>
  <c r="L29" i="4" s="1"/>
  <c r="M28" i="4"/>
  <c r="N28" i="4" s="1"/>
  <c r="K28" i="4"/>
  <c r="J28" i="4"/>
  <c r="I28" i="4"/>
  <c r="H28" i="4"/>
  <c r="L28" i="4" s="1"/>
  <c r="M27" i="4"/>
  <c r="K27" i="4"/>
  <c r="J27" i="4"/>
  <c r="I27" i="4"/>
  <c r="H27" i="4"/>
  <c r="N27" i="4" s="1"/>
  <c r="M26" i="4"/>
  <c r="N26" i="4" s="1"/>
  <c r="K26" i="4"/>
  <c r="J26" i="4"/>
  <c r="I26" i="4"/>
  <c r="H26" i="4"/>
  <c r="L26" i="4" s="1"/>
  <c r="M25" i="4"/>
  <c r="K25" i="4"/>
  <c r="J25" i="4"/>
  <c r="N25" i="4" s="1"/>
  <c r="I25" i="4"/>
  <c r="H25" i="4"/>
  <c r="L25" i="4" s="1"/>
  <c r="M24" i="4"/>
  <c r="N24" i="4" s="1"/>
  <c r="K24" i="4"/>
  <c r="J24" i="4"/>
  <c r="I24" i="4"/>
  <c r="H24" i="4"/>
  <c r="L24" i="4" s="1"/>
  <c r="M23" i="4"/>
  <c r="K23" i="4"/>
  <c r="J23" i="4"/>
  <c r="I23" i="4"/>
  <c r="H23" i="4"/>
  <c r="N23" i="4" s="1"/>
  <c r="M22" i="4"/>
  <c r="N22" i="4" s="1"/>
  <c r="K22" i="4"/>
  <c r="J22" i="4"/>
  <c r="I22" i="4"/>
  <c r="H22" i="4"/>
  <c r="L22" i="4" s="1"/>
  <c r="M21" i="4"/>
  <c r="K21" i="4"/>
  <c r="J21" i="4"/>
  <c r="N21" i="4" s="1"/>
  <c r="I21" i="4"/>
  <c r="H21" i="4"/>
  <c r="L21" i="4" s="1"/>
  <c r="M20" i="4"/>
  <c r="N20" i="4" s="1"/>
  <c r="K20" i="4"/>
  <c r="J20" i="4"/>
  <c r="I20" i="4"/>
  <c r="H20" i="4"/>
  <c r="L20" i="4" s="1"/>
  <c r="M19" i="4"/>
  <c r="K19" i="4"/>
  <c r="J19" i="4"/>
  <c r="I19" i="4"/>
  <c r="H19" i="4"/>
  <c r="N19" i="4" s="1"/>
  <c r="M18" i="4"/>
  <c r="N18" i="4" s="1"/>
  <c r="K18" i="4"/>
  <c r="J18" i="4"/>
  <c r="I18" i="4"/>
  <c r="H18" i="4"/>
  <c r="L18" i="4" s="1"/>
  <c r="M17" i="4"/>
  <c r="K17" i="4"/>
  <c r="J17" i="4"/>
  <c r="N17" i="4" s="1"/>
  <c r="I17" i="4"/>
  <c r="H17" i="4"/>
  <c r="L17" i="4" s="1"/>
  <c r="M16" i="4"/>
  <c r="N16" i="4" s="1"/>
  <c r="K16" i="4"/>
  <c r="J16" i="4"/>
  <c r="I16" i="4"/>
  <c r="H16" i="4"/>
  <c r="L16" i="4" s="1"/>
  <c r="M15" i="4"/>
  <c r="K15" i="4"/>
  <c r="J15" i="4"/>
  <c r="I15" i="4"/>
  <c r="H15" i="4"/>
  <c r="N15" i="4" s="1"/>
  <c r="M14" i="4"/>
  <c r="N14" i="4" s="1"/>
  <c r="K14" i="4"/>
  <c r="J14" i="4"/>
  <c r="I14" i="4"/>
  <c r="H14" i="4"/>
  <c r="L14" i="4" s="1"/>
  <c r="M13" i="4"/>
  <c r="K13" i="4"/>
  <c r="J13" i="4"/>
  <c r="N13" i="4" s="1"/>
  <c r="I13" i="4"/>
  <c r="H13" i="4"/>
  <c r="L13" i="4" s="1"/>
  <c r="M12" i="4"/>
  <c r="K12" i="4"/>
  <c r="J12" i="4"/>
  <c r="I12" i="4"/>
  <c r="H12" i="4"/>
  <c r="M11" i="4"/>
  <c r="K11" i="4"/>
  <c r="J11" i="4"/>
  <c r="I11" i="4"/>
  <c r="H11" i="4"/>
  <c r="N11" i="4" s="1"/>
  <c r="M10" i="4"/>
  <c r="N10" i="4" s="1"/>
  <c r="K10" i="4"/>
  <c r="J10" i="4"/>
  <c r="I10" i="4"/>
  <c r="H10" i="4"/>
  <c r="L10" i="4" s="1"/>
  <c r="M9" i="4"/>
  <c r="K9" i="4"/>
  <c r="J9" i="4"/>
  <c r="N9" i="4" s="1"/>
  <c r="I9" i="4"/>
  <c r="H9" i="4"/>
  <c r="M8" i="4"/>
  <c r="N8" i="4" s="1"/>
  <c r="K8" i="4"/>
  <c r="J8" i="4"/>
  <c r="I8" i="4"/>
  <c r="H8" i="4"/>
  <c r="L8" i="4" s="1"/>
  <c r="M7" i="4"/>
  <c r="K7" i="4"/>
  <c r="J7" i="4"/>
  <c r="I7" i="4"/>
  <c r="H7" i="4"/>
  <c r="N7" i="4" s="1"/>
  <c r="M6" i="4"/>
  <c r="K6" i="4"/>
  <c r="J6" i="4"/>
  <c r="I6" i="4"/>
  <c r="H6" i="4"/>
  <c r="N5" i="4"/>
  <c r="M5" i="4"/>
  <c r="K5" i="4"/>
  <c r="J5" i="4"/>
  <c r="I5" i="4"/>
  <c r="H5" i="4"/>
  <c r="M4" i="4"/>
  <c r="N4" i="4" s="1"/>
  <c r="K4" i="4"/>
  <c r="J4" i="4"/>
  <c r="I4" i="4"/>
  <c r="H4" i="4"/>
  <c r="L4" i="4" s="1"/>
  <c r="M3" i="4"/>
  <c r="K3" i="4"/>
  <c r="J3" i="4"/>
  <c r="I3" i="4"/>
  <c r="H3" i="4"/>
  <c r="N3" i="4" s="1"/>
  <c r="M2" i="4"/>
  <c r="K2" i="4"/>
  <c r="J2" i="4"/>
  <c r="I2" i="4"/>
  <c r="H2" i="4"/>
  <c r="N390" i="3"/>
  <c r="M390" i="3"/>
  <c r="K390" i="3"/>
  <c r="J390" i="3"/>
  <c r="I390" i="3"/>
  <c r="H390" i="3"/>
  <c r="M389" i="3"/>
  <c r="N389" i="3" s="1"/>
  <c r="K389" i="3"/>
  <c r="J389" i="3"/>
  <c r="I389" i="3"/>
  <c r="H389" i="3"/>
  <c r="L389" i="3" s="1"/>
  <c r="M388" i="3"/>
  <c r="K388" i="3"/>
  <c r="J388" i="3"/>
  <c r="I388" i="3"/>
  <c r="H388" i="3"/>
  <c r="N388" i="3" s="1"/>
  <c r="M387" i="3"/>
  <c r="K387" i="3"/>
  <c r="J387" i="3"/>
  <c r="I387" i="3"/>
  <c r="H387" i="3"/>
  <c r="N386" i="3"/>
  <c r="M386" i="3"/>
  <c r="K386" i="3"/>
  <c r="J386" i="3"/>
  <c r="I386" i="3"/>
  <c r="H386" i="3"/>
  <c r="M385" i="3"/>
  <c r="N385" i="3" s="1"/>
  <c r="K385" i="3"/>
  <c r="J385" i="3"/>
  <c r="I385" i="3"/>
  <c r="H385" i="3"/>
  <c r="L385" i="3" s="1"/>
  <c r="M384" i="3"/>
  <c r="K384" i="3"/>
  <c r="J384" i="3"/>
  <c r="I384" i="3"/>
  <c r="H384" i="3"/>
  <c r="N384" i="3" s="1"/>
  <c r="M383" i="3"/>
  <c r="K383" i="3"/>
  <c r="J383" i="3"/>
  <c r="I383" i="3"/>
  <c r="H383" i="3"/>
  <c r="N382" i="3"/>
  <c r="M382" i="3"/>
  <c r="K382" i="3"/>
  <c r="J382" i="3"/>
  <c r="I382" i="3"/>
  <c r="H382" i="3"/>
  <c r="M381" i="3"/>
  <c r="N381" i="3" s="1"/>
  <c r="K381" i="3"/>
  <c r="J381" i="3"/>
  <c r="I381" i="3"/>
  <c r="H381" i="3"/>
  <c r="L381" i="3" s="1"/>
  <c r="M380" i="3"/>
  <c r="K380" i="3"/>
  <c r="J380" i="3"/>
  <c r="I380" i="3"/>
  <c r="H380" i="3"/>
  <c r="N380" i="3" s="1"/>
  <c r="M379" i="3"/>
  <c r="K379" i="3"/>
  <c r="J379" i="3"/>
  <c r="I379" i="3"/>
  <c r="H379" i="3"/>
  <c r="N378" i="3"/>
  <c r="M378" i="3"/>
  <c r="K378" i="3"/>
  <c r="J378" i="3"/>
  <c r="I378" i="3"/>
  <c r="H378" i="3"/>
  <c r="M377" i="3"/>
  <c r="N377" i="3" s="1"/>
  <c r="K377" i="3"/>
  <c r="J377" i="3"/>
  <c r="I377" i="3"/>
  <c r="H377" i="3"/>
  <c r="L377" i="3" s="1"/>
  <c r="M376" i="3"/>
  <c r="K376" i="3"/>
  <c r="J376" i="3"/>
  <c r="I376" i="3"/>
  <c r="H376" i="3"/>
  <c r="N376" i="3" s="1"/>
  <c r="M375" i="3"/>
  <c r="K375" i="3"/>
  <c r="J375" i="3"/>
  <c r="I375" i="3"/>
  <c r="H375" i="3"/>
  <c r="N374" i="3"/>
  <c r="M374" i="3"/>
  <c r="K374" i="3"/>
  <c r="J374" i="3"/>
  <c r="I374" i="3"/>
  <c r="H374" i="3"/>
  <c r="M373" i="3"/>
  <c r="N373" i="3" s="1"/>
  <c r="K373" i="3"/>
  <c r="J373" i="3"/>
  <c r="I373" i="3"/>
  <c r="H373" i="3"/>
  <c r="L373" i="3" s="1"/>
  <c r="M372" i="3"/>
  <c r="K372" i="3"/>
  <c r="J372" i="3"/>
  <c r="I372" i="3"/>
  <c r="H372" i="3"/>
  <c r="N372" i="3" s="1"/>
  <c r="M371" i="3"/>
  <c r="K371" i="3"/>
  <c r="J371" i="3"/>
  <c r="I371" i="3"/>
  <c r="H371" i="3"/>
  <c r="N370" i="3"/>
  <c r="M370" i="3"/>
  <c r="K370" i="3"/>
  <c r="J370" i="3"/>
  <c r="I370" i="3"/>
  <c r="H370" i="3"/>
  <c r="M369" i="3"/>
  <c r="N369" i="3" s="1"/>
  <c r="K369" i="3"/>
  <c r="J369" i="3"/>
  <c r="I369" i="3"/>
  <c r="H369" i="3"/>
  <c r="L369" i="3" s="1"/>
  <c r="N368" i="3"/>
  <c r="M368" i="3"/>
  <c r="N367" i="3"/>
  <c r="M367" i="3"/>
  <c r="N366" i="3"/>
  <c r="M366" i="3"/>
  <c r="N365" i="3"/>
  <c r="M365" i="3"/>
  <c r="N364" i="3"/>
  <c r="M364" i="3"/>
  <c r="N363" i="3"/>
  <c r="M363" i="3"/>
  <c r="N362" i="3"/>
  <c r="M362" i="3"/>
  <c r="N361" i="3"/>
  <c r="M361" i="3"/>
  <c r="N360" i="3"/>
  <c r="M360" i="3"/>
  <c r="N359" i="3"/>
  <c r="M359" i="3"/>
  <c r="N358" i="3"/>
  <c r="M358" i="3"/>
  <c r="N357" i="3"/>
  <c r="M357" i="3"/>
  <c r="N356" i="3"/>
  <c r="M356" i="3"/>
  <c r="N355" i="3"/>
  <c r="M355" i="3"/>
  <c r="N354" i="3"/>
  <c r="M354" i="3"/>
  <c r="N353" i="3"/>
  <c r="M353" i="3"/>
  <c r="N352" i="3"/>
  <c r="M352" i="3"/>
  <c r="N351" i="3"/>
  <c r="M351" i="3"/>
  <c r="N350" i="3"/>
  <c r="M350" i="3"/>
  <c r="N349" i="3"/>
  <c r="M349" i="3"/>
  <c r="N348" i="3"/>
  <c r="M348" i="3"/>
  <c r="N347" i="3"/>
  <c r="M347" i="3"/>
  <c r="N346" i="3"/>
  <c r="M346" i="3"/>
  <c r="M345" i="3"/>
  <c r="K345" i="3"/>
  <c r="J345" i="3"/>
  <c r="N345" i="3" s="1"/>
  <c r="I345" i="3"/>
  <c r="H345" i="3"/>
  <c r="L345" i="3" s="1"/>
  <c r="M344" i="3"/>
  <c r="K344" i="3"/>
  <c r="J344" i="3"/>
  <c r="I344" i="3"/>
  <c r="H344" i="3"/>
  <c r="M343" i="3"/>
  <c r="K343" i="3"/>
  <c r="J343" i="3"/>
  <c r="I343" i="3"/>
  <c r="H343" i="3"/>
  <c r="N343" i="3" s="1"/>
  <c r="M342" i="3"/>
  <c r="N342" i="3" s="1"/>
  <c r="K342" i="3"/>
  <c r="J342" i="3"/>
  <c r="I342" i="3"/>
  <c r="H342" i="3"/>
  <c r="L342" i="3" s="1"/>
  <c r="M341" i="3"/>
  <c r="K341" i="3"/>
  <c r="J341" i="3"/>
  <c r="N341" i="3" s="1"/>
  <c r="I341" i="3"/>
  <c r="H341" i="3"/>
  <c r="M340" i="3"/>
  <c r="K340" i="3"/>
  <c r="J340" i="3"/>
  <c r="I340" i="3"/>
  <c r="H340" i="3"/>
  <c r="M339" i="3"/>
  <c r="K339" i="3"/>
  <c r="J339" i="3"/>
  <c r="I339" i="3"/>
  <c r="H339" i="3"/>
  <c r="N339" i="3" s="1"/>
  <c r="M338" i="3"/>
  <c r="N338" i="3" s="1"/>
  <c r="K338" i="3"/>
  <c r="J338" i="3"/>
  <c r="I338" i="3"/>
  <c r="H338" i="3"/>
  <c r="L338" i="3" s="1"/>
  <c r="M337" i="3"/>
  <c r="K337" i="3"/>
  <c r="J337" i="3"/>
  <c r="N337" i="3" s="1"/>
  <c r="I337" i="3"/>
  <c r="H337" i="3"/>
  <c r="L337" i="3" s="1"/>
  <c r="M336" i="3"/>
  <c r="K336" i="3"/>
  <c r="J336" i="3"/>
  <c r="I336" i="3"/>
  <c r="H336" i="3"/>
  <c r="M335" i="3"/>
  <c r="K335" i="3"/>
  <c r="J335" i="3"/>
  <c r="I335" i="3"/>
  <c r="H335" i="3"/>
  <c r="N335" i="3" s="1"/>
  <c r="M334" i="3"/>
  <c r="N334" i="3" s="1"/>
  <c r="K334" i="3"/>
  <c r="J334" i="3"/>
  <c r="I334" i="3"/>
  <c r="H334" i="3"/>
  <c r="L334" i="3" s="1"/>
  <c r="M333" i="3"/>
  <c r="K333" i="3"/>
  <c r="J333" i="3"/>
  <c r="N333" i="3" s="1"/>
  <c r="I333" i="3"/>
  <c r="H333" i="3"/>
  <c r="M332" i="3"/>
  <c r="K332" i="3"/>
  <c r="J332" i="3"/>
  <c r="I332" i="3"/>
  <c r="H332" i="3"/>
  <c r="M331" i="3"/>
  <c r="K331" i="3"/>
  <c r="J331" i="3"/>
  <c r="I331" i="3"/>
  <c r="H331" i="3"/>
  <c r="N331" i="3" s="1"/>
  <c r="M330" i="3"/>
  <c r="N330" i="3" s="1"/>
  <c r="K330" i="3"/>
  <c r="J330" i="3"/>
  <c r="I330" i="3"/>
  <c r="H330" i="3"/>
  <c r="L330" i="3" s="1"/>
  <c r="M329" i="3"/>
  <c r="K329" i="3"/>
  <c r="J329" i="3"/>
  <c r="N329" i="3" s="1"/>
  <c r="I329" i="3"/>
  <c r="H329" i="3"/>
  <c r="L329" i="3" s="1"/>
  <c r="M328" i="3"/>
  <c r="K328" i="3"/>
  <c r="J328" i="3"/>
  <c r="I328" i="3"/>
  <c r="H328" i="3"/>
  <c r="M327" i="3"/>
  <c r="K327" i="3"/>
  <c r="J327" i="3"/>
  <c r="I327" i="3"/>
  <c r="H327" i="3"/>
  <c r="N327" i="3" s="1"/>
  <c r="M326" i="3"/>
  <c r="N326" i="3" s="1"/>
  <c r="K326" i="3"/>
  <c r="J326" i="3"/>
  <c r="I326" i="3"/>
  <c r="H326" i="3"/>
  <c r="L326" i="3" s="1"/>
  <c r="M325" i="3"/>
  <c r="K325" i="3"/>
  <c r="J325" i="3"/>
  <c r="N325" i="3" s="1"/>
  <c r="I325" i="3"/>
  <c r="H325" i="3"/>
  <c r="M324" i="3"/>
  <c r="K324" i="3"/>
  <c r="J324" i="3"/>
  <c r="I324" i="3"/>
  <c r="H324" i="3"/>
  <c r="M323" i="3"/>
  <c r="K323" i="3"/>
  <c r="J323" i="3"/>
  <c r="I323" i="3"/>
  <c r="H323" i="3"/>
  <c r="N323" i="3" s="1"/>
  <c r="M322" i="3"/>
  <c r="N322" i="3" s="1"/>
  <c r="K322" i="3"/>
  <c r="J322" i="3"/>
  <c r="I322" i="3"/>
  <c r="H322" i="3"/>
  <c r="L322" i="3" s="1"/>
  <c r="M321" i="3"/>
  <c r="K321" i="3"/>
  <c r="J321" i="3"/>
  <c r="N321" i="3" s="1"/>
  <c r="I321" i="3"/>
  <c r="H321" i="3"/>
  <c r="L321" i="3" s="1"/>
  <c r="M320" i="3"/>
  <c r="K320" i="3"/>
  <c r="J320" i="3"/>
  <c r="I320" i="3"/>
  <c r="H320" i="3"/>
  <c r="M319" i="3"/>
  <c r="K319" i="3"/>
  <c r="J319" i="3"/>
  <c r="I319" i="3"/>
  <c r="H319" i="3"/>
  <c r="N319" i="3" s="1"/>
  <c r="M318" i="3"/>
  <c r="N318" i="3" s="1"/>
  <c r="K318" i="3"/>
  <c r="J318" i="3"/>
  <c r="I318" i="3"/>
  <c r="H318" i="3"/>
  <c r="L318" i="3" s="1"/>
  <c r="M317" i="3"/>
  <c r="K317" i="3"/>
  <c r="J317" i="3"/>
  <c r="N317" i="3" s="1"/>
  <c r="I317" i="3"/>
  <c r="H317" i="3"/>
  <c r="M316" i="3"/>
  <c r="K316" i="3"/>
  <c r="J316" i="3"/>
  <c r="I316" i="3"/>
  <c r="H316" i="3"/>
  <c r="M315" i="3"/>
  <c r="K315" i="3"/>
  <c r="J315" i="3"/>
  <c r="I315" i="3"/>
  <c r="H315" i="3"/>
  <c r="N315" i="3" s="1"/>
  <c r="M314" i="3"/>
  <c r="N314" i="3" s="1"/>
  <c r="K314" i="3"/>
  <c r="J314" i="3"/>
  <c r="I314" i="3"/>
  <c r="H314" i="3"/>
  <c r="L314" i="3" s="1"/>
  <c r="M313" i="3"/>
  <c r="K313" i="3"/>
  <c r="J313" i="3"/>
  <c r="N313" i="3" s="1"/>
  <c r="I313" i="3"/>
  <c r="H313" i="3"/>
  <c r="L313" i="3" s="1"/>
  <c r="M312" i="3"/>
  <c r="N312" i="3" s="1"/>
  <c r="K312" i="3"/>
  <c r="J312" i="3"/>
  <c r="I312" i="3"/>
  <c r="H312" i="3"/>
  <c r="L312" i="3" s="1"/>
  <c r="M311" i="3"/>
  <c r="K311" i="3"/>
  <c r="J311" i="3"/>
  <c r="N311" i="3" s="1"/>
  <c r="I311" i="3"/>
  <c r="H311" i="3"/>
  <c r="L311" i="3" s="1"/>
  <c r="M310" i="3"/>
  <c r="N310" i="3" s="1"/>
  <c r="K310" i="3"/>
  <c r="J310" i="3"/>
  <c r="I310" i="3"/>
  <c r="H310" i="3"/>
  <c r="L310" i="3" s="1"/>
  <c r="M309" i="3"/>
  <c r="K309" i="3"/>
  <c r="J309" i="3"/>
  <c r="N309" i="3" s="1"/>
  <c r="I309" i="3"/>
  <c r="H309" i="3"/>
  <c r="L309" i="3" s="1"/>
  <c r="M308" i="3"/>
  <c r="N308" i="3" s="1"/>
  <c r="K308" i="3"/>
  <c r="J308" i="3"/>
  <c r="I308" i="3"/>
  <c r="H308" i="3"/>
  <c r="L308" i="3" s="1"/>
  <c r="M307" i="3"/>
  <c r="K307" i="3"/>
  <c r="J307" i="3"/>
  <c r="N307" i="3" s="1"/>
  <c r="I307" i="3"/>
  <c r="H307" i="3"/>
  <c r="L307" i="3" s="1"/>
  <c r="M306" i="3"/>
  <c r="N306" i="3" s="1"/>
  <c r="K306" i="3"/>
  <c r="J306" i="3"/>
  <c r="I306" i="3"/>
  <c r="H306" i="3"/>
  <c r="L306" i="3" s="1"/>
  <c r="M305" i="3"/>
  <c r="K305" i="3"/>
  <c r="J305" i="3"/>
  <c r="N305" i="3" s="1"/>
  <c r="I305" i="3"/>
  <c r="H305" i="3"/>
  <c r="L305" i="3" s="1"/>
  <c r="M304" i="3"/>
  <c r="N304" i="3" s="1"/>
  <c r="K304" i="3"/>
  <c r="J304" i="3"/>
  <c r="I304" i="3"/>
  <c r="H304" i="3"/>
  <c r="L304" i="3" s="1"/>
  <c r="M303" i="3"/>
  <c r="K303" i="3"/>
  <c r="J303" i="3"/>
  <c r="N303" i="3" s="1"/>
  <c r="I303" i="3"/>
  <c r="H303" i="3"/>
  <c r="L303" i="3" s="1"/>
  <c r="M302" i="3"/>
  <c r="N302" i="3" s="1"/>
  <c r="K302" i="3"/>
  <c r="J302" i="3"/>
  <c r="I302" i="3"/>
  <c r="H302" i="3"/>
  <c r="L302" i="3" s="1"/>
  <c r="M301" i="3"/>
  <c r="K301" i="3"/>
  <c r="J301" i="3"/>
  <c r="N301" i="3" s="1"/>
  <c r="I301" i="3"/>
  <c r="H301" i="3"/>
  <c r="L301" i="3" s="1"/>
  <c r="M300" i="3"/>
  <c r="N300" i="3" s="1"/>
  <c r="K300" i="3"/>
  <c r="J300" i="3"/>
  <c r="I300" i="3"/>
  <c r="H300" i="3"/>
  <c r="L300" i="3" s="1"/>
  <c r="M299" i="3"/>
  <c r="K299" i="3"/>
  <c r="J299" i="3"/>
  <c r="N299" i="3" s="1"/>
  <c r="I299" i="3"/>
  <c r="H299" i="3"/>
  <c r="L299" i="3" s="1"/>
  <c r="M298" i="3"/>
  <c r="N298" i="3" s="1"/>
  <c r="K298" i="3"/>
  <c r="J298" i="3"/>
  <c r="I298" i="3"/>
  <c r="H298" i="3"/>
  <c r="L298" i="3" s="1"/>
  <c r="M297" i="3"/>
  <c r="K297" i="3"/>
  <c r="J297" i="3"/>
  <c r="N297" i="3" s="1"/>
  <c r="I297" i="3"/>
  <c r="H297" i="3"/>
  <c r="L297" i="3" s="1"/>
  <c r="M296" i="3"/>
  <c r="N296" i="3" s="1"/>
  <c r="K296" i="3"/>
  <c r="J296" i="3"/>
  <c r="I296" i="3"/>
  <c r="H296" i="3"/>
  <c r="L296" i="3" s="1"/>
  <c r="M295" i="3"/>
  <c r="K295" i="3"/>
  <c r="J295" i="3"/>
  <c r="N295" i="3" s="1"/>
  <c r="I295" i="3"/>
  <c r="H295" i="3"/>
  <c r="L295" i="3" s="1"/>
  <c r="M294" i="3"/>
  <c r="N294" i="3" s="1"/>
  <c r="K294" i="3"/>
  <c r="J294" i="3"/>
  <c r="I294" i="3"/>
  <c r="H294" i="3"/>
  <c r="L294" i="3" s="1"/>
  <c r="M293" i="3"/>
  <c r="K293" i="3"/>
  <c r="J293" i="3"/>
  <c r="N293" i="3" s="1"/>
  <c r="I293" i="3"/>
  <c r="H293" i="3"/>
  <c r="L293" i="3" s="1"/>
  <c r="M292" i="3"/>
  <c r="N292" i="3" s="1"/>
  <c r="K292" i="3"/>
  <c r="J292" i="3"/>
  <c r="I292" i="3"/>
  <c r="H292" i="3"/>
  <c r="L292" i="3" s="1"/>
  <c r="M291" i="3"/>
  <c r="K291" i="3"/>
  <c r="J291" i="3"/>
  <c r="N291" i="3" s="1"/>
  <c r="I291" i="3"/>
  <c r="H291" i="3"/>
  <c r="L291" i="3" s="1"/>
  <c r="M290" i="3"/>
  <c r="N290" i="3" s="1"/>
  <c r="K290" i="3"/>
  <c r="J290" i="3"/>
  <c r="I290" i="3"/>
  <c r="H290" i="3"/>
  <c r="L290" i="3" s="1"/>
  <c r="M289" i="3"/>
  <c r="K289" i="3"/>
  <c r="J289" i="3"/>
  <c r="N289" i="3" s="1"/>
  <c r="I289" i="3"/>
  <c r="H289" i="3"/>
  <c r="L289" i="3" s="1"/>
  <c r="M288" i="3"/>
  <c r="N288" i="3" s="1"/>
  <c r="K288" i="3"/>
  <c r="J288" i="3"/>
  <c r="I288" i="3"/>
  <c r="H288" i="3"/>
  <c r="L288" i="3" s="1"/>
  <c r="M287" i="3"/>
  <c r="K287" i="3"/>
  <c r="J287" i="3"/>
  <c r="N287" i="3" s="1"/>
  <c r="I287" i="3"/>
  <c r="H287" i="3"/>
  <c r="L287" i="3" s="1"/>
  <c r="M286" i="3"/>
  <c r="N286" i="3" s="1"/>
  <c r="K286" i="3"/>
  <c r="J286" i="3"/>
  <c r="I286" i="3"/>
  <c r="H286" i="3"/>
  <c r="L286" i="3" s="1"/>
  <c r="M285" i="3"/>
  <c r="K285" i="3"/>
  <c r="J285" i="3"/>
  <c r="N285" i="3" s="1"/>
  <c r="I285" i="3"/>
  <c r="H285" i="3"/>
  <c r="L285" i="3" s="1"/>
  <c r="M284" i="3"/>
  <c r="N284" i="3" s="1"/>
  <c r="K284" i="3"/>
  <c r="J284" i="3"/>
  <c r="I284" i="3"/>
  <c r="H284" i="3"/>
  <c r="L284" i="3" s="1"/>
  <c r="M283" i="3"/>
  <c r="K283" i="3"/>
  <c r="J283" i="3"/>
  <c r="N283" i="3" s="1"/>
  <c r="I283" i="3"/>
  <c r="H283" i="3"/>
  <c r="L283" i="3" s="1"/>
  <c r="M282" i="3"/>
  <c r="N282" i="3" s="1"/>
  <c r="K282" i="3"/>
  <c r="J282" i="3"/>
  <c r="I282" i="3"/>
  <c r="H282" i="3"/>
  <c r="L282" i="3" s="1"/>
  <c r="M281" i="3"/>
  <c r="K281" i="3"/>
  <c r="J281" i="3"/>
  <c r="N281" i="3" s="1"/>
  <c r="I281" i="3"/>
  <c r="H281" i="3"/>
  <c r="L281" i="3" s="1"/>
  <c r="M280" i="3"/>
  <c r="N280" i="3" s="1"/>
  <c r="K280" i="3"/>
  <c r="J280" i="3"/>
  <c r="I280" i="3"/>
  <c r="H280" i="3"/>
  <c r="L280" i="3" s="1"/>
  <c r="M279" i="3"/>
  <c r="K279" i="3"/>
  <c r="J279" i="3"/>
  <c r="N279" i="3" s="1"/>
  <c r="I279" i="3"/>
  <c r="H279" i="3"/>
  <c r="L279" i="3" s="1"/>
  <c r="M278" i="3"/>
  <c r="N278" i="3" s="1"/>
  <c r="K278" i="3"/>
  <c r="J278" i="3"/>
  <c r="I278" i="3"/>
  <c r="H278" i="3"/>
  <c r="L278" i="3" s="1"/>
  <c r="M277" i="3"/>
  <c r="K277" i="3"/>
  <c r="J277" i="3"/>
  <c r="N277" i="3" s="1"/>
  <c r="I277" i="3"/>
  <c r="H277" i="3"/>
  <c r="L277" i="3" s="1"/>
  <c r="M276" i="3"/>
  <c r="N276" i="3" s="1"/>
  <c r="K276" i="3"/>
  <c r="J276" i="3"/>
  <c r="I276" i="3"/>
  <c r="H276" i="3"/>
  <c r="L276" i="3" s="1"/>
  <c r="M275" i="3"/>
  <c r="K275" i="3"/>
  <c r="J275" i="3"/>
  <c r="N275" i="3" s="1"/>
  <c r="I275" i="3"/>
  <c r="H275" i="3"/>
  <c r="L275" i="3" s="1"/>
  <c r="M274" i="3"/>
  <c r="N274" i="3" s="1"/>
  <c r="K274" i="3"/>
  <c r="J274" i="3"/>
  <c r="I274" i="3"/>
  <c r="H274" i="3"/>
  <c r="L274" i="3" s="1"/>
  <c r="M273" i="3"/>
  <c r="K273" i="3"/>
  <c r="J273" i="3"/>
  <c r="N273" i="3" s="1"/>
  <c r="I273" i="3"/>
  <c r="H273" i="3"/>
  <c r="L273" i="3" s="1"/>
  <c r="M272" i="3"/>
  <c r="N272" i="3" s="1"/>
  <c r="K272" i="3"/>
  <c r="J272" i="3"/>
  <c r="I272" i="3"/>
  <c r="H272" i="3"/>
  <c r="L272" i="3" s="1"/>
  <c r="M271" i="3"/>
  <c r="K271" i="3"/>
  <c r="J271" i="3"/>
  <c r="N271" i="3" s="1"/>
  <c r="I271" i="3"/>
  <c r="H271" i="3"/>
  <c r="L271" i="3" s="1"/>
  <c r="M270" i="3"/>
  <c r="N270" i="3" s="1"/>
  <c r="K270" i="3"/>
  <c r="J270" i="3"/>
  <c r="I270" i="3"/>
  <c r="H270" i="3"/>
  <c r="L270" i="3" s="1"/>
  <c r="M269" i="3"/>
  <c r="K269" i="3"/>
  <c r="J269" i="3"/>
  <c r="N269" i="3" s="1"/>
  <c r="I269" i="3"/>
  <c r="H269" i="3"/>
  <c r="L269" i="3" s="1"/>
  <c r="M268" i="3"/>
  <c r="N268" i="3" s="1"/>
  <c r="K268" i="3"/>
  <c r="J268" i="3"/>
  <c r="I268" i="3"/>
  <c r="H268" i="3"/>
  <c r="L268" i="3" s="1"/>
  <c r="M267" i="3"/>
  <c r="K267" i="3"/>
  <c r="J267" i="3"/>
  <c r="N267" i="3" s="1"/>
  <c r="I267" i="3"/>
  <c r="H267" i="3"/>
  <c r="L267" i="3" s="1"/>
  <c r="M266" i="3"/>
  <c r="N266" i="3" s="1"/>
  <c r="K266" i="3"/>
  <c r="J266" i="3"/>
  <c r="I266" i="3"/>
  <c r="H266" i="3"/>
  <c r="L266" i="3" s="1"/>
  <c r="M265" i="3"/>
  <c r="K265" i="3"/>
  <c r="J265" i="3"/>
  <c r="N265" i="3" s="1"/>
  <c r="I265" i="3"/>
  <c r="H265" i="3"/>
  <c r="L265" i="3" s="1"/>
  <c r="M264" i="3"/>
  <c r="N264" i="3" s="1"/>
  <c r="K264" i="3"/>
  <c r="J264" i="3"/>
  <c r="I264" i="3"/>
  <c r="H264" i="3"/>
  <c r="L264" i="3" s="1"/>
  <c r="M263" i="3"/>
  <c r="K263" i="3"/>
  <c r="J263" i="3"/>
  <c r="N263" i="3" s="1"/>
  <c r="I263" i="3"/>
  <c r="H263" i="3"/>
  <c r="L263" i="3" s="1"/>
  <c r="M262" i="3"/>
  <c r="N262" i="3" s="1"/>
  <c r="K262" i="3"/>
  <c r="J262" i="3"/>
  <c r="I262" i="3"/>
  <c r="H262" i="3"/>
  <c r="L262" i="3" s="1"/>
  <c r="M261" i="3"/>
  <c r="K261" i="3"/>
  <c r="J261" i="3"/>
  <c r="N261" i="3" s="1"/>
  <c r="I261" i="3"/>
  <c r="H261" i="3"/>
  <c r="L261" i="3" s="1"/>
  <c r="M260" i="3"/>
  <c r="N260" i="3" s="1"/>
  <c r="K260" i="3"/>
  <c r="J260" i="3"/>
  <c r="I260" i="3"/>
  <c r="H260" i="3"/>
  <c r="L260" i="3" s="1"/>
  <c r="M259" i="3"/>
  <c r="K259" i="3"/>
  <c r="J259" i="3"/>
  <c r="N259" i="3" s="1"/>
  <c r="I259" i="3"/>
  <c r="H259" i="3"/>
  <c r="L259" i="3" s="1"/>
  <c r="M258" i="3"/>
  <c r="N258" i="3" s="1"/>
  <c r="K258" i="3"/>
  <c r="J258" i="3"/>
  <c r="I258" i="3"/>
  <c r="H258" i="3"/>
  <c r="L258" i="3" s="1"/>
  <c r="M257" i="3"/>
  <c r="K257" i="3"/>
  <c r="J257" i="3"/>
  <c r="N257" i="3" s="1"/>
  <c r="I257" i="3"/>
  <c r="H257" i="3"/>
  <c r="L257" i="3" s="1"/>
  <c r="M256" i="3"/>
  <c r="N256" i="3" s="1"/>
  <c r="K256" i="3"/>
  <c r="J256" i="3"/>
  <c r="I256" i="3"/>
  <c r="H256" i="3"/>
  <c r="L256" i="3" s="1"/>
  <c r="M255" i="3"/>
  <c r="K255" i="3"/>
  <c r="J255" i="3"/>
  <c r="N255" i="3" s="1"/>
  <c r="I255" i="3"/>
  <c r="H255" i="3"/>
  <c r="L255" i="3" s="1"/>
  <c r="M254" i="3"/>
  <c r="N254" i="3" s="1"/>
  <c r="K254" i="3"/>
  <c r="J254" i="3"/>
  <c r="I254" i="3"/>
  <c r="H254" i="3"/>
  <c r="L254" i="3" s="1"/>
  <c r="M253" i="3"/>
  <c r="K253" i="3"/>
  <c r="J253" i="3"/>
  <c r="N253" i="3" s="1"/>
  <c r="I253" i="3"/>
  <c r="H253" i="3"/>
  <c r="L253" i="3" s="1"/>
  <c r="M252" i="3"/>
  <c r="N252" i="3" s="1"/>
  <c r="K252" i="3"/>
  <c r="J252" i="3"/>
  <c r="I252" i="3"/>
  <c r="H252" i="3"/>
  <c r="L252" i="3" s="1"/>
  <c r="M251" i="3"/>
  <c r="K251" i="3"/>
  <c r="J251" i="3"/>
  <c r="N251" i="3" s="1"/>
  <c r="I251" i="3"/>
  <c r="H251" i="3"/>
  <c r="L251" i="3" s="1"/>
  <c r="M250" i="3"/>
  <c r="N250" i="3" s="1"/>
  <c r="K250" i="3"/>
  <c r="J250" i="3"/>
  <c r="I250" i="3"/>
  <c r="H250" i="3"/>
  <c r="L250" i="3" s="1"/>
  <c r="M249" i="3"/>
  <c r="K249" i="3"/>
  <c r="J249" i="3"/>
  <c r="N249" i="3" s="1"/>
  <c r="I249" i="3"/>
  <c r="H249" i="3"/>
  <c r="L249" i="3" s="1"/>
  <c r="M248" i="3"/>
  <c r="N248" i="3" s="1"/>
  <c r="K248" i="3"/>
  <c r="J248" i="3"/>
  <c r="I248" i="3"/>
  <c r="H248" i="3"/>
  <c r="L248" i="3" s="1"/>
  <c r="M247" i="3"/>
  <c r="K247" i="3"/>
  <c r="J247" i="3"/>
  <c r="N247" i="3" s="1"/>
  <c r="I247" i="3"/>
  <c r="H247" i="3"/>
  <c r="L247" i="3" s="1"/>
  <c r="M246" i="3"/>
  <c r="K246" i="3"/>
  <c r="J246" i="3"/>
  <c r="I246" i="3"/>
  <c r="N246" i="3" s="1"/>
  <c r="H246" i="3"/>
  <c r="M245" i="3"/>
  <c r="N245" i="3" s="1"/>
  <c r="K245" i="3"/>
  <c r="J245" i="3"/>
  <c r="I245" i="3"/>
  <c r="H245" i="3"/>
  <c r="L245" i="3" s="1"/>
  <c r="M244" i="3"/>
  <c r="K244" i="3"/>
  <c r="J244" i="3"/>
  <c r="I244" i="3"/>
  <c r="H244" i="3"/>
  <c r="L244" i="3" s="1"/>
  <c r="M243" i="3"/>
  <c r="K243" i="3"/>
  <c r="J243" i="3"/>
  <c r="I243" i="3"/>
  <c r="H243" i="3"/>
  <c r="N243" i="3" s="1"/>
  <c r="M242" i="3"/>
  <c r="N242" i="3" s="1"/>
  <c r="K242" i="3"/>
  <c r="J242" i="3"/>
  <c r="I242" i="3"/>
  <c r="H242" i="3"/>
  <c r="M241" i="3"/>
  <c r="K241" i="3"/>
  <c r="J241" i="3"/>
  <c r="N241" i="3" s="1"/>
  <c r="I241" i="3"/>
  <c r="H241" i="3"/>
  <c r="L241" i="3" s="1"/>
  <c r="M240" i="3"/>
  <c r="K240" i="3"/>
  <c r="J240" i="3"/>
  <c r="I240" i="3"/>
  <c r="H240" i="3"/>
  <c r="L240" i="3" s="1"/>
  <c r="M239" i="3"/>
  <c r="K239" i="3"/>
  <c r="J239" i="3"/>
  <c r="N239" i="3" s="1"/>
  <c r="I239" i="3"/>
  <c r="H239" i="3"/>
  <c r="L239" i="3" s="1"/>
  <c r="M238" i="3"/>
  <c r="K238" i="3"/>
  <c r="J238" i="3"/>
  <c r="I238" i="3"/>
  <c r="N238" i="3" s="1"/>
  <c r="H238" i="3"/>
  <c r="M237" i="3"/>
  <c r="N237" i="3" s="1"/>
  <c r="K237" i="3"/>
  <c r="J237" i="3"/>
  <c r="I237" i="3"/>
  <c r="H237" i="3"/>
  <c r="L237" i="3" s="1"/>
  <c r="M236" i="3"/>
  <c r="K236" i="3"/>
  <c r="J236" i="3"/>
  <c r="I236" i="3"/>
  <c r="H236" i="3"/>
  <c r="L236" i="3" s="1"/>
  <c r="M235" i="3"/>
  <c r="K235" i="3"/>
  <c r="J235" i="3"/>
  <c r="I235" i="3"/>
  <c r="H235" i="3"/>
  <c r="N235" i="3" s="1"/>
  <c r="M234" i="3"/>
  <c r="N234" i="3" s="1"/>
  <c r="K234" i="3"/>
  <c r="J234" i="3"/>
  <c r="I234" i="3"/>
  <c r="H234" i="3"/>
  <c r="M233" i="3"/>
  <c r="K233" i="3"/>
  <c r="J233" i="3"/>
  <c r="N233" i="3" s="1"/>
  <c r="I233" i="3"/>
  <c r="H233" i="3"/>
  <c r="L233" i="3" s="1"/>
  <c r="M232" i="3"/>
  <c r="K232" i="3"/>
  <c r="J232" i="3"/>
  <c r="I232" i="3"/>
  <c r="H232" i="3"/>
  <c r="L232" i="3" s="1"/>
  <c r="M231" i="3"/>
  <c r="K231" i="3"/>
  <c r="J231" i="3"/>
  <c r="N231" i="3" s="1"/>
  <c r="I231" i="3"/>
  <c r="H231" i="3"/>
  <c r="L231" i="3" s="1"/>
  <c r="M230" i="3"/>
  <c r="K230" i="3"/>
  <c r="J230" i="3"/>
  <c r="I230" i="3"/>
  <c r="N230" i="3" s="1"/>
  <c r="H230" i="3"/>
  <c r="M229" i="3"/>
  <c r="N229" i="3" s="1"/>
  <c r="K229" i="3"/>
  <c r="J229" i="3"/>
  <c r="I229" i="3"/>
  <c r="H229" i="3"/>
  <c r="L229" i="3" s="1"/>
  <c r="M228" i="3"/>
  <c r="K228" i="3"/>
  <c r="J228" i="3"/>
  <c r="I228" i="3"/>
  <c r="H228" i="3"/>
  <c r="L228" i="3" s="1"/>
  <c r="M227" i="3"/>
  <c r="N227" i="3" s="1"/>
  <c r="K227" i="3"/>
  <c r="J227" i="3"/>
  <c r="I227" i="3"/>
  <c r="H227" i="3"/>
  <c r="L227" i="3" s="1"/>
  <c r="M226" i="3"/>
  <c r="N226" i="3" s="1"/>
  <c r="K226" i="3"/>
  <c r="J226" i="3"/>
  <c r="I226" i="3"/>
  <c r="H226" i="3"/>
  <c r="L226" i="3" s="1"/>
  <c r="M225" i="3"/>
  <c r="K225" i="3"/>
  <c r="J225" i="3"/>
  <c r="N225" i="3" s="1"/>
  <c r="I225" i="3"/>
  <c r="H225" i="3"/>
  <c r="L225" i="3" s="1"/>
  <c r="M224" i="3"/>
  <c r="K224" i="3"/>
  <c r="J224" i="3"/>
  <c r="N224" i="3" s="1"/>
  <c r="I224" i="3"/>
  <c r="H224" i="3"/>
  <c r="L224" i="3" s="1"/>
  <c r="M223" i="3"/>
  <c r="N223" i="3" s="1"/>
  <c r="K223" i="3"/>
  <c r="J223" i="3"/>
  <c r="I223" i="3"/>
  <c r="H223" i="3"/>
  <c r="L223" i="3" s="1"/>
  <c r="M222" i="3"/>
  <c r="N222" i="3" s="1"/>
  <c r="K222" i="3"/>
  <c r="J222" i="3"/>
  <c r="I222" i="3"/>
  <c r="H222" i="3"/>
  <c r="L222" i="3" s="1"/>
  <c r="M221" i="3"/>
  <c r="K221" i="3"/>
  <c r="J221" i="3"/>
  <c r="N221" i="3" s="1"/>
  <c r="I221" i="3"/>
  <c r="H221" i="3"/>
  <c r="L221" i="3" s="1"/>
  <c r="M220" i="3"/>
  <c r="K220" i="3"/>
  <c r="J220" i="3"/>
  <c r="N220" i="3" s="1"/>
  <c r="I220" i="3"/>
  <c r="H220" i="3"/>
  <c r="L220" i="3" s="1"/>
  <c r="M219" i="3"/>
  <c r="N219" i="3" s="1"/>
  <c r="K219" i="3"/>
  <c r="J219" i="3"/>
  <c r="I219" i="3"/>
  <c r="H219" i="3"/>
  <c r="L219" i="3" s="1"/>
  <c r="M218" i="3"/>
  <c r="N218" i="3" s="1"/>
  <c r="K218" i="3"/>
  <c r="J218" i="3"/>
  <c r="I218" i="3"/>
  <c r="H218" i="3"/>
  <c r="L218" i="3" s="1"/>
  <c r="M217" i="3"/>
  <c r="K217" i="3"/>
  <c r="J217" i="3"/>
  <c r="N217" i="3" s="1"/>
  <c r="I217" i="3"/>
  <c r="H217" i="3"/>
  <c r="L217" i="3" s="1"/>
  <c r="M216" i="3"/>
  <c r="K216" i="3"/>
  <c r="J216" i="3"/>
  <c r="N216" i="3" s="1"/>
  <c r="I216" i="3"/>
  <c r="H216" i="3"/>
  <c r="L216" i="3" s="1"/>
  <c r="M215" i="3"/>
  <c r="N215" i="3" s="1"/>
  <c r="K215" i="3"/>
  <c r="J215" i="3"/>
  <c r="I215" i="3"/>
  <c r="H215" i="3"/>
  <c r="L215" i="3" s="1"/>
  <c r="M214" i="3"/>
  <c r="N214" i="3" s="1"/>
  <c r="K214" i="3"/>
  <c r="J214" i="3"/>
  <c r="I214" i="3"/>
  <c r="H214" i="3"/>
  <c r="L214" i="3" s="1"/>
  <c r="M213" i="3"/>
  <c r="K213" i="3"/>
  <c r="J213" i="3"/>
  <c r="N213" i="3" s="1"/>
  <c r="I213" i="3"/>
  <c r="H213" i="3"/>
  <c r="L213" i="3" s="1"/>
  <c r="M212" i="3"/>
  <c r="K212" i="3"/>
  <c r="J212" i="3"/>
  <c r="N212" i="3" s="1"/>
  <c r="I212" i="3"/>
  <c r="H212" i="3"/>
  <c r="L212" i="3" s="1"/>
  <c r="M211" i="3"/>
  <c r="N211" i="3" s="1"/>
  <c r="K211" i="3"/>
  <c r="J211" i="3"/>
  <c r="I211" i="3"/>
  <c r="H211" i="3"/>
  <c r="L211" i="3" s="1"/>
  <c r="M210" i="3"/>
  <c r="N210" i="3" s="1"/>
  <c r="K210" i="3"/>
  <c r="J210" i="3"/>
  <c r="I210" i="3"/>
  <c r="H210" i="3"/>
  <c r="L210" i="3" s="1"/>
  <c r="M209" i="3"/>
  <c r="K209" i="3"/>
  <c r="J209" i="3"/>
  <c r="N209" i="3" s="1"/>
  <c r="I209" i="3"/>
  <c r="H209" i="3"/>
  <c r="L209" i="3" s="1"/>
  <c r="M208" i="3"/>
  <c r="K208" i="3"/>
  <c r="J208" i="3"/>
  <c r="N208" i="3" s="1"/>
  <c r="I208" i="3"/>
  <c r="H208" i="3"/>
  <c r="L208" i="3" s="1"/>
  <c r="M207" i="3"/>
  <c r="N207" i="3" s="1"/>
  <c r="K207" i="3"/>
  <c r="J207" i="3"/>
  <c r="I207" i="3"/>
  <c r="H207" i="3"/>
  <c r="L207" i="3" s="1"/>
  <c r="M206" i="3"/>
  <c r="N206" i="3" s="1"/>
  <c r="K206" i="3"/>
  <c r="J206" i="3"/>
  <c r="I206" i="3"/>
  <c r="H206" i="3"/>
  <c r="L206" i="3" s="1"/>
  <c r="M205" i="3"/>
  <c r="K205" i="3"/>
  <c r="J205" i="3"/>
  <c r="N205" i="3" s="1"/>
  <c r="I205" i="3"/>
  <c r="H205" i="3"/>
  <c r="L205" i="3" s="1"/>
  <c r="M204" i="3"/>
  <c r="K204" i="3"/>
  <c r="J204" i="3"/>
  <c r="N204" i="3" s="1"/>
  <c r="I204" i="3"/>
  <c r="H204" i="3"/>
  <c r="L204" i="3" s="1"/>
  <c r="M203" i="3"/>
  <c r="N203" i="3" s="1"/>
  <c r="K203" i="3"/>
  <c r="J203" i="3"/>
  <c r="I203" i="3"/>
  <c r="H203" i="3"/>
  <c r="L203" i="3" s="1"/>
  <c r="M202" i="3"/>
  <c r="N202" i="3" s="1"/>
  <c r="K202" i="3"/>
  <c r="J202" i="3"/>
  <c r="I202" i="3"/>
  <c r="H202" i="3"/>
  <c r="L202" i="3" s="1"/>
  <c r="M201" i="3"/>
  <c r="K201" i="3"/>
  <c r="J201" i="3"/>
  <c r="N201" i="3" s="1"/>
  <c r="I201" i="3"/>
  <c r="H201" i="3"/>
  <c r="L201" i="3" s="1"/>
  <c r="M200" i="3"/>
  <c r="K200" i="3"/>
  <c r="J200" i="3"/>
  <c r="N200" i="3" s="1"/>
  <c r="I200" i="3"/>
  <c r="H200" i="3"/>
  <c r="L200" i="3" s="1"/>
  <c r="M199" i="3"/>
  <c r="N199" i="3" s="1"/>
  <c r="K199" i="3"/>
  <c r="J199" i="3"/>
  <c r="I199" i="3"/>
  <c r="H199" i="3"/>
  <c r="L199" i="3" s="1"/>
  <c r="M198" i="3"/>
  <c r="N198" i="3" s="1"/>
  <c r="K198" i="3"/>
  <c r="J198" i="3"/>
  <c r="I198" i="3"/>
  <c r="H198" i="3"/>
  <c r="L198" i="3" s="1"/>
  <c r="M197" i="3"/>
  <c r="K197" i="3"/>
  <c r="J197" i="3"/>
  <c r="N197" i="3" s="1"/>
  <c r="I197" i="3"/>
  <c r="H197" i="3"/>
  <c r="L197" i="3" s="1"/>
  <c r="M196" i="3"/>
  <c r="K196" i="3"/>
  <c r="J196" i="3"/>
  <c r="N196" i="3" s="1"/>
  <c r="I196" i="3"/>
  <c r="H196" i="3"/>
  <c r="L196" i="3" s="1"/>
  <c r="M195" i="3"/>
  <c r="N195" i="3" s="1"/>
  <c r="K195" i="3"/>
  <c r="J195" i="3"/>
  <c r="I195" i="3"/>
  <c r="H195" i="3"/>
  <c r="L195" i="3" s="1"/>
  <c r="M194" i="3"/>
  <c r="N194" i="3" s="1"/>
  <c r="K194" i="3"/>
  <c r="J194" i="3"/>
  <c r="I194" i="3"/>
  <c r="H194" i="3"/>
  <c r="L194" i="3" s="1"/>
  <c r="M193" i="3"/>
  <c r="K193" i="3"/>
  <c r="J193" i="3"/>
  <c r="N193" i="3" s="1"/>
  <c r="I193" i="3"/>
  <c r="H193" i="3"/>
  <c r="L193" i="3" s="1"/>
  <c r="M192" i="3"/>
  <c r="K192" i="3"/>
  <c r="J192" i="3"/>
  <c r="N192" i="3" s="1"/>
  <c r="I192" i="3"/>
  <c r="H192" i="3"/>
  <c r="L192" i="3" s="1"/>
  <c r="M191" i="3"/>
  <c r="N191" i="3" s="1"/>
  <c r="K191" i="3"/>
  <c r="J191" i="3"/>
  <c r="I191" i="3"/>
  <c r="H191" i="3"/>
  <c r="L191" i="3" s="1"/>
  <c r="M190" i="3"/>
  <c r="N190" i="3" s="1"/>
  <c r="K190" i="3"/>
  <c r="J190" i="3"/>
  <c r="I190" i="3"/>
  <c r="H190" i="3"/>
  <c r="L190" i="3" s="1"/>
  <c r="M189" i="3"/>
  <c r="K189" i="3"/>
  <c r="J189" i="3"/>
  <c r="N189" i="3" s="1"/>
  <c r="I189" i="3"/>
  <c r="H189" i="3"/>
  <c r="L189" i="3" s="1"/>
  <c r="M188" i="3"/>
  <c r="K188" i="3"/>
  <c r="J188" i="3"/>
  <c r="N188" i="3" s="1"/>
  <c r="I188" i="3"/>
  <c r="H188" i="3"/>
  <c r="L188" i="3" s="1"/>
  <c r="M187" i="3"/>
  <c r="N187" i="3" s="1"/>
  <c r="K187" i="3"/>
  <c r="J187" i="3"/>
  <c r="I187" i="3"/>
  <c r="H187" i="3"/>
  <c r="L187" i="3" s="1"/>
  <c r="M186" i="3"/>
  <c r="N186" i="3" s="1"/>
  <c r="K186" i="3"/>
  <c r="J186" i="3"/>
  <c r="I186" i="3"/>
  <c r="H186" i="3"/>
  <c r="L186" i="3" s="1"/>
  <c r="M185" i="3"/>
  <c r="K185" i="3"/>
  <c r="J185" i="3"/>
  <c r="N185" i="3" s="1"/>
  <c r="I185" i="3"/>
  <c r="H185" i="3"/>
  <c r="L185" i="3" s="1"/>
  <c r="M184" i="3"/>
  <c r="K184" i="3"/>
  <c r="J184" i="3"/>
  <c r="N184" i="3" s="1"/>
  <c r="I184" i="3"/>
  <c r="H184" i="3"/>
  <c r="L184" i="3" s="1"/>
  <c r="M183" i="3"/>
  <c r="N183" i="3" s="1"/>
  <c r="K183" i="3"/>
  <c r="J183" i="3"/>
  <c r="I183" i="3"/>
  <c r="H183" i="3"/>
  <c r="L183" i="3" s="1"/>
  <c r="M182" i="3"/>
  <c r="N182" i="3" s="1"/>
  <c r="K182" i="3"/>
  <c r="J182" i="3"/>
  <c r="I182" i="3"/>
  <c r="H182" i="3"/>
  <c r="L182" i="3" s="1"/>
  <c r="M181" i="3"/>
  <c r="K181" i="3"/>
  <c r="J181" i="3"/>
  <c r="N181" i="3" s="1"/>
  <c r="I181" i="3"/>
  <c r="H181" i="3"/>
  <c r="L181" i="3" s="1"/>
  <c r="M180" i="3"/>
  <c r="K180" i="3"/>
  <c r="J180" i="3"/>
  <c r="N180" i="3" s="1"/>
  <c r="I180" i="3"/>
  <c r="H180" i="3"/>
  <c r="L180" i="3" s="1"/>
  <c r="M179" i="3"/>
  <c r="N179" i="3" s="1"/>
  <c r="K179" i="3"/>
  <c r="J179" i="3"/>
  <c r="I179" i="3"/>
  <c r="H179" i="3"/>
  <c r="L179" i="3" s="1"/>
  <c r="M178" i="3"/>
  <c r="N178" i="3" s="1"/>
  <c r="K178" i="3"/>
  <c r="J178" i="3"/>
  <c r="I178" i="3"/>
  <c r="H178" i="3"/>
  <c r="L178" i="3" s="1"/>
  <c r="M177" i="3"/>
  <c r="K177" i="3"/>
  <c r="J177" i="3"/>
  <c r="N177" i="3" s="1"/>
  <c r="I177" i="3"/>
  <c r="H177" i="3"/>
  <c r="L177" i="3" s="1"/>
  <c r="M176" i="3"/>
  <c r="K176" i="3"/>
  <c r="J176" i="3"/>
  <c r="N176" i="3" s="1"/>
  <c r="I176" i="3"/>
  <c r="H176" i="3"/>
  <c r="L176" i="3" s="1"/>
  <c r="M175" i="3"/>
  <c r="N175" i="3" s="1"/>
  <c r="K175" i="3"/>
  <c r="J175" i="3"/>
  <c r="I175" i="3"/>
  <c r="H175" i="3"/>
  <c r="L175" i="3" s="1"/>
  <c r="M174" i="3"/>
  <c r="N174" i="3" s="1"/>
  <c r="K174" i="3"/>
  <c r="J174" i="3"/>
  <c r="I174" i="3"/>
  <c r="H174" i="3"/>
  <c r="L174" i="3" s="1"/>
  <c r="M173" i="3"/>
  <c r="K173" i="3"/>
  <c r="J173" i="3"/>
  <c r="N173" i="3" s="1"/>
  <c r="I173" i="3"/>
  <c r="H173" i="3"/>
  <c r="L173" i="3" s="1"/>
  <c r="M172" i="3"/>
  <c r="K172" i="3"/>
  <c r="J172" i="3"/>
  <c r="N172" i="3" s="1"/>
  <c r="I172" i="3"/>
  <c r="H172" i="3"/>
  <c r="L172" i="3" s="1"/>
  <c r="M171" i="3"/>
  <c r="N171" i="3" s="1"/>
  <c r="K171" i="3"/>
  <c r="J171" i="3"/>
  <c r="I171" i="3"/>
  <c r="H171" i="3"/>
  <c r="L171" i="3" s="1"/>
  <c r="M170" i="3"/>
  <c r="N170" i="3" s="1"/>
  <c r="K170" i="3"/>
  <c r="J170" i="3"/>
  <c r="I170" i="3"/>
  <c r="H170" i="3"/>
  <c r="L170" i="3" s="1"/>
  <c r="M169" i="3"/>
  <c r="K169" i="3"/>
  <c r="J169" i="3"/>
  <c r="N169" i="3" s="1"/>
  <c r="I169" i="3"/>
  <c r="H169" i="3"/>
  <c r="L169" i="3" s="1"/>
  <c r="M168" i="3"/>
  <c r="K168" i="3"/>
  <c r="J168" i="3"/>
  <c r="N168" i="3" s="1"/>
  <c r="I168" i="3"/>
  <c r="H168" i="3"/>
  <c r="L168" i="3" s="1"/>
  <c r="M167" i="3"/>
  <c r="N167" i="3" s="1"/>
  <c r="K167" i="3"/>
  <c r="J167" i="3"/>
  <c r="I167" i="3"/>
  <c r="H167" i="3"/>
  <c r="L167" i="3" s="1"/>
  <c r="M166" i="3"/>
  <c r="N166" i="3" s="1"/>
  <c r="K166" i="3"/>
  <c r="J166" i="3"/>
  <c r="I166" i="3"/>
  <c r="H166" i="3"/>
  <c r="L166" i="3" s="1"/>
  <c r="M165" i="3"/>
  <c r="K165" i="3"/>
  <c r="J165" i="3"/>
  <c r="N165" i="3" s="1"/>
  <c r="I165" i="3"/>
  <c r="H165" i="3"/>
  <c r="L165" i="3" s="1"/>
  <c r="M164" i="3"/>
  <c r="K164" i="3"/>
  <c r="J164" i="3"/>
  <c r="N164" i="3" s="1"/>
  <c r="I164" i="3"/>
  <c r="H164" i="3"/>
  <c r="L164" i="3" s="1"/>
  <c r="M163" i="3"/>
  <c r="N163" i="3" s="1"/>
  <c r="K163" i="3"/>
  <c r="J163" i="3"/>
  <c r="I163" i="3"/>
  <c r="H163" i="3"/>
  <c r="L163" i="3" s="1"/>
  <c r="M162" i="3"/>
  <c r="N162" i="3" s="1"/>
  <c r="K162" i="3"/>
  <c r="J162" i="3"/>
  <c r="I162" i="3"/>
  <c r="H162" i="3"/>
  <c r="L162" i="3" s="1"/>
  <c r="M161" i="3"/>
  <c r="K161" i="3"/>
  <c r="J161" i="3"/>
  <c r="N161" i="3" s="1"/>
  <c r="I161" i="3"/>
  <c r="H161" i="3"/>
  <c r="L161" i="3" s="1"/>
  <c r="M160" i="3"/>
  <c r="K160" i="3"/>
  <c r="J160" i="3"/>
  <c r="N160" i="3" s="1"/>
  <c r="I160" i="3"/>
  <c r="H160" i="3"/>
  <c r="L160" i="3" s="1"/>
  <c r="M159" i="3"/>
  <c r="N159" i="3" s="1"/>
  <c r="K159" i="3"/>
  <c r="J159" i="3"/>
  <c r="I159" i="3"/>
  <c r="H159" i="3"/>
  <c r="L159" i="3" s="1"/>
  <c r="M158" i="3"/>
  <c r="N158" i="3" s="1"/>
  <c r="K158" i="3"/>
  <c r="J158" i="3"/>
  <c r="I158" i="3"/>
  <c r="H158" i="3"/>
  <c r="L158" i="3" s="1"/>
  <c r="M157" i="3"/>
  <c r="K157" i="3"/>
  <c r="J157" i="3"/>
  <c r="N157" i="3" s="1"/>
  <c r="I157" i="3"/>
  <c r="H157" i="3"/>
  <c r="L157" i="3" s="1"/>
  <c r="M156" i="3"/>
  <c r="K156" i="3"/>
  <c r="J156" i="3"/>
  <c r="N156" i="3" s="1"/>
  <c r="I156" i="3"/>
  <c r="H156" i="3"/>
  <c r="L156" i="3" s="1"/>
  <c r="M155" i="3"/>
  <c r="N155" i="3" s="1"/>
  <c r="K155" i="3"/>
  <c r="J155" i="3"/>
  <c r="I155" i="3"/>
  <c r="H155" i="3"/>
  <c r="L155" i="3" s="1"/>
  <c r="M154" i="3"/>
  <c r="N154" i="3" s="1"/>
  <c r="K154" i="3"/>
  <c r="J154" i="3"/>
  <c r="I154" i="3"/>
  <c r="H154" i="3"/>
  <c r="L154" i="3" s="1"/>
  <c r="M153" i="3"/>
  <c r="K153" i="3"/>
  <c r="J153" i="3"/>
  <c r="N153" i="3" s="1"/>
  <c r="I153" i="3"/>
  <c r="H153" i="3"/>
  <c r="L153" i="3" s="1"/>
  <c r="M152" i="3"/>
  <c r="K152" i="3"/>
  <c r="J152" i="3"/>
  <c r="N152" i="3" s="1"/>
  <c r="I152" i="3"/>
  <c r="H152" i="3"/>
  <c r="L152" i="3" s="1"/>
  <c r="M151" i="3"/>
  <c r="N151" i="3" s="1"/>
  <c r="K151" i="3"/>
  <c r="J151" i="3"/>
  <c r="I151" i="3"/>
  <c r="H151" i="3"/>
  <c r="L151" i="3" s="1"/>
  <c r="M150" i="3"/>
  <c r="N150" i="3" s="1"/>
  <c r="K150" i="3"/>
  <c r="J150" i="3"/>
  <c r="I150" i="3"/>
  <c r="H150" i="3"/>
  <c r="L150" i="3" s="1"/>
  <c r="M149" i="3"/>
  <c r="K149" i="3"/>
  <c r="J149" i="3"/>
  <c r="N149" i="3" s="1"/>
  <c r="I149" i="3"/>
  <c r="H149" i="3"/>
  <c r="L149" i="3" s="1"/>
  <c r="M148" i="3"/>
  <c r="K148" i="3"/>
  <c r="J148" i="3"/>
  <c r="N148" i="3" s="1"/>
  <c r="I148" i="3"/>
  <c r="H148" i="3"/>
  <c r="L148" i="3" s="1"/>
  <c r="M147" i="3"/>
  <c r="N147" i="3" s="1"/>
  <c r="K147" i="3"/>
  <c r="J147" i="3"/>
  <c r="I147" i="3"/>
  <c r="H147" i="3"/>
  <c r="L147" i="3" s="1"/>
  <c r="M146" i="3"/>
  <c r="N146" i="3" s="1"/>
  <c r="K146" i="3"/>
  <c r="J146" i="3"/>
  <c r="I146" i="3"/>
  <c r="H146" i="3"/>
  <c r="L146" i="3" s="1"/>
  <c r="M145" i="3"/>
  <c r="K145" i="3"/>
  <c r="J145" i="3"/>
  <c r="N145" i="3" s="1"/>
  <c r="I145" i="3"/>
  <c r="H145" i="3"/>
  <c r="L145" i="3" s="1"/>
  <c r="M144" i="3"/>
  <c r="K144" i="3"/>
  <c r="J144" i="3"/>
  <c r="N144" i="3" s="1"/>
  <c r="I144" i="3"/>
  <c r="H144" i="3"/>
  <c r="L144" i="3" s="1"/>
  <c r="M143" i="3"/>
  <c r="N143" i="3" s="1"/>
  <c r="K143" i="3"/>
  <c r="J143" i="3"/>
  <c r="I143" i="3"/>
  <c r="H143" i="3"/>
  <c r="L143" i="3" s="1"/>
  <c r="M142" i="3"/>
  <c r="N142" i="3" s="1"/>
  <c r="K142" i="3"/>
  <c r="J142" i="3"/>
  <c r="I142" i="3"/>
  <c r="H142" i="3"/>
  <c r="L142" i="3" s="1"/>
  <c r="M141" i="3"/>
  <c r="K141" i="3"/>
  <c r="J141" i="3"/>
  <c r="N141" i="3" s="1"/>
  <c r="I141" i="3"/>
  <c r="H141" i="3"/>
  <c r="L141" i="3" s="1"/>
  <c r="M140" i="3"/>
  <c r="K140" i="3"/>
  <c r="J140" i="3"/>
  <c r="N140" i="3" s="1"/>
  <c r="I140" i="3"/>
  <c r="H140" i="3"/>
  <c r="L140" i="3" s="1"/>
  <c r="M139" i="3"/>
  <c r="N139" i="3" s="1"/>
  <c r="K139" i="3"/>
  <c r="J139" i="3"/>
  <c r="I139" i="3"/>
  <c r="H139" i="3"/>
  <c r="L139" i="3" s="1"/>
  <c r="M138" i="3"/>
  <c r="N138" i="3" s="1"/>
  <c r="K138" i="3"/>
  <c r="J138" i="3"/>
  <c r="I138" i="3"/>
  <c r="H138" i="3"/>
  <c r="L138" i="3" s="1"/>
  <c r="M137" i="3"/>
  <c r="K137" i="3"/>
  <c r="J137" i="3"/>
  <c r="N137" i="3" s="1"/>
  <c r="I137" i="3"/>
  <c r="H137" i="3"/>
  <c r="L137" i="3" s="1"/>
  <c r="M136" i="3"/>
  <c r="K136" i="3"/>
  <c r="J136" i="3"/>
  <c r="N136" i="3" s="1"/>
  <c r="I136" i="3"/>
  <c r="H136" i="3"/>
  <c r="L136" i="3" s="1"/>
  <c r="M135" i="3"/>
  <c r="N135" i="3" s="1"/>
  <c r="K135" i="3"/>
  <c r="J135" i="3"/>
  <c r="I135" i="3"/>
  <c r="H135" i="3"/>
  <c r="L135" i="3" s="1"/>
  <c r="M134" i="3"/>
  <c r="N134" i="3" s="1"/>
  <c r="K134" i="3"/>
  <c r="J134" i="3"/>
  <c r="I134" i="3"/>
  <c r="H134" i="3"/>
  <c r="L134" i="3" s="1"/>
  <c r="M133" i="3"/>
  <c r="K133" i="3"/>
  <c r="J133" i="3"/>
  <c r="N133" i="3" s="1"/>
  <c r="I133" i="3"/>
  <c r="H133" i="3"/>
  <c r="L133" i="3" s="1"/>
  <c r="M132" i="3"/>
  <c r="K132" i="3"/>
  <c r="J132" i="3"/>
  <c r="N132" i="3" s="1"/>
  <c r="I132" i="3"/>
  <c r="H132" i="3"/>
  <c r="L132" i="3" s="1"/>
  <c r="M131" i="3"/>
  <c r="N131" i="3" s="1"/>
  <c r="K131" i="3"/>
  <c r="J131" i="3"/>
  <c r="I131" i="3"/>
  <c r="H131" i="3"/>
  <c r="L131" i="3" s="1"/>
  <c r="M130" i="3"/>
  <c r="N130" i="3" s="1"/>
  <c r="K130" i="3"/>
  <c r="J130" i="3"/>
  <c r="I130" i="3"/>
  <c r="H130" i="3"/>
  <c r="L130" i="3" s="1"/>
  <c r="M129" i="3"/>
  <c r="K129" i="3"/>
  <c r="J129" i="3"/>
  <c r="N129" i="3" s="1"/>
  <c r="I129" i="3"/>
  <c r="H129" i="3"/>
  <c r="L129" i="3" s="1"/>
  <c r="M128" i="3"/>
  <c r="K128" i="3"/>
  <c r="J128" i="3"/>
  <c r="N128" i="3" s="1"/>
  <c r="I128" i="3"/>
  <c r="H128" i="3"/>
  <c r="L128" i="3" s="1"/>
  <c r="M127" i="3"/>
  <c r="N127" i="3" s="1"/>
  <c r="K127" i="3"/>
  <c r="J127" i="3"/>
  <c r="I127" i="3"/>
  <c r="H127" i="3"/>
  <c r="L127" i="3" s="1"/>
  <c r="M126" i="3"/>
  <c r="N126" i="3" s="1"/>
  <c r="K126" i="3"/>
  <c r="J126" i="3"/>
  <c r="I126" i="3"/>
  <c r="H126" i="3"/>
  <c r="L126" i="3" s="1"/>
  <c r="M125" i="3"/>
  <c r="K125" i="3"/>
  <c r="J125" i="3"/>
  <c r="N125" i="3" s="1"/>
  <c r="I125" i="3"/>
  <c r="H125" i="3"/>
  <c r="L125" i="3" s="1"/>
  <c r="M124" i="3"/>
  <c r="K124" i="3"/>
  <c r="J124" i="3"/>
  <c r="N124" i="3" s="1"/>
  <c r="I124" i="3"/>
  <c r="H124" i="3"/>
  <c r="L124" i="3" s="1"/>
  <c r="M123" i="3"/>
  <c r="N123" i="3" s="1"/>
  <c r="K123" i="3"/>
  <c r="J123" i="3"/>
  <c r="I123" i="3"/>
  <c r="H123" i="3"/>
  <c r="L123" i="3" s="1"/>
  <c r="M122" i="3"/>
  <c r="N122" i="3" s="1"/>
  <c r="K122" i="3"/>
  <c r="J122" i="3"/>
  <c r="I122" i="3"/>
  <c r="H122" i="3"/>
  <c r="L122" i="3" s="1"/>
  <c r="M121" i="3"/>
  <c r="K121" i="3"/>
  <c r="J121" i="3"/>
  <c r="N121" i="3" s="1"/>
  <c r="I121" i="3"/>
  <c r="H121" i="3"/>
  <c r="L121" i="3" s="1"/>
  <c r="M120" i="3"/>
  <c r="K120" i="3"/>
  <c r="J120" i="3"/>
  <c r="N120" i="3" s="1"/>
  <c r="I120" i="3"/>
  <c r="H120" i="3"/>
  <c r="L120" i="3" s="1"/>
  <c r="M119" i="3"/>
  <c r="N119" i="3" s="1"/>
  <c r="K119" i="3"/>
  <c r="J119" i="3"/>
  <c r="I119" i="3"/>
  <c r="H119" i="3"/>
  <c r="L119" i="3" s="1"/>
  <c r="M118" i="3"/>
  <c r="N118" i="3" s="1"/>
  <c r="K118" i="3"/>
  <c r="J118" i="3"/>
  <c r="I118" i="3"/>
  <c r="H118" i="3"/>
  <c r="L118" i="3" s="1"/>
  <c r="M117" i="3"/>
  <c r="K117" i="3"/>
  <c r="J117" i="3"/>
  <c r="N117" i="3" s="1"/>
  <c r="I117" i="3"/>
  <c r="H117" i="3"/>
  <c r="L117" i="3" s="1"/>
  <c r="M116" i="3"/>
  <c r="K116" i="3"/>
  <c r="J116" i="3"/>
  <c r="N116" i="3" s="1"/>
  <c r="I116" i="3"/>
  <c r="H116" i="3"/>
  <c r="L116" i="3" s="1"/>
  <c r="M115" i="3"/>
  <c r="N115" i="3" s="1"/>
  <c r="K115" i="3"/>
  <c r="J115" i="3"/>
  <c r="I115" i="3"/>
  <c r="H115" i="3"/>
  <c r="L115" i="3" s="1"/>
  <c r="M114" i="3"/>
  <c r="N114" i="3" s="1"/>
  <c r="K114" i="3"/>
  <c r="J114" i="3"/>
  <c r="I114" i="3"/>
  <c r="H114" i="3"/>
  <c r="L114" i="3" s="1"/>
  <c r="M113" i="3"/>
  <c r="K113" i="3"/>
  <c r="J113" i="3"/>
  <c r="N113" i="3" s="1"/>
  <c r="I113" i="3"/>
  <c r="H113" i="3"/>
  <c r="L113" i="3" s="1"/>
  <c r="M112" i="3"/>
  <c r="K112" i="3"/>
  <c r="J112" i="3"/>
  <c r="N112" i="3" s="1"/>
  <c r="I112" i="3"/>
  <c r="H112" i="3"/>
  <c r="L112" i="3" s="1"/>
  <c r="M111" i="3"/>
  <c r="N111" i="3" s="1"/>
  <c r="K111" i="3"/>
  <c r="J111" i="3"/>
  <c r="I111" i="3"/>
  <c r="H111" i="3"/>
  <c r="L111" i="3" s="1"/>
  <c r="M110" i="3"/>
  <c r="N110" i="3" s="1"/>
  <c r="K110" i="3"/>
  <c r="J110" i="3"/>
  <c r="I110" i="3"/>
  <c r="H110" i="3"/>
  <c r="L110" i="3" s="1"/>
  <c r="M109" i="3"/>
  <c r="K109" i="3"/>
  <c r="J109" i="3"/>
  <c r="N109" i="3" s="1"/>
  <c r="I109" i="3"/>
  <c r="H109" i="3"/>
  <c r="L109" i="3" s="1"/>
  <c r="M108" i="3"/>
  <c r="K108" i="3"/>
  <c r="J108" i="3"/>
  <c r="N108" i="3" s="1"/>
  <c r="I108" i="3"/>
  <c r="H108" i="3"/>
  <c r="L108" i="3" s="1"/>
  <c r="M107" i="3"/>
  <c r="N107" i="3" s="1"/>
  <c r="K107" i="3"/>
  <c r="J107" i="3"/>
  <c r="I107" i="3"/>
  <c r="H107" i="3"/>
  <c r="L107" i="3" s="1"/>
  <c r="M106" i="3"/>
  <c r="N106" i="3" s="1"/>
  <c r="K106" i="3"/>
  <c r="J106" i="3"/>
  <c r="I106" i="3"/>
  <c r="H106" i="3"/>
  <c r="L106" i="3" s="1"/>
  <c r="M105" i="3"/>
  <c r="K105" i="3"/>
  <c r="J105" i="3"/>
  <c r="N105" i="3" s="1"/>
  <c r="I105" i="3"/>
  <c r="H105" i="3"/>
  <c r="L105" i="3" s="1"/>
  <c r="M104" i="3"/>
  <c r="K104" i="3"/>
  <c r="J104" i="3"/>
  <c r="N104" i="3" s="1"/>
  <c r="I104" i="3"/>
  <c r="H104" i="3"/>
  <c r="L104" i="3" s="1"/>
  <c r="M103" i="3"/>
  <c r="N103" i="3" s="1"/>
  <c r="K103" i="3"/>
  <c r="J103" i="3"/>
  <c r="I103" i="3"/>
  <c r="H103" i="3"/>
  <c r="L103" i="3" s="1"/>
  <c r="M102" i="3"/>
  <c r="N102" i="3" s="1"/>
  <c r="K102" i="3"/>
  <c r="J102" i="3"/>
  <c r="I102" i="3"/>
  <c r="H102" i="3"/>
  <c r="L102" i="3" s="1"/>
  <c r="M101" i="3"/>
  <c r="K101" i="3"/>
  <c r="J101" i="3"/>
  <c r="N101" i="3" s="1"/>
  <c r="I101" i="3"/>
  <c r="H101" i="3"/>
  <c r="L101" i="3" s="1"/>
  <c r="M100" i="3"/>
  <c r="K100" i="3"/>
  <c r="J100" i="3"/>
  <c r="N100" i="3" s="1"/>
  <c r="I100" i="3"/>
  <c r="H100" i="3"/>
  <c r="L100" i="3" s="1"/>
  <c r="M99" i="3"/>
  <c r="N99" i="3" s="1"/>
  <c r="K99" i="3"/>
  <c r="J99" i="3"/>
  <c r="I99" i="3"/>
  <c r="H99" i="3"/>
  <c r="L99" i="3" s="1"/>
  <c r="M98" i="3"/>
  <c r="N98" i="3" s="1"/>
  <c r="K98" i="3"/>
  <c r="J98" i="3"/>
  <c r="I98" i="3"/>
  <c r="H98" i="3"/>
  <c r="L98" i="3" s="1"/>
  <c r="M97" i="3"/>
  <c r="K97" i="3"/>
  <c r="J97" i="3"/>
  <c r="N97" i="3" s="1"/>
  <c r="I97" i="3"/>
  <c r="H97" i="3"/>
  <c r="L97" i="3" s="1"/>
  <c r="M96" i="3"/>
  <c r="K96" i="3"/>
  <c r="J96" i="3"/>
  <c r="N96" i="3" s="1"/>
  <c r="I96" i="3"/>
  <c r="H96" i="3"/>
  <c r="L96" i="3" s="1"/>
  <c r="M95" i="3"/>
  <c r="N95" i="3" s="1"/>
  <c r="K95" i="3"/>
  <c r="J95" i="3"/>
  <c r="I95" i="3"/>
  <c r="H95" i="3"/>
  <c r="L95" i="3" s="1"/>
  <c r="M94" i="3"/>
  <c r="N94" i="3" s="1"/>
  <c r="K94" i="3"/>
  <c r="J94" i="3"/>
  <c r="I94" i="3"/>
  <c r="H94" i="3"/>
  <c r="L94" i="3" s="1"/>
  <c r="M93" i="3"/>
  <c r="K93" i="3"/>
  <c r="J93" i="3"/>
  <c r="N93" i="3" s="1"/>
  <c r="I93" i="3"/>
  <c r="H93" i="3"/>
  <c r="L93" i="3" s="1"/>
  <c r="M92" i="3"/>
  <c r="K92" i="3"/>
  <c r="J92" i="3"/>
  <c r="N92" i="3" s="1"/>
  <c r="I92" i="3"/>
  <c r="H92" i="3"/>
  <c r="L92" i="3" s="1"/>
  <c r="M91" i="3"/>
  <c r="N91" i="3" s="1"/>
  <c r="K91" i="3"/>
  <c r="J91" i="3"/>
  <c r="I91" i="3"/>
  <c r="H91" i="3"/>
  <c r="L91" i="3" s="1"/>
  <c r="M90" i="3"/>
  <c r="N90" i="3" s="1"/>
  <c r="K90" i="3"/>
  <c r="J90" i="3"/>
  <c r="I90" i="3"/>
  <c r="H90" i="3"/>
  <c r="L90" i="3" s="1"/>
  <c r="M89" i="3"/>
  <c r="K89" i="3"/>
  <c r="J89" i="3"/>
  <c r="N89" i="3" s="1"/>
  <c r="I89" i="3"/>
  <c r="H89" i="3"/>
  <c r="L89" i="3" s="1"/>
  <c r="M88" i="3"/>
  <c r="K88" i="3"/>
  <c r="J88" i="3"/>
  <c r="N88" i="3" s="1"/>
  <c r="I88" i="3"/>
  <c r="H88" i="3"/>
  <c r="L88" i="3" s="1"/>
  <c r="M87" i="3"/>
  <c r="N87" i="3" s="1"/>
  <c r="K87" i="3"/>
  <c r="J87" i="3"/>
  <c r="I87" i="3"/>
  <c r="H87" i="3"/>
  <c r="L87" i="3" s="1"/>
  <c r="M86" i="3"/>
  <c r="N86" i="3" s="1"/>
  <c r="K86" i="3"/>
  <c r="J86" i="3"/>
  <c r="I86" i="3"/>
  <c r="H86" i="3"/>
  <c r="L86" i="3" s="1"/>
  <c r="M85" i="3"/>
  <c r="K85" i="3"/>
  <c r="J85" i="3"/>
  <c r="N85" i="3" s="1"/>
  <c r="I85" i="3"/>
  <c r="H85" i="3"/>
  <c r="L85" i="3" s="1"/>
  <c r="M84" i="3"/>
  <c r="K84" i="3"/>
  <c r="J84" i="3"/>
  <c r="N84" i="3" s="1"/>
  <c r="I84" i="3"/>
  <c r="H84" i="3"/>
  <c r="L84" i="3" s="1"/>
  <c r="M83" i="3"/>
  <c r="N83" i="3" s="1"/>
  <c r="K83" i="3"/>
  <c r="J83" i="3"/>
  <c r="I83" i="3"/>
  <c r="H83" i="3"/>
  <c r="L83" i="3" s="1"/>
  <c r="M82" i="3"/>
  <c r="N82" i="3" s="1"/>
  <c r="K82" i="3"/>
  <c r="J82" i="3"/>
  <c r="I82" i="3"/>
  <c r="H82" i="3"/>
  <c r="L82" i="3" s="1"/>
  <c r="M81" i="3"/>
  <c r="K81" i="3"/>
  <c r="J81" i="3"/>
  <c r="N81" i="3" s="1"/>
  <c r="I81" i="3"/>
  <c r="H81" i="3"/>
  <c r="L81" i="3" s="1"/>
  <c r="M80" i="3"/>
  <c r="K80" i="3"/>
  <c r="J80" i="3"/>
  <c r="N80" i="3" s="1"/>
  <c r="I80" i="3"/>
  <c r="H80" i="3"/>
  <c r="L80" i="3" s="1"/>
  <c r="M79" i="3"/>
  <c r="N79" i="3" s="1"/>
  <c r="K79" i="3"/>
  <c r="J79" i="3"/>
  <c r="I79" i="3"/>
  <c r="H79" i="3"/>
  <c r="L79" i="3" s="1"/>
  <c r="M78" i="3"/>
  <c r="N78" i="3" s="1"/>
  <c r="K78" i="3"/>
  <c r="J78" i="3"/>
  <c r="I78" i="3"/>
  <c r="H78" i="3"/>
  <c r="L78" i="3" s="1"/>
  <c r="M77" i="3"/>
  <c r="K77" i="3"/>
  <c r="J77" i="3"/>
  <c r="N77" i="3" s="1"/>
  <c r="I77" i="3"/>
  <c r="H77" i="3"/>
  <c r="L77" i="3" s="1"/>
  <c r="M76" i="3"/>
  <c r="K76" i="3"/>
  <c r="J76" i="3"/>
  <c r="N76" i="3" s="1"/>
  <c r="I76" i="3"/>
  <c r="H76" i="3"/>
  <c r="L76" i="3" s="1"/>
  <c r="M75" i="3"/>
  <c r="N75" i="3" s="1"/>
  <c r="K75" i="3"/>
  <c r="J75" i="3"/>
  <c r="I75" i="3"/>
  <c r="H75" i="3"/>
  <c r="L75" i="3" s="1"/>
  <c r="M74" i="3"/>
  <c r="N74" i="3" s="1"/>
  <c r="K74" i="3"/>
  <c r="J74" i="3"/>
  <c r="I74" i="3"/>
  <c r="H74" i="3"/>
  <c r="L74" i="3" s="1"/>
  <c r="M73" i="3"/>
  <c r="K73" i="3"/>
  <c r="J73" i="3"/>
  <c r="N73" i="3" s="1"/>
  <c r="I73" i="3"/>
  <c r="H73" i="3"/>
  <c r="L73" i="3" s="1"/>
  <c r="M72" i="3"/>
  <c r="K72" i="3"/>
  <c r="J72" i="3"/>
  <c r="N72" i="3" s="1"/>
  <c r="I72" i="3"/>
  <c r="H72" i="3"/>
  <c r="L72" i="3" s="1"/>
  <c r="M71" i="3"/>
  <c r="N71" i="3" s="1"/>
  <c r="K71" i="3"/>
  <c r="J71" i="3"/>
  <c r="I71" i="3"/>
  <c r="H71" i="3"/>
  <c r="L71" i="3" s="1"/>
  <c r="M70" i="3"/>
  <c r="N70" i="3" s="1"/>
  <c r="K70" i="3"/>
  <c r="J70" i="3"/>
  <c r="I70" i="3"/>
  <c r="H70" i="3"/>
  <c r="L70" i="3" s="1"/>
  <c r="M69" i="3"/>
  <c r="K69" i="3"/>
  <c r="J69" i="3"/>
  <c r="N69" i="3" s="1"/>
  <c r="I69" i="3"/>
  <c r="H69" i="3"/>
  <c r="L69" i="3" s="1"/>
  <c r="M68" i="3"/>
  <c r="K68" i="3"/>
  <c r="J68" i="3"/>
  <c r="N68" i="3" s="1"/>
  <c r="I68" i="3"/>
  <c r="H68" i="3"/>
  <c r="L68" i="3" s="1"/>
  <c r="M67" i="3"/>
  <c r="N67" i="3" s="1"/>
  <c r="K67" i="3"/>
  <c r="J67" i="3"/>
  <c r="I67" i="3"/>
  <c r="H67" i="3"/>
  <c r="L67" i="3" s="1"/>
  <c r="M66" i="3"/>
  <c r="N66" i="3" s="1"/>
  <c r="K66" i="3"/>
  <c r="J66" i="3"/>
  <c r="I66" i="3"/>
  <c r="H66" i="3"/>
  <c r="L66" i="3" s="1"/>
  <c r="M65" i="3"/>
  <c r="K65" i="3"/>
  <c r="J65" i="3"/>
  <c r="N65" i="3" s="1"/>
  <c r="I65" i="3"/>
  <c r="H65" i="3"/>
  <c r="L65" i="3" s="1"/>
  <c r="M64" i="3"/>
  <c r="K64" i="3"/>
  <c r="J64" i="3"/>
  <c r="N64" i="3" s="1"/>
  <c r="I64" i="3"/>
  <c r="H64" i="3"/>
  <c r="L64" i="3" s="1"/>
  <c r="M63" i="3"/>
  <c r="N63" i="3" s="1"/>
  <c r="K63" i="3"/>
  <c r="J63" i="3"/>
  <c r="I63" i="3"/>
  <c r="H63" i="3"/>
  <c r="L63" i="3" s="1"/>
  <c r="M62" i="3"/>
  <c r="N62" i="3" s="1"/>
  <c r="K62" i="3"/>
  <c r="J62" i="3"/>
  <c r="I62" i="3"/>
  <c r="H62" i="3"/>
  <c r="L62" i="3" s="1"/>
  <c r="M61" i="3"/>
  <c r="K61" i="3"/>
  <c r="J61" i="3"/>
  <c r="N61" i="3" s="1"/>
  <c r="I61" i="3"/>
  <c r="H61" i="3"/>
  <c r="L61" i="3" s="1"/>
  <c r="M60" i="3"/>
  <c r="K60" i="3"/>
  <c r="J60" i="3"/>
  <c r="N60" i="3" s="1"/>
  <c r="I60" i="3"/>
  <c r="H60" i="3"/>
  <c r="L60" i="3" s="1"/>
  <c r="M59" i="3"/>
  <c r="N59" i="3" s="1"/>
  <c r="K59" i="3"/>
  <c r="J59" i="3"/>
  <c r="I59" i="3"/>
  <c r="H59" i="3"/>
  <c r="L59" i="3" s="1"/>
  <c r="M58" i="3"/>
  <c r="N58" i="3" s="1"/>
  <c r="K58" i="3"/>
  <c r="J58" i="3"/>
  <c r="I58" i="3"/>
  <c r="H58" i="3"/>
  <c r="L58" i="3" s="1"/>
  <c r="M57" i="3"/>
  <c r="K57" i="3"/>
  <c r="J57" i="3"/>
  <c r="N57" i="3" s="1"/>
  <c r="I57" i="3"/>
  <c r="H57" i="3"/>
  <c r="L57" i="3" s="1"/>
  <c r="M56" i="3"/>
  <c r="K56" i="3"/>
  <c r="J56" i="3"/>
  <c r="N56" i="3" s="1"/>
  <c r="I56" i="3"/>
  <c r="H56" i="3"/>
  <c r="L56" i="3" s="1"/>
  <c r="M55" i="3"/>
  <c r="N55" i="3" s="1"/>
  <c r="K55" i="3"/>
  <c r="J55" i="3"/>
  <c r="I55" i="3"/>
  <c r="H55" i="3"/>
  <c r="L55" i="3" s="1"/>
  <c r="M54" i="3"/>
  <c r="N54" i="3" s="1"/>
  <c r="K54" i="3"/>
  <c r="J54" i="3"/>
  <c r="I54" i="3"/>
  <c r="H54" i="3"/>
  <c r="L54" i="3" s="1"/>
  <c r="M53" i="3"/>
  <c r="K53" i="3"/>
  <c r="J53" i="3"/>
  <c r="N53" i="3" s="1"/>
  <c r="I53" i="3"/>
  <c r="H53" i="3"/>
  <c r="L53" i="3" s="1"/>
  <c r="M52" i="3"/>
  <c r="K52" i="3"/>
  <c r="J52" i="3"/>
  <c r="N52" i="3" s="1"/>
  <c r="I52" i="3"/>
  <c r="H52" i="3"/>
  <c r="L52" i="3" s="1"/>
  <c r="M51" i="3"/>
  <c r="N51" i="3" s="1"/>
  <c r="K51" i="3"/>
  <c r="J51" i="3"/>
  <c r="I51" i="3"/>
  <c r="H51" i="3"/>
  <c r="L51" i="3" s="1"/>
  <c r="M50" i="3"/>
  <c r="N50" i="3" s="1"/>
  <c r="K50" i="3"/>
  <c r="J50" i="3"/>
  <c r="I50" i="3"/>
  <c r="H50" i="3"/>
  <c r="L50" i="3" s="1"/>
  <c r="M49" i="3"/>
  <c r="K49" i="3"/>
  <c r="J49" i="3"/>
  <c r="N49" i="3" s="1"/>
  <c r="I49" i="3"/>
  <c r="H49" i="3"/>
  <c r="L49" i="3" s="1"/>
  <c r="M48" i="3"/>
  <c r="K48" i="3"/>
  <c r="J48" i="3"/>
  <c r="N48" i="3" s="1"/>
  <c r="I48" i="3"/>
  <c r="H48" i="3"/>
  <c r="L48" i="3" s="1"/>
  <c r="M47" i="3"/>
  <c r="N47" i="3" s="1"/>
  <c r="K47" i="3"/>
  <c r="J47" i="3"/>
  <c r="I47" i="3"/>
  <c r="H47" i="3"/>
  <c r="L47" i="3" s="1"/>
  <c r="M46" i="3"/>
  <c r="N46" i="3" s="1"/>
  <c r="K46" i="3"/>
  <c r="J46" i="3"/>
  <c r="I46" i="3"/>
  <c r="H46" i="3"/>
  <c r="L46" i="3" s="1"/>
  <c r="M45" i="3"/>
  <c r="K45" i="3"/>
  <c r="J45" i="3"/>
  <c r="N45" i="3" s="1"/>
  <c r="I45" i="3"/>
  <c r="H45" i="3"/>
  <c r="L45" i="3" s="1"/>
  <c r="M44" i="3"/>
  <c r="K44" i="3"/>
  <c r="J44" i="3"/>
  <c r="N44" i="3" s="1"/>
  <c r="I44" i="3"/>
  <c r="H44" i="3"/>
  <c r="L44" i="3" s="1"/>
  <c r="M43" i="3"/>
  <c r="N43" i="3" s="1"/>
  <c r="K43" i="3"/>
  <c r="J43" i="3"/>
  <c r="I43" i="3"/>
  <c r="H43" i="3"/>
  <c r="L43" i="3" s="1"/>
  <c r="M42" i="3"/>
  <c r="N42" i="3" s="1"/>
  <c r="K42" i="3"/>
  <c r="J42" i="3"/>
  <c r="I42" i="3"/>
  <c r="H42" i="3"/>
  <c r="L42" i="3" s="1"/>
  <c r="M41" i="3"/>
  <c r="K41" i="3"/>
  <c r="J41" i="3"/>
  <c r="N41" i="3" s="1"/>
  <c r="I41" i="3"/>
  <c r="H41" i="3"/>
  <c r="L41" i="3" s="1"/>
  <c r="M40" i="3"/>
  <c r="K40" i="3"/>
  <c r="J40" i="3"/>
  <c r="N40" i="3" s="1"/>
  <c r="I40" i="3"/>
  <c r="H40" i="3"/>
  <c r="L40" i="3" s="1"/>
  <c r="M39" i="3"/>
  <c r="N39" i="3" s="1"/>
  <c r="K39" i="3"/>
  <c r="J39" i="3"/>
  <c r="I39" i="3"/>
  <c r="H39" i="3"/>
  <c r="L39" i="3" s="1"/>
  <c r="M38" i="3"/>
  <c r="N38" i="3" s="1"/>
  <c r="K38" i="3"/>
  <c r="J38" i="3"/>
  <c r="I38" i="3"/>
  <c r="H38" i="3"/>
  <c r="L38" i="3" s="1"/>
  <c r="M37" i="3"/>
  <c r="K37" i="3"/>
  <c r="J37" i="3"/>
  <c r="N37" i="3" s="1"/>
  <c r="I37" i="3"/>
  <c r="H37" i="3"/>
  <c r="L37" i="3" s="1"/>
  <c r="M36" i="3"/>
  <c r="K36" i="3"/>
  <c r="J36" i="3"/>
  <c r="N36" i="3" s="1"/>
  <c r="I36" i="3"/>
  <c r="H36" i="3"/>
  <c r="L36" i="3" s="1"/>
  <c r="M35" i="3"/>
  <c r="N35" i="3" s="1"/>
  <c r="K35" i="3"/>
  <c r="J35" i="3"/>
  <c r="I35" i="3"/>
  <c r="H35" i="3"/>
  <c r="L35" i="3" s="1"/>
  <c r="M34" i="3"/>
  <c r="N34" i="3" s="1"/>
  <c r="K34" i="3"/>
  <c r="J34" i="3"/>
  <c r="I34" i="3"/>
  <c r="H34" i="3"/>
  <c r="L34" i="3" s="1"/>
  <c r="M33" i="3"/>
  <c r="K33" i="3"/>
  <c r="J33" i="3"/>
  <c r="N33" i="3" s="1"/>
  <c r="I33" i="3"/>
  <c r="H33" i="3"/>
  <c r="L33" i="3" s="1"/>
  <c r="M32" i="3"/>
  <c r="K32" i="3"/>
  <c r="J32" i="3"/>
  <c r="N32" i="3" s="1"/>
  <c r="I32" i="3"/>
  <c r="H32" i="3"/>
  <c r="L32" i="3" s="1"/>
  <c r="M31" i="3"/>
  <c r="N31" i="3" s="1"/>
  <c r="K31" i="3"/>
  <c r="J31" i="3"/>
  <c r="I31" i="3"/>
  <c r="H31" i="3"/>
  <c r="L31" i="3" s="1"/>
  <c r="M30" i="3"/>
  <c r="N30" i="3" s="1"/>
  <c r="K30" i="3"/>
  <c r="J30" i="3"/>
  <c r="I30" i="3"/>
  <c r="H30" i="3"/>
  <c r="L30" i="3" s="1"/>
  <c r="M29" i="3"/>
  <c r="K29" i="3"/>
  <c r="J29" i="3"/>
  <c r="I29" i="3"/>
  <c r="H29" i="3"/>
  <c r="L29" i="3" s="1"/>
  <c r="M28" i="3"/>
  <c r="N28" i="3" s="1"/>
  <c r="K28" i="3"/>
  <c r="J28" i="3"/>
  <c r="I28" i="3"/>
  <c r="H28" i="3"/>
  <c r="L28" i="3" s="1"/>
  <c r="M27" i="3"/>
  <c r="N27" i="3" s="1"/>
  <c r="K27" i="3"/>
  <c r="J27" i="3"/>
  <c r="I27" i="3"/>
  <c r="H27" i="3"/>
  <c r="L27" i="3" s="1"/>
  <c r="M26" i="3"/>
  <c r="N26" i="3" s="1"/>
  <c r="K26" i="3"/>
  <c r="J26" i="3"/>
  <c r="I26" i="3"/>
  <c r="H26" i="3"/>
  <c r="L26" i="3" s="1"/>
  <c r="M25" i="3"/>
  <c r="K25" i="3"/>
  <c r="J25" i="3"/>
  <c r="N25" i="3" s="1"/>
  <c r="I25" i="3"/>
  <c r="H25" i="3"/>
  <c r="L25" i="3" s="1"/>
  <c r="M24" i="3"/>
  <c r="N24" i="3" s="1"/>
  <c r="K24" i="3"/>
  <c r="J24" i="3"/>
  <c r="I24" i="3"/>
  <c r="H24" i="3"/>
  <c r="L24" i="3" s="1"/>
  <c r="M23" i="3"/>
  <c r="N23" i="3" s="1"/>
  <c r="K23" i="3"/>
  <c r="J23" i="3"/>
  <c r="I23" i="3"/>
  <c r="H23" i="3"/>
  <c r="L23" i="3" s="1"/>
  <c r="M22" i="3"/>
  <c r="N22" i="3" s="1"/>
  <c r="K22" i="3"/>
  <c r="J22" i="3"/>
  <c r="I22" i="3"/>
  <c r="H22" i="3"/>
  <c r="L22" i="3" s="1"/>
  <c r="M21" i="3"/>
  <c r="K21" i="3"/>
  <c r="J21" i="3"/>
  <c r="N21" i="3" s="1"/>
  <c r="I21" i="3"/>
  <c r="H21" i="3"/>
  <c r="L21" i="3" s="1"/>
  <c r="M20" i="3"/>
  <c r="N20" i="3" s="1"/>
  <c r="K20" i="3"/>
  <c r="J20" i="3"/>
  <c r="I20" i="3"/>
  <c r="H20" i="3"/>
  <c r="L20" i="3" s="1"/>
  <c r="M19" i="3"/>
  <c r="N19" i="3" s="1"/>
  <c r="K19" i="3"/>
  <c r="J19" i="3"/>
  <c r="I19" i="3"/>
  <c r="H19" i="3"/>
  <c r="L19" i="3" s="1"/>
  <c r="M18" i="3"/>
  <c r="N18" i="3" s="1"/>
  <c r="K18" i="3"/>
  <c r="J18" i="3"/>
  <c r="I18" i="3"/>
  <c r="H18" i="3"/>
  <c r="L18" i="3" s="1"/>
  <c r="M17" i="3"/>
  <c r="K17" i="3"/>
  <c r="J17" i="3"/>
  <c r="N17" i="3" s="1"/>
  <c r="I17" i="3"/>
  <c r="H17" i="3"/>
  <c r="L17" i="3" s="1"/>
  <c r="M16" i="3"/>
  <c r="N16" i="3" s="1"/>
  <c r="K16" i="3"/>
  <c r="J16" i="3"/>
  <c r="I16" i="3"/>
  <c r="H16" i="3"/>
  <c r="L16" i="3" s="1"/>
  <c r="M15" i="3"/>
  <c r="N15" i="3" s="1"/>
  <c r="K15" i="3"/>
  <c r="J15" i="3"/>
  <c r="I15" i="3"/>
  <c r="H15" i="3"/>
  <c r="L15" i="3" s="1"/>
  <c r="M14" i="3"/>
  <c r="N14" i="3" s="1"/>
  <c r="K14" i="3"/>
  <c r="J14" i="3"/>
  <c r="I14" i="3"/>
  <c r="H14" i="3"/>
  <c r="L14" i="3" s="1"/>
  <c r="M13" i="3"/>
  <c r="K13" i="3"/>
  <c r="J13" i="3"/>
  <c r="N13" i="3" s="1"/>
  <c r="I13" i="3"/>
  <c r="H13" i="3"/>
  <c r="L13" i="3" s="1"/>
  <c r="M12" i="3"/>
  <c r="N12" i="3" s="1"/>
  <c r="K12" i="3"/>
  <c r="J12" i="3"/>
  <c r="I12" i="3"/>
  <c r="H12" i="3"/>
  <c r="L12" i="3" s="1"/>
  <c r="M11" i="3"/>
  <c r="N11" i="3" s="1"/>
  <c r="K11" i="3"/>
  <c r="J11" i="3"/>
  <c r="I11" i="3"/>
  <c r="H11" i="3"/>
  <c r="L11" i="3" s="1"/>
  <c r="M10" i="3"/>
  <c r="N10" i="3" s="1"/>
  <c r="K10" i="3"/>
  <c r="J10" i="3"/>
  <c r="I10" i="3"/>
  <c r="H10" i="3"/>
  <c r="L10" i="3" s="1"/>
  <c r="M9" i="3"/>
  <c r="K9" i="3"/>
  <c r="J9" i="3"/>
  <c r="N9" i="3" s="1"/>
  <c r="I9" i="3"/>
  <c r="H9" i="3"/>
  <c r="L9" i="3" s="1"/>
  <c r="M8" i="3"/>
  <c r="N8" i="3" s="1"/>
  <c r="K8" i="3"/>
  <c r="J8" i="3"/>
  <c r="I8" i="3"/>
  <c r="H8" i="3"/>
  <c r="L8" i="3" s="1"/>
  <c r="M7" i="3"/>
  <c r="N7" i="3" s="1"/>
  <c r="K7" i="3"/>
  <c r="J7" i="3"/>
  <c r="I7" i="3"/>
  <c r="H7" i="3"/>
  <c r="L7" i="3" s="1"/>
  <c r="M6" i="3"/>
  <c r="N6" i="3" s="1"/>
  <c r="K6" i="3"/>
  <c r="J6" i="3"/>
  <c r="I6" i="3"/>
  <c r="H6" i="3"/>
  <c r="L6" i="3" s="1"/>
  <c r="M5" i="3"/>
  <c r="K5" i="3"/>
  <c r="J5" i="3"/>
  <c r="N5" i="3" s="1"/>
  <c r="I5" i="3"/>
  <c r="H5" i="3"/>
  <c r="L5" i="3" s="1"/>
  <c r="M4" i="3"/>
  <c r="N4" i="3" s="1"/>
  <c r="K4" i="3"/>
  <c r="J4" i="3"/>
  <c r="I4" i="3"/>
  <c r="H4" i="3"/>
  <c r="L4" i="3" s="1"/>
  <c r="M3" i="3"/>
  <c r="N3" i="3" s="1"/>
  <c r="K3" i="3"/>
  <c r="J3" i="3"/>
  <c r="I3" i="3"/>
  <c r="H3" i="3"/>
  <c r="L3" i="3" s="1"/>
  <c r="M2" i="3"/>
  <c r="N2" i="3" s="1"/>
  <c r="K2" i="3"/>
  <c r="J2" i="3"/>
  <c r="I2" i="3"/>
  <c r="H2" i="3"/>
  <c r="L2" i="3" s="1"/>
  <c r="P255" i="2"/>
  <c r="O255" i="2"/>
  <c r="P254" i="2"/>
  <c r="O254" i="2"/>
  <c r="P253" i="2"/>
  <c r="O253" i="2"/>
  <c r="P252" i="2"/>
  <c r="O252" i="2"/>
  <c r="P251" i="2"/>
  <c r="O251" i="2"/>
  <c r="P250" i="2"/>
  <c r="O250" i="2"/>
  <c r="P249" i="2"/>
  <c r="O249" i="2"/>
  <c r="P248" i="2"/>
  <c r="O248" i="2"/>
  <c r="P247" i="2"/>
  <c r="O247" i="2"/>
  <c r="P246" i="2"/>
  <c r="O246" i="2"/>
  <c r="P245" i="2"/>
  <c r="O245" i="2"/>
  <c r="P244" i="2"/>
  <c r="O244" i="2"/>
  <c r="P243" i="2"/>
  <c r="O243" i="2"/>
  <c r="P242" i="2"/>
  <c r="O242" i="2"/>
  <c r="P241" i="2"/>
  <c r="O241" i="2"/>
  <c r="P240" i="2"/>
  <c r="O240" i="2"/>
  <c r="P239" i="2"/>
  <c r="O239" i="2"/>
  <c r="P238" i="2"/>
  <c r="O238" i="2"/>
  <c r="P237" i="2"/>
  <c r="O237" i="2"/>
  <c r="P236" i="2"/>
  <c r="O236" i="2"/>
  <c r="P235" i="2"/>
  <c r="O235" i="2"/>
  <c r="P234" i="2"/>
  <c r="O234" i="2"/>
  <c r="P233" i="2"/>
  <c r="O233" i="2"/>
  <c r="P232" i="2"/>
  <c r="O232" i="2"/>
  <c r="P231" i="2"/>
  <c r="O231" i="2"/>
  <c r="P230" i="2"/>
  <c r="O230" i="2"/>
  <c r="P229" i="2"/>
  <c r="O229" i="2"/>
  <c r="P228" i="2"/>
  <c r="O228" i="2"/>
  <c r="P227" i="2"/>
  <c r="O227" i="2"/>
  <c r="P226" i="2"/>
  <c r="O226" i="2"/>
  <c r="P225" i="2"/>
  <c r="O225" i="2"/>
  <c r="P224" i="2"/>
  <c r="O224" i="2"/>
  <c r="P223" i="2"/>
  <c r="O223" i="2"/>
  <c r="P222" i="2"/>
  <c r="O222" i="2"/>
  <c r="P221" i="2"/>
  <c r="O221" i="2"/>
  <c r="P220" i="2"/>
  <c r="O220" i="2"/>
  <c r="P219" i="2"/>
  <c r="O219" i="2"/>
  <c r="P218" i="2"/>
  <c r="O218" i="2"/>
  <c r="P217" i="2"/>
  <c r="O217" i="2"/>
  <c r="P216" i="2"/>
  <c r="O216" i="2"/>
  <c r="P215" i="2"/>
  <c r="O215" i="2"/>
  <c r="P214" i="2"/>
  <c r="O214" i="2"/>
  <c r="P213" i="2"/>
  <c r="O213" i="2"/>
  <c r="P212" i="2"/>
  <c r="O212" i="2"/>
  <c r="P211" i="2"/>
  <c r="O211" i="2"/>
  <c r="P210" i="2"/>
  <c r="O210" i="2"/>
  <c r="P209" i="2"/>
  <c r="O209" i="2"/>
  <c r="P208" i="2"/>
  <c r="O208" i="2"/>
  <c r="P207" i="2"/>
  <c r="O207" i="2"/>
  <c r="P206" i="2"/>
  <c r="O206" i="2"/>
  <c r="P204" i="2"/>
  <c r="O204" i="2"/>
  <c r="P203" i="2"/>
  <c r="O203" i="2"/>
  <c r="P202" i="2"/>
  <c r="O202" i="2"/>
  <c r="P201" i="2"/>
  <c r="O201" i="2"/>
  <c r="P200" i="2"/>
  <c r="O200" i="2"/>
  <c r="P199" i="2"/>
  <c r="O199" i="2"/>
  <c r="P198" i="2"/>
  <c r="O198" i="2"/>
  <c r="P197" i="2"/>
  <c r="O197" i="2"/>
  <c r="P196" i="2"/>
  <c r="O196" i="2"/>
  <c r="P195" i="2"/>
  <c r="O195" i="2"/>
  <c r="P194" i="2"/>
  <c r="O194" i="2"/>
  <c r="P193" i="2"/>
  <c r="O193" i="2"/>
  <c r="P192" i="2"/>
  <c r="O192" i="2"/>
  <c r="P191" i="2"/>
  <c r="O191" i="2"/>
  <c r="P190" i="2"/>
  <c r="O190" i="2"/>
  <c r="P189" i="2"/>
  <c r="O189" i="2"/>
  <c r="P188" i="2"/>
  <c r="O188" i="2"/>
  <c r="P187" i="2"/>
  <c r="O187" i="2"/>
  <c r="P186" i="2"/>
  <c r="O186" i="2"/>
  <c r="P185" i="2"/>
  <c r="O185" i="2"/>
  <c r="P184" i="2"/>
  <c r="O184" i="2"/>
  <c r="P183" i="2"/>
  <c r="O183" i="2"/>
  <c r="P182" i="2"/>
  <c r="O182" i="2"/>
  <c r="P181" i="2"/>
  <c r="O181" i="2"/>
  <c r="P180" i="2"/>
  <c r="O180" i="2"/>
  <c r="P179" i="2"/>
  <c r="O179" i="2"/>
  <c r="P178" i="2"/>
  <c r="O178" i="2"/>
  <c r="P177" i="2"/>
  <c r="O177" i="2"/>
  <c r="P176" i="2"/>
  <c r="O176" i="2"/>
  <c r="P175" i="2"/>
  <c r="O175" i="2"/>
  <c r="P174" i="2"/>
  <c r="O174" i="2"/>
  <c r="P173" i="2"/>
  <c r="O173" i="2"/>
  <c r="P172" i="2"/>
  <c r="O172" i="2"/>
  <c r="P171" i="2"/>
  <c r="O171" i="2"/>
  <c r="P170" i="2"/>
  <c r="O170" i="2"/>
  <c r="P169" i="2"/>
  <c r="O169" i="2"/>
  <c r="P168" i="2"/>
  <c r="O168" i="2"/>
  <c r="P167" i="2"/>
  <c r="O167" i="2"/>
  <c r="P166" i="2"/>
  <c r="O166" i="2"/>
  <c r="P165" i="2"/>
  <c r="O165" i="2"/>
  <c r="P164" i="2"/>
  <c r="O164" i="2"/>
  <c r="P163" i="2"/>
  <c r="O163" i="2"/>
  <c r="P162" i="2"/>
  <c r="O162" i="2"/>
  <c r="P161" i="2"/>
  <c r="O161" i="2"/>
  <c r="P160" i="2"/>
  <c r="O160" i="2"/>
  <c r="P159" i="2"/>
  <c r="O159" i="2"/>
  <c r="P158" i="2"/>
  <c r="O158" i="2"/>
  <c r="P157" i="2"/>
  <c r="O157" i="2"/>
  <c r="P156" i="2"/>
  <c r="O156" i="2"/>
  <c r="P155" i="2"/>
  <c r="O155" i="2"/>
  <c r="P153" i="2"/>
  <c r="O153" i="2"/>
  <c r="P152" i="2"/>
  <c r="O152" i="2"/>
  <c r="P151" i="2"/>
  <c r="O151" i="2"/>
  <c r="P150" i="2"/>
  <c r="O150" i="2"/>
  <c r="P149" i="2"/>
  <c r="O149" i="2"/>
  <c r="P148" i="2"/>
  <c r="O148" i="2"/>
  <c r="P147" i="2"/>
  <c r="O147" i="2"/>
  <c r="P146" i="2"/>
  <c r="O146" i="2"/>
  <c r="P145" i="2"/>
  <c r="O145" i="2"/>
  <c r="P144" i="2"/>
  <c r="O144" i="2"/>
  <c r="P143" i="2"/>
  <c r="O143" i="2"/>
  <c r="P142" i="2"/>
  <c r="O142" i="2"/>
  <c r="P141" i="2"/>
  <c r="O141" i="2"/>
  <c r="P140" i="2"/>
  <c r="O140" i="2"/>
  <c r="P139" i="2"/>
  <c r="O139" i="2"/>
  <c r="P138" i="2"/>
  <c r="O138" i="2"/>
  <c r="P137" i="2"/>
  <c r="O137" i="2"/>
  <c r="P136" i="2"/>
  <c r="O136" i="2"/>
  <c r="P135" i="2"/>
  <c r="O135" i="2"/>
  <c r="P134" i="2"/>
  <c r="O134" i="2"/>
  <c r="P133" i="2"/>
  <c r="O133" i="2"/>
  <c r="P132" i="2"/>
  <c r="O132" i="2"/>
  <c r="P131" i="2"/>
  <c r="O131" i="2"/>
  <c r="P130" i="2"/>
  <c r="O130" i="2"/>
  <c r="P129" i="2"/>
  <c r="O129" i="2"/>
  <c r="P128" i="2"/>
  <c r="O128" i="2"/>
  <c r="P127" i="2"/>
  <c r="O127" i="2"/>
  <c r="P126" i="2"/>
  <c r="O126" i="2"/>
  <c r="P125" i="2"/>
  <c r="O125" i="2"/>
  <c r="P124" i="2"/>
  <c r="O124" i="2"/>
  <c r="P123" i="2"/>
  <c r="O123" i="2"/>
  <c r="P122" i="2"/>
  <c r="O122" i="2"/>
  <c r="P121" i="2"/>
  <c r="O121" i="2"/>
  <c r="P120" i="2"/>
  <c r="O120" i="2"/>
  <c r="P119" i="2"/>
  <c r="O119" i="2"/>
  <c r="P118" i="2"/>
  <c r="O118" i="2"/>
  <c r="P117" i="2"/>
  <c r="O117" i="2"/>
  <c r="P116" i="2"/>
  <c r="O116" i="2"/>
  <c r="P115" i="2"/>
  <c r="O115" i="2"/>
  <c r="P114" i="2"/>
  <c r="O114" i="2"/>
  <c r="P113" i="2"/>
  <c r="O113" i="2"/>
  <c r="P112" i="2"/>
  <c r="O112" i="2"/>
  <c r="P111" i="2"/>
  <c r="O111" i="2"/>
  <c r="P110" i="2"/>
  <c r="O110" i="2"/>
  <c r="P109" i="2"/>
  <c r="O109" i="2"/>
  <c r="P108" i="2"/>
  <c r="O108" i="2"/>
  <c r="P107" i="2"/>
  <c r="O107" i="2"/>
  <c r="P106" i="2"/>
  <c r="O106" i="2"/>
  <c r="P105" i="2"/>
  <c r="O105" i="2"/>
  <c r="P104" i="2"/>
  <c r="O104" i="2"/>
  <c r="P102" i="2"/>
  <c r="O102" i="2"/>
  <c r="P101" i="2"/>
  <c r="O101" i="2"/>
  <c r="P100" i="2"/>
  <c r="O100" i="2"/>
  <c r="P99" i="2"/>
  <c r="O99" i="2"/>
  <c r="P98" i="2"/>
  <c r="O98" i="2"/>
  <c r="P97" i="2"/>
  <c r="O97" i="2"/>
  <c r="P96" i="2"/>
  <c r="O96" i="2"/>
  <c r="P95" i="2"/>
  <c r="O95" i="2"/>
  <c r="P94" i="2"/>
  <c r="O94" i="2"/>
  <c r="P93" i="2"/>
  <c r="O93" i="2"/>
  <c r="P92" i="2"/>
  <c r="O92" i="2"/>
  <c r="P91" i="2"/>
  <c r="O91" i="2"/>
  <c r="P90" i="2"/>
  <c r="O90" i="2"/>
  <c r="P89" i="2"/>
  <c r="O89" i="2"/>
  <c r="P88" i="2"/>
  <c r="O88" i="2"/>
  <c r="P87" i="2"/>
  <c r="O87" i="2"/>
  <c r="P86" i="2"/>
  <c r="O86" i="2"/>
  <c r="P85" i="2"/>
  <c r="O85" i="2"/>
  <c r="P84" i="2"/>
  <c r="O84" i="2"/>
  <c r="P83" i="2"/>
  <c r="O83" i="2"/>
  <c r="P82" i="2"/>
  <c r="O82" i="2"/>
  <c r="P81" i="2"/>
  <c r="O81" i="2"/>
  <c r="P80" i="2"/>
  <c r="O80" i="2"/>
  <c r="P79" i="2"/>
  <c r="O79" i="2"/>
  <c r="P78" i="2"/>
  <c r="O78" i="2"/>
  <c r="P77" i="2"/>
  <c r="O77" i="2"/>
  <c r="P76" i="2"/>
  <c r="O76" i="2"/>
  <c r="P75" i="2"/>
  <c r="I9" i="54" s="1"/>
  <c r="O75" i="2"/>
  <c r="H9" i="54" s="1"/>
  <c r="P74" i="2"/>
  <c r="O74" i="2"/>
  <c r="P73" i="2"/>
  <c r="O73" i="2"/>
  <c r="P72" i="2"/>
  <c r="O72" i="2"/>
  <c r="P71" i="2"/>
  <c r="O71" i="2"/>
  <c r="P70" i="2"/>
  <c r="O70" i="2"/>
  <c r="P69" i="2"/>
  <c r="O69" i="2"/>
  <c r="P68" i="2"/>
  <c r="O68" i="2"/>
  <c r="P67" i="2"/>
  <c r="O67" i="2"/>
  <c r="P66" i="2"/>
  <c r="O66" i="2"/>
  <c r="P65" i="2"/>
  <c r="O65" i="2"/>
  <c r="P64" i="2"/>
  <c r="O64" i="2"/>
  <c r="P63" i="2"/>
  <c r="O63" i="2"/>
  <c r="P62" i="2"/>
  <c r="O62" i="2"/>
  <c r="P61" i="2"/>
  <c r="O61" i="2"/>
  <c r="P60" i="2"/>
  <c r="O60" i="2"/>
  <c r="P59" i="2"/>
  <c r="O59" i="2"/>
  <c r="P58" i="2"/>
  <c r="O58" i="2"/>
  <c r="P57" i="2"/>
  <c r="O57" i="2"/>
  <c r="P56" i="2"/>
  <c r="O56" i="2"/>
  <c r="P55" i="2"/>
  <c r="O55" i="2"/>
  <c r="P54" i="2"/>
  <c r="O54" i="2"/>
  <c r="P53" i="2"/>
  <c r="O53" i="2"/>
  <c r="P51" i="2"/>
  <c r="O51" i="2"/>
  <c r="P50" i="2"/>
  <c r="O50" i="2"/>
  <c r="P49" i="2"/>
  <c r="O49" i="2"/>
  <c r="P48" i="2"/>
  <c r="O48" i="2"/>
  <c r="P47" i="2"/>
  <c r="O47" i="2"/>
  <c r="P46" i="2"/>
  <c r="O46" i="2"/>
  <c r="P45" i="2"/>
  <c r="O45" i="2"/>
  <c r="P44" i="2"/>
  <c r="O44" i="2"/>
  <c r="P43" i="2"/>
  <c r="O43" i="2"/>
  <c r="P42" i="2"/>
  <c r="O42" i="2"/>
  <c r="P41" i="2"/>
  <c r="I9" i="73" s="1"/>
  <c r="O41" i="2"/>
  <c r="H9" i="73" s="1"/>
  <c r="P40" i="2"/>
  <c r="O40" i="2"/>
  <c r="P39" i="2"/>
  <c r="O39" i="2"/>
  <c r="P38" i="2"/>
  <c r="O38" i="2"/>
  <c r="P37" i="2"/>
  <c r="O37" i="2"/>
  <c r="P36" i="2"/>
  <c r="O36" i="2"/>
  <c r="P35" i="2"/>
  <c r="I9" i="122" s="1"/>
  <c r="O35" i="2"/>
  <c r="H9" i="122" s="1"/>
  <c r="P34" i="2"/>
  <c r="O34" i="2"/>
  <c r="P33" i="2"/>
  <c r="O33" i="2"/>
  <c r="P32" i="2"/>
  <c r="O32" i="2"/>
  <c r="P31" i="2"/>
  <c r="O31" i="2"/>
  <c r="P30" i="2"/>
  <c r="O30" i="2"/>
  <c r="P29" i="2"/>
  <c r="O29" i="2"/>
  <c r="P28" i="2"/>
  <c r="O28" i="2"/>
  <c r="P27" i="2"/>
  <c r="O27" i="2"/>
  <c r="P26" i="2"/>
  <c r="O26" i="2"/>
  <c r="P25" i="2"/>
  <c r="O25" i="2"/>
  <c r="P24" i="2"/>
  <c r="O24" i="2"/>
  <c r="P23" i="2"/>
  <c r="O23" i="2"/>
  <c r="P22" i="2"/>
  <c r="I9" i="63" s="1"/>
  <c r="O22" i="2"/>
  <c r="H9" i="63" s="1"/>
  <c r="P21" i="2"/>
  <c r="O21" i="2"/>
  <c r="P20" i="2"/>
  <c r="O20" i="2"/>
  <c r="P19" i="2"/>
  <c r="O19" i="2"/>
  <c r="P18" i="2"/>
  <c r="O18" i="2"/>
  <c r="P17" i="2"/>
  <c r="O17" i="2"/>
  <c r="P16" i="2"/>
  <c r="O16" i="2"/>
  <c r="P15" i="2"/>
  <c r="O15" i="2"/>
  <c r="P14" i="2"/>
  <c r="O14" i="2"/>
  <c r="P13" i="2"/>
  <c r="O13" i="2"/>
  <c r="P12" i="2"/>
  <c r="O12" i="2"/>
  <c r="P11" i="2"/>
  <c r="I9" i="143" s="1"/>
  <c r="O9" i="143" s="1"/>
  <c r="O11" i="2"/>
  <c r="H9" i="143" s="1"/>
  <c r="P10" i="2"/>
  <c r="O10" i="2"/>
  <c r="P9" i="2"/>
  <c r="O9" i="2"/>
  <c r="P8" i="2"/>
  <c r="I9" i="152" s="1"/>
  <c r="O8" i="2"/>
  <c r="H9" i="152" s="1"/>
  <c r="P7" i="2"/>
  <c r="I9" i="82" s="1"/>
  <c r="O7" i="2"/>
  <c r="H9" i="82" s="1"/>
  <c r="P6" i="2"/>
  <c r="O6" i="2"/>
  <c r="P5" i="2"/>
  <c r="O5" i="2"/>
  <c r="P4" i="2"/>
  <c r="I9" i="44" s="1"/>
  <c r="O4" i="2"/>
  <c r="H9" i="44" s="1"/>
  <c r="P3" i="2"/>
  <c r="O3" i="2"/>
  <c r="P2" i="2"/>
  <c r="O2" i="2"/>
  <c r="H916" i="1"/>
  <c r="G916" i="1"/>
  <c r="F916" i="1"/>
  <c r="H915" i="1"/>
  <c r="G915" i="1"/>
  <c r="F915" i="1"/>
  <c r="H914" i="1"/>
  <c r="G914" i="1"/>
  <c r="F914" i="1"/>
  <c r="H913" i="1"/>
  <c r="G913" i="1"/>
  <c r="F913" i="1"/>
  <c r="H912" i="1"/>
  <c r="G912" i="1"/>
  <c r="F912" i="1"/>
  <c r="H911" i="1"/>
  <c r="G911" i="1"/>
  <c r="F911" i="1"/>
  <c r="H910" i="1"/>
  <c r="G910" i="1"/>
  <c r="F910" i="1"/>
  <c r="H909" i="1"/>
  <c r="G909" i="1"/>
  <c r="F909" i="1"/>
  <c r="H908" i="1"/>
  <c r="G908" i="1"/>
  <c r="F908" i="1"/>
  <c r="H907" i="1"/>
  <c r="G907" i="1"/>
  <c r="F907" i="1"/>
  <c r="H906" i="1"/>
  <c r="G906" i="1"/>
  <c r="F906" i="1"/>
  <c r="H905" i="1"/>
  <c r="G905" i="1"/>
  <c r="F905" i="1"/>
  <c r="H904" i="1"/>
  <c r="G904" i="1"/>
  <c r="F904" i="1"/>
  <c r="H903" i="1"/>
  <c r="G903" i="1"/>
  <c r="F903" i="1"/>
  <c r="H902" i="1"/>
  <c r="G902" i="1"/>
  <c r="F902" i="1"/>
  <c r="H901" i="1"/>
  <c r="G901" i="1"/>
  <c r="F901" i="1"/>
  <c r="H900" i="1"/>
  <c r="G900" i="1"/>
  <c r="F900" i="1"/>
  <c r="H899" i="1"/>
  <c r="G899" i="1"/>
  <c r="F899" i="1"/>
  <c r="H898" i="1"/>
  <c r="G898" i="1"/>
  <c r="F898" i="1"/>
  <c r="H897" i="1"/>
  <c r="G897" i="1"/>
  <c r="F897" i="1"/>
  <c r="H896" i="1"/>
  <c r="G896" i="1"/>
  <c r="F896" i="1"/>
  <c r="H895" i="1"/>
  <c r="G895" i="1"/>
  <c r="F895" i="1"/>
  <c r="H894" i="1"/>
  <c r="G894" i="1"/>
  <c r="F894" i="1"/>
  <c r="H893" i="1"/>
  <c r="G893" i="1"/>
  <c r="F893" i="1"/>
  <c r="H892" i="1"/>
  <c r="G892" i="1"/>
  <c r="F892" i="1"/>
  <c r="H891" i="1"/>
  <c r="G891" i="1"/>
  <c r="F891" i="1"/>
  <c r="H890" i="1"/>
  <c r="G890" i="1"/>
  <c r="F890" i="1"/>
  <c r="H889" i="1"/>
  <c r="G889" i="1"/>
  <c r="F889" i="1"/>
  <c r="H888" i="1"/>
  <c r="G888" i="1"/>
  <c r="F888" i="1"/>
  <c r="H887" i="1"/>
  <c r="G887" i="1"/>
  <c r="F887" i="1"/>
  <c r="H886" i="1"/>
  <c r="G886" i="1"/>
  <c r="F886" i="1"/>
  <c r="H885" i="1"/>
  <c r="G885" i="1"/>
  <c r="F885" i="1"/>
  <c r="H884" i="1"/>
  <c r="G884" i="1"/>
  <c r="F884" i="1"/>
  <c r="H883" i="1"/>
  <c r="G883" i="1"/>
  <c r="F883" i="1"/>
  <c r="H882" i="1"/>
  <c r="G882" i="1"/>
  <c r="F882" i="1"/>
  <c r="H881" i="1"/>
  <c r="G881" i="1"/>
  <c r="F881" i="1"/>
  <c r="H880" i="1"/>
  <c r="G880" i="1"/>
  <c r="F880" i="1"/>
  <c r="H879" i="1"/>
  <c r="G879" i="1"/>
  <c r="F879" i="1"/>
  <c r="H878" i="1"/>
  <c r="G878" i="1"/>
  <c r="F878" i="1"/>
  <c r="H877" i="1"/>
  <c r="G877" i="1"/>
  <c r="F877" i="1"/>
  <c r="H876" i="1"/>
  <c r="G876" i="1"/>
  <c r="F876" i="1"/>
  <c r="H875" i="1"/>
  <c r="G875" i="1"/>
  <c r="F875" i="1"/>
  <c r="H874" i="1"/>
  <c r="G874" i="1"/>
  <c r="F874" i="1"/>
  <c r="H873" i="1"/>
  <c r="G873" i="1"/>
  <c r="F873" i="1"/>
  <c r="H872" i="1"/>
  <c r="G872" i="1"/>
  <c r="F872" i="1"/>
  <c r="H871" i="1"/>
  <c r="G871" i="1"/>
  <c r="F871" i="1"/>
  <c r="H870" i="1"/>
  <c r="G870" i="1"/>
  <c r="F870" i="1"/>
  <c r="H869" i="1"/>
  <c r="G869" i="1"/>
  <c r="F869" i="1"/>
  <c r="H868" i="1"/>
  <c r="G868" i="1"/>
  <c r="F868" i="1"/>
  <c r="H867" i="1"/>
  <c r="G867" i="1"/>
  <c r="F867" i="1"/>
  <c r="H866" i="1"/>
  <c r="G866" i="1"/>
  <c r="F866" i="1"/>
  <c r="H865" i="1"/>
  <c r="G865" i="1"/>
  <c r="F865" i="1"/>
  <c r="H864" i="1"/>
  <c r="G864" i="1"/>
  <c r="F864" i="1"/>
  <c r="H863" i="1"/>
  <c r="G863" i="1"/>
  <c r="F863" i="1"/>
  <c r="H862" i="1"/>
  <c r="G862" i="1"/>
  <c r="F862" i="1"/>
  <c r="H861" i="1"/>
  <c r="G861" i="1"/>
  <c r="F861" i="1"/>
  <c r="H860" i="1"/>
  <c r="G860" i="1"/>
  <c r="F860" i="1"/>
  <c r="H859" i="1"/>
  <c r="G859" i="1"/>
  <c r="F859" i="1"/>
  <c r="H858" i="1"/>
  <c r="G858" i="1"/>
  <c r="F858" i="1"/>
  <c r="H857" i="1"/>
  <c r="G857" i="1"/>
  <c r="F857" i="1"/>
  <c r="H856" i="1"/>
  <c r="G856" i="1"/>
  <c r="F856" i="1"/>
  <c r="H855" i="1"/>
  <c r="G855" i="1"/>
  <c r="F855" i="1"/>
  <c r="H854" i="1"/>
  <c r="G854" i="1"/>
  <c r="F854" i="1"/>
  <c r="H853" i="1"/>
  <c r="G853" i="1"/>
  <c r="F853" i="1"/>
  <c r="H852" i="1"/>
  <c r="G852" i="1"/>
  <c r="F852" i="1"/>
  <c r="H851" i="1"/>
  <c r="G851" i="1"/>
  <c r="F851" i="1"/>
  <c r="H850" i="1"/>
  <c r="G850" i="1"/>
  <c r="F850" i="1"/>
  <c r="H849" i="1"/>
  <c r="G849" i="1"/>
  <c r="F849" i="1"/>
  <c r="H848" i="1"/>
  <c r="G848" i="1"/>
  <c r="F848" i="1"/>
  <c r="H847" i="1"/>
  <c r="G847" i="1"/>
  <c r="F847" i="1"/>
  <c r="H846" i="1"/>
  <c r="G846" i="1"/>
  <c r="F846" i="1"/>
  <c r="H845" i="1"/>
  <c r="G845" i="1"/>
  <c r="F845" i="1"/>
  <c r="H844" i="1"/>
  <c r="G844" i="1"/>
  <c r="F844" i="1"/>
  <c r="H843" i="1"/>
  <c r="G843" i="1"/>
  <c r="F843" i="1"/>
  <c r="H842" i="1"/>
  <c r="G842" i="1"/>
  <c r="F842" i="1"/>
  <c r="H841" i="1"/>
  <c r="G841" i="1"/>
  <c r="F841" i="1"/>
  <c r="H840" i="1"/>
  <c r="G840" i="1"/>
  <c r="F840" i="1"/>
  <c r="H839" i="1"/>
  <c r="G839" i="1"/>
  <c r="F839" i="1"/>
  <c r="H838" i="1"/>
  <c r="G838" i="1"/>
  <c r="F838" i="1"/>
  <c r="H837" i="1"/>
  <c r="G837" i="1"/>
  <c r="F837" i="1"/>
  <c r="H836" i="1"/>
  <c r="G836" i="1"/>
  <c r="F836" i="1"/>
  <c r="H835" i="1"/>
  <c r="G835" i="1"/>
  <c r="F835" i="1"/>
  <c r="H834" i="1"/>
  <c r="G834" i="1"/>
  <c r="F834" i="1"/>
  <c r="H833" i="1"/>
  <c r="G833" i="1"/>
  <c r="F833" i="1"/>
  <c r="H832" i="1"/>
  <c r="G832" i="1"/>
  <c r="F832" i="1"/>
  <c r="H831" i="1"/>
  <c r="G831" i="1"/>
  <c r="F831" i="1"/>
  <c r="H830" i="1"/>
  <c r="G830" i="1"/>
  <c r="F830" i="1"/>
  <c r="H829" i="1"/>
  <c r="G829" i="1"/>
  <c r="F829" i="1"/>
  <c r="H828" i="1"/>
  <c r="G828" i="1"/>
  <c r="F828" i="1"/>
  <c r="H827" i="1"/>
  <c r="G827" i="1"/>
  <c r="F827" i="1"/>
  <c r="H826" i="1"/>
  <c r="G826" i="1"/>
  <c r="F826" i="1"/>
  <c r="H825" i="1"/>
  <c r="G825" i="1"/>
  <c r="F825" i="1"/>
  <c r="H824" i="1"/>
  <c r="G824" i="1"/>
  <c r="F824" i="1"/>
  <c r="H823" i="1"/>
  <c r="G823" i="1"/>
  <c r="F823" i="1"/>
  <c r="H822" i="1"/>
  <c r="G822" i="1"/>
  <c r="F822" i="1"/>
  <c r="H821" i="1"/>
  <c r="G821" i="1"/>
  <c r="F821" i="1"/>
  <c r="H820" i="1"/>
  <c r="G820" i="1"/>
  <c r="F820" i="1"/>
  <c r="H819" i="1"/>
  <c r="G819" i="1"/>
  <c r="F819" i="1"/>
  <c r="H818" i="1"/>
  <c r="G818" i="1"/>
  <c r="F818" i="1"/>
  <c r="H817" i="1"/>
  <c r="G817" i="1"/>
  <c r="F817" i="1"/>
  <c r="H816" i="1"/>
  <c r="G816" i="1"/>
  <c r="F816" i="1"/>
  <c r="H815" i="1"/>
  <c r="G815" i="1"/>
  <c r="F815" i="1"/>
  <c r="H814" i="1"/>
  <c r="G814" i="1"/>
  <c r="F814" i="1"/>
  <c r="H813" i="1"/>
  <c r="G813" i="1"/>
  <c r="F813" i="1"/>
  <c r="H812" i="1"/>
  <c r="G812" i="1"/>
  <c r="F812" i="1"/>
  <c r="H811" i="1"/>
  <c r="G811" i="1"/>
  <c r="F811" i="1"/>
  <c r="H810" i="1"/>
  <c r="G810" i="1"/>
  <c r="F810" i="1"/>
  <c r="H809" i="1"/>
  <c r="G809" i="1"/>
  <c r="F809" i="1"/>
  <c r="H808" i="1"/>
  <c r="G808" i="1"/>
  <c r="F808" i="1"/>
  <c r="H807" i="1"/>
  <c r="G807" i="1"/>
  <c r="F807" i="1"/>
  <c r="H806" i="1"/>
  <c r="G806" i="1"/>
  <c r="F806" i="1"/>
  <c r="H805" i="1"/>
  <c r="G805" i="1"/>
  <c r="F805" i="1"/>
  <c r="H804" i="1"/>
  <c r="G804" i="1"/>
  <c r="F804" i="1"/>
  <c r="H803" i="1"/>
  <c r="G803" i="1"/>
  <c r="F803" i="1"/>
  <c r="H802" i="1"/>
  <c r="G802" i="1"/>
  <c r="F802" i="1"/>
  <c r="H801" i="1"/>
  <c r="G801" i="1"/>
  <c r="F801" i="1"/>
  <c r="H800" i="1"/>
  <c r="G800" i="1"/>
  <c r="F800" i="1"/>
  <c r="H799" i="1"/>
  <c r="G799" i="1"/>
  <c r="F799" i="1"/>
  <c r="H798" i="1"/>
  <c r="G798" i="1"/>
  <c r="F798" i="1"/>
  <c r="H797" i="1"/>
  <c r="G797" i="1"/>
  <c r="F797" i="1"/>
  <c r="H796" i="1"/>
  <c r="G796" i="1"/>
  <c r="F796" i="1"/>
  <c r="H795" i="1"/>
  <c r="G795" i="1"/>
  <c r="F795" i="1"/>
  <c r="H794" i="1"/>
  <c r="G794" i="1"/>
  <c r="F794" i="1"/>
  <c r="H793" i="1"/>
  <c r="G793" i="1"/>
  <c r="F793" i="1"/>
  <c r="H792" i="1"/>
  <c r="G792" i="1"/>
  <c r="F792" i="1"/>
  <c r="H791" i="1"/>
  <c r="G791" i="1"/>
  <c r="F791" i="1"/>
  <c r="H790" i="1"/>
  <c r="G790" i="1"/>
  <c r="F790" i="1"/>
  <c r="H789" i="1"/>
  <c r="G789" i="1"/>
  <c r="F789" i="1"/>
  <c r="H788" i="1"/>
  <c r="G788" i="1"/>
  <c r="F788" i="1"/>
  <c r="H787" i="1"/>
  <c r="G787" i="1"/>
  <c r="F787" i="1"/>
  <c r="H786" i="1"/>
  <c r="G786" i="1"/>
  <c r="F786" i="1"/>
  <c r="H785" i="1"/>
  <c r="G785" i="1"/>
  <c r="F785" i="1"/>
  <c r="H784" i="1"/>
  <c r="G784" i="1"/>
  <c r="F784" i="1"/>
  <c r="H783" i="1"/>
  <c r="G783" i="1"/>
  <c r="F783" i="1"/>
  <c r="H782" i="1"/>
  <c r="G782" i="1"/>
  <c r="F782" i="1"/>
  <c r="H781" i="1"/>
  <c r="G781" i="1"/>
  <c r="F781" i="1"/>
  <c r="H780" i="1"/>
  <c r="G780" i="1"/>
  <c r="F780" i="1"/>
  <c r="H779" i="1"/>
  <c r="G779" i="1"/>
  <c r="F779" i="1"/>
  <c r="H778" i="1"/>
  <c r="G778" i="1"/>
  <c r="F778" i="1"/>
  <c r="H777" i="1"/>
  <c r="G777" i="1"/>
  <c r="F777" i="1"/>
  <c r="H776" i="1"/>
  <c r="G776" i="1"/>
  <c r="F776" i="1"/>
  <c r="H775" i="1"/>
  <c r="G775" i="1"/>
  <c r="F775" i="1"/>
  <c r="H774" i="1"/>
  <c r="G774" i="1"/>
  <c r="F774" i="1"/>
  <c r="H773" i="1"/>
  <c r="G773" i="1"/>
  <c r="F773" i="1"/>
  <c r="H772" i="1"/>
  <c r="G772" i="1"/>
  <c r="F772" i="1"/>
  <c r="H771" i="1"/>
  <c r="G771" i="1"/>
  <c r="F771" i="1"/>
  <c r="H770" i="1"/>
  <c r="G770" i="1"/>
  <c r="F770" i="1"/>
  <c r="H769" i="1"/>
  <c r="G769" i="1"/>
  <c r="F769" i="1"/>
  <c r="H768" i="1"/>
  <c r="G768" i="1"/>
  <c r="F768" i="1"/>
  <c r="H767" i="1"/>
  <c r="G767" i="1"/>
  <c r="F767" i="1"/>
  <c r="H766" i="1"/>
  <c r="G766" i="1"/>
  <c r="F766" i="1"/>
  <c r="H765" i="1"/>
  <c r="G765" i="1"/>
  <c r="F765" i="1"/>
  <c r="H763" i="1"/>
  <c r="G763" i="1"/>
  <c r="F763" i="1"/>
  <c r="H762" i="1"/>
  <c r="G762" i="1"/>
  <c r="F762" i="1"/>
  <c r="H761" i="1"/>
  <c r="G761" i="1"/>
  <c r="F761" i="1"/>
  <c r="H760" i="1"/>
  <c r="G760" i="1"/>
  <c r="F760" i="1"/>
  <c r="H759" i="1"/>
  <c r="G759" i="1"/>
  <c r="F759" i="1"/>
  <c r="H758" i="1"/>
  <c r="G758" i="1"/>
  <c r="F758" i="1"/>
  <c r="H757" i="1"/>
  <c r="G757" i="1"/>
  <c r="F757" i="1"/>
  <c r="H756" i="1"/>
  <c r="G756" i="1"/>
  <c r="F756" i="1"/>
  <c r="H755" i="1"/>
  <c r="G755" i="1"/>
  <c r="F755" i="1"/>
  <c r="H754" i="1"/>
  <c r="G754" i="1"/>
  <c r="F754" i="1"/>
  <c r="H753" i="1"/>
  <c r="G753" i="1"/>
  <c r="F753" i="1"/>
  <c r="H752" i="1"/>
  <c r="G752" i="1"/>
  <c r="F752" i="1"/>
  <c r="H751" i="1"/>
  <c r="G751" i="1"/>
  <c r="F751" i="1"/>
  <c r="H750" i="1"/>
  <c r="G750" i="1"/>
  <c r="F750" i="1"/>
  <c r="H749" i="1"/>
  <c r="G749" i="1"/>
  <c r="F749" i="1"/>
  <c r="H748" i="1"/>
  <c r="G748" i="1"/>
  <c r="F748" i="1"/>
  <c r="H747" i="1"/>
  <c r="G747" i="1"/>
  <c r="F747" i="1"/>
  <c r="H746" i="1"/>
  <c r="G746" i="1"/>
  <c r="F746" i="1"/>
  <c r="H745" i="1"/>
  <c r="G745" i="1"/>
  <c r="F745" i="1"/>
  <c r="H744" i="1"/>
  <c r="G744" i="1"/>
  <c r="F744" i="1"/>
  <c r="H743" i="1"/>
  <c r="G743" i="1"/>
  <c r="F743" i="1"/>
  <c r="H742" i="1"/>
  <c r="G742" i="1"/>
  <c r="F742" i="1"/>
  <c r="H741" i="1"/>
  <c r="G741" i="1"/>
  <c r="F741" i="1"/>
  <c r="H740" i="1"/>
  <c r="G740" i="1"/>
  <c r="F740" i="1"/>
  <c r="H739" i="1"/>
  <c r="G739" i="1"/>
  <c r="F739" i="1"/>
  <c r="H738" i="1"/>
  <c r="G738" i="1"/>
  <c r="F738" i="1"/>
  <c r="H737" i="1"/>
  <c r="G737" i="1"/>
  <c r="F737" i="1"/>
  <c r="H736" i="1"/>
  <c r="G736" i="1"/>
  <c r="F736" i="1"/>
  <c r="H735" i="1"/>
  <c r="G735" i="1"/>
  <c r="F735" i="1"/>
  <c r="H734" i="1"/>
  <c r="G734" i="1"/>
  <c r="F734" i="1"/>
  <c r="H733" i="1"/>
  <c r="G733" i="1"/>
  <c r="F733" i="1"/>
  <c r="H732" i="1"/>
  <c r="G732" i="1"/>
  <c r="F732" i="1"/>
  <c r="H731" i="1"/>
  <c r="G731" i="1"/>
  <c r="F731" i="1"/>
  <c r="H730" i="1"/>
  <c r="G730" i="1"/>
  <c r="F730" i="1"/>
  <c r="H729" i="1"/>
  <c r="G729" i="1"/>
  <c r="F729" i="1"/>
  <c r="H728" i="1"/>
  <c r="G728" i="1"/>
  <c r="F728" i="1"/>
  <c r="H727" i="1"/>
  <c r="G727" i="1"/>
  <c r="F727" i="1"/>
  <c r="H726" i="1"/>
  <c r="G726" i="1"/>
  <c r="F726" i="1"/>
  <c r="H725" i="1"/>
  <c r="G725" i="1"/>
  <c r="F725" i="1"/>
  <c r="H724" i="1"/>
  <c r="G724" i="1"/>
  <c r="F724" i="1"/>
  <c r="H723" i="1"/>
  <c r="G723" i="1"/>
  <c r="F723" i="1"/>
  <c r="H722" i="1"/>
  <c r="G722" i="1"/>
  <c r="F722" i="1"/>
  <c r="H721" i="1"/>
  <c r="G721" i="1"/>
  <c r="F721" i="1"/>
  <c r="H720" i="1"/>
  <c r="G720" i="1"/>
  <c r="F720" i="1"/>
  <c r="H719" i="1"/>
  <c r="G719" i="1"/>
  <c r="F719" i="1"/>
  <c r="H718" i="1"/>
  <c r="G718" i="1"/>
  <c r="F718" i="1"/>
  <c r="H717" i="1"/>
  <c r="G717" i="1"/>
  <c r="F717" i="1"/>
  <c r="H716" i="1"/>
  <c r="G716" i="1"/>
  <c r="F716" i="1"/>
  <c r="H715" i="1"/>
  <c r="G715" i="1"/>
  <c r="F715" i="1"/>
  <c r="H714" i="1"/>
  <c r="G714" i="1"/>
  <c r="F714" i="1"/>
  <c r="H713" i="1"/>
  <c r="G713" i="1"/>
  <c r="F713" i="1"/>
  <c r="H712" i="1"/>
  <c r="G712" i="1"/>
  <c r="F712" i="1"/>
  <c r="H711" i="1"/>
  <c r="G711" i="1"/>
  <c r="F711" i="1"/>
  <c r="H710" i="1"/>
  <c r="G710" i="1"/>
  <c r="F710" i="1"/>
  <c r="H709" i="1"/>
  <c r="G709" i="1"/>
  <c r="F709" i="1"/>
  <c r="H708" i="1"/>
  <c r="G708" i="1"/>
  <c r="F708" i="1"/>
  <c r="H707" i="1"/>
  <c r="G707" i="1"/>
  <c r="F707" i="1"/>
  <c r="H706" i="1"/>
  <c r="G706" i="1"/>
  <c r="F706" i="1"/>
  <c r="H705" i="1"/>
  <c r="G705" i="1"/>
  <c r="F705" i="1"/>
  <c r="H704" i="1"/>
  <c r="G704" i="1"/>
  <c r="F704" i="1"/>
  <c r="H703" i="1"/>
  <c r="G703" i="1"/>
  <c r="F703" i="1"/>
  <c r="H702" i="1"/>
  <c r="G702" i="1"/>
  <c r="F702" i="1"/>
  <c r="H701" i="1"/>
  <c r="G701" i="1"/>
  <c r="F701" i="1"/>
  <c r="H700" i="1"/>
  <c r="G700" i="1"/>
  <c r="F700" i="1"/>
  <c r="H699" i="1"/>
  <c r="G699" i="1"/>
  <c r="F699" i="1"/>
  <c r="H698" i="1"/>
  <c r="G698" i="1"/>
  <c r="F698" i="1"/>
  <c r="H697" i="1"/>
  <c r="G697" i="1"/>
  <c r="F697" i="1"/>
  <c r="H696" i="1"/>
  <c r="G696" i="1"/>
  <c r="F696" i="1"/>
  <c r="H695" i="1"/>
  <c r="G695" i="1"/>
  <c r="F695" i="1"/>
  <c r="H694" i="1"/>
  <c r="G694" i="1"/>
  <c r="F694" i="1"/>
  <c r="H693" i="1"/>
  <c r="G693" i="1"/>
  <c r="F693" i="1"/>
  <c r="H692" i="1"/>
  <c r="G692" i="1"/>
  <c r="F692" i="1"/>
  <c r="H691" i="1"/>
  <c r="G691" i="1"/>
  <c r="F691" i="1"/>
  <c r="H690" i="1"/>
  <c r="G690" i="1"/>
  <c r="F690" i="1"/>
  <c r="H689" i="1"/>
  <c r="G689" i="1"/>
  <c r="F689" i="1"/>
  <c r="H688" i="1"/>
  <c r="G688" i="1"/>
  <c r="F688" i="1"/>
  <c r="H687" i="1"/>
  <c r="G687" i="1"/>
  <c r="F687" i="1"/>
  <c r="H686" i="1"/>
  <c r="G686" i="1"/>
  <c r="F686" i="1"/>
  <c r="H685" i="1"/>
  <c r="G685" i="1"/>
  <c r="F685" i="1"/>
  <c r="H684" i="1"/>
  <c r="G684" i="1"/>
  <c r="F684" i="1"/>
  <c r="H683" i="1"/>
  <c r="G683" i="1"/>
  <c r="F683" i="1"/>
  <c r="H682" i="1"/>
  <c r="G682" i="1"/>
  <c r="F682" i="1"/>
  <c r="H681" i="1"/>
  <c r="G681" i="1"/>
  <c r="F681" i="1"/>
  <c r="H680" i="1"/>
  <c r="G680" i="1"/>
  <c r="F680" i="1"/>
  <c r="H679" i="1"/>
  <c r="G679" i="1"/>
  <c r="F679" i="1"/>
  <c r="H678" i="1"/>
  <c r="G678" i="1"/>
  <c r="F678" i="1"/>
  <c r="H677" i="1"/>
  <c r="G677" i="1"/>
  <c r="F677" i="1"/>
  <c r="H676" i="1"/>
  <c r="G676" i="1"/>
  <c r="F676" i="1"/>
  <c r="H675" i="1"/>
  <c r="G675" i="1"/>
  <c r="F675" i="1"/>
  <c r="H674" i="1"/>
  <c r="G674" i="1"/>
  <c r="F674" i="1"/>
  <c r="H673" i="1"/>
  <c r="G673" i="1"/>
  <c r="F673" i="1"/>
  <c r="H672" i="1"/>
  <c r="G672" i="1"/>
  <c r="F672" i="1"/>
  <c r="H671" i="1"/>
  <c r="G671" i="1"/>
  <c r="F671" i="1"/>
  <c r="H670" i="1"/>
  <c r="G670" i="1"/>
  <c r="F670" i="1"/>
  <c r="H669" i="1"/>
  <c r="G669" i="1"/>
  <c r="F669" i="1"/>
  <c r="H668" i="1"/>
  <c r="G668" i="1"/>
  <c r="F668" i="1"/>
  <c r="H667" i="1"/>
  <c r="G667" i="1"/>
  <c r="F667" i="1"/>
  <c r="H666" i="1"/>
  <c r="G666" i="1"/>
  <c r="F666" i="1"/>
  <c r="H665" i="1"/>
  <c r="G665" i="1"/>
  <c r="F665" i="1"/>
  <c r="H664" i="1"/>
  <c r="G664" i="1"/>
  <c r="F664" i="1"/>
  <c r="H663" i="1"/>
  <c r="G663" i="1"/>
  <c r="F663" i="1"/>
  <c r="H662" i="1"/>
  <c r="G662" i="1"/>
  <c r="F662" i="1"/>
  <c r="H661" i="1"/>
  <c r="G661" i="1"/>
  <c r="F661" i="1"/>
  <c r="H660" i="1"/>
  <c r="G660" i="1"/>
  <c r="F660" i="1"/>
  <c r="H659" i="1"/>
  <c r="G659" i="1"/>
  <c r="F659" i="1"/>
  <c r="H658" i="1"/>
  <c r="G658" i="1"/>
  <c r="F658" i="1"/>
  <c r="H657" i="1"/>
  <c r="G657" i="1"/>
  <c r="F657" i="1"/>
  <c r="H656" i="1"/>
  <c r="G656" i="1"/>
  <c r="F656" i="1"/>
  <c r="H655" i="1"/>
  <c r="G655" i="1"/>
  <c r="F655" i="1"/>
  <c r="H654" i="1"/>
  <c r="G654" i="1"/>
  <c r="F654" i="1"/>
  <c r="H653" i="1"/>
  <c r="G653" i="1"/>
  <c r="F653" i="1"/>
  <c r="H652" i="1"/>
  <c r="G652" i="1"/>
  <c r="F652" i="1"/>
  <c r="H651" i="1"/>
  <c r="G651" i="1"/>
  <c r="F651" i="1"/>
  <c r="H650" i="1"/>
  <c r="G650" i="1"/>
  <c r="F650" i="1"/>
  <c r="H649" i="1"/>
  <c r="G649" i="1"/>
  <c r="F649" i="1"/>
  <c r="H648" i="1"/>
  <c r="G648" i="1"/>
  <c r="F648" i="1"/>
  <c r="H647" i="1"/>
  <c r="G647" i="1"/>
  <c r="F647" i="1"/>
  <c r="H646" i="1"/>
  <c r="G646" i="1"/>
  <c r="F646" i="1"/>
  <c r="H645" i="1"/>
  <c r="G645" i="1"/>
  <c r="F645" i="1"/>
  <c r="H644" i="1"/>
  <c r="G644" i="1"/>
  <c r="F644" i="1"/>
  <c r="H643" i="1"/>
  <c r="G643" i="1"/>
  <c r="F643" i="1"/>
  <c r="H642" i="1"/>
  <c r="G642" i="1"/>
  <c r="F642" i="1"/>
  <c r="H641" i="1"/>
  <c r="G641" i="1"/>
  <c r="F641" i="1"/>
  <c r="H640" i="1"/>
  <c r="G640" i="1"/>
  <c r="F640" i="1"/>
  <c r="H639" i="1"/>
  <c r="G639" i="1"/>
  <c r="F639" i="1"/>
  <c r="H638" i="1"/>
  <c r="G638" i="1"/>
  <c r="F638" i="1"/>
  <c r="H637" i="1"/>
  <c r="G637" i="1"/>
  <c r="F637" i="1"/>
  <c r="H636" i="1"/>
  <c r="G636" i="1"/>
  <c r="F636" i="1"/>
  <c r="H635" i="1"/>
  <c r="G635" i="1"/>
  <c r="F635" i="1"/>
  <c r="H634" i="1"/>
  <c r="G634" i="1"/>
  <c r="F634" i="1"/>
  <c r="H633" i="1"/>
  <c r="G633" i="1"/>
  <c r="F633" i="1"/>
  <c r="H632" i="1"/>
  <c r="G632" i="1"/>
  <c r="F632" i="1"/>
  <c r="H631" i="1"/>
  <c r="G631" i="1"/>
  <c r="F631" i="1"/>
  <c r="H630" i="1"/>
  <c r="G630" i="1"/>
  <c r="F630" i="1"/>
  <c r="H629" i="1"/>
  <c r="G629" i="1"/>
  <c r="F629" i="1"/>
  <c r="H628" i="1"/>
  <c r="G628" i="1"/>
  <c r="F628" i="1"/>
  <c r="H627" i="1"/>
  <c r="G627" i="1"/>
  <c r="F627" i="1"/>
  <c r="H626" i="1"/>
  <c r="G626" i="1"/>
  <c r="F626" i="1"/>
  <c r="H625" i="1"/>
  <c r="G625" i="1"/>
  <c r="F625" i="1"/>
  <c r="H624" i="1"/>
  <c r="G624" i="1"/>
  <c r="F624" i="1"/>
  <c r="H623" i="1"/>
  <c r="G623" i="1"/>
  <c r="F623" i="1"/>
  <c r="H622" i="1"/>
  <c r="G622" i="1"/>
  <c r="F622" i="1"/>
  <c r="H621" i="1"/>
  <c r="G621" i="1"/>
  <c r="F621" i="1"/>
  <c r="H620" i="1"/>
  <c r="G620" i="1"/>
  <c r="F620" i="1"/>
  <c r="H619" i="1"/>
  <c r="G619" i="1"/>
  <c r="F619" i="1"/>
  <c r="H618" i="1"/>
  <c r="G618" i="1"/>
  <c r="F618" i="1"/>
  <c r="H617" i="1"/>
  <c r="G617" i="1"/>
  <c r="F617" i="1"/>
  <c r="H616" i="1"/>
  <c r="G616" i="1"/>
  <c r="F616" i="1"/>
  <c r="H615" i="1"/>
  <c r="G615" i="1"/>
  <c r="F615" i="1"/>
  <c r="H614" i="1"/>
  <c r="G614" i="1"/>
  <c r="F614" i="1"/>
  <c r="H613" i="1"/>
  <c r="G613" i="1"/>
  <c r="F613" i="1"/>
  <c r="H612" i="1"/>
  <c r="G612" i="1"/>
  <c r="F612" i="1"/>
  <c r="H611" i="1"/>
  <c r="G611" i="1"/>
  <c r="F611" i="1"/>
  <c r="H610" i="1"/>
  <c r="G610" i="1"/>
  <c r="F610" i="1"/>
  <c r="H609" i="1"/>
  <c r="G609" i="1"/>
  <c r="F609" i="1"/>
  <c r="H608" i="1"/>
  <c r="G608" i="1"/>
  <c r="F608" i="1"/>
  <c r="H607" i="1"/>
  <c r="G607" i="1"/>
  <c r="F607" i="1"/>
  <c r="H606" i="1"/>
  <c r="G606" i="1"/>
  <c r="F606" i="1"/>
  <c r="H605" i="1"/>
  <c r="G605" i="1"/>
  <c r="F605" i="1"/>
  <c r="H604" i="1"/>
  <c r="G604" i="1"/>
  <c r="F604" i="1"/>
  <c r="H603" i="1"/>
  <c r="G603" i="1"/>
  <c r="F603" i="1"/>
  <c r="H602" i="1"/>
  <c r="G602" i="1"/>
  <c r="F602" i="1"/>
  <c r="H601" i="1"/>
  <c r="G601" i="1"/>
  <c r="F601" i="1"/>
  <c r="H600" i="1"/>
  <c r="G600" i="1"/>
  <c r="F600" i="1"/>
  <c r="H599" i="1"/>
  <c r="G599" i="1"/>
  <c r="F599" i="1"/>
  <c r="H598" i="1"/>
  <c r="G598" i="1"/>
  <c r="F598" i="1"/>
  <c r="H597" i="1"/>
  <c r="G597" i="1"/>
  <c r="F597" i="1"/>
  <c r="H596" i="1"/>
  <c r="G596" i="1"/>
  <c r="F596" i="1"/>
  <c r="H595" i="1"/>
  <c r="G595" i="1"/>
  <c r="F595" i="1"/>
  <c r="H594" i="1"/>
  <c r="G594" i="1"/>
  <c r="F594" i="1"/>
  <c r="H593" i="1"/>
  <c r="G593" i="1"/>
  <c r="F593" i="1"/>
  <c r="H592" i="1"/>
  <c r="G592" i="1"/>
  <c r="F592" i="1"/>
  <c r="H591" i="1"/>
  <c r="G591" i="1"/>
  <c r="F591" i="1"/>
  <c r="H590" i="1"/>
  <c r="G590" i="1"/>
  <c r="F590" i="1"/>
  <c r="H589" i="1"/>
  <c r="G589" i="1"/>
  <c r="F589" i="1"/>
  <c r="H588" i="1"/>
  <c r="G588" i="1"/>
  <c r="F588" i="1"/>
  <c r="H587" i="1"/>
  <c r="G587" i="1"/>
  <c r="F587" i="1"/>
  <c r="H586" i="1"/>
  <c r="G586" i="1"/>
  <c r="F586" i="1"/>
  <c r="H585" i="1"/>
  <c r="G585" i="1"/>
  <c r="F585" i="1"/>
  <c r="H584" i="1"/>
  <c r="G584" i="1"/>
  <c r="F584" i="1"/>
  <c r="H583" i="1"/>
  <c r="G583" i="1"/>
  <c r="F583" i="1"/>
  <c r="H582" i="1"/>
  <c r="G582" i="1"/>
  <c r="F582" i="1"/>
  <c r="H581" i="1"/>
  <c r="G581" i="1"/>
  <c r="F581" i="1"/>
  <c r="H580" i="1"/>
  <c r="G580" i="1"/>
  <c r="F580" i="1"/>
  <c r="H579" i="1"/>
  <c r="G579" i="1"/>
  <c r="F579" i="1"/>
  <c r="H578" i="1"/>
  <c r="G578" i="1"/>
  <c r="F578" i="1"/>
  <c r="H577" i="1"/>
  <c r="G577" i="1"/>
  <c r="F577" i="1"/>
  <c r="H576" i="1"/>
  <c r="G576" i="1"/>
  <c r="F576" i="1"/>
  <c r="H575" i="1"/>
  <c r="G575" i="1"/>
  <c r="F575" i="1"/>
  <c r="H574" i="1"/>
  <c r="G574" i="1"/>
  <c r="F574" i="1"/>
  <c r="H573" i="1"/>
  <c r="G573" i="1"/>
  <c r="F573" i="1"/>
  <c r="H572" i="1"/>
  <c r="G572" i="1"/>
  <c r="F572" i="1"/>
  <c r="H571" i="1"/>
  <c r="G571" i="1"/>
  <c r="F571" i="1"/>
  <c r="H570" i="1"/>
  <c r="G570" i="1"/>
  <c r="F570" i="1"/>
  <c r="H569" i="1"/>
  <c r="G569" i="1"/>
  <c r="F569" i="1"/>
  <c r="H568" i="1"/>
  <c r="G568" i="1"/>
  <c r="F568" i="1"/>
  <c r="H567" i="1"/>
  <c r="G567" i="1"/>
  <c r="F567" i="1"/>
  <c r="H566" i="1"/>
  <c r="G566" i="1"/>
  <c r="F566" i="1"/>
  <c r="H565" i="1"/>
  <c r="G565" i="1"/>
  <c r="F565" i="1"/>
  <c r="H564" i="1"/>
  <c r="G564" i="1"/>
  <c r="F564" i="1"/>
  <c r="H563" i="1"/>
  <c r="G563" i="1"/>
  <c r="F563" i="1"/>
  <c r="H562" i="1"/>
  <c r="G562" i="1"/>
  <c r="F562" i="1"/>
  <c r="H561" i="1"/>
  <c r="G561" i="1"/>
  <c r="F561" i="1"/>
  <c r="H560" i="1"/>
  <c r="G560" i="1"/>
  <c r="F560" i="1"/>
  <c r="H559" i="1"/>
  <c r="G559" i="1"/>
  <c r="F559" i="1"/>
  <c r="H558" i="1"/>
  <c r="G558" i="1"/>
  <c r="F558" i="1"/>
  <c r="H557" i="1"/>
  <c r="G557" i="1"/>
  <c r="F557" i="1"/>
  <c r="H556" i="1"/>
  <c r="G556" i="1"/>
  <c r="F556" i="1"/>
  <c r="H555" i="1"/>
  <c r="G555" i="1"/>
  <c r="F555" i="1"/>
  <c r="H554" i="1"/>
  <c r="G554" i="1"/>
  <c r="F554" i="1"/>
  <c r="H553" i="1"/>
  <c r="G553" i="1"/>
  <c r="F553" i="1"/>
  <c r="H552" i="1"/>
  <c r="G552" i="1"/>
  <c r="F552" i="1"/>
  <c r="H551" i="1"/>
  <c r="G551" i="1"/>
  <c r="F551" i="1"/>
  <c r="H550" i="1"/>
  <c r="G550" i="1"/>
  <c r="F550" i="1"/>
  <c r="H549" i="1"/>
  <c r="G549" i="1"/>
  <c r="F549" i="1"/>
  <c r="H548" i="1"/>
  <c r="G548" i="1"/>
  <c r="F548" i="1"/>
  <c r="H547" i="1"/>
  <c r="G547" i="1"/>
  <c r="F547" i="1"/>
  <c r="H546" i="1"/>
  <c r="G546" i="1"/>
  <c r="F546" i="1"/>
  <c r="H545" i="1"/>
  <c r="G545" i="1"/>
  <c r="F545" i="1"/>
  <c r="H544" i="1"/>
  <c r="G544" i="1"/>
  <c r="F544" i="1"/>
  <c r="H543" i="1"/>
  <c r="G543" i="1"/>
  <c r="F543" i="1"/>
  <c r="H542" i="1"/>
  <c r="G542" i="1"/>
  <c r="F542" i="1"/>
  <c r="H541" i="1"/>
  <c r="G541" i="1"/>
  <c r="F541" i="1"/>
  <c r="H540" i="1"/>
  <c r="G540" i="1"/>
  <c r="F540" i="1"/>
  <c r="H539" i="1"/>
  <c r="G539" i="1"/>
  <c r="F539" i="1"/>
  <c r="H538" i="1"/>
  <c r="G538" i="1"/>
  <c r="F538" i="1"/>
  <c r="H537" i="1"/>
  <c r="G537" i="1"/>
  <c r="F537" i="1"/>
  <c r="H536" i="1"/>
  <c r="G536" i="1"/>
  <c r="F536" i="1"/>
  <c r="H535" i="1"/>
  <c r="G535" i="1"/>
  <c r="F535" i="1"/>
  <c r="H534" i="1"/>
  <c r="G534" i="1"/>
  <c r="F534" i="1"/>
  <c r="H533" i="1"/>
  <c r="G533" i="1"/>
  <c r="F533" i="1"/>
  <c r="H532" i="1"/>
  <c r="G532" i="1"/>
  <c r="F532" i="1"/>
  <c r="H531" i="1"/>
  <c r="G531" i="1"/>
  <c r="F531" i="1"/>
  <c r="H530" i="1"/>
  <c r="G530" i="1"/>
  <c r="F530" i="1"/>
  <c r="H529" i="1"/>
  <c r="G529" i="1"/>
  <c r="F529" i="1"/>
  <c r="H528" i="1"/>
  <c r="G528" i="1"/>
  <c r="F528" i="1"/>
  <c r="H527" i="1"/>
  <c r="G527" i="1"/>
  <c r="F527" i="1"/>
  <c r="H526" i="1"/>
  <c r="G526" i="1"/>
  <c r="F526" i="1"/>
  <c r="H525" i="1"/>
  <c r="G525" i="1"/>
  <c r="F525" i="1"/>
  <c r="H524" i="1"/>
  <c r="G524" i="1"/>
  <c r="F524" i="1"/>
  <c r="H523" i="1"/>
  <c r="G523" i="1"/>
  <c r="F523" i="1"/>
  <c r="H522" i="1"/>
  <c r="G522" i="1"/>
  <c r="F522" i="1"/>
  <c r="H521" i="1"/>
  <c r="G521" i="1"/>
  <c r="F521" i="1"/>
  <c r="H520" i="1"/>
  <c r="G520" i="1"/>
  <c r="F520" i="1"/>
  <c r="H519" i="1"/>
  <c r="G519" i="1"/>
  <c r="F519" i="1"/>
  <c r="H518" i="1"/>
  <c r="G518" i="1"/>
  <c r="F518" i="1"/>
  <c r="H517" i="1"/>
  <c r="G517" i="1"/>
  <c r="F517" i="1"/>
  <c r="H516" i="1"/>
  <c r="G516" i="1"/>
  <c r="F516" i="1"/>
  <c r="H515" i="1"/>
  <c r="G515" i="1"/>
  <c r="F515" i="1"/>
  <c r="H514" i="1"/>
  <c r="G514" i="1"/>
  <c r="F514" i="1"/>
  <c r="H513" i="1"/>
  <c r="G513" i="1"/>
  <c r="F513" i="1"/>
  <c r="H512" i="1"/>
  <c r="G512" i="1"/>
  <c r="F512" i="1"/>
  <c r="H511" i="1"/>
  <c r="G511" i="1"/>
  <c r="F511" i="1"/>
  <c r="H510" i="1"/>
  <c r="G510" i="1"/>
  <c r="F510" i="1"/>
  <c r="H509" i="1"/>
  <c r="G509" i="1"/>
  <c r="F509" i="1"/>
  <c r="H508" i="1"/>
  <c r="G508" i="1"/>
  <c r="F508" i="1"/>
  <c r="H507" i="1"/>
  <c r="G507" i="1"/>
  <c r="F507" i="1"/>
  <c r="H506" i="1"/>
  <c r="G506" i="1"/>
  <c r="F506" i="1"/>
  <c r="H505" i="1"/>
  <c r="G505" i="1"/>
  <c r="F505" i="1"/>
  <c r="H504" i="1"/>
  <c r="G504" i="1"/>
  <c r="F504" i="1"/>
  <c r="H503" i="1"/>
  <c r="G503" i="1"/>
  <c r="F503" i="1"/>
  <c r="H502" i="1"/>
  <c r="G502" i="1"/>
  <c r="F502" i="1"/>
  <c r="H501" i="1"/>
  <c r="G501" i="1"/>
  <c r="F501" i="1"/>
  <c r="H500" i="1"/>
  <c r="G500" i="1"/>
  <c r="F500" i="1"/>
  <c r="H499" i="1"/>
  <c r="G499" i="1"/>
  <c r="F499" i="1"/>
  <c r="H498" i="1"/>
  <c r="G498" i="1"/>
  <c r="F498" i="1"/>
  <c r="H497" i="1"/>
  <c r="G497" i="1"/>
  <c r="F497" i="1"/>
  <c r="H496" i="1"/>
  <c r="G496" i="1"/>
  <c r="F496" i="1"/>
  <c r="H495" i="1"/>
  <c r="G495" i="1"/>
  <c r="F495" i="1"/>
  <c r="H494" i="1"/>
  <c r="G494" i="1"/>
  <c r="F494" i="1"/>
  <c r="H493" i="1"/>
  <c r="G493" i="1"/>
  <c r="F493" i="1"/>
  <c r="H492" i="1"/>
  <c r="G492" i="1"/>
  <c r="F492" i="1"/>
  <c r="H491" i="1"/>
  <c r="G491" i="1"/>
  <c r="F491" i="1"/>
  <c r="H490" i="1"/>
  <c r="G490" i="1"/>
  <c r="F490" i="1"/>
  <c r="H489" i="1"/>
  <c r="G489" i="1"/>
  <c r="F489" i="1"/>
  <c r="H488" i="1"/>
  <c r="G488" i="1"/>
  <c r="F488" i="1"/>
  <c r="H487" i="1"/>
  <c r="G487" i="1"/>
  <c r="F487" i="1"/>
  <c r="H486" i="1"/>
  <c r="G486" i="1"/>
  <c r="F486" i="1"/>
  <c r="H485" i="1"/>
  <c r="G485" i="1"/>
  <c r="F485" i="1"/>
  <c r="H484" i="1"/>
  <c r="G484" i="1"/>
  <c r="F484" i="1"/>
  <c r="H483" i="1"/>
  <c r="G483" i="1"/>
  <c r="F483" i="1"/>
  <c r="H482" i="1"/>
  <c r="G482" i="1"/>
  <c r="F482" i="1"/>
  <c r="H481" i="1"/>
  <c r="G481" i="1"/>
  <c r="F481" i="1"/>
  <c r="H480" i="1"/>
  <c r="G480" i="1"/>
  <c r="F480" i="1"/>
  <c r="H479" i="1"/>
  <c r="G479" i="1"/>
  <c r="F479" i="1"/>
  <c r="H478" i="1"/>
  <c r="G478" i="1"/>
  <c r="F478" i="1"/>
  <c r="H477" i="1"/>
  <c r="G477" i="1"/>
  <c r="F477" i="1"/>
  <c r="H476" i="1"/>
  <c r="G476" i="1"/>
  <c r="F476" i="1"/>
  <c r="H475" i="1"/>
  <c r="G475" i="1"/>
  <c r="F475" i="1"/>
  <c r="H474" i="1"/>
  <c r="G474" i="1"/>
  <c r="F474" i="1"/>
  <c r="H473" i="1"/>
  <c r="G473" i="1"/>
  <c r="F473" i="1"/>
  <c r="H472" i="1"/>
  <c r="G472" i="1"/>
  <c r="F472" i="1"/>
  <c r="H471" i="1"/>
  <c r="G471" i="1"/>
  <c r="F471" i="1"/>
  <c r="H470" i="1"/>
  <c r="G470" i="1"/>
  <c r="F470" i="1"/>
  <c r="H469" i="1"/>
  <c r="G469" i="1"/>
  <c r="F469" i="1"/>
  <c r="H468" i="1"/>
  <c r="G468" i="1"/>
  <c r="F468" i="1"/>
  <c r="H467" i="1"/>
  <c r="G467" i="1"/>
  <c r="F467" i="1"/>
  <c r="H466" i="1"/>
  <c r="G466" i="1"/>
  <c r="F466" i="1"/>
  <c r="H465" i="1"/>
  <c r="G465" i="1"/>
  <c r="F465" i="1"/>
  <c r="H464" i="1"/>
  <c r="G464" i="1"/>
  <c r="F464" i="1"/>
  <c r="H463" i="1"/>
  <c r="G463" i="1"/>
  <c r="F463" i="1"/>
  <c r="H462" i="1"/>
  <c r="G462" i="1"/>
  <c r="F462" i="1"/>
  <c r="H461" i="1"/>
  <c r="G461" i="1"/>
  <c r="F461" i="1"/>
  <c r="H460" i="1"/>
  <c r="G460" i="1"/>
  <c r="F460" i="1"/>
  <c r="H459" i="1"/>
  <c r="G459" i="1"/>
  <c r="F459" i="1"/>
  <c r="H458" i="1"/>
  <c r="G458" i="1"/>
  <c r="F458" i="1"/>
  <c r="H457" i="1"/>
  <c r="G457" i="1"/>
  <c r="F457" i="1"/>
  <c r="H456" i="1"/>
  <c r="G456" i="1"/>
  <c r="F456" i="1"/>
  <c r="H455" i="1"/>
  <c r="G455" i="1"/>
  <c r="F455" i="1"/>
  <c r="H454" i="1"/>
  <c r="G454" i="1"/>
  <c r="F454" i="1"/>
  <c r="H453" i="1"/>
  <c r="G453" i="1"/>
  <c r="F453" i="1"/>
  <c r="H452" i="1"/>
  <c r="G452" i="1"/>
  <c r="F452" i="1"/>
  <c r="H451" i="1"/>
  <c r="G451" i="1"/>
  <c r="F451" i="1"/>
  <c r="H450" i="1"/>
  <c r="G450" i="1"/>
  <c r="F450" i="1"/>
  <c r="H449" i="1"/>
  <c r="G449" i="1"/>
  <c r="F449" i="1"/>
  <c r="H448" i="1"/>
  <c r="G448" i="1"/>
  <c r="F448" i="1"/>
  <c r="H447" i="1"/>
  <c r="G447" i="1"/>
  <c r="F447" i="1"/>
  <c r="H446" i="1"/>
  <c r="G446" i="1"/>
  <c r="F446" i="1"/>
  <c r="H445" i="1"/>
  <c r="G445" i="1"/>
  <c r="F445" i="1"/>
  <c r="H444" i="1"/>
  <c r="G444" i="1"/>
  <c r="F444" i="1"/>
  <c r="H443" i="1"/>
  <c r="G443" i="1"/>
  <c r="F443" i="1"/>
  <c r="H442" i="1"/>
  <c r="G442" i="1"/>
  <c r="F442" i="1"/>
  <c r="H441" i="1"/>
  <c r="G441" i="1"/>
  <c r="F441" i="1"/>
  <c r="H440" i="1"/>
  <c r="G440" i="1"/>
  <c r="F440" i="1"/>
  <c r="H439" i="1"/>
  <c r="G439" i="1"/>
  <c r="F439" i="1"/>
  <c r="H438" i="1"/>
  <c r="G438" i="1"/>
  <c r="F438" i="1"/>
  <c r="H437" i="1"/>
  <c r="G437" i="1"/>
  <c r="F437" i="1"/>
  <c r="H436" i="1"/>
  <c r="G436" i="1"/>
  <c r="F436" i="1"/>
  <c r="H435" i="1"/>
  <c r="G435" i="1"/>
  <c r="F435" i="1"/>
  <c r="H434" i="1"/>
  <c r="G434" i="1"/>
  <c r="F434" i="1"/>
  <c r="H433" i="1"/>
  <c r="G433" i="1"/>
  <c r="F433" i="1"/>
  <c r="H432" i="1"/>
  <c r="G432" i="1"/>
  <c r="F432" i="1"/>
  <c r="H431" i="1"/>
  <c r="G431" i="1"/>
  <c r="F431" i="1"/>
  <c r="H430" i="1"/>
  <c r="G430" i="1"/>
  <c r="F430" i="1"/>
  <c r="H429" i="1"/>
  <c r="G429" i="1"/>
  <c r="F429" i="1"/>
  <c r="H428" i="1"/>
  <c r="G428" i="1"/>
  <c r="F428" i="1"/>
  <c r="H427" i="1"/>
  <c r="G427" i="1"/>
  <c r="F427" i="1"/>
  <c r="H426" i="1"/>
  <c r="G426" i="1"/>
  <c r="F426" i="1"/>
  <c r="H425" i="1"/>
  <c r="G425" i="1"/>
  <c r="F425" i="1"/>
  <c r="H424" i="1"/>
  <c r="G424" i="1"/>
  <c r="F424" i="1"/>
  <c r="H423" i="1"/>
  <c r="G423" i="1"/>
  <c r="F423" i="1"/>
  <c r="H422" i="1"/>
  <c r="G422" i="1"/>
  <c r="F422" i="1"/>
  <c r="H421" i="1"/>
  <c r="G421" i="1"/>
  <c r="F421" i="1"/>
  <c r="H420" i="1"/>
  <c r="G420" i="1"/>
  <c r="F420" i="1"/>
  <c r="H419" i="1"/>
  <c r="G419" i="1"/>
  <c r="F419" i="1"/>
  <c r="H418" i="1"/>
  <c r="G418" i="1"/>
  <c r="F418" i="1"/>
  <c r="H417" i="1"/>
  <c r="G417" i="1"/>
  <c r="F417" i="1"/>
  <c r="H416" i="1"/>
  <c r="G416" i="1"/>
  <c r="F416" i="1"/>
  <c r="H415" i="1"/>
  <c r="G415" i="1"/>
  <c r="F415" i="1"/>
  <c r="H414" i="1"/>
  <c r="G414" i="1"/>
  <c r="F414" i="1"/>
  <c r="H413" i="1"/>
  <c r="G413" i="1"/>
  <c r="F413" i="1"/>
  <c r="H412" i="1"/>
  <c r="G412" i="1"/>
  <c r="F412" i="1"/>
  <c r="H411" i="1"/>
  <c r="G411" i="1"/>
  <c r="F411" i="1"/>
  <c r="H410" i="1"/>
  <c r="G410" i="1"/>
  <c r="F410" i="1"/>
  <c r="H409" i="1"/>
  <c r="G409" i="1"/>
  <c r="F409" i="1"/>
  <c r="H408" i="1"/>
  <c r="G408" i="1"/>
  <c r="F408" i="1"/>
  <c r="H407" i="1"/>
  <c r="G407" i="1"/>
  <c r="F407" i="1"/>
  <c r="H406" i="1"/>
  <c r="G406" i="1"/>
  <c r="F406" i="1"/>
  <c r="H405" i="1"/>
  <c r="G405" i="1"/>
  <c r="F405" i="1"/>
  <c r="H404" i="1"/>
  <c r="G404" i="1"/>
  <c r="F404" i="1"/>
  <c r="H403" i="1"/>
  <c r="G403" i="1"/>
  <c r="F403" i="1"/>
  <c r="H402" i="1"/>
  <c r="G402" i="1"/>
  <c r="F402" i="1"/>
  <c r="H401" i="1"/>
  <c r="G401" i="1"/>
  <c r="F401" i="1"/>
  <c r="H400" i="1"/>
  <c r="G400" i="1"/>
  <c r="F400" i="1"/>
  <c r="H399" i="1"/>
  <c r="G399" i="1"/>
  <c r="F399" i="1"/>
  <c r="H398" i="1"/>
  <c r="G398" i="1"/>
  <c r="F398" i="1"/>
  <c r="H397" i="1"/>
  <c r="G397" i="1"/>
  <c r="F397" i="1"/>
  <c r="H396" i="1"/>
  <c r="G396" i="1"/>
  <c r="F396" i="1"/>
  <c r="H395" i="1"/>
  <c r="G395" i="1"/>
  <c r="F395" i="1"/>
  <c r="H394" i="1"/>
  <c r="G394" i="1"/>
  <c r="F394" i="1"/>
  <c r="H393" i="1"/>
  <c r="G393" i="1"/>
  <c r="F393" i="1"/>
  <c r="H392" i="1"/>
  <c r="G392" i="1"/>
  <c r="F392" i="1"/>
  <c r="H391" i="1"/>
  <c r="G391" i="1"/>
  <c r="F391" i="1"/>
  <c r="H390" i="1"/>
  <c r="G390" i="1"/>
  <c r="F390" i="1"/>
  <c r="H389" i="1"/>
  <c r="G389" i="1"/>
  <c r="F389" i="1"/>
  <c r="H388" i="1"/>
  <c r="G388" i="1"/>
  <c r="F388" i="1"/>
  <c r="H387" i="1"/>
  <c r="G387" i="1"/>
  <c r="F387" i="1"/>
  <c r="H386" i="1"/>
  <c r="G386" i="1"/>
  <c r="F386" i="1"/>
  <c r="H385" i="1"/>
  <c r="G385" i="1"/>
  <c r="F385" i="1"/>
  <c r="H384" i="1"/>
  <c r="G384" i="1"/>
  <c r="F384" i="1"/>
  <c r="H383" i="1"/>
  <c r="G383" i="1"/>
  <c r="F383" i="1"/>
  <c r="H382" i="1"/>
  <c r="G382" i="1"/>
  <c r="F382" i="1"/>
  <c r="H381" i="1"/>
  <c r="G381" i="1"/>
  <c r="F381" i="1"/>
  <c r="H380" i="1"/>
  <c r="G380" i="1"/>
  <c r="F380" i="1"/>
  <c r="H379" i="1"/>
  <c r="G379" i="1"/>
  <c r="F379" i="1"/>
  <c r="H378" i="1"/>
  <c r="G378" i="1"/>
  <c r="F378" i="1"/>
  <c r="H377" i="1"/>
  <c r="G377" i="1"/>
  <c r="F377" i="1"/>
  <c r="H376" i="1"/>
  <c r="G376" i="1"/>
  <c r="F376" i="1"/>
  <c r="H375" i="1"/>
  <c r="G375" i="1"/>
  <c r="F375" i="1"/>
  <c r="H374" i="1"/>
  <c r="G374" i="1"/>
  <c r="F374" i="1"/>
  <c r="H373" i="1"/>
  <c r="G373" i="1"/>
  <c r="F373" i="1"/>
  <c r="H372" i="1"/>
  <c r="G372" i="1"/>
  <c r="F372" i="1"/>
  <c r="H371" i="1"/>
  <c r="G371" i="1"/>
  <c r="F371" i="1"/>
  <c r="H370" i="1"/>
  <c r="G370" i="1"/>
  <c r="F370" i="1"/>
  <c r="H369" i="1"/>
  <c r="G369" i="1"/>
  <c r="F369" i="1"/>
  <c r="H368" i="1"/>
  <c r="G368" i="1"/>
  <c r="F368" i="1"/>
  <c r="H367" i="1"/>
  <c r="G367" i="1"/>
  <c r="F367" i="1"/>
  <c r="H366" i="1"/>
  <c r="G366" i="1"/>
  <c r="F366" i="1"/>
  <c r="H365" i="1"/>
  <c r="G365" i="1"/>
  <c r="F365" i="1"/>
  <c r="H364" i="1"/>
  <c r="G364" i="1"/>
  <c r="F364" i="1"/>
  <c r="H363" i="1"/>
  <c r="G363" i="1"/>
  <c r="F363" i="1"/>
  <c r="H362" i="1"/>
  <c r="G362" i="1"/>
  <c r="F362" i="1"/>
  <c r="H361" i="1"/>
  <c r="G361" i="1"/>
  <c r="F361" i="1"/>
  <c r="H360" i="1"/>
  <c r="G360" i="1"/>
  <c r="F360" i="1"/>
  <c r="H359" i="1"/>
  <c r="G359" i="1"/>
  <c r="F359" i="1"/>
  <c r="H358" i="1"/>
  <c r="G358" i="1"/>
  <c r="F358" i="1"/>
  <c r="H357" i="1"/>
  <c r="G357" i="1"/>
  <c r="F357" i="1"/>
  <c r="H356" i="1"/>
  <c r="G356" i="1"/>
  <c r="F356" i="1"/>
  <c r="H355" i="1"/>
  <c r="G355" i="1"/>
  <c r="F355" i="1"/>
  <c r="H354" i="1"/>
  <c r="G354" i="1"/>
  <c r="F354" i="1"/>
  <c r="H353" i="1"/>
  <c r="G353" i="1"/>
  <c r="F353" i="1"/>
  <c r="H352" i="1"/>
  <c r="G352" i="1"/>
  <c r="F352" i="1"/>
  <c r="H351" i="1"/>
  <c r="G351" i="1"/>
  <c r="F351" i="1"/>
  <c r="H350" i="1"/>
  <c r="G350" i="1"/>
  <c r="F350" i="1"/>
  <c r="H349" i="1"/>
  <c r="G349" i="1"/>
  <c r="F349" i="1"/>
  <c r="H348" i="1"/>
  <c r="G348" i="1"/>
  <c r="F348" i="1"/>
  <c r="H347" i="1"/>
  <c r="G347" i="1"/>
  <c r="F347" i="1"/>
  <c r="H346" i="1"/>
  <c r="G346" i="1"/>
  <c r="F346" i="1"/>
  <c r="H345" i="1"/>
  <c r="G345" i="1"/>
  <c r="F345" i="1"/>
  <c r="H344" i="1"/>
  <c r="G344" i="1"/>
  <c r="F344" i="1"/>
  <c r="H343" i="1"/>
  <c r="G343" i="1"/>
  <c r="F343" i="1"/>
  <c r="H342" i="1"/>
  <c r="G342" i="1"/>
  <c r="F342" i="1"/>
  <c r="H341" i="1"/>
  <c r="G341" i="1"/>
  <c r="F341" i="1"/>
  <c r="H340" i="1"/>
  <c r="G340" i="1"/>
  <c r="F340" i="1"/>
  <c r="H339" i="1"/>
  <c r="G339" i="1"/>
  <c r="F339" i="1"/>
  <c r="H338" i="1"/>
  <c r="G338" i="1"/>
  <c r="F338" i="1"/>
  <c r="H337" i="1"/>
  <c r="G337" i="1"/>
  <c r="F337" i="1"/>
  <c r="H336" i="1"/>
  <c r="G336" i="1"/>
  <c r="F336" i="1"/>
  <c r="H335" i="1"/>
  <c r="G335" i="1"/>
  <c r="F335" i="1"/>
  <c r="H334" i="1"/>
  <c r="G334" i="1"/>
  <c r="F334" i="1"/>
  <c r="H333" i="1"/>
  <c r="G333" i="1"/>
  <c r="F333" i="1"/>
  <c r="H332" i="1"/>
  <c r="G332" i="1"/>
  <c r="F332" i="1"/>
  <c r="H331" i="1"/>
  <c r="G331" i="1"/>
  <c r="F331" i="1"/>
  <c r="H330" i="1"/>
  <c r="G330" i="1"/>
  <c r="F330" i="1"/>
  <c r="H329" i="1"/>
  <c r="G329" i="1"/>
  <c r="F329" i="1"/>
  <c r="H328" i="1"/>
  <c r="G328" i="1"/>
  <c r="F328" i="1"/>
  <c r="H327" i="1"/>
  <c r="G327" i="1"/>
  <c r="F327" i="1"/>
  <c r="H326" i="1"/>
  <c r="G326" i="1"/>
  <c r="F326" i="1"/>
  <c r="H325" i="1"/>
  <c r="G325" i="1"/>
  <c r="F325" i="1"/>
  <c r="H324" i="1"/>
  <c r="G324" i="1"/>
  <c r="F324" i="1"/>
  <c r="H323" i="1"/>
  <c r="G323" i="1"/>
  <c r="F323" i="1"/>
  <c r="H322" i="1"/>
  <c r="G322" i="1"/>
  <c r="F322" i="1"/>
  <c r="H321" i="1"/>
  <c r="G321" i="1"/>
  <c r="F321" i="1"/>
  <c r="H320" i="1"/>
  <c r="G320" i="1"/>
  <c r="F320" i="1"/>
  <c r="H319" i="1"/>
  <c r="G319" i="1"/>
  <c r="F319" i="1"/>
  <c r="H318" i="1"/>
  <c r="G318" i="1"/>
  <c r="F318" i="1"/>
  <c r="H317" i="1"/>
  <c r="G317" i="1"/>
  <c r="F317" i="1"/>
  <c r="H316" i="1"/>
  <c r="G316" i="1"/>
  <c r="F316" i="1"/>
  <c r="H315" i="1"/>
  <c r="G315" i="1"/>
  <c r="F315" i="1"/>
  <c r="H314" i="1"/>
  <c r="G314" i="1"/>
  <c r="F314" i="1"/>
  <c r="H313" i="1"/>
  <c r="G313" i="1"/>
  <c r="F313" i="1"/>
  <c r="H312" i="1"/>
  <c r="G312" i="1"/>
  <c r="F312" i="1"/>
  <c r="H311" i="1"/>
  <c r="G311" i="1"/>
  <c r="F311" i="1"/>
  <c r="H310" i="1"/>
  <c r="G310" i="1"/>
  <c r="F310" i="1"/>
  <c r="H309" i="1"/>
  <c r="G309" i="1"/>
  <c r="F309" i="1"/>
  <c r="H308" i="1"/>
  <c r="G308" i="1"/>
  <c r="F308" i="1"/>
  <c r="H307" i="1"/>
  <c r="G307" i="1"/>
  <c r="F307" i="1"/>
  <c r="H306" i="1"/>
  <c r="G306" i="1"/>
  <c r="F306" i="1"/>
  <c r="H305" i="1"/>
  <c r="G305" i="1"/>
  <c r="F305" i="1"/>
  <c r="H304" i="1"/>
  <c r="G304" i="1"/>
  <c r="F304" i="1"/>
  <c r="H303" i="1"/>
  <c r="G303" i="1"/>
  <c r="F303" i="1"/>
  <c r="H302" i="1"/>
  <c r="G302" i="1"/>
  <c r="F302" i="1"/>
  <c r="H301" i="1"/>
  <c r="G301" i="1"/>
  <c r="F301" i="1"/>
  <c r="H300" i="1"/>
  <c r="G300" i="1"/>
  <c r="F300" i="1"/>
  <c r="H299" i="1"/>
  <c r="G299" i="1"/>
  <c r="F299" i="1"/>
  <c r="H298" i="1"/>
  <c r="G298" i="1"/>
  <c r="F298" i="1"/>
  <c r="H297" i="1"/>
  <c r="G297" i="1"/>
  <c r="F297" i="1"/>
  <c r="H296" i="1"/>
  <c r="G296" i="1"/>
  <c r="F296" i="1"/>
  <c r="H295" i="1"/>
  <c r="G295" i="1"/>
  <c r="F295" i="1"/>
  <c r="H294" i="1"/>
  <c r="G294" i="1"/>
  <c r="F294" i="1"/>
  <c r="H293" i="1"/>
  <c r="G293" i="1"/>
  <c r="F293" i="1"/>
  <c r="H292" i="1"/>
  <c r="G292" i="1"/>
  <c r="F292" i="1"/>
  <c r="H291" i="1"/>
  <c r="G291" i="1"/>
  <c r="F291" i="1"/>
  <c r="H290" i="1"/>
  <c r="G290" i="1"/>
  <c r="F290" i="1"/>
  <c r="H289" i="1"/>
  <c r="G289" i="1"/>
  <c r="F289" i="1"/>
  <c r="H288" i="1"/>
  <c r="G288" i="1"/>
  <c r="F288" i="1"/>
  <c r="H287" i="1"/>
  <c r="G287" i="1"/>
  <c r="F287" i="1"/>
  <c r="H286" i="1"/>
  <c r="G286" i="1"/>
  <c r="F286" i="1"/>
  <c r="H285" i="1"/>
  <c r="G285" i="1"/>
  <c r="F285" i="1"/>
  <c r="H284" i="1"/>
  <c r="G284" i="1"/>
  <c r="F284" i="1"/>
  <c r="H283" i="1"/>
  <c r="G283" i="1"/>
  <c r="F283" i="1"/>
  <c r="H282" i="1"/>
  <c r="G282" i="1"/>
  <c r="F282" i="1"/>
  <c r="H281" i="1"/>
  <c r="G281" i="1"/>
  <c r="F281" i="1"/>
  <c r="H280" i="1"/>
  <c r="G280" i="1"/>
  <c r="F280" i="1"/>
  <c r="H279" i="1"/>
  <c r="G279" i="1"/>
  <c r="F279" i="1"/>
  <c r="H278" i="1"/>
  <c r="G278" i="1"/>
  <c r="F278" i="1"/>
  <c r="H277" i="1"/>
  <c r="G277" i="1"/>
  <c r="F277" i="1"/>
  <c r="H276" i="1"/>
  <c r="G276" i="1"/>
  <c r="F276" i="1"/>
  <c r="H275" i="1"/>
  <c r="G275" i="1"/>
  <c r="F275" i="1"/>
  <c r="H274" i="1"/>
  <c r="G274" i="1"/>
  <c r="F274" i="1"/>
  <c r="H273" i="1"/>
  <c r="G273" i="1"/>
  <c r="F273" i="1"/>
  <c r="H272" i="1"/>
  <c r="G272" i="1"/>
  <c r="F272" i="1"/>
  <c r="H271" i="1"/>
  <c r="G271" i="1"/>
  <c r="F271" i="1"/>
  <c r="H270" i="1"/>
  <c r="G270" i="1"/>
  <c r="F270" i="1"/>
  <c r="H269" i="1"/>
  <c r="G269" i="1"/>
  <c r="F269" i="1"/>
  <c r="H268" i="1"/>
  <c r="G268" i="1"/>
  <c r="F268" i="1"/>
  <c r="H267" i="1"/>
  <c r="G267" i="1"/>
  <c r="F267" i="1"/>
  <c r="H266" i="1"/>
  <c r="G266" i="1"/>
  <c r="F266" i="1"/>
  <c r="H265" i="1"/>
  <c r="G265" i="1"/>
  <c r="F265" i="1"/>
  <c r="H264" i="1"/>
  <c r="G264" i="1"/>
  <c r="F264" i="1"/>
  <c r="H263" i="1"/>
  <c r="G263" i="1"/>
  <c r="F263" i="1"/>
  <c r="H262" i="1"/>
  <c r="G262" i="1"/>
  <c r="F262" i="1"/>
  <c r="H261" i="1"/>
  <c r="G261" i="1"/>
  <c r="F261" i="1"/>
  <c r="H260" i="1"/>
  <c r="G260" i="1"/>
  <c r="F260" i="1"/>
  <c r="H259" i="1"/>
  <c r="G259" i="1"/>
  <c r="F259" i="1"/>
  <c r="H258" i="1"/>
  <c r="G258" i="1"/>
  <c r="F258" i="1"/>
  <c r="H257" i="1"/>
  <c r="G257" i="1"/>
  <c r="F257" i="1"/>
  <c r="H256" i="1"/>
  <c r="G256" i="1"/>
  <c r="F256" i="1"/>
  <c r="H255" i="1"/>
  <c r="G255" i="1"/>
  <c r="F255" i="1"/>
  <c r="H254" i="1"/>
  <c r="G254" i="1"/>
  <c r="F254" i="1"/>
  <c r="H253" i="1"/>
  <c r="G253" i="1"/>
  <c r="F253" i="1"/>
  <c r="H252" i="1"/>
  <c r="G252" i="1"/>
  <c r="F252" i="1"/>
  <c r="H251" i="1"/>
  <c r="G251" i="1"/>
  <c r="F251" i="1"/>
  <c r="H250" i="1"/>
  <c r="G250" i="1"/>
  <c r="F250" i="1"/>
  <c r="H249" i="1"/>
  <c r="G249" i="1"/>
  <c r="F249" i="1"/>
  <c r="H248" i="1"/>
  <c r="G248" i="1"/>
  <c r="F248" i="1"/>
  <c r="H247" i="1"/>
  <c r="G247" i="1"/>
  <c r="F247" i="1"/>
  <c r="H246" i="1"/>
  <c r="G246" i="1"/>
  <c r="F246" i="1"/>
  <c r="H245" i="1"/>
  <c r="G245" i="1"/>
  <c r="F245" i="1"/>
  <c r="H244" i="1"/>
  <c r="G244" i="1"/>
  <c r="F244" i="1"/>
  <c r="H243" i="1"/>
  <c r="G243" i="1"/>
  <c r="F243" i="1"/>
  <c r="H242" i="1"/>
  <c r="G242" i="1"/>
  <c r="F242" i="1"/>
  <c r="H241" i="1"/>
  <c r="G241" i="1"/>
  <c r="F241" i="1"/>
  <c r="H240" i="1"/>
  <c r="G240" i="1"/>
  <c r="F240" i="1"/>
  <c r="H239" i="1"/>
  <c r="G239" i="1"/>
  <c r="F239" i="1"/>
  <c r="H238" i="1"/>
  <c r="G238" i="1"/>
  <c r="F238" i="1"/>
  <c r="H237" i="1"/>
  <c r="G237" i="1"/>
  <c r="F237" i="1"/>
  <c r="H236" i="1"/>
  <c r="G236" i="1"/>
  <c r="F236" i="1"/>
  <c r="H235" i="1"/>
  <c r="G235" i="1"/>
  <c r="F235" i="1"/>
  <c r="H234" i="1"/>
  <c r="G234" i="1"/>
  <c r="F234" i="1"/>
  <c r="H233" i="1"/>
  <c r="G233" i="1"/>
  <c r="F233" i="1"/>
  <c r="H232" i="1"/>
  <c r="G232" i="1"/>
  <c r="F232" i="1"/>
  <c r="H231" i="1"/>
  <c r="G231" i="1"/>
  <c r="F231" i="1"/>
  <c r="H230" i="1"/>
  <c r="G230" i="1"/>
  <c r="F230" i="1"/>
  <c r="H229" i="1"/>
  <c r="G229" i="1"/>
  <c r="F229" i="1"/>
  <c r="H228" i="1"/>
  <c r="G228" i="1"/>
  <c r="F228" i="1"/>
  <c r="H227" i="1"/>
  <c r="G227" i="1"/>
  <c r="F227" i="1"/>
  <c r="H226" i="1"/>
  <c r="G226" i="1"/>
  <c r="F226" i="1"/>
  <c r="H225" i="1"/>
  <c r="G225" i="1"/>
  <c r="F225" i="1"/>
  <c r="H224" i="1"/>
  <c r="G224" i="1"/>
  <c r="F224" i="1"/>
  <c r="H223" i="1"/>
  <c r="G223" i="1"/>
  <c r="F223" i="1"/>
  <c r="H222" i="1"/>
  <c r="G222" i="1"/>
  <c r="F222" i="1"/>
  <c r="H221" i="1"/>
  <c r="G221" i="1"/>
  <c r="F221" i="1"/>
  <c r="H220" i="1"/>
  <c r="G220" i="1"/>
  <c r="F220" i="1"/>
  <c r="H219" i="1"/>
  <c r="G219" i="1"/>
  <c r="F219" i="1"/>
  <c r="H218" i="1"/>
  <c r="G218" i="1"/>
  <c r="F218" i="1"/>
  <c r="H217" i="1"/>
  <c r="G217" i="1"/>
  <c r="F217" i="1"/>
  <c r="H216" i="1"/>
  <c r="G216" i="1"/>
  <c r="F216" i="1"/>
  <c r="H215" i="1"/>
  <c r="G215" i="1"/>
  <c r="F215" i="1"/>
  <c r="H214" i="1"/>
  <c r="G214" i="1"/>
  <c r="F214" i="1"/>
  <c r="H213" i="1"/>
  <c r="G213" i="1"/>
  <c r="F213" i="1"/>
  <c r="H212" i="1"/>
  <c r="G212" i="1"/>
  <c r="F212" i="1"/>
  <c r="H211" i="1"/>
  <c r="G211" i="1"/>
  <c r="F211" i="1"/>
  <c r="H210" i="1"/>
  <c r="G210" i="1"/>
  <c r="F210" i="1"/>
  <c r="H209" i="1"/>
  <c r="G209" i="1"/>
  <c r="F209" i="1"/>
  <c r="H208" i="1"/>
  <c r="G208" i="1"/>
  <c r="F208" i="1"/>
  <c r="H207" i="1"/>
  <c r="G207" i="1"/>
  <c r="F207" i="1"/>
  <c r="H206" i="1"/>
  <c r="G206" i="1"/>
  <c r="F206" i="1"/>
  <c r="H205" i="1"/>
  <c r="G205" i="1"/>
  <c r="F205" i="1"/>
  <c r="H204" i="1"/>
  <c r="G204" i="1"/>
  <c r="F204" i="1"/>
  <c r="H203" i="1"/>
  <c r="G203" i="1"/>
  <c r="F203" i="1"/>
  <c r="H202" i="1"/>
  <c r="G202" i="1"/>
  <c r="F202" i="1"/>
  <c r="H201" i="1"/>
  <c r="G201" i="1"/>
  <c r="F201" i="1"/>
  <c r="H200" i="1"/>
  <c r="G200" i="1"/>
  <c r="F200" i="1"/>
  <c r="H199" i="1"/>
  <c r="G199" i="1"/>
  <c r="F199" i="1"/>
  <c r="H198" i="1"/>
  <c r="G198" i="1"/>
  <c r="F198" i="1"/>
  <c r="H197" i="1"/>
  <c r="G197" i="1"/>
  <c r="F197" i="1"/>
  <c r="H196" i="1"/>
  <c r="G196" i="1"/>
  <c r="F196" i="1"/>
  <c r="H195" i="1"/>
  <c r="G195" i="1"/>
  <c r="F195" i="1"/>
  <c r="H194" i="1"/>
  <c r="G194" i="1"/>
  <c r="F194" i="1"/>
  <c r="H193" i="1"/>
  <c r="G193" i="1"/>
  <c r="F193" i="1"/>
  <c r="H192" i="1"/>
  <c r="G192" i="1"/>
  <c r="F192" i="1"/>
  <c r="H191" i="1"/>
  <c r="G191" i="1"/>
  <c r="F191" i="1"/>
  <c r="H190" i="1"/>
  <c r="G190" i="1"/>
  <c r="F190" i="1"/>
  <c r="H189" i="1"/>
  <c r="G189" i="1"/>
  <c r="F189" i="1"/>
  <c r="H188" i="1"/>
  <c r="G188" i="1"/>
  <c r="F188" i="1"/>
  <c r="H187" i="1"/>
  <c r="G187" i="1"/>
  <c r="F187" i="1"/>
  <c r="H186" i="1"/>
  <c r="G186" i="1"/>
  <c r="F186" i="1"/>
  <c r="H185" i="1"/>
  <c r="G185" i="1"/>
  <c r="F185" i="1"/>
  <c r="H184" i="1"/>
  <c r="G184" i="1"/>
  <c r="F184" i="1"/>
  <c r="H183" i="1"/>
  <c r="G183" i="1"/>
  <c r="F183" i="1"/>
  <c r="H182" i="1"/>
  <c r="G182" i="1"/>
  <c r="F182" i="1"/>
  <c r="H181" i="1"/>
  <c r="G181" i="1"/>
  <c r="F181" i="1"/>
  <c r="H180" i="1"/>
  <c r="G180" i="1"/>
  <c r="F180" i="1"/>
  <c r="H179" i="1"/>
  <c r="G179" i="1"/>
  <c r="F179" i="1"/>
  <c r="H178" i="1"/>
  <c r="G178" i="1"/>
  <c r="F178" i="1"/>
  <c r="H177" i="1"/>
  <c r="G177" i="1"/>
  <c r="F177" i="1"/>
  <c r="H176" i="1"/>
  <c r="G176" i="1"/>
  <c r="F176" i="1"/>
  <c r="H175" i="1"/>
  <c r="G175" i="1"/>
  <c r="F175" i="1"/>
  <c r="H174" i="1"/>
  <c r="G174" i="1"/>
  <c r="F174" i="1"/>
  <c r="H173" i="1"/>
  <c r="G173" i="1"/>
  <c r="F173" i="1"/>
  <c r="H172" i="1"/>
  <c r="G172" i="1"/>
  <c r="F172" i="1"/>
  <c r="H171" i="1"/>
  <c r="G171" i="1"/>
  <c r="F171" i="1"/>
  <c r="H170" i="1"/>
  <c r="G170" i="1"/>
  <c r="F170" i="1"/>
  <c r="H169" i="1"/>
  <c r="G169" i="1"/>
  <c r="F169" i="1"/>
  <c r="H168" i="1"/>
  <c r="G168" i="1"/>
  <c r="F168" i="1"/>
  <c r="H167" i="1"/>
  <c r="G167" i="1"/>
  <c r="F167" i="1"/>
  <c r="H166" i="1"/>
  <c r="G166" i="1"/>
  <c r="F166" i="1"/>
  <c r="H165" i="1"/>
  <c r="G165" i="1"/>
  <c r="F165" i="1"/>
  <c r="H164" i="1"/>
  <c r="G164" i="1"/>
  <c r="F164" i="1"/>
  <c r="H163" i="1"/>
  <c r="G163" i="1"/>
  <c r="F163" i="1"/>
  <c r="H162" i="1"/>
  <c r="G162" i="1"/>
  <c r="F162" i="1"/>
  <c r="H161" i="1"/>
  <c r="G161" i="1"/>
  <c r="F161" i="1"/>
  <c r="H160" i="1"/>
  <c r="G160" i="1"/>
  <c r="F160" i="1"/>
  <c r="H159" i="1"/>
  <c r="G159" i="1"/>
  <c r="F159" i="1"/>
  <c r="H158" i="1"/>
  <c r="G158" i="1"/>
  <c r="F158" i="1"/>
  <c r="H157" i="1"/>
  <c r="G157" i="1"/>
  <c r="F157" i="1"/>
  <c r="H156" i="1"/>
  <c r="G156" i="1"/>
  <c r="F156" i="1"/>
  <c r="H155" i="1"/>
  <c r="G155" i="1"/>
  <c r="F155" i="1"/>
  <c r="H154" i="1"/>
  <c r="G154" i="1"/>
  <c r="F154" i="1"/>
  <c r="H153" i="1"/>
  <c r="G153" i="1"/>
  <c r="F153" i="1"/>
  <c r="H152" i="1"/>
  <c r="G152" i="1"/>
  <c r="F152" i="1"/>
  <c r="H151" i="1"/>
  <c r="G151" i="1"/>
  <c r="F151" i="1"/>
  <c r="H150" i="1"/>
  <c r="G150" i="1"/>
  <c r="F150" i="1"/>
  <c r="H149" i="1"/>
  <c r="G149" i="1"/>
  <c r="F149" i="1"/>
  <c r="H148" i="1"/>
  <c r="G148" i="1"/>
  <c r="F148" i="1"/>
  <c r="H147" i="1"/>
  <c r="G147" i="1"/>
  <c r="F147" i="1"/>
  <c r="H146" i="1"/>
  <c r="G146" i="1"/>
  <c r="F146" i="1"/>
  <c r="H145" i="1"/>
  <c r="G145" i="1"/>
  <c r="F145" i="1"/>
  <c r="H144" i="1"/>
  <c r="G144" i="1"/>
  <c r="F144" i="1"/>
  <c r="H143" i="1"/>
  <c r="G143" i="1"/>
  <c r="F143" i="1"/>
  <c r="H142" i="1"/>
  <c r="G142" i="1"/>
  <c r="F142" i="1"/>
  <c r="H141" i="1"/>
  <c r="G141" i="1"/>
  <c r="F141" i="1"/>
  <c r="H140" i="1"/>
  <c r="G140" i="1"/>
  <c r="F140" i="1"/>
  <c r="H139" i="1"/>
  <c r="G139" i="1"/>
  <c r="F139" i="1"/>
  <c r="H138" i="1"/>
  <c r="G138" i="1"/>
  <c r="F138" i="1"/>
  <c r="H137" i="1"/>
  <c r="G137" i="1"/>
  <c r="F137" i="1"/>
  <c r="H136" i="1"/>
  <c r="G136" i="1"/>
  <c r="F136" i="1"/>
  <c r="H135" i="1"/>
  <c r="G135" i="1"/>
  <c r="F135" i="1"/>
  <c r="H134" i="1"/>
  <c r="G134" i="1"/>
  <c r="F134" i="1"/>
  <c r="H133" i="1"/>
  <c r="G133" i="1"/>
  <c r="F133" i="1"/>
  <c r="H132" i="1"/>
  <c r="G132" i="1"/>
  <c r="F132" i="1"/>
  <c r="H131" i="1"/>
  <c r="G131" i="1"/>
  <c r="F131" i="1"/>
  <c r="H130" i="1"/>
  <c r="G130" i="1"/>
  <c r="F130" i="1"/>
  <c r="H129" i="1"/>
  <c r="G129" i="1"/>
  <c r="F129" i="1"/>
  <c r="H128" i="1"/>
  <c r="G128" i="1"/>
  <c r="F128" i="1"/>
  <c r="H127" i="1"/>
  <c r="G127" i="1"/>
  <c r="F127" i="1"/>
  <c r="H126" i="1"/>
  <c r="G126" i="1"/>
  <c r="F126" i="1"/>
  <c r="H125" i="1"/>
  <c r="G125" i="1"/>
  <c r="F125" i="1"/>
  <c r="H124" i="1"/>
  <c r="G124" i="1"/>
  <c r="F124" i="1"/>
  <c r="H123" i="1"/>
  <c r="G123" i="1"/>
  <c r="F123" i="1"/>
  <c r="H122" i="1"/>
  <c r="G122" i="1"/>
  <c r="F122" i="1"/>
  <c r="H121" i="1"/>
  <c r="G121" i="1"/>
  <c r="F121" i="1"/>
  <c r="H120" i="1"/>
  <c r="G120" i="1"/>
  <c r="F120" i="1"/>
  <c r="H119" i="1"/>
  <c r="G119" i="1"/>
  <c r="F119" i="1"/>
  <c r="H118" i="1"/>
  <c r="G118" i="1"/>
  <c r="F118" i="1"/>
  <c r="H117" i="1"/>
  <c r="G117" i="1"/>
  <c r="F117" i="1"/>
  <c r="H116" i="1"/>
  <c r="G116" i="1"/>
  <c r="F116" i="1"/>
  <c r="H115" i="1"/>
  <c r="G115" i="1"/>
  <c r="F115" i="1"/>
  <c r="H114" i="1"/>
  <c r="G114" i="1"/>
  <c r="F114" i="1"/>
  <c r="H113" i="1"/>
  <c r="G113" i="1"/>
  <c r="F113" i="1"/>
  <c r="H112" i="1"/>
  <c r="G112" i="1"/>
  <c r="F112" i="1"/>
  <c r="H111" i="1"/>
  <c r="G111" i="1"/>
  <c r="F111" i="1"/>
  <c r="H110" i="1"/>
  <c r="G110" i="1"/>
  <c r="F110" i="1"/>
  <c r="H109" i="1"/>
  <c r="G109" i="1"/>
  <c r="F109" i="1"/>
  <c r="H108" i="1"/>
  <c r="G108" i="1"/>
  <c r="F108" i="1"/>
  <c r="H107" i="1"/>
  <c r="G107" i="1"/>
  <c r="F107" i="1"/>
  <c r="H106" i="1"/>
  <c r="G106" i="1"/>
  <c r="F106" i="1"/>
  <c r="H105" i="1"/>
  <c r="G105" i="1"/>
  <c r="F105" i="1"/>
  <c r="H104" i="1"/>
  <c r="G104" i="1"/>
  <c r="F104" i="1"/>
  <c r="H103" i="1"/>
  <c r="G103" i="1"/>
  <c r="F103" i="1"/>
  <c r="H102" i="1"/>
  <c r="G102" i="1"/>
  <c r="F102" i="1"/>
  <c r="H101" i="1"/>
  <c r="G101" i="1"/>
  <c r="F101" i="1"/>
  <c r="H100" i="1"/>
  <c r="G100" i="1"/>
  <c r="F100" i="1"/>
  <c r="H99" i="1"/>
  <c r="G99" i="1"/>
  <c r="F99" i="1"/>
  <c r="H98" i="1"/>
  <c r="G98" i="1"/>
  <c r="F98" i="1"/>
  <c r="H97" i="1"/>
  <c r="G97" i="1"/>
  <c r="F97" i="1"/>
  <c r="H96" i="1"/>
  <c r="G96" i="1"/>
  <c r="F96" i="1"/>
  <c r="H95" i="1"/>
  <c r="G95" i="1"/>
  <c r="F95" i="1"/>
  <c r="H94" i="1"/>
  <c r="G94" i="1"/>
  <c r="F94" i="1"/>
  <c r="H93" i="1"/>
  <c r="G93" i="1"/>
  <c r="F93" i="1"/>
  <c r="H92" i="1"/>
  <c r="G92" i="1"/>
  <c r="F92" i="1"/>
  <c r="H91" i="1"/>
  <c r="G91" i="1"/>
  <c r="F91" i="1"/>
  <c r="H90" i="1"/>
  <c r="G90" i="1"/>
  <c r="F90" i="1"/>
  <c r="H89" i="1"/>
  <c r="G89" i="1"/>
  <c r="F89" i="1"/>
  <c r="H88" i="1"/>
  <c r="G88" i="1"/>
  <c r="F88" i="1"/>
  <c r="H87" i="1"/>
  <c r="G87" i="1"/>
  <c r="F87" i="1"/>
  <c r="H86" i="1"/>
  <c r="G86" i="1"/>
  <c r="F86" i="1"/>
  <c r="H85" i="1"/>
  <c r="G85" i="1"/>
  <c r="F85" i="1"/>
  <c r="H84" i="1"/>
  <c r="G84" i="1"/>
  <c r="F84" i="1"/>
  <c r="H83" i="1"/>
  <c r="G83" i="1"/>
  <c r="F83" i="1"/>
  <c r="H82" i="1"/>
  <c r="G82" i="1"/>
  <c r="F82" i="1"/>
  <c r="H81" i="1"/>
  <c r="G81" i="1"/>
  <c r="F81" i="1"/>
  <c r="H80" i="1"/>
  <c r="G80" i="1"/>
  <c r="F80" i="1"/>
  <c r="H79" i="1"/>
  <c r="G79" i="1"/>
  <c r="F79" i="1"/>
  <c r="H78" i="1"/>
  <c r="G78" i="1"/>
  <c r="F78" i="1"/>
  <c r="H77" i="1"/>
  <c r="G77" i="1"/>
  <c r="F77" i="1"/>
  <c r="H76" i="1"/>
  <c r="G76" i="1"/>
  <c r="F76" i="1"/>
  <c r="H75" i="1"/>
  <c r="G75" i="1"/>
  <c r="F75" i="1"/>
  <c r="H74" i="1"/>
  <c r="G74" i="1"/>
  <c r="F74" i="1"/>
  <c r="H73" i="1"/>
  <c r="G73" i="1"/>
  <c r="F73" i="1"/>
  <c r="H72" i="1"/>
  <c r="G72" i="1"/>
  <c r="F72" i="1"/>
  <c r="H71" i="1"/>
  <c r="G71" i="1"/>
  <c r="F71" i="1"/>
  <c r="H70" i="1"/>
  <c r="G70" i="1"/>
  <c r="F70" i="1"/>
  <c r="H69" i="1"/>
  <c r="G69" i="1"/>
  <c r="F69" i="1"/>
  <c r="H68" i="1"/>
  <c r="G68" i="1"/>
  <c r="F68" i="1"/>
  <c r="H67" i="1"/>
  <c r="G67" i="1"/>
  <c r="F67" i="1"/>
  <c r="H66" i="1"/>
  <c r="G66" i="1"/>
  <c r="F66" i="1"/>
  <c r="H65" i="1"/>
  <c r="G65" i="1"/>
  <c r="F65" i="1"/>
  <c r="H64" i="1"/>
  <c r="G64" i="1"/>
  <c r="F64" i="1"/>
  <c r="H63" i="1"/>
  <c r="G63" i="1"/>
  <c r="F63" i="1"/>
  <c r="H62" i="1"/>
  <c r="G62" i="1"/>
  <c r="F62" i="1"/>
  <c r="H61" i="1"/>
  <c r="G61" i="1"/>
  <c r="F61" i="1"/>
  <c r="H60" i="1"/>
  <c r="G60" i="1"/>
  <c r="F60" i="1"/>
  <c r="H59" i="1"/>
  <c r="G59" i="1"/>
  <c r="F59" i="1"/>
  <c r="H58" i="1"/>
  <c r="G58" i="1"/>
  <c r="F58" i="1"/>
  <c r="H57" i="1"/>
  <c r="G57" i="1"/>
  <c r="F57" i="1"/>
  <c r="H56" i="1"/>
  <c r="G56" i="1"/>
  <c r="F56" i="1"/>
  <c r="H55" i="1"/>
  <c r="G55" i="1"/>
  <c r="F55" i="1"/>
  <c r="H54" i="1"/>
  <c r="G54" i="1"/>
  <c r="F54" i="1"/>
  <c r="H53" i="1"/>
  <c r="G53" i="1"/>
  <c r="F53" i="1"/>
  <c r="H52" i="1"/>
  <c r="G52" i="1"/>
  <c r="F52" i="1"/>
  <c r="H51" i="1"/>
  <c r="G51" i="1"/>
  <c r="F51" i="1"/>
  <c r="H50" i="1"/>
  <c r="G50" i="1"/>
  <c r="F50" i="1"/>
  <c r="H49" i="1"/>
  <c r="G49" i="1"/>
  <c r="F49" i="1"/>
  <c r="H48" i="1"/>
  <c r="G48" i="1"/>
  <c r="F48" i="1"/>
  <c r="H47" i="1"/>
  <c r="G47" i="1"/>
  <c r="F47" i="1"/>
  <c r="H46" i="1"/>
  <c r="G46" i="1"/>
  <c r="F46" i="1"/>
  <c r="H45" i="1"/>
  <c r="G45" i="1"/>
  <c r="F45" i="1"/>
  <c r="H44" i="1"/>
  <c r="G44" i="1"/>
  <c r="F44" i="1"/>
  <c r="H43" i="1"/>
  <c r="G43" i="1"/>
  <c r="F43" i="1"/>
  <c r="H42" i="1"/>
  <c r="G42" i="1"/>
  <c r="F42" i="1"/>
  <c r="H41" i="1"/>
  <c r="G41" i="1"/>
  <c r="F41" i="1"/>
  <c r="H40" i="1"/>
  <c r="G40" i="1"/>
  <c r="F40" i="1"/>
  <c r="H39" i="1"/>
  <c r="G39" i="1"/>
  <c r="F39" i="1"/>
  <c r="H38" i="1"/>
  <c r="G38" i="1"/>
  <c r="F38" i="1"/>
  <c r="H37" i="1"/>
  <c r="G37" i="1"/>
  <c r="F37" i="1"/>
  <c r="H36" i="1"/>
  <c r="G36" i="1"/>
  <c r="F36" i="1"/>
  <c r="H35" i="1"/>
  <c r="G35" i="1"/>
  <c r="F35" i="1"/>
  <c r="H34" i="1"/>
  <c r="G34" i="1"/>
  <c r="F34" i="1"/>
  <c r="H33" i="1"/>
  <c r="G33" i="1"/>
  <c r="F33" i="1"/>
  <c r="H32" i="1"/>
  <c r="G32" i="1"/>
  <c r="F32" i="1"/>
  <c r="H31" i="1"/>
  <c r="G31" i="1"/>
  <c r="F31" i="1"/>
  <c r="H30" i="1"/>
  <c r="G30" i="1"/>
  <c r="F30" i="1"/>
  <c r="H29" i="1"/>
  <c r="G29" i="1"/>
  <c r="F29" i="1"/>
  <c r="H28" i="1"/>
  <c r="G28" i="1"/>
  <c r="F28" i="1"/>
  <c r="H27" i="1"/>
  <c r="G27" i="1"/>
  <c r="F27" i="1"/>
  <c r="H26" i="1"/>
  <c r="G26" i="1"/>
  <c r="F26" i="1"/>
  <c r="H25" i="1"/>
  <c r="G25" i="1"/>
  <c r="F25" i="1"/>
  <c r="H24" i="1"/>
  <c r="G24" i="1"/>
  <c r="F24" i="1"/>
  <c r="H23" i="1"/>
  <c r="G23" i="1"/>
  <c r="F23" i="1"/>
  <c r="H22" i="1"/>
  <c r="G22" i="1"/>
  <c r="F22" i="1"/>
  <c r="H21" i="1"/>
  <c r="G21" i="1"/>
  <c r="F21" i="1"/>
  <c r="H20" i="1"/>
  <c r="G20" i="1"/>
  <c r="F20" i="1"/>
  <c r="H19" i="1"/>
  <c r="G19" i="1"/>
  <c r="F19" i="1"/>
  <c r="H18" i="1"/>
  <c r="G18" i="1"/>
  <c r="F18" i="1"/>
  <c r="H17" i="1"/>
  <c r="G17" i="1"/>
  <c r="F17" i="1"/>
  <c r="H16" i="1"/>
  <c r="G16" i="1"/>
  <c r="F16" i="1"/>
  <c r="H15" i="1"/>
  <c r="G15" i="1"/>
  <c r="F15" i="1"/>
  <c r="H14" i="1"/>
  <c r="G14" i="1"/>
  <c r="F14" i="1"/>
  <c r="H13" i="1"/>
  <c r="G13" i="1"/>
  <c r="F13" i="1"/>
  <c r="H12" i="1"/>
  <c r="G12" i="1"/>
  <c r="F12" i="1"/>
  <c r="H11" i="1"/>
  <c r="G11" i="1"/>
  <c r="F11" i="1"/>
  <c r="H10" i="1"/>
  <c r="G10" i="1"/>
  <c r="F10" i="1"/>
  <c r="H9" i="1"/>
  <c r="G9" i="1"/>
  <c r="F9" i="1"/>
  <c r="H8" i="1"/>
  <c r="G8" i="1"/>
  <c r="F8" i="1"/>
  <c r="H7" i="1"/>
  <c r="G7" i="1"/>
  <c r="F7" i="1"/>
  <c r="H6" i="1"/>
  <c r="G6" i="1"/>
  <c r="F6" i="1"/>
  <c r="H5" i="1"/>
  <c r="G5" i="1"/>
  <c r="F5" i="1"/>
  <c r="H4" i="1"/>
  <c r="G4" i="1"/>
  <c r="F4" i="1"/>
  <c r="H3" i="1"/>
  <c r="G3" i="1"/>
  <c r="F3" i="1"/>
  <c r="H2" i="1"/>
  <c r="G2" i="1"/>
  <c r="F2" i="1"/>
  <c r="N29" i="3" l="1"/>
  <c r="N228" i="3"/>
  <c r="L230" i="3"/>
  <c r="L235" i="3"/>
  <c r="N236" i="3"/>
  <c r="L238" i="3"/>
  <c r="L243" i="3"/>
  <c r="N244" i="3"/>
  <c r="L246" i="3"/>
  <c r="L316" i="3"/>
  <c r="N316" i="3"/>
  <c r="L319" i="3"/>
  <c r="L324" i="3"/>
  <c r="N324" i="3"/>
  <c r="L327" i="3"/>
  <c r="L332" i="3"/>
  <c r="N332" i="3"/>
  <c r="L335" i="3"/>
  <c r="L340" i="3"/>
  <c r="N340" i="3"/>
  <c r="L343" i="3"/>
  <c r="L370" i="3"/>
  <c r="L375" i="3"/>
  <c r="N375" i="3"/>
  <c r="L378" i="3"/>
  <c r="L383" i="3"/>
  <c r="N383" i="3"/>
  <c r="L386" i="3"/>
  <c r="L2" i="4"/>
  <c r="N2" i="4"/>
  <c r="L5" i="4"/>
  <c r="L317" i="3"/>
  <c r="L325" i="3"/>
  <c r="L333" i="3"/>
  <c r="L341" i="3"/>
  <c r="L376" i="3"/>
  <c r="L384" i="3"/>
  <c r="L3" i="4"/>
  <c r="L11" i="4"/>
  <c r="N232" i="3"/>
  <c r="L234" i="3"/>
  <c r="N240" i="3"/>
  <c r="L242" i="3"/>
  <c r="L315" i="3"/>
  <c r="L320" i="3"/>
  <c r="N320" i="3"/>
  <c r="L323" i="3"/>
  <c r="L328" i="3"/>
  <c r="N328" i="3"/>
  <c r="L331" i="3"/>
  <c r="L336" i="3"/>
  <c r="N336" i="3"/>
  <c r="L339" i="3"/>
  <c r="L344" i="3"/>
  <c r="N344" i="3"/>
  <c r="L371" i="3"/>
  <c r="N371" i="3"/>
  <c r="L374" i="3"/>
  <c r="L379" i="3"/>
  <c r="N379" i="3"/>
  <c r="L382" i="3"/>
  <c r="L387" i="3"/>
  <c r="N387" i="3"/>
  <c r="L390" i="3"/>
  <c r="L6" i="4"/>
  <c r="N6" i="4"/>
  <c r="L9" i="4"/>
  <c r="L372" i="3"/>
  <c r="L380" i="3"/>
  <c r="L388" i="3"/>
  <c r="L7" i="4"/>
  <c r="L12" i="4"/>
  <c r="N12" i="4"/>
  <c r="L15" i="4"/>
  <c r="L19" i="4"/>
  <c r="L23" i="4"/>
  <c r="L27" i="4"/>
  <c r="L31" i="4"/>
  <c r="L35" i="4"/>
  <c r="L39" i="4"/>
  <c r="L43" i="4"/>
  <c r="L47" i="4"/>
  <c r="L51" i="4"/>
  <c r="L55" i="4"/>
  <c r="L59" i="4"/>
  <c r="L63" i="4"/>
  <c r="L67" i="4"/>
  <c r="L71" i="4"/>
  <c r="L75" i="4"/>
  <c r="L79" i="4"/>
  <c r="L83" i="4"/>
  <c r="L87" i="4"/>
  <c r="L91" i="4"/>
  <c r="L95" i="4"/>
  <c r="L99" i="4"/>
  <c r="L103" i="4"/>
  <c r="L107" i="4"/>
  <c r="L111" i="4"/>
  <c r="L115" i="4"/>
  <c r="L119" i="4"/>
  <c r="L123" i="4"/>
  <c r="L127" i="4"/>
  <c r="L131" i="4"/>
  <c r="L135" i="4"/>
  <c r="L139" i="4"/>
  <c r="L143" i="4"/>
  <c r="L147" i="4"/>
  <c r="L151" i="4"/>
  <c r="L155" i="4"/>
  <c r="L159" i="4"/>
  <c r="L163" i="4"/>
  <c r="L167" i="4"/>
  <c r="L171" i="4"/>
  <c r="L175" i="4"/>
  <c r="L179" i="4"/>
  <c r="L183" i="4"/>
  <c r="L187" i="4"/>
  <c r="L191" i="4"/>
  <c r="L195" i="4"/>
  <c r="L199" i="4"/>
  <c r="L203" i="4"/>
  <c r="L207" i="4"/>
  <c r="L211" i="4"/>
  <c r="L215" i="4"/>
  <c r="L219" i="4"/>
  <c r="L223" i="4"/>
  <c r="L227" i="4"/>
  <c r="L231" i="4"/>
  <c r="L235" i="4"/>
  <c r="L239" i="4"/>
  <c r="L243" i="4"/>
  <c r="L247" i="4"/>
  <c r="L251" i="4"/>
  <c r="L255" i="4"/>
  <c r="L259" i="4"/>
  <c r="L263" i="4"/>
  <c r="L267" i="4"/>
  <c r="L271" i="4"/>
  <c r="L275" i="4"/>
  <c r="L279" i="4"/>
  <c r="L283" i="4"/>
  <c r="L287" i="4"/>
  <c r="L291" i="4"/>
  <c r="L295" i="4"/>
  <c r="L299" i="4"/>
  <c r="L303" i="4"/>
  <c r="L307" i="4"/>
  <c r="L311" i="4"/>
  <c r="L315" i="4"/>
  <c r="L319" i="4"/>
  <c r="L323" i="4"/>
  <c r="L327" i="4"/>
  <c r="L352" i="4"/>
  <c r="L356" i="4"/>
  <c r="L360" i="4"/>
  <c r="L364" i="4"/>
  <c r="L368" i="4"/>
  <c r="L372" i="4"/>
  <c r="L376" i="4"/>
  <c r="L380" i="4"/>
  <c r="L384" i="4"/>
  <c r="L388" i="4"/>
  <c r="L3" i="5"/>
  <c r="L7" i="5"/>
  <c r="L11" i="5"/>
  <c r="L15" i="5"/>
  <c r="L19" i="5"/>
  <c r="L23" i="5"/>
  <c r="N28" i="5"/>
  <c r="N36" i="5"/>
  <c r="N44" i="5"/>
  <c r="N52" i="5"/>
  <c r="N60" i="5"/>
  <c r="N68" i="5"/>
  <c r="N76" i="5"/>
  <c r="N84" i="5"/>
  <c r="N92" i="5"/>
  <c r="N100" i="5"/>
  <c r="N108" i="5"/>
  <c r="N299" i="5"/>
  <c r="L389" i="5"/>
  <c r="N29" i="5"/>
  <c r="L29" i="5"/>
  <c r="N37" i="5"/>
  <c r="L37" i="5"/>
  <c r="N45" i="5"/>
  <c r="L45" i="5"/>
  <c r="N53" i="5"/>
  <c r="L53" i="5"/>
  <c r="N61" i="5"/>
  <c r="L61" i="5"/>
  <c r="N69" i="5"/>
  <c r="L69" i="5"/>
  <c r="N77" i="5"/>
  <c r="L77" i="5"/>
  <c r="N85" i="5"/>
  <c r="L85" i="5"/>
  <c r="N93" i="5"/>
  <c r="L93" i="5"/>
  <c r="N101" i="5"/>
  <c r="L101" i="5"/>
  <c r="N109" i="5"/>
  <c r="L109" i="5"/>
  <c r="L114" i="5"/>
  <c r="L116" i="5"/>
  <c r="L118" i="5"/>
  <c r="L120" i="5"/>
  <c r="L122" i="5"/>
  <c r="L124" i="5"/>
  <c r="L126" i="5"/>
  <c r="L128" i="5"/>
  <c r="L377" i="5"/>
  <c r="L31" i="5"/>
  <c r="L39" i="5"/>
  <c r="L47" i="5"/>
  <c r="L55" i="5"/>
  <c r="L63" i="5"/>
  <c r="L71" i="5"/>
  <c r="L79" i="5"/>
  <c r="L87" i="5"/>
  <c r="L95" i="5"/>
  <c r="L103" i="5"/>
  <c r="L111" i="5"/>
  <c r="N33" i="5"/>
  <c r="L33" i="5"/>
  <c r="N41" i="5"/>
  <c r="L41" i="5"/>
  <c r="N49" i="5"/>
  <c r="L49" i="5"/>
  <c r="N57" i="5"/>
  <c r="L57" i="5"/>
  <c r="N65" i="5"/>
  <c r="L65" i="5"/>
  <c r="N73" i="5"/>
  <c r="L73" i="5"/>
  <c r="N81" i="5"/>
  <c r="L81" i="5"/>
  <c r="N89" i="5"/>
  <c r="L89" i="5"/>
  <c r="N97" i="5"/>
  <c r="L97" i="5"/>
  <c r="N105" i="5"/>
  <c r="L105" i="5"/>
  <c r="L113" i="5"/>
  <c r="L266" i="5"/>
  <c r="N268" i="5"/>
  <c r="L274" i="5"/>
  <c r="N276" i="5"/>
  <c r="L282" i="5"/>
  <c r="N284" i="5"/>
  <c r="L290" i="5"/>
  <c r="N292" i="5"/>
  <c r="L298" i="5"/>
  <c r="L385" i="5"/>
  <c r="N117" i="5"/>
  <c r="N121" i="5"/>
  <c r="N125" i="5"/>
  <c r="N129" i="5"/>
  <c r="N133" i="5"/>
  <c r="N137" i="5"/>
  <c r="N141" i="5"/>
  <c r="N145" i="5"/>
  <c r="N149" i="5"/>
  <c r="N153" i="5"/>
  <c r="N157" i="5"/>
  <c r="N161" i="5"/>
  <c r="N165" i="5"/>
  <c r="N169" i="5"/>
  <c r="N173" i="5"/>
  <c r="N177" i="5"/>
  <c r="N181" i="5"/>
  <c r="N185" i="5"/>
  <c r="N189" i="5"/>
  <c r="N193" i="5"/>
  <c r="N197" i="5"/>
  <c r="N201" i="5"/>
  <c r="N205" i="5"/>
  <c r="N209" i="5"/>
  <c r="N213" i="5"/>
  <c r="N217" i="5"/>
  <c r="N221" i="5"/>
  <c r="N225" i="5"/>
  <c r="N231" i="5"/>
  <c r="L233" i="5"/>
  <c r="N234" i="5"/>
  <c r="N262" i="5"/>
  <c r="N267" i="5"/>
  <c r="L269" i="5"/>
  <c r="N270" i="5"/>
  <c r="N275" i="5"/>
  <c r="L277" i="5"/>
  <c r="N278" i="5"/>
  <c r="N283" i="5"/>
  <c r="L285" i="5"/>
  <c r="N286" i="5"/>
  <c r="N291" i="5"/>
  <c r="L293" i="5"/>
  <c r="N294" i="5"/>
  <c r="L300" i="5"/>
  <c r="L304" i="5"/>
  <c r="L308" i="5"/>
  <c r="L312" i="5"/>
  <c r="L316" i="5"/>
  <c r="L320" i="5"/>
  <c r="L324" i="5"/>
  <c r="L328" i="5"/>
  <c r="L332" i="5"/>
  <c r="L336" i="5"/>
  <c r="L340" i="5"/>
  <c r="L344" i="5"/>
  <c r="L348" i="5"/>
  <c r="L352" i="5"/>
  <c r="L356" i="5"/>
  <c r="L360" i="5"/>
  <c r="L364" i="5"/>
  <c r="L368" i="5"/>
  <c r="N372" i="5"/>
  <c r="L374" i="5"/>
  <c r="N374" i="5"/>
  <c r="L382" i="5"/>
  <c r="N382" i="5"/>
  <c r="L390" i="5"/>
  <c r="N390" i="5"/>
  <c r="K244" i="6"/>
  <c r="M244" i="6"/>
  <c r="K252" i="6"/>
  <c r="M252" i="6"/>
  <c r="K260" i="6"/>
  <c r="M260" i="6"/>
  <c r="K268" i="6"/>
  <c r="M268" i="6"/>
  <c r="K276" i="6"/>
  <c r="M276" i="6"/>
  <c r="M82" i="6"/>
  <c r="M84" i="6"/>
  <c r="L229" i="5"/>
  <c r="N235" i="5"/>
  <c r="L237" i="5"/>
  <c r="N263" i="5"/>
  <c r="L265" i="5"/>
  <c r="N271" i="5"/>
  <c r="L273" i="5"/>
  <c r="N279" i="5"/>
  <c r="L281" i="5"/>
  <c r="N287" i="5"/>
  <c r="L289" i="5"/>
  <c r="N295" i="5"/>
  <c r="L297" i="5"/>
  <c r="L378" i="5"/>
  <c r="N378" i="5"/>
  <c r="N384" i="5"/>
  <c r="L386" i="5"/>
  <c r="N386" i="5"/>
  <c r="L372" i="5"/>
  <c r="L380" i="5"/>
  <c r="L388" i="5"/>
  <c r="K87" i="6"/>
  <c r="M88" i="6"/>
  <c r="K91" i="6"/>
  <c r="M92" i="6"/>
  <c r="K246" i="6"/>
  <c r="M246" i="6"/>
  <c r="K254" i="6"/>
  <c r="M254" i="6"/>
  <c r="K262" i="6"/>
  <c r="M262" i="6"/>
  <c r="K270" i="6"/>
  <c r="M270" i="6"/>
  <c r="K278" i="6"/>
  <c r="M278" i="6"/>
  <c r="M162" i="6"/>
  <c r="M164" i="6"/>
  <c r="M166" i="6"/>
  <c r="M168" i="6"/>
  <c r="M170" i="6"/>
  <c r="M172" i="6"/>
  <c r="M174" i="6"/>
  <c r="M176" i="6"/>
  <c r="M178" i="6"/>
  <c r="M180" i="6"/>
  <c r="M182" i="6"/>
  <c r="M184" i="6"/>
  <c r="M186" i="6"/>
  <c r="M188" i="6"/>
  <c r="M190" i="6"/>
  <c r="M192" i="6"/>
  <c r="M194" i="6"/>
  <c r="M196" i="6"/>
  <c r="M198" i="6"/>
  <c r="M200" i="6"/>
  <c r="M202" i="6"/>
  <c r="M204" i="6"/>
  <c r="K248" i="6"/>
  <c r="M248" i="6"/>
  <c r="K256" i="6"/>
  <c r="M256" i="6"/>
  <c r="K264" i="6"/>
  <c r="M264" i="6"/>
  <c r="K272" i="6"/>
  <c r="M272" i="6"/>
  <c r="K280" i="6"/>
  <c r="M280" i="6"/>
  <c r="K40" i="7"/>
  <c r="K82" i="7"/>
  <c r="L376" i="5"/>
  <c r="L384" i="5"/>
  <c r="K85" i="6"/>
  <c r="M86" i="6"/>
  <c r="K89" i="6"/>
  <c r="M90" i="6"/>
  <c r="K93" i="6"/>
  <c r="K250" i="6"/>
  <c r="M250" i="6"/>
  <c r="K258" i="6"/>
  <c r="M258" i="6"/>
  <c r="K266" i="6"/>
  <c r="M266" i="6"/>
  <c r="K274" i="6"/>
  <c r="M274" i="6"/>
  <c r="K282" i="6"/>
  <c r="M282" i="6"/>
  <c r="K8" i="7"/>
  <c r="K50" i="7"/>
  <c r="K95" i="6"/>
  <c r="K97" i="6"/>
  <c r="K99" i="6"/>
  <c r="K101" i="6"/>
  <c r="K103" i="6"/>
  <c r="K105" i="6"/>
  <c r="K107" i="6"/>
  <c r="K109" i="6"/>
  <c r="K111" i="6"/>
  <c r="K113" i="6"/>
  <c r="K115" i="6"/>
  <c r="K117" i="6"/>
  <c r="K119" i="6"/>
  <c r="K121" i="6"/>
  <c r="K123" i="6"/>
  <c r="K125" i="6"/>
  <c r="K127" i="6"/>
  <c r="K129" i="6"/>
  <c r="K131" i="6"/>
  <c r="K133" i="6"/>
  <c r="K135" i="6"/>
  <c r="K137" i="6"/>
  <c r="K139" i="6"/>
  <c r="K141" i="6"/>
  <c r="K143" i="6"/>
  <c r="K145" i="6"/>
  <c r="K147" i="6"/>
  <c r="K149" i="6"/>
  <c r="K151" i="6"/>
  <c r="K153" i="6"/>
  <c r="K155" i="6"/>
  <c r="K157" i="6"/>
  <c r="K159" i="6"/>
  <c r="M163" i="6"/>
  <c r="K164" i="6"/>
  <c r="M167" i="6"/>
  <c r="K168" i="6"/>
  <c r="M171" i="6"/>
  <c r="K172" i="6"/>
  <c r="M175" i="6"/>
  <c r="K176" i="6"/>
  <c r="M179" i="6"/>
  <c r="K180" i="6"/>
  <c r="M183" i="6"/>
  <c r="K184" i="6"/>
  <c r="M187" i="6"/>
  <c r="K188" i="6"/>
  <c r="M191" i="6"/>
  <c r="K192" i="6"/>
  <c r="M195" i="6"/>
  <c r="K196" i="6"/>
  <c r="M199" i="6"/>
  <c r="K200" i="6"/>
  <c r="M203" i="6"/>
  <c r="K204" i="6"/>
  <c r="K208" i="6"/>
  <c r="K212" i="6"/>
  <c r="K216" i="6"/>
  <c r="K220" i="6"/>
  <c r="K224" i="6"/>
  <c r="K228" i="6"/>
  <c r="K232" i="6"/>
  <c r="K236" i="6"/>
  <c r="K240" i="6"/>
  <c r="K364" i="6"/>
  <c r="M364" i="6"/>
  <c r="K33" i="7"/>
  <c r="K36" i="7"/>
  <c r="K54" i="7"/>
  <c r="K57" i="7"/>
  <c r="K105" i="7"/>
  <c r="K137" i="7"/>
  <c r="K167" i="7"/>
  <c r="K222" i="7"/>
  <c r="N7" i="10"/>
  <c r="N8" i="10" s="1"/>
  <c r="J7" i="10"/>
  <c r="J8" i="10" s="1"/>
  <c r="N5" i="10"/>
  <c r="N6" i="10" s="1"/>
  <c r="J5" i="10"/>
  <c r="J6" i="10" s="1"/>
  <c r="O3" i="10"/>
  <c r="O4" i="10" s="1"/>
  <c r="K3" i="10"/>
  <c r="K4" i="10" s="1"/>
  <c r="K7" i="10"/>
  <c r="K8" i="10" s="1"/>
  <c r="K5" i="10"/>
  <c r="K6" i="10" s="1"/>
  <c r="L3" i="10"/>
  <c r="L4" i="10" s="1"/>
  <c r="I7" i="10"/>
  <c r="I8" i="10" s="1"/>
  <c r="L5" i="10"/>
  <c r="L6" i="10" s="1"/>
  <c r="N3" i="10"/>
  <c r="N4" i="10" s="1"/>
  <c r="H3" i="10"/>
  <c r="H4" i="10" s="1"/>
  <c r="O7" i="10"/>
  <c r="O8" i="10" s="1"/>
  <c r="H7" i="10"/>
  <c r="H8" i="10" s="1"/>
  <c r="I5" i="10"/>
  <c r="I6" i="10" s="1"/>
  <c r="M3" i="10"/>
  <c r="M4" i="10" s="1"/>
  <c r="M7" i="10"/>
  <c r="M8" i="10" s="1"/>
  <c r="O5" i="10"/>
  <c r="O6" i="10" s="1"/>
  <c r="H5" i="10"/>
  <c r="H6" i="10" s="1"/>
  <c r="J3" i="10"/>
  <c r="J4" i="10" s="1"/>
  <c r="L7" i="10"/>
  <c r="L8" i="10" s="1"/>
  <c r="I3" i="10"/>
  <c r="I4" i="10" s="1"/>
  <c r="M5" i="10"/>
  <c r="M6" i="10" s="1"/>
  <c r="M161" i="6"/>
  <c r="K162" i="6"/>
  <c r="M165" i="6"/>
  <c r="K166" i="6"/>
  <c r="M169" i="6"/>
  <c r="K170" i="6"/>
  <c r="M173" i="6"/>
  <c r="K174" i="6"/>
  <c r="M177" i="6"/>
  <c r="K178" i="6"/>
  <c r="M181" i="6"/>
  <c r="K182" i="6"/>
  <c r="M185" i="6"/>
  <c r="K186" i="6"/>
  <c r="M189" i="6"/>
  <c r="K190" i="6"/>
  <c r="M193" i="6"/>
  <c r="K194" i="6"/>
  <c r="M197" i="6"/>
  <c r="K198" i="6"/>
  <c r="M201" i="6"/>
  <c r="K202" i="6"/>
  <c r="K206" i="6"/>
  <c r="K210" i="6"/>
  <c r="K214" i="6"/>
  <c r="K218" i="6"/>
  <c r="K222" i="6"/>
  <c r="K226" i="6"/>
  <c r="K230" i="6"/>
  <c r="K234" i="6"/>
  <c r="K238" i="6"/>
  <c r="K242" i="6"/>
  <c r="K368" i="6"/>
  <c r="M368" i="6"/>
  <c r="K2" i="7"/>
  <c r="K4" i="7"/>
  <c r="K22" i="7"/>
  <c r="K25" i="7"/>
  <c r="K65" i="7"/>
  <c r="K66" i="7"/>
  <c r="K68" i="7"/>
  <c r="K86" i="7"/>
  <c r="K88" i="7"/>
  <c r="K89" i="7"/>
  <c r="K121" i="7"/>
  <c r="K153" i="7"/>
  <c r="K183" i="7"/>
  <c r="K25" i="8"/>
  <c r="K372" i="6"/>
  <c r="M372" i="6"/>
  <c r="K376" i="6"/>
  <c r="M376" i="6"/>
  <c r="K380" i="6"/>
  <c r="M380" i="6"/>
  <c r="K384" i="6"/>
  <c r="M384" i="6"/>
  <c r="K388" i="6"/>
  <c r="M388" i="6"/>
  <c r="K7" i="7"/>
  <c r="K23" i="7"/>
  <c r="K39" i="7"/>
  <c r="K55" i="7"/>
  <c r="K71" i="7"/>
  <c r="K87" i="7"/>
  <c r="K96" i="7"/>
  <c r="K104" i="7"/>
  <c r="K112" i="7"/>
  <c r="K120" i="7"/>
  <c r="K128" i="7"/>
  <c r="K136" i="7"/>
  <c r="K144" i="7"/>
  <c r="K152" i="7"/>
  <c r="K160" i="7"/>
  <c r="K204" i="7"/>
  <c r="K236" i="7"/>
  <c r="K7" i="8"/>
  <c r="K27" i="8"/>
  <c r="K39" i="8"/>
  <c r="K59" i="8"/>
  <c r="K71" i="8"/>
  <c r="K366" i="6"/>
  <c r="K370" i="6"/>
  <c r="K374" i="6"/>
  <c r="K378" i="6"/>
  <c r="K382" i="6"/>
  <c r="K386" i="6"/>
  <c r="K390" i="6"/>
  <c r="K15" i="7"/>
  <c r="K31" i="7"/>
  <c r="K47" i="7"/>
  <c r="K63" i="7"/>
  <c r="K79" i="7"/>
  <c r="K92" i="7"/>
  <c r="K100" i="7"/>
  <c r="K108" i="7"/>
  <c r="K116" i="7"/>
  <c r="K124" i="7"/>
  <c r="K132" i="7"/>
  <c r="K140" i="7"/>
  <c r="K148" i="7"/>
  <c r="K156" i="7"/>
  <c r="K164" i="7"/>
  <c r="K211" i="7"/>
  <c r="K243" i="7"/>
  <c r="K14" i="8"/>
  <c r="K46" i="8"/>
  <c r="K122" i="8"/>
  <c r="K154" i="8"/>
  <c r="K191" i="8"/>
  <c r="K275" i="8"/>
  <c r="K318" i="8"/>
  <c r="K362" i="6"/>
  <c r="M363" i="6"/>
  <c r="M367" i="6"/>
  <c r="M371" i="6"/>
  <c r="M375" i="6"/>
  <c r="M379" i="6"/>
  <c r="M383" i="6"/>
  <c r="M387" i="6"/>
  <c r="K11" i="7"/>
  <c r="K27" i="7"/>
  <c r="K43" i="7"/>
  <c r="K59" i="7"/>
  <c r="K75" i="7"/>
  <c r="K91" i="7"/>
  <c r="K99" i="7"/>
  <c r="K107" i="7"/>
  <c r="K115" i="7"/>
  <c r="K123" i="7"/>
  <c r="K131" i="7"/>
  <c r="K139" i="7"/>
  <c r="K147" i="7"/>
  <c r="K155" i="7"/>
  <c r="K163" i="7"/>
  <c r="K169" i="7"/>
  <c r="K172" i="7"/>
  <c r="K177" i="7"/>
  <c r="K180" i="7"/>
  <c r="K185" i="7"/>
  <c r="K188" i="7"/>
  <c r="K193" i="7"/>
  <c r="K202" i="7"/>
  <c r="K225" i="7"/>
  <c r="K234" i="7"/>
  <c r="K5" i="8"/>
  <c r="K28" i="8"/>
  <c r="K37" i="8"/>
  <c r="K60" i="8"/>
  <c r="K69" i="8"/>
  <c r="K104" i="8"/>
  <c r="K136" i="8"/>
  <c r="K173" i="8"/>
  <c r="K209" i="8"/>
  <c r="K294" i="8"/>
  <c r="K337" i="8"/>
  <c r="K207" i="7"/>
  <c r="K223" i="7"/>
  <c r="K239" i="7"/>
  <c r="K10" i="8"/>
  <c r="K26" i="8"/>
  <c r="K42" i="8"/>
  <c r="K58" i="8"/>
  <c r="K74" i="8"/>
  <c r="K82" i="8"/>
  <c r="K90" i="8"/>
  <c r="K98" i="8"/>
  <c r="K110" i="8"/>
  <c r="K112" i="8"/>
  <c r="K126" i="8"/>
  <c r="K128" i="8"/>
  <c r="K142" i="8"/>
  <c r="K144" i="8"/>
  <c r="K158" i="8"/>
  <c r="K163" i="8"/>
  <c r="K165" i="8"/>
  <c r="K179" i="8"/>
  <c r="K181" i="8"/>
  <c r="K195" i="8"/>
  <c r="K197" i="8"/>
  <c r="K198" i="8"/>
  <c r="K238" i="8"/>
  <c r="K239" i="8"/>
  <c r="K241" i="8"/>
  <c r="K259" i="8"/>
  <c r="K261" i="8"/>
  <c r="K262" i="8"/>
  <c r="K302" i="8"/>
  <c r="K303" i="8"/>
  <c r="K305" i="8"/>
  <c r="K323" i="8"/>
  <c r="K325" i="8"/>
  <c r="K326" i="8"/>
  <c r="K366" i="8"/>
  <c r="K367" i="8"/>
  <c r="K203" i="7"/>
  <c r="K219" i="7"/>
  <c r="K235" i="7"/>
  <c r="K6" i="8"/>
  <c r="K22" i="8"/>
  <c r="K38" i="8"/>
  <c r="K54" i="8"/>
  <c r="K70" i="8"/>
  <c r="K76" i="8"/>
  <c r="K84" i="8"/>
  <c r="K92" i="8"/>
  <c r="K100" i="8"/>
  <c r="K116" i="8"/>
  <c r="K132" i="8"/>
  <c r="K148" i="8"/>
  <c r="K169" i="8"/>
  <c r="K185" i="8"/>
  <c r="K223" i="8"/>
  <c r="K225" i="8"/>
  <c r="K245" i="8"/>
  <c r="K246" i="8"/>
  <c r="K287" i="8"/>
  <c r="K289" i="8"/>
  <c r="K309" i="8"/>
  <c r="K310" i="8"/>
  <c r="K351" i="8"/>
  <c r="K353" i="8"/>
  <c r="M7" i="9"/>
  <c r="M8" i="9" s="1"/>
  <c r="M5" i="9"/>
  <c r="M6" i="9" s="1"/>
  <c r="K3" i="9"/>
  <c r="K4" i="9" s="1"/>
  <c r="K7" i="9"/>
  <c r="K8" i="9" s="1"/>
  <c r="K5" i="9"/>
  <c r="K6" i="9" s="1"/>
  <c r="I3" i="9"/>
  <c r="I4" i="9" s="1"/>
  <c r="J7" i="9"/>
  <c r="J8" i="9" s="1"/>
  <c r="I5" i="9"/>
  <c r="I6" i="9" s="1"/>
  <c r="M3" i="9"/>
  <c r="M4" i="9" s="1"/>
  <c r="H3" i="9"/>
  <c r="H4" i="9" s="1"/>
  <c r="K204" i="8"/>
  <c r="K220" i="8"/>
  <c r="K236" i="8"/>
  <c r="K252" i="8"/>
  <c r="K268" i="8"/>
  <c r="K284" i="8"/>
  <c r="K300" i="8"/>
  <c r="K316" i="8"/>
  <c r="K332" i="8"/>
  <c r="K348" i="8"/>
  <c r="K364" i="8"/>
  <c r="L7" i="9"/>
  <c r="L8" i="9" s="1"/>
  <c r="H7" i="9"/>
  <c r="H8" i="9" s="1"/>
  <c r="N5" i="9"/>
  <c r="N6" i="9" s="1"/>
  <c r="J5" i="9"/>
  <c r="J6" i="9" s="1"/>
  <c r="N7" i="9"/>
  <c r="N8" i="9" s="1"/>
  <c r="I7" i="9"/>
  <c r="I8" i="9" s="1"/>
  <c r="L5" i="9"/>
  <c r="L6" i="9" s="1"/>
  <c r="N3" i="9"/>
  <c r="N4" i="9" s="1"/>
  <c r="J3" i="9"/>
  <c r="J4" i="9" s="1"/>
  <c r="J3" i="11"/>
  <c r="J4" i="11" s="1"/>
  <c r="J5" i="11"/>
  <c r="J6" i="11" s="1"/>
  <c r="K200" i="8"/>
  <c r="K216" i="8"/>
  <c r="K232" i="8"/>
  <c r="K248" i="8"/>
  <c r="K264" i="8"/>
  <c r="K280" i="8"/>
  <c r="K296" i="8"/>
  <c r="K312" i="8"/>
  <c r="K328" i="8"/>
  <c r="K344" i="8"/>
  <c r="K360" i="8"/>
  <c r="I5" i="11"/>
  <c r="I6" i="11" s="1"/>
  <c r="H3" i="11"/>
  <c r="H4" i="11" s="1"/>
  <c r="I3" i="11"/>
  <c r="I4" i="11" s="1"/>
  <c r="K196" i="8"/>
  <c r="K212" i="8"/>
  <c r="K228" i="8"/>
  <c r="K244" i="8"/>
  <c r="K260" i="8"/>
  <c r="K276" i="8"/>
  <c r="K292" i="8"/>
  <c r="K308" i="8"/>
  <c r="K324" i="8"/>
  <c r="K340" i="8"/>
  <c r="K356" i="8"/>
  <c r="H7" i="11"/>
  <c r="H8" i="11" s="1"/>
  <c r="M7" i="12"/>
  <c r="M8" i="12" s="1"/>
  <c r="I7" i="12"/>
  <c r="I8" i="12" s="1"/>
  <c r="K5" i="12"/>
  <c r="K6" i="12" s="1"/>
  <c r="N3" i="12"/>
  <c r="N4" i="12" s="1"/>
  <c r="J3" i="12"/>
  <c r="J4" i="12" s="1"/>
  <c r="K7" i="12"/>
  <c r="K8" i="12" s="1"/>
  <c r="N5" i="12"/>
  <c r="N6" i="12" s="1"/>
  <c r="J7" i="12"/>
  <c r="J8" i="12" s="1"/>
  <c r="M5" i="12"/>
  <c r="M6" i="12" s="1"/>
  <c r="H5" i="12"/>
  <c r="H6" i="12" s="1"/>
  <c r="L3" i="12"/>
  <c r="L4" i="12" s="1"/>
  <c r="N7" i="12"/>
  <c r="N8" i="12" s="1"/>
  <c r="H7" i="12"/>
  <c r="H8" i="12" s="1"/>
  <c r="L5" i="12"/>
  <c r="L6" i="12" s="1"/>
  <c r="K3" i="12"/>
  <c r="K4" i="12" s="1"/>
  <c r="L7" i="13"/>
  <c r="L8" i="13" s="1"/>
  <c r="H7" i="13"/>
  <c r="H8" i="13" s="1"/>
  <c r="L5" i="13"/>
  <c r="L6" i="13" s="1"/>
  <c r="H5" i="13"/>
  <c r="H6" i="13" s="1"/>
  <c r="M3" i="13"/>
  <c r="M4" i="13" s="1"/>
  <c r="I3" i="13"/>
  <c r="I4" i="13" s="1"/>
  <c r="I7" i="13"/>
  <c r="I8" i="13" s="1"/>
  <c r="N7" i="13"/>
  <c r="N8" i="13" s="1"/>
  <c r="H7" i="22"/>
  <c r="H8" i="22" s="1"/>
  <c r="J5" i="22"/>
  <c r="J6" i="22" s="1"/>
  <c r="H7" i="23"/>
  <c r="H8" i="23" s="1"/>
  <c r="J5" i="23"/>
  <c r="J6" i="23" s="1"/>
  <c r="I3" i="23"/>
  <c r="I4" i="23" s="1"/>
  <c r="I7" i="23"/>
  <c r="I8" i="23" s="1"/>
  <c r="J3" i="23"/>
  <c r="J4" i="23" s="1"/>
  <c r="H7" i="24"/>
  <c r="H8" i="24" s="1"/>
  <c r="J5" i="24"/>
  <c r="J6" i="24" s="1"/>
  <c r="I3" i="24"/>
  <c r="I4" i="24" s="1"/>
  <c r="I7" i="24"/>
  <c r="I8" i="24" s="1"/>
  <c r="J3" i="24"/>
  <c r="J4" i="24" s="1"/>
  <c r="O7" i="25"/>
  <c r="O8" i="25" s="1"/>
  <c r="K7" i="25"/>
  <c r="K8" i="25" s="1"/>
  <c r="O5" i="25"/>
  <c r="O6" i="25" s="1"/>
  <c r="K5" i="25"/>
  <c r="K6" i="25" s="1"/>
  <c r="L3" i="25"/>
  <c r="L4" i="25" s="1"/>
  <c r="H3" i="25"/>
  <c r="H4" i="25" s="1"/>
  <c r="L7" i="25"/>
  <c r="L8" i="25" s="1"/>
  <c r="H7" i="25"/>
  <c r="H8" i="25" s="1"/>
  <c r="L5" i="25"/>
  <c r="L6" i="25" s="1"/>
  <c r="H5" i="25"/>
  <c r="H6" i="25" s="1"/>
  <c r="M3" i="25"/>
  <c r="M4" i="25" s="1"/>
  <c r="I3" i="25"/>
  <c r="I4" i="25" s="1"/>
  <c r="K5" i="26"/>
  <c r="K6" i="26" s="1"/>
  <c r="N3" i="26"/>
  <c r="N4" i="26" s="1"/>
  <c r="J3" i="26"/>
  <c r="J4" i="26" s="1"/>
  <c r="N7" i="26"/>
  <c r="N8" i="26" s="1"/>
  <c r="J7" i="26"/>
  <c r="J8" i="26" s="1"/>
  <c r="L5" i="26"/>
  <c r="L6" i="26" s="1"/>
  <c r="H5" i="26"/>
  <c r="H6" i="26" s="1"/>
  <c r="K3" i="26"/>
  <c r="K4" i="26" s="1"/>
  <c r="L7" i="27"/>
  <c r="L8" i="27" s="1"/>
  <c r="H7" i="27"/>
  <c r="H8" i="27" s="1"/>
  <c r="L5" i="27"/>
  <c r="L6" i="27" s="1"/>
  <c r="H5" i="27"/>
  <c r="H6" i="27" s="1"/>
  <c r="M3" i="27"/>
  <c r="M4" i="27" s="1"/>
  <c r="I3" i="27"/>
  <c r="I4" i="27" s="1"/>
  <c r="I5" i="27"/>
  <c r="I6" i="27" s="1"/>
  <c r="N3" i="27"/>
  <c r="N4" i="27" s="1"/>
  <c r="J3" i="27"/>
  <c r="J4" i="27" s="1"/>
  <c r="J7" i="28"/>
  <c r="J8" i="28" s="1"/>
  <c r="H5" i="28"/>
  <c r="H6" i="28" s="1"/>
  <c r="H3" i="28"/>
  <c r="H4" i="28" s="1"/>
  <c r="N7" i="29"/>
  <c r="N8" i="29" s="1"/>
  <c r="J7" i="29"/>
  <c r="J8" i="29" s="1"/>
  <c r="L5" i="29"/>
  <c r="L6" i="29" s="1"/>
  <c r="H5" i="29"/>
  <c r="H6" i="29" s="1"/>
  <c r="K3" i="29"/>
  <c r="K4" i="29" s="1"/>
  <c r="M7" i="29"/>
  <c r="M8" i="29" s="1"/>
  <c r="I7" i="29"/>
  <c r="I8" i="29" s="1"/>
  <c r="K5" i="29"/>
  <c r="K6" i="29" s="1"/>
  <c r="N3" i="29"/>
  <c r="N4" i="29" s="1"/>
  <c r="J3" i="29"/>
  <c r="J4" i="29" s="1"/>
  <c r="K7" i="29"/>
  <c r="K8" i="29" s="1"/>
  <c r="M5" i="29"/>
  <c r="M6" i="29" s="1"/>
  <c r="I5" i="29"/>
  <c r="I6" i="29" s="1"/>
  <c r="L3" i="29"/>
  <c r="L4" i="29" s="1"/>
  <c r="H3" i="29"/>
  <c r="H4" i="29" s="1"/>
  <c r="I7" i="31"/>
  <c r="I8" i="31" s="1"/>
  <c r="J3" i="31"/>
  <c r="J4" i="31" s="1"/>
  <c r="H3" i="31"/>
  <c r="H4" i="31" s="1"/>
  <c r="J7" i="31"/>
  <c r="J8" i="31" s="1"/>
  <c r="J5" i="31"/>
  <c r="J6" i="31" s="1"/>
  <c r="H5" i="31"/>
  <c r="H6" i="31" s="1"/>
  <c r="I3" i="31"/>
  <c r="I4" i="31" s="1"/>
  <c r="H5" i="34"/>
  <c r="H6" i="34" s="1"/>
  <c r="I3" i="34"/>
  <c r="I4" i="34" s="1"/>
  <c r="H3" i="34"/>
  <c r="H4" i="34" s="1"/>
  <c r="H7" i="34"/>
  <c r="H8" i="34" s="1"/>
  <c r="I5" i="34"/>
  <c r="I6" i="34" s="1"/>
  <c r="H7" i="35"/>
  <c r="H8" i="35" s="1"/>
  <c r="I5" i="35"/>
  <c r="I6" i="35" s="1"/>
  <c r="H5" i="35"/>
  <c r="H6" i="35" s="1"/>
  <c r="I3" i="35"/>
  <c r="I4" i="35" s="1"/>
  <c r="I7" i="37"/>
  <c r="I8" i="37" s="1"/>
  <c r="J3" i="37"/>
  <c r="J4" i="37" s="1"/>
  <c r="H3" i="37"/>
  <c r="H4" i="37" s="1"/>
  <c r="J7" i="37"/>
  <c r="J8" i="37" s="1"/>
  <c r="J5" i="37"/>
  <c r="J6" i="37" s="1"/>
  <c r="H5" i="37"/>
  <c r="H6" i="37" s="1"/>
  <c r="I3" i="37"/>
  <c r="I4" i="37" s="1"/>
  <c r="M5" i="27"/>
  <c r="M6" i="27" s="1"/>
  <c r="I7" i="27"/>
  <c r="I8" i="27" s="1"/>
  <c r="J3" i="32"/>
  <c r="J4" i="32" s="1"/>
  <c r="I5" i="32"/>
  <c r="I6" i="32" s="1"/>
  <c r="N5" i="32"/>
  <c r="N6" i="32" s="1"/>
  <c r="I7" i="32"/>
  <c r="I8" i="32" s="1"/>
  <c r="J3" i="33"/>
  <c r="J4" i="33" s="1"/>
  <c r="I5" i="33"/>
  <c r="I6" i="33" s="1"/>
  <c r="N5" i="33"/>
  <c r="N6" i="33" s="1"/>
  <c r="I7" i="33"/>
  <c r="I8" i="33" s="1"/>
  <c r="I7" i="34"/>
  <c r="I8" i="34" s="1"/>
  <c r="J3" i="34"/>
  <c r="J4" i="34" s="1"/>
  <c r="J5" i="35"/>
  <c r="J6" i="35" s="1"/>
  <c r="K3" i="38"/>
  <c r="K4" i="38" s="1"/>
  <c r="L5" i="38"/>
  <c r="L6" i="38" s="1"/>
  <c r="H7" i="38"/>
  <c r="H8" i="38" s="1"/>
  <c r="J3" i="39"/>
  <c r="J4" i="39" s="1"/>
  <c r="I3" i="40"/>
  <c r="I4" i="40" s="1"/>
  <c r="J7" i="40"/>
  <c r="J8" i="40" s="1"/>
  <c r="H5" i="40"/>
  <c r="H6" i="40" s="1"/>
  <c r="L3" i="41"/>
  <c r="L4" i="41" s="1"/>
  <c r="K5" i="41"/>
  <c r="K6" i="41" s="1"/>
  <c r="J3" i="42"/>
  <c r="J4" i="42" s="1"/>
  <c r="K5" i="42"/>
  <c r="K6" i="42" s="1"/>
  <c r="H7" i="42"/>
  <c r="H8" i="42" s="1"/>
  <c r="M7" i="42"/>
  <c r="M8" i="42" s="1"/>
  <c r="N3" i="43"/>
  <c r="N4" i="43" s="1"/>
  <c r="N3" i="44"/>
  <c r="N4" i="44" s="1"/>
  <c r="L7" i="44"/>
  <c r="L8" i="44" s="1"/>
  <c r="H7" i="44"/>
  <c r="H8" i="44" s="1"/>
  <c r="N5" i="44"/>
  <c r="N6" i="44" s="1"/>
  <c r="J5" i="44"/>
  <c r="J6" i="44" s="1"/>
  <c r="M3" i="44"/>
  <c r="M4" i="44" s="1"/>
  <c r="I3" i="44"/>
  <c r="I4" i="44" s="1"/>
  <c r="N7" i="44"/>
  <c r="N8" i="44" s="1"/>
  <c r="J7" i="44"/>
  <c r="J8" i="44" s="1"/>
  <c r="L5" i="44"/>
  <c r="L6" i="44" s="1"/>
  <c r="H5" i="44"/>
  <c r="H6" i="44" s="1"/>
  <c r="K3" i="44"/>
  <c r="K4" i="44" s="1"/>
  <c r="H5" i="45"/>
  <c r="H6" i="45" s="1"/>
  <c r="I5" i="45"/>
  <c r="I6" i="45" s="1"/>
  <c r="H3" i="45"/>
  <c r="H4" i="45" s="1"/>
  <c r="I7" i="45"/>
  <c r="I8" i="45" s="1"/>
  <c r="J3" i="45"/>
  <c r="J4" i="45" s="1"/>
  <c r="L3" i="46"/>
  <c r="L4" i="46" s="1"/>
  <c r="K5" i="46"/>
  <c r="K6" i="46" s="1"/>
  <c r="K7" i="46"/>
  <c r="K8" i="46" s="1"/>
  <c r="N9" i="46"/>
  <c r="H7" i="47"/>
  <c r="H8" i="47" s="1"/>
  <c r="J5" i="47"/>
  <c r="J6" i="47" s="1"/>
  <c r="I3" i="47"/>
  <c r="I4" i="47" s="1"/>
  <c r="L3" i="51"/>
  <c r="L4" i="51" s="1"/>
  <c r="K5" i="51"/>
  <c r="K6" i="51" s="1"/>
  <c r="K7" i="51"/>
  <c r="K8" i="51" s="1"/>
  <c r="N7" i="51"/>
  <c r="N8" i="51" s="1"/>
  <c r="I7" i="53"/>
  <c r="I8" i="53" s="1"/>
  <c r="I7" i="55"/>
  <c r="I8" i="55" s="1"/>
  <c r="J3" i="55"/>
  <c r="J4" i="55" s="1"/>
  <c r="K7" i="56"/>
  <c r="K8" i="56" s="1"/>
  <c r="O5" i="56"/>
  <c r="O6" i="56" s="1"/>
  <c r="K5" i="56"/>
  <c r="K6" i="56" s="1"/>
  <c r="L3" i="56"/>
  <c r="L4" i="56" s="1"/>
  <c r="H3" i="56"/>
  <c r="H4" i="56" s="1"/>
  <c r="N7" i="56"/>
  <c r="N8" i="56" s="1"/>
  <c r="J7" i="56"/>
  <c r="J8" i="56" s="1"/>
  <c r="N5" i="56"/>
  <c r="N6" i="56" s="1"/>
  <c r="J5" i="56"/>
  <c r="J6" i="56" s="1"/>
  <c r="O3" i="56"/>
  <c r="O4" i="56" s="1"/>
  <c r="K3" i="56"/>
  <c r="K4" i="56" s="1"/>
  <c r="M7" i="56"/>
  <c r="M8" i="56" s="1"/>
  <c r="I7" i="56"/>
  <c r="I8" i="56" s="1"/>
  <c r="M5" i="56"/>
  <c r="M6" i="56" s="1"/>
  <c r="I5" i="56"/>
  <c r="I6" i="56" s="1"/>
  <c r="N3" i="56"/>
  <c r="N4" i="56" s="1"/>
  <c r="J3" i="56"/>
  <c r="J4" i="56" s="1"/>
  <c r="L7" i="43"/>
  <c r="L8" i="43" s="1"/>
  <c r="H7" i="43"/>
  <c r="H8" i="43" s="1"/>
  <c r="N5" i="43"/>
  <c r="N6" i="43" s="1"/>
  <c r="J5" i="43"/>
  <c r="J6" i="43" s="1"/>
  <c r="M3" i="43"/>
  <c r="M4" i="43" s="1"/>
  <c r="I3" i="43"/>
  <c r="I4" i="43" s="1"/>
  <c r="N7" i="43"/>
  <c r="N8" i="43" s="1"/>
  <c r="J7" i="43"/>
  <c r="J8" i="43" s="1"/>
  <c r="L5" i="43"/>
  <c r="L6" i="43" s="1"/>
  <c r="H5" i="43"/>
  <c r="H6" i="43" s="1"/>
  <c r="K3" i="43"/>
  <c r="K4" i="43" s="1"/>
  <c r="H5" i="47"/>
  <c r="H6" i="47" s="1"/>
  <c r="O5" i="51"/>
  <c r="O6" i="51" s="1"/>
  <c r="I5" i="52"/>
  <c r="I6" i="52" s="1"/>
  <c r="H3" i="52"/>
  <c r="H4" i="52" s="1"/>
  <c r="J7" i="52"/>
  <c r="J8" i="52" s="1"/>
  <c r="H5" i="52"/>
  <c r="H6" i="52" s="1"/>
  <c r="I7" i="52"/>
  <c r="I8" i="52" s="1"/>
  <c r="J3" i="52"/>
  <c r="J4" i="52" s="1"/>
  <c r="K7" i="54"/>
  <c r="K8" i="54" s="1"/>
  <c r="M5" i="54"/>
  <c r="M6" i="54" s="1"/>
  <c r="I5" i="54"/>
  <c r="I6" i="54" s="1"/>
  <c r="L3" i="54"/>
  <c r="L4" i="54" s="1"/>
  <c r="H3" i="54"/>
  <c r="H4" i="54" s="1"/>
  <c r="N7" i="54"/>
  <c r="N8" i="54" s="1"/>
  <c r="J7" i="54"/>
  <c r="J8" i="54" s="1"/>
  <c r="L5" i="54"/>
  <c r="L6" i="54" s="1"/>
  <c r="H5" i="54"/>
  <c r="H6" i="54" s="1"/>
  <c r="K3" i="54"/>
  <c r="K4" i="54" s="1"/>
  <c r="M7" i="54"/>
  <c r="M8" i="54" s="1"/>
  <c r="I7" i="54"/>
  <c r="I8" i="54" s="1"/>
  <c r="K5" i="54"/>
  <c r="K6" i="54" s="1"/>
  <c r="N3" i="54"/>
  <c r="N4" i="54" s="1"/>
  <c r="J3" i="54"/>
  <c r="J4" i="54" s="1"/>
  <c r="H3" i="55"/>
  <c r="H4" i="55" s="1"/>
  <c r="J7" i="55"/>
  <c r="J8" i="55" s="1"/>
  <c r="L5" i="56"/>
  <c r="L6" i="56" s="1"/>
  <c r="L7" i="56"/>
  <c r="L8" i="56" s="1"/>
  <c r="O7" i="56"/>
  <c r="O8" i="56" s="1"/>
  <c r="I7" i="30"/>
  <c r="I8" i="30" s="1"/>
  <c r="J3" i="30"/>
  <c r="J4" i="30" s="1"/>
  <c r="L7" i="32"/>
  <c r="L8" i="32" s="1"/>
  <c r="H7" i="32"/>
  <c r="H8" i="32" s="1"/>
  <c r="L5" i="32"/>
  <c r="L6" i="32" s="1"/>
  <c r="H5" i="32"/>
  <c r="H6" i="32" s="1"/>
  <c r="M3" i="32"/>
  <c r="M4" i="32" s="1"/>
  <c r="I3" i="32"/>
  <c r="I4" i="32" s="1"/>
  <c r="L7" i="33"/>
  <c r="L8" i="33" s="1"/>
  <c r="H7" i="33"/>
  <c r="H8" i="33" s="1"/>
  <c r="L5" i="33"/>
  <c r="L6" i="33" s="1"/>
  <c r="H5" i="33"/>
  <c r="H6" i="33" s="1"/>
  <c r="M3" i="33"/>
  <c r="M4" i="33" s="1"/>
  <c r="I3" i="33"/>
  <c r="I4" i="33" s="1"/>
  <c r="I7" i="36"/>
  <c r="I8" i="36" s="1"/>
  <c r="J3" i="36"/>
  <c r="J4" i="36" s="1"/>
  <c r="M7" i="38"/>
  <c r="M8" i="38" s="1"/>
  <c r="I7" i="38"/>
  <c r="I8" i="38" s="1"/>
  <c r="K5" i="38"/>
  <c r="K6" i="38" s="1"/>
  <c r="N3" i="38"/>
  <c r="N4" i="38" s="1"/>
  <c r="J3" i="38"/>
  <c r="J4" i="38" s="1"/>
  <c r="H3" i="39"/>
  <c r="H4" i="39" s="1"/>
  <c r="J5" i="39"/>
  <c r="J6" i="39" s="1"/>
  <c r="I5" i="40"/>
  <c r="I6" i="40" s="1"/>
  <c r="I3" i="41"/>
  <c r="I4" i="41" s="1"/>
  <c r="O3" i="41"/>
  <c r="O4" i="41" s="1"/>
  <c r="H5" i="41"/>
  <c r="H6" i="41" s="1"/>
  <c r="N5" i="41"/>
  <c r="N6" i="41" s="1"/>
  <c r="H7" i="41"/>
  <c r="H8" i="41" s="1"/>
  <c r="M7" i="41"/>
  <c r="M8" i="41" s="1"/>
  <c r="I7" i="41"/>
  <c r="I8" i="41" s="1"/>
  <c r="M5" i="41"/>
  <c r="M6" i="41" s="1"/>
  <c r="I5" i="41"/>
  <c r="I6" i="41" s="1"/>
  <c r="N3" i="41"/>
  <c r="N4" i="41" s="1"/>
  <c r="J3" i="41"/>
  <c r="J4" i="41" s="1"/>
  <c r="M3" i="42"/>
  <c r="M4" i="42" s="1"/>
  <c r="H5" i="42"/>
  <c r="H6" i="42" s="1"/>
  <c r="N5" i="42"/>
  <c r="N6" i="42" s="1"/>
  <c r="J7" i="42"/>
  <c r="J8" i="42" s="1"/>
  <c r="J3" i="43"/>
  <c r="J4" i="43" s="1"/>
  <c r="I5" i="43"/>
  <c r="I6" i="43" s="1"/>
  <c r="K7" i="43"/>
  <c r="K8" i="43" s="1"/>
  <c r="H3" i="46"/>
  <c r="H4" i="46" s="1"/>
  <c r="O5" i="46"/>
  <c r="O6" i="46" s="1"/>
  <c r="O7" i="46"/>
  <c r="O8" i="46" s="1"/>
  <c r="I5" i="49"/>
  <c r="I6" i="49" s="1"/>
  <c r="H3" i="49"/>
  <c r="H4" i="49" s="1"/>
  <c r="J7" i="49"/>
  <c r="J8" i="49" s="1"/>
  <c r="H5" i="49"/>
  <c r="H6" i="49" s="1"/>
  <c r="I7" i="49"/>
  <c r="I8" i="49" s="1"/>
  <c r="J3" i="49"/>
  <c r="J4" i="49" s="1"/>
  <c r="M7" i="51"/>
  <c r="M8" i="51" s="1"/>
  <c r="I7" i="51"/>
  <c r="I8" i="51" s="1"/>
  <c r="M5" i="51"/>
  <c r="M6" i="51" s="1"/>
  <c r="I5" i="51"/>
  <c r="I6" i="51" s="1"/>
  <c r="N3" i="51"/>
  <c r="N4" i="51" s="1"/>
  <c r="J3" i="51"/>
  <c r="J4" i="51" s="1"/>
  <c r="H7" i="53"/>
  <c r="H8" i="53" s="1"/>
  <c r="J5" i="53"/>
  <c r="J6" i="53" s="1"/>
  <c r="I3" i="53"/>
  <c r="I4" i="53" s="1"/>
  <c r="I7" i="26"/>
  <c r="I8" i="26" s="1"/>
  <c r="J5" i="30"/>
  <c r="J6" i="30" s="1"/>
  <c r="J7" i="30"/>
  <c r="J8" i="30" s="1"/>
  <c r="H3" i="32"/>
  <c r="H4" i="32" s="1"/>
  <c r="N3" i="32"/>
  <c r="N4" i="32" s="1"/>
  <c r="M5" i="32"/>
  <c r="M6" i="32" s="1"/>
  <c r="M7" i="32"/>
  <c r="M8" i="32" s="1"/>
  <c r="H3" i="33"/>
  <c r="H4" i="33" s="1"/>
  <c r="N3" i="33"/>
  <c r="N4" i="33" s="1"/>
  <c r="M5" i="33"/>
  <c r="M6" i="33" s="1"/>
  <c r="M7" i="33"/>
  <c r="M8" i="33" s="1"/>
  <c r="I7" i="35"/>
  <c r="I8" i="35" s="1"/>
  <c r="J3" i="35"/>
  <c r="J4" i="35" s="1"/>
  <c r="J5" i="36"/>
  <c r="J6" i="36" s="1"/>
  <c r="J7" i="36"/>
  <c r="J8" i="36" s="1"/>
  <c r="I3" i="38"/>
  <c r="I4" i="38" s="1"/>
  <c r="J5" i="38"/>
  <c r="J6" i="38" s="1"/>
  <c r="L7" i="38"/>
  <c r="L8" i="38" s="1"/>
  <c r="J7" i="39"/>
  <c r="J8" i="39" s="1"/>
  <c r="H5" i="39"/>
  <c r="H6" i="39" s="1"/>
  <c r="H3" i="40"/>
  <c r="H4" i="40" s="1"/>
  <c r="J5" i="40"/>
  <c r="J6" i="40" s="1"/>
  <c r="I7" i="40"/>
  <c r="I8" i="40" s="1"/>
  <c r="K3" i="41"/>
  <c r="K4" i="41" s="1"/>
  <c r="J5" i="41"/>
  <c r="J6" i="41" s="1"/>
  <c r="O5" i="41"/>
  <c r="O6" i="41" s="1"/>
  <c r="J7" i="41"/>
  <c r="J8" i="41" s="1"/>
  <c r="O7" i="41"/>
  <c r="O8" i="41" s="1"/>
  <c r="I3" i="42"/>
  <c r="I4" i="42" s="1"/>
  <c r="N3" i="42"/>
  <c r="N4" i="42" s="1"/>
  <c r="J5" i="42"/>
  <c r="J6" i="42" s="1"/>
  <c r="K7" i="42"/>
  <c r="K8" i="42" s="1"/>
  <c r="M5" i="42"/>
  <c r="M6" i="42" s="1"/>
  <c r="I5" i="42"/>
  <c r="I6" i="42" s="1"/>
  <c r="L3" i="42"/>
  <c r="L4" i="42" s="1"/>
  <c r="H3" i="42"/>
  <c r="H4" i="42" s="1"/>
  <c r="L3" i="43"/>
  <c r="L4" i="43" s="1"/>
  <c r="K5" i="43"/>
  <c r="K6" i="43" s="1"/>
  <c r="M7" i="43"/>
  <c r="M8" i="43" s="1"/>
  <c r="L3" i="44"/>
  <c r="L4" i="44" s="1"/>
  <c r="K5" i="44"/>
  <c r="K6" i="44" s="1"/>
  <c r="M7" i="44"/>
  <c r="M8" i="44" s="1"/>
  <c r="H7" i="45"/>
  <c r="H8" i="45" s="1"/>
  <c r="J3" i="46"/>
  <c r="J4" i="46" s="1"/>
  <c r="I5" i="46"/>
  <c r="I6" i="46" s="1"/>
  <c r="L7" i="46"/>
  <c r="L8" i="46" s="1"/>
  <c r="H7" i="46"/>
  <c r="H8" i="46" s="1"/>
  <c r="L5" i="46"/>
  <c r="L6" i="46" s="1"/>
  <c r="H5" i="46"/>
  <c r="H6" i="46" s="1"/>
  <c r="M3" i="46"/>
  <c r="M4" i="46" s="1"/>
  <c r="I3" i="46"/>
  <c r="I4" i="46" s="1"/>
  <c r="N7" i="46"/>
  <c r="N8" i="46" s="1"/>
  <c r="J7" i="46"/>
  <c r="J8" i="46" s="1"/>
  <c r="N5" i="46"/>
  <c r="N6" i="46" s="1"/>
  <c r="J5" i="46"/>
  <c r="J6" i="46" s="1"/>
  <c r="O3" i="46"/>
  <c r="O4" i="46" s="1"/>
  <c r="K3" i="46"/>
  <c r="K4" i="46" s="1"/>
  <c r="J7" i="47"/>
  <c r="J8" i="47" s="1"/>
  <c r="M7" i="48"/>
  <c r="M8" i="48" s="1"/>
  <c r="I7" i="48"/>
  <c r="I8" i="48" s="1"/>
  <c r="M5" i="48"/>
  <c r="M6" i="48" s="1"/>
  <c r="I5" i="48"/>
  <c r="I6" i="48" s="1"/>
  <c r="N3" i="48"/>
  <c r="N4" i="48" s="1"/>
  <c r="J3" i="48"/>
  <c r="J4" i="48" s="1"/>
  <c r="H7" i="50"/>
  <c r="H8" i="50" s="1"/>
  <c r="J5" i="50"/>
  <c r="J6" i="50" s="1"/>
  <c r="I3" i="50"/>
  <c r="I4" i="50" s="1"/>
  <c r="H3" i="51"/>
  <c r="H4" i="51" s="1"/>
  <c r="H5" i="53"/>
  <c r="H6" i="53" s="1"/>
  <c r="H3" i="47"/>
  <c r="H4" i="47" s="1"/>
  <c r="I5" i="47"/>
  <c r="I6" i="47" s="1"/>
  <c r="I3" i="48"/>
  <c r="I4" i="48" s="1"/>
  <c r="M3" i="48"/>
  <c r="M4" i="48" s="1"/>
  <c r="H5" i="48"/>
  <c r="H6" i="48" s="1"/>
  <c r="L5" i="48"/>
  <c r="L6" i="48" s="1"/>
  <c r="H7" i="48"/>
  <c r="H8" i="48" s="1"/>
  <c r="L7" i="48"/>
  <c r="L8" i="48" s="1"/>
  <c r="H3" i="50"/>
  <c r="H4" i="50" s="1"/>
  <c r="I5" i="50"/>
  <c r="I6" i="50" s="1"/>
  <c r="I3" i="51"/>
  <c r="I4" i="51" s="1"/>
  <c r="M3" i="51"/>
  <c r="M4" i="51" s="1"/>
  <c r="H5" i="51"/>
  <c r="H6" i="51" s="1"/>
  <c r="L5" i="51"/>
  <c r="L6" i="51" s="1"/>
  <c r="H7" i="51"/>
  <c r="H8" i="51" s="1"/>
  <c r="L7" i="51"/>
  <c r="L8" i="51" s="1"/>
  <c r="H3" i="53"/>
  <c r="H4" i="53" s="1"/>
  <c r="I5" i="53"/>
  <c r="I6" i="53" s="1"/>
  <c r="I3" i="55"/>
  <c r="I4" i="55" s="1"/>
  <c r="J5" i="55"/>
  <c r="J6" i="55" s="1"/>
  <c r="J3" i="57"/>
  <c r="J4" i="57" s="1"/>
  <c r="N3" i="57"/>
  <c r="N4" i="57" s="1"/>
  <c r="I5" i="57"/>
  <c r="I6" i="57" s="1"/>
  <c r="M5" i="57"/>
  <c r="M6" i="57" s="1"/>
  <c r="I7" i="57"/>
  <c r="I8" i="57" s="1"/>
  <c r="M7" i="57"/>
  <c r="M8" i="57" s="1"/>
  <c r="H5" i="58"/>
  <c r="H6" i="58" s="1"/>
  <c r="I3" i="59"/>
  <c r="I4" i="59" s="1"/>
  <c r="J5" i="59"/>
  <c r="J6" i="59" s="1"/>
  <c r="H7" i="59"/>
  <c r="H8" i="59" s="1"/>
  <c r="H5" i="60"/>
  <c r="H6" i="60" s="1"/>
  <c r="J7" i="60"/>
  <c r="J8" i="60" s="1"/>
  <c r="I3" i="61"/>
  <c r="I4" i="61" s="1"/>
  <c r="J5" i="61"/>
  <c r="J6" i="61" s="1"/>
  <c r="H7" i="61"/>
  <c r="H8" i="61" s="1"/>
  <c r="H5" i="62"/>
  <c r="H6" i="62" s="1"/>
  <c r="J7" i="62"/>
  <c r="J8" i="62" s="1"/>
  <c r="I3" i="63"/>
  <c r="I4" i="63" s="1"/>
  <c r="M3" i="63"/>
  <c r="M4" i="63" s="1"/>
  <c r="J5" i="63"/>
  <c r="J6" i="63" s="1"/>
  <c r="N5" i="63"/>
  <c r="N6" i="63" s="1"/>
  <c r="H7" i="63"/>
  <c r="H8" i="63" s="1"/>
  <c r="L7" i="63"/>
  <c r="L8" i="63" s="1"/>
  <c r="H3" i="64"/>
  <c r="H4" i="64" s="1"/>
  <c r="I7" i="64"/>
  <c r="I8" i="64" s="1"/>
  <c r="J3" i="64"/>
  <c r="J4" i="64" s="1"/>
  <c r="J3" i="65"/>
  <c r="J4" i="65" s="1"/>
  <c r="I5" i="65"/>
  <c r="I6" i="65" s="1"/>
  <c r="O5" i="65"/>
  <c r="O6" i="65" s="1"/>
  <c r="I7" i="65"/>
  <c r="I8" i="65" s="1"/>
  <c r="O7" i="65"/>
  <c r="O8" i="65" s="1"/>
  <c r="N7" i="65"/>
  <c r="N8" i="65" s="1"/>
  <c r="J7" i="65"/>
  <c r="J8" i="65" s="1"/>
  <c r="N5" i="65"/>
  <c r="N6" i="65" s="1"/>
  <c r="J5" i="65"/>
  <c r="J6" i="65" s="1"/>
  <c r="O3" i="65"/>
  <c r="O4" i="65" s="1"/>
  <c r="K3" i="65"/>
  <c r="K4" i="65" s="1"/>
  <c r="M3" i="66"/>
  <c r="M4" i="66" s="1"/>
  <c r="H5" i="66"/>
  <c r="H6" i="66" s="1"/>
  <c r="N5" i="66"/>
  <c r="N6" i="66" s="1"/>
  <c r="J7" i="66"/>
  <c r="J8" i="66" s="1"/>
  <c r="J3" i="68"/>
  <c r="J4" i="68" s="1"/>
  <c r="O3" i="68"/>
  <c r="O4" i="68" s="1"/>
  <c r="H5" i="68"/>
  <c r="H6" i="68" s="1"/>
  <c r="M5" i="68"/>
  <c r="M6" i="68" s="1"/>
  <c r="H7" i="68"/>
  <c r="H8" i="68" s="1"/>
  <c r="I5" i="69"/>
  <c r="I6" i="69" s="1"/>
  <c r="I7" i="69"/>
  <c r="I8" i="69" s="1"/>
  <c r="I5" i="71"/>
  <c r="I6" i="71" s="1"/>
  <c r="I7" i="71"/>
  <c r="I8" i="71" s="1"/>
  <c r="K3" i="73"/>
  <c r="K4" i="73" s="1"/>
  <c r="L5" i="73"/>
  <c r="L6" i="73" s="1"/>
  <c r="I7" i="73"/>
  <c r="I8" i="73" s="1"/>
  <c r="N7" i="73"/>
  <c r="N8" i="73" s="1"/>
  <c r="L3" i="74"/>
  <c r="L4" i="74" s="1"/>
  <c r="K5" i="74"/>
  <c r="K6" i="74" s="1"/>
  <c r="K7" i="74"/>
  <c r="K8" i="74" s="1"/>
  <c r="N7" i="74"/>
  <c r="N8" i="74" s="1"/>
  <c r="H7" i="76"/>
  <c r="H8" i="76" s="1"/>
  <c r="J5" i="76"/>
  <c r="J6" i="76" s="1"/>
  <c r="I3" i="76"/>
  <c r="I4" i="76" s="1"/>
  <c r="H3" i="77"/>
  <c r="H4" i="77" s="1"/>
  <c r="O5" i="77"/>
  <c r="O6" i="77" s="1"/>
  <c r="J3" i="78"/>
  <c r="J4" i="78" s="1"/>
  <c r="I5" i="78"/>
  <c r="I6" i="78" s="1"/>
  <c r="H3" i="78"/>
  <c r="H4" i="78" s="1"/>
  <c r="J7" i="78"/>
  <c r="J8" i="78" s="1"/>
  <c r="H5" i="78"/>
  <c r="H6" i="78" s="1"/>
  <c r="H5" i="79"/>
  <c r="H6" i="79" s="1"/>
  <c r="J7" i="79"/>
  <c r="J8" i="79" s="1"/>
  <c r="I7" i="79"/>
  <c r="I8" i="79" s="1"/>
  <c r="H7" i="80"/>
  <c r="H8" i="80" s="1"/>
  <c r="H5" i="81"/>
  <c r="H6" i="81" s="1"/>
  <c r="O3" i="83"/>
  <c r="O4" i="83" s="1"/>
  <c r="J5" i="83"/>
  <c r="J6" i="83" s="1"/>
  <c r="H7" i="84"/>
  <c r="H8" i="84" s="1"/>
  <c r="J5" i="84"/>
  <c r="J6" i="84" s="1"/>
  <c r="I3" i="84"/>
  <c r="I4" i="84" s="1"/>
  <c r="K3" i="57"/>
  <c r="K4" i="57" s="1"/>
  <c r="O3" i="57"/>
  <c r="O4" i="57" s="1"/>
  <c r="J5" i="57"/>
  <c r="J6" i="57" s="1"/>
  <c r="N5" i="57"/>
  <c r="N6" i="57" s="1"/>
  <c r="J7" i="57"/>
  <c r="J8" i="57" s="1"/>
  <c r="N7" i="57"/>
  <c r="N8" i="57" s="1"/>
  <c r="H3" i="58"/>
  <c r="H4" i="58" s="1"/>
  <c r="I5" i="58"/>
  <c r="I6" i="58" s="1"/>
  <c r="J3" i="59"/>
  <c r="J4" i="59" s="1"/>
  <c r="H3" i="60"/>
  <c r="H4" i="60" s="1"/>
  <c r="I5" i="60"/>
  <c r="I6" i="60" s="1"/>
  <c r="J3" i="61"/>
  <c r="J4" i="61" s="1"/>
  <c r="H3" i="62"/>
  <c r="H4" i="62" s="1"/>
  <c r="I5" i="62"/>
  <c r="I6" i="62" s="1"/>
  <c r="J3" i="63"/>
  <c r="J4" i="63" s="1"/>
  <c r="N3" i="63"/>
  <c r="N4" i="63" s="1"/>
  <c r="K5" i="63"/>
  <c r="K6" i="63" s="1"/>
  <c r="I7" i="63"/>
  <c r="I8" i="63" s="1"/>
  <c r="M7" i="63"/>
  <c r="M8" i="63" s="1"/>
  <c r="I3" i="64"/>
  <c r="I4" i="64" s="1"/>
  <c r="L3" i="65"/>
  <c r="L4" i="65" s="1"/>
  <c r="K5" i="65"/>
  <c r="K6" i="65" s="1"/>
  <c r="I3" i="66"/>
  <c r="I4" i="66" s="1"/>
  <c r="N3" i="66"/>
  <c r="N4" i="66" s="1"/>
  <c r="J5" i="66"/>
  <c r="J6" i="66" s="1"/>
  <c r="L7" i="66"/>
  <c r="L8" i="66" s="1"/>
  <c r="J7" i="67"/>
  <c r="J8" i="67" s="1"/>
  <c r="H5" i="67"/>
  <c r="H6" i="67" s="1"/>
  <c r="O7" i="68"/>
  <c r="O8" i="68" s="1"/>
  <c r="K7" i="68"/>
  <c r="K8" i="68" s="1"/>
  <c r="O5" i="68"/>
  <c r="O6" i="68" s="1"/>
  <c r="K5" i="68"/>
  <c r="K6" i="68" s="1"/>
  <c r="L3" i="68"/>
  <c r="L4" i="68" s="1"/>
  <c r="H3" i="68"/>
  <c r="H4" i="68" s="1"/>
  <c r="J7" i="69"/>
  <c r="J8" i="69" s="1"/>
  <c r="J7" i="70"/>
  <c r="J8" i="70" s="1"/>
  <c r="H5" i="70"/>
  <c r="H6" i="70" s="1"/>
  <c r="J7" i="71"/>
  <c r="J8" i="71" s="1"/>
  <c r="J7" i="72"/>
  <c r="J8" i="72" s="1"/>
  <c r="H5" i="72"/>
  <c r="H6" i="72" s="1"/>
  <c r="L3" i="73"/>
  <c r="L4" i="73" s="1"/>
  <c r="H5" i="73"/>
  <c r="H6" i="73" s="1"/>
  <c r="M5" i="73"/>
  <c r="M6" i="73" s="1"/>
  <c r="J7" i="73"/>
  <c r="J8" i="73" s="1"/>
  <c r="H3" i="74"/>
  <c r="H4" i="74" s="1"/>
  <c r="M3" i="74"/>
  <c r="M4" i="74" s="1"/>
  <c r="L5" i="74"/>
  <c r="L6" i="74" s="1"/>
  <c r="L7" i="74"/>
  <c r="L8" i="74" s="1"/>
  <c r="I3" i="75"/>
  <c r="I4" i="75" s="1"/>
  <c r="I7" i="75"/>
  <c r="I8" i="75" s="1"/>
  <c r="M7" i="77"/>
  <c r="M8" i="77" s="1"/>
  <c r="I7" i="77"/>
  <c r="I8" i="77" s="1"/>
  <c r="M5" i="77"/>
  <c r="M6" i="77" s="1"/>
  <c r="I5" i="77"/>
  <c r="I6" i="77" s="1"/>
  <c r="N3" i="77"/>
  <c r="N4" i="77" s="1"/>
  <c r="J3" i="77"/>
  <c r="J4" i="77" s="1"/>
  <c r="H3" i="79"/>
  <c r="H4" i="79" s="1"/>
  <c r="I3" i="80"/>
  <c r="I4" i="80" s="1"/>
  <c r="I7" i="81"/>
  <c r="I8" i="81" s="1"/>
  <c r="O7" i="83"/>
  <c r="O8" i="83" s="1"/>
  <c r="K7" i="83"/>
  <c r="K8" i="83" s="1"/>
  <c r="O5" i="83"/>
  <c r="O6" i="83" s="1"/>
  <c r="K5" i="83"/>
  <c r="K6" i="83" s="1"/>
  <c r="L3" i="83"/>
  <c r="L4" i="83" s="1"/>
  <c r="H3" i="83"/>
  <c r="H4" i="83" s="1"/>
  <c r="H3" i="84"/>
  <c r="H4" i="84" s="1"/>
  <c r="J7" i="84"/>
  <c r="J8" i="84" s="1"/>
  <c r="J3" i="47"/>
  <c r="J4" i="47" s="1"/>
  <c r="K3" i="48"/>
  <c r="K4" i="48" s="1"/>
  <c r="O3" i="48"/>
  <c r="O4" i="48" s="1"/>
  <c r="J5" i="48"/>
  <c r="J6" i="48" s="1"/>
  <c r="N5" i="48"/>
  <c r="N6" i="48" s="1"/>
  <c r="J7" i="48"/>
  <c r="J8" i="48" s="1"/>
  <c r="J3" i="50"/>
  <c r="J4" i="50" s="1"/>
  <c r="K3" i="51"/>
  <c r="K4" i="51" s="1"/>
  <c r="O3" i="51"/>
  <c r="O4" i="51" s="1"/>
  <c r="J5" i="51"/>
  <c r="J6" i="51" s="1"/>
  <c r="N5" i="51"/>
  <c r="N6" i="51" s="1"/>
  <c r="J7" i="51"/>
  <c r="J8" i="51" s="1"/>
  <c r="J3" i="53"/>
  <c r="J4" i="53" s="1"/>
  <c r="H5" i="55"/>
  <c r="H6" i="55" s="1"/>
  <c r="H3" i="57"/>
  <c r="H4" i="57" s="1"/>
  <c r="L3" i="57"/>
  <c r="L4" i="57" s="1"/>
  <c r="K5" i="57"/>
  <c r="K6" i="57" s="1"/>
  <c r="O5" i="57"/>
  <c r="O6" i="57" s="1"/>
  <c r="K7" i="57"/>
  <c r="K8" i="57" s="1"/>
  <c r="I3" i="58"/>
  <c r="I4" i="58" s="1"/>
  <c r="J5" i="58"/>
  <c r="J6" i="58" s="1"/>
  <c r="H5" i="59"/>
  <c r="H6" i="59" s="1"/>
  <c r="I3" i="60"/>
  <c r="I4" i="60" s="1"/>
  <c r="J5" i="60"/>
  <c r="J6" i="60" s="1"/>
  <c r="H5" i="61"/>
  <c r="H6" i="61" s="1"/>
  <c r="I3" i="62"/>
  <c r="I4" i="62" s="1"/>
  <c r="J5" i="62"/>
  <c r="J6" i="62" s="1"/>
  <c r="K3" i="63"/>
  <c r="K4" i="63" s="1"/>
  <c r="H5" i="63"/>
  <c r="H6" i="63" s="1"/>
  <c r="L5" i="63"/>
  <c r="L6" i="63" s="1"/>
  <c r="J7" i="63"/>
  <c r="J8" i="63" s="1"/>
  <c r="I5" i="64"/>
  <c r="I6" i="64" s="1"/>
  <c r="H7" i="64"/>
  <c r="H8" i="64" s="1"/>
  <c r="H3" i="65"/>
  <c r="H4" i="65" s="1"/>
  <c r="M3" i="65"/>
  <c r="M4" i="65" s="1"/>
  <c r="L5" i="65"/>
  <c r="L6" i="65" s="1"/>
  <c r="L7" i="65"/>
  <c r="L8" i="65" s="1"/>
  <c r="J3" i="66"/>
  <c r="J4" i="66" s="1"/>
  <c r="K5" i="66"/>
  <c r="K6" i="66" s="1"/>
  <c r="H7" i="66"/>
  <c r="H8" i="66" s="1"/>
  <c r="I5" i="67"/>
  <c r="I6" i="67" s="1"/>
  <c r="H7" i="67"/>
  <c r="H8" i="67" s="1"/>
  <c r="M3" i="68"/>
  <c r="M4" i="68" s="1"/>
  <c r="J5" i="68"/>
  <c r="J6" i="68" s="1"/>
  <c r="J7" i="68"/>
  <c r="J8" i="68" s="1"/>
  <c r="I5" i="70"/>
  <c r="I6" i="70" s="1"/>
  <c r="H7" i="70"/>
  <c r="H8" i="70" s="1"/>
  <c r="I5" i="72"/>
  <c r="I6" i="72" s="1"/>
  <c r="H7" i="72"/>
  <c r="H8" i="72" s="1"/>
  <c r="H3" i="73"/>
  <c r="H4" i="73" s="1"/>
  <c r="N3" i="73"/>
  <c r="N4" i="73" s="1"/>
  <c r="I5" i="73"/>
  <c r="I6" i="73" s="1"/>
  <c r="I3" i="74"/>
  <c r="I4" i="74" s="1"/>
  <c r="N3" i="74"/>
  <c r="N4" i="74" s="1"/>
  <c r="H5" i="74"/>
  <c r="H6" i="74" s="1"/>
  <c r="M5" i="74"/>
  <c r="M6" i="74" s="1"/>
  <c r="H7" i="74"/>
  <c r="H8" i="74" s="1"/>
  <c r="O7" i="74"/>
  <c r="O8" i="74" s="1"/>
  <c r="J3" i="75"/>
  <c r="J4" i="75" s="1"/>
  <c r="I5" i="75"/>
  <c r="I6" i="75" s="1"/>
  <c r="H3" i="75"/>
  <c r="H4" i="75" s="1"/>
  <c r="J7" i="75"/>
  <c r="J8" i="75" s="1"/>
  <c r="H5" i="75"/>
  <c r="H6" i="75" s="1"/>
  <c r="H5" i="76"/>
  <c r="H6" i="76" s="1"/>
  <c r="I7" i="76"/>
  <c r="I8" i="76" s="1"/>
  <c r="L3" i="77"/>
  <c r="L4" i="77" s="1"/>
  <c r="K5" i="77"/>
  <c r="K6" i="77" s="1"/>
  <c r="K7" i="77"/>
  <c r="K8" i="77" s="1"/>
  <c r="N7" i="77"/>
  <c r="N8" i="77" s="1"/>
  <c r="H7" i="79"/>
  <c r="H8" i="79" s="1"/>
  <c r="J5" i="79"/>
  <c r="J6" i="79" s="1"/>
  <c r="I3" i="79"/>
  <c r="I4" i="79" s="1"/>
  <c r="J3" i="80"/>
  <c r="J4" i="80" s="1"/>
  <c r="I5" i="80"/>
  <c r="I6" i="80" s="1"/>
  <c r="H3" i="80"/>
  <c r="H4" i="80" s="1"/>
  <c r="J7" i="80"/>
  <c r="J8" i="80" s="1"/>
  <c r="H5" i="80"/>
  <c r="H6" i="80" s="1"/>
  <c r="M7" i="82"/>
  <c r="M8" i="82" s="1"/>
  <c r="I7" i="82"/>
  <c r="I8" i="82" s="1"/>
  <c r="K5" i="82"/>
  <c r="K6" i="82" s="1"/>
  <c r="N3" i="82"/>
  <c r="N4" i="82" s="1"/>
  <c r="J3" i="82"/>
  <c r="J4" i="82" s="1"/>
  <c r="K7" i="82"/>
  <c r="K8" i="82" s="1"/>
  <c r="M5" i="82"/>
  <c r="M6" i="82" s="1"/>
  <c r="I5" i="82"/>
  <c r="I6" i="82" s="1"/>
  <c r="L3" i="82"/>
  <c r="L4" i="82" s="1"/>
  <c r="H3" i="82"/>
  <c r="H4" i="82" s="1"/>
  <c r="N7" i="82"/>
  <c r="N8" i="82" s="1"/>
  <c r="J7" i="82"/>
  <c r="J8" i="82" s="1"/>
  <c r="L5" i="82"/>
  <c r="L6" i="82" s="1"/>
  <c r="H5" i="82"/>
  <c r="H6" i="82" s="1"/>
  <c r="K3" i="82"/>
  <c r="K4" i="82" s="1"/>
  <c r="L7" i="83"/>
  <c r="L8" i="83" s="1"/>
  <c r="J3" i="85"/>
  <c r="J4" i="85" s="1"/>
  <c r="K7" i="66"/>
  <c r="K8" i="66" s="1"/>
  <c r="M5" i="66"/>
  <c r="M6" i="66" s="1"/>
  <c r="I5" i="66"/>
  <c r="I6" i="66" s="1"/>
  <c r="L3" i="66"/>
  <c r="L4" i="66" s="1"/>
  <c r="H3" i="66"/>
  <c r="H4" i="66" s="1"/>
  <c r="H7" i="69"/>
  <c r="H8" i="69" s="1"/>
  <c r="J5" i="69"/>
  <c r="J6" i="69" s="1"/>
  <c r="I3" i="69"/>
  <c r="I4" i="69" s="1"/>
  <c r="H7" i="71"/>
  <c r="H8" i="71" s="1"/>
  <c r="J5" i="71"/>
  <c r="J6" i="71" s="1"/>
  <c r="I3" i="71"/>
  <c r="I4" i="71" s="1"/>
  <c r="L7" i="73"/>
  <c r="L8" i="73" s="1"/>
  <c r="H7" i="73"/>
  <c r="H8" i="73" s="1"/>
  <c r="N5" i="73"/>
  <c r="N6" i="73" s="1"/>
  <c r="J5" i="73"/>
  <c r="J6" i="73" s="1"/>
  <c r="M3" i="73"/>
  <c r="M4" i="73" s="1"/>
  <c r="I3" i="73"/>
  <c r="I4" i="73" s="1"/>
  <c r="I5" i="81"/>
  <c r="I6" i="81" s="1"/>
  <c r="H3" i="81"/>
  <c r="H4" i="81" s="1"/>
  <c r="H7" i="81"/>
  <c r="H8" i="81" s="1"/>
  <c r="J5" i="81"/>
  <c r="J6" i="81" s="1"/>
  <c r="I3" i="81"/>
  <c r="I4" i="81" s="1"/>
  <c r="J7" i="85"/>
  <c r="J8" i="85" s="1"/>
  <c r="H5" i="85"/>
  <c r="H6" i="85" s="1"/>
  <c r="H7" i="85"/>
  <c r="H8" i="85" s="1"/>
  <c r="J5" i="85"/>
  <c r="J6" i="85" s="1"/>
  <c r="I3" i="85"/>
  <c r="I4" i="85" s="1"/>
  <c r="I5" i="85"/>
  <c r="I6" i="85" s="1"/>
  <c r="H3" i="85"/>
  <c r="H4" i="85" s="1"/>
  <c r="I3" i="83"/>
  <c r="I4" i="83" s="1"/>
  <c r="M3" i="83"/>
  <c r="M4" i="83" s="1"/>
  <c r="H5" i="83"/>
  <c r="H6" i="83" s="1"/>
  <c r="L5" i="83"/>
  <c r="L6" i="83" s="1"/>
  <c r="H7" i="83"/>
  <c r="H8" i="83" s="1"/>
  <c r="J3" i="84"/>
  <c r="J4" i="84" s="1"/>
  <c r="I7" i="84"/>
  <c r="I8" i="84" s="1"/>
  <c r="I3" i="86"/>
  <c r="I4" i="86" s="1"/>
  <c r="M3" i="86"/>
  <c r="M4" i="86" s="1"/>
  <c r="H5" i="86"/>
  <c r="H6" i="86" s="1"/>
  <c r="L5" i="86"/>
  <c r="L6" i="86" s="1"/>
  <c r="H7" i="86"/>
  <c r="H8" i="86" s="1"/>
  <c r="J3" i="87"/>
  <c r="J4" i="87" s="1"/>
  <c r="I7" i="87"/>
  <c r="I8" i="87" s="1"/>
  <c r="H3" i="88"/>
  <c r="H4" i="88" s="1"/>
  <c r="I3" i="89"/>
  <c r="I4" i="89" s="1"/>
  <c r="M3" i="89"/>
  <c r="M4" i="89" s="1"/>
  <c r="H5" i="89"/>
  <c r="H6" i="89" s="1"/>
  <c r="L5" i="89"/>
  <c r="L6" i="89" s="1"/>
  <c r="H7" i="89"/>
  <c r="H8" i="89" s="1"/>
  <c r="J3" i="90"/>
  <c r="J4" i="90" s="1"/>
  <c r="I7" i="90"/>
  <c r="I8" i="90" s="1"/>
  <c r="J3" i="91"/>
  <c r="J4" i="91" s="1"/>
  <c r="H7" i="91"/>
  <c r="H8" i="91" s="1"/>
  <c r="J5" i="91"/>
  <c r="J6" i="91" s="1"/>
  <c r="I3" i="91"/>
  <c r="I4" i="91" s="1"/>
  <c r="I3" i="103"/>
  <c r="I4" i="103" s="1"/>
  <c r="H7" i="105"/>
  <c r="H8" i="105" s="1"/>
  <c r="J5" i="105"/>
  <c r="J6" i="105" s="1"/>
  <c r="I3" i="105"/>
  <c r="I4" i="105" s="1"/>
  <c r="I5" i="105"/>
  <c r="I6" i="105" s="1"/>
  <c r="H3" i="105"/>
  <c r="H4" i="105" s="1"/>
  <c r="K3" i="74"/>
  <c r="K4" i="74" s="1"/>
  <c r="O3" i="74"/>
  <c r="O4" i="74" s="1"/>
  <c r="J5" i="74"/>
  <c r="J6" i="74" s="1"/>
  <c r="N5" i="74"/>
  <c r="N6" i="74" s="1"/>
  <c r="J7" i="74"/>
  <c r="J8" i="74" s="1"/>
  <c r="J3" i="76"/>
  <c r="J4" i="76" s="1"/>
  <c r="K3" i="77"/>
  <c r="K4" i="77" s="1"/>
  <c r="O3" i="77"/>
  <c r="O4" i="77" s="1"/>
  <c r="J5" i="77"/>
  <c r="J6" i="77" s="1"/>
  <c r="N5" i="77"/>
  <c r="N6" i="77" s="1"/>
  <c r="J7" i="77"/>
  <c r="J8" i="77" s="1"/>
  <c r="J3" i="79"/>
  <c r="J4" i="79" s="1"/>
  <c r="J3" i="81"/>
  <c r="J4" i="81" s="1"/>
  <c r="J3" i="83"/>
  <c r="J4" i="83" s="1"/>
  <c r="N3" i="83"/>
  <c r="N4" i="83" s="1"/>
  <c r="I5" i="83"/>
  <c r="I6" i="83" s="1"/>
  <c r="M5" i="83"/>
  <c r="M6" i="83" s="1"/>
  <c r="I7" i="83"/>
  <c r="I8" i="83" s="1"/>
  <c r="H5" i="84"/>
  <c r="H6" i="84" s="1"/>
  <c r="J3" i="86"/>
  <c r="J4" i="86" s="1"/>
  <c r="N3" i="86"/>
  <c r="N4" i="86" s="1"/>
  <c r="I5" i="86"/>
  <c r="I6" i="86" s="1"/>
  <c r="M5" i="86"/>
  <c r="M6" i="86" s="1"/>
  <c r="I7" i="86"/>
  <c r="I8" i="86" s="1"/>
  <c r="H5" i="87"/>
  <c r="H6" i="87" s="1"/>
  <c r="I3" i="88"/>
  <c r="I4" i="88" s="1"/>
  <c r="J5" i="88"/>
  <c r="J6" i="88" s="1"/>
  <c r="H7" i="88"/>
  <c r="H8" i="88" s="1"/>
  <c r="J3" i="89"/>
  <c r="J4" i="89" s="1"/>
  <c r="N3" i="89"/>
  <c r="N4" i="89" s="1"/>
  <c r="I5" i="89"/>
  <c r="I6" i="89" s="1"/>
  <c r="M5" i="89"/>
  <c r="M6" i="89" s="1"/>
  <c r="I7" i="89"/>
  <c r="I8" i="89" s="1"/>
  <c r="H5" i="90"/>
  <c r="H6" i="90" s="1"/>
  <c r="I5" i="91"/>
  <c r="I6" i="91" s="1"/>
  <c r="I7" i="91"/>
  <c r="I8" i="91" s="1"/>
  <c r="I7" i="104"/>
  <c r="I8" i="104" s="1"/>
  <c r="J3" i="104"/>
  <c r="J4" i="104" s="1"/>
  <c r="K7" i="103"/>
  <c r="K8" i="103" s="1"/>
  <c r="M5" i="103"/>
  <c r="M6" i="103" s="1"/>
  <c r="I5" i="103"/>
  <c r="I6" i="103" s="1"/>
  <c r="L3" i="103"/>
  <c r="L4" i="103" s="1"/>
  <c r="H3" i="103"/>
  <c r="H4" i="103" s="1"/>
  <c r="N7" i="103"/>
  <c r="N8" i="103" s="1"/>
  <c r="J7" i="103"/>
  <c r="J8" i="103" s="1"/>
  <c r="L5" i="103"/>
  <c r="L6" i="103" s="1"/>
  <c r="H5" i="103"/>
  <c r="H6" i="103" s="1"/>
  <c r="K3" i="103"/>
  <c r="K4" i="103" s="1"/>
  <c r="H3" i="104"/>
  <c r="H4" i="104" s="1"/>
  <c r="H3" i="86"/>
  <c r="H4" i="86" s="1"/>
  <c r="L3" i="86"/>
  <c r="L4" i="86" s="1"/>
  <c r="K5" i="86"/>
  <c r="K6" i="86" s="1"/>
  <c r="O5" i="86"/>
  <c r="O6" i="86" s="1"/>
  <c r="K7" i="86"/>
  <c r="K8" i="86" s="1"/>
  <c r="I3" i="87"/>
  <c r="I4" i="87" s="1"/>
  <c r="J5" i="87"/>
  <c r="J6" i="87" s="1"/>
  <c r="H5" i="88"/>
  <c r="H6" i="88" s="1"/>
  <c r="H3" i="89"/>
  <c r="H4" i="89" s="1"/>
  <c r="L3" i="89"/>
  <c r="L4" i="89" s="1"/>
  <c r="K5" i="89"/>
  <c r="K6" i="89" s="1"/>
  <c r="O5" i="89"/>
  <c r="O6" i="89" s="1"/>
  <c r="K7" i="89"/>
  <c r="K8" i="89" s="1"/>
  <c r="I3" i="90"/>
  <c r="I4" i="90" s="1"/>
  <c r="J5" i="90"/>
  <c r="J6" i="90" s="1"/>
  <c r="H7" i="90"/>
  <c r="H8" i="90" s="1"/>
  <c r="J7" i="104"/>
  <c r="J8" i="104" s="1"/>
  <c r="K3" i="106"/>
  <c r="K4" i="106" s="1"/>
  <c r="O3" i="106"/>
  <c r="O4" i="106" s="1"/>
  <c r="K5" i="106"/>
  <c r="K6" i="106" s="1"/>
  <c r="K7" i="106"/>
  <c r="K8" i="106" s="1"/>
  <c r="H3" i="107"/>
  <c r="H4" i="107" s="1"/>
  <c r="J5" i="107"/>
  <c r="J6" i="107" s="1"/>
  <c r="I7" i="107"/>
  <c r="I8" i="107" s="1"/>
  <c r="I3" i="108"/>
  <c r="I4" i="108" s="1"/>
  <c r="N3" i="108"/>
  <c r="N4" i="108" s="1"/>
  <c r="L5" i="108"/>
  <c r="L6" i="108" s="1"/>
  <c r="L7" i="108"/>
  <c r="L8" i="108" s="1"/>
  <c r="I3" i="109"/>
  <c r="I4" i="109" s="1"/>
  <c r="N3" i="109"/>
  <c r="N4" i="109" s="1"/>
  <c r="L5" i="109"/>
  <c r="L6" i="109" s="1"/>
  <c r="L7" i="109"/>
  <c r="L8" i="109" s="1"/>
  <c r="J3" i="110"/>
  <c r="J4" i="110" s="1"/>
  <c r="H5" i="110"/>
  <c r="H6" i="110" s="1"/>
  <c r="H7" i="110"/>
  <c r="H8" i="110" s="1"/>
  <c r="J5" i="110"/>
  <c r="J6" i="110" s="1"/>
  <c r="I3" i="110"/>
  <c r="I4" i="110" s="1"/>
  <c r="H3" i="111"/>
  <c r="H4" i="111" s="1"/>
  <c r="J5" i="111"/>
  <c r="J6" i="111" s="1"/>
  <c r="I7" i="111"/>
  <c r="I8" i="111" s="1"/>
  <c r="J3" i="112"/>
  <c r="J4" i="112" s="1"/>
  <c r="K5" i="112"/>
  <c r="K6" i="112" s="1"/>
  <c r="L7" i="112"/>
  <c r="L8" i="112" s="1"/>
  <c r="H7" i="112"/>
  <c r="H8" i="112" s="1"/>
  <c r="N5" i="112"/>
  <c r="N6" i="112" s="1"/>
  <c r="J5" i="112"/>
  <c r="J6" i="112" s="1"/>
  <c r="M3" i="112"/>
  <c r="M4" i="112" s="1"/>
  <c r="I3" i="112"/>
  <c r="I4" i="112" s="1"/>
  <c r="H5" i="113"/>
  <c r="H6" i="113" s="1"/>
  <c r="I5" i="113"/>
  <c r="I6" i="113" s="1"/>
  <c r="H3" i="113"/>
  <c r="H4" i="113" s="1"/>
  <c r="I7" i="113"/>
  <c r="I8" i="113" s="1"/>
  <c r="J3" i="113"/>
  <c r="J4" i="113" s="1"/>
  <c r="N9" i="114"/>
  <c r="J7" i="115"/>
  <c r="J8" i="115" s="1"/>
  <c r="H5" i="115"/>
  <c r="H6" i="115" s="1"/>
  <c r="I7" i="115"/>
  <c r="I8" i="115" s="1"/>
  <c r="J3" i="115"/>
  <c r="J4" i="115" s="1"/>
  <c r="I5" i="115"/>
  <c r="I6" i="115" s="1"/>
  <c r="H3" i="115"/>
  <c r="H4" i="115" s="1"/>
  <c r="M7" i="117"/>
  <c r="M8" i="117" s="1"/>
  <c r="I7" i="117"/>
  <c r="I8" i="117" s="1"/>
  <c r="M5" i="117"/>
  <c r="M6" i="117" s="1"/>
  <c r="I5" i="117"/>
  <c r="I6" i="117" s="1"/>
  <c r="N3" i="117"/>
  <c r="N4" i="117" s="1"/>
  <c r="J3" i="117"/>
  <c r="J4" i="117" s="1"/>
  <c r="H7" i="119"/>
  <c r="H8" i="119" s="1"/>
  <c r="J5" i="119"/>
  <c r="J6" i="119" s="1"/>
  <c r="I3" i="119"/>
  <c r="I4" i="119" s="1"/>
  <c r="H3" i="120"/>
  <c r="H4" i="120" s="1"/>
  <c r="M7" i="122"/>
  <c r="M8" i="122" s="1"/>
  <c r="I7" i="122"/>
  <c r="I8" i="122" s="1"/>
  <c r="K5" i="122"/>
  <c r="K6" i="122" s="1"/>
  <c r="N3" i="122"/>
  <c r="N4" i="122" s="1"/>
  <c r="J3" i="122"/>
  <c r="J4" i="122" s="1"/>
  <c r="J3" i="103"/>
  <c r="J4" i="103" s="1"/>
  <c r="N3" i="103"/>
  <c r="N4" i="103" s="1"/>
  <c r="K5" i="103"/>
  <c r="K6" i="103" s="1"/>
  <c r="I7" i="103"/>
  <c r="I8" i="103" s="1"/>
  <c r="I3" i="104"/>
  <c r="I4" i="104" s="1"/>
  <c r="J5" i="104"/>
  <c r="J6" i="104" s="1"/>
  <c r="H7" i="104"/>
  <c r="H8" i="104" s="1"/>
  <c r="H5" i="105"/>
  <c r="H6" i="105" s="1"/>
  <c r="H3" i="106"/>
  <c r="H4" i="106" s="1"/>
  <c r="L3" i="106"/>
  <c r="L4" i="106" s="1"/>
  <c r="L5" i="106"/>
  <c r="L6" i="106" s="1"/>
  <c r="J3" i="108"/>
  <c r="J4" i="108" s="1"/>
  <c r="O3" i="108"/>
  <c r="O4" i="108" s="1"/>
  <c r="H5" i="108"/>
  <c r="H6" i="108" s="1"/>
  <c r="M5" i="108"/>
  <c r="M6" i="108" s="1"/>
  <c r="H7" i="108"/>
  <c r="H8" i="108" s="1"/>
  <c r="J3" i="109"/>
  <c r="J4" i="109" s="1"/>
  <c r="O3" i="109"/>
  <c r="O4" i="109" s="1"/>
  <c r="H5" i="109"/>
  <c r="H6" i="109" s="1"/>
  <c r="M5" i="109"/>
  <c r="M6" i="109" s="1"/>
  <c r="H7" i="109"/>
  <c r="H8" i="109" s="1"/>
  <c r="I5" i="110"/>
  <c r="I6" i="110" s="1"/>
  <c r="I7" i="110"/>
  <c r="I8" i="110" s="1"/>
  <c r="K3" i="112"/>
  <c r="K4" i="112" s="1"/>
  <c r="L5" i="112"/>
  <c r="L6" i="112" s="1"/>
  <c r="I7" i="112"/>
  <c r="I8" i="112" s="1"/>
  <c r="N7" i="112"/>
  <c r="N8" i="112" s="1"/>
  <c r="I3" i="113"/>
  <c r="I4" i="113" s="1"/>
  <c r="J5" i="113"/>
  <c r="J6" i="113" s="1"/>
  <c r="M7" i="114"/>
  <c r="M8" i="114" s="1"/>
  <c r="I7" i="114"/>
  <c r="I8" i="114" s="1"/>
  <c r="M5" i="114"/>
  <c r="M6" i="114" s="1"/>
  <c r="I5" i="114"/>
  <c r="I6" i="114" s="1"/>
  <c r="N3" i="114"/>
  <c r="N4" i="114" s="1"/>
  <c r="J3" i="114"/>
  <c r="J4" i="114" s="1"/>
  <c r="H7" i="116"/>
  <c r="H8" i="116" s="1"/>
  <c r="J5" i="116"/>
  <c r="J6" i="116" s="1"/>
  <c r="I3" i="116"/>
  <c r="I4" i="116" s="1"/>
  <c r="H3" i="117"/>
  <c r="H4" i="117" s="1"/>
  <c r="H5" i="119"/>
  <c r="H6" i="119" s="1"/>
  <c r="L3" i="120"/>
  <c r="L4" i="120" s="1"/>
  <c r="K5" i="120"/>
  <c r="K6" i="120" s="1"/>
  <c r="K7" i="120"/>
  <c r="K8" i="120" s="1"/>
  <c r="L7" i="120"/>
  <c r="L8" i="120" s="1"/>
  <c r="L7" i="122"/>
  <c r="L8" i="122" s="1"/>
  <c r="M7" i="106"/>
  <c r="M8" i="106" s="1"/>
  <c r="I7" i="106"/>
  <c r="I8" i="106" s="1"/>
  <c r="M5" i="106"/>
  <c r="M6" i="106" s="1"/>
  <c r="I5" i="106"/>
  <c r="I6" i="106" s="1"/>
  <c r="J7" i="107"/>
  <c r="J8" i="107" s="1"/>
  <c r="H5" i="107"/>
  <c r="H6" i="107" s="1"/>
  <c r="O7" i="108"/>
  <c r="O8" i="108" s="1"/>
  <c r="K7" i="108"/>
  <c r="K8" i="108" s="1"/>
  <c r="O5" i="108"/>
  <c r="O6" i="108" s="1"/>
  <c r="K5" i="108"/>
  <c r="K6" i="108" s="1"/>
  <c r="L3" i="108"/>
  <c r="L4" i="108" s="1"/>
  <c r="H3" i="108"/>
  <c r="H4" i="108" s="1"/>
  <c r="O7" i="109"/>
  <c r="O8" i="109" s="1"/>
  <c r="K7" i="109"/>
  <c r="K8" i="109" s="1"/>
  <c r="O5" i="109"/>
  <c r="O6" i="109" s="1"/>
  <c r="K5" i="109"/>
  <c r="K6" i="109" s="1"/>
  <c r="L3" i="109"/>
  <c r="L4" i="109" s="1"/>
  <c r="H3" i="109"/>
  <c r="H4" i="109" s="1"/>
  <c r="J7" i="111"/>
  <c r="J8" i="111" s="1"/>
  <c r="H5" i="111"/>
  <c r="H6" i="111" s="1"/>
  <c r="L3" i="112"/>
  <c r="L4" i="112" s="1"/>
  <c r="H5" i="112"/>
  <c r="H6" i="112" s="1"/>
  <c r="M5" i="112"/>
  <c r="M6" i="112" s="1"/>
  <c r="O5" i="120"/>
  <c r="O6" i="120" s="1"/>
  <c r="J7" i="121"/>
  <c r="J8" i="121" s="1"/>
  <c r="H5" i="121"/>
  <c r="H6" i="121" s="1"/>
  <c r="I7" i="121"/>
  <c r="I8" i="121" s="1"/>
  <c r="J3" i="121"/>
  <c r="J4" i="121" s="1"/>
  <c r="I5" i="121"/>
  <c r="I6" i="121" s="1"/>
  <c r="H3" i="121"/>
  <c r="H4" i="121" s="1"/>
  <c r="H5" i="104"/>
  <c r="H6" i="104" s="1"/>
  <c r="J3" i="106"/>
  <c r="J4" i="106" s="1"/>
  <c r="N3" i="106"/>
  <c r="N4" i="106" s="1"/>
  <c r="J5" i="106"/>
  <c r="J6" i="106" s="1"/>
  <c r="O5" i="106"/>
  <c r="O6" i="106" s="1"/>
  <c r="J7" i="106"/>
  <c r="J8" i="106" s="1"/>
  <c r="O7" i="106"/>
  <c r="O8" i="106" s="1"/>
  <c r="I5" i="107"/>
  <c r="I6" i="107" s="1"/>
  <c r="H7" i="107"/>
  <c r="H8" i="107" s="1"/>
  <c r="M3" i="108"/>
  <c r="M4" i="108" s="1"/>
  <c r="J5" i="108"/>
  <c r="J6" i="108" s="1"/>
  <c r="J7" i="108"/>
  <c r="J8" i="108" s="1"/>
  <c r="M3" i="109"/>
  <c r="M4" i="109" s="1"/>
  <c r="J5" i="109"/>
  <c r="J6" i="109" s="1"/>
  <c r="J7" i="109"/>
  <c r="J8" i="109" s="1"/>
  <c r="J7" i="118"/>
  <c r="J8" i="118" s="1"/>
  <c r="H5" i="118"/>
  <c r="H6" i="118" s="1"/>
  <c r="I7" i="118"/>
  <c r="I8" i="118" s="1"/>
  <c r="J3" i="118"/>
  <c r="J4" i="118" s="1"/>
  <c r="I5" i="118"/>
  <c r="I6" i="118" s="1"/>
  <c r="H3" i="118"/>
  <c r="H4" i="118" s="1"/>
  <c r="M7" i="120"/>
  <c r="M8" i="120" s="1"/>
  <c r="I7" i="120"/>
  <c r="I8" i="120" s="1"/>
  <c r="M5" i="120"/>
  <c r="M6" i="120" s="1"/>
  <c r="I5" i="120"/>
  <c r="I6" i="120" s="1"/>
  <c r="N3" i="120"/>
  <c r="N4" i="120" s="1"/>
  <c r="J3" i="120"/>
  <c r="J4" i="120" s="1"/>
  <c r="N7" i="120"/>
  <c r="N8" i="120" s="1"/>
  <c r="J7" i="120"/>
  <c r="J8" i="120" s="1"/>
  <c r="N5" i="120"/>
  <c r="N6" i="120" s="1"/>
  <c r="J5" i="120"/>
  <c r="J6" i="120" s="1"/>
  <c r="O3" i="120"/>
  <c r="O4" i="120" s="1"/>
  <c r="K3" i="120"/>
  <c r="K4" i="120" s="1"/>
  <c r="K3" i="114"/>
  <c r="K4" i="114" s="1"/>
  <c r="O3" i="114"/>
  <c r="O4" i="114" s="1"/>
  <c r="J5" i="114"/>
  <c r="J6" i="114" s="1"/>
  <c r="N5" i="114"/>
  <c r="N6" i="114" s="1"/>
  <c r="J7" i="114"/>
  <c r="J8" i="114" s="1"/>
  <c r="N7" i="114"/>
  <c r="N8" i="114" s="1"/>
  <c r="J3" i="116"/>
  <c r="J4" i="116" s="1"/>
  <c r="I7" i="116"/>
  <c r="I8" i="116" s="1"/>
  <c r="K3" i="117"/>
  <c r="K4" i="117" s="1"/>
  <c r="O3" i="117"/>
  <c r="O4" i="117" s="1"/>
  <c r="J5" i="117"/>
  <c r="J6" i="117" s="1"/>
  <c r="N5" i="117"/>
  <c r="N6" i="117" s="1"/>
  <c r="J7" i="117"/>
  <c r="J8" i="117" s="1"/>
  <c r="N7" i="117"/>
  <c r="N8" i="117" s="1"/>
  <c r="J3" i="119"/>
  <c r="J4" i="119" s="1"/>
  <c r="I7" i="119"/>
  <c r="I8" i="119" s="1"/>
  <c r="I5" i="126"/>
  <c r="I6" i="126" s="1"/>
  <c r="H3" i="126"/>
  <c r="H4" i="126" s="1"/>
  <c r="J7" i="130"/>
  <c r="J8" i="130" s="1"/>
  <c r="H5" i="130"/>
  <c r="H6" i="130" s="1"/>
  <c r="I7" i="130"/>
  <c r="I8" i="130" s="1"/>
  <c r="J3" i="130"/>
  <c r="J4" i="130" s="1"/>
  <c r="I7" i="132"/>
  <c r="I8" i="132" s="1"/>
  <c r="H7" i="133"/>
  <c r="H8" i="133" s="1"/>
  <c r="N5" i="133"/>
  <c r="N6" i="133" s="1"/>
  <c r="H3" i="133"/>
  <c r="H4" i="133" s="1"/>
  <c r="M5" i="133"/>
  <c r="M6" i="133" s="1"/>
  <c r="M3" i="133"/>
  <c r="M4" i="133" s="1"/>
  <c r="J5" i="136"/>
  <c r="J6" i="136" s="1"/>
  <c r="J3" i="136"/>
  <c r="J4" i="136" s="1"/>
  <c r="H3" i="124"/>
  <c r="H4" i="124" s="1"/>
  <c r="N3" i="124"/>
  <c r="N4" i="124" s="1"/>
  <c r="M5" i="124"/>
  <c r="M6" i="124" s="1"/>
  <c r="I5" i="125"/>
  <c r="I6" i="125" s="1"/>
  <c r="J3" i="126"/>
  <c r="J4" i="126" s="1"/>
  <c r="H5" i="126"/>
  <c r="H6" i="126" s="1"/>
  <c r="H7" i="126"/>
  <c r="H8" i="126" s="1"/>
  <c r="H3" i="127"/>
  <c r="H4" i="127" s="1"/>
  <c r="J3" i="128"/>
  <c r="J4" i="128" s="1"/>
  <c r="H5" i="128"/>
  <c r="H6" i="128" s="1"/>
  <c r="J5" i="130"/>
  <c r="J6" i="130" s="1"/>
  <c r="H3" i="132"/>
  <c r="H4" i="132" s="1"/>
  <c r="I3" i="133"/>
  <c r="I4" i="133" s="1"/>
  <c r="I3" i="114"/>
  <c r="I4" i="114" s="1"/>
  <c r="M3" i="114"/>
  <c r="M4" i="114" s="1"/>
  <c r="H5" i="114"/>
  <c r="H6" i="114" s="1"/>
  <c r="L5" i="114"/>
  <c r="L6" i="114" s="1"/>
  <c r="H7" i="114"/>
  <c r="H8" i="114" s="1"/>
  <c r="H3" i="116"/>
  <c r="H4" i="116" s="1"/>
  <c r="I3" i="117"/>
  <c r="I4" i="117" s="1"/>
  <c r="M3" i="117"/>
  <c r="M4" i="117" s="1"/>
  <c r="H5" i="117"/>
  <c r="H6" i="117" s="1"/>
  <c r="L5" i="117"/>
  <c r="L6" i="117" s="1"/>
  <c r="H7" i="117"/>
  <c r="H8" i="117" s="1"/>
  <c r="H3" i="119"/>
  <c r="H4" i="119" s="1"/>
  <c r="I3" i="120"/>
  <c r="I4" i="120" s="1"/>
  <c r="M3" i="120"/>
  <c r="M4" i="120" s="1"/>
  <c r="H5" i="120"/>
  <c r="H6" i="120" s="1"/>
  <c r="L5" i="120"/>
  <c r="L6" i="120" s="1"/>
  <c r="H7" i="120"/>
  <c r="H8" i="120" s="1"/>
  <c r="H3" i="122"/>
  <c r="H4" i="122" s="1"/>
  <c r="L3" i="122"/>
  <c r="L4" i="122" s="1"/>
  <c r="I5" i="122"/>
  <c r="I6" i="122" s="1"/>
  <c r="M5" i="122"/>
  <c r="M6" i="122" s="1"/>
  <c r="K3" i="123"/>
  <c r="K4" i="123" s="1"/>
  <c r="J5" i="123"/>
  <c r="J6" i="123" s="1"/>
  <c r="L7" i="123"/>
  <c r="L8" i="123" s="1"/>
  <c r="J3" i="124"/>
  <c r="J4" i="124" s="1"/>
  <c r="O3" i="124"/>
  <c r="O4" i="124" s="1"/>
  <c r="I5" i="124"/>
  <c r="I6" i="124" s="1"/>
  <c r="N5" i="124"/>
  <c r="N6" i="124" s="1"/>
  <c r="I7" i="124"/>
  <c r="I8" i="124" s="1"/>
  <c r="L7" i="124"/>
  <c r="L8" i="124" s="1"/>
  <c r="H7" i="124"/>
  <c r="H8" i="124" s="1"/>
  <c r="L5" i="124"/>
  <c r="L6" i="124" s="1"/>
  <c r="H5" i="124"/>
  <c r="H6" i="124" s="1"/>
  <c r="M3" i="124"/>
  <c r="M4" i="124" s="1"/>
  <c r="I3" i="124"/>
  <c r="I4" i="124" s="1"/>
  <c r="J5" i="126"/>
  <c r="J6" i="126" s="1"/>
  <c r="I7" i="126"/>
  <c r="I8" i="126" s="1"/>
  <c r="J7" i="127"/>
  <c r="J8" i="127" s="1"/>
  <c r="H5" i="127"/>
  <c r="H6" i="127" s="1"/>
  <c r="I7" i="127"/>
  <c r="I8" i="127" s="1"/>
  <c r="J3" i="127"/>
  <c r="J4" i="127" s="1"/>
  <c r="O7" i="128"/>
  <c r="O8" i="128" s="1"/>
  <c r="K7" i="128"/>
  <c r="K8" i="128" s="1"/>
  <c r="O5" i="128"/>
  <c r="O6" i="128" s="1"/>
  <c r="K5" i="128"/>
  <c r="K6" i="128" s="1"/>
  <c r="L3" i="128"/>
  <c r="L4" i="128" s="1"/>
  <c r="H3" i="128"/>
  <c r="H4" i="128" s="1"/>
  <c r="N7" i="128"/>
  <c r="N8" i="128" s="1"/>
  <c r="J7" i="128"/>
  <c r="J8" i="128" s="1"/>
  <c r="N5" i="128"/>
  <c r="N6" i="128" s="1"/>
  <c r="J5" i="128"/>
  <c r="J6" i="128" s="1"/>
  <c r="O3" i="128"/>
  <c r="O4" i="128" s="1"/>
  <c r="K3" i="128"/>
  <c r="K4" i="128" s="1"/>
  <c r="H5" i="129"/>
  <c r="H6" i="129" s="1"/>
  <c r="J7" i="129"/>
  <c r="J8" i="129" s="1"/>
  <c r="H5" i="132"/>
  <c r="H6" i="132" s="1"/>
  <c r="J3" i="132"/>
  <c r="J4" i="132" s="1"/>
  <c r="L3" i="133"/>
  <c r="L4" i="133" s="1"/>
  <c r="I5" i="133"/>
  <c r="I6" i="133" s="1"/>
  <c r="K7" i="133"/>
  <c r="K8" i="133" s="1"/>
  <c r="I3" i="122"/>
  <c r="I4" i="122" s="1"/>
  <c r="M3" i="122"/>
  <c r="M4" i="122" s="1"/>
  <c r="J5" i="122"/>
  <c r="J6" i="122" s="1"/>
  <c r="N5" i="122"/>
  <c r="N6" i="122" s="1"/>
  <c r="H7" i="122"/>
  <c r="H8" i="122" s="1"/>
  <c r="H3" i="123"/>
  <c r="H4" i="123" s="1"/>
  <c r="L3" i="123"/>
  <c r="L4" i="123" s="1"/>
  <c r="K5" i="123"/>
  <c r="K6" i="123" s="1"/>
  <c r="H7" i="123"/>
  <c r="H8" i="123" s="1"/>
  <c r="N7" i="123"/>
  <c r="N8" i="123" s="1"/>
  <c r="J7" i="123"/>
  <c r="J8" i="123" s="1"/>
  <c r="L5" i="123"/>
  <c r="L6" i="123" s="1"/>
  <c r="H5" i="123"/>
  <c r="H6" i="123" s="1"/>
  <c r="K3" i="124"/>
  <c r="K4" i="124" s="1"/>
  <c r="J5" i="124"/>
  <c r="J6" i="124" s="1"/>
  <c r="O5" i="124"/>
  <c r="O6" i="124" s="1"/>
  <c r="J7" i="124"/>
  <c r="J8" i="124" s="1"/>
  <c r="O7" i="124"/>
  <c r="O8" i="124" s="1"/>
  <c r="I7" i="125"/>
  <c r="I8" i="125" s="1"/>
  <c r="J3" i="125"/>
  <c r="J4" i="125" s="1"/>
  <c r="J7" i="126"/>
  <c r="J8" i="126" s="1"/>
  <c r="J5" i="127"/>
  <c r="J6" i="127" s="1"/>
  <c r="N3" i="128"/>
  <c r="N4" i="128" s="1"/>
  <c r="L5" i="128"/>
  <c r="L6" i="128" s="1"/>
  <c r="L7" i="128"/>
  <c r="L8" i="128" s="1"/>
  <c r="H7" i="129"/>
  <c r="H8" i="129" s="1"/>
  <c r="J5" i="129"/>
  <c r="J6" i="129" s="1"/>
  <c r="I3" i="129"/>
  <c r="I4" i="129" s="1"/>
  <c r="I5" i="129"/>
  <c r="I6" i="129" s="1"/>
  <c r="H3" i="129"/>
  <c r="H4" i="129" s="1"/>
  <c r="H3" i="130"/>
  <c r="H4" i="130" s="1"/>
  <c r="H7" i="130"/>
  <c r="H8" i="130" s="1"/>
  <c r="J7" i="131"/>
  <c r="J8" i="131" s="1"/>
  <c r="I7" i="131"/>
  <c r="I8" i="131" s="1"/>
  <c r="J5" i="131"/>
  <c r="J6" i="131" s="1"/>
  <c r="I3" i="131"/>
  <c r="I4" i="131" s="1"/>
  <c r="H7" i="131"/>
  <c r="H8" i="131" s="1"/>
  <c r="I5" i="131"/>
  <c r="I6" i="131" s="1"/>
  <c r="H3" i="131"/>
  <c r="H4" i="131" s="1"/>
  <c r="J5" i="133"/>
  <c r="J6" i="133" s="1"/>
  <c r="L7" i="133"/>
  <c r="L8" i="133" s="1"/>
  <c r="I7" i="135"/>
  <c r="I8" i="135" s="1"/>
  <c r="J3" i="135"/>
  <c r="J4" i="135" s="1"/>
  <c r="J7" i="136"/>
  <c r="J8" i="136" s="1"/>
  <c r="H5" i="136"/>
  <c r="H6" i="136" s="1"/>
  <c r="I5" i="136"/>
  <c r="I6" i="136" s="1"/>
  <c r="H3" i="136"/>
  <c r="H4" i="136" s="1"/>
  <c r="H5" i="137"/>
  <c r="H6" i="137" s="1"/>
  <c r="I7" i="139"/>
  <c r="I8" i="139" s="1"/>
  <c r="J3" i="139"/>
  <c r="J4" i="139" s="1"/>
  <c r="O7" i="134"/>
  <c r="O8" i="134" s="1"/>
  <c r="K7" i="134"/>
  <c r="K8" i="134" s="1"/>
  <c r="O5" i="134"/>
  <c r="O6" i="134" s="1"/>
  <c r="K5" i="134"/>
  <c r="K6" i="134" s="1"/>
  <c r="L3" i="134"/>
  <c r="L4" i="134" s="1"/>
  <c r="H3" i="134"/>
  <c r="H4" i="134" s="1"/>
  <c r="L7" i="134"/>
  <c r="L8" i="134" s="1"/>
  <c r="H7" i="134"/>
  <c r="H8" i="134" s="1"/>
  <c r="L5" i="134"/>
  <c r="L6" i="134" s="1"/>
  <c r="H5" i="134"/>
  <c r="H6" i="134" s="1"/>
  <c r="M3" i="134"/>
  <c r="M4" i="134" s="1"/>
  <c r="I3" i="134"/>
  <c r="I4" i="134" s="1"/>
  <c r="H5" i="135"/>
  <c r="H6" i="135" s="1"/>
  <c r="J7" i="135"/>
  <c r="J8" i="135" s="1"/>
  <c r="H7" i="136"/>
  <c r="H8" i="136" s="1"/>
  <c r="I7" i="137"/>
  <c r="I8" i="137" s="1"/>
  <c r="J3" i="137"/>
  <c r="J4" i="137" s="1"/>
  <c r="J7" i="138"/>
  <c r="J8" i="138" s="1"/>
  <c r="H5" i="138"/>
  <c r="H6" i="138" s="1"/>
  <c r="I5" i="138"/>
  <c r="I6" i="138" s="1"/>
  <c r="H3" i="138"/>
  <c r="H4" i="138" s="1"/>
  <c r="H5" i="139"/>
  <c r="H6" i="139" s="1"/>
  <c r="J7" i="139"/>
  <c r="J8" i="139" s="1"/>
  <c r="H7" i="132"/>
  <c r="H8" i="132" s="1"/>
  <c r="J5" i="132"/>
  <c r="J6" i="132" s="1"/>
  <c r="I3" i="132"/>
  <c r="I4" i="132" s="1"/>
  <c r="M7" i="133"/>
  <c r="M8" i="133" s="1"/>
  <c r="I7" i="133"/>
  <c r="I8" i="133" s="1"/>
  <c r="K5" i="133"/>
  <c r="K6" i="133" s="1"/>
  <c r="N3" i="133"/>
  <c r="N4" i="133" s="1"/>
  <c r="J3" i="133"/>
  <c r="J4" i="133" s="1"/>
  <c r="N7" i="133"/>
  <c r="N8" i="133" s="1"/>
  <c r="J7" i="133"/>
  <c r="J8" i="133" s="1"/>
  <c r="L5" i="133"/>
  <c r="L6" i="133" s="1"/>
  <c r="H5" i="133"/>
  <c r="H6" i="133" s="1"/>
  <c r="K3" i="133"/>
  <c r="K4" i="133" s="1"/>
  <c r="J7" i="134"/>
  <c r="J8" i="134" s="1"/>
  <c r="H3" i="135"/>
  <c r="H4" i="135" s="1"/>
  <c r="I5" i="135"/>
  <c r="I6" i="135" s="1"/>
  <c r="H7" i="135"/>
  <c r="H8" i="135" s="1"/>
  <c r="I3" i="136"/>
  <c r="I4" i="136" s="1"/>
  <c r="I7" i="136"/>
  <c r="I8" i="136" s="1"/>
  <c r="H3" i="139"/>
  <c r="H4" i="139" s="1"/>
  <c r="I5" i="139"/>
  <c r="I6" i="139" s="1"/>
  <c r="H7" i="139"/>
  <c r="H8" i="139" s="1"/>
  <c r="J7" i="146"/>
  <c r="J8" i="146" s="1"/>
  <c r="H7" i="146"/>
  <c r="H8" i="146" s="1"/>
  <c r="J5" i="146"/>
  <c r="J6" i="146" s="1"/>
  <c r="I3" i="146"/>
  <c r="I4" i="146" s="1"/>
  <c r="H7" i="147"/>
  <c r="H8" i="147" s="1"/>
  <c r="J5" i="147"/>
  <c r="J6" i="147" s="1"/>
  <c r="I3" i="147"/>
  <c r="I4" i="147" s="1"/>
  <c r="J7" i="147"/>
  <c r="J8" i="147" s="1"/>
  <c r="H5" i="147"/>
  <c r="H6" i="147" s="1"/>
  <c r="J7" i="148"/>
  <c r="J8" i="148" s="1"/>
  <c r="H5" i="148"/>
  <c r="H6" i="148" s="1"/>
  <c r="H7" i="148"/>
  <c r="H8" i="148" s="1"/>
  <c r="J5" i="148"/>
  <c r="J6" i="148" s="1"/>
  <c r="I3" i="148"/>
  <c r="I4" i="148" s="1"/>
  <c r="O7" i="155"/>
  <c r="O8" i="155" s="1"/>
  <c r="K7" i="155"/>
  <c r="K8" i="155" s="1"/>
  <c r="O5" i="155"/>
  <c r="O6" i="155" s="1"/>
  <c r="K5" i="155"/>
  <c r="K6" i="155" s="1"/>
  <c r="L3" i="155"/>
  <c r="L4" i="155" s="1"/>
  <c r="H3" i="155"/>
  <c r="H4" i="155" s="1"/>
  <c r="M7" i="155"/>
  <c r="M8" i="155" s="1"/>
  <c r="H7" i="155"/>
  <c r="H8" i="155" s="1"/>
  <c r="M5" i="155"/>
  <c r="M6" i="155" s="1"/>
  <c r="H5" i="155"/>
  <c r="H6" i="155" s="1"/>
  <c r="O3" i="155"/>
  <c r="O4" i="155" s="1"/>
  <c r="J3" i="155"/>
  <c r="J4" i="155" s="1"/>
  <c r="L7" i="155"/>
  <c r="L8" i="155" s="1"/>
  <c r="L5" i="155"/>
  <c r="L6" i="155" s="1"/>
  <c r="N3" i="155"/>
  <c r="N4" i="155" s="1"/>
  <c r="I3" i="155"/>
  <c r="I4" i="155" s="1"/>
  <c r="J7" i="155"/>
  <c r="J8" i="155" s="1"/>
  <c r="J5" i="155"/>
  <c r="J6" i="155" s="1"/>
  <c r="M3" i="155"/>
  <c r="M4" i="155" s="1"/>
  <c r="H3" i="140"/>
  <c r="H4" i="140" s="1"/>
  <c r="L3" i="140"/>
  <c r="L4" i="140" s="1"/>
  <c r="K5" i="140"/>
  <c r="K6" i="140" s="1"/>
  <c r="O5" i="140"/>
  <c r="O6" i="140" s="1"/>
  <c r="K7" i="140"/>
  <c r="K8" i="140" s="1"/>
  <c r="I3" i="141"/>
  <c r="I4" i="141" s="1"/>
  <c r="J5" i="141"/>
  <c r="J6" i="141" s="1"/>
  <c r="J3" i="142"/>
  <c r="J4" i="142" s="1"/>
  <c r="N3" i="142"/>
  <c r="N4" i="142" s="1"/>
  <c r="I5" i="142"/>
  <c r="I6" i="142" s="1"/>
  <c r="M5" i="142"/>
  <c r="M6" i="142" s="1"/>
  <c r="I7" i="142"/>
  <c r="I8" i="142" s="1"/>
  <c r="L7" i="143"/>
  <c r="L8" i="143" s="1"/>
  <c r="H7" i="143"/>
  <c r="H8" i="143" s="1"/>
  <c r="N5" i="143"/>
  <c r="N6" i="143" s="1"/>
  <c r="J5" i="143"/>
  <c r="J6" i="143" s="1"/>
  <c r="J3" i="146"/>
  <c r="J4" i="146" s="1"/>
  <c r="H5" i="146"/>
  <c r="H6" i="146" s="1"/>
  <c r="J3" i="147"/>
  <c r="J4" i="147" s="1"/>
  <c r="I5" i="147"/>
  <c r="I6" i="147" s="1"/>
  <c r="J7" i="154"/>
  <c r="J8" i="154" s="1"/>
  <c r="J3" i="154"/>
  <c r="J4" i="154" s="1"/>
  <c r="I7" i="154"/>
  <c r="I8" i="154" s="1"/>
  <c r="J5" i="154"/>
  <c r="J6" i="154" s="1"/>
  <c r="I3" i="154"/>
  <c r="I4" i="154" s="1"/>
  <c r="H7" i="154"/>
  <c r="H8" i="154" s="1"/>
  <c r="I5" i="154"/>
  <c r="I6" i="154" s="1"/>
  <c r="H3" i="154"/>
  <c r="H4" i="154" s="1"/>
  <c r="I7" i="155"/>
  <c r="I8" i="155" s="1"/>
  <c r="J3" i="141"/>
  <c r="J4" i="141" s="1"/>
  <c r="I7" i="141"/>
  <c r="I8" i="141" s="1"/>
  <c r="K3" i="142"/>
  <c r="K4" i="142" s="1"/>
  <c r="O3" i="142"/>
  <c r="O4" i="142" s="1"/>
  <c r="J5" i="142"/>
  <c r="J6" i="142" s="1"/>
  <c r="N5" i="142"/>
  <c r="N6" i="142" s="1"/>
  <c r="J7" i="142"/>
  <c r="J8" i="142" s="1"/>
  <c r="N7" i="142"/>
  <c r="N8" i="142" s="1"/>
  <c r="K3" i="143"/>
  <c r="K4" i="143" s="1"/>
  <c r="I5" i="143"/>
  <c r="I6" i="143" s="1"/>
  <c r="K7" i="143"/>
  <c r="K8" i="143" s="1"/>
  <c r="H3" i="144"/>
  <c r="H4" i="144" s="1"/>
  <c r="M3" i="144"/>
  <c r="M4" i="144" s="1"/>
  <c r="L5" i="144"/>
  <c r="L6" i="144" s="1"/>
  <c r="M7" i="144"/>
  <c r="M8" i="144" s="1"/>
  <c r="I7" i="144"/>
  <c r="I8" i="144" s="1"/>
  <c r="M5" i="144"/>
  <c r="M6" i="144" s="1"/>
  <c r="I5" i="144"/>
  <c r="I6" i="144" s="1"/>
  <c r="N3" i="144"/>
  <c r="N4" i="144" s="1"/>
  <c r="J3" i="144"/>
  <c r="J4" i="144" s="1"/>
  <c r="I5" i="146"/>
  <c r="I6" i="146" s="1"/>
  <c r="I7" i="146"/>
  <c r="I8" i="146" s="1"/>
  <c r="H3" i="148"/>
  <c r="H4" i="148" s="1"/>
  <c r="I7" i="148"/>
  <c r="I8" i="148" s="1"/>
  <c r="I5" i="155"/>
  <c r="I6" i="155" s="1"/>
  <c r="N7" i="155"/>
  <c r="N8" i="155" s="1"/>
  <c r="I7" i="156"/>
  <c r="I8" i="156" s="1"/>
  <c r="I5" i="156"/>
  <c r="I6" i="156" s="1"/>
  <c r="H5" i="156"/>
  <c r="H6" i="156" s="1"/>
  <c r="J3" i="156"/>
  <c r="J4" i="156" s="1"/>
  <c r="H3" i="156"/>
  <c r="H4" i="156" s="1"/>
  <c r="I3" i="135"/>
  <c r="I4" i="135" s="1"/>
  <c r="J5" i="135"/>
  <c r="J6" i="135" s="1"/>
  <c r="I3" i="137"/>
  <c r="I4" i="137" s="1"/>
  <c r="J5" i="137"/>
  <c r="J6" i="137" s="1"/>
  <c r="I3" i="139"/>
  <c r="I4" i="139" s="1"/>
  <c r="J5" i="139"/>
  <c r="J6" i="139" s="1"/>
  <c r="J3" i="140"/>
  <c r="J4" i="140" s="1"/>
  <c r="N3" i="140"/>
  <c r="N4" i="140" s="1"/>
  <c r="I5" i="140"/>
  <c r="I6" i="140" s="1"/>
  <c r="M5" i="140"/>
  <c r="M6" i="140" s="1"/>
  <c r="I7" i="140"/>
  <c r="I8" i="140" s="1"/>
  <c r="H5" i="141"/>
  <c r="H6" i="141" s="1"/>
  <c r="H3" i="142"/>
  <c r="H4" i="142" s="1"/>
  <c r="L3" i="142"/>
  <c r="L4" i="142" s="1"/>
  <c r="K5" i="142"/>
  <c r="K6" i="142" s="1"/>
  <c r="O5" i="142"/>
  <c r="O6" i="142" s="1"/>
  <c r="K7" i="142"/>
  <c r="K8" i="142" s="1"/>
  <c r="H3" i="143"/>
  <c r="H4" i="143" s="1"/>
  <c r="L3" i="143"/>
  <c r="L4" i="143" s="1"/>
  <c r="K5" i="143"/>
  <c r="K6" i="143" s="1"/>
  <c r="M7" i="143"/>
  <c r="M8" i="143" s="1"/>
  <c r="I3" i="144"/>
  <c r="I4" i="144" s="1"/>
  <c r="O3" i="144"/>
  <c r="O4" i="144" s="1"/>
  <c r="H5" i="144"/>
  <c r="H6" i="144" s="1"/>
  <c r="N5" i="144"/>
  <c r="N6" i="144" s="1"/>
  <c r="H7" i="144"/>
  <c r="H8" i="144" s="1"/>
  <c r="N7" i="144"/>
  <c r="N8" i="144" s="1"/>
  <c r="J7" i="145"/>
  <c r="J8" i="145" s="1"/>
  <c r="H5" i="145"/>
  <c r="H6" i="145" s="1"/>
  <c r="J3" i="148"/>
  <c r="J4" i="148" s="1"/>
  <c r="I5" i="148"/>
  <c r="I6" i="148" s="1"/>
  <c r="K3" i="155"/>
  <c r="K4" i="155" s="1"/>
  <c r="N5" i="155"/>
  <c r="N6" i="155" s="1"/>
  <c r="J7" i="157"/>
  <c r="J8" i="157" s="1"/>
  <c r="H5" i="157"/>
  <c r="H6" i="157" s="1"/>
  <c r="L7" i="160"/>
  <c r="L8" i="160" s="1"/>
  <c r="L5" i="160"/>
  <c r="L6" i="160" s="1"/>
  <c r="M3" i="160"/>
  <c r="M4" i="160" s="1"/>
  <c r="H3" i="160"/>
  <c r="H4" i="160" s="1"/>
  <c r="I5" i="157"/>
  <c r="I6" i="157" s="1"/>
  <c r="H7" i="157"/>
  <c r="H8" i="157" s="1"/>
  <c r="M3" i="158"/>
  <c r="M4" i="158" s="1"/>
  <c r="J5" i="158"/>
  <c r="J6" i="158" s="1"/>
  <c r="O7" i="158"/>
  <c r="O8" i="158" s="1"/>
  <c r="K7" i="158"/>
  <c r="K8" i="158" s="1"/>
  <c r="O5" i="158"/>
  <c r="O6" i="158" s="1"/>
  <c r="K5" i="158"/>
  <c r="K6" i="158" s="1"/>
  <c r="L3" i="158"/>
  <c r="L4" i="158" s="1"/>
  <c r="H3" i="158"/>
  <c r="H4" i="158" s="1"/>
  <c r="J3" i="160"/>
  <c r="J4" i="160" s="1"/>
  <c r="H5" i="160"/>
  <c r="H6" i="160" s="1"/>
  <c r="O5" i="160"/>
  <c r="O6" i="160" s="1"/>
  <c r="M7" i="160"/>
  <c r="M8" i="160" s="1"/>
  <c r="H3" i="157"/>
  <c r="H4" i="157" s="1"/>
  <c r="J5" i="157"/>
  <c r="J6" i="157" s="1"/>
  <c r="I7" i="157"/>
  <c r="I8" i="157" s="1"/>
  <c r="I3" i="158"/>
  <c r="I4" i="158" s="1"/>
  <c r="N3" i="158"/>
  <c r="N4" i="158" s="1"/>
  <c r="L5" i="158"/>
  <c r="L6" i="158" s="1"/>
  <c r="L7" i="158"/>
  <c r="L8" i="158" s="1"/>
  <c r="H7" i="159"/>
  <c r="H8" i="159" s="1"/>
  <c r="I5" i="159"/>
  <c r="I6" i="159" s="1"/>
  <c r="L3" i="160"/>
  <c r="L4" i="160" s="1"/>
  <c r="I5" i="160"/>
  <c r="I6" i="160" s="1"/>
  <c r="H7" i="160"/>
  <c r="H8" i="160" s="1"/>
  <c r="O7" i="160"/>
  <c r="O8" i="160" s="1"/>
  <c r="H7" i="161"/>
  <c r="H8" i="161" s="1"/>
  <c r="H5" i="161"/>
  <c r="H6" i="161" s="1"/>
  <c r="J3" i="161"/>
  <c r="J4" i="161" s="1"/>
  <c r="J7" i="161"/>
  <c r="J8" i="161" s="1"/>
  <c r="H3" i="149"/>
  <c r="H4" i="149" s="1"/>
  <c r="L3" i="149"/>
  <c r="L4" i="149" s="1"/>
  <c r="K5" i="149"/>
  <c r="K6" i="149" s="1"/>
  <c r="O5" i="149"/>
  <c r="O6" i="149" s="1"/>
  <c r="K7" i="149"/>
  <c r="K8" i="149" s="1"/>
  <c r="I3" i="150"/>
  <c r="I4" i="150" s="1"/>
  <c r="J5" i="150"/>
  <c r="J6" i="150" s="1"/>
  <c r="H5" i="151"/>
  <c r="H6" i="151" s="1"/>
  <c r="I3" i="152"/>
  <c r="I4" i="152" s="1"/>
  <c r="M3" i="152"/>
  <c r="M4" i="152" s="1"/>
  <c r="J5" i="152"/>
  <c r="J6" i="152" s="1"/>
  <c r="N5" i="152"/>
  <c r="N6" i="152" s="1"/>
  <c r="H7" i="152"/>
  <c r="H8" i="152" s="1"/>
  <c r="H3" i="153"/>
  <c r="H4" i="153" s="1"/>
  <c r="H7" i="156"/>
  <c r="H8" i="156" s="1"/>
  <c r="J5" i="156"/>
  <c r="J6" i="156" s="1"/>
  <c r="I3" i="156"/>
  <c r="I4" i="156" s="1"/>
  <c r="I3" i="157"/>
  <c r="I4" i="157" s="1"/>
  <c r="J3" i="158"/>
  <c r="J4" i="158" s="1"/>
  <c r="O3" i="158"/>
  <c r="O4" i="158" s="1"/>
  <c r="H5" i="158"/>
  <c r="H6" i="158" s="1"/>
  <c r="M5" i="158"/>
  <c r="M6" i="158" s="1"/>
  <c r="H7" i="158"/>
  <c r="H8" i="158" s="1"/>
  <c r="M7" i="158"/>
  <c r="M8" i="158" s="1"/>
  <c r="N3" i="160"/>
  <c r="N4" i="160" s="1"/>
  <c r="K5" i="160"/>
  <c r="K6" i="160" s="1"/>
  <c r="I7" i="160"/>
  <c r="I8" i="160" s="1"/>
  <c r="I5" i="162"/>
  <c r="I6" i="162" s="1"/>
  <c r="H7" i="162"/>
  <c r="H8" i="162" s="1"/>
  <c r="I7" i="159"/>
  <c r="I8" i="159" s="1"/>
  <c r="J3" i="159"/>
  <c r="J4" i="159" s="1"/>
  <c r="N7" i="160"/>
  <c r="N8" i="160" s="1"/>
  <c r="J7" i="160"/>
  <c r="J8" i="160" s="1"/>
  <c r="N5" i="160"/>
  <c r="N6" i="160" s="1"/>
  <c r="J5" i="160"/>
  <c r="J6" i="160" s="1"/>
  <c r="O3" i="160"/>
  <c r="O4" i="160" s="1"/>
  <c r="K3" i="160"/>
  <c r="K4" i="160" s="1"/>
  <c r="I5" i="161"/>
  <c r="I6" i="161" s="1"/>
  <c r="H3" i="161"/>
  <c r="H4" i="161" s="1"/>
  <c r="I7" i="162"/>
  <c r="I8" i="162" s="1"/>
  <c r="J3" i="162"/>
  <c r="J4" i="162" s="1"/>
</calcChain>
</file>

<file path=xl/sharedStrings.xml><?xml version="1.0" encoding="utf-8"?>
<sst xmlns="http://schemas.openxmlformats.org/spreadsheetml/2006/main" count="24875" uniqueCount="3195">
  <si>
    <t>Davante AdamsDavante Adams</t>
  </si>
  <si>
    <t>Davante Adams</t>
  </si>
  <si>
    <t>x</t>
  </si>
  <si>
    <t>GBWR</t>
  </si>
  <si>
    <t>Deshaun WatsonDeshaun Watson</t>
  </si>
  <si>
    <t>Deshaun Watson</t>
  </si>
  <si>
    <t>HouQB</t>
  </si>
  <si>
    <t>Lamar JacksonLamar Jackson</t>
  </si>
  <si>
    <t>Lamar Jackson</t>
  </si>
  <si>
    <t>BalQB</t>
  </si>
  <si>
    <t>Calvin RidleyCalvin Ridley</t>
  </si>
  <si>
    <t>Calvin Ridley</t>
  </si>
  <si>
    <t>AtlWR</t>
  </si>
  <si>
    <t>Derrick HenryDerrick Henry</t>
  </si>
  <si>
    <t>Derrick Henry</t>
  </si>
  <si>
    <t>TenRB</t>
  </si>
  <si>
    <t>Aaron RodgersAaron Rodgers</t>
  </si>
  <si>
    <t>Aaron Rodgers</t>
  </si>
  <si>
    <t>GBQB</t>
  </si>
  <si>
    <t>Tom BradyTom Brady</t>
  </si>
  <si>
    <t>Tom Brady</t>
  </si>
  <si>
    <t>TBQB</t>
  </si>
  <si>
    <t>Kirk CousinsKirk Cousins</t>
  </si>
  <si>
    <t>Kirk Cousins</t>
  </si>
  <si>
    <t>MinQB</t>
  </si>
  <si>
    <t>Kyler MurrayKyler Murray</t>
  </si>
  <si>
    <t>Kyler Murray</t>
  </si>
  <si>
    <t>AriQB</t>
  </si>
  <si>
    <t>Russell WilsonRussell Wilson</t>
  </si>
  <si>
    <t>Russell Wilson</t>
  </si>
  <si>
    <t>SeaQB</t>
  </si>
  <si>
    <t>Jonathan TaylorJonathan Taylor</t>
  </si>
  <si>
    <t>Jonathan Taylor</t>
  </si>
  <si>
    <t>IndRB</t>
  </si>
  <si>
    <t>Justin HerbertJustin Herbert</t>
  </si>
  <si>
    <t>Justin Herbert</t>
  </si>
  <si>
    <t>LACQB</t>
  </si>
  <si>
    <t>Ryan TannehillRyan Tannehill</t>
  </si>
  <si>
    <t>Ryan Tannehill</t>
  </si>
  <si>
    <t>TenQB</t>
  </si>
  <si>
    <t>Austin EkelerAustin Ekeler</t>
  </si>
  <si>
    <t>Austin Ekeler</t>
  </si>
  <si>
    <t>LACRB</t>
  </si>
  <si>
    <t>Jalen HurtsJalen Hurts</t>
  </si>
  <si>
    <t>Jalen Hurts</t>
  </si>
  <si>
    <t>PhiQB</t>
  </si>
  <si>
    <t>D'Andre SwiftD'Andre Swift</t>
  </si>
  <si>
    <t>D'Andre Swift</t>
  </si>
  <si>
    <t>DetRB</t>
  </si>
  <si>
    <t>Matt RyanMatt Ryan</t>
  </si>
  <si>
    <t>Matt Ryan</t>
  </si>
  <si>
    <t>AtlQB</t>
  </si>
  <si>
    <t>Darren WallerDarren Waller</t>
  </si>
  <si>
    <t>Darren Waller</t>
  </si>
  <si>
    <t>LVTE</t>
  </si>
  <si>
    <t>Justin JeffersonJustin Jefferson</t>
  </si>
  <si>
    <t>Justin Jefferson</t>
  </si>
  <si>
    <t>MinWR</t>
  </si>
  <si>
    <t>Derek CarrDerek Carr</t>
  </si>
  <si>
    <t>Derek Carr</t>
  </si>
  <si>
    <t>LVQB</t>
  </si>
  <si>
    <t>Mitchell TrubiskyMitchell Trubisky</t>
  </si>
  <si>
    <t>Mitchell Trubisky</t>
  </si>
  <si>
    <t>ChiQB</t>
  </si>
  <si>
    <t>David MontgomeryDavid Montgomery</t>
  </si>
  <si>
    <t>David Montgomery</t>
  </si>
  <si>
    <t>ChiRB</t>
  </si>
  <si>
    <t>Nick ChubbNick Chubb</t>
  </si>
  <si>
    <t>Nick Chubb</t>
  </si>
  <si>
    <t>CleRB</t>
  </si>
  <si>
    <t>DK MetcalfDK Metcalf</t>
  </si>
  <si>
    <t>DK Metcalf</t>
  </si>
  <si>
    <t>SeaWR</t>
  </si>
  <si>
    <t>Ezekiel ElliottEzekiel Elliott</t>
  </si>
  <si>
    <t>Ezekiel Elliott</t>
  </si>
  <si>
    <t>DalRB</t>
  </si>
  <si>
    <t>Latavius MurrayLatavius Murray</t>
  </si>
  <si>
    <t>Latavius Murray</t>
  </si>
  <si>
    <t>NORB</t>
  </si>
  <si>
    <t>Philip RiversPhilip Rivers</t>
  </si>
  <si>
    <t>Philip Rivers</t>
  </si>
  <si>
    <t>IndQB</t>
  </si>
  <si>
    <t>Alex SmithAlex Smith</t>
  </si>
  <si>
    <t>Alex SmithQ</t>
  </si>
  <si>
    <t>WshQB</t>
  </si>
  <si>
    <t>Myles GaskinMyles Gaskin</t>
  </si>
  <si>
    <t>Myles Gaskin</t>
  </si>
  <si>
    <t>MiaRB</t>
  </si>
  <si>
    <t>Allen Robinson IIAllen Robinson II</t>
  </si>
  <si>
    <t>Allen Robinson II</t>
  </si>
  <si>
    <t>ChiWR</t>
  </si>
  <si>
    <t>Tua TagovailoaTua Tagovailoa</t>
  </si>
  <si>
    <t>Tua Tagovailoa</t>
  </si>
  <si>
    <t>MiaQB</t>
  </si>
  <si>
    <t>Jeff Wilson Jr.Jeff Wilson Jr.</t>
  </si>
  <si>
    <t>Jeff Wilson Jr.</t>
  </si>
  <si>
    <t>SFRB</t>
  </si>
  <si>
    <t>Adam ThielenAdam Thielen</t>
  </si>
  <si>
    <t>Adam Thielen</t>
  </si>
  <si>
    <t>Drew BreesDrew Brees</t>
  </si>
  <si>
    <t>Drew Brees</t>
  </si>
  <si>
    <t>NOQB</t>
  </si>
  <si>
    <t>Drew LockDrew Lock</t>
  </si>
  <si>
    <t>Drew Lock</t>
  </si>
  <si>
    <t>DenQB</t>
  </si>
  <si>
    <t>Chad HenneChad Henne</t>
  </si>
  <si>
    <t>Chad Henne</t>
  </si>
  <si>
    <t>KCQB</t>
  </si>
  <si>
    <t>Josh JacobsJosh Jacobs</t>
  </si>
  <si>
    <t>Josh Jacobs</t>
  </si>
  <si>
    <t>LVRB</t>
  </si>
  <si>
    <t>Mike EvansMike Evans</t>
  </si>
  <si>
    <t>Mike Evans</t>
  </si>
  <si>
    <t>TBWR</t>
  </si>
  <si>
    <t>Chris CarsonChris Carson</t>
  </si>
  <si>
    <t>Chris Carson</t>
  </si>
  <si>
    <t>SeaRB</t>
  </si>
  <si>
    <t>Baker MayfieldBaker Mayfield</t>
  </si>
  <si>
    <t>Baker Mayfield</t>
  </si>
  <si>
    <t>CleQB</t>
  </si>
  <si>
    <t>Aaron JonesAaron Jones</t>
  </si>
  <si>
    <t>Aaron Jones</t>
  </si>
  <si>
    <t>GBRB</t>
  </si>
  <si>
    <t>Alexander MattisonAlexander Mattison</t>
  </si>
  <si>
    <t>Alexander Mattison</t>
  </si>
  <si>
    <t>MinRB</t>
  </si>
  <si>
    <t>Antonio GibsonAntonio Gibson</t>
  </si>
  <si>
    <t>Antonio GibsonQ</t>
  </si>
  <si>
    <t>WshRB</t>
  </si>
  <si>
    <t>Cam NewtonCam Newton</t>
  </si>
  <si>
    <t>Cam Newton</t>
  </si>
  <si>
    <t>NEQB</t>
  </si>
  <si>
    <t>A.J. BrownA.J. Brown</t>
  </si>
  <si>
    <t>A.J. Brown</t>
  </si>
  <si>
    <t>TenWR</t>
  </si>
  <si>
    <t>C.J. BeathardC.J. Beathard</t>
  </si>
  <si>
    <t>C.J. Beathard</t>
  </si>
  <si>
    <t>SFQB</t>
  </si>
  <si>
    <t>Daniel JonesDaniel Jones</t>
  </si>
  <si>
    <t>Daniel Jones</t>
  </si>
  <si>
    <t>NYGQB</t>
  </si>
  <si>
    <t>Mike GlennonMike Glennon</t>
  </si>
  <si>
    <t>Mike Glennon</t>
  </si>
  <si>
    <t>JaxQB</t>
  </si>
  <si>
    <t>Ronald Jones IIRonald Jones II</t>
  </si>
  <si>
    <t>Ronald Jones II</t>
  </si>
  <si>
    <t>TBRB</t>
  </si>
  <si>
    <t>DeAndre HopkinsDeAndre Hopkins</t>
  </si>
  <si>
    <t>DeAndre Hopkins</t>
  </si>
  <si>
    <t>AriWR</t>
  </si>
  <si>
    <t>George KittleGeorge Kittle</t>
  </si>
  <si>
    <t>George Kittle</t>
  </si>
  <si>
    <t>SFTE</t>
  </si>
  <si>
    <t>Melvin Gordon IIIMelvin Gordon III</t>
  </si>
  <si>
    <t>Melvin Gordon III</t>
  </si>
  <si>
    <t>DenRB</t>
  </si>
  <si>
    <t>Brandin CooksBrandin Cooks</t>
  </si>
  <si>
    <t>Brandin Cooks</t>
  </si>
  <si>
    <t>HouWR</t>
  </si>
  <si>
    <t>Terry McLaurinTerry McLaurin</t>
  </si>
  <si>
    <t>Terry McLaurinQ</t>
  </si>
  <si>
    <t>WshWR</t>
  </si>
  <si>
    <t>David JohnsonDavid Johnson</t>
  </si>
  <si>
    <t>David Johnson</t>
  </si>
  <si>
    <t>HouRB</t>
  </si>
  <si>
    <t>Chase DanielChase Daniel</t>
  </si>
  <si>
    <t>Chase Daniel</t>
  </si>
  <si>
    <t>DetQB</t>
  </si>
  <si>
    <t>Teddy BridgewaterTeddy Bridgewater</t>
  </si>
  <si>
    <t>Teddy Bridgewater</t>
  </si>
  <si>
    <t>CarQB</t>
  </si>
  <si>
    <t>Mason RudolphMason Rudolph</t>
  </si>
  <si>
    <t>Mason Rudolph</t>
  </si>
  <si>
    <t>PitQB</t>
  </si>
  <si>
    <t>Andy DaltonAndy Dalton</t>
  </si>
  <si>
    <t>Andy Dalton</t>
  </si>
  <si>
    <t>DalQB</t>
  </si>
  <si>
    <t>John WolfordJohn Wolford</t>
  </si>
  <si>
    <t>John Wolford</t>
  </si>
  <si>
    <t>LARQB</t>
  </si>
  <si>
    <t>Brandon AllenBrandon Allen</t>
  </si>
  <si>
    <t>Brandon Allen</t>
  </si>
  <si>
    <t>CinQB</t>
  </si>
  <si>
    <t>Robby AndersonRobby Anderson</t>
  </si>
  <si>
    <t>Robby Anderson</t>
  </si>
  <si>
    <t>CarWR</t>
  </si>
  <si>
    <t>Mike WilliamsMike Williams</t>
  </si>
  <si>
    <t>Mike Williams</t>
  </si>
  <si>
    <t>LACWR</t>
  </si>
  <si>
    <t>Chris GodwinChris Godwin</t>
  </si>
  <si>
    <t>Chris Godwin</t>
  </si>
  <si>
    <t>Robert WoodsRobert Woods</t>
  </si>
  <si>
    <t>Robert Woods</t>
  </si>
  <si>
    <t>LARWR</t>
  </si>
  <si>
    <t>DJ MooreDJ Moore</t>
  </si>
  <si>
    <t>DJ Moore</t>
  </si>
  <si>
    <t>Stefon DiggsStefon Diggs</t>
  </si>
  <si>
    <t>Stefon Diggs</t>
  </si>
  <si>
    <t>BufWR</t>
  </si>
  <si>
    <t>Logan ThomasLogan Thomas</t>
  </si>
  <si>
    <t>Logan Thomas</t>
  </si>
  <si>
    <t>WshTE</t>
  </si>
  <si>
    <t>Jarvis LandryJarvis Landry</t>
  </si>
  <si>
    <t>Jarvis Landry</t>
  </si>
  <si>
    <t>CleWR</t>
  </si>
  <si>
    <t>Curtis SamuelCurtis Samuel</t>
  </si>
  <si>
    <t>Curtis Samuel</t>
  </si>
  <si>
    <t>Tyler LockettTyler Lockett</t>
  </si>
  <si>
    <t>Tyler Lockett</t>
  </si>
  <si>
    <t>Nyheim HinesNyheim Hines</t>
  </si>
  <si>
    <t>Nyheim Hines</t>
  </si>
  <si>
    <t>Josh AllenJosh Allen</t>
  </si>
  <si>
    <t>Josh Allen</t>
  </si>
  <si>
    <t>BufQB</t>
  </si>
  <si>
    <t>Cam AkersCam Akers</t>
  </si>
  <si>
    <t>Cam AkersQ</t>
  </si>
  <si>
    <t>LARRB</t>
  </si>
  <si>
    <t>J.D. McKissicJ.D. McKissic</t>
  </si>
  <si>
    <t>J.D. McKissic</t>
  </si>
  <si>
    <t>Mark AndrewsMark Andrews</t>
  </si>
  <si>
    <t>Mark Andrews</t>
  </si>
  <si>
    <t>BalTE</t>
  </si>
  <si>
    <t>T.Y. HiltonT.Y. Hilton</t>
  </si>
  <si>
    <t>T.Y. Hilton</t>
  </si>
  <si>
    <t>IndWR</t>
  </si>
  <si>
    <t>Dare OgunbowaleDare Ogunbowale</t>
  </si>
  <si>
    <t>Dare Ogunbowale</t>
  </si>
  <si>
    <t>JaxRB</t>
  </si>
  <si>
    <t>Jakobi MeyersJakobi Meyers</t>
  </si>
  <si>
    <t>Jakobi Meyers</t>
  </si>
  <si>
    <t>NEWR</t>
  </si>
  <si>
    <t>Diontae JohnsonDiontae Johnson</t>
  </si>
  <si>
    <t>Diontae Johnson</t>
  </si>
  <si>
    <t>PitWR</t>
  </si>
  <si>
    <t>Kenyan DrakeKenyan Drake</t>
  </si>
  <si>
    <t>Kenyan Drake</t>
  </si>
  <si>
    <t>AriRB</t>
  </si>
  <si>
    <t>Nelson AgholorNelson Agholor</t>
  </si>
  <si>
    <t>Nelson Agholor</t>
  </si>
  <si>
    <t>LVWR</t>
  </si>
  <si>
    <t>Sam DarnoldSam Darnold</t>
  </si>
  <si>
    <t>Sam Darnold</t>
  </si>
  <si>
    <t>NYJQB</t>
  </si>
  <si>
    <t>DeVante ParkerDeVante Parker</t>
  </si>
  <si>
    <t>DeVante ParkerQ</t>
  </si>
  <si>
    <t>MiaWR</t>
  </si>
  <si>
    <t>Amari CooperAmari Cooper</t>
  </si>
  <si>
    <t>Amari Cooper</t>
  </si>
  <si>
    <t>DalWR</t>
  </si>
  <si>
    <t>Jamison CrowderJamison Crowder</t>
  </si>
  <si>
    <t>Jamison Crowder</t>
  </si>
  <si>
    <t>NYJWR</t>
  </si>
  <si>
    <t>J.K. DobbinsJ.K. Dobbins</t>
  </si>
  <si>
    <t>J.K. Dobbins</t>
  </si>
  <si>
    <t>BalRB</t>
  </si>
  <si>
    <t>Ty JohnsonTy Johnson</t>
  </si>
  <si>
    <t>Ty Johnson</t>
  </si>
  <si>
    <t>NYJRB</t>
  </si>
  <si>
    <t>Michael GallupMichael Gallup</t>
  </si>
  <si>
    <t>Michael Gallup</t>
  </si>
  <si>
    <t>Antonio BrownAntonio Brown</t>
  </si>
  <si>
    <t>Antonio Brown</t>
  </si>
  <si>
    <t>Laviska Shenault Jr.Laviska Shenault Jr.</t>
  </si>
  <si>
    <t>Laviska Shenault Jr.</t>
  </si>
  <si>
    <t>JaxWR</t>
  </si>
  <si>
    <t>Marquise BrownMarquise Brown</t>
  </si>
  <si>
    <t>Marquise Brown</t>
  </si>
  <si>
    <t>BalWR</t>
  </si>
  <si>
    <t>Tyler BoydTyler Boyd</t>
  </si>
  <si>
    <t>Tyler Boyd</t>
  </si>
  <si>
    <t>CinWR</t>
  </si>
  <si>
    <t>Marvin Jones Jr.Marvin Jones Jr.</t>
  </si>
  <si>
    <t>Marvin Jones Jr.</t>
  </si>
  <si>
    <t>DetWR</t>
  </si>
  <si>
    <t>Corey DavisCorey Davis</t>
  </si>
  <si>
    <t>Corey Davis</t>
  </si>
  <si>
    <t>Tee HigginsTee Higgins</t>
  </si>
  <si>
    <t>Tee Higgins</t>
  </si>
  <si>
    <t>Russell GageRussell Gage</t>
  </si>
  <si>
    <t>Russell Gage</t>
  </si>
  <si>
    <t>CeeDee LambCeeDee Lamb</t>
  </si>
  <si>
    <t>CeeDee Lamb</t>
  </si>
  <si>
    <t>Emmanuel SandersEmmanuel Sanders</t>
  </si>
  <si>
    <t>Emmanuel Sanders</t>
  </si>
  <si>
    <t>NOWR</t>
  </si>
  <si>
    <t>Wayne GallmanWayne Gallman</t>
  </si>
  <si>
    <t>Wayne Gallman</t>
  </si>
  <si>
    <t>NYG</t>
  </si>
  <si>
    <t>Giovani BernardGiovani Bernard</t>
  </si>
  <si>
    <t>Giovani Bernard</t>
  </si>
  <si>
    <t>CinRB</t>
  </si>
  <si>
    <t>Sterling ShepardSterling Shepard</t>
  </si>
  <si>
    <t>Sterling Shepard</t>
  </si>
  <si>
    <t>NYGWR</t>
  </si>
  <si>
    <t>Keelan Cole Sr.Keelan Cole Sr.</t>
  </si>
  <si>
    <t>Keelan Cole Sr.</t>
  </si>
  <si>
    <t>Rodney SmithRodney Smith</t>
  </si>
  <si>
    <t>Rodney Smith</t>
  </si>
  <si>
    <t>CarRB</t>
  </si>
  <si>
    <t>JuJu Smith-SchusterJuJu Smith-Schuster</t>
  </si>
  <si>
    <t>JuJu Smith-Schuster</t>
  </si>
  <si>
    <t>Chase EdmondsChase Edmonds</t>
  </si>
  <si>
    <t>Chase EdmondsQ</t>
  </si>
  <si>
    <t>Noah FantNoah Fant</t>
  </si>
  <si>
    <t>Noah Fant</t>
  </si>
  <si>
    <t>DenTE</t>
  </si>
  <si>
    <t>Jalen ReagorJalen Reagor</t>
  </si>
  <si>
    <t>Jalen Reagor</t>
  </si>
  <si>
    <t>PhiWR</t>
  </si>
  <si>
    <t>T.J. HockensonT.J. Hockenson</t>
  </si>
  <si>
    <t>T.J. Hockenson</t>
  </si>
  <si>
    <t>DetTE</t>
  </si>
  <si>
    <t>Gabriel DavisGabriel Davis</t>
  </si>
  <si>
    <t>Gabriel Davis</t>
  </si>
  <si>
    <t>Rashard HigginsRashard Higgins</t>
  </si>
  <si>
    <t>Rashard Higgins</t>
  </si>
  <si>
    <t>Jalen GuytonJalen Guyton</t>
  </si>
  <si>
    <t>Jalen Guyton</t>
  </si>
  <si>
    <t>Kareem HuntKareem Hunt</t>
  </si>
  <si>
    <t>Kareem Hunt</t>
  </si>
  <si>
    <t>Chris ConleyChris Conley</t>
  </si>
  <si>
    <t>Chris Conley</t>
  </si>
  <si>
    <t>Darnell MooneyDarnell Mooney</t>
  </si>
  <si>
    <t>Darnell Mooney</t>
  </si>
  <si>
    <t>Keke CouteeKeke Coutee</t>
  </si>
  <si>
    <t>Keke Coutee</t>
  </si>
  <si>
    <t>Byron PringleByron Pringle</t>
  </si>
  <si>
    <t>Byron Pringle</t>
  </si>
  <si>
    <t>KCWR</t>
  </si>
  <si>
    <t>Darius SlaytonDarius Slayton</t>
  </si>
  <si>
    <t>Darius Slayton</t>
  </si>
  <si>
    <t>Boston ScottBoston Scott</t>
  </si>
  <si>
    <t>Boston Scott</t>
  </si>
  <si>
    <t>PhiRB</t>
  </si>
  <si>
    <t>Malcolm BrownMalcolm Brown</t>
  </si>
  <si>
    <t>Malcolm Brown</t>
  </si>
  <si>
    <t>Evan EngramEvan Engram</t>
  </si>
  <si>
    <t>Evan Engram</t>
  </si>
  <si>
    <t>NYGTE</t>
  </si>
  <si>
    <t>Josh ReynoldsJosh Reynolds</t>
  </si>
  <si>
    <t>Josh Reynolds</t>
  </si>
  <si>
    <t>Richie JamesRichie James</t>
  </si>
  <si>
    <t>Richie James</t>
  </si>
  <si>
    <t>SFWR</t>
  </si>
  <si>
    <t>Isaiah McKenzieIsaiah McKenzie</t>
  </si>
  <si>
    <t>Isaiah McKenzie</t>
  </si>
  <si>
    <t>Chase ClaypoolChase Claypool</t>
  </si>
  <si>
    <t>Chase Claypool</t>
  </si>
  <si>
    <t>Jerry JeudyJerry Jeudy</t>
  </si>
  <si>
    <t>Jerry Jeudy</t>
  </si>
  <si>
    <t>DenWR</t>
  </si>
  <si>
    <t>Tyron JohnsonTyron Johnson</t>
  </si>
  <si>
    <t>Tyron Johnson</t>
  </si>
  <si>
    <t>Jonnu SmithJonnu Smith</t>
  </si>
  <si>
    <t>Jonnu Smith</t>
  </si>
  <si>
    <t>TenTE</t>
  </si>
  <si>
    <t>Mike GesickiMike Gesicki</t>
  </si>
  <si>
    <t>Mike Gesicki</t>
  </si>
  <si>
    <t>MiaTE</t>
  </si>
  <si>
    <t>Hayden HurstHayden Hurst</t>
  </si>
  <si>
    <t>Hayden Hurst</t>
  </si>
  <si>
    <t>AtlTE</t>
  </si>
  <si>
    <t>Tim PatrickTim Patrick</t>
  </si>
  <si>
    <t>Tim Patrick</t>
  </si>
  <si>
    <t>Robert TonyanRobert Tonyan</t>
  </si>
  <si>
    <t>Robert Tonyan</t>
  </si>
  <si>
    <t>GBTE</t>
  </si>
  <si>
    <t>Zach ErtzZach Ertz</t>
  </si>
  <si>
    <t>Zach Ertz</t>
  </si>
  <si>
    <t>PhiTE</t>
  </si>
  <si>
    <t>Jared CookJared Cook</t>
  </si>
  <si>
    <t>Jared Cook</t>
  </si>
  <si>
    <t>NOTE</t>
  </si>
  <si>
    <t>Rob GronkowskiRob Gronkowski</t>
  </si>
  <si>
    <t>Rob Gronkowski</t>
  </si>
  <si>
    <t>TBTE</t>
  </si>
  <si>
    <t>Donald Parham Jr.Donald Parham Jr.</t>
  </si>
  <si>
    <t>Donald Parham Jr.</t>
  </si>
  <si>
    <t>LACTE</t>
  </si>
  <si>
    <t>Gus EdwardsGus Edwards</t>
  </si>
  <si>
    <t>Gus EdwardsQ</t>
  </si>
  <si>
    <t>Mecole HardmanMecole Hardman</t>
  </si>
  <si>
    <t>Mecole Hardman</t>
  </si>
  <si>
    <t>James WhiteJames White</t>
  </si>
  <si>
    <t>James White</t>
  </si>
  <si>
    <t>NERB</t>
  </si>
  <si>
    <t>Zach PascalZach Pascal</t>
  </si>
  <si>
    <t>Zach Pascal</t>
  </si>
  <si>
    <t>Cairo SantosCairo Santos</t>
  </si>
  <si>
    <t>Cairo Santos</t>
  </si>
  <si>
    <t>ChiK</t>
  </si>
  <si>
    <t>Damien HarrisDamien Harris</t>
  </si>
  <si>
    <t>Damien HarrisO</t>
  </si>
  <si>
    <t>Justin TuckerJustin Tucker</t>
  </si>
  <si>
    <t>Justin Tucker</t>
  </si>
  <si>
    <t>BalK</t>
  </si>
  <si>
    <t>Danny AmendolaDanny Amendola</t>
  </si>
  <si>
    <t>Danny Amendola</t>
  </si>
  <si>
    <t>Michael Pittman Jr.Michael Pittman Jr.</t>
  </si>
  <si>
    <t>Michael Pittman Jr.Q</t>
  </si>
  <si>
    <t>Hunter RenfrowHunter Renfrow</t>
  </si>
  <si>
    <t>Hunter Renfrow</t>
  </si>
  <si>
    <t>Gehrig DieterGehrig Dieter</t>
  </si>
  <si>
    <t>Gehrig Dieter</t>
  </si>
  <si>
    <t>Brandon McManusBrandon McManus</t>
  </si>
  <si>
    <t>Brandon McManus</t>
  </si>
  <si>
    <t>DenK</t>
  </si>
  <si>
    <t>Allen LazardAllen Lazard</t>
  </si>
  <si>
    <t>Allen Lazard</t>
  </si>
  <si>
    <t>Daniel CarlsonDaniel Carlson</t>
  </si>
  <si>
    <t>Daniel Carlson</t>
  </si>
  <si>
    <t>LV</t>
  </si>
  <si>
    <t>Jason SandersJason Sanders</t>
  </si>
  <si>
    <t>Jason Sanders</t>
  </si>
  <si>
    <t>MiaK</t>
  </si>
  <si>
    <t>Graham GanoGraham Gano</t>
  </si>
  <si>
    <t>Graham Gano</t>
  </si>
  <si>
    <t>NYGK</t>
  </si>
  <si>
    <t>James ConnerJames Conner</t>
  </si>
  <si>
    <t>James Conner</t>
  </si>
  <si>
    <t>PitRB</t>
  </si>
  <si>
    <t>Kendrick BourneKendrick Bourne</t>
  </si>
  <si>
    <t>Kendrick Bourne</t>
  </si>
  <si>
    <t>Duke JohnsonDuke Johnson</t>
  </si>
  <si>
    <t>Duke JohnsonQ</t>
  </si>
  <si>
    <t>Ryan SuccopRyan Succop</t>
  </si>
  <si>
    <t>Ryan Succop</t>
  </si>
  <si>
    <t>TBK</t>
  </si>
  <si>
    <t>Greg ZuerleinGreg Zuerlein</t>
  </si>
  <si>
    <t>Greg Zuerlein</t>
  </si>
  <si>
    <t>DalK</t>
  </si>
  <si>
    <t>Younghoe KooYounghoe Koo</t>
  </si>
  <si>
    <t>Younghoe Koo</t>
  </si>
  <si>
    <t>AtlK</t>
  </si>
  <si>
    <t>Greg WardGreg Ward</t>
  </si>
  <si>
    <t>Greg Ward</t>
  </si>
  <si>
    <t>Christian KirkChristian Kirk</t>
  </si>
  <si>
    <t>Christian Kirk</t>
  </si>
  <si>
    <t>Marquez CallawayMarquez Callaway</t>
  </si>
  <si>
    <t>Marquez Callaway</t>
  </si>
  <si>
    <t>Joey SlyeJoey Slye</t>
  </si>
  <si>
    <t>Joey Slye</t>
  </si>
  <si>
    <t>CarK</t>
  </si>
  <si>
    <t>Lynn Bowden Jr.Lynn Bowden Jr.</t>
  </si>
  <si>
    <t>Lynn Bowden Jr.</t>
  </si>
  <si>
    <t>MiaRB, WR</t>
  </si>
  <si>
    <t>John BrownJohn Brown</t>
  </si>
  <si>
    <t>John Brown</t>
  </si>
  <si>
    <t>Van JeffersonVan Jefferson</t>
  </si>
  <si>
    <t>Van Jefferson</t>
  </si>
  <si>
    <t>Sam FickenSam Ficken</t>
  </si>
  <si>
    <t>Sam Ficken</t>
  </si>
  <si>
    <t>NYJK</t>
  </si>
  <si>
    <t>Ravens D/STRavens D/ST</t>
  </si>
  <si>
    <t>Ravens D/ST</t>
  </si>
  <si>
    <t>BalD/ST</t>
  </si>
  <si>
    <t>Irv Smith Jr.Irv Smith Jr.</t>
  </si>
  <si>
    <t>Irv Smith Jr.</t>
  </si>
  <si>
    <t>MinTE</t>
  </si>
  <si>
    <t>A.J. GreenA.J. Green</t>
  </si>
  <si>
    <t>A.J. Green</t>
  </si>
  <si>
    <t>Jordan AkinsJordan Akins</t>
  </si>
  <si>
    <t>Jordan Akins</t>
  </si>
  <si>
    <t>HouTE</t>
  </si>
  <si>
    <t>Jason MyersJason Myers</t>
  </si>
  <si>
    <t>Jason Myers</t>
  </si>
  <si>
    <t>SeaK</t>
  </si>
  <si>
    <t>Rodrigo BlankenshipRodrigo Blankenship</t>
  </si>
  <si>
    <t>Rodrigo Blankenship</t>
  </si>
  <si>
    <t>IndK</t>
  </si>
  <si>
    <t>Devin SingletaryDevin Singletary</t>
  </si>
  <si>
    <t>Devin Singletary</t>
  </si>
  <si>
    <t>BufRB</t>
  </si>
  <si>
    <t>Zack MossZack Moss</t>
  </si>
  <si>
    <t>Zack Moss</t>
  </si>
  <si>
    <t>Austin HooperAustin Hooper</t>
  </si>
  <si>
    <t>Austin Hooper</t>
  </si>
  <si>
    <t>CleTE</t>
  </si>
  <si>
    <t>Cody ParkeyCody Parkey</t>
  </si>
  <si>
    <t>Cody Parkey</t>
  </si>
  <si>
    <t>CleK</t>
  </si>
  <si>
    <t>Tyler BassTyler Bass</t>
  </si>
  <si>
    <t>Tyler Bass</t>
  </si>
  <si>
    <t>BufK</t>
  </si>
  <si>
    <t>Darrel WilliamsDarrel Williams</t>
  </si>
  <si>
    <t>Darrel Williams</t>
  </si>
  <si>
    <t>KCRB</t>
  </si>
  <si>
    <t>Eric EbronEric Ebron</t>
  </si>
  <si>
    <t>Eric Ebron</t>
  </si>
  <si>
    <t>PitTE</t>
  </si>
  <si>
    <t>Ito SmithIto Smith</t>
  </si>
  <si>
    <t>Ito Smith</t>
  </si>
  <si>
    <t>AtlRB</t>
  </si>
  <si>
    <t>Colts D/STColts D/ST</t>
  </si>
  <si>
    <t>Colts D/ST</t>
  </si>
  <si>
    <t>IndD/ST</t>
  </si>
  <si>
    <t>Cam SimsCam Sims</t>
  </si>
  <si>
    <t>Cam Sims</t>
  </si>
  <si>
    <t>Harrison ButkerHarrison Butker</t>
  </si>
  <si>
    <t>Harrison Butker</t>
  </si>
  <si>
    <t>KCK</t>
  </si>
  <si>
    <t>Matt PraterMatt Prater</t>
  </si>
  <si>
    <t>Matt Prater</t>
  </si>
  <si>
    <t>DetK</t>
  </si>
  <si>
    <t>Darwin ThompsonDarwin Thompson</t>
  </si>
  <si>
    <t>Darwin Thompson</t>
  </si>
  <si>
    <t>Tyler EifertTyler Eifert</t>
  </si>
  <si>
    <t>Tyler Eifert</t>
  </si>
  <si>
    <t>JaxTE</t>
  </si>
  <si>
    <t>Browns D/STBrowns D/ST</t>
  </si>
  <si>
    <t>Browns D/ST</t>
  </si>
  <si>
    <t>CleD/ST</t>
  </si>
  <si>
    <t>Ka'imi FairbairnKa'imi Fairbairn</t>
  </si>
  <si>
    <t>Ka'imi Fairbairn</t>
  </si>
  <si>
    <t>HouK</t>
  </si>
  <si>
    <t>Matt GayMatt Gay</t>
  </si>
  <si>
    <t>Matt Gay</t>
  </si>
  <si>
    <t>LARK</t>
  </si>
  <si>
    <t>Breshad PerrimanBreshad Perriman</t>
  </si>
  <si>
    <t>Breshad Perriman</t>
  </si>
  <si>
    <t>Samaje PerineSamaje Perine</t>
  </si>
  <si>
    <t>Samaje Perine</t>
  </si>
  <si>
    <t>Mike NugentMike Nugent</t>
  </si>
  <si>
    <t>Mike Nugent</t>
  </si>
  <si>
    <t>AriK</t>
  </si>
  <si>
    <t>Wil LutzWil Lutz</t>
  </si>
  <si>
    <t>Wil Lutz</t>
  </si>
  <si>
    <t>NOK</t>
  </si>
  <si>
    <t>Chris BoswellChris Boswell</t>
  </si>
  <si>
    <t>Chris BoswellO</t>
  </si>
  <si>
    <t>PitK</t>
  </si>
  <si>
    <t>Dustin HopkinsDustin Hopkins</t>
  </si>
  <si>
    <t>Dustin Hopkins</t>
  </si>
  <si>
    <t>WshK</t>
  </si>
  <si>
    <t>Cole KmetCole Kmet</t>
  </si>
  <si>
    <t>Cole KmetQ</t>
  </si>
  <si>
    <t>ChiTE</t>
  </si>
  <si>
    <t>Matt BarkleyMatt Barkley</t>
  </si>
  <si>
    <t>Matt Barkley</t>
  </si>
  <si>
    <t>Damiere ByrdDamiere Byrd</t>
  </si>
  <si>
    <t>Damiere Byrd</t>
  </si>
  <si>
    <t>Austin SeibertAustin Seibert</t>
  </si>
  <si>
    <t>Austin Seibert</t>
  </si>
  <si>
    <t>CinK</t>
  </si>
  <si>
    <t>Tony PollardTony Pollard</t>
  </si>
  <si>
    <t>Tony Pollard</t>
  </si>
  <si>
    <t>Dal</t>
  </si>
  <si>
    <t>Dan ArnoldDan Arnold</t>
  </si>
  <si>
    <t>Dan Arnold</t>
  </si>
  <si>
    <t>AriTE</t>
  </si>
  <si>
    <t>Tyler HigbeeTyler Higbee</t>
  </si>
  <si>
    <t>Tyler Higbee</t>
  </si>
  <si>
    <t>LARTE</t>
  </si>
  <si>
    <t>Jets D/STJets D/ST</t>
  </si>
  <si>
    <t>Jets D/ST</t>
  </si>
  <si>
    <t>NYJD/ST</t>
  </si>
  <si>
    <t>Matthew WrightMatthew Wright</t>
  </si>
  <si>
    <t>Matthew Wright</t>
  </si>
  <si>
    <t>Patriots D/STPatriots D/ST</t>
  </si>
  <si>
    <t>Patriots D/ST</t>
  </si>
  <si>
    <t>NED/ST</t>
  </si>
  <si>
    <t>Larry FitzgeraldLarry Fitzgerald</t>
  </si>
  <si>
    <t>Larry FitzgeraldQ</t>
  </si>
  <si>
    <t>Nick FolkNick Folk</t>
  </si>
  <si>
    <t>Nick FolkQ</t>
  </si>
  <si>
    <t>NEK</t>
  </si>
  <si>
    <t>Washington D/STWashington D/ST</t>
  </si>
  <si>
    <t>Washington D/ST</t>
  </si>
  <si>
    <t>WshD/ST</t>
  </si>
  <si>
    <t>Le'Veon BellLe'Veon Bell</t>
  </si>
  <si>
    <t>Le'Veon BellQ</t>
  </si>
  <si>
    <t>Dalton SchultzDalton Schultz</t>
  </si>
  <si>
    <t>Dalton Schultz</t>
  </si>
  <si>
    <t>DalTE</t>
  </si>
  <si>
    <t>Bills D/STBills D/ST</t>
  </si>
  <si>
    <t>Bills D/ST</t>
  </si>
  <si>
    <t>BufD/ST</t>
  </si>
  <si>
    <t>Cowboys D/STCowboys D/ST</t>
  </si>
  <si>
    <t>Cowboys D/ST</t>
  </si>
  <si>
    <t>DalD/ST</t>
  </si>
  <si>
    <t>Jimmy GrahamJimmy Graham</t>
  </si>
  <si>
    <t>Jimmy Graham</t>
  </si>
  <si>
    <t>Kalen BallageKalen Ballage</t>
  </si>
  <si>
    <t>Kalen Ballage</t>
  </si>
  <si>
    <t>Mike BooneMike Boone</t>
  </si>
  <si>
    <t>Mike Boone</t>
  </si>
  <si>
    <t>Michael BadgleyMichael Badgley</t>
  </si>
  <si>
    <t>Michael Badgley</t>
  </si>
  <si>
    <t>LACK</t>
  </si>
  <si>
    <t>David MooreDavid Moore</t>
  </si>
  <si>
    <t>David Moore</t>
  </si>
  <si>
    <t>Jamaal WilliamsJamaal Williams</t>
  </si>
  <si>
    <t>Jamaal Williams</t>
  </si>
  <si>
    <t>Denzel MimsDenzel Mims</t>
  </si>
  <si>
    <t>Denzel Mims</t>
  </si>
  <si>
    <t>Josh AdamsJosh Adams</t>
  </si>
  <si>
    <t>Josh Adams</t>
  </si>
  <si>
    <t>Chad HansenChad Hansen</t>
  </si>
  <si>
    <t>Chad Hansen</t>
  </si>
  <si>
    <t>Mohamed Sanu Sr.Mohamed Sanu Sr.</t>
  </si>
  <si>
    <t>Mohamed Sanu Sr.</t>
  </si>
  <si>
    <t>Stephen GostkowskiStephen Gostkowski</t>
  </si>
  <si>
    <t>Stephen GostkowskiO</t>
  </si>
  <si>
    <t>TenK</t>
  </si>
  <si>
    <t>Robbie GouldRobbie Gould</t>
  </si>
  <si>
    <t>Robbie GouldO</t>
  </si>
  <si>
    <t>SFK</t>
  </si>
  <si>
    <t>Demarcus RobinsonDemarcus Robinson</t>
  </si>
  <si>
    <t>Demarcus Robinson</t>
  </si>
  <si>
    <t>Dawson KnoxDawson Knox</t>
  </si>
  <si>
    <t>Dawson Knox</t>
  </si>
  <si>
    <t>BufTE</t>
  </si>
  <si>
    <t>N'Keal HarryN'Keal Harry</t>
  </si>
  <si>
    <t>N'Keal Harry</t>
  </si>
  <si>
    <t>Willie Snead IVWillie Snead IV</t>
  </si>
  <si>
    <t>Willie Snead IVQ</t>
  </si>
  <si>
    <t>Mason CrosbyMason Crosby</t>
  </si>
  <si>
    <t>Mason Crosby</t>
  </si>
  <si>
    <t>GBK</t>
  </si>
  <si>
    <t>Sony MichelSony Michel</t>
  </si>
  <si>
    <t>Sony Michel</t>
  </si>
  <si>
    <t>Saints D/STSaints D/ST</t>
  </si>
  <si>
    <t>Saints D/ST</t>
  </si>
  <si>
    <t>NOD/ST</t>
  </si>
  <si>
    <t>DaeSean HamiltonDaeSean Hamilton</t>
  </si>
  <si>
    <t>DaeSean Hamilton</t>
  </si>
  <si>
    <t>Cardinals D/STCardinals D/ST</t>
  </si>
  <si>
    <t>Cardinals D/ST</t>
  </si>
  <si>
    <t>AriD/ST</t>
  </si>
  <si>
    <t>Buccaneers D/STBuccaneers D/ST</t>
  </si>
  <si>
    <t>Buccaneers D/ST</t>
  </si>
  <si>
    <t>TBD/ST</t>
  </si>
  <si>
    <t>Seahawks D/STSeahawks D/ST</t>
  </si>
  <si>
    <t>Seahawks D/ST</t>
  </si>
  <si>
    <t>SeaD/ST</t>
  </si>
  <si>
    <t>Devontae BookerDevontae Booker</t>
  </si>
  <si>
    <t>Devontae Booker</t>
  </si>
  <si>
    <t>Salvon AhmedSalvon Ahmed</t>
  </si>
  <si>
    <t>Salvon Ahmed</t>
  </si>
  <si>
    <t>Giants D/STGiants D/ST</t>
  </si>
  <si>
    <t>Giants D/ST</t>
  </si>
  <si>
    <t>NYGD/ST</t>
  </si>
  <si>
    <t>Chargers D/STChargers D/ST</t>
  </si>
  <si>
    <t>Chargers D/ST</t>
  </si>
  <si>
    <t>LACD/ST</t>
  </si>
  <si>
    <t>Christian BlakeChristian Blake</t>
  </si>
  <si>
    <t>Christian Blake</t>
  </si>
  <si>
    <t>Jerick McKinnonJerick McKinnon</t>
  </si>
  <si>
    <t>Jerick McKinnon</t>
  </si>
  <si>
    <t>Ty MontgomeryTy Montgomery</t>
  </si>
  <si>
    <t>Ty Montgomery</t>
  </si>
  <si>
    <t>Vikings D/STVikings D/ST</t>
  </si>
  <si>
    <t>Vikings D/ST</t>
  </si>
  <si>
    <t>MinD/ST</t>
  </si>
  <si>
    <t>Aldrick RosasAldrick Rosas</t>
  </si>
  <si>
    <t>Aldrick Rosas</t>
  </si>
  <si>
    <t>JaxK</t>
  </si>
  <si>
    <t>Henry Ruggs IIIHenry Ruggs III</t>
  </si>
  <si>
    <t>Henry Ruggs III</t>
  </si>
  <si>
    <t>Tyler ConklinTyler Conklin</t>
  </si>
  <si>
    <t>Tyler Conklin</t>
  </si>
  <si>
    <t>Darrynton EvansDarrynton Evans</t>
  </si>
  <si>
    <t>Darrynton Evans</t>
  </si>
  <si>
    <t>49ers D/ST49ers D/ST</t>
  </si>
  <si>
    <t>49ers D/ST</t>
  </si>
  <si>
    <t>SFD/ST</t>
  </si>
  <si>
    <t>Dan BaileyDan Bailey</t>
  </si>
  <si>
    <t>Dan BaileyQ</t>
  </si>
  <si>
    <t>MinK</t>
  </si>
  <si>
    <t>Trenton CannonTrenton Cannon</t>
  </si>
  <si>
    <t>Trenton Cannon</t>
  </si>
  <si>
    <t>Car</t>
  </si>
  <si>
    <t>Brian HillBrian Hill</t>
  </si>
  <si>
    <t>Brian Hill</t>
  </si>
  <si>
    <t>Ricky Seals-JonesRicky Seals-Jones</t>
  </si>
  <si>
    <t>Ricky Seals-Jones</t>
  </si>
  <si>
    <t>KCTE</t>
  </si>
  <si>
    <t>Cordarrelle PattersonCordarrelle Patterson</t>
  </si>
  <si>
    <t>Cordarrelle PattersonQ</t>
  </si>
  <si>
    <t>ChiWR, RB</t>
  </si>
  <si>
    <t>Eagles D/STEagles D/ST</t>
  </si>
  <si>
    <t>Eagles D/ST</t>
  </si>
  <si>
    <t>PhiD/ST</t>
  </si>
  <si>
    <t>Anthony MillerAnthony Miller</t>
  </si>
  <si>
    <t>Anthony Miller</t>
  </si>
  <si>
    <t>Steven Sims Jr.Steven Sims Jr.</t>
  </si>
  <si>
    <t>Steven Sims Jr.</t>
  </si>
  <si>
    <t>Drew SampleDrew Sample</t>
  </si>
  <si>
    <t>Drew Sample</t>
  </si>
  <si>
    <t>CinTE</t>
  </si>
  <si>
    <t>Packers D/STPackers D/ST</t>
  </si>
  <si>
    <t>Packers D/ST</t>
  </si>
  <si>
    <t>GBD/ST</t>
  </si>
  <si>
    <t>Chris HerndonChris Herndon</t>
  </si>
  <si>
    <t>Chris Herndon</t>
  </si>
  <si>
    <t>NYJTE</t>
  </si>
  <si>
    <t>Ameer AbdullahAmeer Abdullah</t>
  </si>
  <si>
    <t>Ameer Abdullah</t>
  </si>
  <si>
    <t>LeSean McCoyLeSean McCoy</t>
  </si>
  <si>
    <t>LeSean McCoy</t>
  </si>
  <si>
    <t>Dwayne WashingtonDwayne Washington</t>
  </si>
  <si>
    <t>Dwayne Washington</t>
  </si>
  <si>
    <t>Steelers D/STSteelers D/ST</t>
  </si>
  <si>
    <t>Steelers D/ST</t>
  </si>
  <si>
    <t>PitD/ST</t>
  </si>
  <si>
    <t>Gerald EverettGerald Everett</t>
  </si>
  <si>
    <t>Gerald Everett</t>
  </si>
  <si>
    <t>Adrian PetersonAdrian Peterson</t>
  </si>
  <si>
    <t>Adrian Peterson</t>
  </si>
  <si>
    <t>Donovan Peoples-JonesDonovan Peoples-Jones</t>
  </si>
  <si>
    <t>Donovan Peoples-Jones</t>
  </si>
  <si>
    <t>Taysom HillTaysom Hill</t>
  </si>
  <si>
    <t>Taysom Hill</t>
  </si>
  <si>
    <t>Jordan HowardJordan Howard</t>
  </si>
  <si>
    <t>Jordan Howard</t>
  </si>
  <si>
    <t>Jake ElliottJake Elliott</t>
  </si>
  <si>
    <t>Jake Elliott</t>
  </si>
  <si>
    <t>PhiK</t>
  </si>
  <si>
    <t>Jack DoyleJack Doyle</t>
  </si>
  <si>
    <t>Jack Doyle</t>
  </si>
  <si>
    <t>IndTE</t>
  </si>
  <si>
    <t>Rams D/STRams D/ST</t>
  </si>
  <si>
    <t>Rams D/ST</t>
  </si>
  <si>
    <t>LARD/ST</t>
  </si>
  <si>
    <t>Raiders D/STRaiders D/ST</t>
  </si>
  <si>
    <t>Raiders D/ST</t>
  </si>
  <si>
    <t>LVD/ST</t>
  </si>
  <si>
    <t>Mack HollinsMack Hollins</t>
  </si>
  <si>
    <t>Mack Hollins</t>
  </si>
  <si>
    <t>Marquez Valdes-ScantlingMarquez Valdes-Scantling</t>
  </si>
  <si>
    <t>Marquez Valdes-Scantling</t>
  </si>
  <si>
    <t>Jordan ReedJordan Reed</t>
  </si>
  <si>
    <t>Jordan Reed</t>
  </si>
  <si>
    <t>Laquon TreadwellLaquon Treadwell</t>
  </si>
  <si>
    <t>Laquon Treadwell</t>
  </si>
  <si>
    <t>Juwan JohnsonJuwan Johnson</t>
  </si>
  <si>
    <t>Juwan Johnson</t>
  </si>
  <si>
    <t>Alex EricksonAlex Erickson</t>
  </si>
  <si>
    <t>Alex Erickson</t>
  </si>
  <si>
    <t>Dolphins D/STDolphins D/ST</t>
  </si>
  <si>
    <t>Dolphins D/ST</t>
  </si>
  <si>
    <t>MiaD/ST</t>
  </si>
  <si>
    <t>Todd Gurley IITodd Gurley II</t>
  </si>
  <si>
    <t>Todd Gurley II</t>
  </si>
  <si>
    <t>James WashingtonJames Washington</t>
  </si>
  <si>
    <t>James Washington</t>
  </si>
  <si>
    <t>Benny Snell Jr.Benny Snell Jr.</t>
  </si>
  <si>
    <t>Benny Snell Jr.</t>
  </si>
  <si>
    <t>Trey BurtonTrey Burton</t>
  </si>
  <si>
    <t>Trey Burton</t>
  </si>
  <si>
    <t>Quez WatkinsQuez Watkins</t>
  </si>
  <si>
    <t>Quez Watkins</t>
  </si>
  <si>
    <t>Devine OzigboDevine Ozigbo</t>
  </si>
  <si>
    <t>Devine Ozigbo</t>
  </si>
  <si>
    <t>Greg OlsenGreg Olsen</t>
  </si>
  <si>
    <t>Greg OlsenQ</t>
  </si>
  <si>
    <t>SeaTE</t>
  </si>
  <si>
    <t>Cameron BrateCameron Brate</t>
  </si>
  <si>
    <t>Cameron Brate</t>
  </si>
  <si>
    <t>Stephen AndersonStephen Anderson</t>
  </si>
  <si>
    <t>Stephen Anderson</t>
  </si>
  <si>
    <t>Alfred MorrisAlfred Morris</t>
  </si>
  <si>
    <t>Alfred Morris</t>
  </si>
  <si>
    <t>NYGRB</t>
  </si>
  <si>
    <t>James O'ShaughnessyJames O'Shaughnessy</t>
  </si>
  <si>
    <t>James O'Shaughnessy</t>
  </si>
  <si>
    <t>Tevin ColemanTevin Coleman</t>
  </si>
  <si>
    <t>Tevin Coleman</t>
  </si>
  <si>
    <t>Titans D/STTitans D/ST</t>
  </si>
  <si>
    <t>Titans D/ST</t>
  </si>
  <si>
    <t>TenD/ST</t>
  </si>
  <si>
    <t>Austin CarrAustin Carr</t>
  </si>
  <si>
    <t>Austin Carr</t>
  </si>
  <si>
    <t>Royce FreemanRoyce Freeman</t>
  </si>
  <si>
    <t>Royce Freeman</t>
  </si>
  <si>
    <t>Carlos HydeCarlos Hyde</t>
  </si>
  <si>
    <t>Carlos HydeQ</t>
  </si>
  <si>
    <t>Chiefs D/STChiefs D/ST</t>
  </si>
  <si>
    <t>Chiefs D/ST</t>
  </si>
  <si>
    <t>KCD/ST</t>
  </si>
  <si>
    <t>Mo Alie-CoxMo Alie-Cox</t>
  </si>
  <si>
    <t>Mo Alie-Cox</t>
  </si>
  <si>
    <t>Travis FulghamTravis Fulgham</t>
  </si>
  <si>
    <t>Travis Fulgham</t>
  </si>
  <si>
    <t>J.J. TaylorJ.J. Taylor</t>
  </si>
  <si>
    <t>J.J. Taylor</t>
  </si>
  <si>
    <t>Dion LewisDion Lewis</t>
  </si>
  <si>
    <t>Dion Lewis</t>
  </si>
  <si>
    <t>C/A</t>
  </si>
  <si>
    <t>YDS</t>
  </si>
  <si>
    <t>TD</t>
  </si>
  <si>
    <t>INT</t>
  </si>
  <si>
    <t>CAR</t>
  </si>
  <si>
    <t>REC</t>
  </si>
  <si>
    <t>TAR</t>
  </si>
  <si>
    <t>%ROST</t>
  </si>
  <si>
    <t>+/-</t>
  </si>
  <si>
    <t>Comp</t>
  </si>
  <si>
    <t>Att</t>
  </si>
  <si>
    <t>0/0</t>
  </si>
  <si>
    <t>23/34</t>
  </si>
  <si>
    <t>15/24</t>
  </si>
  <si>
    <t>25/37</t>
  </si>
  <si>
    <t>25/39</t>
  </si>
  <si>
    <t>21/31</t>
  </si>
  <si>
    <t>23/36</t>
  </si>
  <si>
    <t>24/36</t>
  </si>
  <si>
    <t>24/38</t>
  </si>
  <si>
    <t>18/28</t>
  </si>
  <si>
    <t>22/36</t>
  </si>
  <si>
    <t>28/43</t>
  </si>
  <si>
    <t>22/35</t>
  </si>
  <si>
    <t>21/32</t>
  </si>
  <si>
    <t>Alex Smith</t>
  </si>
  <si>
    <t>25/38</t>
  </si>
  <si>
    <t>22/34</t>
  </si>
  <si>
    <t>19/31</t>
  </si>
  <si>
    <t>23/37</t>
  </si>
  <si>
    <t>20/32</t>
  </si>
  <si>
    <t>Antonio Gibson</t>
  </si>
  <si>
    <t>17/27</t>
  </si>
  <si>
    <t>Terry McLaurin</t>
  </si>
  <si>
    <t>23/35</t>
  </si>
  <si>
    <t>21/34</t>
  </si>
  <si>
    <t>Cam Akers</t>
  </si>
  <si>
    <t>17/29</t>
  </si>
  <si>
    <t>DeVante Parker</t>
  </si>
  <si>
    <t>Chase Edmonds</t>
  </si>
  <si>
    <t>Gus Edwards</t>
  </si>
  <si>
    <t>Damien Harris</t>
  </si>
  <si>
    <t>Michael Pittman Jr.</t>
  </si>
  <si>
    <t>Duke Johnson</t>
  </si>
  <si>
    <t>Chris Boswell</t>
  </si>
  <si>
    <t>Cole Kmet</t>
  </si>
  <si>
    <t>Larry Fitzgerald</t>
  </si>
  <si>
    <t>Nick Folk</t>
  </si>
  <si>
    <t>Le'Veon Bell</t>
  </si>
  <si>
    <t>Stephen Gostkowski</t>
  </si>
  <si>
    <t>Robbie Gould</t>
  </si>
  <si>
    <t>Willie Snead IV</t>
  </si>
  <si>
    <t>Dan Bailey</t>
  </si>
  <si>
    <t>Cordarrelle Patterson</t>
  </si>
  <si>
    <t>0/1</t>
  </si>
  <si>
    <t>Greg Olsen</t>
  </si>
  <si>
    <t>Carlos Hyde</t>
  </si>
  <si>
    <t>#</t>
  </si>
  <si>
    <t>DK</t>
  </si>
  <si>
    <t>FD</t>
  </si>
  <si>
    <t>MGM</t>
  </si>
  <si>
    <t>PB</t>
  </si>
  <si>
    <t>lookup</t>
  </si>
  <si>
    <t>dif</t>
  </si>
  <si>
    <t> Alex Smith</t>
  </si>
  <si>
    <t>u232.5-112</t>
  </si>
  <si>
    <t>u227.5-112</t>
  </si>
  <si>
    <t>u231.5-105</t>
  </si>
  <si>
    <t>over</t>
  </si>
  <si>
    <t> Mike Glennon</t>
  </si>
  <si>
    <t>u230.5-118</t>
  </si>
  <si>
    <t>u231.5-112</t>
  </si>
  <si>
    <t>u232.5-115</t>
  </si>
  <si>
    <t>u231.5-115</t>
  </si>
  <si>
    <t> John Wolford</t>
  </si>
  <si>
    <t>u191.5-112</t>
  </si>
  <si>
    <t>u192.5-111</t>
  </si>
  <si>
    <t>u190.5-115</t>
  </si>
  <si>
    <t> Mason Rudolph</t>
  </si>
  <si>
    <t>u220.5-112</t>
  </si>
  <si>
    <t>u210.5-112</t>
  </si>
  <si>
    <t>u215.5-115</t>
  </si>
  <si>
    <t>u220.5-135</t>
  </si>
  <si>
    <t> Jalen Hurts</t>
  </si>
  <si>
    <t>u204.5-106</t>
  </si>
  <si>
    <t>u202.5-110</t>
  </si>
  <si>
    <t> Matt Ryan</t>
  </si>
  <si>
    <t>u280.5-112</t>
  </si>
  <si>
    <t>u279.5-110</t>
  </si>
  <si>
    <t>u280.5-115</t>
  </si>
  <si>
    <t> Baker Mayfield</t>
  </si>
  <si>
    <t>o250.5-112</t>
  </si>
  <si>
    <t>o246.5-112</t>
  </si>
  <si>
    <t>o250.5-111</t>
  </si>
  <si>
    <t>under</t>
  </si>
  <si>
    <t> Deshaun Watson</t>
  </si>
  <si>
    <t>o287.5-112</t>
  </si>
  <si>
    <t>o293.5-112</t>
  </si>
  <si>
    <t>o289.5-111</t>
  </si>
  <si>
    <t>o288.5-115</t>
  </si>
  <si>
    <t> Ryan Tannehill</t>
  </si>
  <si>
    <t>o255.5-112</t>
  </si>
  <si>
    <t>o256.5-112</t>
  </si>
  <si>
    <t>o257.5-110</t>
  </si>
  <si>
    <t>o257.5-115</t>
  </si>
  <si>
    <t> Brandon Allen</t>
  </si>
  <si>
    <t>u219.5-112</t>
  </si>
  <si>
    <t>u216.5-112</t>
  </si>
  <si>
    <t>u218.5-120</t>
  </si>
  <si>
    <t>u235.5-115</t>
  </si>
  <si>
    <t> Derek Carr</t>
  </si>
  <si>
    <t>u249.5-110</t>
  </si>
  <si>
    <t>u248.5-112</t>
  </si>
  <si>
    <t>u248.5-111</t>
  </si>
  <si>
    <t>u248.5-115</t>
  </si>
  <si>
    <t> Kirk Cousins</t>
  </si>
  <si>
    <t>o279.5-112</t>
  </si>
  <si>
    <t>o280.5-112</t>
  </si>
  <si>
    <t>o274.5-125</t>
  </si>
  <si>
    <t>o275.5-115</t>
  </si>
  <si>
    <t> C.J. Beathard</t>
  </si>
  <si>
    <t> Philip Rivers</t>
  </si>
  <si>
    <t>u267.5-112</t>
  </si>
  <si>
    <t>u261.5-112</t>
  </si>
  <si>
    <t>u267.5-125</t>
  </si>
  <si>
    <t> Drew Lock</t>
  </si>
  <si>
    <t>o232.5-125</t>
  </si>
  <si>
    <t>o228.5-112</t>
  </si>
  <si>
    <t>o235.5-105</t>
  </si>
  <si>
    <t>o232.5-115</t>
  </si>
  <si>
    <t> Russell Wilson</t>
  </si>
  <si>
    <t>u249.5-112</t>
  </si>
  <si>
    <t>u248.5-110</t>
  </si>
  <si>
    <t> Sam Darnold</t>
  </si>
  <si>
    <t>o210.5-112</t>
  </si>
  <si>
    <t>o209.5-112</t>
  </si>
  <si>
    <t>o213.5-110</t>
  </si>
  <si>
    <t>o210.5-115</t>
  </si>
  <si>
    <t> Daniel Jones</t>
  </si>
  <si>
    <t>u209.5-112</t>
  </si>
  <si>
    <t>u207.5-105</t>
  </si>
  <si>
    <t>u209.5-115</t>
  </si>
  <si>
    <t> Lamar Jackson</t>
  </si>
  <si>
    <t>o196.5-106</t>
  </si>
  <si>
    <t>o195.5-112</t>
  </si>
  <si>
    <t>o193.5-105</t>
  </si>
  <si>
    <t>o193.5-115</t>
  </si>
  <si>
    <t>o267.5-112</t>
  </si>
  <si>
    <t>o261.5-112</t>
  </si>
  <si>
    <t>o267.5even</t>
  </si>
  <si>
    <t>o235.5-115</t>
  </si>
  <si>
    <t> Mitchell Trubisky</t>
  </si>
  <si>
    <t>o252.5-112</t>
  </si>
  <si>
    <t>o253.5-110</t>
  </si>
  <si>
    <t>o252.5-111</t>
  </si>
  <si>
    <t> Aaron Rodgers</t>
  </si>
  <si>
    <t>o295.5-112</t>
  </si>
  <si>
    <t>o291.5-112</t>
  </si>
  <si>
    <t>o296.5even</t>
  </si>
  <si>
    <t>o294.5-115</t>
  </si>
  <si>
    <t> Andy Dalton</t>
  </si>
  <si>
    <t>o254.5-112</t>
  </si>
  <si>
    <t>o252.5-115</t>
  </si>
  <si>
    <t> Kyler Murray</t>
  </si>
  <si>
    <t>o242.5+105</t>
  </si>
  <si>
    <t>o237.5-112</t>
  </si>
  <si>
    <t>o242.5-115</t>
  </si>
  <si>
    <t>o242.5even</t>
  </si>
  <si>
    <t>u242.5-130</t>
  </si>
  <si>
    <t>u237.5-112</t>
  </si>
  <si>
    <t>u242.5-105</t>
  </si>
  <si>
    <t>u242.5-135</t>
  </si>
  <si>
    <t>o305.5-106</t>
  </si>
  <si>
    <t>o302.5-112</t>
  </si>
  <si>
    <t>o306.5-105</t>
  </si>
  <si>
    <t>o303.5-115</t>
  </si>
  <si>
    <t> Matthew Stafford</t>
  </si>
  <si>
    <t>o256.5-110</t>
  </si>
  <si>
    <t>u255.5-112</t>
  </si>
  <si>
    <t>u256.5-111</t>
  </si>
  <si>
    <t> Tom Brady</t>
  </si>
  <si>
    <t>u305.5-118</t>
  </si>
  <si>
    <t>u302.5-112</t>
  </si>
  <si>
    <t>u306.5-115</t>
  </si>
  <si>
    <t>u303.5-115</t>
  </si>
  <si>
    <t>o219.5-112</t>
  </si>
  <si>
    <t>o216.5-112</t>
  </si>
  <si>
    <t>o218.5even</t>
  </si>
  <si>
    <t>u295.5-112</t>
  </si>
  <si>
    <t>u291.5-112</t>
  </si>
  <si>
    <t>u296.5-120</t>
  </si>
  <si>
    <t>u294.5-115</t>
  </si>
  <si>
    <t>u254.5-112</t>
  </si>
  <si>
    <t>u250.5-112</t>
  </si>
  <si>
    <t>u252.5-110</t>
  </si>
  <si>
    <t>u252.5-115</t>
  </si>
  <si>
    <t>u252.5-112</t>
  </si>
  <si>
    <t>u253.5-111</t>
  </si>
  <si>
    <t>u252.5-118</t>
  </si>
  <si>
    <t>u232.5+101</t>
  </si>
  <si>
    <t>u228.5-112</t>
  </si>
  <si>
    <t>u235.5-118</t>
  </si>
  <si>
    <t>o207.5-118</t>
  </si>
  <si>
    <t>o209.5-115</t>
  </si>
  <si>
    <t>u196.5-118</t>
  </si>
  <si>
    <t>u195.5-112</t>
  </si>
  <si>
    <t>u193.5-118</t>
  </si>
  <si>
    <t>u193.5-115</t>
  </si>
  <si>
    <t>u279.5-112</t>
  </si>
  <si>
    <t>u274.5+105</t>
  </si>
  <si>
    <t>u275.5-115</t>
  </si>
  <si>
    <t>u213.5-111</t>
  </si>
  <si>
    <t>u210.5-115</t>
  </si>
  <si>
    <t>o249.5-112</t>
  </si>
  <si>
    <t>o248.5-111</t>
  </si>
  <si>
    <t>o248.5-115</t>
  </si>
  <si>
    <t>u287.5-112</t>
  </si>
  <si>
    <t>u293.5-112</t>
  </si>
  <si>
    <t>u289.5-110</t>
  </si>
  <si>
    <t>u288.5-115</t>
  </si>
  <si>
    <t>o249.5-110</t>
  </si>
  <si>
    <t>o248.5-112</t>
  </si>
  <si>
    <t>o248.5-110</t>
  </si>
  <si>
    <t>o231.5-112</t>
  </si>
  <si>
    <t>u256.5-112</t>
  </si>
  <si>
    <t>u257.5-111</t>
  </si>
  <si>
    <t>u257.5-115</t>
  </si>
  <si>
    <t>u246.5-112</t>
  </si>
  <si>
    <t>u250.5-110</t>
  </si>
  <si>
    <t>o220.5-112</t>
  </si>
  <si>
    <t>o215.5-105</t>
  </si>
  <si>
    <t>o220.5even</t>
  </si>
  <si>
    <t>o204.5-118</t>
  </si>
  <si>
    <t>o202.5-111</t>
  </si>
  <si>
    <t>o279.5-111</t>
  </si>
  <si>
    <t>o280.5-115</t>
  </si>
  <si>
    <t>o191.5-112</t>
  </si>
  <si>
    <t>o192.5-110</t>
  </si>
  <si>
    <t>o190.5-130</t>
  </si>
  <si>
    <t>o230.5-106</t>
  </si>
  <si>
    <t>o232.5-110</t>
  </si>
  <si>
    <t>o231.5-115</t>
  </si>
  <si>
    <t>o232.5-112</t>
  </si>
  <si>
    <t>o227.5-112</t>
  </si>
  <si>
    <t>mgm</t>
  </si>
  <si>
    <t>pb</t>
  </si>
  <si>
    <t> Boston Scott</t>
  </si>
  <si>
    <t>o53.5-112</t>
  </si>
  <si>
    <t>o50.5-112</t>
  </si>
  <si>
    <t>o53.5even</t>
  </si>
  <si>
    <t> Nick Chubb</t>
  </si>
  <si>
    <t>u72.5-112</t>
  </si>
  <si>
    <t>u68.5-105</t>
  </si>
  <si>
    <t> Jeff Wilson</t>
  </si>
  <si>
    <t>u63.5-112</t>
  </si>
  <si>
    <t>u61.5-118</t>
  </si>
  <si>
    <t>u61.5-115</t>
  </si>
  <si>
    <t> Ronald Jones ii</t>
  </si>
  <si>
    <t>u49.5-112</t>
  </si>
  <si>
    <t>u47.5-110</t>
  </si>
  <si>
    <t>o56.5-112</t>
  </si>
  <si>
    <t>o56.5-115</t>
  </si>
  <si>
    <t> D'Andre Swift</t>
  </si>
  <si>
    <t>u52.5-112</t>
  </si>
  <si>
    <t>u52.5-111</t>
  </si>
  <si>
    <t> Aaron Jones</t>
  </si>
  <si>
    <t>o64.5-112</t>
  </si>
  <si>
    <t>o63.5-108</t>
  </si>
  <si>
    <t>o68.5-110</t>
  </si>
  <si>
    <t>o64.5-115</t>
  </si>
  <si>
    <t>u25.5-112</t>
  </si>
  <si>
    <t>u27.5-112</t>
  </si>
  <si>
    <t>u25.5-110</t>
  </si>
  <si>
    <t>u25.5-115</t>
  </si>
  <si>
    <t> Melvin Gordon iii</t>
  </si>
  <si>
    <t>u74.5+101</t>
  </si>
  <si>
    <t>u73.5-112</t>
  </si>
  <si>
    <t>u73.5-105</t>
  </si>
  <si>
    <t>u73.5-115</t>
  </si>
  <si>
    <t> Kenyan Drake</t>
  </si>
  <si>
    <t>u51.5-112</t>
  </si>
  <si>
    <t>u51.5-115</t>
  </si>
  <si>
    <t> Sony Michel</t>
  </si>
  <si>
    <t>o43.5-112</t>
  </si>
  <si>
    <t>u36.5-112</t>
  </si>
  <si>
    <t>u39.5-111</t>
  </si>
  <si>
    <t>u36.5-115</t>
  </si>
  <si>
    <t> Kareem Hunt</t>
  </si>
  <si>
    <t>o35.5-112</t>
  </si>
  <si>
    <t>o40.5-112</t>
  </si>
  <si>
    <t>o27.5-112</t>
  </si>
  <si>
    <t>o26.5-105</t>
  </si>
  <si>
    <t> Wayne Gallman</t>
  </si>
  <si>
    <t>u53.5-112</t>
  </si>
  <si>
    <t>u48.5-112</t>
  </si>
  <si>
    <t>u53.5-118</t>
  </si>
  <si>
    <t>u50.5-115</t>
  </si>
  <si>
    <t> Ezekiel Elliott</t>
  </si>
  <si>
    <t>u65.5-112</t>
  </si>
  <si>
    <t>u64.5-112</t>
  </si>
  <si>
    <t>u65.5-110</t>
  </si>
  <si>
    <t>u67.5-115</t>
  </si>
  <si>
    <t> Dare Ogunbowale</t>
  </si>
  <si>
    <t>o55.5even</t>
  </si>
  <si>
    <t>o55.5-111</t>
  </si>
  <si>
    <t>o55.5-115</t>
  </si>
  <si>
    <t> Derrick Henry</t>
  </si>
  <si>
    <t>u118.5+102</t>
  </si>
  <si>
    <t>u123.5-112</t>
  </si>
  <si>
    <t>u121.5-110</t>
  </si>
  <si>
    <t>u121.5even</t>
  </si>
  <si>
    <t>u61.5-112</t>
  </si>
  <si>
    <t>u62.5-111</t>
  </si>
  <si>
    <t>u60.5-115</t>
  </si>
  <si>
    <t>u24.5-118</t>
  </si>
  <si>
    <t>u20.5-111</t>
  </si>
  <si>
    <t>u20.5-115</t>
  </si>
  <si>
    <t> David Montgomery</t>
  </si>
  <si>
    <t>o78.5-112</t>
  </si>
  <si>
    <t>o77.5-112</t>
  </si>
  <si>
    <t>o77.5-120</t>
  </si>
  <si>
    <t>o78.5-115</t>
  </si>
  <si>
    <t> Chris Carson</t>
  </si>
  <si>
    <t>u57.5-112</t>
  </si>
  <si>
    <t>u14.5-112</t>
  </si>
  <si>
    <t>u14.5-108</t>
  </si>
  <si>
    <t>u14.5-105</t>
  </si>
  <si>
    <t>u14.5-109</t>
  </si>
  <si>
    <t>u6.5-110</t>
  </si>
  <si>
    <t> J.K. Dobbins</t>
  </si>
  <si>
    <t>o69.5-112</t>
  </si>
  <si>
    <t>o70.5-112</t>
  </si>
  <si>
    <t>o69.5-115</t>
  </si>
  <si>
    <t>o66.5-125</t>
  </si>
  <si>
    <t> Ito Smith</t>
  </si>
  <si>
    <t>o33.5-124</t>
  </si>
  <si>
    <t>o33.5-112</t>
  </si>
  <si>
    <t>o36.5-105</t>
  </si>
  <si>
    <t>o34.5-115</t>
  </si>
  <si>
    <t>o9.5-112</t>
  </si>
  <si>
    <t>o10.5-110</t>
  </si>
  <si>
    <t>o10.5-115</t>
  </si>
  <si>
    <t> Giovani Bernard</t>
  </si>
  <si>
    <t>u39.5-112</t>
  </si>
  <si>
    <t> Tony Pollard</t>
  </si>
  <si>
    <t>u26.5-112</t>
  </si>
  <si>
    <t>u27.5-111</t>
  </si>
  <si>
    <t>u27.5-115</t>
  </si>
  <si>
    <t>o13.5-118</t>
  </si>
  <si>
    <t>o14.5-110</t>
  </si>
  <si>
    <t>o14.5-115</t>
  </si>
  <si>
    <t>u9.5+101</t>
  </si>
  <si>
    <t>u9.5-102</t>
  </si>
  <si>
    <t>u9.5-110</t>
  </si>
  <si>
    <t> Jonathan Taylor</t>
  </si>
  <si>
    <t>u83.5+120</t>
  </si>
  <si>
    <t>u85.5-108</t>
  </si>
  <si>
    <t>u83.5+105</t>
  </si>
  <si>
    <t>u86.5+110</t>
  </si>
  <si>
    <t> Josh Jacobs</t>
  </si>
  <si>
    <t>u68.5-106</t>
  </si>
  <si>
    <t>u66.5-112</t>
  </si>
  <si>
    <t>u68.5-118</t>
  </si>
  <si>
    <t>o15.5even</t>
  </si>
  <si>
    <t>o15.5-112</t>
  </si>
  <si>
    <t>o14.5-125</t>
  </si>
  <si>
    <t> Dion Lewis</t>
  </si>
  <si>
    <t>u7.5even</t>
  </si>
  <si>
    <t> Nyheim Hines</t>
  </si>
  <si>
    <t>o32.5-112</t>
  </si>
  <si>
    <t>o33.5-111</t>
  </si>
  <si>
    <t>o33.5-115</t>
  </si>
  <si>
    <t>o12.5-112</t>
  </si>
  <si>
    <t>o13.5-110</t>
  </si>
  <si>
    <t>o13.5-115</t>
  </si>
  <si>
    <t>u6.5-112</t>
  </si>
  <si>
    <t>u7.5-105</t>
  </si>
  <si>
    <t>u8.5-118</t>
  </si>
  <si>
    <t>o83.5-148</t>
  </si>
  <si>
    <t>o85.5-118</t>
  </si>
  <si>
    <t>o83.5-128</t>
  </si>
  <si>
    <t>o86.5-143</t>
  </si>
  <si>
    <t>u5.5-115</t>
  </si>
  <si>
    <t xml:space="preserve"> Derrick Henry</t>
  </si>
  <si>
    <t>o118.5-125</t>
  </si>
  <si>
    <t>o123.5-112</t>
  </si>
  <si>
    <t>o121.5-111</t>
  </si>
  <si>
    <t>o121.5-149</t>
  </si>
  <si>
    <t>o65.5-112</t>
  </si>
  <si>
    <t>o61.5-112</t>
  </si>
  <si>
    <t>o62.5-111</t>
  </si>
  <si>
    <t>o60.5-115</t>
  </si>
  <si>
    <t>u69.5-112</t>
  </si>
  <si>
    <t>u70.5-112</t>
  </si>
  <si>
    <t>u69.5-110</t>
  </si>
  <si>
    <t>u66.5-105</t>
  </si>
  <si>
    <t>o68.5-118</t>
  </si>
  <si>
    <t>o66.5-112</t>
  </si>
  <si>
    <t>o68.5-105</t>
  </si>
  <si>
    <t>o67.5-115</t>
  </si>
  <si>
    <t>u33.5-112</t>
  </si>
  <si>
    <t>u32.5-112</t>
  </si>
  <si>
    <t>u33.5-110</t>
  </si>
  <si>
    <t>u33.5-115</t>
  </si>
  <si>
    <t>u12.5-112</t>
  </si>
  <si>
    <t>u13.5-111</t>
  </si>
  <si>
    <t>u13.5-115</t>
  </si>
  <si>
    <t>o6.5-112</t>
  </si>
  <si>
    <t>o7.5-115</t>
  </si>
  <si>
    <t>o5.5-105</t>
  </si>
  <si>
    <t>o48.5-112</t>
  </si>
  <si>
    <t>o53.5-105</t>
  </si>
  <si>
    <t>o50.5-115</t>
  </si>
  <si>
    <t>o24.5-108</t>
  </si>
  <si>
    <t>o20.5-110</t>
  </si>
  <si>
    <t>o20.5-115</t>
  </si>
  <si>
    <t>u33.5even</t>
  </si>
  <si>
    <t>u34.5-115</t>
  </si>
  <si>
    <t>u15.5-124</t>
  </si>
  <si>
    <t>u15.5-112</t>
  </si>
  <si>
    <t>u14.5even</t>
  </si>
  <si>
    <t>u14.5-115</t>
  </si>
  <si>
    <t>o8.5-105</t>
  </si>
  <si>
    <t>o26.5-112</t>
  </si>
  <si>
    <t>o27.5-110</t>
  </si>
  <si>
    <t>o27.5-115</t>
  </si>
  <si>
    <t>u13.5-108</t>
  </si>
  <si>
    <t>u14.5-111</t>
  </si>
  <si>
    <t>o7.5-120</t>
  </si>
  <si>
    <t>u35.5-112</t>
  </si>
  <si>
    <t>u40.5-112</t>
  </si>
  <si>
    <t>o65.5-115</t>
  </si>
  <si>
    <t>u9.5-112</t>
  </si>
  <si>
    <t>u10.5-111</t>
  </si>
  <si>
    <t>u10.5-115</t>
  </si>
  <si>
    <t>o9.5-125</t>
  </si>
  <si>
    <t>o9.5-126</t>
  </si>
  <si>
    <t>o9.5-111</t>
  </si>
  <si>
    <t>u55.5-124</t>
  </si>
  <si>
    <t>u55.5-110</t>
  </si>
  <si>
    <t>u55.5-115</t>
  </si>
  <si>
    <t>u78.5-112</t>
  </si>
  <si>
    <t>u77.5-112</t>
  </si>
  <si>
    <t>u77.5even</t>
  </si>
  <si>
    <t>u78.5-115</t>
  </si>
  <si>
    <t>o39.5-112</t>
  </si>
  <si>
    <t>o57.5-112</t>
  </si>
  <si>
    <t>o14.5-112</t>
  </si>
  <si>
    <t>o14.5-118</t>
  </si>
  <si>
    <t>o14.5-122</t>
  </si>
  <si>
    <t>o6.5-111</t>
  </si>
  <si>
    <t>u63.5-118</t>
  </si>
  <si>
    <t>u68.5-111</t>
  </si>
  <si>
    <t>u64.5-125</t>
  </si>
  <si>
    <t>o36.5-112</t>
  </si>
  <si>
    <t>o39.5-110</t>
  </si>
  <si>
    <t>o36.5-115</t>
  </si>
  <si>
    <t>u26.5-115</t>
  </si>
  <si>
    <t>o25.5-112</t>
  </si>
  <si>
    <t>o25.5-111</t>
  </si>
  <si>
    <t>o25.5-115</t>
  </si>
  <si>
    <t>o74.5-125</t>
  </si>
  <si>
    <t>o73.5-112</t>
  </si>
  <si>
    <t>o73.5-115</t>
  </si>
  <si>
    <t>o51.5-112</t>
  </si>
  <si>
    <t>o51.5-115</t>
  </si>
  <si>
    <t>u43.5-112</t>
  </si>
  <si>
    <t>o63.5-112</t>
  </si>
  <si>
    <t>o61.5-105</t>
  </si>
  <si>
    <t>o61.5-130</t>
  </si>
  <si>
    <t>o49.5-112</t>
  </si>
  <si>
    <t>o47.5-115</t>
  </si>
  <si>
    <t>o52.5-112</t>
  </si>
  <si>
    <t>o52.5-110</t>
  </si>
  <si>
    <t>o72.5-112</t>
  </si>
  <si>
    <t>o68.5-115</t>
  </si>
  <si>
    <t>u56.5-112</t>
  </si>
  <si>
    <t>u56.5-110</t>
  </si>
  <si>
    <t>u50.5-112</t>
  </si>
  <si>
    <t>u53.5-125</t>
  </si>
  <si>
    <t> Laviska Shenault</t>
  </si>
  <si>
    <t>u55.5-130</t>
  </si>
  <si>
    <t>u20.5even</t>
  </si>
  <si>
    <t> Calvin Ridley</t>
  </si>
  <si>
    <t>u87.5even</t>
  </si>
  <si>
    <t>u87.5-112</t>
  </si>
  <si>
    <t>u85.5-110</t>
  </si>
  <si>
    <t>u85.5+104</t>
  </si>
  <si>
    <t> Jalen Reagor</t>
  </si>
  <si>
    <t>u34.5-112</t>
  </si>
  <si>
    <t>u31.5-112</t>
  </si>
  <si>
    <t>u34.5-120</t>
  </si>
  <si>
    <t> Terry McLaurin</t>
  </si>
  <si>
    <t>u57.5-111</t>
  </si>
  <si>
    <t> George Kittle</t>
  </si>
  <si>
    <t>u54.5+101</t>
  </si>
  <si>
    <t>u60.5-112</t>
  </si>
  <si>
    <t>u53.5-115</t>
  </si>
  <si>
    <t> Van Jefferson</t>
  </si>
  <si>
    <t>u20.5-112</t>
  </si>
  <si>
    <t>u21.5-112</t>
  </si>
  <si>
    <t> Darren Waller</t>
  </si>
  <si>
    <t>u61.5-106</t>
  </si>
  <si>
    <t>u62.5-105</t>
  </si>
  <si>
    <t>u64.5-115</t>
  </si>
  <si>
    <t> Davante Adams</t>
  </si>
  <si>
    <t>u87.5-106</t>
  </si>
  <si>
    <t>u89.5-108</t>
  </si>
  <si>
    <t>u88.5-111</t>
  </si>
  <si>
    <t>u87.5-109</t>
  </si>
  <si>
    <t> Sterling Shepard</t>
  </si>
  <si>
    <t>o55.5-112</t>
  </si>
  <si>
    <t>o56.5-110</t>
  </si>
  <si>
    <t xml:space="preserve"> dk Metcalf</t>
  </si>
  <si>
    <t>u68.5-124</t>
  </si>
  <si>
    <t>u66.5-111</t>
  </si>
  <si>
    <t>u66.5-115</t>
  </si>
  <si>
    <t> Jakobi Meyers</t>
  </si>
  <si>
    <t>u50.5-110</t>
  </si>
  <si>
    <t>u48.5-115</t>
  </si>
  <si>
    <t> Chris Godwin</t>
  </si>
  <si>
    <t>u54.5-112</t>
  </si>
  <si>
    <t>u54.5-118</t>
  </si>
  <si>
    <t>u52.5-115</t>
  </si>
  <si>
    <t> Chris Conley</t>
  </si>
  <si>
    <t>u36.5-118</t>
  </si>
  <si>
    <t> Evan Engram</t>
  </si>
  <si>
    <t>o42.5-112</t>
  </si>
  <si>
    <t>o41.5-110</t>
  </si>
  <si>
    <t> Richie James</t>
  </si>
  <si>
    <t>u37.5-112</t>
  </si>
  <si>
    <t>u35.5-105</t>
  </si>
  <si>
    <t>u35.5even</t>
  </si>
  <si>
    <t> A.J. Brown</t>
  </si>
  <si>
    <t>u61.5+116</t>
  </si>
  <si>
    <t>u63.5-110</t>
  </si>
  <si>
    <t> Keelan Cole sr.</t>
  </si>
  <si>
    <t>u45.5-124</t>
  </si>
  <si>
    <t>u45.5-118</t>
  </si>
  <si>
    <t>u44.5-115</t>
  </si>
  <si>
    <t> Keke Coutee</t>
  </si>
  <si>
    <t>o52.5-111</t>
  </si>
  <si>
    <t> Tyler Boyd</t>
  </si>
  <si>
    <t>u44.5-112</t>
  </si>
  <si>
    <t>u44.5-118</t>
  </si>
  <si>
    <t> Marquise Brown</t>
  </si>
  <si>
    <t>u40.5+101</t>
  </si>
  <si>
    <t>u40.5-115</t>
  </si>
  <si>
    <t> Kendrick Bourne</t>
  </si>
  <si>
    <t>u31.5-110</t>
  </si>
  <si>
    <t>u28.5-115</t>
  </si>
  <si>
    <t> Tyler Lockett</t>
  </si>
  <si>
    <t> Michael Gallup</t>
  </si>
  <si>
    <t>u49.5-115</t>
  </si>
  <si>
    <t> Josh Reynolds</t>
  </si>
  <si>
    <t>u38.5-112</t>
  </si>
  <si>
    <t>u38.5-111</t>
  </si>
  <si>
    <t> Marvin Jones</t>
  </si>
  <si>
    <t>o64.5-111</t>
  </si>
  <si>
    <t> Dan Arnold</t>
  </si>
  <si>
    <t>u22.5-112</t>
  </si>
  <si>
    <t> Tee Higgins</t>
  </si>
  <si>
    <t>u47.5-112</t>
  </si>
  <si>
    <t>u47.5-111</t>
  </si>
  <si>
    <t> Nelson Agholor</t>
  </si>
  <si>
    <t>u52.5+101</t>
  </si>
  <si>
    <t> Robert Woods</t>
  </si>
  <si>
    <t>u49.5-110</t>
  </si>
  <si>
    <t> Hayden Hurst</t>
  </si>
  <si>
    <t>u34.5+101</t>
  </si>
  <si>
    <t> Chris Herndon</t>
  </si>
  <si>
    <t>u16.5-115</t>
  </si>
  <si>
    <t> Darius Slayton</t>
  </si>
  <si>
    <t>u41.5-112</t>
  </si>
  <si>
    <t>u40.5-110</t>
  </si>
  <si>
    <t> Zach Ertz</t>
  </si>
  <si>
    <t>u32.5-105</t>
  </si>
  <si>
    <t> Greg Ward</t>
  </si>
  <si>
    <t>u26.5-108</t>
  </si>
  <si>
    <t>u27.5-105</t>
  </si>
  <si>
    <t> Justin Jefferson</t>
  </si>
  <si>
    <t>u75.5-112</t>
  </si>
  <si>
    <t>u73.5-110</t>
  </si>
  <si>
    <t>u72.5even</t>
  </si>
  <si>
    <t> Rob Gronkowski</t>
  </si>
  <si>
    <t>u31.5-115</t>
  </si>
  <si>
    <t>u17.5-112</t>
  </si>
  <si>
    <t>u17.5-108</t>
  </si>
  <si>
    <t>u19.5-111</t>
  </si>
  <si>
    <t>u17.5-115</t>
  </si>
  <si>
    <t> Robert Tonyan</t>
  </si>
  <si>
    <t>u31.5+101</t>
  </si>
  <si>
    <t>u32.5-115</t>
  </si>
  <si>
    <t>u31.5-109</t>
  </si>
  <si>
    <t> Darnell Mooney</t>
  </si>
  <si>
    <t>u37.5-118</t>
  </si>
  <si>
    <t>u37.5-111</t>
  </si>
  <si>
    <t> Tyler Higbee</t>
  </si>
  <si>
    <t>u24.5-112</t>
  </si>
  <si>
    <t>u21.5+105</t>
  </si>
  <si>
    <t>u21.5-105</t>
  </si>
  <si>
    <t>u22.5-115</t>
  </si>
  <si>
    <t>u16.5-106</t>
  </si>
  <si>
    <t>u16.5-112</t>
  </si>
  <si>
    <t>u15.5-115</t>
  </si>
  <si>
    <t>u13.5even</t>
  </si>
  <si>
    <t>u13.5-105</t>
  </si>
  <si>
    <t> David Moore</t>
  </si>
  <si>
    <t>u21.5-118</t>
  </si>
  <si>
    <t>u21.5-111</t>
  </si>
  <si>
    <t>u21.5-115</t>
  </si>
  <si>
    <t>u3.5-111</t>
  </si>
  <si>
    <t> Mike Evans</t>
  </si>
  <si>
    <t>u65.5-114</t>
  </si>
  <si>
    <t> Tyler Conklin</t>
  </si>
  <si>
    <t>u19.5-112</t>
  </si>
  <si>
    <t>u17.5-102</t>
  </si>
  <si>
    <t>u19.5even</t>
  </si>
  <si>
    <t> Irv Smith</t>
  </si>
  <si>
    <t>o38.5-112</t>
  </si>
  <si>
    <t>o37.5-112</t>
  </si>
  <si>
    <t>o38.5-110</t>
  </si>
  <si>
    <t>o37.5-115</t>
  </si>
  <si>
    <t>u13.5-112</t>
  </si>
  <si>
    <t>u13.5-120</t>
  </si>
  <si>
    <t>u12.5-115</t>
  </si>
  <si>
    <t> J.D. McKissic</t>
  </si>
  <si>
    <t> DeAndre Hopkins</t>
  </si>
  <si>
    <t>o75.5-112</t>
  </si>
  <si>
    <t>o77.5-105</t>
  </si>
  <si>
    <t>o75.5-115</t>
  </si>
  <si>
    <t> Corey Davis</t>
  </si>
  <si>
    <t>o60.5-111</t>
  </si>
  <si>
    <t>o58.5-135</t>
  </si>
  <si>
    <t> Antonio Brown</t>
  </si>
  <si>
    <t>o57.5even</t>
  </si>
  <si>
    <t>o54.5-112</t>
  </si>
  <si>
    <t>o57.5-105</t>
  </si>
  <si>
    <t> Jerry Jeudy</t>
  </si>
  <si>
    <t>u39.5+108</t>
  </si>
  <si>
    <t>u42.5-112</t>
  </si>
  <si>
    <t>u41.5-115</t>
  </si>
  <si>
    <t>u18.5-112</t>
  </si>
  <si>
    <t> James O'Shaughnessy</t>
  </si>
  <si>
    <t>u17.5-111</t>
  </si>
  <si>
    <t> T.Y. Hilton</t>
  </si>
  <si>
    <t>u57.5-118</t>
  </si>
  <si>
    <t>u56.5-115</t>
  </si>
  <si>
    <t>u10.5-112</t>
  </si>
  <si>
    <t>u11.5-112</t>
  </si>
  <si>
    <t>u7.5-112</t>
  </si>
  <si>
    <t>u6.5-105</t>
  </si>
  <si>
    <t>u24.5-110</t>
  </si>
  <si>
    <t>o55.5+105</t>
  </si>
  <si>
    <t>o20.5-125</t>
  </si>
  <si>
    <t> Adam Thielen</t>
  </si>
  <si>
    <t>o67.5-112</t>
  </si>
  <si>
    <t>o25.5-106</t>
  </si>
  <si>
    <t>o25.5-105</t>
  </si>
  <si>
    <t> Michael Pittman</t>
  </si>
  <si>
    <t>u37.5-115</t>
  </si>
  <si>
    <t> Hunter Renfrow</t>
  </si>
  <si>
    <t>u35.5-115</t>
  </si>
  <si>
    <t> Tyler Eifert</t>
  </si>
  <si>
    <t>u27.5-110</t>
  </si>
  <si>
    <t>u16.5-118</t>
  </si>
  <si>
    <t>u7.5-118</t>
  </si>
  <si>
    <t>u7.5-110</t>
  </si>
  <si>
    <t> Mark Andrews</t>
  </si>
  <si>
    <t>u48.5-105</t>
  </si>
  <si>
    <t> Rashard Higgins</t>
  </si>
  <si>
    <t>u45.5-112</t>
  </si>
  <si>
    <t>u45.5-115</t>
  </si>
  <si>
    <t> Noah Fant</t>
  </si>
  <si>
    <t>o47.5-112</t>
  </si>
  <si>
    <t>o48.5-115</t>
  </si>
  <si>
    <t>o49.5-115</t>
  </si>
  <si>
    <t> Zach Pascal</t>
  </si>
  <si>
    <t>u39.5-110</t>
  </si>
  <si>
    <t>u39.5-115</t>
  </si>
  <si>
    <t> Allen Lazard</t>
  </si>
  <si>
    <t>o44.5-112</t>
  </si>
  <si>
    <t>o43.5-110</t>
  </si>
  <si>
    <t> Jonnu Smith</t>
  </si>
  <si>
    <t>u32.5-111</t>
  </si>
  <si>
    <t> DaeSean Hamilton</t>
  </si>
  <si>
    <t>o30.5-118</t>
  </si>
  <si>
    <t>o29.5-118</t>
  </si>
  <si>
    <t>o29.5-110</t>
  </si>
  <si>
    <t>o29.5-115</t>
  </si>
  <si>
    <t> Henry Ruggs iii</t>
  </si>
  <si>
    <t>o29.5-112</t>
  </si>
  <si>
    <t>o30.5-115</t>
  </si>
  <si>
    <t>u8.5-102</t>
  </si>
  <si>
    <t>u7.5-111</t>
  </si>
  <si>
    <t> Logan Thomas</t>
  </si>
  <si>
    <t> Austin Hooper</t>
  </si>
  <si>
    <t>o34.5-112</t>
  </si>
  <si>
    <t>u21.5-110</t>
  </si>
  <si>
    <t>u17.5-124</t>
  </si>
  <si>
    <t> Amari Cooper</t>
  </si>
  <si>
    <t>u56.5-118</t>
  </si>
  <si>
    <t>u54.5-115</t>
  </si>
  <si>
    <t> T.J. Hockenson</t>
  </si>
  <si>
    <t>o47.5-110</t>
  </si>
  <si>
    <t> Brandin Cooks</t>
  </si>
  <si>
    <t>u71.5-112</t>
  </si>
  <si>
    <t>u71.5-110</t>
  </si>
  <si>
    <t>u71.5-115</t>
  </si>
  <si>
    <t> Russell Gage</t>
  </si>
  <si>
    <t>o53.5-125</t>
  </si>
  <si>
    <t>o53.5-115</t>
  </si>
  <si>
    <t> Jamison Crowder</t>
  </si>
  <si>
    <t> Breshad Perriman</t>
  </si>
  <si>
    <t>u16.5even</t>
  </si>
  <si>
    <t>u9.5-132</t>
  </si>
  <si>
    <t>u9.5-105</t>
  </si>
  <si>
    <t>u41.5-111</t>
  </si>
  <si>
    <t> Dalton Schultz</t>
  </si>
  <si>
    <t>o31.5-112</t>
  </si>
  <si>
    <t>o30.5-112</t>
  </si>
  <si>
    <t>o31.5-118</t>
  </si>
  <si>
    <t> Donovan Peoples-Jones</t>
  </si>
  <si>
    <t>o24.5-111</t>
  </si>
  <si>
    <t> CeeDee Lamb</t>
  </si>
  <si>
    <t>u52.5-124</t>
  </si>
  <si>
    <t> Christian Kirk</t>
  </si>
  <si>
    <t> Denzel Mims</t>
  </si>
  <si>
    <t>o35.5-110</t>
  </si>
  <si>
    <t>o35.5-115</t>
  </si>
  <si>
    <t> Marquez Valdes-Scantling</t>
  </si>
  <si>
    <t>u23.5-106</t>
  </si>
  <si>
    <t>u24.5-105</t>
  </si>
  <si>
    <t>u11.5-137</t>
  </si>
  <si>
    <t>u11.5-111</t>
  </si>
  <si>
    <t> Damiere Byrd</t>
  </si>
  <si>
    <t>o56.5-105</t>
  </si>
  <si>
    <t>o54.5-115</t>
  </si>
  <si>
    <t>u30.5-112</t>
  </si>
  <si>
    <t>u31.5-105</t>
  </si>
  <si>
    <t>u29.5-115</t>
  </si>
  <si>
    <t> Jarvis Landry</t>
  </si>
  <si>
    <t>o59.5-112</t>
  </si>
  <si>
    <t>o58.5-112</t>
  </si>
  <si>
    <t>o58.5-111</t>
  </si>
  <si>
    <t>u59.5-112</t>
  </si>
  <si>
    <t>u58.5-112</t>
  </si>
  <si>
    <t>u58.5-110</t>
  </si>
  <si>
    <t> Allen Robinson II</t>
  </si>
  <si>
    <t> Tim Patrick</t>
  </si>
  <si>
    <t>o42.5-110</t>
  </si>
  <si>
    <t>o42.5-115</t>
  </si>
  <si>
    <t>u6.5-111</t>
  </si>
  <si>
    <t> David Njoku</t>
  </si>
  <si>
    <t>o16.5-112</t>
  </si>
  <si>
    <t>o22.5-110</t>
  </si>
  <si>
    <t>u22.5-111</t>
  </si>
  <si>
    <t> Jacob Hollister</t>
  </si>
  <si>
    <t>o20.5-112</t>
  </si>
  <si>
    <t>o17.5-112</t>
  </si>
  <si>
    <t>o20.5-105</t>
  </si>
  <si>
    <t> Alshon Jeffery</t>
  </si>
  <si>
    <t>o18.5-112</t>
  </si>
  <si>
    <t>o16.5-111</t>
  </si>
  <si>
    <t>u16.5-110</t>
  </si>
  <si>
    <t> Will Dissly</t>
  </si>
  <si>
    <t>o16.5even</t>
  </si>
  <si>
    <t>o17.5-105</t>
  </si>
  <si>
    <t>u16.5-124</t>
  </si>
  <si>
    <t> Melvin Gordon</t>
  </si>
  <si>
    <t>o16.5-118</t>
  </si>
  <si>
    <t>o17.5even</t>
  </si>
  <si>
    <t>o17.5-115</t>
  </si>
  <si>
    <t>u17.5-125</t>
  </si>
  <si>
    <t> Anthony Firkser</t>
  </si>
  <si>
    <t>o13.5-112</t>
  </si>
  <si>
    <t> Braxton Berrios</t>
  </si>
  <si>
    <t>o12.5-118</t>
  </si>
  <si>
    <t>o12.5-110</t>
  </si>
  <si>
    <t>u12.5-106</t>
  </si>
  <si>
    <t>u12.5-111</t>
  </si>
  <si>
    <t> Austin Mack</t>
  </si>
  <si>
    <t> Blake Bell</t>
  </si>
  <si>
    <t>o5.5-110</t>
  </si>
  <si>
    <t>u5.5-111</t>
  </si>
  <si>
    <t>u77.5-115</t>
  </si>
  <si>
    <t>u75.5-115</t>
  </si>
  <si>
    <t>u60.5-110</t>
  </si>
  <si>
    <t>u58.5even</t>
  </si>
  <si>
    <t>o45.5-112</t>
  </si>
  <si>
    <t>o45.5-105</t>
  </si>
  <si>
    <t>o71.5-112</t>
  </si>
  <si>
    <t>o71.5-111</t>
  </si>
  <si>
    <t>o71.5-115</t>
  </si>
  <si>
    <t>u53.5+101</t>
  </si>
  <si>
    <t>o52.5-102</t>
  </si>
  <si>
    <t>o37.5-110</t>
  </si>
  <si>
    <t>u35.5-111</t>
  </si>
  <si>
    <t>o23.5-118</t>
  </si>
  <si>
    <t>o24.5-112</t>
  </si>
  <si>
    <t>o24.5-118</t>
  </si>
  <si>
    <t>o11.5+110</t>
  </si>
  <si>
    <t>o10.5-112</t>
  </si>
  <si>
    <t>o11.5-110</t>
  </si>
  <si>
    <t>u75.5-105</t>
  </si>
  <si>
    <t>u42.5-111</t>
  </si>
  <si>
    <t>u42.5-115</t>
  </si>
  <si>
    <t>o6.5-110</t>
  </si>
  <si>
    <t>u67.5-112</t>
  </si>
  <si>
    <t>u68.5-115</t>
  </si>
  <si>
    <t>o39.5-111</t>
  </si>
  <si>
    <t>o39.5-115</t>
  </si>
  <si>
    <t>o16.5-120</t>
  </si>
  <si>
    <t>u57.5-124</t>
  </si>
  <si>
    <t>u57.5-115</t>
  </si>
  <si>
    <t>u56.5-125</t>
  </si>
  <si>
    <t>o39.5-134</t>
  </si>
  <si>
    <t>o41.5-115</t>
  </si>
  <si>
    <t>u25.5-118</t>
  </si>
  <si>
    <t>u43.5-111</t>
  </si>
  <si>
    <t>o32.5-110</t>
  </si>
  <si>
    <t>u30.5-106</t>
  </si>
  <si>
    <t>u29.5-108</t>
  </si>
  <si>
    <t>u29.5-111</t>
  </si>
  <si>
    <t>u29.5-112</t>
  </si>
  <si>
    <t>u29.5-105</t>
  </si>
  <si>
    <t>u30.5-115</t>
  </si>
  <si>
    <t>o8.5-126</t>
  </si>
  <si>
    <t>o7.5-110</t>
  </si>
  <si>
    <t>o9.5+106</t>
  </si>
  <si>
    <t>o9.5-118</t>
  </si>
  <si>
    <t>o31.5-111</t>
  </si>
  <si>
    <t>o28.5-115</t>
  </si>
  <si>
    <t>o17.5-110</t>
  </si>
  <si>
    <t>o15.5-115</t>
  </si>
  <si>
    <t>u34.5-105</t>
  </si>
  <si>
    <t>o21.5-112</t>
  </si>
  <si>
    <t>o21.5-111</t>
  </si>
  <si>
    <t>o21.5-115</t>
  </si>
  <si>
    <t>o17.5-102</t>
  </si>
  <si>
    <t>o65.5-109</t>
  </si>
  <si>
    <t>o66.5-115</t>
  </si>
  <si>
    <t>o64.5-167</t>
  </si>
  <si>
    <t>o19.5-112</t>
  </si>
  <si>
    <t>o17.5-126</t>
  </si>
  <si>
    <t>o19.5-115</t>
  </si>
  <si>
    <t>o11.5-112</t>
  </si>
  <si>
    <t>o10.5-105</t>
  </si>
  <si>
    <t>o7.5-112</t>
  </si>
  <si>
    <t>o6.5-115</t>
  </si>
  <si>
    <t>o27.5-111</t>
  </si>
  <si>
    <t>o16.5-108</t>
  </si>
  <si>
    <t>o7.5-106</t>
  </si>
  <si>
    <t>o7.5-111</t>
  </si>
  <si>
    <t>u55.5-112</t>
  </si>
  <si>
    <t>u56.5-111</t>
  </si>
  <si>
    <t>u65.5-115</t>
  </si>
  <si>
    <t>o73.5-111</t>
  </si>
  <si>
    <t>o72.5-135</t>
  </si>
  <si>
    <t>u38.5-115</t>
  </si>
  <si>
    <t>o13.5even</t>
  </si>
  <si>
    <t>o12.5-115</t>
  </si>
  <si>
    <t>o61.5-141</t>
  </si>
  <si>
    <t>o63.5-111</t>
  </si>
  <si>
    <t>o52.5-125</t>
  </si>
  <si>
    <t>o50.5-105</t>
  </si>
  <si>
    <t>o33.5-105</t>
  </si>
  <si>
    <t>o31.5-115</t>
  </si>
  <si>
    <t>o17.5-118</t>
  </si>
  <si>
    <t>o19.5-110</t>
  </si>
  <si>
    <t>o37.5-108</t>
  </si>
  <si>
    <t>o21.5-127</t>
  </si>
  <si>
    <t>o22.5-112</t>
  </si>
  <si>
    <t>o21.5-118</t>
  </si>
  <si>
    <t>o22.5-115</t>
  </si>
  <si>
    <t>o16.5-105</t>
  </si>
  <si>
    <t>o13.5-124</t>
  </si>
  <si>
    <t>o52.5-115</t>
  </si>
  <si>
    <t>o51.5-110</t>
  </si>
  <si>
    <t>o49.5-111</t>
  </si>
  <si>
    <t>o34.5-125</t>
  </si>
  <si>
    <t>o31.5-125</t>
  </si>
  <si>
    <t>o31.5-122</t>
  </si>
  <si>
    <t>o21.5-108</t>
  </si>
  <si>
    <t>o21.5-110</t>
  </si>
  <si>
    <t>o3.5-110</t>
  </si>
  <si>
    <t>o41.5-112</t>
  </si>
  <si>
    <t>o40.5-115</t>
  </si>
  <si>
    <t>o32.5-115</t>
  </si>
  <si>
    <t>o26.5-118</t>
  </si>
  <si>
    <t>o45.5even</t>
  </si>
  <si>
    <t>o44.5-115</t>
  </si>
  <si>
    <t>o54.5-105</t>
  </si>
  <si>
    <t>o35.5-118</t>
  </si>
  <si>
    <t>o35.5-135</t>
  </si>
  <si>
    <t>u52.5-110</t>
  </si>
  <si>
    <t>o44.5-105</t>
  </si>
  <si>
    <t>u64.5-110</t>
  </si>
  <si>
    <t>o54.5-125</t>
  </si>
  <si>
    <t>o60.5-112</t>
  </si>
  <si>
    <t>o68.5even</t>
  </si>
  <si>
    <t>o66.5-110</t>
  </si>
  <si>
    <t>o40.5-125</t>
  </si>
  <si>
    <t>o40.5-105</t>
  </si>
  <si>
    <t>o50.5-111</t>
  </si>
  <si>
    <t>o61.5-118</t>
  </si>
  <si>
    <t>o62.5-115</t>
  </si>
  <si>
    <t xml:space="preserve"> Davante Adams</t>
  </si>
  <si>
    <t>o87.5-118</t>
  </si>
  <si>
    <t>o89.5-118</t>
  </si>
  <si>
    <t>o88.5-110</t>
  </si>
  <si>
    <t>o87.5-125</t>
  </si>
  <si>
    <t>o34.5even</t>
  </si>
  <si>
    <t>o57.5-110</t>
  </si>
  <si>
    <t>o87.5-124</t>
  </si>
  <si>
    <t>o87.5-112</t>
  </si>
  <si>
    <t>o85.5-111</t>
  </si>
  <si>
    <t>o85.5-156</t>
  </si>
  <si>
    <t>o6.5-177</t>
  </si>
  <si>
    <t>o7.5even</t>
  </si>
  <si>
    <t>o6.5-149</t>
  </si>
  <si>
    <t>o5.5-165</t>
  </si>
  <si>
    <t>o6.5+110</t>
  </si>
  <si>
    <t>o5.5-154</t>
  </si>
  <si>
    <t>o5.5-182</t>
  </si>
  <si>
    <t>o6.5+116</t>
  </si>
  <si>
    <t>o5.5-125</t>
  </si>
  <si>
    <t>o4.5+130</t>
  </si>
  <si>
    <t>o3.5-152</t>
  </si>
  <si>
    <t>o4.5+140</t>
  </si>
  <si>
    <t>u4.5-165</t>
  </si>
  <si>
    <t>u3.5-154</t>
  </si>
  <si>
    <t>u3.5-143</t>
  </si>
  <si>
    <t>o2.5-167</t>
  </si>
  <si>
    <t>o3.5+108</t>
  </si>
  <si>
    <t>u1.5+159</t>
  </si>
  <si>
    <t>u2.5-148</t>
  </si>
  <si>
    <t>u1.5+185</t>
  </si>
  <si>
    <t>o4.5-143</t>
  </si>
  <si>
    <t>o4.5-128</t>
  </si>
  <si>
    <t>o3.5-155</t>
  </si>
  <si>
    <t>o3.5-161</t>
  </si>
  <si>
    <t>o2.5-190</t>
  </si>
  <si>
    <t>o2.5-186</t>
  </si>
  <si>
    <t>o2.5-175</t>
  </si>
  <si>
    <t>o2.5-154</t>
  </si>
  <si>
    <t>o2.5-143</t>
  </si>
  <si>
    <t>o2.5+110</t>
  </si>
  <si>
    <t>o2.5+105</t>
  </si>
  <si>
    <t>o1.5-152</t>
  </si>
  <si>
    <t>o1.5-149</t>
  </si>
  <si>
    <t>o4.5-155</t>
  </si>
  <si>
    <t>o4.5-126</t>
  </si>
  <si>
    <t>o5.5+130</t>
  </si>
  <si>
    <t>u4.5+124</t>
  </si>
  <si>
    <t>u4.5-102</t>
  </si>
  <si>
    <t>u5.5-161</t>
  </si>
  <si>
    <t>o4.5-141</t>
  </si>
  <si>
    <t>o5.5+112</t>
  </si>
  <si>
    <t>o4.5-125</t>
  </si>
  <si>
    <t>u4.5+116</t>
  </si>
  <si>
    <t>u5.5-142</t>
  </si>
  <si>
    <t>u4.5even</t>
  </si>
  <si>
    <t>o4.5+127</t>
  </si>
  <si>
    <t>o4.5+134</t>
  </si>
  <si>
    <t>u4.5-159</t>
  </si>
  <si>
    <t>u4.5-172</t>
  </si>
  <si>
    <t>u3.5+130</t>
  </si>
  <si>
    <t>o3.5-167</t>
  </si>
  <si>
    <t>u4.5-167</t>
  </si>
  <si>
    <t>u3.5+120</t>
  </si>
  <si>
    <t>u3.5+135</t>
  </si>
  <si>
    <t>o4.5-102</t>
  </si>
  <si>
    <t>u3.5+125</t>
  </si>
  <si>
    <t>u4.5-124</t>
  </si>
  <si>
    <t>o4.5+126</t>
  </si>
  <si>
    <t>o3.5-149</t>
  </si>
  <si>
    <t>u3.5+124</t>
  </si>
  <si>
    <t>u4.5-160</t>
  </si>
  <si>
    <t>o3.5+115</t>
  </si>
  <si>
    <t>o2.5-142</t>
  </si>
  <si>
    <t>o3.5+120</t>
  </si>
  <si>
    <t>u2.5+112</t>
  </si>
  <si>
    <t>u3.5-149</t>
  </si>
  <si>
    <t>o2.5+140</t>
  </si>
  <si>
    <t>o1.5-134</t>
  </si>
  <si>
    <t>o2.5+145</t>
  </si>
  <si>
    <t>u2.5-175</t>
  </si>
  <si>
    <t>u1.5+106</t>
  </si>
  <si>
    <t>o2.5+116</t>
  </si>
  <si>
    <t>o1.5-175</t>
  </si>
  <si>
    <t>u1.5+145</t>
  </si>
  <si>
    <t>u6.5-118</t>
  </si>
  <si>
    <t>u6.5-138</t>
  </si>
  <si>
    <t>u6.5-120</t>
  </si>
  <si>
    <t> Allen Robinson ii</t>
  </si>
  <si>
    <t>o5.5-155</t>
  </si>
  <si>
    <t>o5.5-152</t>
  </si>
  <si>
    <t>u5.5even</t>
  </si>
  <si>
    <t>u5.5-108</t>
  </si>
  <si>
    <t>u5.5-149</t>
  </si>
  <si>
    <t>u5.5-120</t>
  </si>
  <si>
    <t>u5.5-134</t>
  </si>
  <si>
    <t>u5.5-138</t>
  </si>
  <si>
    <t>o4.5-164</t>
  </si>
  <si>
    <t>o4.5-161</t>
  </si>
  <si>
    <t>o4.5-134</t>
  </si>
  <si>
    <t>o4.5-154</t>
  </si>
  <si>
    <t>o4.5-142</t>
  </si>
  <si>
    <t>o4.5-132</t>
  </si>
  <si>
    <t>o4.5-146</t>
  </si>
  <si>
    <t>o4.5-133</t>
  </si>
  <si>
    <t>u4.5+110</t>
  </si>
  <si>
    <t>u4.5+105</t>
  </si>
  <si>
    <t>o4.5-130</t>
  </si>
  <si>
    <t>o4.5-124</t>
  </si>
  <si>
    <t>o4.5-105</t>
  </si>
  <si>
    <t>o4.5-121</t>
  </si>
  <si>
    <t>o4.5-116</t>
  </si>
  <si>
    <t>o4.5-115</t>
  </si>
  <si>
    <t>u4.5-106</t>
  </si>
  <si>
    <t>u4.5-122</t>
  </si>
  <si>
    <t>u4.5-105</t>
  </si>
  <si>
    <t>u4.5-111</t>
  </si>
  <si>
    <t>o4.5-112</t>
  </si>
  <si>
    <t>o4.5-118</t>
  </si>
  <si>
    <t>o4.5even</t>
  </si>
  <si>
    <t>u4.5-112</t>
  </si>
  <si>
    <t>u4.5-118</t>
  </si>
  <si>
    <t>o4.5+106</t>
  </si>
  <si>
    <t>o4.5+105</t>
  </si>
  <si>
    <t>u4.5-143</t>
  </si>
  <si>
    <t>u4.5-136</t>
  </si>
  <si>
    <t>u4.5-125</t>
  </si>
  <si>
    <t>u4.5-120</t>
  </si>
  <si>
    <t>u4.5-137</t>
  </si>
  <si>
    <t>u4.5-133</t>
  </si>
  <si>
    <t>u4.5-130</t>
  </si>
  <si>
    <t>u4.5-150</t>
  </si>
  <si>
    <t>u4.5-139</t>
  </si>
  <si>
    <t>u3.5+132</t>
  </si>
  <si>
    <t>u3.5+134</t>
  </si>
  <si>
    <t>u3.5-105</t>
  </si>
  <si>
    <t>o3.5-157</t>
  </si>
  <si>
    <t>o3.5-130</t>
  </si>
  <si>
    <t>o3.5-133</t>
  </si>
  <si>
    <t>o3.5-112</t>
  </si>
  <si>
    <t>o3.5-128</t>
  </si>
  <si>
    <t>o3.5-105</t>
  </si>
  <si>
    <t>u3.5-112</t>
  </si>
  <si>
    <t>u3.5-110</t>
  </si>
  <si>
    <t>u3.5-120</t>
  </si>
  <si>
    <t>u3.5-118</t>
  </si>
  <si>
    <t>o3.5+101</t>
  </si>
  <si>
    <t>o3.5-102</t>
  </si>
  <si>
    <t>u3.5-125</t>
  </si>
  <si>
    <t>u3.5-130</t>
  </si>
  <si>
    <t>u3.5-133</t>
  </si>
  <si>
    <t>o3.5+107</t>
  </si>
  <si>
    <t>o3.5+105</t>
  </si>
  <si>
    <t>u3.5-136</t>
  </si>
  <si>
    <t>u3.5-142</t>
  </si>
  <si>
    <t>u3.5-156</t>
  </si>
  <si>
    <t>u3.5-152</t>
  </si>
  <si>
    <t>u3.5-148</t>
  </si>
  <si>
    <t>u3.5-139</t>
  </si>
  <si>
    <t>u3.5-166</t>
  </si>
  <si>
    <t>u3.5-159</t>
  </si>
  <si>
    <t>u3.5-165</t>
  </si>
  <si>
    <t>u3.5-160</t>
  </si>
  <si>
    <t>o3.5+140</t>
  </si>
  <si>
    <t>o3.5+116</t>
  </si>
  <si>
    <t>o3.5+135</t>
  </si>
  <si>
    <t>o3.5+131</t>
  </si>
  <si>
    <t>o3.5+126</t>
  </si>
  <si>
    <t>u3.5-182</t>
  </si>
  <si>
    <t>u3.5-161</t>
  </si>
  <si>
    <t>o3.5+145</t>
  </si>
  <si>
    <t>u3.5-190</t>
  </si>
  <si>
    <t>u2.5+125</t>
  </si>
  <si>
    <t>u2.5+144</t>
  </si>
  <si>
    <t>u2.5+140</t>
  </si>
  <si>
    <t>o2.5-162</t>
  </si>
  <si>
    <t>o2.5-172</t>
  </si>
  <si>
    <t>o2.5-134</t>
  </si>
  <si>
    <t>o2.5-133</t>
  </si>
  <si>
    <t>o2.5-126</t>
  </si>
  <si>
    <t>o2.5-118</t>
  </si>
  <si>
    <t>u2.5even</t>
  </si>
  <si>
    <t>u2.5-102</t>
  </si>
  <si>
    <t>u2.5-112</t>
  </si>
  <si>
    <t>u2.5+110</t>
  </si>
  <si>
    <t>u2.5+101</t>
  </si>
  <si>
    <t>u2.5-105</t>
  </si>
  <si>
    <t>o2.5-112</t>
  </si>
  <si>
    <t>o2.5-111</t>
  </si>
  <si>
    <t>o2.5-106</t>
  </si>
  <si>
    <t>o2.5-105</t>
  </si>
  <si>
    <t>o2.5+107</t>
  </si>
  <si>
    <t>o2.5+108</t>
  </si>
  <si>
    <t>o2.5even</t>
  </si>
  <si>
    <t>o2.5+113</t>
  </si>
  <si>
    <t>o2.5+138</t>
  </si>
  <si>
    <t>o2.5+126</t>
  </si>
  <si>
    <t>o2.5+130</t>
  </si>
  <si>
    <t>u2.5-180</t>
  </si>
  <si>
    <t>o1.5-190</t>
  </si>
  <si>
    <t>o1.5-161</t>
  </si>
  <si>
    <t>o1.5-177</t>
  </si>
  <si>
    <t>o1.5-159</t>
  </si>
  <si>
    <t>o1.5-143</t>
  </si>
  <si>
    <t>o1.5-155</t>
  </si>
  <si>
    <t>o1.5-124</t>
  </si>
  <si>
    <t>o1.5-142</t>
  </si>
  <si>
    <t>o1.5-128</t>
  </si>
  <si>
    <t>u1.5-143</t>
  </si>
  <si>
    <t>u1.5-124</t>
  </si>
  <si>
    <t>u1.5-139</t>
  </si>
  <si>
    <t>o1.5+116</t>
  </si>
  <si>
    <t>o1.5+125</t>
  </si>
  <si>
    <t>o1.5+135</t>
  </si>
  <si>
    <t>u1.5-180</t>
  </si>
  <si>
    <t>u1.5-189</t>
  </si>
  <si>
    <t>o1.5-132</t>
  </si>
  <si>
    <t>u2.5-162</t>
  </si>
  <si>
    <t>u1.5+104</t>
  </si>
  <si>
    <t> Keelan Cole</t>
  </si>
  <si>
    <t>o3.5-125</t>
  </si>
  <si>
    <t>o3.5-126</t>
  </si>
  <si>
    <t>o3.5-118</t>
  </si>
  <si>
    <t>u3.5+101</t>
  </si>
  <si>
    <t>u3.5-102</t>
  </si>
  <si>
    <t>o2.5-121</t>
  </si>
  <si>
    <t>u2.5-103</t>
  </si>
  <si>
    <t> Henry Ruggs</t>
  </si>
  <si>
    <t>o2.5+101</t>
  </si>
  <si>
    <t>u2.5-125</t>
  </si>
  <si>
    <t>o2.5+135</t>
  </si>
  <si>
    <t>u2.5-167</t>
  </si>
  <si>
    <t>o1.5-167</t>
  </si>
  <si>
    <t>u1.5+135</t>
  </si>
  <si>
    <t>u1.5+120</t>
  </si>
  <si>
    <t>u1.5+140</t>
  </si>
  <si>
    <t>o1.5-112</t>
  </si>
  <si>
    <t>o1.5-105</t>
  </si>
  <si>
    <t>u1.5-112</t>
  </si>
  <si>
    <t>u1.5-115</t>
  </si>
  <si>
    <t>o1.5even</t>
  </si>
  <si>
    <t>o1.5+110</t>
  </si>
  <si>
    <t>u1.5-125</t>
  </si>
  <si>
    <t>u1.5-133</t>
  </si>
  <si>
    <t>o1.5+115</t>
  </si>
  <si>
    <t>u1.5-148</t>
  </si>
  <si>
    <t>u5.5+131</t>
  </si>
  <si>
    <t>u6.5-140</t>
  </si>
  <si>
    <t>u5.5+125</t>
  </si>
  <si>
    <t>u5.5+140</t>
  </si>
  <si>
    <t>u6.5-148</t>
  </si>
  <si>
    <t>u5.5+105</t>
  </si>
  <si>
    <t>u4.5-162</t>
  </si>
  <si>
    <t>o4.5+132</t>
  </si>
  <si>
    <t>u2.5+133</t>
  </si>
  <si>
    <t>u2.5+135</t>
  </si>
  <si>
    <t>o1.5-200</t>
  </si>
  <si>
    <t>o1.5-238</t>
  </si>
  <si>
    <t>o6.5-106</t>
  </si>
  <si>
    <t>o6.5+108</t>
  </si>
  <si>
    <t>o6.5even</t>
  </si>
  <si>
    <t>u5.5+124</t>
  </si>
  <si>
    <t>u5.5+120</t>
  </si>
  <si>
    <t>o5.5-118</t>
  </si>
  <si>
    <t>o5.5+120</t>
  </si>
  <si>
    <t>o5.5even</t>
  </si>
  <si>
    <t>o5.5+110</t>
  </si>
  <si>
    <t>o5.5+108</t>
  </si>
  <si>
    <t>u4.5+128</t>
  </si>
  <si>
    <t>u4.5+135</t>
  </si>
  <si>
    <t>u4.5+125</t>
  </si>
  <si>
    <t>u4.5+106</t>
  </si>
  <si>
    <t>u4.5+112</t>
  </si>
  <si>
    <t>u4.5+115</t>
  </si>
  <si>
    <t>u4.5+114</t>
  </si>
  <si>
    <t>u4.5+104</t>
  </si>
  <si>
    <t>u4.5-115</t>
  </si>
  <si>
    <t>u4.5-104</t>
  </si>
  <si>
    <t>u4.5-110</t>
  </si>
  <si>
    <t>o4.5-106</t>
  </si>
  <si>
    <t>o4.5-117</t>
  </si>
  <si>
    <t>o4.5-110</t>
  </si>
  <si>
    <t>u4.5-108</t>
  </si>
  <si>
    <t>u4.5-134</t>
  </si>
  <si>
    <t>u4.5-128</t>
  </si>
  <si>
    <t>o4.5+115</t>
  </si>
  <si>
    <t>o4.5+108</t>
  </si>
  <si>
    <t>o4.5+101</t>
  </si>
  <si>
    <t>o4.5+110</t>
  </si>
  <si>
    <t>o4.5+118</t>
  </si>
  <si>
    <t>o3.5-165</t>
  </si>
  <si>
    <t>o3.5-172</t>
  </si>
  <si>
    <t>o3.5-115</t>
  </si>
  <si>
    <t>u3.5+102</t>
  </si>
  <si>
    <t>u3.5+110</t>
  </si>
  <si>
    <t>u3.5-115</t>
  </si>
  <si>
    <t>o3.5-111</t>
  </si>
  <si>
    <t>u3.5-124</t>
  </si>
  <si>
    <t>o3.5even</t>
  </si>
  <si>
    <t>o3.5+102</t>
  </si>
  <si>
    <t>o3.5+110</t>
  </si>
  <si>
    <t>u3.5-134</t>
  </si>
  <si>
    <t>u3.5-138</t>
  </si>
  <si>
    <t>u3.5-128</t>
  </si>
  <si>
    <t>o3.5+112</t>
  </si>
  <si>
    <t>o3.5+122</t>
  </si>
  <si>
    <t>o3.5+121</t>
  </si>
  <si>
    <t>o3.5+130</t>
  </si>
  <si>
    <t>o3.5+127</t>
  </si>
  <si>
    <t>o3.5+125</t>
  </si>
  <si>
    <t>u3.5-177</t>
  </si>
  <si>
    <t>u3.5-167</t>
  </si>
  <si>
    <t>u3.5-175</t>
  </si>
  <si>
    <t>o3.5+150</t>
  </si>
  <si>
    <t>o2.5-155</t>
  </si>
  <si>
    <t>u2.5+129</t>
  </si>
  <si>
    <t>u2.5+134</t>
  </si>
  <si>
    <t>u2.5+130</t>
  </si>
  <si>
    <t>u2.5+115</t>
  </si>
  <si>
    <t>u2.5+106</t>
  </si>
  <si>
    <t>u2.5+108</t>
  </si>
  <si>
    <t>o2.5-124</t>
  </si>
  <si>
    <t>o2.5-120</t>
  </si>
  <si>
    <t>o2.5-125</t>
  </si>
  <si>
    <t>o2.5-115</t>
  </si>
  <si>
    <t>u2.5-110</t>
  </si>
  <si>
    <t>u2.5-118</t>
  </si>
  <si>
    <t>u2.5-115</t>
  </si>
  <si>
    <t>u2.5-134</t>
  </si>
  <si>
    <t>u2.5-136</t>
  </si>
  <si>
    <t>u2.5-120</t>
  </si>
  <si>
    <t>u2.5-141</t>
  </si>
  <si>
    <t>u2.5-160</t>
  </si>
  <si>
    <t>u2.5-161</t>
  </si>
  <si>
    <t>o2.5+142</t>
  </si>
  <si>
    <t>u1.5+150</t>
  </si>
  <si>
    <t>u1.5+139</t>
  </si>
  <si>
    <t>u1.5+130</t>
  </si>
  <si>
    <t>u1.5+128</t>
  </si>
  <si>
    <t>u1.5+125</t>
  </si>
  <si>
    <t>u1.5+115</t>
  </si>
  <si>
    <t>u1.5even</t>
  </si>
  <si>
    <t>u1.5+112</t>
  </si>
  <si>
    <t>u1.5+105</t>
  </si>
  <si>
    <t>o1.5-102</t>
  </si>
  <si>
    <t>u1.5-154</t>
  </si>
  <si>
    <t>u1.5-167</t>
  </si>
  <si>
    <t>o1.5+140</t>
  </si>
  <si>
    <t>o1.5+155</t>
  </si>
  <si>
    <t>u6.5+145</t>
  </si>
  <si>
    <t>u7.5-128</t>
  </si>
  <si>
    <t>u6.5+120</t>
  </si>
  <si>
    <t>u2.5+151</t>
  </si>
  <si>
    <t>u2.5+120</t>
  </si>
  <si>
    <t>u2.5-137</t>
  </si>
  <si>
    <t>u2.5-128</t>
  </si>
  <si>
    <t>u1.5+122</t>
  </si>
  <si>
    <t>dk</t>
  </si>
  <si>
    <t>fd</t>
  </si>
  <si>
    <t>Domantas Sabonis</t>
  </si>
  <si>
    <t>o11.5-152</t>
  </si>
  <si>
    <t>o12.5-108</t>
  </si>
  <si>
    <t>o11.5-143</t>
  </si>
  <si>
    <t> Domantas Sabonis</t>
  </si>
  <si>
    <t>u11.5+125</t>
  </si>
  <si>
    <t>u11.5+110</t>
  </si>
  <si>
    <t> Bismack Biyombo</t>
  </si>
  <si>
    <t>o6.5-143</t>
  </si>
  <si>
    <t>o7.5+114</t>
  </si>
  <si>
    <t>o6.5-139</t>
  </si>
  <si>
    <t>o6.5-134</t>
  </si>
  <si>
    <t>u6.5+118</t>
  </si>
  <si>
    <t>u7.5-140</t>
  </si>
  <si>
    <t>u6.5+105</t>
  </si>
  <si>
    <t>u6.5even</t>
  </si>
  <si>
    <t> Paul Millsap</t>
  </si>
  <si>
    <t>o4.5-159</t>
  </si>
  <si>
    <t>o4.5-139</t>
  </si>
  <si>
    <t>u4.5+130</t>
  </si>
  <si>
    <t>u5.5-150</t>
  </si>
  <si>
    <t> Kelly Oubre</t>
  </si>
  <si>
    <t>o4.5-149</t>
  </si>
  <si>
    <t>u4.5+108</t>
  </si>
  <si>
    <t> Duncan Robinson</t>
  </si>
  <si>
    <t>o4.5+124</t>
  </si>
  <si>
    <t>o3.5-143</t>
  </si>
  <si>
    <t>u4.5-152</t>
  </si>
  <si>
    <t> Danny Green</t>
  </si>
  <si>
    <t>o3.5+134</t>
  </si>
  <si>
    <t>o2.5-149</t>
  </si>
  <si>
    <t>u3.5-164</t>
  </si>
  <si>
    <t> Joel Embiid</t>
  </si>
  <si>
    <t>o11.5-120</t>
  </si>
  <si>
    <t>o11.5-135</t>
  </si>
  <si>
    <t>u11.5-110</t>
  </si>
  <si>
    <t>u11.5-102</t>
  </si>
  <si>
    <t>u11.5-105</t>
  </si>
  <si>
    <t>u11.5even</t>
  </si>
  <si>
    <t> Nikola Jokic</t>
  </si>
  <si>
    <t>o11.5-104</t>
  </si>
  <si>
    <t>o11.5even</t>
  </si>
  <si>
    <t>o11.5-125</t>
  </si>
  <si>
    <t>u11.5-118</t>
  </si>
  <si>
    <t>u11.5-128</t>
  </si>
  <si>
    <t> Christian Wood</t>
  </si>
  <si>
    <t>o9.5-124</t>
  </si>
  <si>
    <t>u9.5+102</t>
  </si>
  <si>
    <t>u9.5-115</t>
  </si>
  <si>
    <t> Precious Achiuwa</t>
  </si>
  <si>
    <t>o8.5-110</t>
  </si>
  <si>
    <t>o8.5-120</t>
  </si>
  <si>
    <t>o8.5-130</t>
  </si>
  <si>
    <t>u8.5-110</t>
  </si>
  <si>
    <t>u8.5-105</t>
  </si>
  <si>
    <t> Pascal Siakam</t>
  </si>
  <si>
    <t>o8.5-106</t>
  </si>
  <si>
    <t>o8.5even</t>
  </si>
  <si>
    <t>u8.5-115</t>
  </si>
  <si>
    <t>u8.5-128</t>
  </si>
  <si>
    <t>u8.5-120</t>
  </si>
  <si>
    <t> Ben Simmons</t>
  </si>
  <si>
    <t>o7.5-114</t>
  </si>
  <si>
    <t>u7.5-106</t>
  </si>
  <si>
    <t>u7.5-120</t>
  </si>
  <si>
    <t> LaMelo Ball</t>
  </si>
  <si>
    <t>o7.5+106</t>
  </si>
  <si>
    <t>o7.5+115</t>
  </si>
  <si>
    <t>u7.5-130</t>
  </si>
  <si>
    <t>u7.5-149</t>
  </si>
  <si>
    <t> Myles Turner</t>
  </si>
  <si>
    <t>o7.5+125</t>
  </si>
  <si>
    <t>u7.5-152</t>
  </si>
  <si>
    <t>u7.5-154</t>
  </si>
  <si>
    <t> Tobias Harris</t>
  </si>
  <si>
    <t>o6.5-138</t>
  </si>
  <si>
    <t>o6.5-133</t>
  </si>
  <si>
    <t>o6.5-140</t>
  </si>
  <si>
    <t>u6.5+110</t>
  </si>
  <si>
    <t>u6.5+112</t>
  </si>
  <si>
    <t> LaMarcus Aldridge</t>
  </si>
  <si>
    <t>o6.5-120</t>
  </si>
  <si>
    <t>o6.5-125</t>
  </si>
  <si>
    <t>o6.5-130</t>
  </si>
  <si>
    <t>u6.5-102</t>
  </si>
  <si>
    <t> Keldon Johnson</t>
  </si>
  <si>
    <t>o6.5-124</t>
  </si>
  <si>
    <t>u6.5+103</t>
  </si>
  <si>
    <t>u6.5+102</t>
  </si>
  <si>
    <t> Dejounte Murray</t>
  </si>
  <si>
    <t> Kelly Olynyk</t>
  </si>
  <si>
    <t>u6.5-128</t>
  </si>
  <si>
    <t> PJ Washington</t>
  </si>
  <si>
    <t>o6.5-105</t>
  </si>
  <si>
    <t>u6.5-122</t>
  </si>
  <si>
    <t> Tyler Herro</t>
  </si>
  <si>
    <t>o6.5-104</t>
  </si>
  <si>
    <t>u6.5-121</t>
  </si>
  <si>
    <t>u6.5-125</t>
  </si>
  <si>
    <t>u6.5-130</t>
  </si>
  <si>
    <t> Draymond Green</t>
  </si>
  <si>
    <t>o6.5+120</t>
  </si>
  <si>
    <t>o6.5+105</t>
  </si>
  <si>
    <t>u6.5-142</t>
  </si>
  <si>
    <t>u6.5-133</t>
  </si>
  <si>
    <t>u6.5-150</t>
  </si>
  <si>
    <t> Robert Covington</t>
  </si>
  <si>
    <t>o5.5-134</t>
  </si>
  <si>
    <t>o5.5-139</t>
  </si>
  <si>
    <t>o5.5-150</t>
  </si>
  <si>
    <t>u5.5+110</t>
  </si>
  <si>
    <t> Gordon Hayward</t>
  </si>
  <si>
    <t>o5.5-143</t>
  </si>
  <si>
    <t>o5.5-140</t>
  </si>
  <si>
    <t>u5.5+118</t>
  </si>
  <si>
    <t>u5.5+114</t>
  </si>
  <si>
    <t> DeMar DeRozan</t>
  </si>
  <si>
    <t>o5.5-128</t>
  </si>
  <si>
    <t>o5.5-133</t>
  </si>
  <si>
    <t>u5.5+104</t>
  </si>
  <si>
    <t> Miles Bridges</t>
  </si>
  <si>
    <t> OG Anunoby</t>
  </si>
  <si>
    <t>o5.5-114</t>
  </si>
  <si>
    <t>o5.5-115</t>
  </si>
  <si>
    <t>o5.5-120</t>
  </si>
  <si>
    <t>u5.5-110</t>
  </si>
  <si>
    <t>u5.5-106</t>
  </si>
  <si>
    <t> P.J. Tucker</t>
  </si>
  <si>
    <t>o5.5+104</t>
  </si>
  <si>
    <t>o5.5+105</t>
  </si>
  <si>
    <t>u5.5-128</t>
  </si>
  <si>
    <t>u5.5-133</t>
  </si>
  <si>
    <t>u5.5-140</t>
  </si>
  <si>
    <t> Will Barton</t>
  </si>
  <si>
    <t>u5.5-122</t>
  </si>
  <si>
    <t> Kyle Lowry</t>
  </si>
  <si>
    <t>o5.5+106</t>
  </si>
  <si>
    <t>u5.5-130</t>
  </si>
  <si>
    <t>u5.5-139</t>
  </si>
  <si>
    <t> James Wiseman</t>
  </si>
  <si>
    <t>o5.5+115</t>
  </si>
  <si>
    <t> Jakob Poeltl</t>
  </si>
  <si>
    <t> Stephen Curry</t>
  </si>
  <si>
    <t>o4.5-127</t>
  </si>
  <si>
    <t>o4.5-144</t>
  </si>
  <si>
    <t>u4.5+118</t>
  </si>
  <si>
    <t> Malcolm Brogdon</t>
  </si>
  <si>
    <t> C.J. McCollum</t>
  </si>
  <si>
    <t> Andrew Wiggins</t>
  </si>
  <si>
    <t> Damian Lillard</t>
  </si>
  <si>
    <t>o4.5+102</t>
  </si>
  <si>
    <t>o4.5-120</t>
  </si>
  <si>
    <t> Rudy Gay</t>
  </si>
  <si>
    <t> Justin Holiday</t>
  </si>
  <si>
    <t> Jamal Murray</t>
  </si>
  <si>
    <t>o3.5-144</t>
  </si>
  <si>
    <t>u3.5+118</t>
  </si>
  <si>
    <t>u3.5+115</t>
  </si>
  <si>
    <t> Terry Rozier</t>
  </si>
  <si>
    <t>o3.5-148</t>
  </si>
  <si>
    <t>o3.5-134</t>
  </si>
  <si>
    <t> Lonnie Walker IV</t>
  </si>
  <si>
    <t>o3.5-142</t>
  </si>
  <si>
    <t>u3.5+116</t>
  </si>
  <si>
    <t> Andre Iguodala</t>
  </si>
  <si>
    <t>u3.5+105</t>
  </si>
  <si>
    <t> David Nwaba</t>
  </si>
  <si>
    <t>o3.5-122</t>
  </si>
  <si>
    <t>u3.5even</t>
  </si>
  <si>
    <t> Kent Bazemore</t>
  </si>
  <si>
    <t> Eric Paschall</t>
  </si>
  <si>
    <t> Devonte' Graham</t>
  </si>
  <si>
    <t>o2.5-139</t>
  </si>
  <si>
    <t>u2.5+102</t>
  </si>
  <si>
    <t>u2.5+105</t>
  </si>
  <si>
    <t> Gabe Vincent</t>
  </si>
  <si>
    <t>o2.5-138</t>
  </si>
  <si>
    <t> Damion Lee</t>
  </si>
  <si>
    <t>o2.5-128</t>
  </si>
  <si>
    <t> Shake Milton</t>
  </si>
  <si>
    <t>o2.5-102</t>
  </si>
  <si>
    <t> Tyrese Maxey</t>
  </si>
  <si>
    <t>u2.5-133</t>
  </si>
  <si>
    <t> Norman Powell</t>
  </si>
  <si>
    <t>o2.5+125</t>
  </si>
  <si>
    <t> Patty Mills</t>
  </si>
  <si>
    <t>u1.5+110</t>
  </si>
  <si>
    <t>o5.5+118</t>
  </si>
  <si>
    <t>o4.5-135</t>
  </si>
  <si>
    <t>u5.5-144</t>
  </si>
  <si>
    <t>o3.5+132</t>
  </si>
  <si>
    <t>o2.5-182</t>
  </si>
  <si>
    <t>u3.5-162</t>
  </si>
  <si>
    <t>o2.5-130</t>
  </si>
  <si>
    <t>o3.5+185</t>
  </si>
  <si>
    <t>u3.5-250</t>
  </si>
  <si>
    <t>o2.5+114</t>
  </si>
  <si>
    <t>u2.5-140</t>
  </si>
  <si>
    <t>Nikola Jokic</t>
  </si>
  <si>
    <t>o8.5-125</t>
  </si>
  <si>
    <t>o8.5-118</t>
  </si>
  <si>
    <t>o8.5-115</t>
  </si>
  <si>
    <t>u8.5+103</t>
  </si>
  <si>
    <t>u8.5-104</t>
  </si>
  <si>
    <t>u8.5-111</t>
  </si>
  <si>
    <t>u7.5-121</t>
  </si>
  <si>
    <t>u7.5-135</t>
  </si>
  <si>
    <t>o7.5+103</t>
  </si>
  <si>
    <t>o7.5+102</t>
  </si>
  <si>
    <t>o7.5+105</t>
  </si>
  <si>
    <t>u7.5-125</t>
  </si>
  <si>
    <t>u7.5-124</t>
  </si>
  <si>
    <t>u7.5-133</t>
  </si>
  <si>
    <t>u7.5-137</t>
  </si>
  <si>
    <t>o6.5-152</t>
  </si>
  <si>
    <t>o6.5-144</t>
  </si>
  <si>
    <t>o6.5-158</t>
  </si>
  <si>
    <t>u6.5+125</t>
  </si>
  <si>
    <t>u6.5+115</t>
  </si>
  <si>
    <t>u6.5+117</t>
  </si>
  <si>
    <t>o6.5-142</t>
  </si>
  <si>
    <t>u6.5+116</t>
  </si>
  <si>
    <t>u6.5-115</t>
  </si>
  <si>
    <t>u6.5+106</t>
  </si>
  <si>
    <t>o6.5+114</t>
  </si>
  <si>
    <t>o6.5+115</t>
  </si>
  <si>
    <t>u6.5-134</t>
  </si>
  <si>
    <t>u6.5-149</t>
  </si>
  <si>
    <t>o6.5+118</t>
  </si>
  <si>
    <t>u6.5-144</t>
  </si>
  <si>
    <t>u6.5-154</t>
  </si>
  <si>
    <t>u6.5-160</t>
  </si>
  <si>
    <t>o5.5-148</t>
  </si>
  <si>
    <t>o5.5-149</t>
  </si>
  <si>
    <t>u5.5+115</t>
  </si>
  <si>
    <t>o5.5-111</t>
  </si>
  <si>
    <t>o5.5-121</t>
  </si>
  <si>
    <t>o5.5-130</t>
  </si>
  <si>
    <t>u5.5+106</t>
  </si>
  <si>
    <t>o4.5-150</t>
  </si>
  <si>
    <t>o4.5-108</t>
  </si>
  <si>
    <t>o4.5+104</t>
  </si>
  <si>
    <t>u4.5-121</t>
  </si>
  <si>
    <t>u3.5-108</t>
  </si>
  <si>
    <t>u3.5-104</t>
  </si>
  <si>
    <t>o3.5+106</t>
  </si>
  <si>
    <t>o2.5-158</t>
  </si>
  <si>
    <t>u2.5+128</t>
  </si>
  <si>
    <t>u2.5+116</t>
  </si>
  <si>
    <t>o2.5-144</t>
  </si>
  <si>
    <t>u2.5+118</t>
  </si>
  <si>
    <t>u2.5+104</t>
  </si>
  <si>
    <t>o2.5-110</t>
  </si>
  <si>
    <t>u2.5-104</t>
  </si>
  <si>
    <t>o2.5-108</t>
  </si>
  <si>
    <t> Jusuf Nurkic</t>
  </si>
  <si>
    <t>o2.5+106</t>
  </si>
  <si>
    <t>u2.5-130</t>
  </si>
  <si>
    <t>o1.5-182</t>
  </si>
  <si>
    <t>Last __ Games</t>
  </si>
  <si>
    <t>test</t>
  </si>
  <si>
    <t>Threshold</t>
  </si>
  <si>
    <t>TOTAL</t>
  </si>
  <si>
    <t>% Under</t>
  </si>
  <si>
    <t>Odds Equivalent</t>
  </si>
  <si>
    <t>ROAD</t>
  </si>
  <si>
    <t>HOME</t>
  </si>
  <si>
    <t xml:space="preserve">ESPN </t>
  </si>
  <si>
    <t>Date</t>
  </si>
  <si>
    <t>Tm</t>
  </si>
  <si>
    <t>at</t>
  </si>
  <si>
    <t>Opp</t>
  </si>
  <si>
    <t>RES</t>
  </si>
  <si>
    <t>GS</t>
  </si>
  <si>
    <t>P Yds</t>
  </si>
  <si>
    <t>P TD</t>
  </si>
  <si>
    <t>Int</t>
  </si>
  <si>
    <t>Rush Yds</t>
  </si>
  <si>
    <t>Rush Att</t>
  </si>
  <si>
    <t>Rush TD</t>
  </si>
  <si>
    <t>Rec</t>
  </si>
  <si>
    <t>Rec Yds</t>
  </si>
  <si>
    <t>Rec TD</t>
  </si>
  <si>
    <t>Total Yds</t>
  </si>
  <si>
    <t>Total TD</t>
  </si>
  <si>
    <t>https://www.rotoworld.com/football/nfl/player/1583/matt-barkley</t>
  </si>
  <si>
    <t>2018 W10</t>
  </si>
  <si>
    <t>BUF</t>
  </si>
  <si>
    <t>@</t>
  </si>
  <si>
    <t>NYJ</t>
  </si>
  <si>
    <t>W 41-10</t>
  </si>
  <si>
    <t>*</t>
  </si>
  <si>
    <t>2019 W4</t>
  </si>
  <si>
    <t>NWE</t>
  </si>
  <si>
    <t>L 10-16</t>
  </si>
  <si>
    <t>https://www.rotoworld.com/football/nfl/player/11611/mike-davis</t>
  </si>
  <si>
    <t>2018 W9</t>
  </si>
  <si>
    <t>SEA</t>
  </si>
  <si>
    <t>LAC</t>
  </si>
  <si>
    <t>L 17-25</t>
  </si>
  <si>
    <t>72%</t>
  </si>
  <si>
    <t>LAR</t>
  </si>
  <si>
    <t>L 31-36</t>
  </si>
  <si>
    <t>57%</t>
  </si>
  <si>
    <t>2018 W11</t>
  </si>
  <si>
    <t>GNB</t>
  </si>
  <si>
    <t>W 27-24</t>
  </si>
  <si>
    <t>31%</t>
  </si>
  <si>
    <t>2018 W12</t>
  </si>
  <si>
    <t>W 30-27</t>
  </si>
  <si>
    <t>29%</t>
  </si>
  <si>
    <t>2018 W13</t>
  </si>
  <si>
    <t>SFO</t>
  </si>
  <si>
    <t>W 43-16</t>
  </si>
  <si>
    <t>17%</t>
  </si>
  <si>
    <t>2018 W14</t>
  </si>
  <si>
    <t>MIN</t>
  </si>
  <si>
    <t>W 21-7</t>
  </si>
  <si>
    <t>27%</t>
  </si>
  <si>
    <t>2018 W15</t>
  </si>
  <si>
    <t>L 23-26</t>
  </si>
  <si>
    <t>44%</t>
  </si>
  <si>
    <t>2018 W16</t>
  </si>
  <si>
    <t>KAN</t>
  </si>
  <si>
    <t>W 38-31</t>
  </si>
  <si>
    <t>2018 W17</t>
  </si>
  <si>
    <t>ARI</t>
  </si>
  <si>
    <t>40%</t>
  </si>
  <si>
    <t>2018 W18</t>
  </si>
  <si>
    <t>DAL</t>
  </si>
  <si>
    <t>L 22-24</t>
  </si>
  <si>
    <t>33%</t>
  </si>
  <si>
    <t>2019 W1</t>
  </si>
  <si>
    <t>CHI</t>
  </si>
  <si>
    <t>L 3-10</t>
  </si>
  <si>
    <t>56%</t>
  </si>
  <si>
    <t>2019 W2</t>
  </si>
  <si>
    <t>DEN</t>
  </si>
  <si>
    <t>W 16-14</t>
  </si>
  <si>
    <t>25%</t>
  </si>
  <si>
    <t>2019 W3</t>
  </si>
  <si>
    <t>WAS</t>
  </si>
  <si>
    <t>W 31-15</t>
  </si>
  <si>
    <t>2%</t>
  </si>
  <si>
    <t>2019 W5</t>
  </si>
  <si>
    <t>OAK</t>
  </si>
  <si>
    <t>L 21-24</t>
  </si>
  <si>
    <t>7%</t>
  </si>
  <si>
    <t>2019 W7</t>
  </si>
  <si>
    <t>NOR</t>
  </si>
  <si>
    <t>L 25-36</t>
  </si>
  <si>
    <t>0%</t>
  </si>
  <si>
    <t>2019 W8</t>
  </si>
  <si>
    <t>L 16-17</t>
  </si>
  <si>
    <t>14%</t>
  </si>
  <si>
    <t>2019 W9</t>
  </si>
  <si>
    <t>PHI</t>
  </si>
  <si>
    <t>L 14-22</t>
  </si>
  <si>
    <t>2019 W13</t>
  </si>
  <si>
    <t>L 21-29</t>
  </si>
  <si>
    <t>2019 W14</t>
  </si>
  <si>
    <t>ATL</t>
  </si>
  <si>
    <t>L 20-40</t>
  </si>
  <si>
    <t>2019 W15</t>
  </si>
  <si>
    <t>L 24-30</t>
  </si>
  <si>
    <t>2019 W16</t>
  </si>
  <si>
    <t>IND</t>
  </si>
  <si>
    <t>L 6-38</t>
  </si>
  <si>
    <t>2019 W17</t>
  </si>
  <si>
    <t>L 10-42</t>
  </si>
  <si>
    <t>11%</t>
  </si>
  <si>
    <t>https://www.rotoworld.com/football/nfl/player/7405/devin-smith</t>
  </si>
  <si>
    <t>W 35-17</t>
  </si>
  <si>
    <t>9%</t>
  </si>
  <si>
    <t>W 31-21</t>
  </si>
  <si>
    <t>26%</t>
  </si>
  <si>
    <t>MIA</t>
  </si>
  <si>
    <t>W 31-6</t>
  </si>
  <si>
    <t>92%</t>
  </si>
  <si>
    <t>L 10-12</t>
  </si>
  <si>
    <t>79%</t>
  </si>
  <si>
    <t>https://www.rotoworld.com/football/nfl/player/11891/alfred-morris</t>
  </si>
  <si>
    <t>2018 W1</t>
  </si>
  <si>
    <t>L 16-24</t>
  </si>
  <si>
    <t>52%</t>
  </si>
  <si>
    <t>2018 W2</t>
  </si>
  <si>
    <t>DET</t>
  </si>
  <si>
    <t>48%</t>
  </si>
  <si>
    <t>2018 W3</t>
  </si>
  <si>
    <t>L 27-38</t>
  </si>
  <si>
    <t>34%</t>
  </si>
  <si>
    <t>2018 W4</t>
  </si>
  <si>
    <t>L 27-29</t>
  </si>
  <si>
    <t>23%</t>
  </si>
  <si>
    <t>2018 W5</t>
  </si>
  <si>
    <t>L 18-28</t>
  </si>
  <si>
    <t>45%</t>
  </si>
  <si>
    <t>2018 W6</t>
  </si>
  <si>
    <t>L 30-33</t>
  </si>
  <si>
    <t>2018 W7</t>
  </si>
  <si>
    <t>L 10-39</t>
  </si>
  <si>
    <t>2018 W8</t>
  </si>
  <si>
    <t>L 15-18</t>
  </si>
  <si>
    <t>W 34-3</t>
  </si>
  <si>
    <t>18%</t>
  </si>
  <si>
    <t>L 23-27</t>
  </si>
  <si>
    <t>19%</t>
  </si>
  <si>
    <t>W 20-14</t>
  </si>
  <si>
    <t>6%</t>
  </si>
  <si>
    <t>L 32-48</t>
  </si>
  <si>
    <t>71%</t>
  </si>
  <si>
    <t>L 25-28</t>
  </si>
  <si>
    <t>5%</t>
  </si>
  <si>
    <t>https://www.rotoworld.com/football/nfl/player/9226/brandon-allen</t>
  </si>
  <si>
    <t>CLE</t>
  </si>
  <si>
    <t>W 24-19</t>
  </si>
  <si>
    <t>2019 W11</t>
  </si>
  <si>
    <t>2019 W12</t>
  </si>
  <si>
    <t>L 3-20</t>
  </si>
  <si>
    <t>https://www.rotoworld.com/football/nfl/player/1572/jeff-driskel</t>
  </si>
  <si>
    <t>CIN</t>
  </si>
  <si>
    <t>L 10-24</t>
  </si>
  <si>
    <t>L 21-26</t>
  </si>
  <si>
    <t>W 30-16</t>
  </si>
  <si>
    <t>L 18-26</t>
  </si>
  <si>
    <t>PIT</t>
  </si>
  <si>
    <t>L 13-16</t>
  </si>
  <si>
    <t>2019 W10</t>
  </si>
  <si>
    <t>L 13-20</t>
  </si>
  <si>
    <t>L 27-35</t>
  </si>
  <si>
    <t>L 16-19</t>
  </si>
  <si>
    <t>https://www.rotoworld.com/football/nfl/player/1188/cj-anderson</t>
  </si>
  <si>
    <t>W 16-8</t>
  </si>
  <si>
    <t>L 24-31</t>
  </si>
  <si>
    <t>12%</t>
  </si>
  <si>
    <t>4%</t>
  </si>
  <si>
    <t>W 33-31</t>
  </si>
  <si>
    <t>10%</t>
  </si>
  <si>
    <t>L 17-23</t>
  </si>
  <si>
    <t>W 21-17</t>
  </si>
  <si>
    <t>BAL</t>
  </si>
  <si>
    <t>W 36-21</t>
  </si>
  <si>
    <t>TAM</t>
  </si>
  <si>
    <t>W 42-28</t>
  </si>
  <si>
    <t>L 21-52</t>
  </si>
  <si>
    <t>W 31-9</t>
  </si>
  <si>
    <t>75%</t>
  </si>
  <si>
    <t>W 48-32</t>
  </si>
  <si>
    <t>64%</t>
  </si>
  <si>
    <t>2018 W19</t>
  </si>
  <si>
    <t>W 30-22</t>
  </si>
  <si>
    <t>43%</t>
  </si>
  <si>
    <t>2018 W20</t>
  </si>
  <si>
    <t>W 26-23</t>
  </si>
  <si>
    <t>54%</t>
  </si>
  <si>
    <t>2018 W21</t>
  </si>
  <si>
    <t>N</t>
  </si>
  <si>
    <t>L 3-13</t>
  </si>
  <si>
    <t>T 27-27</t>
  </si>
  <si>
    <t>W 13-10</t>
  </si>
  <si>
    <t>20%</t>
  </si>
  <si>
    <t>https://www.rotoworld.com/football/nfl/player/51732/dexter-williams</t>
  </si>
  <si>
    <t>W 42-24</t>
  </si>
  <si>
    <t>W 31-24</t>
  </si>
  <si>
    <t>L 11-26</t>
  </si>
  <si>
    <t>W 23-20</t>
  </si>
  <si>
    <t>https://www.rotoworld.com/football/nfl/player/1186/devin-funchess</t>
  </si>
  <si>
    <t>2017 W18</t>
  </si>
  <si>
    <t>L 26-31</t>
  </si>
  <si>
    <t>88%</t>
  </si>
  <si>
    <t>85%</t>
  </si>
  <si>
    <t>99%</t>
  </si>
  <si>
    <t>78%</t>
  </si>
  <si>
    <t>97%</t>
  </si>
  <si>
    <t>74%</t>
  </si>
  <si>
    <t>73%</t>
  </si>
  <si>
    <t>86%</t>
  </si>
  <si>
    <t>L 19-20</t>
  </si>
  <si>
    <t>83%</t>
  </si>
  <si>
    <t>L 17-24</t>
  </si>
  <si>
    <t>46%</t>
  </si>
  <si>
    <t>L 20-26</t>
  </si>
  <si>
    <t>39%</t>
  </si>
  <si>
    <t>L 9-12</t>
  </si>
  <si>
    <t>24%</t>
  </si>
  <si>
    <t>https://www.rotoworld.com/football/nfl/player/9877/brian-hoyer</t>
  </si>
  <si>
    <t>L 12-16</t>
  </si>
  <si>
    <t>2017 W2</t>
  </si>
  <si>
    <t>2017 W3</t>
  </si>
  <si>
    <t>L 39-41</t>
  </si>
  <si>
    <t>2017 W4</t>
  </si>
  <si>
    <t>2017 W5</t>
  </si>
  <si>
    <t>2017 W6</t>
  </si>
  <si>
    <t>L 24-26</t>
  </si>
  <si>
    <t>JAX</t>
  </si>
  <si>
    <t>W 10-3</t>
  </si>
  <si>
    <t>2017 W19</t>
  </si>
  <si>
    <t>W 45-42</t>
  </si>
  <si>
    <t>28%</t>
  </si>
  <si>
    <t>2017 W20</t>
  </si>
  <si>
    <t>L 20-24</t>
  </si>
  <si>
    <t>W 20-15</t>
  </si>
  <si>
    <t>41%</t>
  </si>
  <si>
    <t>W 31-20</t>
  </si>
  <si>
    <t>TEN</t>
  </si>
  <si>
    <t>L 6-9</t>
  </si>
  <si>
    <t>21%</t>
  </si>
  <si>
    <t>W 31-12</t>
  </si>
  <si>
    <t>L 14-30</t>
  </si>
  <si>
    <t>L 7-40</t>
  </si>
  <si>
    <t>L 26-29</t>
  </si>
  <si>
    <t>69%</t>
  </si>
  <si>
    <t>L 16-20</t>
  </si>
  <si>
    <t>81%</t>
  </si>
  <si>
    <t>W 6-0</t>
  </si>
  <si>
    <t>67%</t>
  </si>
  <si>
    <t>L 9-30</t>
  </si>
  <si>
    <t>76%</t>
  </si>
  <si>
    <t>W 17-7</t>
  </si>
  <si>
    <t>63%</t>
  </si>
  <si>
    <t>HOU</t>
  </si>
  <si>
    <t>L 26-40</t>
  </si>
  <si>
    <t>66%</t>
  </si>
  <si>
    <t>L 12-13</t>
  </si>
  <si>
    <t>W 20-7</t>
  </si>
  <si>
    <t>W 26-24</t>
  </si>
  <si>
    <t>59%</t>
  </si>
  <si>
    <t>L 27-34</t>
  </si>
  <si>
    <t>https://www.rotoworld.com/football/nfl/player/51686/josh-oliver</t>
  </si>
  <si>
    <t>W 27-17</t>
  </si>
  <si>
    <t>W 29-15</t>
  </si>
  <si>
    <t>L 3-26</t>
  </si>
  <si>
    <t>L 13-33</t>
  </si>
  <si>
    <t>53%</t>
  </si>
  <si>
    <t>https://www.rotoworld.com/football/nfl/player/2068/geoff-swaim</t>
  </si>
  <si>
    <t>L 8-16</t>
  </si>
  <si>
    <t>91%</t>
  </si>
  <si>
    <t>W 20-13</t>
  </si>
  <si>
    <t>94%</t>
  </si>
  <si>
    <t>L 13-24</t>
  </si>
  <si>
    <t>93%</t>
  </si>
  <si>
    <t>95%</t>
  </si>
  <si>
    <t>W 40-7</t>
  </si>
  <si>
    <t>90%</t>
  </si>
  <si>
    <t>L 17-20</t>
  </si>
  <si>
    <t>W 27-20</t>
  </si>
  <si>
    <t>W 22-19</t>
  </si>
  <si>
    <t>89%</t>
  </si>
  <si>
    <t>50%</t>
  </si>
  <si>
    <t>2019 W6</t>
  </si>
  <si>
    <t>L 6-13</t>
  </si>
  <si>
    <t>https://www.rotoworld.com/football/nfl/player/8077/alfred-blue</t>
  </si>
  <si>
    <t>L 20-27</t>
  </si>
  <si>
    <t>L 22-27</t>
  </si>
  <si>
    <t>W 37-34</t>
  </si>
  <si>
    <t>47%</t>
  </si>
  <si>
    <t>W 19-16</t>
  </si>
  <si>
    <t>42%</t>
  </si>
  <si>
    <t>W 42-23</t>
  </si>
  <si>
    <t>W 19-17</t>
  </si>
  <si>
    <t>35%</t>
  </si>
  <si>
    <t>W 23-21</t>
  </si>
  <si>
    <t>W 34-17</t>
  </si>
  <si>
    <t>W 29-13</t>
  </si>
  <si>
    <t>W 29-22</t>
  </si>
  <si>
    <t>77%</t>
  </si>
  <si>
    <t>L 30-32</t>
  </si>
  <si>
    <t>W 20-3</t>
  </si>
  <si>
    <t>L 7-21</t>
  </si>
  <si>
    <t>https://www.rotoworld.com/football/nfl/player/7292/matt-moore</t>
  </si>
  <si>
    <t>2017 W8</t>
  </si>
  <si>
    <t>L 0-40</t>
  </si>
  <si>
    <t>2017 W12</t>
  </si>
  <si>
    <t>L 17-35</t>
  </si>
  <si>
    <t>https://www.rotoworld.com/football/nfl/player/51735/darwin-thompson</t>
  </si>
  <si>
    <t>W 23-16</t>
  </si>
  <si>
    <t>W 23-3</t>
  </si>
  <si>
    <t>W 26-3</t>
  </si>
  <si>
    <t>22%</t>
  </si>
  <si>
    <t>2019 W19</t>
  </si>
  <si>
    <t>W 51-31</t>
  </si>
  <si>
    <t>2019 W20</t>
  </si>
  <si>
    <t>W 35-24</t>
  </si>
  <si>
    <t>16%</t>
  </si>
  <si>
    <t>2019 W21</t>
  </si>
  <si>
    <t>2020 W1</t>
  </si>
  <si>
    <t>W 34-20</t>
  </si>
  <si>
    <t>2020 W2</t>
  </si>
  <si>
    <t>2020 W3</t>
  </si>
  <si>
    <t>8%</t>
  </si>
  <si>
    <t>2020 W4</t>
  </si>
  <si>
    <t>W 26-10</t>
  </si>
  <si>
    <t>2020 W5</t>
  </si>
  <si>
    <t>LVR</t>
  </si>
  <si>
    <t>L 32-40</t>
  </si>
  <si>
    <t>2020 W6</t>
  </si>
  <si>
    <t>W 26-17</t>
  </si>
  <si>
    <t>2020 W8</t>
  </si>
  <si>
    <t>W 35-9</t>
  </si>
  <si>
    <t>2020 W9</t>
  </si>
  <si>
    <t>2020 W11</t>
  </si>
  <si>
    <t>W 35-31</t>
  </si>
  <si>
    <t>2020 W12</t>
  </si>
  <si>
    <t>2020 W13</t>
  </si>
  <si>
    <t>W 22-16</t>
  </si>
  <si>
    <t>2020 W14</t>
  </si>
  <si>
    <t>W 33-27</t>
  </si>
  <si>
    <t>2020 W16</t>
  </si>
  <si>
    <t>W 17-14</t>
  </si>
  <si>
    <t>2020 W17</t>
  </si>
  <si>
    <t>L 21-38</t>
  </si>
  <si>
    <t>2020 W19</t>
  </si>
  <si>
    <t>W 22-17</t>
  </si>
  <si>
    <t>https://www.rotoworld.com/football/nfl/player/7206/dontrelle-inman</t>
  </si>
  <si>
    <t>W 37-5</t>
  </si>
  <si>
    <t>W 29-26</t>
  </si>
  <si>
    <t>W 38-10</t>
  </si>
  <si>
    <t>L 0-6</t>
  </si>
  <si>
    <t>W 23-0</t>
  </si>
  <si>
    <t>W 28-27</t>
  </si>
  <si>
    <t>58%</t>
  </si>
  <si>
    <t>W 33-17</t>
  </si>
  <si>
    <t>62%</t>
  </si>
  <si>
    <t>70%</t>
  </si>
  <si>
    <t>L 13-31</t>
  </si>
  <si>
    <t>38%</t>
  </si>
  <si>
    <t>W 30-24</t>
  </si>
  <si>
    <t>L 10-13</t>
  </si>
  <si>
    <t>55%</t>
  </si>
  <si>
    <t>32%</t>
  </si>
  <si>
    <t>W 30-10</t>
  </si>
  <si>
    <t>L 7-34</t>
  </si>
  <si>
    <t>W 38-6</t>
  </si>
  <si>
    <t>13%</t>
  </si>
  <si>
    <t>L 20-38</t>
  </si>
  <si>
    <t>https://www.rotoworld.com/football/nfl/player/239/josh-rosen</t>
  </si>
  <si>
    <t>W 28-18</t>
  </si>
  <si>
    <t>L 17-27</t>
  </si>
  <si>
    <t>L 10-45</t>
  </si>
  <si>
    <t>W 18-15</t>
  </si>
  <si>
    <t>L 14-26</t>
  </si>
  <si>
    <t>L 21-23</t>
  </si>
  <si>
    <t>W 20-17</t>
  </si>
  <si>
    <t>L 3-17</t>
  </si>
  <si>
    <t>L 14-40</t>
  </si>
  <si>
    <t>L 9-31</t>
  </si>
  <si>
    <t>L 24-27</t>
  </si>
  <si>
    <t>L 6-31</t>
  </si>
  <si>
    <t>L 10-30</t>
  </si>
  <si>
    <t>https://www.rotoworld.com/football/nfl/player/9696/chad-beebe</t>
  </si>
  <si>
    <t>W 24-9</t>
  </si>
  <si>
    <t>L 20-25</t>
  </si>
  <si>
    <t>W 27-9</t>
  </si>
  <si>
    <t>W 28-12</t>
  </si>
  <si>
    <t>L 16-21</t>
  </si>
  <si>
    <t>W 34-14</t>
  </si>
  <si>
    <t>https://www.rotoworld.com/football/nfl/player/2301/matt-lacosse</t>
  </si>
  <si>
    <t>L 20-23</t>
  </si>
  <si>
    <t>W 45-10</t>
  </si>
  <si>
    <t>L 23-30</t>
  </si>
  <si>
    <t>37%</t>
  </si>
  <si>
    <t>L 17-19</t>
  </si>
  <si>
    <t>W 23-22</t>
  </si>
  <si>
    <t>W 24-17</t>
  </si>
  <si>
    <t>W 24-10</t>
  </si>
  <si>
    <t>80%</t>
  </si>
  <si>
    <t>L 14-20</t>
  </si>
  <si>
    <t>L 9-23</t>
  </si>
  <si>
    <t>W 43-0</t>
  </si>
  <si>
    <t>W 16-10</t>
  </si>
  <si>
    <t>W 33-7</t>
  </si>
  <si>
    <t>W 35-14</t>
  </si>
  <si>
    <t>W 17-10</t>
  </si>
  <si>
    <t>W 13-9</t>
  </si>
  <si>
    <t>L 22-28</t>
  </si>
  <si>
    <t>61%</t>
  </si>
  <si>
    <t>L 16-23</t>
  </si>
  <si>
    <t>W 34-13</t>
  </si>
  <si>
    <t>2019 W18</t>
  </si>
  <si>
    <t>https://www.rotoworld.com/football/nfl/player/12358/luke-falk</t>
  </si>
  <si>
    <t>https://www.rotoworld.com/football/nfl/player/9672/trevor-siemian</t>
  </si>
  <si>
    <t>L 3-23</t>
  </si>
  <si>
    <t>2017 W1</t>
  </si>
  <si>
    <t>W 24-21</t>
  </si>
  <si>
    <t>W 42-17</t>
  </si>
  <si>
    <t>L 16-26</t>
  </si>
  <si>
    <t>L 10-23</t>
  </si>
  <si>
    <t>2017 W7</t>
  </si>
  <si>
    <t>L 0-21</t>
  </si>
  <si>
    <t>L 19-29</t>
  </si>
  <si>
    <t>2017 W13</t>
  </si>
  <si>
    <t>L 9-35</t>
  </si>
  <si>
    <t>2017 W14</t>
  </si>
  <si>
    <t>2017 W15</t>
  </si>
  <si>
    <t>W 25-13</t>
  </si>
  <si>
    <t>https://www.rotoworld.com/football/nfl/player/10700/quincy-enunwa</t>
  </si>
  <si>
    <t>W 48-17</t>
  </si>
  <si>
    <t>L 12-20</t>
  </si>
  <si>
    <t>L 17-21</t>
  </si>
  <si>
    <t>84%</t>
  </si>
  <si>
    <t>L 12-31</t>
  </si>
  <si>
    <t>W 34-16</t>
  </si>
  <si>
    <t>W 42-34</t>
  </si>
  <si>
    <t>L 10-41</t>
  </si>
  <si>
    <t>96%</t>
  </si>
  <si>
    <t>L 13-27</t>
  </si>
  <si>
    <t>L 22-26</t>
  </si>
  <si>
    <t>87%</t>
  </si>
  <si>
    <t>W 27-23</t>
  </si>
  <si>
    <t>https://www.rotoworld.com/football/nfl/player/152/jj-nelson</t>
  </si>
  <si>
    <t>L 6-24</t>
  </si>
  <si>
    <t>L 0-34</t>
  </si>
  <si>
    <t>51%</t>
  </si>
  <si>
    <t>L 14-16</t>
  </si>
  <si>
    <t>W 24-16</t>
  </si>
  <si>
    <t>L 14-34</t>
  </si>
  <si>
    <t>https://www.rotoworld.com/football/nfl/player/7759/trevor-davis</t>
  </si>
  <si>
    <t>W 21-16</t>
  </si>
  <si>
    <t>L 24-42</t>
  </si>
  <si>
    <t>1%</t>
  </si>
  <si>
    <t>L 3-34</t>
  </si>
  <si>
    <t>L 9-40</t>
  </si>
  <si>
    <t>L 20-36</t>
  </si>
  <si>
    <t>W 38-35</t>
  </si>
  <si>
    <t>https://www.rotoworld.com/football/nfl/player/51768/keelan-doss</t>
  </si>
  <si>
    <t>L 10-28</t>
  </si>
  <si>
    <t>3%</t>
  </si>
  <si>
    <t>L 21-42</t>
  </si>
  <si>
    <t>https://www.rotoworld.com/football/nfl/player/11391/mason-rudolph</t>
  </si>
  <si>
    <t>W 27-3</t>
  </si>
  <si>
    <t>W 27-14</t>
  </si>
  <si>
    <t>W 17-12</t>
  </si>
  <si>
    <t>https://www.rotoworld.com/football/nfl/player/11608/jaron-brown</t>
  </si>
  <si>
    <t>W 21-20</t>
  </si>
  <si>
    <t>W 28-26</t>
  </si>
  <si>
    <t>L 27-33</t>
  </si>
  <si>
    <t>W 27-10</t>
  </si>
  <si>
    <t>W 30-29</t>
  </si>
  <si>
    <t>30%</t>
  </si>
  <si>
    <t>W 32-28</t>
  </si>
  <si>
    <t>L 16-30</t>
  </si>
  <si>
    <t>W 40-34</t>
  </si>
  <si>
    <t>W 37-30</t>
  </si>
  <si>
    <t>L 12-28</t>
  </si>
  <si>
    <t>L 23-28</t>
  </si>
  <si>
    <t>15%</t>
  </si>
  <si>
    <t>https://www.rotoworld.com/football/nfl/player/2678/luke-willson</t>
  </si>
  <si>
    <t>W 31-23</t>
  </si>
  <si>
    <t>W 32-21</t>
  </si>
  <si>
    <t>L 14-28</t>
  </si>
  <si>
    <t>L 9-24</t>
  </si>
  <si>
    <t>49%</t>
  </si>
  <si>
    <t>W 20-19</t>
  </si>
  <si>
    <t>W 17-3</t>
  </si>
  <si>
    <t>L 13-14</t>
  </si>
  <si>
    <t>L 9-27</t>
  </si>
  <si>
    <t>W 17-9</t>
  </si>
  <si>
    <t>https://www.rotoworld.com/football/nfl/player/11658/cj-prosise</t>
  </si>
  <si>
    <t>W 28-14</t>
  </si>
  <si>
    <t>https://www.rotoworld.com/football/nfl/player/12406/marcus-mariota</t>
  </si>
  <si>
    <t>W 22-21</t>
  </si>
  <si>
    <t>L 14-35</t>
  </si>
  <si>
    <t>W 34-10</t>
  </si>
  <si>
    <t>L 10-38</t>
  </si>
  <si>
    <t>L 17-34</t>
  </si>
  <si>
    <t>W 26-22</t>
  </si>
  <si>
    <t>W 30-9</t>
  </si>
  <si>
    <t>W 17-0</t>
  </si>
  <si>
    <t>W 25-16</t>
  </si>
  <si>
    <t>W 43-13</t>
  </si>
  <si>
    <t>L 7-20</t>
  </si>
  <si>
    <t>L 7-14</t>
  </si>
  <si>
    <t>L 0-16</t>
  </si>
  <si>
    <t>comp</t>
  </si>
  <si>
    <t>att</t>
  </si>
  <si>
    <t>https://www.rotoworld.com/football/nfl/player/2375/case-keenum</t>
  </si>
  <si>
    <t>W 29-24</t>
  </si>
  <si>
    <t>L 7-38</t>
  </si>
  <si>
    <t>L 16-34</t>
  </si>
  <si>
    <t>L 14-27</t>
  </si>
  <si>
    <t>L 27-32</t>
  </si>
  <si>
    <t>L 21-31</t>
  </si>
  <si>
    <t>L 15-31</t>
  </si>
  <si>
    <t>L 3-24</t>
  </si>
  <si>
    <t>W 17-16</t>
  </si>
  <si>
    <t>L 0-9</t>
  </si>
  <si>
    <t>L 9-19</t>
  </si>
  <si>
    <t>L 16-47</t>
  </si>
  <si>
    <t>https://www.rotoworld.com/football/nfl/player/710/lamar-jackson</t>
  </si>
  <si>
    <t>W 41-7</t>
  </si>
  <si>
    <t>W 45-6</t>
  </si>
  <si>
    <t>W 42-21</t>
  </si>
  <si>
    <t>W 33-16</t>
  </si>
  <si>
    <t>L 20-34</t>
  </si>
  <si>
    <t>W 31-17</t>
  </si>
  <si>
    <t>W 30-28</t>
  </si>
  <si>
    <t>L 24-28</t>
  </si>
  <si>
    <t>2020 W10</t>
  </si>
  <si>
    <t>W 47-42</t>
  </si>
  <si>
    <t>2020 W15</t>
  </si>
  <si>
    <t>W 40-14</t>
  </si>
  <si>
    <t>W 27-13</t>
  </si>
  <si>
    <t>https://www.rotoworld.com/football/nfl/player/698/mark-andrews</t>
  </si>
  <si>
    <t>W 49-13</t>
  </si>
  <si>
    <t>36%</t>
  </si>
  <si>
    <t>65%</t>
  </si>
  <si>
    <t>68%</t>
  </si>
  <si>
    <t>Mark Ingram II</t>
  </si>
  <si>
    <t>https://www.rotoworld.com/football/nfl/player/10220/mark-ingram</t>
  </si>
  <si>
    <t>W 31-26</t>
  </si>
  <si>
    <t>L 24-29</t>
  </si>
  <si>
    <t>https://www.rotoworld.com/football/nfl/player/50917/marquise-brown</t>
  </si>
  <si>
    <t>W 28-10</t>
  </si>
  <si>
    <t>L 14-19</t>
  </si>
  <si>
    <t>82%</t>
  </si>
  <si>
    <t>https://www.rotoworld.com/football/nfl/player/57716/jk-dobbins</t>
  </si>
  <si>
    <t>Miles Boykin</t>
  </si>
  <si>
    <t>https://www.rotoworld.com/football/nfl/player/51088/miles-boykin</t>
  </si>
  <si>
    <t>https://www.rotoworld.com/football/nfl/player/660/willie-snead</t>
  </si>
  <si>
    <t>60%</t>
  </si>
  <si>
    <t>https://www.rotoworld.com/football/nfl/player/672/gus-edwards</t>
  </si>
  <si>
    <t>Nick Boyle</t>
  </si>
  <si>
    <t>https://www.rotoworld.com/football/nfl/player/635/nick-boyle</t>
  </si>
  <si>
    <t>W 23-17</t>
  </si>
  <si>
    <t>W 37-20</t>
  </si>
  <si>
    <t>Devin Duvernay</t>
  </si>
  <si>
    <t>https://www.rotoworld.com/football/nfl/player/60116/devin-duvernay</t>
  </si>
  <si>
    <t>https://www.rotoworld.com/football/nfl/player/944/josh-allen</t>
  </si>
  <si>
    <t>L 19-22</t>
  </si>
  <si>
    <t>W 31-28</t>
  </si>
  <si>
    <t>W 35-32</t>
  </si>
  <si>
    <t>W 30-23</t>
  </si>
  <si>
    <t>L 16-42</t>
  </si>
  <si>
    <t>L 17-26</t>
  </si>
  <si>
    <t>2020 W7</t>
  </si>
  <si>
    <t>W 18-10</t>
  </si>
  <si>
    <t>W 44-34</t>
  </si>
  <si>
    <t>W 34-24</t>
  </si>
  <si>
    <t>W 26-15</t>
  </si>
  <si>
    <t>W 48-19</t>
  </si>
  <si>
    <t>W 38-9</t>
  </si>
  <si>
    <t>W 56-26</t>
  </si>
  <si>
    <t>2020 W18</t>
  </si>
  <si>
    <t>https://www.rotoworld.com/football/nfl/player/9728/stefon-diggs</t>
  </si>
  <si>
    <t>W 39-10</t>
  </si>
  <si>
    <t>W 26-20</t>
  </si>
  <si>
    <t>L 10-27</t>
  </si>
  <si>
    <t>98%</t>
  </si>
  <si>
    <t>https://www.rotoworld.com/football/nfl/player/51515/devin-singletary</t>
  </si>
  <si>
    <t>https://www.rotoworld.com/football/nfl/player/58443/zack-moss</t>
  </si>
  <si>
    <t>https://www.rotoworld.com/football/nfl/player/60126/gabriel-davis</t>
  </si>
  <si>
    <t>100%</t>
  </si>
  <si>
    <t>https://www.rotoworld.com/football/nfl/player/701/john-brown</t>
  </si>
  <si>
    <t>Cole Beasley</t>
  </si>
  <si>
    <t>https://www.rotoworld.com/football/nfl/player/2104/cole-beasley</t>
  </si>
  <si>
    <t>W 24-22</t>
  </si>
  <si>
    <t>L 22-30</t>
  </si>
  <si>
    <t>https://www.rotoworld.com/football/nfl/player/50082/dawson-knox</t>
  </si>
  <si>
    <t>Tyler Kroft</t>
  </si>
  <si>
    <t>https://www.rotoworld.com/football/nfl/player/1584/tyler-kroft</t>
  </si>
  <si>
    <t>https://www.rotoworld.com/football/nfl/player/1415/mitchell-trubisky</t>
  </si>
  <si>
    <t>L 15-16</t>
  </si>
  <si>
    <t>W 16-6</t>
  </si>
  <si>
    <t>L 7-17</t>
  </si>
  <si>
    <t>W 19-14</t>
  </si>
  <si>
    <t>W 24-20</t>
  </si>
  <si>
    <t>L 13-21</t>
  </si>
  <si>
    <t>W 21-19</t>
  </si>
  <si>
    <t>W 17-13</t>
  </si>
  <si>
    <t>W 30-26</t>
  </si>
  <si>
    <t>L 25-41</t>
  </si>
  <si>
    <t>L 30-34</t>
  </si>
  <si>
    <t>W 36-7</t>
  </si>
  <si>
    <t>W 41-17</t>
  </si>
  <si>
    <t>https://www.rotoworld.com/football/nfl/player/1407/allen-robinson</t>
  </si>
  <si>
    <t>L 11-19</t>
  </si>
  <si>
    <t>L 13-19</t>
  </si>
  <si>
    <t>https://www.rotoworld.com/football/nfl/player/50256/david-montgomery</t>
  </si>
  <si>
    <t>Nick Foles</t>
  </si>
  <si>
    <t>https://www.rotoworld.com/football/nfl/player/11156/nick-foles</t>
  </si>
  <si>
    <t>W 15-10</t>
  </si>
  <si>
    <t>W 38-7</t>
  </si>
  <si>
    <t>2017 W21</t>
  </si>
  <si>
    <t>W 41-33</t>
  </si>
  <si>
    <t>W 18-12</t>
  </si>
  <si>
    <t>L 21-27</t>
  </si>
  <si>
    <t>W 32-30</t>
  </si>
  <si>
    <t>W 24-0</t>
  </si>
  <si>
    <t>W 16-15</t>
  </si>
  <si>
    <t>L 20-42</t>
  </si>
  <si>
    <t>L 11-28</t>
  </si>
  <si>
    <t>https://www.rotoworld.com/football/nfl/player/60221/darnell-mooney</t>
  </si>
  <si>
    <t>Tarik Cohen</t>
  </si>
  <si>
    <t>https://www.rotoworld.com/football/nfl/player/1409/tarik-cohen</t>
  </si>
  <si>
    <t>W 14-9</t>
  </si>
  <si>
    <t>https://www.rotoworld.com/football/nfl/player/1410/anthony-miller</t>
  </si>
  <si>
    <t>https://www.rotoworld.com/football/nfl/player/7802/jimmy-graham</t>
  </si>
  <si>
    <t>W 31-13</t>
  </si>
  <si>
    <t>W 21-13</t>
  </si>
  <si>
    <t>W 23-10</t>
  </si>
  <si>
    <t>W 28-23</t>
  </si>
  <si>
    <t>L 20-37</t>
  </si>
  <si>
    <t>Ted Ginn Jr.</t>
  </si>
  <si>
    <t>https://www.rotoworld.com/football/nfl/player/10153/ted-ginn</t>
  </si>
  <si>
    <t>W 13-6</t>
  </si>
  <si>
    <t>W 36-25</t>
  </si>
  <si>
    <t>L 9-26</t>
  </si>
  <si>
    <t>W 34-31</t>
  </si>
  <si>
    <t>W 26-18</t>
  </si>
  <si>
    <t>L 46-48</t>
  </si>
  <si>
    <t>W 34-7</t>
  </si>
  <si>
    <t>W 38-28</t>
  </si>
  <si>
    <t>W 42-10</t>
  </si>
  <si>
    <t>https://www.rotoworld.com/football/nfl/player/58429/cole-kmet</t>
  </si>
  <si>
    <t>https://www.rotoworld.com/football/nfl/player/1873/baker-mayfield</t>
  </si>
  <si>
    <t>W 41-24</t>
  </si>
  <si>
    <t>W 27-19</t>
  </si>
  <si>
    <t>L 24-38</t>
  </si>
  <si>
    <t>L 23-33</t>
  </si>
  <si>
    <t>W 35-30</t>
  </si>
  <si>
    <t>W 49-38</t>
  </si>
  <si>
    <t>W 32-23</t>
  </si>
  <si>
    <t>L 6-16</t>
  </si>
  <si>
    <t>W 10-7</t>
  </si>
  <si>
    <t>W 27-25</t>
  </si>
  <si>
    <t>W 41-35</t>
  </si>
  <si>
    <t>L 42-47</t>
  </si>
  <si>
    <t>W 20-6</t>
  </si>
  <si>
    <t>https://www.rotoworld.com/football/nfl/player/1862/nick-chubb</t>
  </si>
  <si>
    <t>L 28-32</t>
  </si>
  <si>
    <t>L 19-24</t>
  </si>
  <si>
    <t>Odell Beckham Jr.</t>
  </si>
  <si>
    <t>https://www.rotoworld.com/football/nfl/player/10466/odell-beckham</t>
  </si>
  <si>
    <t>L 13-43</t>
  </si>
  <si>
    <t>W 40-25</t>
  </si>
  <si>
    <t>L 3-31</t>
  </si>
  <si>
    <t>https://www.rotoworld.com/football/nfl/player/1864/jarvis-landry</t>
  </si>
  <si>
    <t>https://www.rotoworld.com/football/nfl/player/8823/kareem-hunt</t>
  </si>
  <si>
    <t>L 21-22</t>
  </si>
  <si>
    <t>https://www.rotoworld.com/football/nfl/player/60232/donovan-peoples-jones</t>
  </si>
  <si>
    <t>https://www.rotoworld.com/football/nfl/player/473/austin-hooper</t>
  </si>
  <si>
    <t>W 26-13</t>
  </si>
  <si>
    <t>L 10-15</t>
  </si>
  <si>
    <t>L 33-34</t>
  </si>
  <si>
    <t>L 10-37</t>
  </si>
  <si>
    <t>W 26-9</t>
  </si>
  <si>
    <t>W 40-20</t>
  </si>
  <si>
    <t>W 24-12</t>
  </si>
  <si>
    <t>W 28-22</t>
  </si>
  <si>
    <t>David Njoku</t>
  </si>
  <si>
    <t>https://www.rotoworld.com/football/nfl/player/1872/david-njoku</t>
  </si>
  <si>
    <t>W 35-20</t>
  </si>
  <si>
    <t>L 13-29</t>
  </si>
  <si>
    <t>https://www.rotoworld.com/football/nfl/player/1865/rashard-higgins</t>
  </si>
  <si>
    <t>https://www.rotoworld.com/football/nfl/player/7815/aaron-rodgers</t>
  </si>
  <si>
    <t>W 43-34</t>
  </si>
  <si>
    <t>L 31-34</t>
  </si>
  <si>
    <t>W 41-25</t>
  </si>
  <si>
    <t>W 35-16</t>
  </si>
  <si>
    <t>W 32-18</t>
  </si>
  <si>
    <t>https://www.rotoworld.com/football/nfl/player/7809/aaron-jones</t>
  </si>
  <si>
    <t>https://www.rotoworld.com/football/nfl/player/7753/davante-adams</t>
  </si>
  <si>
    <t>https://www.rotoworld.com/football/nfl/player/8542/allen-lazard</t>
  </si>
  <si>
    <t>L 8-37</t>
  </si>
  <si>
    <t>https://www.rotoworld.com/football/nfl/player/7813/jamaal-williams</t>
  </si>
  <si>
    <t>https://www.rotoworld.com/football/nfl/player/7798/marquez-valdes-scantling</t>
  </si>
  <si>
    <t xml:space="preserve">                 </t>
  </si>
  <si>
    <t>https://www.rotoworld.com/football/nfl/player/7738/robert-tonyan</t>
  </si>
  <si>
    <t>AJ Dillon</t>
  </si>
  <si>
    <t>https://www.rotoworld.com/football/nfl/player/58459/aj-dillon</t>
  </si>
  <si>
    <t>Jace Sternberger</t>
  </si>
  <si>
    <t>https://www.rotoworld.com/football/nfl/player/51658/jace-sternberger</t>
  </si>
  <si>
    <t>Equanimeous St. Brown</t>
  </si>
  <si>
    <t>https://www.rotoworld.com/football/nfl/player/7777/equanimeous-st-brown</t>
  </si>
  <si>
    <t>W 28-11</t>
  </si>
  <si>
    <t>W 31-27</t>
  </si>
  <si>
    <t>W 44-27</t>
  </si>
  <si>
    <t>W 15-13</t>
  </si>
  <si>
    <t>L 34-37</t>
  </si>
  <si>
    <t>W 33-13</t>
  </si>
  <si>
    <t>L 17-31</t>
  </si>
  <si>
    <t>Patrick Mahomes</t>
  </si>
  <si>
    <t>https://www.rotoworld.com/football/nfl/player/8824/patrick-mahomes</t>
  </si>
  <si>
    <t>L 31-37</t>
  </si>
  <si>
    <t>W 32-29</t>
  </si>
  <si>
    <t>Travis Kelce</t>
  </si>
  <si>
    <t>https://www.rotoworld.com/football/nfl/player/8828/travis-kelce</t>
  </si>
  <si>
    <t>Tyreek Hill</t>
  </si>
  <si>
    <t>https://www.rotoworld.com/football/nfl/player/8826/tyreek-hill</t>
  </si>
  <si>
    <t>Clyde Edwards-Helaire</t>
  </si>
  <si>
    <t>https://www.rotoworld.com/football/nfl/player/58445/clyde-edwards-helaire</t>
  </si>
  <si>
    <t>Sammy Watkins</t>
  </si>
  <si>
    <t>https://www.rotoworld.com/football/nfl/player/8825/sammy-watkins</t>
  </si>
  <si>
    <t>L 32-35</t>
  </si>
  <si>
    <t>W 40-9</t>
  </si>
  <si>
    <t>https://www.rotoworld.com/football/nfl/player/8791/darrel-williams</t>
  </si>
  <si>
    <t>https://www.rotoworld.com/football/nfl/player/11417/leveon-bell</t>
  </si>
  <si>
    <t>L 0-33</t>
  </si>
  <si>
    <t>L 15-29</t>
  </si>
  <si>
    <t>W 34-27</t>
  </si>
  <si>
    <t>L 6-22</t>
  </si>
  <si>
    <t>https://www.rotoworld.com/football/nfl/player/50234/mecole-hardman</t>
  </si>
  <si>
    <t>https://www.rotoworld.com/football/nfl/player/8750/demarcus-robinson</t>
  </si>
  <si>
    <t>Jared Goff</t>
  </si>
  <si>
    <t>https://www.rotoworld.com/football/nfl/player/9277/jared-goff</t>
  </si>
  <si>
    <t>L 13-26</t>
  </si>
  <si>
    <t>L 21-44</t>
  </si>
  <si>
    <t>W 37-19</t>
  </si>
  <si>
    <t>L 17-28</t>
  </si>
  <si>
    <t>W 24-3</t>
  </si>
  <si>
    <t>L 9-20</t>
  </si>
  <si>
    <t>Cooper Kupp</t>
  </si>
  <si>
    <t>https://www.rotoworld.com/football/nfl/player/9293/cooper-kupp</t>
  </si>
  <si>
    <t>L 6-45</t>
  </si>
  <si>
    <t>https://www.rotoworld.com/football/nfl/player/58449/cam-akers</t>
  </si>
  <si>
    <t>https://www.rotoworld.com/football/nfl/player/9302/robert-woods</t>
  </si>
  <si>
    <t>https://www.rotoworld.com/football/nfl/player/9296/tyler-higbee</t>
  </si>
  <si>
    <t>https://www.rotoworld.com/football/nfl/player/9241/malcolm-brown</t>
  </si>
  <si>
    <t>https://www.rotoworld.com/football/nfl/player/58426/van-jefferson</t>
  </si>
  <si>
    <t>https://www.rotoworld.com/football/nfl/player/9289/gerald-everett</t>
  </si>
  <si>
    <t>Darrell Henderson Jr.</t>
  </si>
  <si>
    <t>https://www.rotoworld.com/football/nfl/player/51510/darrell-henderson</t>
  </si>
  <si>
    <t>L 12-17</t>
  </si>
  <si>
    <t>https://www.rotoworld.com/football/nfl/player/9283/josh-reynolds</t>
  </si>
  <si>
    <t>https://www.rotoworld.com/football/nfl/player/10219/drew-brees</t>
  </si>
  <si>
    <t>W 34-23</t>
  </si>
  <si>
    <t>L 24-34</t>
  </si>
  <si>
    <t>L 30-37</t>
  </si>
  <si>
    <t>W 35-29</t>
  </si>
  <si>
    <t>W 38-3</t>
  </si>
  <si>
    <t>L 29-32</t>
  </si>
  <si>
    <t>W 52-33</t>
  </si>
  <si>
    <t>https://www.rotoworld.com/football/nfl/player/10222/taysom-hill</t>
  </si>
  <si>
    <t>bet pb</t>
  </si>
  <si>
    <t>Alvin Kamara</t>
  </si>
  <si>
    <t>https://www.rotoworld.com/football/nfl/player/10218/alvin-kamara</t>
  </si>
  <si>
    <t>W 31-3</t>
  </si>
  <si>
    <t>Michael Thomas</t>
  </si>
  <si>
    <t>https://www.rotoworld.com/football/nfl/player/10152/michael-thomas</t>
  </si>
  <si>
    <t>https://www.rotoworld.com/football/nfl/player/10930/jared-cook</t>
  </si>
  <si>
    <t>https://www.rotoworld.com/football/nfl/player/2378/emmanuel-sanders</t>
  </si>
  <si>
    <t>W 37-8</t>
  </si>
  <si>
    <t>W 48-46</t>
  </si>
  <si>
    <t>L 22-29</t>
  </si>
  <si>
    <t>W 26-21</t>
  </si>
  <si>
    <t>L 20-31</t>
  </si>
  <si>
    <t>https://www.rotoworld.com/football/nfl/player/9729/latavius-murray</t>
  </si>
  <si>
    <t>Adam Trautman</t>
  </si>
  <si>
    <t>https://www.rotoworld.com/football/nfl/player/60131/adam-trautman</t>
  </si>
  <si>
    <t>https://www.rotoworld.com/college-football/nfl-draft/player/39392/marquez-callaway</t>
  </si>
  <si>
    <t>Tre'Quan Smith</t>
  </si>
  <si>
    <t>https://www.rotoworld.com/football/nfl/player/10221/trequan-smith</t>
  </si>
  <si>
    <t>Josh Hill</t>
  </si>
  <si>
    <t>https://www.rotoworld.com/football/nfl/player/10200/josh-hill</t>
  </si>
  <si>
    <t>Ben Roethlisberger</t>
  </si>
  <si>
    <t>https://www.rotoworld.com/football/nfl/player/11408/ben-roethlisberger</t>
  </si>
  <si>
    <t>L 42-45</t>
  </si>
  <si>
    <t>L 28-31</t>
  </si>
  <si>
    <t>W 16-13</t>
  </si>
  <si>
    <t>L 3-33</t>
  </si>
  <si>
    <t>L 26-28</t>
  </si>
  <si>
    <t>W 26-16</t>
  </si>
  <si>
    <t>W 28-21</t>
  </si>
  <si>
    <t>W 38-29</t>
  </si>
  <si>
    <t>W 28-24</t>
  </si>
  <si>
    <t>W 36-10</t>
  </si>
  <si>
    <t>L 15-26</t>
  </si>
  <si>
    <t>https://www.rotoworld.com/football/nfl/player/11409/james-conner</t>
  </si>
  <si>
    <t>L 10-17</t>
  </si>
  <si>
    <t>https://www.rotoworld.com/football/nfl/player/11412/juju-smith-schuster</t>
  </si>
  <si>
    <t>https://www.rotoworld.com/football/nfl/player/51685/diontae-johnson</t>
  </si>
  <si>
    <t>https://www.rotoworld.com/football/nfl/player/8330/eric-ebron</t>
  </si>
  <si>
    <t>https://www.rotoworld.com/football/nfl/player/11410/james-washington</t>
  </si>
  <si>
    <t>https://www.rotoworld.com/football/nfl/player/58431/chase-claypool</t>
  </si>
  <si>
    <t>https://www.rotoworld.com/football/nfl/player/49923/benny-snell</t>
  </si>
  <si>
    <t>Vance McDonald</t>
  </si>
  <si>
    <t>https://www.rotoworld.com/football/nfl/player/11416/vance-mcdonald</t>
  </si>
  <si>
    <t>Jaylen Samuels</t>
  </si>
  <si>
    <t>https://www.rotoworld.com/football/nfl/player/11393/jaylen-samuels</t>
  </si>
  <si>
    <t>https://www.rotoworld.com/football/nfl/player/11668/russell-wilson</t>
  </si>
  <si>
    <t>W 38-25</t>
  </si>
  <si>
    <t>W 27-26</t>
  </si>
  <si>
    <t>W 37-27</t>
  </si>
  <si>
    <t>L 34-44</t>
  </si>
  <si>
    <t>W 40-3</t>
  </si>
  <si>
    <t>W 20-9</t>
  </si>
  <si>
    <t>https://www.rotoworld.com/football/nfl/player/11667/chris-carson</t>
  </si>
  <si>
    <t>https://www.rotoworld.com/football/nfl/player/11673/tyler-lockett</t>
  </si>
  <si>
    <t>https://www.rotoworld.com/football/nfl/player/49705/dk-metcalf</t>
  </si>
  <si>
    <t>Phillip Dorsett II</t>
  </si>
  <si>
    <t>https://www.rotoworld.com/football/nfl/player/9954/phillip-dorsett</t>
  </si>
  <si>
    <t>L 33-41</t>
  </si>
  <si>
    <t>W 41-28</t>
  </si>
  <si>
    <t>W 37-31</t>
  </si>
  <si>
    <t>W 13-3</t>
  </si>
  <si>
    <t>W 33-3</t>
  </si>
  <si>
    <t>W 30-14</t>
  </si>
  <si>
    <t>W 33-0</t>
  </si>
  <si>
    <t>Will Dissly</t>
  </si>
  <si>
    <t>https://www.rotoworld.com/football/nfl/player/11676/will-dissly</t>
  </si>
  <si>
    <t>https://www.rotoworld.com/football/nfl/player/1861/carlos-hyde</t>
  </si>
  <si>
    <t>L 7-41</t>
  </si>
  <si>
    <t>L 31-51</t>
  </si>
  <si>
    <t>https://www.rotoworld.com/football/nfl/player/1187/greg-olsen</t>
  </si>
  <si>
    <t>W 37-26</t>
  </si>
  <si>
    <t>L 13-51</t>
  </si>
  <si>
    <t>W 30-20</t>
  </si>
  <si>
    <t>L 3-29</t>
  </si>
  <si>
    <t>https://www.rotoworld.com/football/nfl/player/11636/david-moore</t>
  </si>
  <si>
    <t>https://www.rotoworld.com/football/nfl/player/9951/tom-brady</t>
  </si>
  <si>
    <t>L 23-34</t>
  </si>
  <si>
    <t>W 45-20</t>
  </si>
  <si>
    <t>W 25-23</t>
  </si>
  <si>
    <t>L 3-38</t>
  </si>
  <si>
    <t>W 46-23</t>
  </si>
  <si>
    <t>W 26-14</t>
  </si>
  <si>
    <t>W 47-7</t>
  </si>
  <si>
    <t>https://www.rotoworld.com/football/nfl/player/12160/chris-godwin</t>
  </si>
  <si>
    <t>L 34-40</t>
  </si>
  <si>
    <t>W 35-22</t>
  </si>
  <si>
    <t>W 38-17</t>
  </si>
  <si>
    <t>https://www.rotoworld.com/football/nfl/player/12167/mike-evans</t>
  </si>
  <si>
    <t>https://www.rotoworld.com/football/nfl/player/12162/ronald-jones</t>
  </si>
  <si>
    <t>https://www.rotoworld.com/football/nfl/player/9962/rob-gronkowski</t>
  </si>
  <si>
    <t>https://www.rotoworld.com/football/nfl/player/11415/antonio-brown</t>
  </si>
  <si>
    <t>Leonard Fournette</t>
  </si>
  <si>
    <t>https://www.rotoworld.com/football/nfl/player/8581/leonard-fournette</t>
  </si>
  <si>
    <t>W 20-16</t>
  </si>
  <si>
    <t>L 12-24</t>
  </si>
  <si>
    <t>Scotty Miller</t>
  </si>
  <si>
    <t>https://www.rotoworld.com/football/nfl/player/51833/scotty-miller</t>
  </si>
  <si>
    <t>https://www.rotoworld.com/football/nfl/player/937/lesean-mccoy</t>
  </si>
  <si>
    <t>W 34-30</t>
  </si>
  <si>
    <t>W 30-6</t>
  </si>
  <si>
    <t>O.J. Howard</t>
  </si>
  <si>
    <t>https://www.rotoworld.com/football/nfl/player/12163/oj-howard</t>
  </si>
  <si>
    <t>L 31-32</t>
  </si>
  <si>
    <t>W 55-40</t>
  </si>
  <si>
    <t>L 26-37</t>
  </si>
  <si>
    <t>Justin Watson</t>
  </si>
  <si>
    <t>https://www.rotoworld.com/football/nfl/player/12149/justin-watson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</si>
</sst>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mmm\ d"/>
  </numFmts>
  <fonts count="17">
    <font>
      <sz val="10"/>
      <color rgb="FF000000"/>
      <name val="Arial"/>
    </font>
    <font>
      <sz val="10"/>
      <name val="Arial"/>
      <family val="2"/>
    </font>
    <font>
      <sz val="10"/>
      <color rgb="FF111111"/>
      <name val="Arial"/>
      <family val="2"/>
    </font>
    <font>
      <sz val="10"/>
      <color rgb="FF566375"/>
      <name val="Arial"/>
      <family val="2"/>
    </font>
    <font>
      <sz val="10"/>
      <color rgb="FF3C4043"/>
      <name val="Proxima-nova"/>
    </font>
    <font>
      <sz val="11"/>
      <color rgb="FF3C4043"/>
      <name val="Proxima-nova"/>
    </font>
    <font>
      <sz val="10"/>
      <color rgb="FF111111"/>
      <name val="Arial"/>
      <family val="2"/>
    </font>
    <font>
      <b/>
      <sz val="12"/>
      <color rgb="FF000000"/>
      <name val="Helvetica Neue"/>
      <family val="2"/>
    </font>
    <font>
      <u/>
      <sz val="10"/>
      <color theme="10"/>
      <name val="Arial"/>
      <family val="2"/>
    </font>
    <font>
      <sz val="10"/>
      <color rgb="FF000000"/>
      <name val="Arial"/>
      <family val="2"/>
    </font>
    <font>
      <u/>
      <sz val="11"/>
      <color rgb="FF151617"/>
      <name val="Helvetica Neue"/>
      <family val="2"/>
    </font>
    <font>
      <sz val="12"/>
      <color rgb="FF6C6D6F"/>
      <name val="Helvetica Neue"/>
      <family val="2"/>
    </font>
    <font>
      <sz val="12"/>
      <color rgb="FF797B7D"/>
      <name val="Helvetica Neue"/>
      <family val="2"/>
    </font>
    <font>
      <sz val="12"/>
      <color rgb="FF009444"/>
      <name val="Helvetica Neue"/>
      <family val="2"/>
    </font>
    <font>
      <sz val="12"/>
      <color rgb="FFCC0000"/>
      <name val="Helvetica Neue"/>
      <family val="2"/>
    </font>
    <font>
      <sz val="11"/>
      <color rgb="FF000000"/>
      <name val="Arial"/>
      <family val="2"/>
    </font>
    <font>
      <b/>
      <sz val="11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FFFF00"/>
        <bgColor rgb="FFFFFF00"/>
      </patternFill>
    </fill>
    <fill>
      <patternFill patternType="solid">
        <fgColor rgb="FFFCE5CD"/>
        <bgColor rgb="FFFCE5CD"/>
      </patternFill>
    </fill>
    <fill>
      <patternFill patternType="solid">
        <fgColor rgb="FFF5F5F5"/>
        <bgColor rgb="FFF5F5F5"/>
      </patternFill>
    </fill>
    <fill>
      <patternFill patternType="solid">
        <fgColor rgb="FFFFFF00"/>
        <bgColor rgb="FFFFFFFF"/>
      </patternFill>
    </fill>
    <fill>
      <patternFill patternType="solid">
        <fgColor theme="5" tint="0.59999389629810485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8" fillId="0" borderId="0"/>
  </cellStyleXfs>
  <cellXfs count="41">
    <xf numFmtId="0" fontId="0" fillId="0" borderId="0" xfId="0"/>
    <xf numFmtId="4" fontId="1" fillId="0" borderId="0" xfId="0" applyNumberFormat="1" applyFont="1"/>
    <xf numFmtId="0" fontId="1" fillId="3" borderId="0" xfId="0" applyFont="1" applyFill="1"/>
    <xf numFmtId="0" fontId="1" fillId="0" borderId="0" xfId="0" applyFont="1" applyAlignment="1">
      <alignment horizontal="right"/>
    </xf>
    <xf numFmtId="0" fontId="1" fillId="4" borderId="0" xfId="0" applyFont="1" applyFill="1"/>
    <xf numFmtId="0" fontId="1" fillId="5" borderId="0" xfId="0" applyFont="1" applyFill="1"/>
    <xf numFmtId="164" fontId="1" fillId="0" borderId="0" xfId="0" applyNumberFormat="1" applyFont="1"/>
    <xf numFmtId="9" fontId="1" fillId="0" borderId="0" xfId="0" applyNumberFormat="1" applyFont="1"/>
    <xf numFmtId="1" fontId="1" fillId="0" borderId="0" xfId="0" applyNumberFormat="1" applyFont="1"/>
    <xf numFmtId="4" fontId="2" fillId="2" borderId="0" xfId="0" applyNumberFormat="1" applyFont="1" applyFill="1" applyAlignment="1">
      <alignment horizontal="left"/>
    </xf>
    <xf numFmtId="3" fontId="3" fillId="6" borderId="0" xfId="0" applyNumberFormat="1" applyFont="1" applyFill="1" applyAlignment="1">
      <alignment horizontal="left"/>
    </xf>
    <xf numFmtId="165" fontId="4" fillId="6" borderId="0" xfId="0" applyNumberFormat="1" applyFont="1" applyFill="1" applyAlignment="1">
      <alignment horizontal="left"/>
    </xf>
    <xf numFmtId="165" fontId="4" fillId="2" borderId="0" xfId="0" applyNumberFormat="1" applyFont="1" applyFill="1" applyAlignment="1">
      <alignment horizontal="left"/>
    </xf>
    <xf numFmtId="0" fontId="5" fillId="2" borderId="0" xfId="0" applyFont="1" applyFill="1"/>
    <xf numFmtId="0" fontId="6" fillId="2" borderId="0" xfId="0" applyFont="1" applyFill="1" applyAlignment="1">
      <alignment horizontal="left"/>
    </xf>
    <xf numFmtId="0" fontId="2" fillId="2" borderId="0" xfId="0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4" fillId="6" borderId="0" xfId="0" applyFont="1" applyFill="1" applyAlignment="1">
      <alignment horizontal="left"/>
    </xf>
    <xf numFmtId="0" fontId="4" fillId="2" borderId="0" xfId="0" applyFont="1" applyFill="1" applyAlignment="1">
      <alignment horizontal="left"/>
    </xf>
    <xf numFmtId="0" fontId="7" fillId="0" borderId="0" xfId="0" applyFont="1"/>
    <xf numFmtId="0" fontId="1" fillId="0" borderId="0" xfId="0" applyFont="1"/>
    <xf numFmtId="0" fontId="4" fillId="6" borderId="0" xfId="0" applyFont="1" applyFill="1" applyAlignment="1">
      <alignment horizontal="right"/>
    </xf>
    <xf numFmtId="0" fontId="4" fillId="2" borderId="0" xfId="0" applyFont="1" applyFill="1" applyAlignment="1">
      <alignment horizontal="right"/>
    </xf>
    <xf numFmtId="0" fontId="2" fillId="7" borderId="0" xfId="0" applyFont="1" applyFill="1" applyAlignment="1">
      <alignment horizontal="right"/>
    </xf>
    <xf numFmtId="0" fontId="2" fillId="8" borderId="0" xfId="0" applyFont="1" applyFill="1" applyAlignment="1">
      <alignment horizontal="right"/>
    </xf>
    <xf numFmtId="0" fontId="8" fillId="0" borderId="0" xfId="1"/>
    <xf numFmtId="0" fontId="10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1" fillId="0" borderId="0" xfId="0" applyFont="1"/>
    <xf numFmtId="0" fontId="0" fillId="9" borderId="0" xfId="0" applyFill="1"/>
    <xf numFmtId="0" fontId="9" fillId="9" borderId="0" xfId="0" applyFont="1" applyFill="1"/>
    <xf numFmtId="164" fontId="0" fillId="0" borderId="0" xfId="0" applyNumberFormat="1"/>
    <xf numFmtId="0" fontId="9" fillId="10" borderId="0" xfId="0" applyFont="1" applyFill="1"/>
    <xf numFmtId="16" fontId="12" fillId="0" borderId="0" xfId="0" applyNumberFormat="1" applyFont="1"/>
    <xf numFmtId="0" fontId="9" fillId="0" borderId="0" xfId="0" applyFont="1" applyAlignment="1">
      <alignment horizontal="left"/>
    </xf>
    <xf numFmtId="0" fontId="15" fillId="0" borderId="0" xfId="0" applyFont="1"/>
    <xf numFmtId="0" fontId="16" fillId="0" borderId="0" xfId="0" applyFont="1"/>
    <xf numFmtId="0" fontId="9" fillId="0" borderId="0" xfId="0" applyFont="1"/>
    <xf numFmtId="0" fontId="0" fillId="0" borderId="0" xfId="0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calcChain" Target="calcChain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rotoworld.com/football/nfl/player/9226/brandon-allen" TargetMode="External"/><Relationship Id="rId1" Type="http://schemas.openxmlformats.org/officeDocument/2006/relationships/hyperlink" Target="https://www.rotoworld.com/football/nfl/player/9226/brandon-allen" TargetMode="Externa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rotoworld.com/football/nfl/player/672/gus-edwards" TargetMode="External"/><Relationship Id="rId1" Type="http://schemas.openxmlformats.org/officeDocument/2006/relationships/hyperlink" Target="https://www.rotoworld.com/football/nfl/player/672/gus-edwards" TargetMode="Externa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rotoworld.com/football/nfl/player/944/josh-allen" TargetMode="External"/><Relationship Id="rId1" Type="http://schemas.openxmlformats.org/officeDocument/2006/relationships/hyperlink" Target="https://www.rotoworld.com/football/nfl/player/944/josh-allen" TargetMode="Externa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rotoworld.com/football/nfl/player/58443/zack-moss" TargetMode="External"/><Relationship Id="rId1" Type="http://schemas.openxmlformats.org/officeDocument/2006/relationships/hyperlink" Target="https://www.rotoworld.com/football/nfl/player/58443/zack-moss" TargetMode="Externa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rotoworld.com/football/nfl/player/701/john-brown" TargetMode="External"/><Relationship Id="rId1" Type="http://schemas.openxmlformats.org/officeDocument/2006/relationships/hyperlink" Target="https://www.rotoworld.com/football/nfl/player/701/john-brown" TargetMode="Externa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rotoworld.com/football/nfl/player/1864/jarvis-landry" TargetMode="External"/><Relationship Id="rId1" Type="http://schemas.openxmlformats.org/officeDocument/2006/relationships/hyperlink" Target="https://www.rotoworld.com/football/nfl/player/1864/jarvis-landry" TargetMode="Externa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rotoworld.com/football/nfl/player/7798/marquez-valdes-scantling" TargetMode="External"/><Relationship Id="rId1" Type="http://schemas.openxmlformats.org/officeDocument/2006/relationships/hyperlink" Target="https://www.rotoworld.com/football/nfl/player/7798/marquez-valdes-scantling" TargetMode="Externa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rotoworld.com/football/nfl/player/9289/gerald-everett" TargetMode="External"/><Relationship Id="rId1" Type="http://schemas.openxmlformats.org/officeDocument/2006/relationships/hyperlink" Target="https://www.rotoworld.com/football/nfl/player/9289/gerald-everett" TargetMode="Externa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rotoworld.com/football/nfl/player/10222/taysom-hill" TargetMode="External"/><Relationship Id="rId1" Type="http://schemas.openxmlformats.org/officeDocument/2006/relationships/hyperlink" Target="https://www.rotoworld.com/football/nfl/player/10222/taysom-hill" TargetMode="External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rotoworld.com/football/nfl/player/11412/juju-smith-schuster" TargetMode="External"/><Relationship Id="rId1" Type="http://schemas.openxmlformats.org/officeDocument/2006/relationships/hyperlink" Target="https://www.rotoworld.com/football/nfl/player/11412/juju-smith-schuster" TargetMode="External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rotoworld.com/football/nfl/player/11415/antonio-brown" TargetMode="External"/><Relationship Id="rId1" Type="http://schemas.openxmlformats.org/officeDocument/2006/relationships/hyperlink" Target="https://www.rotoworld.com/football/nfl/player/11415/antonio-brow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H916"/>
  <sheetViews>
    <sheetView topLeftCell="A825" workbookViewId="0">
      <selection activeCell="B876" sqref="B876"/>
    </sheetView>
  </sheetViews>
  <sheetFormatPr baseColWidth="10" defaultRowHeight="13"/>
  <cols>
    <col min="6" max="6" width="22.83203125" style="40" customWidth="1"/>
    <col min="7" max="7" width="40.33203125" style="40" bestFit="1" customWidth="1"/>
  </cols>
  <sheetData>
    <row r="1" spans="1:8">
      <c r="A1" s="31"/>
      <c r="B1" s="31"/>
      <c r="C1" s="31"/>
      <c r="D1" s="31"/>
      <c r="E1" s="31"/>
      <c r="F1" s="31"/>
      <c r="G1" s="31"/>
    </row>
    <row r="2" spans="1:8" hidden="1">
      <c r="A2">
        <v>1</v>
      </c>
      <c r="B2" s="39" t="s">
        <v>0</v>
      </c>
      <c r="F2" s="39" t="e">
        <f>LEFT(#REF!,LEN(#REF!)/2)</f>
        <v>#REF!</v>
      </c>
      <c r="G2" t="str">
        <f t="shared" ref="G2:G65" si="0">LEFT(B3,LEN(B3)-2)</f>
        <v>Davante Ada</v>
      </c>
      <c r="H2" t="str">
        <f t="shared" ref="H2:H65" si="1">RIGHT(B3,2)</f>
        <v>ms</v>
      </c>
    </row>
    <row r="3" spans="1:8">
      <c r="B3" t="s">
        <v>1</v>
      </c>
      <c r="E3" s="39" t="s">
        <v>2</v>
      </c>
      <c r="F3" s="39" t="str">
        <f t="shared" ref="F3:F66" si="2">LEFT(B2,LEN(B2)/2)</f>
        <v>Davante Adams</v>
      </c>
      <c r="G3" t="str">
        <f t="shared" si="0"/>
        <v>GB</v>
      </c>
      <c r="H3" t="str">
        <f t="shared" si="1"/>
        <v>WR</v>
      </c>
    </row>
    <row r="4" spans="1:8" hidden="1">
      <c r="B4" t="s">
        <v>3</v>
      </c>
      <c r="F4" s="39" t="str">
        <f t="shared" si="2"/>
        <v>Davant</v>
      </c>
      <c r="G4" t="str">
        <f t="shared" si="0"/>
        <v>Deshaun WatsonDeshaun Wats</v>
      </c>
      <c r="H4" t="str">
        <f t="shared" si="1"/>
        <v>on</v>
      </c>
    </row>
    <row r="5" spans="1:8" hidden="1">
      <c r="A5">
        <v>2</v>
      </c>
      <c r="B5" s="39" t="s">
        <v>4</v>
      </c>
      <c r="F5" s="39" t="str">
        <f t="shared" si="2"/>
        <v>GB</v>
      </c>
      <c r="G5" t="str">
        <f t="shared" si="0"/>
        <v>Deshaun Wats</v>
      </c>
      <c r="H5" t="str">
        <f t="shared" si="1"/>
        <v>on</v>
      </c>
    </row>
    <row r="6" spans="1:8">
      <c r="B6" t="s">
        <v>5</v>
      </c>
      <c r="E6" s="39" t="s">
        <v>2</v>
      </c>
      <c r="F6" s="39" t="str">
        <f t="shared" si="2"/>
        <v>Deshaun Watson</v>
      </c>
      <c r="G6" t="str">
        <f t="shared" si="0"/>
        <v>Hou</v>
      </c>
      <c r="H6" t="str">
        <f t="shared" si="1"/>
        <v>QB</v>
      </c>
    </row>
    <row r="7" spans="1:8" hidden="1">
      <c r="B7" t="s">
        <v>6</v>
      </c>
      <c r="F7" s="39" t="str">
        <f t="shared" si="2"/>
        <v>Deshaun</v>
      </c>
      <c r="G7" t="str">
        <f t="shared" si="0"/>
        <v>Lamar JacksonLamar Jacks</v>
      </c>
      <c r="H7" t="str">
        <f t="shared" si="1"/>
        <v>on</v>
      </c>
    </row>
    <row r="8" spans="1:8" hidden="1">
      <c r="A8">
        <v>3</v>
      </c>
      <c r="B8" s="39" t="s">
        <v>7</v>
      </c>
      <c r="F8" s="39" t="str">
        <f t="shared" si="2"/>
        <v>Ho</v>
      </c>
      <c r="G8" t="str">
        <f t="shared" si="0"/>
        <v>Lamar Jacks</v>
      </c>
      <c r="H8" t="str">
        <f t="shared" si="1"/>
        <v>on</v>
      </c>
    </row>
    <row r="9" spans="1:8">
      <c r="B9" t="s">
        <v>8</v>
      </c>
      <c r="E9" s="39" t="s">
        <v>2</v>
      </c>
      <c r="F9" s="39" t="str">
        <f t="shared" si="2"/>
        <v>Lamar Jackson</v>
      </c>
      <c r="G9" t="str">
        <f t="shared" si="0"/>
        <v>Bal</v>
      </c>
      <c r="H9" t="str">
        <f t="shared" si="1"/>
        <v>QB</v>
      </c>
    </row>
    <row r="10" spans="1:8" hidden="1">
      <c r="B10" t="s">
        <v>9</v>
      </c>
      <c r="F10" s="39" t="str">
        <f t="shared" si="2"/>
        <v xml:space="preserve">Lamar </v>
      </c>
      <c r="G10" t="str">
        <f t="shared" si="0"/>
        <v>Calvin RidleyCalvin Ridl</v>
      </c>
      <c r="H10" t="str">
        <f t="shared" si="1"/>
        <v>ey</v>
      </c>
    </row>
    <row r="11" spans="1:8" hidden="1">
      <c r="A11">
        <v>4</v>
      </c>
      <c r="B11" s="39" t="s">
        <v>10</v>
      </c>
      <c r="F11" s="39" t="str">
        <f t="shared" si="2"/>
        <v>Ba</v>
      </c>
      <c r="G11" t="str">
        <f t="shared" si="0"/>
        <v>Calvin Ridl</v>
      </c>
      <c r="H11" t="str">
        <f t="shared" si="1"/>
        <v>ey</v>
      </c>
    </row>
    <row r="12" spans="1:8">
      <c r="B12" t="s">
        <v>11</v>
      </c>
      <c r="E12" s="39" t="s">
        <v>2</v>
      </c>
      <c r="F12" s="39" t="str">
        <f t="shared" si="2"/>
        <v>Calvin Ridley</v>
      </c>
      <c r="G12" t="str">
        <f t="shared" si="0"/>
        <v>Atl</v>
      </c>
      <c r="H12" t="str">
        <f t="shared" si="1"/>
        <v>WR</v>
      </c>
    </row>
    <row r="13" spans="1:8" hidden="1">
      <c r="B13" t="s">
        <v>12</v>
      </c>
      <c r="F13" s="39" t="str">
        <f t="shared" si="2"/>
        <v>Calvin</v>
      </c>
      <c r="G13" t="str">
        <f t="shared" si="0"/>
        <v>Derrick HenryDerrick Hen</v>
      </c>
      <c r="H13" t="str">
        <f t="shared" si="1"/>
        <v>ry</v>
      </c>
    </row>
    <row r="14" spans="1:8" hidden="1">
      <c r="A14">
        <v>5</v>
      </c>
      <c r="B14" s="39" t="s">
        <v>13</v>
      </c>
      <c r="F14" s="39" t="str">
        <f t="shared" si="2"/>
        <v>At</v>
      </c>
      <c r="G14" t="str">
        <f t="shared" si="0"/>
        <v>Derrick Hen</v>
      </c>
      <c r="H14" t="str">
        <f t="shared" si="1"/>
        <v>ry</v>
      </c>
    </row>
    <row r="15" spans="1:8">
      <c r="B15" t="s">
        <v>14</v>
      </c>
      <c r="E15" s="39" t="s">
        <v>2</v>
      </c>
      <c r="F15" s="39" t="str">
        <f t="shared" si="2"/>
        <v>Derrick Henry</v>
      </c>
      <c r="G15" t="str">
        <f t="shared" si="0"/>
        <v>Ten</v>
      </c>
      <c r="H15" t="str">
        <f t="shared" si="1"/>
        <v>RB</v>
      </c>
    </row>
    <row r="16" spans="1:8" hidden="1">
      <c r="B16" t="s">
        <v>15</v>
      </c>
      <c r="F16" s="39" t="str">
        <f t="shared" si="2"/>
        <v>Derric</v>
      </c>
      <c r="G16" t="str">
        <f t="shared" si="0"/>
        <v>Aaron RodgersAaron Rodge</v>
      </c>
      <c r="H16" t="str">
        <f t="shared" si="1"/>
        <v>rs</v>
      </c>
    </row>
    <row r="17" spans="1:8" hidden="1">
      <c r="A17">
        <v>6</v>
      </c>
      <c r="B17" s="39" t="s">
        <v>16</v>
      </c>
      <c r="F17" s="39" t="str">
        <f t="shared" si="2"/>
        <v>Te</v>
      </c>
      <c r="G17" t="str">
        <f t="shared" si="0"/>
        <v>Aaron Rodge</v>
      </c>
      <c r="H17" t="str">
        <f t="shared" si="1"/>
        <v>rs</v>
      </c>
    </row>
    <row r="18" spans="1:8">
      <c r="B18" t="s">
        <v>17</v>
      </c>
      <c r="E18" s="39" t="s">
        <v>2</v>
      </c>
      <c r="F18" s="39" t="str">
        <f t="shared" si="2"/>
        <v>Aaron Rodgers</v>
      </c>
      <c r="G18" t="str">
        <f t="shared" si="0"/>
        <v>GB</v>
      </c>
      <c r="H18" t="str">
        <f t="shared" si="1"/>
        <v>QB</v>
      </c>
    </row>
    <row r="19" spans="1:8" hidden="1">
      <c r="B19" t="s">
        <v>18</v>
      </c>
      <c r="F19" s="39" t="str">
        <f t="shared" si="2"/>
        <v xml:space="preserve">Aaron </v>
      </c>
      <c r="G19" t="str">
        <f t="shared" si="0"/>
        <v>Tom BradyTom Bra</v>
      </c>
      <c r="H19" t="str">
        <f t="shared" si="1"/>
        <v>dy</v>
      </c>
    </row>
    <row r="20" spans="1:8" hidden="1">
      <c r="A20">
        <v>7</v>
      </c>
      <c r="B20" s="39" t="s">
        <v>19</v>
      </c>
      <c r="F20" s="39" t="str">
        <f t="shared" si="2"/>
        <v>GB</v>
      </c>
      <c r="G20" t="str">
        <f t="shared" si="0"/>
        <v>Tom Bra</v>
      </c>
      <c r="H20" t="str">
        <f t="shared" si="1"/>
        <v>dy</v>
      </c>
    </row>
    <row r="21" spans="1:8">
      <c r="B21" t="s">
        <v>20</v>
      </c>
      <c r="E21" s="39" t="s">
        <v>2</v>
      </c>
      <c r="F21" s="39" t="str">
        <f t="shared" si="2"/>
        <v>Tom Brady</v>
      </c>
      <c r="G21" t="str">
        <f t="shared" si="0"/>
        <v>TB</v>
      </c>
      <c r="H21" t="str">
        <f t="shared" si="1"/>
        <v>QB</v>
      </c>
    </row>
    <row r="22" spans="1:8" hidden="1">
      <c r="B22" t="s">
        <v>21</v>
      </c>
      <c r="F22" s="39" t="str">
        <f t="shared" si="2"/>
        <v xml:space="preserve">Tom </v>
      </c>
      <c r="G22" t="str">
        <f t="shared" si="0"/>
        <v>Kirk CousinsKirk Cousi</v>
      </c>
      <c r="H22" t="str">
        <f t="shared" si="1"/>
        <v>ns</v>
      </c>
    </row>
    <row r="23" spans="1:8" hidden="1">
      <c r="A23">
        <v>8</v>
      </c>
      <c r="B23" s="39" t="s">
        <v>22</v>
      </c>
      <c r="F23" s="39" t="str">
        <f t="shared" si="2"/>
        <v>TB</v>
      </c>
      <c r="G23" t="str">
        <f t="shared" si="0"/>
        <v>Kirk Cousi</v>
      </c>
      <c r="H23" t="str">
        <f t="shared" si="1"/>
        <v>ns</v>
      </c>
    </row>
    <row r="24" spans="1:8">
      <c r="B24" t="s">
        <v>23</v>
      </c>
      <c r="E24" s="39" t="s">
        <v>2</v>
      </c>
      <c r="F24" s="39" t="str">
        <f t="shared" si="2"/>
        <v>Kirk Cousins</v>
      </c>
      <c r="G24" t="str">
        <f t="shared" si="0"/>
        <v>Min</v>
      </c>
      <c r="H24" t="str">
        <f t="shared" si="1"/>
        <v>QB</v>
      </c>
    </row>
    <row r="25" spans="1:8" hidden="1">
      <c r="B25" t="s">
        <v>24</v>
      </c>
      <c r="F25" s="39" t="str">
        <f t="shared" si="2"/>
        <v>Kirk C</v>
      </c>
      <c r="G25" t="str">
        <f t="shared" si="0"/>
        <v>Kyler MurrayKyler Murr</v>
      </c>
      <c r="H25" t="str">
        <f t="shared" si="1"/>
        <v>ay</v>
      </c>
    </row>
    <row r="26" spans="1:8" hidden="1">
      <c r="A26">
        <v>9</v>
      </c>
      <c r="B26" s="39" t="s">
        <v>25</v>
      </c>
      <c r="F26" s="39" t="str">
        <f t="shared" si="2"/>
        <v>Mi</v>
      </c>
      <c r="G26" t="str">
        <f t="shared" si="0"/>
        <v>Kyler Murr</v>
      </c>
      <c r="H26" t="str">
        <f t="shared" si="1"/>
        <v>ay</v>
      </c>
    </row>
    <row r="27" spans="1:8">
      <c r="B27" s="39" t="s">
        <v>26</v>
      </c>
      <c r="E27" s="39" t="s">
        <v>2</v>
      </c>
      <c r="F27" s="39" t="str">
        <f t="shared" si="2"/>
        <v>Kyler Murray</v>
      </c>
      <c r="G27" t="str">
        <f t="shared" si="0"/>
        <v>Ari</v>
      </c>
      <c r="H27" t="str">
        <f t="shared" si="1"/>
        <v>QB</v>
      </c>
    </row>
    <row r="28" spans="1:8" hidden="1">
      <c r="B28" t="s">
        <v>27</v>
      </c>
      <c r="F28" s="39" t="str">
        <f t="shared" si="2"/>
        <v xml:space="preserve">Kyler </v>
      </c>
      <c r="G28" t="str">
        <f t="shared" si="0"/>
        <v>Russell WilsonRussell Wils</v>
      </c>
      <c r="H28" t="str">
        <f t="shared" si="1"/>
        <v>on</v>
      </c>
    </row>
    <row r="29" spans="1:8" hidden="1">
      <c r="A29">
        <v>10</v>
      </c>
      <c r="B29" t="s">
        <v>28</v>
      </c>
      <c r="F29" s="39" t="str">
        <f t="shared" si="2"/>
        <v>Ar</v>
      </c>
      <c r="G29" t="str">
        <f t="shared" si="0"/>
        <v>Russell Wils</v>
      </c>
      <c r="H29" t="str">
        <f t="shared" si="1"/>
        <v>on</v>
      </c>
    </row>
    <row r="30" spans="1:8">
      <c r="B30" t="s">
        <v>29</v>
      </c>
      <c r="E30" s="39" t="s">
        <v>2</v>
      </c>
      <c r="F30" s="39" t="str">
        <f t="shared" si="2"/>
        <v>Russell Wilson</v>
      </c>
      <c r="G30" t="str">
        <f t="shared" si="0"/>
        <v>Sea</v>
      </c>
      <c r="H30" t="str">
        <f t="shared" si="1"/>
        <v>QB</v>
      </c>
    </row>
    <row r="31" spans="1:8" hidden="1">
      <c r="B31" t="s">
        <v>30</v>
      </c>
      <c r="F31" s="39" t="str">
        <f t="shared" si="2"/>
        <v>Russell</v>
      </c>
      <c r="G31" t="str">
        <f t="shared" si="0"/>
        <v>Jonathan TaylorJonathan Tayl</v>
      </c>
      <c r="H31" t="str">
        <f t="shared" si="1"/>
        <v>or</v>
      </c>
    </row>
    <row r="32" spans="1:8" hidden="1">
      <c r="A32">
        <v>11</v>
      </c>
      <c r="B32" t="s">
        <v>31</v>
      </c>
      <c r="F32" s="39" t="str">
        <f t="shared" si="2"/>
        <v>Se</v>
      </c>
      <c r="G32" t="str">
        <f t="shared" si="0"/>
        <v>Jonathan Tayl</v>
      </c>
      <c r="H32" t="str">
        <f t="shared" si="1"/>
        <v>or</v>
      </c>
    </row>
    <row r="33" spans="1:8">
      <c r="B33" t="s">
        <v>32</v>
      </c>
      <c r="E33" s="39" t="s">
        <v>2</v>
      </c>
      <c r="F33" s="39" t="str">
        <f t="shared" si="2"/>
        <v>Jonathan Taylor</v>
      </c>
      <c r="G33" t="str">
        <f t="shared" si="0"/>
        <v>Ind</v>
      </c>
      <c r="H33" t="str">
        <f t="shared" si="1"/>
        <v>RB</v>
      </c>
    </row>
    <row r="34" spans="1:8" hidden="1">
      <c r="B34" t="s">
        <v>33</v>
      </c>
      <c r="F34" s="39" t="str">
        <f t="shared" si="2"/>
        <v>Jonatha</v>
      </c>
      <c r="G34" t="str">
        <f t="shared" si="0"/>
        <v>Justin HerbertJustin Herbe</v>
      </c>
      <c r="H34" t="str">
        <f t="shared" si="1"/>
        <v>rt</v>
      </c>
    </row>
    <row r="35" spans="1:8" hidden="1">
      <c r="A35">
        <v>12</v>
      </c>
      <c r="B35" t="s">
        <v>34</v>
      </c>
      <c r="F35" s="39" t="str">
        <f t="shared" si="2"/>
        <v>In</v>
      </c>
      <c r="G35" t="str">
        <f t="shared" si="0"/>
        <v>Justin Herbe</v>
      </c>
      <c r="H35" t="str">
        <f t="shared" si="1"/>
        <v>rt</v>
      </c>
    </row>
    <row r="36" spans="1:8">
      <c r="B36" t="s">
        <v>35</v>
      </c>
      <c r="E36" s="39" t="s">
        <v>2</v>
      </c>
      <c r="F36" s="39" t="str">
        <f t="shared" si="2"/>
        <v>Justin Herbert</v>
      </c>
      <c r="G36" t="str">
        <f t="shared" si="0"/>
        <v>LAC</v>
      </c>
      <c r="H36" t="str">
        <f t="shared" si="1"/>
        <v>QB</v>
      </c>
    </row>
    <row r="37" spans="1:8" hidden="1">
      <c r="B37" t="s">
        <v>36</v>
      </c>
      <c r="F37" s="39" t="str">
        <f t="shared" si="2"/>
        <v xml:space="preserve">Justin </v>
      </c>
      <c r="G37" t="str">
        <f t="shared" si="0"/>
        <v>Ryan TannehillRyan Tannehi</v>
      </c>
      <c r="H37" t="str">
        <f t="shared" si="1"/>
        <v>ll</v>
      </c>
    </row>
    <row r="38" spans="1:8" hidden="1">
      <c r="A38">
        <v>13</v>
      </c>
      <c r="B38" t="s">
        <v>37</v>
      </c>
      <c r="F38" s="39" t="str">
        <f t="shared" si="2"/>
        <v>LA</v>
      </c>
      <c r="G38" t="str">
        <f t="shared" si="0"/>
        <v>Ryan Tannehi</v>
      </c>
      <c r="H38" t="str">
        <f t="shared" si="1"/>
        <v>ll</v>
      </c>
    </row>
    <row r="39" spans="1:8">
      <c r="B39" t="s">
        <v>38</v>
      </c>
      <c r="E39" s="39" t="s">
        <v>2</v>
      </c>
      <c r="F39" s="39" t="str">
        <f t="shared" si="2"/>
        <v>Ryan Tannehill</v>
      </c>
      <c r="G39" t="str">
        <f t="shared" si="0"/>
        <v>Ten</v>
      </c>
      <c r="H39" t="str">
        <f t="shared" si="1"/>
        <v>QB</v>
      </c>
    </row>
    <row r="40" spans="1:8" hidden="1">
      <c r="B40" t="s">
        <v>39</v>
      </c>
      <c r="F40" s="39" t="str">
        <f t="shared" si="2"/>
        <v>Ryan Ta</v>
      </c>
      <c r="G40" t="str">
        <f t="shared" si="0"/>
        <v>Austin EkelerAustin Ekel</v>
      </c>
      <c r="H40" t="str">
        <f t="shared" si="1"/>
        <v>er</v>
      </c>
    </row>
    <row r="41" spans="1:8" hidden="1">
      <c r="A41">
        <v>14</v>
      </c>
      <c r="B41" t="s">
        <v>40</v>
      </c>
      <c r="F41" s="39" t="str">
        <f t="shared" si="2"/>
        <v>Te</v>
      </c>
      <c r="G41" t="str">
        <f t="shared" si="0"/>
        <v>Austin Ekel</v>
      </c>
      <c r="H41" t="str">
        <f t="shared" si="1"/>
        <v>er</v>
      </c>
    </row>
    <row r="42" spans="1:8">
      <c r="B42" t="s">
        <v>41</v>
      </c>
      <c r="E42" s="39" t="s">
        <v>2</v>
      </c>
      <c r="F42" s="39" t="str">
        <f t="shared" si="2"/>
        <v>Austin Ekeler</v>
      </c>
      <c r="G42" t="str">
        <f t="shared" si="0"/>
        <v>LAC</v>
      </c>
      <c r="H42" t="str">
        <f t="shared" si="1"/>
        <v>RB</v>
      </c>
    </row>
    <row r="43" spans="1:8" hidden="1">
      <c r="B43" t="s">
        <v>42</v>
      </c>
      <c r="F43" s="39" t="str">
        <f t="shared" si="2"/>
        <v>Austin</v>
      </c>
      <c r="G43" t="str">
        <f t="shared" si="0"/>
        <v>Jalen HurtsJalen Hur</v>
      </c>
      <c r="H43" t="str">
        <f t="shared" si="1"/>
        <v>ts</v>
      </c>
    </row>
    <row r="44" spans="1:8" hidden="1">
      <c r="A44">
        <v>15</v>
      </c>
      <c r="B44" t="s">
        <v>43</v>
      </c>
      <c r="F44" s="39" t="str">
        <f t="shared" si="2"/>
        <v>LA</v>
      </c>
      <c r="G44" t="str">
        <f t="shared" si="0"/>
        <v>Jalen Hur</v>
      </c>
      <c r="H44" t="str">
        <f t="shared" si="1"/>
        <v>ts</v>
      </c>
    </row>
    <row r="45" spans="1:8">
      <c r="B45" t="s">
        <v>44</v>
      </c>
      <c r="E45" s="39" t="s">
        <v>2</v>
      </c>
      <c r="F45" s="39" t="str">
        <f t="shared" si="2"/>
        <v>Jalen Hurts</v>
      </c>
      <c r="G45" t="str">
        <f t="shared" si="0"/>
        <v>Phi</v>
      </c>
      <c r="H45" t="str">
        <f t="shared" si="1"/>
        <v>QB</v>
      </c>
    </row>
    <row r="46" spans="1:8" hidden="1">
      <c r="B46" t="s">
        <v>45</v>
      </c>
      <c r="F46" s="39" t="str">
        <f t="shared" si="2"/>
        <v>Jalen</v>
      </c>
      <c r="G46" t="str">
        <f t="shared" si="0"/>
        <v>D'Andre SwiftD'Andre Swi</v>
      </c>
      <c r="H46" t="str">
        <f t="shared" si="1"/>
        <v>ft</v>
      </c>
    </row>
    <row r="47" spans="1:8" hidden="1">
      <c r="A47">
        <v>16</v>
      </c>
      <c r="B47" t="s">
        <v>46</v>
      </c>
      <c r="F47" s="39" t="str">
        <f t="shared" si="2"/>
        <v>Ph</v>
      </c>
      <c r="G47" t="str">
        <f t="shared" si="0"/>
        <v>D'Andre Swi</v>
      </c>
      <c r="H47" t="str">
        <f t="shared" si="1"/>
        <v>ft</v>
      </c>
    </row>
    <row r="48" spans="1:8">
      <c r="B48" t="s">
        <v>47</v>
      </c>
      <c r="E48" s="39" t="s">
        <v>2</v>
      </c>
      <c r="F48" s="39" t="str">
        <f t="shared" si="2"/>
        <v>D'Andre Swift</v>
      </c>
      <c r="G48" t="str">
        <f t="shared" si="0"/>
        <v>Det</v>
      </c>
      <c r="H48" t="str">
        <f t="shared" si="1"/>
        <v>RB</v>
      </c>
    </row>
    <row r="49" spans="1:8" hidden="1">
      <c r="B49" t="s">
        <v>48</v>
      </c>
      <c r="F49" s="39" t="str">
        <f t="shared" si="2"/>
        <v>D'Andr</v>
      </c>
      <c r="G49" t="str">
        <f t="shared" si="0"/>
        <v>Matt RyanMatt Ry</v>
      </c>
      <c r="H49" t="str">
        <f t="shared" si="1"/>
        <v>an</v>
      </c>
    </row>
    <row r="50" spans="1:8" hidden="1">
      <c r="A50">
        <v>17</v>
      </c>
      <c r="B50" t="s">
        <v>49</v>
      </c>
      <c r="F50" s="39" t="str">
        <f t="shared" si="2"/>
        <v>De</v>
      </c>
      <c r="G50" t="str">
        <f t="shared" si="0"/>
        <v>Matt Ry</v>
      </c>
      <c r="H50" t="str">
        <f t="shared" si="1"/>
        <v>an</v>
      </c>
    </row>
    <row r="51" spans="1:8">
      <c r="B51" t="s">
        <v>50</v>
      </c>
      <c r="E51" s="39" t="s">
        <v>2</v>
      </c>
      <c r="F51" s="39" t="str">
        <f t="shared" si="2"/>
        <v>Matt Ryan</v>
      </c>
      <c r="G51" t="str">
        <f t="shared" si="0"/>
        <v>Atl</v>
      </c>
      <c r="H51" t="str">
        <f t="shared" si="1"/>
        <v>QB</v>
      </c>
    </row>
    <row r="52" spans="1:8" hidden="1">
      <c r="B52" t="s">
        <v>51</v>
      </c>
      <c r="F52" s="39" t="str">
        <f t="shared" si="2"/>
        <v>Matt</v>
      </c>
      <c r="G52" t="str">
        <f t="shared" si="0"/>
        <v>Darren WallerDarren Wall</v>
      </c>
      <c r="H52" t="str">
        <f t="shared" si="1"/>
        <v>er</v>
      </c>
    </row>
    <row r="53" spans="1:8" hidden="1">
      <c r="A53">
        <v>18</v>
      </c>
      <c r="B53" t="s">
        <v>52</v>
      </c>
      <c r="F53" s="39" t="str">
        <f t="shared" si="2"/>
        <v>At</v>
      </c>
      <c r="G53" t="str">
        <f t="shared" si="0"/>
        <v>Darren Wall</v>
      </c>
      <c r="H53" t="str">
        <f t="shared" si="1"/>
        <v>er</v>
      </c>
    </row>
    <row r="54" spans="1:8">
      <c r="B54" t="s">
        <v>53</v>
      </c>
      <c r="E54" s="39" t="s">
        <v>2</v>
      </c>
      <c r="F54" s="39" t="str">
        <f t="shared" si="2"/>
        <v>Darren Waller</v>
      </c>
      <c r="G54" t="str">
        <f t="shared" si="0"/>
        <v>LV</v>
      </c>
      <c r="H54" t="str">
        <f t="shared" si="1"/>
        <v>TE</v>
      </c>
    </row>
    <row r="55" spans="1:8" hidden="1">
      <c r="B55" t="s">
        <v>54</v>
      </c>
      <c r="F55" s="39" t="str">
        <f t="shared" si="2"/>
        <v>Darren</v>
      </c>
      <c r="G55" t="str">
        <f t="shared" si="0"/>
        <v>Justin JeffersonJustin Jeffers</v>
      </c>
      <c r="H55" t="str">
        <f t="shared" si="1"/>
        <v>on</v>
      </c>
    </row>
    <row r="56" spans="1:8" hidden="1">
      <c r="A56">
        <v>19</v>
      </c>
      <c r="B56" t="s">
        <v>55</v>
      </c>
      <c r="F56" s="39" t="str">
        <f t="shared" si="2"/>
        <v>LV</v>
      </c>
      <c r="G56" t="str">
        <f t="shared" si="0"/>
        <v>Justin Jeffers</v>
      </c>
      <c r="H56" t="str">
        <f t="shared" si="1"/>
        <v>on</v>
      </c>
    </row>
    <row r="57" spans="1:8">
      <c r="B57" t="s">
        <v>56</v>
      </c>
      <c r="E57" s="39" t="s">
        <v>2</v>
      </c>
      <c r="F57" s="39" t="str">
        <f t="shared" si="2"/>
        <v>Justin Jefferson</v>
      </c>
      <c r="G57" t="str">
        <f t="shared" si="0"/>
        <v>Min</v>
      </c>
      <c r="H57" t="str">
        <f t="shared" si="1"/>
        <v>WR</v>
      </c>
    </row>
    <row r="58" spans="1:8" hidden="1">
      <c r="B58" t="s">
        <v>57</v>
      </c>
      <c r="F58" s="39" t="str">
        <f t="shared" si="2"/>
        <v>Justin J</v>
      </c>
      <c r="G58" t="str">
        <f t="shared" si="0"/>
        <v>Derek CarrDerek Ca</v>
      </c>
      <c r="H58" t="str">
        <f t="shared" si="1"/>
        <v>rr</v>
      </c>
    </row>
    <row r="59" spans="1:8" hidden="1">
      <c r="A59">
        <v>20</v>
      </c>
      <c r="B59" t="s">
        <v>58</v>
      </c>
      <c r="F59" s="39" t="str">
        <f t="shared" si="2"/>
        <v>Mi</v>
      </c>
      <c r="G59" t="str">
        <f t="shared" si="0"/>
        <v>Derek Ca</v>
      </c>
      <c r="H59" t="str">
        <f t="shared" si="1"/>
        <v>rr</v>
      </c>
    </row>
    <row r="60" spans="1:8">
      <c r="B60" t="s">
        <v>59</v>
      </c>
      <c r="E60" s="39" t="s">
        <v>2</v>
      </c>
      <c r="F60" s="39" t="str">
        <f t="shared" si="2"/>
        <v>Derek Carr</v>
      </c>
      <c r="G60" t="str">
        <f t="shared" si="0"/>
        <v>LV</v>
      </c>
      <c r="H60" t="str">
        <f t="shared" si="1"/>
        <v>QB</v>
      </c>
    </row>
    <row r="61" spans="1:8" hidden="1">
      <c r="B61" t="s">
        <v>60</v>
      </c>
      <c r="F61" s="39" t="str">
        <f t="shared" si="2"/>
        <v>Derek</v>
      </c>
      <c r="G61" t="str">
        <f t="shared" si="0"/>
        <v>Mitchell TrubiskyMitchell Trubis</v>
      </c>
      <c r="H61" t="str">
        <f t="shared" si="1"/>
        <v>ky</v>
      </c>
    </row>
    <row r="62" spans="1:8" hidden="1">
      <c r="A62">
        <v>21</v>
      </c>
      <c r="B62" t="s">
        <v>61</v>
      </c>
      <c r="F62" s="39" t="str">
        <f t="shared" si="2"/>
        <v>LV</v>
      </c>
      <c r="G62" t="str">
        <f t="shared" si="0"/>
        <v>Mitchell Trubis</v>
      </c>
      <c r="H62" t="str">
        <f t="shared" si="1"/>
        <v>ky</v>
      </c>
    </row>
    <row r="63" spans="1:8">
      <c r="B63" t="s">
        <v>62</v>
      </c>
      <c r="E63" s="39" t="s">
        <v>2</v>
      </c>
      <c r="F63" s="39" t="str">
        <f t="shared" si="2"/>
        <v>Mitchell Trubisky</v>
      </c>
      <c r="G63" t="str">
        <f t="shared" si="0"/>
        <v>Chi</v>
      </c>
      <c r="H63" t="str">
        <f t="shared" si="1"/>
        <v>QB</v>
      </c>
    </row>
    <row r="64" spans="1:8" hidden="1">
      <c r="B64" t="s">
        <v>63</v>
      </c>
      <c r="F64" s="39" t="str">
        <f t="shared" si="2"/>
        <v>Mitchell</v>
      </c>
      <c r="G64" t="str">
        <f t="shared" si="0"/>
        <v>David MontgomeryDavid Montgome</v>
      </c>
      <c r="H64" t="str">
        <f t="shared" si="1"/>
        <v>ry</v>
      </c>
    </row>
    <row r="65" spans="1:8" hidden="1">
      <c r="A65">
        <v>22</v>
      </c>
      <c r="B65" t="s">
        <v>64</v>
      </c>
      <c r="F65" s="39" t="str">
        <f t="shared" si="2"/>
        <v>Ch</v>
      </c>
      <c r="G65" t="str">
        <f t="shared" si="0"/>
        <v>David Montgome</v>
      </c>
      <c r="H65" t="str">
        <f t="shared" si="1"/>
        <v>ry</v>
      </c>
    </row>
    <row r="66" spans="1:8">
      <c r="B66" t="s">
        <v>65</v>
      </c>
      <c r="E66" s="39" t="s">
        <v>2</v>
      </c>
      <c r="F66" s="39" t="str">
        <f t="shared" si="2"/>
        <v>David Montgomery</v>
      </c>
      <c r="G66" t="str">
        <f t="shared" ref="G66:G129" si="3">LEFT(B67,LEN(B67)-2)</f>
        <v>Chi</v>
      </c>
      <c r="H66" t="str">
        <f t="shared" ref="H66:H129" si="4">RIGHT(B67,2)</f>
        <v>RB</v>
      </c>
    </row>
    <row r="67" spans="1:8" hidden="1">
      <c r="B67" t="s">
        <v>66</v>
      </c>
      <c r="F67" s="39" t="str">
        <f t="shared" ref="F67:F130" si="5">LEFT(B66,LEN(B66)/2)</f>
        <v>David Mo</v>
      </c>
      <c r="G67" t="str">
        <f t="shared" si="3"/>
        <v>Nick ChubbNick Chu</v>
      </c>
      <c r="H67" t="str">
        <f t="shared" si="4"/>
        <v>bb</v>
      </c>
    </row>
    <row r="68" spans="1:8" hidden="1">
      <c r="A68">
        <v>23</v>
      </c>
      <c r="B68" t="s">
        <v>67</v>
      </c>
      <c r="F68" s="39" t="str">
        <f t="shared" si="5"/>
        <v>Ch</v>
      </c>
      <c r="G68" t="str">
        <f t="shared" si="3"/>
        <v>Nick Chu</v>
      </c>
      <c r="H68" t="str">
        <f t="shared" si="4"/>
        <v>bb</v>
      </c>
    </row>
    <row r="69" spans="1:8">
      <c r="B69" t="s">
        <v>68</v>
      </c>
      <c r="E69" s="39" t="s">
        <v>2</v>
      </c>
      <c r="F69" s="39" t="str">
        <f t="shared" si="5"/>
        <v>Nick Chubb</v>
      </c>
      <c r="G69" t="str">
        <f t="shared" si="3"/>
        <v>Cle</v>
      </c>
      <c r="H69" t="str">
        <f t="shared" si="4"/>
        <v>RB</v>
      </c>
    </row>
    <row r="70" spans="1:8" hidden="1">
      <c r="B70" t="s">
        <v>69</v>
      </c>
      <c r="F70" s="39" t="str">
        <f t="shared" si="5"/>
        <v xml:space="preserve">Nick </v>
      </c>
      <c r="G70" t="str">
        <f t="shared" si="3"/>
        <v>DK MetcalfDK Metca</v>
      </c>
      <c r="H70" t="str">
        <f t="shared" si="4"/>
        <v>lf</v>
      </c>
    </row>
    <row r="71" spans="1:8" hidden="1">
      <c r="A71">
        <v>24</v>
      </c>
      <c r="B71" t="s">
        <v>70</v>
      </c>
      <c r="F71" s="39" t="str">
        <f t="shared" si="5"/>
        <v>Cl</v>
      </c>
      <c r="G71" t="str">
        <f t="shared" si="3"/>
        <v>DK Metca</v>
      </c>
      <c r="H71" t="str">
        <f t="shared" si="4"/>
        <v>lf</v>
      </c>
    </row>
    <row r="72" spans="1:8">
      <c r="B72" t="s">
        <v>71</v>
      </c>
      <c r="E72" s="39" t="s">
        <v>2</v>
      </c>
      <c r="F72" s="39" t="str">
        <f t="shared" si="5"/>
        <v>DK Metcalf</v>
      </c>
      <c r="G72" t="str">
        <f t="shared" si="3"/>
        <v>Sea</v>
      </c>
      <c r="H72" t="str">
        <f t="shared" si="4"/>
        <v>WR</v>
      </c>
    </row>
    <row r="73" spans="1:8" hidden="1">
      <c r="B73" t="s">
        <v>72</v>
      </c>
      <c r="F73" s="39" t="str">
        <f t="shared" si="5"/>
        <v>DK Me</v>
      </c>
      <c r="G73" t="str">
        <f t="shared" si="3"/>
        <v>Ezekiel ElliottEzekiel Ellio</v>
      </c>
      <c r="H73" t="str">
        <f t="shared" si="4"/>
        <v>tt</v>
      </c>
    </row>
    <row r="74" spans="1:8" hidden="1">
      <c r="A74">
        <v>25</v>
      </c>
      <c r="B74" t="s">
        <v>73</v>
      </c>
      <c r="F74" s="39" t="str">
        <f t="shared" si="5"/>
        <v>Se</v>
      </c>
      <c r="G74" t="str">
        <f t="shared" si="3"/>
        <v>Ezekiel Ellio</v>
      </c>
      <c r="H74" t="str">
        <f t="shared" si="4"/>
        <v>tt</v>
      </c>
    </row>
    <row r="75" spans="1:8">
      <c r="B75" t="s">
        <v>74</v>
      </c>
      <c r="E75" s="39" t="s">
        <v>2</v>
      </c>
      <c r="F75" s="39" t="str">
        <f t="shared" si="5"/>
        <v>Ezekiel Elliott</v>
      </c>
      <c r="G75" t="str">
        <f t="shared" si="3"/>
        <v>Dal</v>
      </c>
      <c r="H75" t="str">
        <f t="shared" si="4"/>
        <v>RB</v>
      </c>
    </row>
    <row r="76" spans="1:8" hidden="1">
      <c r="B76" t="s">
        <v>75</v>
      </c>
      <c r="F76" s="39" t="str">
        <f t="shared" si="5"/>
        <v>Ezekiel</v>
      </c>
      <c r="G76" t="str">
        <f t="shared" si="3"/>
        <v>Latavius MurrayLatavius Murr</v>
      </c>
      <c r="H76" t="str">
        <f t="shared" si="4"/>
        <v>ay</v>
      </c>
    </row>
    <row r="77" spans="1:8" hidden="1">
      <c r="A77">
        <v>26</v>
      </c>
      <c r="B77" t="s">
        <v>76</v>
      </c>
      <c r="F77" s="39" t="str">
        <f t="shared" si="5"/>
        <v>Da</v>
      </c>
      <c r="G77" t="str">
        <f t="shared" si="3"/>
        <v>Latavius Murr</v>
      </c>
      <c r="H77" t="str">
        <f t="shared" si="4"/>
        <v>ay</v>
      </c>
    </row>
    <row r="78" spans="1:8">
      <c r="B78" t="s">
        <v>77</v>
      </c>
      <c r="E78" s="39" t="s">
        <v>2</v>
      </c>
      <c r="F78" s="39" t="str">
        <f t="shared" si="5"/>
        <v>Latavius Murray</v>
      </c>
      <c r="G78" t="str">
        <f t="shared" si="3"/>
        <v>NO</v>
      </c>
      <c r="H78" t="str">
        <f t="shared" si="4"/>
        <v>RB</v>
      </c>
    </row>
    <row r="79" spans="1:8" hidden="1">
      <c r="B79" t="s">
        <v>78</v>
      </c>
      <c r="F79" s="39" t="str">
        <f t="shared" si="5"/>
        <v>Lataviu</v>
      </c>
      <c r="G79" t="str">
        <f t="shared" si="3"/>
        <v>Philip RiversPhilip Rive</v>
      </c>
      <c r="H79" t="str">
        <f t="shared" si="4"/>
        <v>rs</v>
      </c>
    </row>
    <row r="80" spans="1:8" hidden="1">
      <c r="A80">
        <v>27</v>
      </c>
      <c r="B80" t="s">
        <v>79</v>
      </c>
      <c r="F80" s="39" t="str">
        <f t="shared" si="5"/>
        <v>NO</v>
      </c>
      <c r="G80" t="str">
        <f t="shared" si="3"/>
        <v>Philip Rive</v>
      </c>
      <c r="H80" t="str">
        <f t="shared" si="4"/>
        <v>rs</v>
      </c>
    </row>
    <row r="81" spans="1:8">
      <c r="B81" t="s">
        <v>80</v>
      </c>
      <c r="E81" s="39" t="s">
        <v>2</v>
      </c>
      <c r="F81" s="39" t="str">
        <f t="shared" si="5"/>
        <v>Philip Rivers</v>
      </c>
      <c r="G81" t="str">
        <f t="shared" si="3"/>
        <v>Ind</v>
      </c>
      <c r="H81" t="str">
        <f t="shared" si="4"/>
        <v>QB</v>
      </c>
    </row>
    <row r="82" spans="1:8" hidden="1">
      <c r="B82" t="s">
        <v>81</v>
      </c>
      <c r="F82" s="39" t="str">
        <f t="shared" si="5"/>
        <v>Philip</v>
      </c>
      <c r="G82" t="str">
        <f t="shared" si="3"/>
        <v>Alex SmithAlex Smi</v>
      </c>
      <c r="H82" t="str">
        <f t="shared" si="4"/>
        <v>th</v>
      </c>
    </row>
    <row r="83" spans="1:8" hidden="1">
      <c r="A83">
        <v>28</v>
      </c>
      <c r="B83" t="s">
        <v>82</v>
      </c>
      <c r="F83" s="39" t="str">
        <f t="shared" si="5"/>
        <v>In</v>
      </c>
      <c r="G83" t="str">
        <f t="shared" si="3"/>
        <v>Alex Smit</v>
      </c>
      <c r="H83" t="str">
        <f t="shared" si="4"/>
        <v>hQ</v>
      </c>
    </row>
    <row r="84" spans="1:8">
      <c r="B84" t="s">
        <v>83</v>
      </c>
      <c r="E84" s="39" t="s">
        <v>2</v>
      </c>
      <c r="F84" s="39" t="str">
        <f t="shared" si="5"/>
        <v>Alex Smith</v>
      </c>
      <c r="G84" t="str">
        <f t="shared" si="3"/>
        <v>Wsh</v>
      </c>
      <c r="H84" t="str">
        <f t="shared" si="4"/>
        <v>QB</v>
      </c>
    </row>
    <row r="85" spans="1:8" hidden="1">
      <c r="B85" t="s">
        <v>84</v>
      </c>
      <c r="F85" s="39" t="str">
        <f t="shared" si="5"/>
        <v xml:space="preserve">Alex </v>
      </c>
      <c r="G85" t="str">
        <f t="shared" si="3"/>
        <v>Myles GaskinMyles Gask</v>
      </c>
      <c r="H85" t="str">
        <f t="shared" si="4"/>
        <v>in</v>
      </c>
    </row>
    <row r="86" spans="1:8" hidden="1">
      <c r="A86">
        <v>29</v>
      </c>
      <c r="B86" t="s">
        <v>85</v>
      </c>
      <c r="F86" s="39" t="str">
        <f t="shared" si="5"/>
        <v>Ws</v>
      </c>
      <c r="G86" t="str">
        <f t="shared" si="3"/>
        <v>Myles Gask</v>
      </c>
      <c r="H86" t="str">
        <f t="shared" si="4"/>
        <v>in</v>
      </c>
    </row>
    <row r="87" spans="1:8">
      <c r="B87" t="s">
        <v>86</v>
      </c>
      <c r="E87" s="39" t="s">
        <v>2</v>
      </c>
      <c r="F87" s="39" t="str">
        <f t="shared" si="5"/>
        <v>Myles Gaskin</v>
      </c>
      <c r="G87" t="str">
        <f t="shared" si="3"/>
        <v>Mia</v>
      </c>
      <c r="H87" t="str">
        <f t="shared" si="4"/>
        <v>RB</v>
      </c>
    </row>
    <row r="88" spans="1:8" hidden="1">
      <c r="B88" t="s">
        <v>87</v>
      </c>
      <c r="F88" s="39" t="str">
        <f t="shared" si="5"/>
        <v xml:space="preserve">Myles </v>
      </c>
      <c r="G88" t="str">
        <f t="shared" si="3"/>
        <v xml:space="preserve">Allen Robinson IIAllen Robinson </v>
      </c>
      <c r="H88" t="str">
        <f t="shared" si="4"/>
        <v>II</v>
      </c>
    </row>
    <row r="89" spans="1:8" hidden="1">
      <c r="A89">
        <v>30</v>
      </c>
      <c r="B89" t="s">
        <v>88</v>
      </c>
      <c r="F89" s="39" t="str">
        <f t="shared" si="5"/>
        <v>Mi</v>
      </c>
      <c r="G89" t="str">
        <f t="shared" si="3"/>
        <v xml:space="preserve">Allen Robinson </v>
      </c>
      <c r="H89" t="str">
        <f t="shared" si="4"/>
        <v>II</v>
      </c>
    </row>
    <row r="90" spans="1:8">
      <c r="B90" t="s">
        <v>89</v>
      </c>
      <c r="E90" s="39" t="s">
        <v>2</v>
      </c>
      <c r="F90" s="39" t="str">
        <f t="shared" si="5"/>
        <v>Allen Robinson II</v>
      </c>
      <c r="G90" t="str">
        <f t="shared" si="3"/>
        <v>Chi</v>
      </c>
      <c r="H90" t="str">
        <f t="shared" si="4"/>
        <v>WR</v>
      </c>
    </row>
    <row r="91" spans="1:8" hidden="1">
      <c r="B91" t="s">
        <v>90</v>
      </c>
      <c r="F91" s="39" t="str">
        <f t="shared" si="5"/>
        <v>Allen Ro</v>
      </c>
      <c r="G91" t="str">
        <f t="shared" si="3"/>
        <v>Tua TagovailoaTua Tagovail</v>
      </c>
      <c r="H91" t="str">
        <f t="shared" si="4"/>
        <v>oa</v>
      </c>
    </row>
    <row r="92" spans="1:8" hidden="1">
      <c r="A92">
        <v>31</v>
      </c>
      <c r="B92" t="s">
        <v>91</v>
      </c>
      <c r="F92" s="39" t="str">
        <f t="shared" si="5"/>
        <v>Ch</v>
      </c>
      <c r="G92" t="str">
        <f t="shared" si="3"/>
        <v>Tua Tagovail</v>
      </c>
      <c r="H92" t="str">
        <f t="shared" si="4"/>
        <v>oa</v>
      </c>
    </row>
    <row r="93" spans="1:8">
      <c r="B93" t="s">
        <v>92</v>
      </c>
      <c r="E93" s="39" t="s">
        <v>2</v>
      </c>
      <c r="F93" s="39" t="str">
        <f t="shared" si="5"/>
        <v>Tua Tagovailoa</v>
      </c>
      <c r="G93" t="str">
        <f t="shared" si="3"/>
        <v>Mia</v>
      </c>
      <c r="H93" t="str">
        <f t="shared" si="4"/>
        <v>QB</v>
      </c>
    </row>
    <row r="94" spans="1:8" hidden="1">
      <c r="B94" t="s">
        <v>93</v>
      </c>
      <c r="F94" s="39" t="str">
        <f t="shared" si="5"/>
        <v>Tua Tag</v>
      </c>
      <c r="G94" t="str">
        <f t="shared" si="3"/>
        <v>Jeff Wilson Jr.Jeff Wilson J</v>
      </c>
      <c r="H94" t="str">
        <f t="shared" si="4"/>
        <v>r.</v>
      </c>
    </row>
    <row r="95" spans="1:8" hidden="1">
      <c r="A95">
        <v>32</v>
      </c>
      <c r="B95" t="s">
        <v>94</v>
      </c>
      <c r="F95" s="39" t="str">
        <f t="shared" si="5"/>
        <v>Mi</v>
      </c>
      <c r="G95" t="str">
        <f t="shared" si="3"/>
        <v>Jeff Wilson J</v>
      </c>
      <c r="H95" t="str">
        <f t="shared" si="4"/>
        <v>r.</v>
      </c>
    </row>
    <row r="96" spans="1:8">
      <c r="B96" t="s">
        <v>95</v>
      </c>
      <c r="E96" s="39" t="s">
        <v>2</v>
      </c>
      <c r="F96" s="39" t="str">
        <f t="shared" si="5"/>
        <v>Jeff Wilson Jr.</v>
      </c>
      <c r="G96" t="str">
        <f t="shared" si="3"/>
        <v>SF</v>
      </c>
      <c r="H96" t="str">
        <f t="shared" si="4"/>
        <v>RB</v>
      </c>
    </row>
    <row r="97" spans="1:8" hidden="1">
      <c r="B97" t="s">
        <v>96</v>
      </c>
      <c r="F97" s="39" t="str">
        <f t="shared" si="5"/>
        <v>Jeff Wi</v>
      </c>
      <c r="G97" t="str">
        <f t="shared" si="3"/>
        <v>Adam ThielenAdam Thiel</v>
      </c>
      <c r="H97" t="str">
        <f t="shared" si="4"/>
        <v>en</v>
      </c>
    </row>
    <row r="98" spans="1:8" hidden="1">
      <c r="A98">
        <v>33</v>
      </c>
      <c r="B98" t="s">
        <v>97</v>
      </c>
      <c r="F98" s="39" t="str">
        <f t="shared" si="5"/>
        <v>SF</v>
      </c>
      <c r="G98" t="str">
        <f t="shared" si="3"/>
        <v>Adam Thiel</v>
      </c>
      <c r="H98" t="str">
        <f t="shared" si="4"/>
        <v>en</v>
      </c>
    </row>
    <row r="99" spans="1:8">
      <c r="B99" t="s">
        <v>98</v>
      </c>
      <c r="E99" s="39" t="s">
        <v>2</v>
      </c>
      <c r="F99" s="39" t="str">
        <f t="shared" si="5"/>
        <v>Adam Thielen</v>
      </c>
      <c r="G99" t="str">
        <f t="shared" si="3"/>
        <v>Min</v>
      </c>
      <c r="H99" t="str">
        <f t="shared" si="4"/>
        <v>WR</v>
      </c>
    </row>
    <row r="100" spans="1:8" hidden="1">
      <c r="B100" t="s">
        <v>57</v>
      </c>
      <c r="F100" s="39" t="str">
        <f t="shared" si="5"/>
        <v>Adam T</v>
      </c>
      <c r="G100" t="str">
        <f t="shared" si="3"/>
        <v>Drew BreesDrew Bre</v>
      </c>
      <c r="H100" t="str">
        <f t="shared" si="4"/>
        <v>es</v>
      </c>
    </row>
    <row r="101" spans="1:8" hidden="1">
      <c r="A101">
        <v>34</v>
      </c>
      <c r="B101" t="s">
        <v>99</v>
      </c>
      <c r="F101" s="39" t="str">
        <f t="shared" si="5"/>
        <v>Mi</v>
      </c>
      <c r="G101" t="str">
        <f t="shared" si="3"/>
        <v>Drew Bre</v>
      </c>
      <c r="H101" t="str">
        <f t="shared" si="4"/>
        <v>es</v>
      </c>
    </row>
    <row r="102" spans="1:8">
      <c r="B102" t="s">
        <v>100</v>
      </c>
      <c r="E102" s="39" t="s">
        <v>2</v>
      </c>
      <c r="F102" s="39" t="str">
        <f t="shared" si="5"/>
        <v>Drew Brees</v>
      </c>
      <c r="G102" t="str">
        <f t="shared" si="3"/>
        <v>NO</v>
      </c>
      <c r="H102" t="str">
        <f t="shared" si="4"/>
        <v>QB</v>
      </c>
    </row>
    <row r="103" spans="1:8" hidden="1">
      <c r="B103" t="s">
        <v>101</v>
      </c>
      <c r="F103" s="39" t="str">
        <f t="shared" si="5"/>
        <v xml:space="preserve">Drew </v>
      </c>
      <c r="G103" t="str">
        <f t="shared" si="3"/>
        <v>Drew LockDrew Lo</v>
      </c>
      <c r="H103" t="str">
        <f t="shared" si="4"/>
        <v>ck</v>
      </c>
    </row>
    <row r="104" spans="1:8" hidden="1">
      <c r="A104">
        <v>35</v>
      </c>
      <c r="B104" t="s">
        <v>102</v>
      </c>
      <c r="F104" s="39" t="str">
        <f t="shared" si="5"/>
        <v>NO</v>
      </c>
      <c r="G104" t="str">
        <f t="shared" si="3"/>
        <v>Drew Lo</v>
      </c>
      <c r="H104" t="str">
        <f t="shared" si="4"/>
        <v>ck</v>
      </c>
    </row>
    <row r="105" spans="1:8">
      <c r="B105" t="s">
        <v>103</v>
      </c>
      <c r="E105" s="39" t="s">
        <v>2</v>
      </c>
      <c r="F105" s="39" t="str">
        <f t="shared" si="5"/>
        <v>Drew Lock</v>
      </c>
      <c r="G105" t="str">
        <f t="shared" si="3"/>
        <v>Den</v>
      </c>
      <c r="H105" t="str">
        <f t="shared" si="4"/>
        <v>QB</v>
      </c>
    </row>
    <row r="106" spans="1:8" hidden="1">
      <c r="B106" t="s">
        <v>104</v>
      </c>
      <c r="F106" s="39" t="str">
        <f t="shared" si="5"/>
        <v>Drew</v>
      </c>
      <c r="G106" t="str">
        <f t="shared" si="3"/>
        <v>Chad HenneChad Hen</v>
      </c>
      <c r="H106" t="str">
        <f t="shared" si="4"/>
        <v>ne</v>
      </c>
    </row>
    <row r="107" spans="1:8" hidden="1">
      <c r="A107">
        <v>36</v>
      </c>
      <c r="B107" t="s">
        <v>105</v>
      </c>
      <c r="F107" s="39" t="str">
        <f t="shared" si="5"/>
        <v>De</v>
      </c>
      <c r="G107" t="str">
        <f t="shared" si="3"/>
        <v>Chad Hen</v>
      </c>
      <c r="H107" t="str">
        <f t="shared" si="4"/>
        <v>ne</v>
      </c>
    </row>
    <row r="108" spans="1:8">
      <c r="B108" t="s">
        <v>106</v>
      </c>
      <c r="E108" s="39" t="s">
        <v>2</v>
      </c>
      <c r="F108" s="39" t="str">
        <f t="shared" si="5"/>
        <v>Chad Henne</v>
      </c>
      <c r="G108" t="str">
        <f t="shared" si="3"/>
        <v>KC</v>
      </c>
      <c r="H108" t="str">
        <f t="shared" si="4"/>
        <v>QB</v>
      </c>
    </row>
    <row r="109" spans="1:8" hidden="1">
      <c r="B109" t="s">
        <v>107</v>
      </c>
      <c r="F109" s="39" t="str">
        <f t="shared" si="5"/>
        <v xml:space="preserve">Chad </v>
      </c>
      <c r="G109" t="str">
        <f t="shared" si="3"/>
        <v>Josh JacobsJosh Jaco</v>
      </c>
      <c r="H109" t="str">
        <f t="shared" si="4"/>
        <v>bs</v>
      </c>
    </row>
    <row r="110" spans="1:8" hidden="1">
      <c r="A110">
        <v>37</v>
      </c>
      <c r="B110" t="s">
        <v>108</v>
      </c>
      <c r="F110" s="39" t="str">
        <f t="shared" si="5"/>
        <v>KC</v>
      </c>
      <c r="G110" t="str">
        <f t="shared" si="3"/>
        <v>Josh Jaco</v>
      </c>
      <c r="H110" t="str">
        <f t="shared" si="4"/>
        <v>bs</v>
      </c>
    </row>
    <row r="111" spans="1:8">
      <c r="B111" t="s">
        <v>109</v>
      </c>
      <c r="E111" s="39" t="s">
        <v>2</v>
      </c>
      <c r="F111" s="39" t="str">
        <f t="shared" si="5"/>
        <v>Josh Jacobs</v>
      </c>
      <c r="G111" t="str">
        <f t="shared" si="3"/>
        <v>LV</v>
      </c>
      <c r="H111" t="str">
        <f t="shared" si="4"/>
        <v>RB</v>
      </c>
    </row>
    <row r="112" spans="1:8" hidden="1">
      <c r="B112" t="s">
        <v>110</v>
      </c>
      <c r="F112" s="39" t="str">
        <f t="shared" si="5"/>
        <v xml:space="preserve">Josh </v>
      </c>
      <c r="G112" t="str">
        <f t="shared" si="3"/>
        <v>Mike EvansMike Eva</v>
      </c>
      <c r="H112" t="str">
        <f t="shared" si="4"/>
        <v>ns</v>
      </c>
    </row>
    <row r="113" spans="1:8" hidden="1">
      <c r="A113">
        <v>38</v>
      </c>
      <c r="B113" t="s">
        <v>111</v>
      </c>
      <c r="F113" s="39" t="str">
        <f t="shared" si="5"/>
        <v>LV</v>
      </c>
      <c r="G113" t="str">
        <f t="shared" si="3"/>
        <v>Mike Eva</v>
      </c>
      <c r="H113" t="str">
        <f t="shared" si="4"/>
        <v>ns</v>
      </c>
    </row>
    <row r="114" spans="1:8">
      <c r="B114" t="s">
        <v>112</v>
      </c>
      <c r="E114" s="39" t="s">
        <v>2</v>
      </c>
      <c r="F114" s="39" t="str">
        <f t="shared" si="5"/>
        <v>Mike Evans</v>
      </c>
      <c r="G114" t="str">
        <f t="shared" si="3"/>
        <v>TB</v>
      </c>
      <c r="H114" t="str">
        <f t="shared" si="4"/>
        <v>WR</v>
      </c>
    </row>
    <row r="115" spans="1:8" hidden="1">
      <c r="B115" t="s">
        <v>113</v>
      </c>
      <c r="F115" s="39" t="str">
        <f t="shared" si="5"/>
        <v xml:space="preserve">Mike </v>
      </c>
      <c r="G115" t="str">
        <f t="shared" si="3"/>
        <v>Chris CarsonChris Cars</v>
      </c>
      <c r="H115" t="str">
        <f t="shared" si="4"/>
        <v>on</v>
      </c>
    </row>
    <row r="116" spans="1:8" hidden="1">
      <c r="A116">
        <v>39</v>
      </c>
      <c r="B116" t="s">
        <v>114</v>
      </c>
      <c r="F116" s="39" t="str">
        <f t="shared" si="5"/>
        <v>TB</v>
      </c>
      <c r="G116" t="str">
        <f t="shared" si="3"/>
        <v>Chris Cars</v>
      </c>
      <c r="H116" t="str">
        <f t="shared" si="4"/>
        <v>on</v>
      </c>
    </row>
    <row r="117" spans="1:8">
      <c r="B117" t="s">
        <v>115</v>
      </c>
      <c r="E117" s="39" t="s">
        <v>2</v>
      </c>
      <c r="F117" s="39" t="str">
        <f t="shared" si="5"/>
        <v>Chris Carson</v>
      </c>
      <c r="G117" t="str">
        <f t="shared" si="3"/>
        <v>Sea</v>
      </c>
      <c r="H117" t="str">
        <f t="shared" si="4"/>
        <v>RB</v>
      </c>
    </row>
    <row r="118" spans="1:8" hidden="1">
      <c r="B118" t="s">
        <v>116</v>
      </c>
      <c r="F118" s="39" t="str">
        <f t="shared" si="5"/>
        <v xml:space="preserve">Chris </v>
      </c>
      <c r="G118" t="str">
        <f t="shared" si="3"/>
        <v>Baker MayfieldBaker Mayfie</v>
      </c>
      <c r="H118" t="str">
        <f t="shared" si="4"/>
        <v>ld</v>
      </c>
    </row>
    <row r="119" spans="1:8" hidden="1">
      <c r="A119">
        <v>40</v>
      </c>
      <c r="B119" t="s">
        <v>117</v>
      </c>
      <c r="F119" s="39" t="str">
        <f t="shared" si="5"/>
        <v>Se</v>
      </c>
      <c r="G119" t="str">
        <f t="shared" si="3"/>
        <v>Baker Mayfie</v>
      </c>
      <c r="H119" t="str">
        <f t="shared" si="4"/>
        <v>ld</v>
      </c>
    </row>
    <row r="120" spans="1:8">
      <c r="B120" t="s">
        <v>118</v>
      </c>
      <c r="E120" s="39" t="s">
        <v>2</v>
      </c>
      <c r="F120" s="39" t="str">
        <f t="shared" si="5"/>
        <v>Baker Mayfield</v>
      </c>
      <c r="G120" t="str">
        <f t="shared" si="3"/>
        <v>Cle</v>
      </c>
      <c r="H120" t="str">
        <f t="shared" si="4"/>
        <v>QB</v>
      </c>
    </row>
    <row r="121" spans="1:8" hidden="1">
      <c r="B121" t="s">
        <v>119</v>
      </c>
      <c r="F121" s="39" t="str">
        <f t="shared" si="5"/>
        <v>Baker M</v>
      </c>
      <c r="G121" t="str">
        <f t="shared" si="3"/>
        <v>Aaron JonesAaron Jon</v>
      </c>
      <c r="H121" t="str">
        <f t="shared" si="4"/>
        <v>es</v>
      </c>
    </row>
    <row r="122" spans="1:8" hidden="1">
      <c r="A122">
        <v>41</v>
      </c>
      <c r="B122" t="s">
        <v>120</v>
      </c>
      <c r="F122" s="39" t="str">
        <f t="shared" si="5"/>
        <v>Cl</v>
      </c>
      <c r="G122" t="str">
        <f t="shared" si="3"/>
        <v>Aaron Jon</v>
      </c>
      <c r="H122" t="str">
        <f t="shared" si="4"/>
        <v>es</v>
      </c>
    </row>
    <row r="123" spans="1:8">
      <c r="B123" t="s">
        <v>121</v>
      </c>
      <c r="E123" s="39" t="s">
        <v>2</v>
      </c>
      <c r="F123" s="39" t="str">
        <f t="shared" si="5"/>
        <v>Aaron Jones</v>
      </c>
      <c r="G123" t="str">
        <f t="shared" si="3"/>
        <v>GB</v>
      </c>
      <c r="H123" t="str">
        <f t="shared" si="4"/>
        <v>RB</v>
      </c>
    </row>
    <row r="124" spans="1:8" hidden="1">
      <c r="B124" t="s">
        <v>122</v>
      </c>
      <c r="F124" s="39" t="str">
        <f t="shared" si="5"/>
        <v>Aaron</v>
      </c>
      <c r="G124" t="str">
        <f t="shared" si="3"/>
        <v>Alexander MattisonAlexander Mattis</v>
      </c>
      <c r="H124" t="str">
        <f t="shared" si="4"/>
        <v>on</v>
      </c>
    </row>
    <row r="125" spans="1:8" hidden="1">
      <c r="A125">
        <v>42</v>
      </c>
      <c r="B125" t="s">
        <v>123</v>
      </c>
      <c r="F125" s="39" t="str">
        <f t="shared" si="5"/>
        <v>GB</v>
      </c>
      <c r="G125" t="str">
        <f t="shared" si="3"/>
        <v>Alexander Mattis</v>
      </c>
      <c r="H125" t="str">
        <f t="shared" si="4"/>
        <v>on</v>
      </c>
    </row>
    <row r="126" spans="1:8">
      <c r="B126" t="s">
        <v>124</v>
      </c>
      <c r="E126" s="39" t="s">
        <v>2</v>
      </c>
      <c r="F126" s="39" t="str">
        <f t="shared" si="5"/>
        <v>Alexander Mattison</v>
      </c>
      <c r="G126" t="str">
        <f t="shared" si="3"/>
        <v>Min</v>
      </c>
      <c r="H126" t="str">
        <f t="shared" si="4"/>
        <v>RB</v>
      </c>
    </row>
    <row r="127" spans="1:8" hidden="1">
      <c r="B127" t="s">
        <v>125</v>
      </c>
      <c r="F127" s="39" t="str">
        <f t="shared" si="5"/>
        <v>Alexander</v>
      </c>
      <c r="G127" t="str">
        <f t="shared" si="3"/>
        <v>Antonio GibsonAntonio Gibs</v>
      </c>
      <c r="H127" t="str">
        <f t="shared" si="4"/>
        <v>on</v>
      </c>
    </row>
    <row r="128" spans="1:8" hidden="1">
      <c r="A128">
        <v>43</v>
      </c>
      <c r="B128" t="s">
        <v>126</v>
      </c>
      <c r="F128" s="39" t="str">
        <f t="shared" si="5"/>
        <v>Mi</v>
      </c>
      <c r="G128" t="str">
        <f t="shared" si="3"/>
        <v>Antonio Gibso</v>
      </c>
      <c r="H128" t="str">
        <f t="shared" si="4"/>
        <v>nQ</v>
      </c>
    </row>
    <row r="129" spans="1:8">
      <c r="B129" t="s">
        <v>127</v>
      </c>
      <c r="E129" s="39" t="s">
        <v>2</v>
      </c>
      <c r="F129" s="39" t="str">
        <f t="shared" si="5"/>
        <v>Antonio Gibson</v>
      </c>
      <c r="G129" t="str">
        <f t="shared" si="3"/>
        <v>Wsh</v>
      </c>
      <c r="H129" t="str">
        <f t="shared" si="4"/>
        <v>RB</v>
      </c>
    </row>
    <row r="130" spans="1:8" hidden="1">
      <c r="B130" t="s">
        <v>128</v>
      </c>
      <c r="F130" s="39" t="str">
        <f t="shared" si="5"/>
        <v>Antonio</v>
      </c>
      <c r="G130" t="str">
        <f t="shared" ref="G130:G193" si="6">LEFT(B131,LEN(B131)-2)</f>
        <v>Cam NewtonCam Newt</v>
      </c>
      <c r="H130" t="str">
        <f t="shared" ref="H130:H193" si="7">RIGHT(B131,2)</f>
        <v>on</v>
      </c>
    </row>
    <row r="131" spans="1:8" hidden="1">
      <c r="A131">
        <v>44</v>
      </c>
      <c r="B131" t="s">
        <v>129</v>
      </c>
      <c r="F131" s="39" t="str">
        <f t="shared" ref="F131:F194" si="8">LEFT(B130,LEN(B130)/2)</f>
        <v>Ws</v>
      </c>
      <c r="G131" t="str">
        <f t="shared" si="6"/>
        <v>Cam Newt</v>
      </c>
      <c r="H131" t="str">
        <f t="shared" si="7"/>
        <v>on</v>
      </c>
    </row>
    <row r="132" spans="1:8">
      <c r="B132" t="s">
        <v>130</v>
      </c>
      <c r="E132" s="39" t="s">
        <v>2</v>
      </c>
      <c r="F132" s="39" t="str">
        <f t="shared" si="8"/>
        <v>Cam Newton</v>
      </c>
      <c r="G132" t="str">
        <f t="shared" si="6"/>
        <v>NE</v>
      </c>
      <c r="H132" t="str">
        <f t="shared" si="7"/>
        <v>QB</v>
      </c>
    </row>
    <row r="133" spans="1:8" hidden="1">
      <c r="B133" t="s">
        <v>131</v>
      </c>
      <c r="F133" s="39" t="str">
        <f t="shared" si="8"/>
        <v>Cam N</v>
      </c>
      <c r="G133" t="str">
        <f t="shared" si="6"/>
        <v>A.J. BrownA.J. Bro</v>
      </c>
      <c r="H133" t="str">
        <f t="shared" si="7"/>
        <v>wn</v>
      </c>
    </row>
    <row r="134" spans="1:8" hidden="1">
      <c r="A134">
        <v>45</v>
      </c>
      <c r="B134" t="s">
        <v>132</v>
      </c>
      <c r="F134" s="39" t="str">
        <f t="shared" si="8"/>
        <v>NE</v>
      </c>
      <c r="G134" t="str">
        <f t="shared" si="6"/>
        <v>A.J. Bro</v>
      </c>
      <c r="H134" t="str">
        <f t="shared" si="7"/>
        <v>wn</v>
      </c>
    </row>
    <row r="135" spans="1:8">
      <c r="B135" t="s">
        <v>133</v>
      </c>
      <c r="E135" s="39" t="s">
        <v>2</v>
      </c>
      <c r="F135" s="39" t="str">
        <f t="shared" si="8"/>
        <v>A.J. Brown</v>
      </c>
      <c r="G135" t="str">
        <f t="shared" si="6"/>
        <v>Ten</v>
      </c>
      <c r="H135" t="str">
        <f t="shared" si="7"/>
        <v>WR</v>
      </c>
    </row>
    <row r="136" spans="1:8" hidden="1">
      <c r="B136" t="s">
        <v>134</v>
      </c>
      <c r="F136" s="39" t="str">
        <f t="shared" si="8"/>
        <v xml:space="preserve">A.J. </v>
      </c>
      <c r="G136" t="str">
        <f t="shared" si="6"/>
        <v>C.J. BeathardC.J. Beatha</v>
      </c>
      <c r="H136" t="str">
        <f t="shared" si="7"/>
        <v>rd</v>
      </c>
    </row>
    <row r="137" spans="1:8" hidden="1">
      <c r="A137">
        <v>46</v>
      </c>
      <c r="B137" t="s">
        <v>135</v>
      </c>
      <c r="F137" s="39" t="str">
        <f t="shared" si="8"/>
        <v>Te</v>
      </c>
      <c r="G137" t="str">
        <f t="shared" si="6"/>
        <v>C.J. Beatha</v>
      </c>
      <c r="H137" t="str">
        <f t="shared" si="7"/>
        <v>rd</v>
      </c>
    </row>
    <row r="138" spans="1:8">
      <c r="B138" t="s">
        <v>136</v>
      </c>
      <c r="E138" s="39" t="s">
        <v>2</v>
      </c>
      <c r="F138" s="39" t="str">
        <f t="shared" si="8"/>
        <v>C.J. Beathard</v>
      </c>
      <c r="G138" t="str">
        <f t="shared" si="6"/>
        <v>SF</v>
      </c>
      <c r="H138" t="str">
        <f t="shared" si="7"/>
        <v>QB</v>
      </c>
    </row>
    <row r="139" spans="1:8" hidden="1">
      <c r="B139" t="s">
        <v>137</v>
      </c>
      <c r="F139" s="39" t="str">
        <f t="shared" si="8"/>
        <v>C.J. B</v>
      </c>
      <c r="G139" t="str">
        <f t="shared" si="6"/>
        <v>Daniel JonesDaniel Jon</v>
      </c>
      <c r="H139" t="str">
        <f t="shared" si="7"/>
        <v>es</v>
      </c>
    </row>
    <row r="140" spans="1:8" hidden="1">
      <c r="A140">
        <v>47</v>
      </c>
      <c r="B140" t="s">
        <v>138</v>
      </c>
      <c r="F140" s="39" t="str">
        <f t="shared" si="8"/>
        <v>SF</v>
      </c>
      <c r="G140" t="str">
        <f t="shared" si="6"/>
        <v>Daniel Jon</v>
      </c>
      <c r="H140" t="str">
        <f t="shared" si="7"/>
        <v>es</v>
      </c>
    </row>
    <row r="141" spans="1:8">
      <c r="B141" t="s">
        <v>139</v>
      </c>
      <c r="E141" s="39" t="s">
        <v>2</v>
      </c>
      <c r="F141" s="39" t="str">
        <f t="shared" si="8"/>
        <v>Daniel Jones</v>
      </c>
      <c r="G141" t="str">
        <f t="shared" si="6"/>
        <v>NYG</v>
      </c>
      <c r="H141" t="str">
        <f t="shared" si="7"/>
        <v>QB</v>
      </c>
    </row>
    <row r="142" spans="1:8" hidden="1">
      <c r="B142" t="s">
        <v>140</v>
      </c>
      <c r="F142" s="39" t="str">
        <f t="shared" si="8"/>
        <v>Daniel</v>
      </c>
      <c r="G142" t="str">
        <f t="shared" si="6"/>
        <v>Mike GlennonMike Glenn</v>
      </c>
      <c r="H142" t="str">
        <f t="shared" si="7"/>
        <v>on</v>
      </c>
    </row>
    <row r="143" spans="1:8" hidden="1">
      <c r="A143">
        <v>48</v>
      </c>
      <c r="B143" t="s">
        <v>141</v>
      </c>
      <c r="F143" s="39" t="str">
        <f t="shared" si="8"/>
        <v>NY</v>
      </c>
      <c r="G143" t="str">
        <f t="shared" si="6"/>
        <v>Mike Glenn</v>
      </c>
      <c r="H143" t="str">
        <f t="shared" si="7"/>
        <v>on</v>
      </c>
    </row>
    <row r="144" spans="1:8">
      <c r="B144" t="s">
        <v>142</v>
      </c>
      <c r="E144" s="39" t="s">
        <v>2</v>
      </c>
      <c r="F144" s="39" t="str">
        <f t="shared" si="8"/>
        <v>Mike Glennon</v>
      </c>
      <c r="G144" t="str">
        <f t="shared" si="6"/>
        <v>Jax</v>
      </c>
      <c r="H144" t="str">
        <f t="shared" si="7"/>
        <v>QB</v>
      </c>
    </row>
    <row r="145" spans="1:8" hidden="1">
      <c r="B145" t="s">
        <v>143</v>
      </c>
      <c r="F145" s="39" t="str">
        <f t="shared" si="8"/>
        <v>Mike G</v>
      </c>
      <c r="G145" t="str">
        <f t="shared" si="6"/>
        <v xml:space="preserve">Ronald Jones IIRonald Jones </v>
      </c>
      <c r="H145" t="str">
        <f t="shared" si="7"/>
        <v>II</v>
      </c>
    </row>
    <row r="146" spans="1:8" hidden="1">
      <c r="A146">
        <v>49</v>
      </c>
      <c r="B146" t="s">
        <v>144</v>
      </c>
      <c r="F146" s="39" t="str">
        <f t="shared" si="8"/>
        <v>Ja</v>
      </c>
      <c r="G146" t="str">
        <f t="shared" si="6"/>
        <v xml:space="preserve">Ronald Jones </v>
      </c>
      <c r="H146" t="str">
        <f t="shared" si="7"/>
        <v>II</v>
      </c>
    </row>
    <row r="147" spans="1:8">
      <c r="B147" t="s">
        <v>145</v>
      </c>
      <c r="E147" s="39" t="s">
        <v>2</v>
      </c>
      <c r="F147" s="39" t="str">
        <f t="shared" si="8"/>
        <v>Ronald Jones II</v>
      </c>
      <c r="G147" t="str">
        <f t="shared" si="6"/>
        <v>TB</v>
      </c>
      <c r="H147" t="str">
        <f t="shared" si="7"/>
        <v>RB</v>
      </c>
    </row>
    <row r="148" spans="1:8" hidden="1">
      <c r="B148" t="s">
        <v>146</v>
      </c>
      <c r="F148" s="39" t="str">
        <f t="shared" si="8"/>
        <v xml:space="preserve">Ronald </v>
      </c>
      <c r="G148" t="str">
        <f t="shared" si="6"/>
        <v>DeAndre HopkinsDeAndre Hopki</v>
      </c>
      <c r="H148" t="str">
        <f t="shared" si="7"/>
        <v>ns</v>
      </c>
    </row>
    <row r="149" spans="1:8" hidden="1">
      <c r="A149">
        <v>50</v>
      </c>
      <c r="B149" t="s">
        <v>147</v>
      </c>
      <c r="F149" s="39" t="str">
        <f t="shared" si="8"/>
        <v>TB</v>
      </c>
      <c r="G149" t="str">
        <f t="shared" si="6"/>
        <v>DeAndre Hopki</v>
      </c>
      <c r="H149" t="str">
        <f t="shared" si="7"/>
        <v>ns</v>
      </c>
    </row>
    <row r="150" spans="1:8">
      <c r="B150" t="s">
        <v>148</v>
      </c>
      <c r="E150" s="39" t="s">
        <v>2</v>
      </c>
      <c r="F150" s="39" t="str">
        <f t="shared" si="8"/>
        <v>DeAndre Hopkins</v>
      </c>
      <c r="G150" t="str">
        <f t="shared" si="6"/>
        <v>Ari</v>
      </c>
      <c r="H150" t="str">
        <f t="shared" si="7"/>
        <v>WR</v>
      </c>
    </row>
    <row r="151" spans="1:8" hidden="1">
      <c r="B151" t="s">
        <v>149</v>
      </c>
      <c r="F151" s="39" t="str">
        <f t="shared" si="8"/>
        <v>DeAndre</v>
      </c>
      <c r="G151" t="e">
        <f t="shared" si="6"/>
        <v>#VALUE!</v>
      </c>
      <c r="H151" t="str">
        <f t="shared" si="7"/>
        <v/>
      </c>
    </row>
    <row r="152" spans="1:8" hidden="1">
      <c r="F152" s="39" t="str">
        <f t="shared" si="8"/>
        <v>Ar</v>
      </c>
      <c r="G152" t="e">
        <f t="shared" si="6"/>
        <v>#VALUE!</v>
      </c>
      <c r="H152" t="str">
        <f t="shared" si="7"/>
        <v/>
      </c>
    </row>
    <row r="153" spans="1:8">
      <c r="E153" s="39" t="s">
        <v>2</v>
      </c>
      <c r="F153" s="39" t="str">
        <f t="shared" si="8"/>
        <v/>
      </c>
      <c r="G153" t="e">
        <f t="shared" si="6"/>
        <v>#VALUE!</v>
      </c>
      <c r="H153" t="str">
        <f t="shared" si="7"/>
        <v/>
      </c>
    </row>
    <row r="154" spans="1:8" hidden="1">
      <c r="F154" s="39" t="str">
        <f t="shared" si="8"/>
        <v/>
      </c>
      <c r="G154" t="str">
        <f t="shared" si="6"/>
        <v>George KittleGeorge Kitt</v>
      </c>
      <c r="H154" t="str">
        <f t="shared" si="7"/>
        <v>le</v>
      </c>
    </row>
    <row r="155" spans="1:8" hidden="1">
      <c r="A155">
        <v>51</v>
      </c>
      <c r="B155" t="s">
        <v>150</v>
      </c>
      <c r="F155" s="39" t="str">
        <f t="shared" si="8"/>
        <v/>
      </c>
      <c r="G155" t="str">
        <f t="shared" si="6"/>
        <v>George Kitt</v>
      </c>
      <c r="H155" t="str">
        <f t="shared" si="7"/>
        <v>le</v>
      </c>
    </row>
    <row r="156" spans="1:8">
      <c r="B156" t="s">
        <v>151</v>
      </c>
      <c r="E156" s="39" t="s">
        <v>2</v>
      </c>
      <c r="F156" s="39" t="str">
        <f t="shared" si="8"/>
        <v>George Kittle</v>
      </c>
      <c r="G156" t="str">
        <f t="shared" si="6"/>
        <v>SF</v>
      </c>
      <c r="H156" t="str">
        <f t="shared" si="7"/>
        <v>TE</v>
      </c>
    </row>
    <row r="157" spans="1:8" hidden="1">
      <c r="B157" t="s">
        <v>152</v>
      </c>
      <c r="F157" s="39" t="str">
        <f t="shared" si="8"/>
        <v>George</v>
      </c>
      <c r="G157" t="str">
        <f t="shared" si="6"/>
        <v>Melvin Gordon IIIMelvin Gordon I</v>
      </c>
      <c r="H157" t="str">
        <f t="shared" si="7"/>
        <v>II</v>
      </c>
    </row>
    <row r="158" spans="1:8" hidden="1">
      <c r="A158">
        <v>52</v>
      </c>
      <c r="B158" t="s">
        <v>153</v>
      </c>
      <c r="F158" s="39" t="str">
        <f t="shared" si="8"/>
        <v>SF</v>
      </c>
      <c r="G158" t="str">
        <f t="shared" si="6"/>
        <v>Melvin Gordon I</v>
      </c>
      <c r="H158" t="str">
        <f t="shared" si="7"/>
        <v>II</v>
      </c>
    </row>
    <row r="159" spans="1:8">
      <c r="B159" t="s">
        <v>154</v>
      </c>
      <c r="E159" s="39" t="s">
        <v>2</v>
      </c>
      <c r="F159" s="39" t="str">
        <f t="shared" si="8"/>
        <v>Melvin Gordon III</v>
      </c>
      <c r="G159" t="str">
        <f t="shared" si="6"/>
        <v>Den</v>
      </c>
      <c r="H159" t="str">
        <f t="shared" si="7"/>
        <v>RB</v>
      </c>
    </row>
    <row r="160" spans="1:8" hidden="1">
      <c r="B160" t="s">
        <v>155</v>
      </c>
      <c r="F160" s="39" t="str">
        <f t="shared" si="8"/>
        <v>Melvin G</v>
      </c>
      <c r="G160" t="str">
        <f t="shared" si="6"/>
        <v>Brandin CooksBrandin Coo</v>
      </c>
      <c r="H160" t="str">
        <f t="shared" si="7"/>
        <v>ks</v>
      </c>
    </row>
    <row r="161" spans="1:8" hidden="1">
      <c r="A161">
        <v>53</v>
      </c>
      <c r="B161" t="s">
        <v>156</v>
      </c>
      <c r="F161" s="39" t="str">
        <f t="shared" si="8"/>
        <v>De</v>
      </c>
      <c r="G161" t="str">
        <f t="shared" si="6"/>
        <v>Brandin Coo</v>
      </c>
      <c r="H161" t="str">
        <f t="shared" si="7"/>
        <v>ks</v>
      </c>
    </row>
    <row r="162" spans="1:8">
      <c r="B162" t="s">
        <v>157</v>
      </c>
      <c r="E162" s="39" t="s">
        <v>2</v>
      </c>
      <c r="F162" s="39" t="str">
        <f t="shared" si="8"/>
        <v>Brandin Cooks</v>
      </c>
      <c r="G162" t="str">
        <f t="shared" si="6"/>
        <v>Hou</v>
      </c>
      <c r="H162" t="str">
        <f t="shared" si="7"/>
        <v>WR</v>
      </c>
    </row>
    <row r="163" spans="1:8" hidden="1">
      <c r="B163" t="s">
        <v>158</v>
      </c>
      <c r="F163" s="39" t="str">
        <f t="shared" si="8"/>
        <v>Brandi</v>
      </c>
      <c r="G163" t="str">
        <f t="shared" si="6"/>
        <v>Terry McLaurinTerry McLaur</v>
      </c>
      <c r="H163" t="str">
        <f t="shared" si="7"/>
        <v>in</v>
      </c>
    </row>
    <row r="164" spans="1:8" hidden="1">
      <c r="A164">
        <v>54</v>
      </c>
      <c r="B164" t="s">
        <v>159</v>
      </c>
      <c r="F164" s="39" t="str">
        <f t="shared" si="8"/>
        <v>Ho</v>
      </c>
      <c r="G164" t="str">
        <f t="shared" si="6"/>
        <v>Terry McLauri</v>
      </c>
      <c r="H164" t="str">
        <f t="shared" si="7"/>
        <v>nQ</v>
      </c>
    </row>
    <row r="165" spans="1:8">
      <c r="B165" t="s">
        <v>160</v>
      </c>
      <c r="E165" s="39" t="s">
        <v>2</v>
      </c>
      <c r="F165" s="39" t="str">
        <f t="shared" si="8"/>
        <v>Terry McLaurin</v>
      </c>
      <c r="G165" t="str">
        <f t="shared" si="6"/>
        <v>Wsh</v>
      </c>
      <c r="H165" t="str">
        <f t="shared" si="7"/>
        <v>WR</v>
      </c>
    </row>
    <row r="166" spans="1:8" hidden="1">
      <c r="B166" t="s">
        <v>161</v>
      </c>
      <c r="F166" s="39" t="str">
        <f t="shared" si="8"/>
        <v>Terry M</v>
      </c>
      <c r="G166" t="str">
        <f t="shared" si="6"/>
        <v>David JohnsonDavid Johns</v>
      </c>
      <c r="H166" t="str">
        <f t="shared" si="7"/>
        <v>on</v>
      </c>
    </row>
    <row r="167" spans="1:8" hidden="1">
      <c r="A167">
        <v>55</v>
      </c>
      <c r="B167" t="s">
        <v>162</v>
      </c>
      <c r="F167" s="39" t="str">
        <f t="shared" si="8"/>
        <v>Ws</v>
      </c>
      <c r="G167" t="str">
        <f t="shared" si="6"/>
        <v>David Johns</v>
      </c>
      <c r="H167" t="str">
        <f t="shared" si="7"/>
        <v>on</v>
      </c>
    </row>
    <row r="168" spans="1:8">
      <c r="B168" t="s">
        <v>163</v>
      </c>
      <c r="E168" s="39" t="s">
        <v>2</v>
      </c>
      <c r="F168" s="39" t="str">
        <f t="shared" si="8"/>
        <v>David Johnson</v>
      </c>
      <c r="G168" t="str">
        <f t="shared" si="6"/>
        <v>Hou</v>
      </c>
      <c r="H168" t="str">
        <f t="shared" si="7"/>
        <v>RB</v>
      </c>
    </row>
    <row r="169" spans="1:8" hidden="1">
      <c r="B169" t="s">
        <v>164</v>
      </c>
      <c r="F169" s="39" t="str">
        <f t="shared" si="8"/>
        <v xml:space="preserve">David </v>
      </c>
      <c r="G169" t="str">
        <f t="shared" si="6"/>
        <v>Chase DanielChase Dani</v>
      </c>
      <c r="H169" t="str">
        <f t="shared" si="7"/>
        <v>el</v>
      </c>
    </row>
    <row r="170" spans="1:8" hidden="1">
      <c r="A170">
        <v>56</v>
      </c>
      <c r="B170" t="s">
        <v>165</v>
      </c>
      <c r="F170" s="39" t="str">
        <f t="shared" si="8"/>
        <v>Ho</v>
      </c>
      <c r="G170" t="str">
        <f t="shared" si="6"/>
        <v>Chase Dani</v>
      </c>
      <c r="H170" t="str">
        <f t="shared" si="7"/>
        <v>el</v>
      </c>
    </row>
    <row r="171" spans="1:8">
      <c r="B171" t="s">
        <v>166</v>
      </c>
      <c r="E171" s="39" t="s">
        <v>2</v>
      </c>
      <c r="F171" s="39" t="str">
        <f t="shared" si="8"/>
        <v>Chase Daniel</v>
      </c>
      <c r="G171" t="str">
        <f t="shared" si="6"/>
        <v>Det</v>
      </c>
      <c r="H171" t="str">
        <f t="shared" si="7"/>
        <v>QB</v>
      </c>
    </row>
    <row r="172" spans="1:8" hidden="1">
      <c r="B172" t="s">
        <v>167</v>
      </c>
      <c r="F172" s="39" t="str">
        <f t="shared" si="8"/>
        <v xml:space="preserve">Chase </v>
      </c>
      <c r="G172" t="str">
        <f t="shared" si="6"/>
        <v>Teddy BridgewaterTeddy Bridgewat</v>
      </c>
      <c r="H172" t="str">
        <f t="shared" si="7"/>
        <v>er</v>
      </c>
    </row>
    <row r="173" spans="1:8" hidden="1">
      <c r="A173">
        <v>57</v>
      </c>
      <c r="B173" t="s">
        <v>168</v>
      </c>
      <c r="F173" s="39" t="str">
        <f t="shared" si="8"/>
        <v>De</v>
      </c>
      <c r="G173" t="str">
        <f t="shared" si="6"/>
        <v>Teddy Bridgewat</v>
      </c>
      <c r="H173" t="str">
        <f t="shared" si="7"/>
        <v>er</v>
      </c>
    </row>
    <row r="174" spans="1:8">
      <c r="B174" t="s">
        <v>169</v>
      </c>
      <c r="E174" s="39" t="s">
        <v>2</v>
      </c>
      <c r="F174" s="39" t="str">
        <f t="shared" si="8"/>
        <v>Teddy Bridgewater</v>
      </c>
      <c r="G174" t="str">
        <f t="shared" si="6"/>
        <v>Car</v>
      </c>
      <c r="H174" t="str">
        <f t="shared" si="7"/>
        <v>QB</v>
      </c>
    </row>
    <row r="175" spans="1:8" hidden="1">
      <c r="B175" t="s">
        <v>170</v>
      </c>
      <c r="F175" s="39" t="str">
        <f t="shared" si="8"/>
        <v>Teddy Br</v>
      </c>
      <c r="G175" t="str">
        <f t="shared" si="6"/>
        <v>Mason RudolphMason Rudol</v>
      </c>
      <c r="H175" t="str">
        <f t="shared" si="7"/>
        <v>ph</v>
      </c>
    </row>
    <row r="176" spans="1:8" hidden="1">
      <c r="A176">
        <v>58</v>
      </c>
      <c r="B176" t="s">
        <v>171</v>
      </c>
      <c r="F176" s="39" t="str">
        <f t="shared" si="8"/>
        <v>Ca</v>
      </c>
      <c r="G176" t="str">
        <f t="shared" si="6"/>
        <v>Mason Rudol</v>
      </c>
      <c r="H176" t="str">
        <f t="shared" si="7"/>
        <v>ph</v>
      </c>
    </row>
    <row r="177" spans="1:8">
      <c r="B177" t="s">
        <v>172</v>
      </c>
      <c r="E177" s="39" t="s">
        <v>2</v>
      </c>
      <c r="F177" s="39" t="str">
        <f t="shared" si="8"/>
        <v>Mason Rudolph</v>
      </c>
      <c r="G177" t="str">
        <f t="shared" si="6"/>
        <v>Pit</v>
      </c>
      <c r="H177" t="str">
        <f t="shared" si="7"/>
        <v>QB</v>
      </c>
    </row>
    <row r="178" spans="1:8" hidden="1">
      <c r="B178" t="s">
        <v>173</v>
      </c>
      <c r="F178" s="39" t="str">
        <f t="shared" si="8"/>
        <v xml:space="preserve">Mason </v>
      </c>
      <c r="G178" t="str">
        <f t="shared" si="6"/>
        <v>Andy DaltonAndy Dalt</v>
      </c>
      <c r="H178" t="str">
        <f t="shared" si="7"/>
        <v>on</v>
      </c>
    </row>
    <row r="179" spans="1:8" hidden="1">
      <c r="A179">
        <v>59</v>
      </c>
      <c r="B179" t="s">
        <v>174</v>
      </c>
      <c r="F179" s="39" t="str">
        <f t="shared" si="8"/>
        <v>Pi</v>
      </c>
      <c r="G179" t="str">
        <f t="shared" si="6"/>
        <v>Andy Dalt</v>
      </c>
      <c r="H179" t="str">
        <f t="shared" si="7"/>
        <v>on</v>
      </c>
    </row>
    <row r="180" spans="1:8">
      <c r="B180" t="s">
        <v>175</v>
      </c>
      <c r="E180" s="39" t="s">
        <v>2</v>
      </c>
      <c r="F180" s="39" t="str">
        <f t="shared" si="8"/>
        <v>Andy Dalton</v>
      </c>
      <c r="G180" t="str">
        <f t="shared" si="6"/>
        <v>Dal</v>
      </c>
      <c r="H180" t="str">
        <f t="shared" si="7"/>
        <v>QB</v>
      </c>
    </row>
    <row r="181" spans="1:8" hidden="1">
      <c r="B181" t="s">
        <v>176</v>
      </c>
      <c r="F181" s="39" t="str">
        <f t="shared" si="8"/>
        <v xml:space="preserve">Andy </v>
      </c>
      <c r="G181" t="str">
        <f t="shared" si="6"/>
        <v>John WolfordJohn Wolfo</v>
      </c>
      <c r="H181" t="str">
        <f t="shared" si="7"/>
        <v>rd</v>
      </c>
    </row>
    <row r="182" spans="1:8" hidden="1">
      <c r="A182">
        <v>60</v>
      </c>
      <c r="B182" t="s">
        <v>177</v>
      </c>
      <c r="F182" s="39" t="str">
        <f t="shared" si="8"/>
        <v>Da</v>
      </c>
      <c r="G182" t="str">
        <f t="shared" si="6"/>
        <v>John Wolfo</v>
      </c>
      <c r="H182" t="str">
        <f t="shared" si="7"/>
        <v>rd</v>
      </c>
    </row>
    <row r="183" spans="1:8">
      <c r="B183" t="s">
        <v>178</v>
      </c>
      <c r="E183" s="39" t="s">
        <v>2</v>
      </c>
      <c r="F183" s="39" t="str">
        <f t="shared" si="8"/>
        <v>John Wolford</v>
      </c>
      <c r="G183" t="str">
        <f t="shared" si="6"/>
        <v>LAR</v>
      </c>
      <c r="H183" t="str">
        <f t="shared" si="7"/>
        <v>QB</v>
      </c>
    </row>
    <row r="184" spans="1:8" hidden="1">
      <c r="B184" t="s">
        <v>179</v>
      </c>
      <c r="F184" s="39" t="str">
        <f t="shared" si="8"/>
        <v>John W</v>
      </c>
      <c r="G184" t="str">
        <f t="shared" si="6"/>
        <v>Brandon AllenBrandon All</v>
      </c>
      <c r="H184" t="str">
        <f t="shared" si="7"/>
        <v>en</v>
      </c>
    </row>
    <row r="185" spans="1:8" hidden="1">
      <c r="A185">
        <v>61</v>
      </c>
      <c r="B185" t="s">
        <v>180</v>
      </c>
      <c r="F185" s="39" t="str">
        <f t="shared" si="8"/>
        <v>LA</v>
      </c>
      <c r="G185" t="str">
        <f t="shared" si="6"/>
        <v>Brandon All</v>
      </c>
      <c r="H185" t="str">
        <f t="shared" si="7"/>
        <v>en</v>
      </c>
    </row>
    <row r="186" spans="1:8">
      <c r="B186" t="s">
        <v>181</v>
      </c>
      <c r="E186" s="39" t="s">
        <v>2</v>
      </c>
      <c r="F186" s="39" t="str">
        <f t="shared" si="8"/>
        <v>Brandon Allen</v>
      </c>
      <c r="G186" t="str">
        <f t="shared" si="6"/>
        <v>Cin</v>
      </c>
      <c r="H186" t="str">
        <f t="shared" si="7"/>
        <v>QB</v>
      </c>
    </row>
    <row r="187" spans="1:8" hidden="1">
      <c r="B187" t="s">
        <v>182</v>
      </c>
      <c r="F187" s="39" t="str">
        <f t="shared" si="8"/>
        <v>Brando</v>
      </c>
      <c r="G187" t="str">
        <f t="shared" si="6"/>
        <v>Robby AndersonRobby Anders</v>
      </c>
      <c r="H187" t="str">
        <f t="shared" si="7"/>
        <v>on</v>
      </c>
    </row>
    <row r="188" spans="1:8" hidden="1">
      <c r="A188">
        <v>62</v>
      </c>
      <c r="B188" t="s">
        <v>183</v>
      </c>
      <c r="F188" s="39" t="str">
        <f t="shared" si="8"/>
        <v>Ci</v>
      </c>
      <c r="G188" t="str">
        <f t="shared" si="6"/>
        <v>Robby Anders</v>
      </c>
      <c r="H188" t="str">
        <f t="shared" si="7"/>
        <v>on</v>
      </c>
    </row>
    <row r="189" spans="1:8">
      <c r="B189" t="s">
        <v>184</v>
      </c>
      <c r="E189" s="39" t="s">
        <v>2</v>
      </c>
      <c r="F189" s="39" t="str">
        <f t="shared" si="8"/>
        <v>Robby Anderson</v>
      </c>
      <c r="G189" t="str">
        <f t="shared" si="6"/>
        <v>Car</v>
      </c>
      <c r="H189" t="str">
        <f t="shared" si="7"/>
        <v>WR</v>
      </c>
    </row>
    <row r="190" spans="1:8" hidden="1">
      <c r="B190" t="s">
        <v>185</v>
      </c>
      <c r="F190" s="39" t="str">
        <f t="shared" si="8"/>
        <v>Robby A</v>
      </c>
      <c r="G190" t="str">
        <f t="shared" si="6"/>
        <v>Mike WilliamsMike Willia</v>
      </c>
      <c r="H190" t="str">
        <f t="shared" si="7"/>
        <v>ms</v>
      </c>
    </row>
    <row r="191" spans="1:8" hidden="1">
      <c r="A191">
        <v>63</v>
      </c>
      <c r="B191" t="s">
        <v>186</v>
      </c>
      <c r="F191" s="39" t="str">
        <f t="shared" si="8"/>
        <v>Ca</v>
      </c>
      <c r="G191" t="str">
        <f t="shared" si="6"/>
        <v>Mike Willia</v>
      </c>
      <c r="H191" t="str">
        <f t="shared" si="7"/>
        <v>ms</v>
      </c>
    </row>
    <row r="192" spans="1:8">
      <c r="B192" t="s">
        <v>187</v>
      </c>
      <c r="E192" s="39" t="s">
        <v>2</v>
      </c>
      <c r="F192" s="39" t="str">
        <f t="shared" si="8"/>
        <v>Mike Williams</v>
      </c>
      <c r="G192" t="str">
        <f t="shared" si="6"/>
        <v>LAC</v>
      </c>
      <c r="H192" t="str">
        <f t="shared" si="7"/>
        <v>WR</v>
      </c>
    </row>
    <row r="193" spans="1:8" hidden="1">
      <c r="B193" t="s">
        <v>188</v>
      </c>
      <c r="F193" s="39" t="str">
        <f t="shared" si="8"/>
        <v>Mike W</v>
      </c>
      <c r="G193" t="str">
        <f t="shared" si="6"/>
        <v>Chris GodwinChris Godw</v>
      </c>
      <c r="H193" t="str">
        <f t="shared" si="7"/>
        <v>in</v>
      </c>
    </row>
    <row r="194" spans="1:8" hidden="1">
      <c r="A194">
        <v>64</v>
      </c>
      <c r="B194" t="s">
        <v>189</v>
      </c>
      <c r="F194" s="39" t="str">
        <f t="shared" si="8"/>
        <v>LA</v>
      </c>
      <c r="G194" t="str">
        <f t="shared" ref="G194:G257" si="9">LEFT(B195,LEN(B195)-2)</f>
        <v>Chris Godw</v>
      </c>
      <c r="H194" t="str">
        <f t="shared" ref="H194:H257" si="10">RIGHT(B195,2)</f>
        <v>in</v>
      </c>
    </row>
    <row r="195" spans="1:8">
      <c r="B195" t="s">
        <v>190</v>
      </c>
      <c r="E195" s="39" t="s">
        <v>2</v>
      </c>
      <c r="F195" s="39" t="str">
        <f t="shared" ref="F195:F258" si="11">LEFT(B194,LEN(B194)/2)</f>
        <v>Chris Godwin</v>
      </c>
      <c r="G195" t="str">
        <f t="shared" si="9"/>
        <v>TB</v>
      </c>
      <c r="H195" t="str">
        <f t="shared" si="10"/>
        <v>WR</v>
      </c>
    </row>
    <row r="196" spans="1:8" hidden="1">
      <c r="B196" t="s">
        <v>113</v>
      </c>
      <c r="F196" s="39" t="str">
        <f t="shared" si="11"/>
        <v xml:space="preserve">Chris </v>
      </c>
      <c r="G196" t="str">
        <f t="shared" si="9"/>
        <v>Robert WoodsRobert Woo</v>
      </c>
      <c r="H196" t="str">
        <f t="shared" si="10"/>
        <v>ds</v>
      </c>
    </row>
    <row r="197" spans="1:8" hidden="1">
      <c r="A197">
        <v>65</v>
      </c>
      <c r="B197" t="s">
        <v>191</v>
      </c>
      <c r="F197" s="39" t="str">
        <f t="shared" si="11"/>
        <v>TB</v>
      </c>
      <c r="G197" t="str">
        <f t="shared" si="9"/>
        <v>Robert Woo</v>
      </c>
      <c r="H197" t="str">
        <f t="shared" si="10"/>
        <v>ds</v>
      </c>
    </row>
    <row r="198" spans="1:8">
      <c r="B198" t="s">
        <v>192</v>
      </c>
      <c r="E198" s="39" t="s">
        <v>2</v>
      </c>
      <c r="F198" s="39" t="str">
        <f t="shared" si="11"/>
        <v>Robert Woods</v>
      </c>
      <c r="G198" t="str">
        <f t="shared" si="9"/>
        <v>LAR</v>
      </c>
      <c r="H198" t="str">
        <f t="shared" si="10"/>
        <v>WR</v>
      </c>
    </row>
    <row r="199" spans="1:8" hidden="1">
      <c r="B199" t="s">
        <v>193</v>
      </c>
      <c r="F199" s="39" t="str">
        <f t="shared" si="11"/>
        <v>Robert</v>
      </c>
      <c r="G199" t="str">
        <f t="shared" si="9"/>
        <v>DJ MooreDJ Moo</v>
      </c>
      <c r="H199" t="str">
        <f t="shared" si="10"/>
        <v>re</v>
      </c>
    </row>
    <row r="200" spans="1:8" hidden="1">
      <c r="A200">
        <v>66</v>
      </c>
      <c r="B200" t="s">
        <v>194</v>
      </c>
      <c r="F200" s="39" t="str">
        <f t="shared" si="11"/>
        <v>LA</v>
      </c>
      <c r="G200" t="str">
        <f t="shared" si="9"/>
        <v>DJ Moo</v>
      </c>
      <c r="H200" t="str">
        <f t="shared" si="10"/>
        <v>re</v>
      </c>
    </row>
    <row r="201" spans="1:8">
      <c r="B201" t="s">
        <v>195</v>
      </c>
      <c r="E201" s="39" t="s">
        <v>2</v>
      </c>
      <c r="F201" s="39" t="str">
        <f t="shared" si="11"/>
        <v>DJ Moore</v>
      </c>
      <c r="G201" t="str">
        <f t="shared" si="9"/>
        <v>Car</v>
      </c>
      <c r="H201" t="str">
        <f t="shared" si="10"/>
        <v>WR</v>
      </c>
    </row>
    <row r="202" spans="1:8" hidden="1">
      <c r="B202" t="s">
        <v>185</v>
      </c>
      <c r="F202" s="39" t="str">
        <f t="shared" si="11"/>
        <v>DJ M</v>
      </c>
      <c r="G202" t="str">
        <f t="shared" si="9"/>
        <v>Stefon DiggsStefon Dig</v>
      </c>
      <c r="H202" t="str">
        <f t="shared" si="10"/>
        <v>gs</v>
      </c>
    </row>
    <row r="203" spans="1:8" hidden="1">
      <c r="A203">
        <v>67</v>
      </c>
      <c r="B203" t="s">
        <v>196</v>
      </c>
      <c r="F203" s="39" t="str">
        <f t="shared" si="11"/>
        <v>Ca</v>
      </c>
      <c r="G203" t="str">
        <f t="shared" si="9"/>
        <v>Stefon Dig</v>
      </c>
      <c r="H203" t="str">
        <f t="shared" si="10"/>
        <v>gs</v>
      </c>
    </row>
    <row r="204" spans="1:8">
      <c r="B204" t="s">
        <v>197</v>
      </c>
      <c r="E204" s="39" t="s">
        <v>2</v>
      </c>
      <c r="F204" s="39" t="str">
        <f t="shared" si="11"/>
        <v>Stefon Diggs</v>
      </c>
      <c r="G204" t="str">
        <f t="shared" si="9"/>
        <v>Buf</v>
      </c>
      <c r="H204" t="str">
        <f t="shared" si="10"/>
        <v>WR</v>
      </c>
    </row>
    <row r="205" spans="1:8" hidden="1">
      <c r="B205" t="s">
        <v>198</v>
      </c>
      <c r="F205" s="39" t="str">
        <f t="shared" si="11"/>
        <v>Stefon</v>
      </c>
      <c r="G205" t="str">
        <f t="shared" si="9"/>
        <v>Logan ThomasLogan Thom</v>
      </c>
      <c r="H205" t="str">
        <f t="shared" si="10"/>
        <v>as</v>
      </c>
    </row>
    <row r="206" spans="1:8" hidden="1">
      <c r="A206">
        <v>68</v>
      </c>
      <c r="B206" t="s">
        <v>199</v>
      </c>
      <c r="F206" s="39" t="str">
        <f t="shared" si="11"/>
        <v>Bu</v>
      </c>
      <c r="G206" t="str">
        <f t="shared" si="9"/>
        <v>Logan Thom</v>
      </c>
      <c r="H206" t="str">
        <f t="shared" si="10"/>
        <v>as</v>
      </c>
    </row>
    <row r="207" spans="1:8">
      <c r="B207" t="s">
        <v>200</v>
      </c>
      <c r="E207" s="39" t="s">
        <v>2</v>
      </c>
      <c r="F207" s="39" t="str">
        <f t="shared" si="11"/>
        <v>Logan Thomas</v>
      </c>
      <c r="G207" t="str">
        <f t="shared" si="9"/>
        <v>Wsh</v>
      </c>
      <c r="H207" t="str">
        <f t="shared" si="10"/>
        <v>TE</v>
      </c>
    </row>
    <row r="208" spans="1:8" hidden="1">
      <c r="B208" t="s">
        <v>201</v>
      </c>
      <c r="F208" s="39" t="str">
        <f t="shared" si="11"/>
        <v xml:space="preserve">Logan </v>
      </c>
      <c r="G208" t="str">
        <f t="shared" si="9"/>
        <v>Jarvis LandryJarvis Land</v>
      </c>
      <c r="H208" t="str">
        <f t="shared" si="10"/>
        <v>ry</v>
      </c>
    </row>
    <row r="209" spans="1:8" hidden="1">
      <c r="A209">
        <v>69</v>
      </c>
      <c r="B209" t="s">
        <v>202</v>
      </c>
      <c r="F209" s="39" t="str">
        <f t="shared" si="11"/>
        <v>Ws</v>
      </c>
      <c r="G209" t="str">
        <f t="shared" si="9"/>
        <v>Jarvis Land</v>
      </c>
      <c r="H209" t="str">
        <f t="shared" si="10"/>
        <v>ry</v>
      </c>
    </row>
    <row r="210" spans="1:8">
      <c r="B210" t="s">
        <v>203</v>
      </c>
      <c r="E210" s="39" t="s">
        <v>2</v>
      </c>
      <c r="F210" s="39" t="str">
        <f t="shared" si="11"/>
        <v>Jarvis Landry</v>
      </c>
      <c r="G210" t="str">
        <f t="shared" si="9"/>
        <v>Cle</v>
      </c>
      <c r="H210" t="str">
        <f t="shared" si="10"/>
        <v>WR</v>
      </c>
    </row>
    <row r="211" spans="1:8" hidden="1">
      <c r="B211" t="s">
        <v>204</v>
      </c>
      <c r="F211" s="39" t="str">
        <f t="shared" si="11"/>
        <v>Jarvis</v>
      </c>
      <c r="G211" t="str">
        <f t="shared" si="9"/>
        <v>Curtis SamuelCurtis Samu</v>
      </c>
      <c r="H211" t="str">
        <f t="shared" si="10"/>
        <v>el</v>
      </c>
    </row>
    <row r="212" spans="1:8" hidden="1">
      <c r="A212">
        <v>70</v>
      </c>
      <c r="B212" t="s">
        <v>205</v>
      </c>
      <c r="F212" s="39" t="str">
        <f t="shared" si="11"/>
        <v>Cl</v>
      </c>
      <c r="G212" t="str">
        <f t="shared" si="9"/>
        <v>Curtis Samu</v>
      </c>
      <c r="H212" t="str">
        <f t="shared" si="10"/>
        <v>el</v>
      </c>
    </row>
    <row r="213" spans="1:8">
      <c r="B213" t="s">
        <v>206</v>
      </c>
      <c r="E213" s="39" t="s">
        <v>2</v>
      </c>
      <c r="F213" s="39" t="str">
        <f t="shared" si="11"/>
        <v>Curtis Samuel</v>
      </c>
      <c r="G213" t="str">
        <f t="shared" si="9"/>
        <v>Car</v>
      </c>
      <c r="H213" t="str">
        <f t="shared" si="10"/>
        <v>WR</v>
      </c>
    </row>
    <row r="214" spans="1:8" hidden="1">
      <c r="B214" t="s">
        <v>185</v>
      </c>
      <c r="F214" s="39" t="str">
        <f t="shared" si="11"/>
        <v>Curtis</v>
      </c>
      <c r="G214" t="str">
        <f t="shared" si="9"/>
        <v>Tyler LockettTyler Locke</v>
      </c>
      <c r="H214" t="str">
        <f t="shared" si="10"/>
        <v>tt</v>
      </c>
    </row>
    <row r="215" spans="1:8" hidden="1">
      <c r="A215">
        <v>71</v>
      </c>
      <c r="B215" t="s">
        <v>207</v>
      </c>
      <c r="F215" s="39" t="str">
        <f t="shared" si="11"/>
        <v>Ca</v>
      </c>
      <c r="G215" t="str">
        <f t="shared" si="9"/>
        <v>Tyler Locke</v>
      </c>
      <c r="H215" t="str">
        <f t="shared" si="10"/>
        <v>tt</v>
      </c>
    </row>
    <row r="216" spans="1:8">
      <c r="B216" t="s">
        <v>208</v>
      </c>
      <c r="E216" s="39" t="s">
        <v>2</v>
      </c>
      <c r="F216" s="39" t="str">
        <f t="shared" si="11"/>
        <v>Tyler Lockett</v>
      </c>
      <c r="G216" t="str">
        <f t="shared" si="9"/>
        <v>Sea</v>
      </c>
      <c r="H216" t="str">
        <f t="shared" si="10"/>
        <v>WR</v>
      </c>
    </row>
    <row r="217" spans="1:8" hidden="1">
      <c r="B217" t="s">
        <v>72</v>
      </c>
      <c r="F217" s="39" t="str">
        <f t="shared" si="11"/>
        <v xml:space="preserve">Tyler </v>
      </c>
      <c r="G217" t="str">
        <f t="shared" si="9"/>
        <v>Nyheim HinesNyheim Hin</v>
      </c>
      <c r="H217" t="str">
        <f t="shared" si="10"/>
        <v>es</v>
      </c>
    </row>
    <row r="218" spans="1:8" hidden="1">
      <c r="A218">
        <v>72</v>
      </c>
      <c r="B218" t="s">
        <v>209</v>
      </c>
      <c r="F218" s="39" t="str">
        <f t="shared" si="11"/>
        <v>Se</v>
      </c>
      <c r="G218" t="str">
        <f t="shared" si="9"/>
        <v>Nyheim Hin</v>
      </c>
      <c r="H218" t="str">
        <f t="shared" si="10"/>
        <v>es</v>
      </c>
    </row>
    <row r="219" spans="1:8">
      <c r="B219" t="s">
        <v>210</v>
      </c>
      <c r="E219" s="39" t="s">
        <v>2</v>
      </c>
      <c r="F219" s="39" t="str">
        <f t="shared" si="11"/>
        <v>Nyheim Hines</v>
      </c>
      <c r="G219" t="str">
        <f t="shared" si="9"/>
        <v>Ind</v>
      </c>
      <c r="H219" t="str">
        <f t="shared" si="10"/>
        <v>RB</v>
      </c>
    </row>
    <row r="220" spans="1:8" hidden="1">
      <c r="B220" t="s">
        <v>33</v>
      </c>
      <c r="F220" s="39" t="str">
        <f t="shared" si="11"/>
        <v>Nyheim</v>
      </c>
      <c r="G220" t="str">
        <f t="shared" si="9"/>
        <v>Josh AllenJosh All</v>
      </c>
      <c r="H220" t="str">
        <f t="shared" si="10"/>
        <v>en</v>
      </c>
    </row>
    <row r="221" spans="1:8" hidden="1">
      <c r="A221">
        <v>73</v>
      </c>
      <c r="B221" t="s">
        <v>211</v>
      </c>
      <c r="F221" s="39" t="str">
        <f t="shared" si="11"/>
        <v>In</v>
      </c>
      <c r="G221" t="str">
        <f t="shared" si="9"/>
        <v>Josh All</v>
      </c>
      <c r="H221" t="str">
        <f t="shared" si="10"/>
        <v>en</v>
      </c>
    </row>
    <row r="222" spans="1:8">
      <c r="B222" t="s">
        <v>212</v>
      </c>
      <c r="E222" s="39" t="s">
        <v>2</v>
      </c>
      <c r="F222" s="39" t="str">
        <f t="shared" si="11"/>
        <v>Josh Allen</v>
      </c>
      <c r="G222" t="str">
        <f t="shared" si="9"/>
        <v>Buf</v>
      </c>
      <c r="H222" t="str">
        <f t="shared" si="10"/>
        <v>QB</v>
      </c>
    </row>
    <row r="223" spans="1:8" hidden="1">
      <c r="B223" t="s">
        <v>213</v>
      </c>
      <c r="F223" s="39" t="str">
        <f t="shared" si="11"/>
        <v xml:space="preserve">Josh </v>
      </c>
      <c r="G223" t="str">
        <f t="shared" si="9"/>
        <v>Cam AkersCam Ake</v>
      </c>
      <c r="H223" t="str">
        <f t="shared" si="10"/>
        <v>rs</v>
      </c>
    </row>
    <row r="224" spans="1:8" hidden="1">
      <c r="A224">
        <v>74</v>
      </c>
      <c r="B224" t="s">
        <v>214</v>
      </c>
      <c r="F224" s="39" t="str">
        <f t="shared" si="11"/>
        <v>Bu</v>
      </c>
      <c r="G224" t="str">
        <f t="shared" si="9"/>
        <v>Cam Aker</v>
      </c>
      <c r="H224" t="str">
        <f t="shared" si="10"/>
        <v>sQ</v>
      </c>
    </row>
    <row r="225" spans="1:8">
      <c r="B225" t="s">
        <v>215</v>
      </c>
      <c r="E225" s="39" t="s">
        <v>2</v>
      </c>
      <c r="F225" s="39" t="str">
        <f t="shared" si="11"/>
        <v>Cam Akers</v>
      </c>
      <c r="G225" t="str">
        <f t="shared" si="9"/>
        <v>LAR</v>
      </c>
      <c r="H225" t="str">
        <f t="shared" si="10"/>
        <v>RB</v>
      </c>
    </row>
    <row r="226" spans="1:8" hidden="1">
      <c r="B226" t="s">
        <v>216</v>
      </c>
      <c r="F226" s="39" t="str">
        <f t="shared" si="11"/>
        <v>Cam A</v>
      </c>
      <c r="G226" t="str">
        <f t="shared" si="9"/>
        <v>J.D. McKissicJ.D. McKiss</v>
      </c>
      <c r="H226" t="str">
        <f t="shared" si="10"/>
        <v>ic</v>
      </c>
    </row>
    <row r="227" spans="1:8" hidden="1">
      <c r="A227">
        <v>75</v>
      </c>
      <c r="B227" t="s">
        <v>217</v>
      </c>
      <c r="F227" s="39" t="str">
        <f t="shared" si="11"/>
        <v>LA</v>
      </c>
      <c r="G227" t="str">
        <f t="shared" si="9"/>
        <v>J.D. McKiss</v>
      </c>
      <c r="H227" t="str">
        <f t="shared" si="10"/>
        <v>ic</v>
      </c>
    </row>
    <row r="228" spans="1:8">
      <c r="B228" t="s">
        <v>218</v>
      </c>
      <c r="E228" s="39" t="s">
        <v>2</v>
      </c>
      <c r="F228" s="39" t="str">
        <f t="shared" si="11"/>
        <v>J.D. McKissic</v>
      </c>
      <c r="G228" t="str">
        <f t="shared" si="9"/>
        <v>Wsh</v>
      </c>
      <c r="H228" t="str">
        <f t="shared" si="10"/>
        <v>RB</v>
      </c>
    </row>
    <row r="229" spans="1:8" hidden="1">
      <c r="B229" t="s">
        <v>128</v>
      </c>
      <c r="F229" s="39" t="str">
        <f t="shared" si="11"/>
        <v>J.D. M</v>
      </c>
      <c r="G229" t="str">
        <f t="shared" si="9"/>
        <v>Mark AndrewsMark Andre</v>
      </c>
      <c r="H229" t="str">
        <f t="shared" si="10"/>
        <v>ws</v>
      </c>
    </row>
    <row r="230" spans="1:8" hidden="1">
      <c r="A230">
        <v>76</v>
      </c>
      <c r="B230" t="s">
        <v>219</v>
      </c>
      <c r="F230" s="39" t="str">
        <f t="shared" si="11"/>
        <v>Ws</v>
      </c>
      <c r="G230" t="str">
        <f t="shared" si="9"/>
        <v>Mark Andre</v>
      </c>
      <c r="H230" t="str">
        <f t="shared" si="10"/>
        <v>ws</v>
      </c>
    </row>
    <row r="231" spans="1:8">
      <c r="B231" t="s">
        <v>220</v>
      </c>
      <c r="E231" s="39" t="s">
        <v>2</v>
      </c>
      <c r="F231" s="39" t="str">
        <f t="shared" si="11"/>
        <v>Mark Andrews</v>
      </c>
      <c r="G231" t="str">
        <f t="shared" si="9"/>
        <v>Bal</v>
      </c>
      <c r="H231" t="str">
        <f t="shared" si="10"/>
        <v>TE</v>
      </c>
    </row>
    <row r="232" spans="1:8" hidden="1">
      <c r="B232" t="s">
        <v>221</v>
      </c>
      <c r="F232" s="39" t="str">
        <f t="shared" si="11"/>
        <v>Mark A</v>
      </c>
      <c r="G232" t="str">
        <f t="shared" si="9"/>
        <v>T.Y. HiltonT.Y. Hilt</v>
      </c>
      <c r="H232" t="str">
        <f t="shared" si="10"/>
        <v>on</v>
      </c>
    </row>
    <row r="233" spans="1:8" hidden="1">
      <c r="A233">
        <v>77</v>
      </c>
      <c r="B233" t="s">
        <v>222</v>
      </c>
      <c r="F233" s="39" t="str">
        <f t="shared" si="11"/>
        <v>Ba</v>
      </c>
      <c r="G233" t="str">
        <f t="shared" si="9"/>
        <v>T.Y. Hilt</v>
      </c>
      <c r="H233" t="str">
        <f t="shared" si="10"/>
        <v>on</v>
      </c>
    </row>
    <row r="234" spans="1:8">
      <c r="B234" t="s">
        <v>223</v>
      </c>
      <c r="E234" s="39" t="s">
        <v>2</v>
      </c>
      <c r="F234" s="39" t="str">
        <f t="shared" si="11"/>
        <v>T.Y. Hilton</v>
      </c>
      <c r="G234" t="str">
        <f t="shared" si="9"/>
        <v>Ind</v>
      </c>
      <c r="H234" t="str">
        <f t="shared" si="10"/>
        <v>WR</v>
      </c>
    </row>
    <row r="235" spans="1:8" hidden="1">
      <c r="B235" t="s">
        <v>224</v>
      </c>
      <c r="F235" s="39" t="str">
        <f t="shared" si="11"/>
        <v xml:space="preserve">T.Y. </v>
      </c>
      <c r="G235" t="str">
        <f t="shared" si="9"/>
        <v>Dare OgunbowaleDare Ogunbowa</v>
      </c>
      <c r="H235" t="str">
        <f t="shared" si="10"/>
        <v>le</v>
      </c>
    </row>
    <row r="236" spans="1:8" hidden="1">
      <c r="A236">
        <v>78</v>
      </c>
      <c r="B236" t="s">
        <v>225</v>
      </c>
      <c r="F236" s="39" t="str">
        <f t="shared" si="11"/>
        <v>In</v>
      </c>
      <c r="G236" t="str">
        <f t="shared" si="9"/>
        <v>Dare Ogunbowa</v>
      </c>
      <c r="H236" t="str">
        <f t="shared" si="10"/>
        <v>le</v>
      </c>
    </row>
    <row r="237" spans="1:8">
      <c r="B237" t="s">
        <v>226</v>
      </c>
      <c r="E237" s="39" t="s">
        <v>2</v>
      </c>
      <c r="F237" s="39" t="str">
        <f t="shared" si="11"/>
        <v>Dare Ogunbowale</v>
      </c>
      <c r="G237" t="str">
        <f t="shared" si="9"/>
        <v>Jax</v>
      </c>
      <c r="H237" t="str">
        <f t="shared" si="10"/>
        <v>RB</v>
      </c>
    </row>
    <row r="238" spans="1:8" hidden="1">
      <c r="B238" t="s">
        <v>227</v>
      </c>
      <c r="F238" s="39" t="str">
        <f t="shared" si="11"/>
        <v>Dare Og</v>
      </c>
      <c r="G238" t="str">
        <f t="shared" si="9"/>
        <v>Jakobi MeyersJakobi Meye</v>
      </c>
      <c r="H238" t="str">
        <f t="shared" si="10"/>
        <v>rs</v>
      </c>
    </row>
    <row r="239" spans="1:8" hidden="1">
      <c r="A239">
        <v>79</v>
      </c>
      <c r="B239" t="s">
        <v>228</v>
      </c>
      <c r="F239" s="39" t="str">
        <f t="shared" si="11"/>
        <v>Ja</v>
      </c>
      <c r="G239" t="str">
        <f t="shared" si="9"/>
        <v>Jakobi Meye</v>
      </c>
      <c r="H239" t="str">
        <f t="shared" si="10"/>
        <v>rs</v>
      </c>
    </row>
    <row r="240" spans="1:8">
      <c r="B240" t="s">
        <v>229</v>
      </c>
      <c r="E240" s="39" t="s">
        <v>2</v>
      </c>
      <c r="F240" s="39" t="str">
        <f t="shared" si="11"/>
        <v>Jakobi Meyers</v>
      </c>
      <c r="G240" t="str">
        <f t="shared" si="9"/>
        <v>NE</v>
      </c>
      <c r="H240" t="str">
        <f t="shared" si="10"/>
        <v>WR</v>
      </c>
    </row>
    <row r="241" spans="1:8" hidden="1">
      <c r="B241" t="s">
        <v>230</v>
      </c>
      <c r="F241" s="39" t="str">
        <f t="shared" si="11"/>
        <v>Jakobi</v>
      </c>
      <c r="G241" t="str">
        <f t="shared" si="9"/>
        <v>Diontae JohnsonDiontae Johns</v>
      </c>
      <c r="H241" t="str">
        <f t="shared" si="10"/>
        <v>on</v>
      </c>
    </row>
    <row r="242" spans="1:8" hidden="1">
      <c r="A242">
        <v>80</v>
      </c>
      <c r="B242" t="s">
        <v>231</v>
      </c>
      <c r="F242" s="39" t="str">
        <f t="shared" si="11"/>
        <v>NE</v>
      </c>
      <c r="G242" t="str">
        <f t="shared" si="9"/>
        <v>Diontae Johns</v>
      </c>
      <c r="H242" t="str">
        <f t="shared" si="10"/>
        <v>on</v>
      </c>
    </row>
    <row r="243" spans="1:8">
      <c r="B243" t="s">
        <v>232</v>
      </c>
      <c r="E243" s="39" t="s">
        <v>2</v>
      </c>
      <c r="F243" s="39" t="str">
        <f t="shared" si="11"/>
        <v>Diontae Johnson</v>
      </c>
      <c r="G243" t="str">
        <f t="shared" si="9"/>
        <v>Pit</v>
      </c>
      <c r="H243" t="str">
        <f t="shared" si="10"/>
        <v>WR</v>
      </c>
    </row>
    <row r="244" spans="1:8" hidden="1">
      <c r="B244" t="s">
        <v>233</v>
      </c>
      <c r="F244" s="39" t="str">
        <f t="shared" si="11"/>
        <v>Diontae</v>
      </c>
      <c r="G244" t="str">
        <f t="shared" si="9"/>
        <v>Kenyan DrakeKenyan Dra</v>
      </c>
      <c r="H244" t="str">
        <f t="shared" si="10"/>
        <v>ke</v>
      </c>
    </row>
    <row r="245" spans="1:8" hidden="1">
      <c r="A245">
        <v>81</v>
      </c>
      <c r="B245" t="s">
        <v>234</v>
      </c>
      <c r="F245" s="39" t="str">
        <f t="shared" si="11"/>
        <v>Pi</v>
      </c>
      <c r="G245" t="str">
        <f t="shared" si="9"/>
        <v>Kenyan Dra</v>
      </c>
      <c r="H245" t="str">
        <f t="shared" si="10"/>
        <v>ke</v>
      </c>
    </row>
    <row r="246" spans="1:8">
      <c r="B246" t="s">
        <v>235</v>
      </c>
      <c r="E246" s="39" t="s">
        <v>2</v>
      </c>
      <c r="F246" s="39" t="str">
        <f t="shared" si="11"/>
        <v>Kenyan Drake</v>
      </c>
      <c r="G246" t="str">
        <f t="shared" si="9"/>
        <v>Ari</v>
      </c>
      <c r="H246" t="str">
        <f t="shared" si="10"/>
        <v>RB</v>
      </c>
    </row>
    <row r="247" spans="1:8" hidden="1">
      <c r="B247" t="s">
        <v>236</v>
      </c>
      <c r="F247" s="39" t="str">
        <f t="shared" si="11"/>
        <v>Kenyan</v>
      </c>
      <c r="G247" t="str">
        <f t="shared" si="9"/>
        <v>Nelson AgholorNelson Aghol</v>
      </c>
      <c r="H247" t="str">
        <f t="shared" si="10"/>
        <v>or</v>
      </c>
    </row>
    <row r="248" spans="1:8" hidden="1">
      <c r="A248">
        <v>82</v>
      </c>
      <c r="B248" t="s">
        <v>237</v>
      </c>
      <c r="F248" s="39" t="str">
        <f t="shared" si="11"/>
        <v>Ar</v>
      </c>
      <c r="G248" t="str">
        <f t="shared" si="9"/>
        <v>Nelson Aghol</v>
      </c>
      <c r="H248" t="str">
        <f t="shared" si="10"/>
        <v>or</v>
      </c>
    </row>
    <row r="249" spans="1:8">
      <c r="B249" t="s">
        <v>238</v>
      </c>
      <c r="E249" s="39" t="s">
        <v>2</v>
      </c>
      <c r="F249" s="39" t="str">
        <f t="shared" si="11"/>
        <v>Nelson Agholor</v>
      </c>
      <c r="G249" t="str">
        <f t="shared" si="9"/>
        <v>LV</v>
      </c>
      <c r="H249" t="str">
        <f t="shared" si="10"/>
        <v>WR</v>
      </c>
    </row>
    <row r="250" spans="1:8" hidden="1">
      <c r="B250" t="s">
        <v>239</v>
      </c>
      <c r="F250" s="39" t="str">
        <f t="shared" si="11"/>
        <v xml:space="preserve">Nelson </v>
      </c>
      <c r="G250" t="str">
        <f t="shared" si="9"/>
        <v>Sam DarnoldSam Darno</v>
      </c>
      <c r="H250" t="str">
        <f t="shared" si="10"/>
        <v>ld</v>
      </c>
    </row>
    <row r="251" spans="1:8" hidden="1">
      <c r="A251">
        <v>83</v>
      </c>
      <c r="B251" t="s">
        <v>240</v>
      </c>
      <c r="F251" s="39" t="str">
        <f t="shared" si="11"/>
        <v>LV</v>
      </c>
      <c r="G251" t="str">
        <f t="shared" si="9"/>
        <v>Sam Darno</v>
      </c>
      <c r="H251" t="str">
        <f t="shared" si="10"/>
        <v>ld</v>
      </c>
    </row>
    <row r="252" spans="1:8">
      <c r="B252" t="s">
        <v>241</v>
      </c>
      <c r="E252" s="39" t="s">
        <v>2</v>
      </c>
      <c r="F252" s="39" t="str">
        <f t="shared" si="11"/>
        <v>Sam Darnold</v>
      </c>
      <c r="G252" t="str">
        <f t="shared" si="9"/>
        <v>NYJ</v>
      </c>
      <c r="H252" t="str">
        <f t="shared" si="10"/>
        <v>QB</v>
      </c>
    </row>
    <row r="253" spans="1:8" hidden="1">
      <c r="B253" t="s">
        <v>242</v>
      </c>
      <c r="F253" s="39" t="str">
        <f t="shared" si="11"/>
        <v>Sam D</v>
      </c>
      <c r="G253" t="str">
        <f t="shared" si="9"/>
        <v>DeVante ParkerDeVante Park</v>
      </c>
      <c r="H253" t="str">
        <f t="shared" si="10"/>
        <v>er</v>
      </c>
    </row>
    <row r="254" spans="1:8" hidden="1">
      <c r="A254">
        <v>84</v>
      </c>
      <c r="B254" t="s">
        <v>243</v>
      </c>
      <c r="F254" s="39" t="str">
        <f t="shared" si="11"/>
        <v>NY</v>
      </c>
      <c r="G254" t="str">
        <f t="shared" si="9"/>
        <v>DeVante Parke</v>
      </c>
      <c r="H254" t="str">
        <f t="shared" si="10"/>
        <v>rQ</v>
      </c>
    </row>
    <row r="255" spans="1:8">
      <c r="B255" t="s">
        <v>244</v>
      </c>
      <c r="E255" s="39" t="s">
        <v>2</v>
      </c>
      <c r="F255" s="39" t="str">
        <f t="shared" si="11"/>
        <v>DeVante Parker</v>
      </c>
      <c r="G255" t="str">
        <f t="shared" si="9"/>
        <v>Mia</v>
      </c>
      <c r="H255" t="str">
        <f t="shared" si="10"/>
        <v>WR</v>
      </c>
    </row>
    <row r="256" spans="1:8" hidden="1">
      <c r="B256" t="s">
        <v>245</v>
      </c>
      <c r="F256" s="39" t="str">
        <f t="shared" si="11"/>
        <v>DeVante</v>
      </c>
      <c r="G256" t="str">
        <f t="shared" si="9"/>
        <v>Amari CooperAmari Coop</v>
      </c>
      <c r="H256" t="str">
        <f t="shared" si="10"/>
        <v>er</v>
      </c>
    </row>
    <row r="257" spans="1:8" hidden="1">
      <c r="A257">
        <v>85</v>
      </c>
      <c r="B257" t="s">
        <v>246</v>
      </c>
      <c r="F257" s="39" t="str">
        <f t="shared" si="11"/>
        <v>Mi</v>
      </c>
      <c r="G257" t="str">
        <f t="shared" si="9"/>
        <v>Amari Coop</v>
      </c>
      <c r="H257" t="str">
        <f t="shared" si="10"/>
        <v>er</v>
      </c>
    </row>
    <row r="258" spans="1:8">
      <c r="B258" t="s">
        <v>247</v>
      </c>
      <c r="E258" s="39" t="s">
        <v>2</v>
      </c>
      <c r="F258" s="39" t="str">
        <f t="shared" si="11"/>
        <v>Amari Cooper</v>
      </c>
      <c r="G258" t="str">
        <f t="shared" ref="G258:G321" si="12">LEFT(B259,LEN(B259)-2)</f>
        <v>Dal</v>
      </c>
      <c r="H258" t="str">
        <f t="shared" ref="H258:H321" si="13">RIGHT(B259,2)</f>
        <v>WR</v>
      </c>
    </row>
    <row r="259" spans="1:8" hidden="1">
      <c r="B259" t="s">
        <v>248</v>
      </c>
      <c r="F259" s="39" t="str">
        <f t="shared" ref="F259:F322" si="14">LEFT(B258,LEN(B258)/2)</f>
        <v xml:space="preserve">Amari </v>
      </c>
      <c r="G259" t="str">
        <f t="shared" si="12"/>
        <v>Jamison CrowderJamison Crowd</v>
      </c>
      <c r="H259" t="str">
        <f t="shared" si="13"/>
        <v>er</v>
      </c>
    </row>
    <row r="260" spans="1:8" hidden="1">
      <c r="A260">
        <v>86</v>
      </c>
      <c r="B260" t="s">
        <v>249</v>
      </c>
      <c r="F260" s="39" t="str">
        <f t="shared" si="14"/>
        <v>Da</v>
      </c>
      <c r="G260" t="str">
        <f t="shared" si="12"/>
        <v>Jamison Crowd</v>
      </c>
      <c r="H260" t="str">
        <f t="shared" si="13"/>
        <v>er</v>
      </c>
    </row>
    <row r="261" spans="1:8">
      <c r="B261" t="s">
        <v>250</v>
      </c>
      <c r="E261" s="39" t="s">
        <v>2</v>
      </c>
      <c r="F261" s="39" t="str">
        <f t="shared" si="14"/>
        <v>Jamison Crowder</v>
      </c>
      <c r="G261" t="str">
        <f t="shared" si="12"/>
        <v>NYJ</v>
      </c>
      <c r="H261" t="str">
        <f t="shared" si="13"/>
        <v>WR</v>
      </c>
    </row>
    <row r="262" spans="1:8" hidden="1">
      <c r="B262" t="s">
        <v>251</v>
      </c>
      <c r="F262" s="39" t="str">
        <f t="shared" si="14"/>
        <v>Jamison</v>
      </c>
      <c r="G262" t="str">
        <f t="shared" si="12"/>
        <v>J.K. DobbinsJ.K. Dobbi</v>
      </c>
      <c r="H262" t="str">
        <f t="shared" si="13"/>
        <v>ns</v>
      </c>
    </row>
    <row r="263" spans="1:8" hidden="1">
      <c r="A263">
        <v>87</v>
      </c>
      <c r="B263" t="s">
        <v>252</v>
      </c>
      <c r="F263" s="39" t="str">
        <f t="shared" si="14"/>
        <v>NY</v>
      </c>
      <c r="G263" t="str">
        <f t="shared" si="12"/>
        <v>J.K. Dobbi</v>
      </c>
      <c r="H263" t="str">
        <f t="shared" si="13"/>
        <v>ns</v>
      </c>
    </row>
    <row r="264" spans="1:8">
      <c r="B264" t="s">
        <v>253</v>
      </c>
      <c r="E264" s="39" t="s">
        <v>2</v>
      </c>
      <c r="F264" s="39" t="str">
        <f t="shared" si="14"/>
        <v>J.K. Dobbins</v>
      </c>
      <c r="G264" t="str">
        <f t="shared" si="12"/>
        <v>Bal</v>
      </c>
      <c r="H264" t="str">
        <f t="shared" si="13"/>
        <v>RB</v>
      </c>
    </row>
    <row r="265" spans="1:8" hidden="1">
      <c r="B265" t="s">
        <v>254</v>
      </c>
      <c r="F265" s="39" t="str">
        <f t="shared" si="14"/>
        <v>J.K. D</v>
      </c>
      <c r="G265" t="str">
        <f t="shared" si="12"/>
        <v>Ty JohnsonTy Johns</v>
      </c>
      <c r="H265" t="str">
        <f t="shared" si="13"/>
        <v>on</v>
      </c>
    </row>
    <row r="266" spans="1:8" hidden="1">
      <c r="A266">
        <v>88</v>
      </c>
      <c r="B266" t="s">
        <v>255</v>
      </c>
      <c r="F266" s="39" t="str">
        <f t="shared" si="14"/>
        <v>Ba</v>
      </c>
      <c r="G266" t="str">
        <f t="shared" si="12"/>
        <v>Ty Johns</v>
      </c>
      <c r="H266" t="str">
        <f t="shared" si="13"/>
        <v>on</v>
      </c>
    </row>
    <row r="267" spans="1:8">
      <c r="B267" t="s">
        <v>256</v>
      </c>
      <c r="E267" s="39" t="s">
        <v>2</v>
      </c>
      <c r="F267" s="39" t="str">
        <f t="shared" si="14"/>
        <v>Ty Johnson</v>
      </c>
      <c r="G267" t="str">
        <f t="shared" si="12"/>
        <v>NYJ</v>
      </c>
      <c r="H267" t="str">
        <f t="shared" si="13"/>
        <v>RB</v>
      </c>
    </row>
    <row r="268" spans="1:8" hidden="1">
      <c r="B268" t="s">
        <v>257</v>
      </c>
      <c r="F268" s="39" t="str">
        <f t="shared" si="14"/>
        <v>Ty Jo</v>
      </c>
      <c r="G268" t="str">
        <f t="shared" si="12"/>
        <v>Michael GallupMichael Gall</v>
      </c>
      <c r="H268" t="str">
        <f t="shared" si="13"/>
        <v>up</v>
      </c>
    </row>
    <row r="269" spans="1:8" hidden="1">
      <c r="A269">
        <v>89</v>
      </c>
      <c r="B269" t="s">
        <v>258</v>
      </c>
      <c r="F269" s="39" t="str">
        <f t="shared" si="14"/>
        <v>NY</v>
      </c>
      <c r="G269" t="str">
        <f t="shared" si="12"/>
        <v>Michael Gall</v>
      </c>
      <c r="H269" t="str">
        <f t="shared" si="13"/>
        <v>up</v>
      </c>
    </row>
    <row r="270" spans="1:8">
      <c r="B270" t="s">
        <v>259</v>
      </c>
      <c r="E270" s="39" t="s">
        <v>2</v>
      </c>
      <c r="F270" s="39" t="str">
        <f t="shared" si="14"/>
        <v>Michael Gallup</v>
      </c>
      <c r="G270" t="str">
        <f t="shared" si="12"/>
        <v>Dal</v>
      </c>
      <c r="H270" t="str">
        <f t="shared" si="13"/>
        <v>WR</v>
      </c>
    </row>
    <row r="271" spans="1:8" hidden="1">
      <c r="B271" t="s">
        <v>248</v>
      </c>
      <c r="F271" s="39" t="str">
        <f t="shared" si="14"/>
        <v>Michael</v>
      </c>
      <c r="G271" t="str">
        <f t="shared" si="12"/>
        <v>Antonio BrownAntonio Bro</v>
      </c>
      <c r="H271" t="str">
        <f t="shared" si="13"/>
        <v>wn</v>
      </c>
    </row>
    <row r="272" spans="1:8" hidden="1">
      <c r="A272">
        <v>90</v>
      </c>
      <c r="B272" t="s">
        <v>260</v>
      </c>
      <c r="F272" s="39" t="str">
        <f t="shared" si="14"/>
        <v>Da</v>
      </c>
      <c r="G272" t="str">
        <f t="shared" si="12"/>
        <v>Antonio Bro</v>
      </c>
      <c r="H272" t="str">
        <f t="shared" si="13"/>
        <v>wn</v>
      </c>
    </row>
    <row r="273" spans="1:8">
      <c r="B273" t="s">
        <v>261</v>
      </c>
      <c r="E273" s="39" t="s">
        <v>2</v>
      </c>
      <c r="F273" s="39" t="str">
        <f t="shared" si="14"/>
        <v>Antonio Brown</v>
      </c>
      <c r="G273" t="str">
        <f t="shared" si="12"/>
        <v>TB</v>
      </c>
      <c r="H273" t="str">
        <f t="shared" si="13"/>
        <v>WR</v>
      </c>
    </row>
    <row r="274" spans="1:8" hidden="1">
      <c r="B274" t="s">
        <v>113</v>
      </c>
      <c r="F274" s="39" t="str">
        <f t="shared" si="14"/>
        <v>Antoni</v>
      </c>
      <c r="G274" t="str">
        <f t="shared" si="12"/>
        <v>Laviska Shenault Jr.Laviska Shenault J</v>
      </c>
      <c r="H274" t="str">
        <f t="shared" si="13"/>
        <v>r.</v>
      </c>
    </row>
    <row r="275" spans="1:8" hidden="1">
      <c r="A275">
        <v>91</v>
      </c>
      <c r="B275" t="s">
        <v>262</v>
      </c>
      <c r="F275" s="39" t="str">
        <f t="shared" si="14"/>
        <v>TB</v>
      </c>
      <c r="G275" t="str">
        <f t="shared" si="12"/>
        <v>Laviska Shenault J</v>
      </c>
      <c r="H275" t="str">
        <f t="shared" si="13"/>
        <v>r.</v>
      </c>
    </row>
    <row r="276" spans="1:8">
      <c r="B276" t="s">
        <v>263</v>
      </c>
      <c r="E276" s="39" t="s">
        <v>2</v>
      </c>
      <c r="F276" s="39" t="str">
        <f t="shared" si="14"/>
        <v>Laviska Shenault Jr.</v>
      </c>
      <c r="G276" t="str">
        <f t="shared" si="12"/>
        <v>Jax</v>
      </c>
      <c r="H276" t="str">
        <f t="shared" si="13"/>
        <v>WR</v>
      </c>
    </row>
    <row r="277" spans="1:8" hidden="1">
      <c r="B277" t="s">
        <v>264</v>
      </c>
      <c r="F277" s="39" t="str">
        <f t="shared" si="14"/>
        <v>Laviska Sh</v>
      </c>
      <c r="G277" t="str">
        <f t="shared" si="12"/>
        <v>Marquise BrownMarquise Bro</v>
      </c>
      <c r="H277" t="str">
        <f t="shared" si="13"/>
        <v>wn</v>
      </c>
    </row>
    <row r="278" spans="1:8" hidden="1">
      <c r="A278">
        <v>92</v>
      </c>
      <c r="B278" t="s">
        <v>265</v>
      </c>
      <c r="F278" s="39" t="str">
        <f t="shared" si="14"/>
        <v>Ja</v>
      </c>
      <c r="G278" t="str">
        <f t="shared" si="12"/>
        <v>Marquise Bro</v>
      </c>
      <c r="H278" t="str">
        <f t="shared" si="13"/>
        <v>wn</v>
      </c>
    </row>
    <row r="279" spans="1:8">
      <c r="B279" t="s">
        <v>266</v>
      </c>
      <c r="E279" s="39" t="s">
        <v>2</v>
      </c>
      <c r="F279" s="39" t="str">
        <f t="shared" si="14"/>
        <v>Marquise Brown</v>
      </c>
      <c r="G279" t="str">
        <f t="shared" si="12"/>
        <v>Bal</v>
      </c>
      <c r="H279" t="str">
        <f t="shared" si="13"/>
        <v>WR</v>
      </c>
    </row>
    <row r="280" spans="1:8" hidden="1">
      <c r="B280" t="s">
        <v>267</v>
      </c>
      <c r="F280" s="39" t="str">
        <f t="shared" si="14"/>
        <v>Marquis</v>
      </c>
      <c r="G280" t="str">
        <f t="shared" si="12"/>
        <v>Tyler BoydTyler Bo</v>
      </c>
      <c r="H280" t="str">
        <f t="shared" si="13"/>
        <v>yd</v>
      </c>
    </row>
    <row r="281" spans="1:8" hidden="1">
      <c r="A281">
        <v>93</v>
      </c>
      <c r="B281" t="s">
        <v>268</v>
      </c>
      <c r="F281" s="39" t="str">
        <f t="shared" si="14"/>
        <v>Ba</v>
      </c>
      <c r="G281" t="str">
        <f t="shared" si="12"/>
        <v>Tyler Bo</v>
      </c>
      <c r="H281" t="str">
        <f t="shared" si="13"/>
        <v>yd</v>
      </c>
    </row>
    <row r="282" spans="1:8">
      <c r="B282" t="s">
        <v>269</v>
      </c>
      <c r="E282" s="39" t="s">
        <v>2</v>
      </c>
      <c r="F282" s="39" t="str">
        <f t="shared" si="14"/>
        <v>Tyler Boyd</v>
      </c>
      <c r="G282" t="str">
        <f t="shared" si="12"/>
        <v>Cin</v>
      </c>
      <c r="H282" t="str">
        <f t="shared" si="13"/>
        <v>WR</v>
      </c>
    </row>
    <row r="283" spans="1:8" hidden="1">
      <c r="B283" t="s">
        <v>270</v>
      </c>
      <c r="F283" s="39" t="str">
        <f t="shared" si="14"/>
        <v>Tyler</v>
      </c>
      <c r="G283" t="str">
        <f t="shared" si="12"/>
        <v>Marvin Jones Jr.Marvin Jones J</v>
      </c>
      <c r="H283" t="str">
        <f t="shared" si="13"/>
        <v>r.</v>
      </c>
    </row>
    <row r="284" spans="1:8" hidden="1">
      <c r="A284">
        <v>94</v>
      </c>
      <c r="B284" t="s">
        <v>271</v>
      </c>
      <c r="F284" s="39" t="str">
        <f t="shared" si="14"/>
        <v>Ci</v>
      </c>
      <c r="G284" t="str">
        <f t="shared" si="12"/>
        <v>Marvin Jones J</v>
      </c>
      <c r="H284" t="str">
        <f t="shared" si="13"/>
        <v>r.</v>
      </c>
    </row>
    <row r="285" spans="1:8">
      <c r="B285" t="s">
        <v>272</v>
      </c>
      <c r="E285" s="39" t="s">
        <v>2</v>
      </c>
      <c r="F285" s="39" t="str">
        <f t="shared" si="14"/>
        <v>Marvin Jones Jr.</v>
      </c>
      <c r="G285" t="str">
        <f t="shared" si="12"/>
        <v>Det</v>
      </c>
      <c r="H285" t="str">
        <f t="shared" si="13"/>
        <v>WR</v>
      </c>
    </row>
    <row r="286" spans="1:8" hidden="1">
      <c r="B286" t="s">
        <v>273</v>
      </c>
      <c r="F286" s="39" t="str">
        <f t="shared" si="14"/>
        <v>Marvin J</v>
      </c>
      <c r="G286" t="str">
        <f t="shared" si="12"/>
        <v>Corey DavisCorey Dav</v>
      </c>
      <c r="H286" t="str">
        <f t="shared" si="13"/>
        <v>is</v>
      </c>
    </row>
    <row r="287" spans="1:8" hidden="1">
      <c r="A287">
        <v>95</v>
      </c>
      <c r="B287" t="s">
        <v>274</v>
      </c>
      <c r="F287" s="39" t="str">
        <f t="shared" si="14"/>
        <v>De</v>
      </c>
      <c r="G287" t="str">
        <f t="shared" si="12"/>
        <v>Corey Dav</v>
      </c>
      <c r="H287" t="str">
        <f t="shared" si="13"/>
        <v>is</v>
      </c>
    </row>
    <row r="288" spans="1:8">
      <c r="B288" t="s">
        <v>275</v>
      </c>
      <c r="E288" s="39" t="s">
        <v>2</v>
      </c>
      <c r="F288" s="39" t="str">
        <f t="shared" si="14"/>
        <v>Corey Davis</v>
      </c>
      <c r="G288" t="str">
        <f t="shared" si="12"/>
        <v>Ten</v>
      </c>
      <c r="H288" t="str">
        <f t="shared" si="13"/>
        <v>WR</v>
      </c>
    </row>
    <row r="289" spans="1:8" hidden="1">
      <c r="B289" t="s">
        <v>134</v>
      </c>
      <c r="F289" s="39" t="str">
        <f t="shared" si="14"/>
        <v>Corey</v>
      </c>
      <c r="G289" t="str">
        <f t="shared" si="12"/>
        <v>Tee HigginsTee Higgi</v>
      </c>
      <c r="H289" t="str">
        <f t="shared" si="13"/>
        <v>ns</v>
      </c>
    </row>
    <row r="290" spans="1:8" hidden="1">
      <c r="A290">
        <v>96</v>
      </c>
      <c r="B290" t="s">
        <v>276</v>
      </c>
      <c r="F290" s="39" t="str">
        <f t="shared" si="14"/>
        <v>Te</v>
      </c>
      <c r="G290" t="str">
        <f t="shared" si="12"/>
        <v>Tee Higgi</v>
      </c>
      <c r="H290" t="str">
        <f t="shared" si="13"/>
        <v>ns</v>
      </c>
    </row>
    <row r="291" spans="1:8">
      <c r="B291" t="s">
        <v>277</v>
      </c>
      <c r="E291" s="39" t="s">
        <v>2</v>
      </c>
      <c r="F291" s="39" t="str">
        <f t="shared" si="14"/>
        <v>Tee Higgins</v>
      </c>
      <c r="G291" t="str">
        <f t="shared" si="12"/>
        <v>Cin</v>
      </c>
      <c r="H291" t="str">
        <f t="shared" si="13"/>
        <v>WR</v>
      </c>
    </row>
    <row r="292" spans="1:8" hidden="1">
      <c r="B292" t="s">
        <v>270</v>
      </c>
      <c r="F292" s="39" t="str">
        <f t="shared" si="14"/>
        <v>Tee H</v>
      </c>
      <c r="G292" t="str">
        <f t="shared" si="12"/>
        <v>Russell GageRussell Ga</v>
      </c>
      <c r="H292" t="str">
        <f t="shared" si="13"/>
        <v>ge</v>
      </c>
    </row>
    <row r="293" spans="1:8" hidden="1">
      <c r="A293">
        <v>97</v>
      </c>
      <c r="B293" t="s">
        <v>278</v>
      </c>
      <c r="F293" s="39" t="str">
        <f t="shared" si="14"/>
        <v>Ci</v>
      </c>
      <c r="G293" t="str">
        <f t="shared" si="12"/>
        <v>Russell Ga</v>
      </c>
      <c r="H293" t="str">
        <f t="shared" si="13"/>
        <v>ge</v>
      </c>
    </row>
    <row r="294" spans="1:8">
      <c r="B294" t="s">
        <v>279</v>
      </c>
      <c r="E294" s="39" t="s">
        <v>2</v>
      </c>
      <c r="F294" s="39" t="str">
        <f t="shared" si="14"/>
        <v>Russell Gage</v>
      </c>
      <c r="G294" t="str">
        <f t="shared" si="12"/>
        <v>Atl</v>
      </c>
      <c r="H294" t="str">
        <f t="shared" si="13"/>
        <v>WR</v>
      </c>
    </row>
    <row r="295" spans="1:8" hidden="1">
      <c r="B295" t="s">
        <v>12</v>
      </c>
      <c r="F295" s="39" t="str">
        <f t="shared" si="14"/>
        <v>Russel</v>
      </c>
      <c r="G295" t="str">
        <f t="shared" si="12"/>
        <v>CeeDee LambCeeDee La</v>
      </c>
      <c r="H295" t="str">
        <f t="shared" si="13"/>
        <v>mb</v>
      </c>
    </row>
    <row r="296" spans="1:8" hidden="1">
      <c r="A296">
        <v>98</v>
      </c>
      <c r="B296" t="s">
        <v>280</v>
      </c>
      <c r="F296" s="39" t="str">
        <f t="shared" si="14"/>
        <v>At</v>
      </c>
      <c r="G296" t="str">
        <f t="shared" si="12"/>
        <v>CeeDee La</v>
      </c>
      <c r="H296" t="str">
        <f t="shared" si="13"/>
        <v>mb</v>
      </c>
    </row>
    <row r="297" spans="1:8">
      <c r="B297" t="s">
        <v>281</v>
      </c>
      <c r="E297" s="39" t="s">
        <v>2</v>
      </c>
      <c r="F297" s="39" t="str">
        <f t="shared" si="14"/>
        <v>CeeDee Lamb</v>
      </c>
      <c r="G297" t="str">
        <f t="shared" si="12"/>
        <v>Dal</v>
      </c>
      <c r="H297" t="str">
        <f t="shared" si="13"/>
        <v>WR</v>
      </c>
    </row>
    <row r="298" spans="1:8" hidden="1">
      <c r="B298" t="s">
        <v>248</v>
      </c>
      <c r="F298" s="39" t="str">
        <f t="shared" si="14"/>
        <v>CeeDe</v>
      </c>
      <c r="G298" t="str">
        <f t="shared" si="12"/>
        <v>Emmanuel SandersEmmanuel Sande</v>
      </c>
      <c r="H298" t="str">
        <f t="shared" si="13"/>
        <v>rs</v>
      </c>
    </row>
    <row r="299" spans="1:8" hidden="1">
      <c r="A299">
        <v>99</v>
      </c>
      <c r="B299" t="s">
        <v>282</v>
      </c>
      <c r="F299" s="39" t="str">
        <f t="shared" si="14"/>
        <v>Da</v>
      </c>
      <c r="G299" t="str">
        <f t="shared" si="12"/>
        <v>Emmanuel Sande</v>
      </c>
      <c r="H299" t="str">
        <f t="shared" si="13"/>
        <v>rs</v>
      </c>
    </row>
    <row r="300" spans="1:8">
      <c r="B300" t="s">
        <v>283</v>
      </c>
      <c r="E300" s="39" t="s">
        <v>2</v>
      </c>
      <c r="F300" s="39" t="str">
        <f t="shared" si="14"/>
        <v>Emmanuel Sanders</v>
      </c>
      <c r="G300" t="str">
        <f t="shared" si="12"/>
        <v>NO</v>
      </c>
      <c r="H300" t="str">
        <f t="shared" si="13"/>
        <v>WR</v>
      </c>
    </row>
    <row r="301" spans="1:8" hidden="1">
      <c r="B301" t="s">
        <v>284</v>
      </c>
      <c r="F301" s="39" t="str">
        <f t="shared" si="14"/>
        <v>Emmanuel</v>
      </c>
      <c r="G301" t="str">
        <f t="shared" si="12"/>
        <v>Wayne GallmanWayne Gallm</v>
      </c>
      <c r="H301" t="str">
        <f t="shared" si="13"/>
        <v>an</v>
      </c>
    </row>
    <row r="302" spans="1:8" hidden="1">
      <c r="A302">
        <v>100</v>
      </c>
      <c r="B302" t="s">
        <v>285</v>
      </c>
      <c r="F302" s="39" t="str">
        <f t="shared" si="14"/>
        <v>NO</v>
      </c>
      <c r="G302" t="str">
        <f t="shared" si="12"/>
        <v>Wayne Gallm</v>
      </c>
      <c r="H302" t="str">
        <f t="shared" si="13"/>
        <v>an</v>
      </c>
    </row>
    <row r="303" spans="1:8">
      <c r="B303" t="s">
        <v>286</v>
      </c>
      <c r="E303" s="39" t="s">
        <v>2</v>
      </c>
      <c r="F303" s="39" t="str">
        <f t="shared" si="14"/>
        <v>Wayne Gallman</v>
      </c>
      <c r="G303" t="str">
        <f t="shared" si="12"/>
        <v>N</v>
      </c>
      <c r="H303" t="str">
        <f t="shared" si="13"/>
        <v>YG</v>
      </c>
    </row>
    <row r="304" spans="1:8" hidden="1">
      <c r="B304" t="s">
        <v>287</v>
      </c>
      <c r="F304" s="39" t="str">
        <f t="shared" si="14"/>
        <v xml:space="preserve">Wayne </v>
      </c>
      <c r="G304" t="e">
        <f t="shared" si="12"/>
        <v>#VALUE!</v>
      </c>
      <c r="H304" t="str">
        <f t="shared" si="13"/>
        <v/>
      </c>
    </row>
    <row r="305" spans="1:8" hidden="1">
      <c r="F305" s="39" t="str">
        <f t="shared" si="14"/>
        <v>N</v>
      </c>
      <c r="G305" t="e">
        <f t="shared" si="12"/>
        <v>#VALUE!</v>
      </c>
      <c r="H305" t="str">
        <f t="shared" si="13"/>
        <v/>
      </c>
    </row>
    <row r="306" spans="1:8">
      <c r="E306" s="39" t="s">
        <v>2</v>
      </c>
      <c r="F306" s="39" t="str">
        <f t="shared" si="14"/>
        <v/>
      </c>
      <c r="G306" t="e">
        <f t="shared" si="12"/>
        <v>#VALUE!</v>
      </c>
      <c r="H306" t="str">
        <f t="shared" si="13"/>
        <v/>
      </c>
    </row>
    <row r="307" spans="1:8" hidden="1">
      <c r="F307" s="39" t="str">
        <f t="shared" si="14"/>
        <v/>
      </c>
      <c r="G307" t="str">
        <f t="shared" si="12"/>
        <v>Giovani BernardGiovani Berna</v>
      </c>
      <c r="H307" t="str">
        <f t="shared" si="13"/>
        <v>rd</v>
      </c>
    </row>
    <row r="308" spans="1:8" hidden="1">
      <c r="A308">
        <v>101</v>
      </c>
      <c r="B308" t="s">
        <v>288</v>
      </c>
      <c r="F308" s="39" t="str">
        <f t="shared" si="14"/>
        <v/>
      </c>
      <c r="G308" t="str">
        <f t="shared" si="12"/>
        <v>Giovani Berna</v>
      </c>
      <c r="H308" t="str">
        <f t="shared" si="13"/>
        <v>rd</v>
      </c>
    </row>
    <row r="309" spans="1:8">
      <c r="B309" t="s">
        <v>289</v>
      </c>
      <c r="E309" s="39" t="s">
        <v>2</v>
      </c>
      <c r="F309" s="39" t="str">
        <f t="shared" si="14"/>
        <v>Giovani Bernard</v>
      </c>
      <c r="G309" t="str">
        <f t="shared" si="12"/>
        <v>Cin</v>
      </c>
      <c r="H309" t="str">
        <f t="shared" si="13"/>
        <v>RB</v>
      </c>
    </row>
    <row r="310" spans="1:8" hidden="1">
      <c r="B310" t="s">
        <v>290</v>
      </c>
      <c r="F310" s="39" t="str">
        <f t="shared" si="14"/>
        <v>Giovani</v>
      </c>
      <c r="G310" t="str">
        <f t="shared" si="12"/>
        <v>Sterling ShepardSterling Shepa</v>
      </c>
      <c r="H310" t="str">
        <f t="shared" si="13"/>
        <v>rd</v>
      </c>
    </row>
    <row r="311" spans="1:8" hidden="1">
      <c r="A311">
        <v>102</v>
      </c>
      <c r="B311" t="s">
        <v>291</v>
      </c>
      <c r="F311" s="39" t="str">
        <f t="shared" si="14"/>
        <v>Ci</v>
      </c>
      <c r="G311" t="str">
        <f t="shared" si="12"/>
        <v>Sterling Shepa</v>
      </c>
      <c r="H311" t="str">
        <f t="shared" si="13"/>
        <v>rd</v>
      </c>
    </row>
    <row r="312" spans="1:8">
      <c r="B312" t="s">
        <v>292</v>
      </c>
      <c r="E312" s="39" t="s">
        <v>2</v>
      </c>
      <c r="F312" s="39" t="str">
        <f t="shared" si="14"/>
        <v>Sterling Shepard</v>
      </c>
      <c r="G312" t="str">
        <f t="shared" si="12"/>
        <v>NYG</v>
      </c>
      <c r="H312" t="str">
        <f t="shared" si="13"/>
        <v>WR</v>
      </c>
    </row>
    <row r="313" spans="1:8" hidden="1">
      <c r="B313" t="s">
        <v>293</v>
      </c>
      <c r="F313" s="39" t="str">
        <f t="shared" si="14"/>
        <v>Sterling</v>
      </c>
      <c r="G313" t="str">
        <f t="shared" si="12"/>
        <v>Keelan Cole Sr.Keelan Cole S</v>
      </c>
      <c r="H313" t="str">
        <f t="shared" si="13"/>
        <v>r.</v>
      </c>
    </row>
    <row r="314" spans="1:8" hidden="1">
      <c r="A314">
        <v>103</v>
      </c>
      <c r="B314" t="s">
        <v>294</v>
      </c>
      <c r="F314" s="39" t="str">
        <f t="shared" si="14"/>
        <v>NY</v>
      </c>
      <c r="G314" t="str">
        <f t="shared" si="12"/>
        <v>Keelan Cole S</v>
      </c>
      <c r="H314" t="str">
        <f t="shared" si="13"/>
        <v>r.</v>
      </c>
    </row>
    <row r="315" spans="1:8">
      <c r="B315" t="s">
        <v>295</v>
      </c>
      <c r="E315" s="39" t="s">
        <v>2</v>
      </c>
      <c r="F315" s="39" t="str">
        <f t="shared" si="14"/>
        <v>Keelan Cole Sr.</v>
      </c>
      <c r="G315" t="str">
        <f t="shared" si="12"/>
        <v>Jax</v>
      </c>
      <c r="H315" t="str">
        <f t="shared" si="13"/>
        <v>WR</v>
      </c>
    </row>
    <row r="316" spans="1:8" hidden="1">
      <c r="B316" t="s">
        <v>264</v>
      </c>
      <c r="F316" s="39" t="str">
        <f t="shared" si="14"/>
        <v xml:space="preserve">Keelan </v>
      </c>
      <c r="G316" t="str">
        <f t="shared" si="12"/>
        <v>Rodney SmithRodney Smi</v>
      </c>
      <c r="H316" t="str">
        <f t="shared" si="13"/>
        <v>th</v>
      </c>
    </row>
    <row r="317" spans="1:8" hidden="1">
      <c r="A317">
        <v>104</v>
      </c>
      <c r="B317" t="s">
        <v>296</v>
      </c>
      <c r="F317" s="39" t="str">
        <f t="shared" si="14"/>
        <v>Ja</v>
      </c>
      <c r="G317" t="str">
        <f t="shared" si="12"/>
        <v>Rodney Smi</v>
      </c>
      <c r="H317" t="str">
        <f t="shared" si="13"/>
        <v>th</v>
      </c>
    </row>
    <row r="318" spans="1:8">
      <c r="B318" t="s">
        <v>297</v>
      </c>
      <c r="E318" s="39" t="s">
        <v>2</v>
      </c>
      <c r="F318" s="39" t="str">
        <f t="shared" si="14"/>
        <v>Rodney Smith</v>
      </c>
      <c r="G318" t="str">
        <f t="shared" si="12"/>
        <v>Car</v>
      </c>
      <c r="H318" t="str">
        <f t="shared" si="13"/>
        <v>RB</v>
      </c>
    </row>
    <row r="319" spans="1:8" hidden="1">
      <c r="B319" t="s">
        <v>298</v>
      </c>
      <c r="F319" s="39" t="str">
        <f t="shared" si="14"/>
        <v>Rodney</v>
      </c>
      <c r="G319" t="str">
        <f t="shared" si="12"/>
        <v>JuJu Smith-SchusterJuJu Smith-Schust</v>
      </c>
      <c r="H319" t="str">
        <f t="shared" si="13"/>
        <v>er</v>
      </c>
    </row>
    <row r="320" spans="1:8" hidden="1">
      <c r="A320">
        <v>105</v>
      </c>
      <c r="B320" t="s">
        <v>299</v>
      </c>
      <c r="F320" s="39" t="str">
        <f t="shared" si="14"/>
        <v>Ca</v>
      </c>
      <c r="G320" t="str">
        <f t="shared" si="12"/>
        <v>JuJu Smith-Schust</v>
      </c>
      <c r="H320" t="str">
        <f t="shared" si="13"/>
        <v>er</v>
      </c>
    </row>
    <row r="321" spans="1:8">
      <c r="B321" t="s">
        <v>300</v>
      </c>
      <c r="E321" s="39" t="s">
        <v>2</v>
      </c>
      <c r="F321" s="39" t="str">
        <f t="shared" si="14"/>
        <v>JuJu Smith-Schuster</v>
      </c>
      <c r="G321" t="str">
        <f t="shared" si="12"/>
        <v>Pit</v>
      </c>
      <c r="H321" t="str">
        <f t="shared" si="13"/>
        <v>WR</v>
      </c>
    </row>
    <row r="322" spans="1:8" hidden="1">
      <c r="B322" t="s">
        <v>233</v>
      </c>
      <c r="F322" s="39" t="str">
        <f t="shared" si="14"/>
        <v>JuJu Smit</v>
      </c>
      <c r="G322" t="str">
        <f t="shared" ref="G322:G385" si="15">LEFT(B323,LEN(B323)-2)</f>
        <v>Chase EdmondsChase Edmon</v>
      </c>
      <c r="H322" t="str">
        <f t="shared" ref="H322:H385" si="16">RIGHT(B323,2)</f>
        <v>ds</v>
      </c>
    </row>
    <row r="323" spans="1:8" hidden="1">
      <c r="A323">
        <v>106</v>
      </c>
      <c r="B323" t="s">
        <v>301</v>
      </c>
      <c r="F323" s="39" t="str">
        <f t="shared" ref="F323:F386" si="17">LEFT(B322,LEN(B322)/2)</f>
        <v>Pi</v>
      </c>
      <c r="G323" t="str">
        <f t="shared" si="15"/>
        <v>Chase Edmond</v>
      </c>
      <c r="H323" t="str">
        <f t="shared" si="16"/>
        <v>sQ</v>
      </c>
    </row>
    <row r="324" spans="1:8">
      <c r="B324" t="s">
        <v>302</v>
      </c>
      <c r="E324" s="39" t="s">
        <v>2</v>
      </c>
      <c r="F324" s="39" t="str">
        <f t="shared" si="17"/>
        <v>Chase Edmonds</v>
      </c>
      <c r="G324" t="str">
        <f t="shared" si="15"/>
        <v>Ari</v>
      </c>
      <c r="H324" t="str">
        <f t="shared" si="16"/>
        <v>RB</v>
      </c>
    </row>
    <row r="325" spans="1:8" hidden="1">
      <c r="B325" t="s">
        <v>236</v>
      </c>
      <c r="F325" s="39" t="str">
        <f t="shared" si="17"/>
        <v>Chase E</v>
      </c>
      <c r="G325" t="str">
        <f t="shared" si="15"/>
        <v>Noah FantNoah Fa</v>
      </c>
      <c r="H325" t="str">
        <f t="shared" si="16"/>
        <v>nt</v>
      </c>
    </row>
    <row r="326" spans="1:8" hidden="1">
      <c r="A326">
        <v>107</v>
      </c>
      <c r="B326" t="s">
        <v>303</v>
      </c>
      <c r="F326" s="39" t="str">
        <f t="shared" si="17"/>
        <v>Ar</v>
      </c>
      <c r="G326" t="str">
        <f t="shared" si="15"/>
        <v>Noah Fa</v>
      </c>
      <c r="H326" t="str">
        <f t="shared" si="16"/>
        <v>nt</v>
      </c>
    </row>
    <row r="327" spans="1:8">
      <c r="B327" t="s">
        <v>304</v>
      </c>
      <c r="E327" s="39" t="s">
        <v>2</v>
      </c>
      <c r="F327" s="39" t="str">
        <f t="shared" si="17"/>
        <v>Noah Fant</v>
      </c>
      <c r="G327" t="str">
        <f t="shared" si="15"/>
        <v>Den</v>
      </c>
      <c r="H327" t="str">
        <f t="shared" si="16"/>
        <v>TE</v>
      </c>
    </row>
    <row r="328" spans="1:8" hidden="1">
      <c r="B328" t="s">
        <v>305</v>
      </c>
      <c r="F328" s="39" t="str">
        <f t="shared" si="17"/>
        <v>Noah</v>
      </c>
      <c r="G328" t="str">
        <f t="shared" si="15"/>
        <v>Jalen ReagorJalen Reag</v>
      </c>
      <c r="H328" t="str">
        <f t="shared" si="16"/>
        <v>or</v>
      </c>
    </row>
    <row r="329" spans="1:8" hidden="1">
      <c r="A329">
        <v>108</v>
      </c>
      <c r="B329" t="s">
        <v>306</v>
      </c>
      <c r="F329" s="39" t="str">
        <f t="shared" si="17"/>
        <v>De</v>
      </c>
      <c r="G329" t="str">
        <f t="shared" si="15"/>
        <v>Jalen Reag</v>
      </c>
      <c r="H329" t="str">
        <f t="shared" si="16"/>
        <v>or</v>
      </c>
    </row>
    <row r="330" spans="1:8">
      <c r="B330" t="s">
        <v>307</v>
      </c>
      <c r="E330" s="39" t="s">
        <v>2</v>
      </c>
      <c r="F330" s="39" t="str">
        <f t="shared" si="17"/>
        <v>Jalen Reagor</v>
      </c>
      <c r="G330" t="str">
        <f t="shared" si="15"/>
        <v>Phi</v>
      </c>
      <c r="H330" t="str">
        <f t="shared" si="16"/>
        <v>WR</v>
      </c>
    </row>
    <row r="331" spans="1:8" hidden="1">
      <c r="B331" t="s">
        <v>308</v>
      </c>
      <c r="F331" s="39" t="str">
        <f t="shared" si="17"/>
        <v xml:space="preserve">Jalen </v>
      </c>
      <c r="G331" t="str">
        <f t="shared" si="15"/>
        <v>T.J. HockensonT.J. Hockens</v>
      </c>
      <c r="H331" t="str">
        <f t="shared" si="16"/>
        <v>on</v>
      </c>
    </row>
    <row r="332" spans="1:8" hidden="1">
      <c r="A332">
        <v>109</v>
      </c>
      <c r="B332" t="s">
        <v>309</v>
      </c>
      <c r="F332" s="39" t="str">
        <f t="shared" si="17"/>
        <v>Ph</v>
      </c>
      <c r="G332" t="str">
        <f t="shared" si="15"/>
        <v>T.J. Hockens</v>
      </c>
      <c r="H332" t="str">
        <f t="shared" si="16"/>
        <v>on</v>
      </c>
    </row>
    <row r="333" spans="1:8">
      <c r="B333" t="s">
        <v>310</v>
      </c>
      <c r="E333" s="39" t="s">
        <v>2</v>
      </c>
      <c r="F333" s="39" t="str">
        <f t="shared" si="17"/>
        <v>T.J. Hockenson</v>
      </c>
      <c r="G333" t="str">
        <f t="shared" si="15"/>
        <v>Det</v>
      </c>
      <c r="H333" t="str">
        <f t="shared" si="16"/>
        <v>TE</v>
      </c>
    </row>
    <row r="334" spans="1:8" hidden="1">
      <c r="B334" t="s">
        <v>311</v>
      </c>
      <c r="F334" s="39" t="str">
        <f t="shared" si="17"/>
        <v>T.J. Ho</v>
      </c>
      <c r="G334" t="str">
        <f t="shared" si="15"/>
        <v>Gabriel DavisGabriel Dav</v>
      </c>
      <c r="H334" t="str">
        <f t="shared" si="16"/>
        <v>is</v>
      </c>
    </row>
    <row r="335" spans="1:8" hidden="1">
      <c r="A335">
        <v>110</v>
      </c>
      <c r="B335" t="s">
        <v>312</v>
      </c>
      <c r="F335" s="39" t="str">
        <f t="shared" si="17"/>
        <v>De</v>
      </c>
      <c r="G335" t="str">
        <f t="shared" si="15"/>
        <v>Gabriel Dav</v>
      </c>
      <c r="H335" t="str">
        <f t="shared" si="16"/>
        <v>is</v>
      </c>
    </row>
    <row r="336" spans="1:8">
      <c r="B336" t="s">
        <v>313</v>
      </c>
      <c r="E336" s="39" t="s">
        <v>2</v>
      </c>
      <c r="F336" s="39" t="str">
        <f t="shared" si="17"/>
        <v>Gabriel Davis</v>
      </c>
      <c r="G336" t="str">
        <f t="shared" si="15"/>
        <v>Buf</v>
      </c>
      <c r="H336" t="str">
        <f t="shared" si="16"/>
        <v>WR</v>
      </c>
    </row>
    <row r="337" spans="1:8" hidden="1">
      <c r="B337" t="s">
        <v>198</v>
      </c>
      <c r="F337" s="39" t="str">
        <f t="shared" si="17"/>
        <v>Gabrie</v>
      </c>
      <c r="G337" t="str">
        <f t="shared" si="15"/>
        <v>Rashard HigginsRashard Higgi</v>
      </c>
      <c r="H337" t="str">
        <f t="shared" si="16"/>
        <v>ns</v>
      </c>
    </row>
    <row r="338" spans="1:8" hidden="1">
      <c r="A338">
        <v>111</v>
      </c>
      <c r="B338" t="s">
        <v>314</v>
      </c>
      <c r="F338" s="39" t="str">
        <f t="shared" si="17"/>
        <v>Bu</v>
      </c>
      <c r="G338" t="str">
        <f t="shared" si="15"/>
        <v>Rashard Higgi</v>
      </c>
      <c r="H338" t="str">
        <f t="shared" si="16"/>
        <v>ns</v>
      </c>
    </row>
    <row r="339" spans="1:8">
      <c r="B339" t="s">
        <v>315</v>
      </c>
      <c r="E339" s="39" t="s">
        <v>2</v>
      </c>
      <c r="F339" s="39" t="str">
        <f t="shared" si="17"/>
        <v>Rashard Higgins</v>
      </c>
      <c r="G339" t="str">
        <f t="shared" si="15"/>
        <v>Cle</v>
      </c>
      <c r="H339" t="str">
        <f t="shared" si="16"/>
        <v>WR</v>
      </c>
    </row>
    <row r="340" spans="1:8" hidden="1">
      <c r="B340" t="s">
        <v>204</v>
      </c>
      <c r="F340" s="39" t="str">
        <f t="shared" si="17"/>
        <v>Rashard</v>
      </c>
      <c r="G340" t="str">
        <f t="shared" si="15"/>
        <v>Jalen GuytonJalen Guyt</v>
      </c>
      <c r="H340" t="str">
        <f t="shared" si="16"/>
        <v>on</v>
      </c>
    </row>
    <row r="341" spans="1:8" hidden="1">
      <c r="A341">
        <v>112</v>
      </c>
      <c r="B341" t="s">
        <v>316</v>
      </c>
      <c r="F341" s="39" t="str">
        <f t="shared" si="17"/>
        <v>Cl</v>
      </c>
      <c r="G341" t="str">
        <f t="shared" si="15"/>
        <v>Jalen Guyt</v>
      </c>
      <c r="H341" t="str">
        <f t="shared" si="16"/>
        <v>on</v>
      </c>
    </row>
    <row r="342" spans="1:8">
      <c r="B342" t="s">
        <v>317</v>
      </c>
      <c r="E342" s="39" t="s">
        <v>2</v>
      </c>
      <c r="F342" s="39" t="str">
        <f t="shared" si="17"/>
        <v>Jalen Guyton</v>
      </c>
      <c r="G342" t="str">
        <f t="shared" si="15"/>
        <v>LAC</v>
      </c>
      <c r="H342" t="str">
        <f t="shared" si="16"/>
        <v>WR</v>
      </c>
    </row>
    <row r="343" spans="1:8" hidden="1">
      <c r="B343" t="s">
        <v>188</v>
      </c>
      <c r="F343" s="39" t="str">
        <f t="shared" si="17"/>
        <v xml:space="preserve">Jalen </v>
      </c>
      <c r="G343" t="str">
        <f t="shared" si="15"/>
        <v>Kareem HuntKareem Hu</v>
      </c>
      <c r="H343" t="str">
        <f t="shared" si="16"/>
        <v>nt</v>
      </c>
    </row>
    <row r="344" spans="1:8" hidden="1">
      <c r="A344">
        <v>113</v>
      </c>
      <c r="B344" t="s">
        <v>318</v>
      </c>
      <c r="F344" s="39" t="str">
        <f t="shared" si="17"/>
        <v>LA</v>
      </c>
      <c r="G344" t="str">
        <f t="shared" si="15"/>
        <v>Kareem Hu</v>
      </c>
      <c r="H344" t="str">
        <f t="shared" si="16"/>
        <v>nt</v>
      </c>
    </row>
    <row r="345" spans="1:8">
      <c r="B345" t="s">
        <v>319</v>
      </c>
      <c r="E345" s="39" t="s">
        <v>2</v>
      </c>
      <c r="F345" s="39" t="str">
        <f t="shared" si="17"/>
        <v>Kareem Hunt</v>
      </c>
      <c r="G345" t="str">
        <f t="shared" si="15"/>
        <v>Cle</v>
      </c>
      <c r="H345" t="str">
        <f t="shared" si="16"/>
        <v>RB</v>
      </c>
    </row>
    <row r="346" spans="1:8" hidden="1">
      <c r="B346" t="s">
        <v>69</v>
      </c>
      <c r="F346" s="39" t="str">
        <f t="shared" si="17"/>
        <v>Karee</v>
      </c>
      <c r="G346" t="str">
        <f t="shared" si="15"/>
        <v>Chris ConleyChris Conl</v>
      </c>
      <c r="H346" t="str">
        <f t="shared" si="16"/>
        <v>ey</v>
      </c>
    </row>
    <row r="347" spans="1:8" hidden="1">
      <c r="A347">
        <v>114</v>
      </c>
      <c r="B347" t="s">
        <v>320</v>
      </c>
      <c r="F347" s="39" t="str">
        <f t="shared" si="17"/>
        <v>Cl</v>
      </c>
      <c r="G347" t="str">
        <f t="shared" si="15"/>
        <v>Chris Conl</v>
      </c>
      <c r="H347" t="str">
        <f t="shared" si="16"/>
        <v>ey</v>
      </c>
    </row>
    <row r="348" spans="1:8">
      <c r="B348" t="s">
        <v>321</v>
      </c>
      <c r="E348" s="39" t="s">
        <v>2</v>
      </c>
      <c r="F348" s="39" t="str">
        <f t="shared" si="17"/>
        <v>Chris Conley</v>
      </c>
      <c r="G348" t="str">
        <f t="shared" si="15"/>
        <v>Jax</v>
      </c>
      <c r="H348" t="str">
        <f t="shared" si="16"/>
        <v>WR</v>
      </c>
    </row>
    <row r="349" spans="1:8" hidden="1">
      <c r="B349" t="s">
        <v>264</v>
      </c>
      <c r="F349" s="39" t="str">
        <f t="shared" si="17"/>
        <v xml:space="preserve">Chris </v>
      </c>
      <c r="G349" t="str">
        <f t="shared" si="15"/>
        <v>Darnell MooneyDarnell Moon</v>
      </c>
      <c r="H349" t="str">
        <f t="shared" si="16"/>
        <v>ey</v>
      </c>
    </row>
    <row r="350" spans="1:8" hidden="1">
      <c r="A350">
        <v>115</v>
      </c>
      <c r="B350" t="s">
        <v>322</v>
      </c>
      <c r="F350" s="39" t="str">
        <f t="shared" si="17"/>
        <v>Ja</v>
      </c>
      <c r="G350" t="str">
        <f t="shared" si="15"/>
        <v>Darnell Moon</v>
      </c>
      <c r="H350" t="str">
        <f t="shared" si="16"/>
        <v>ey</v>
      </c>
    </row>
    <row r="351" spans="1:8">
      <c r="B351" t="s">
        <v>323</v>
      </c>
      <c r="E351" s="39" t="s">
        <v>2</v>
      </c>
      <c r="F351" s="39" t="str">
        <f t="shared" si="17"/>
        <v>Darnell Mooney</v>
      </c>
      <c r="G351" t="str">
        <f t="shared" si="15"/>
        <v>Chi</v>
      </c>
      <c r="H351" t="str">
        <f t="shared" si="16"/>
        <v>WR</v>
      </c>
    </row>
    <row r="352" spans="1:8" hidden="1">
      <c r="B352" t="s">
        <v>90</v>
      </c>
      <c r="F352" s="39" t="str">
        <f t="shared" si="17"/>
        <v>Darnell</v>
      </c>
      <c r="G352" t="str">
        <f t="shared" si="15"/>
        <v>Keke CouteeKeke Cout</v>
      </c>
      <c r="H352" t="str">
        <f t="shared" si="16"/>
        <v>ee</v>
      </c>
    </row>
    <row r="353" spans="1:8" hidden="1">
      <c r="A353">
        <v>116</v>
      </c>
      <c r="B353" t="s">
        <v>324</v>
      </c>
      <c r="F353" s="39" t="str">
        <f t="shared" si="17"/>
        <v>Ch</v>
      </c>
      <c r="G353" t="str">
        <f t="shared" si="15"/>
        <v>Keke Cout</v>
      </c>
      <c r="H353" t="str">
        <f t="shared" si="16"/>
        <v>ee</v>
      </c>
    </row>
    <row r="354" spans="1:8">
      <c r="B354" t="s">
        <v>325</v>
      </c>
      <c r="E354" s="39" t="s">
        <v>2</v>
      </c>
      <c r="F354" s="39" t="str">
        <f t="shared" si="17"/>
        <v>Keke Coutee</v>
      </c>
      <c r="G354" t="str">
        <f t="shared" si="15"/>
        <v>Hou</v>
      </c>
      <c r="H354" t="str">
        <f t="shared" si="16"/>
        <v>WR</v>
      </c>
    </row>
    <row r="355" spans="1:8" hidden="1">
      <c r="B355" t="s">
        <v>158</v>
      </c>
      <c r="F355" s="39" t="str">
        <f t="shared" si="17"/>
        <v xml:space="preserve">Keke </v>
      </c>
      <c r="G355" t="str">
        <f t="shared" si="15"/>
        <v>Byron PringleByron Pring</v>
      </c>
      <c r="H355" t="str">
        <f t="shared" si="16"/>
        <v>le</v>
      </c>
    </row>
    <row r="356" spans="1:8" hidden="1">
      <c r="A356">
        <v>117</v>
      </c>
      <c r="B356" t="s">
        <v>326</v>
      </c>
      <c r="F356" s="39" t="str">
        <f t="shared" si="17"/>
        <v>Ho</v>
      </c>
      <c r="G356" t="str">
        <f t="shared" si="15"/>
        <v>Byron Pring</v>
      </c>
      <c r="H356" t="str">
        <f t="shared" si="16"/>
        <v>le</v>
      </c>
    </row>
    <row r="357" spans="1:8">
      <c r="B357" t="s">
        <v>327</v>
      </c>
      <c r="E357" s="39" t="s">
        <v>2</v>
      </c>
      <c r="F357" s="39" t="str">
        <f t="shared" si="17"/>
        <v>Byron Pringle</v>
      </c>
      <c r="G357" t="str">
        <f t="shared" si="15"/>
        <v>KC</v>
      </c>
      <c r="H357" t="str">
        <f t="shared" si="16"/>
        <v>WR</v>
      </c>
    </row>
    <row r="358" spans="1:8" hidden="1">
      <c r="B358" t="s">
        <v>328</v>
      </c>
      <c r="F358" s="39" t="str">
        <f t="shared" si="17"/>
        <v xml:space="preserve">Byron </v>
      </c>
      <c r="G358" t="str">
        <f t="shared" si="15"/>
        <v>Darius SlaytonDarius Slayt</v>
      </c>
      <c r="H358" t="str">
        <f t="shared" si="16"/>
        <v>on</v>
      </c>
    </row>
    <row r="359" spans="1:8" hidden="1">
      <c r="A359">
        <v>118</v>
      </c>
      <c r="B359" t="s">
        <v>329</v>
      </c>
      <c r="F359" s="39" t="str">
        <f t="shared" si="17"/>
        <v>KC</v>
      </c>
      <c r="G359" t="str">
        <f t="shared" si="15"/>
        <v>Darius Slayt</v>
      </c>
      <c r="H359" t="str">
        <f t="shared" si="16"/>
        <v>on</v>
      </c>
    </row>
    <row r="360" spans="1:8">
      <c r="B360" t="s">
        <v>330</v>
      </c>
      <c r="E360" s="39" t="s">
        <v>2</v>
      </c>
      <c r="F360" s="39" t="str">
        <f t="shared" si="17"/>
        <v>Darius Slayton</v>
      </c>
      <c r="G360" t="str">
        <f t="shared" si="15"/>
        <v>NYG</v>
      </c>
      <c r="H360" t="str">
        <f t="shared" si="16"/>
        <v>WR</v>
      </c>
    </row>
    <row r="361" spans="1:8" hidden="1">
      <c r="B361" t="s">
        <v>293</v>
      </c>
      <c r="F361" s="39" t="str">
        <f t="shared" si="17"/>
        <v xml:space="preserve">Darius </v>
      </c>
      <c r="G361" t="str">
        <f t="shared" si="15"/>
        <v>Boston ScottBoston Sco</v>
      </c>
      <c r="H361" t="str">
        <f t="shared" si="16"/>
        <v>tt</v>
      </c>
    </row>
    <row r="362" spans="1:8" hidden="1">
      <c r="A362">
        <v>119</v>
      </c>
      <c r="B362" t="s">
        <v>331</v>
      </c>
      <c r="F362" s="39" t="str">
        <f t="shared" si="17"/>
        <v>NY</v>
      </c>
      <c r="G362" t="str">
        <f t="shared" si="15"/>
        <v>Boston Sco</v>
      </c>
      <c r="H362" t="str">
        <f t="shared" si="16"/>
        <v>tt</v>
      </c>
    </row>
    <row r="363" spans="1:8">
      <c r="B363" t="s">
        <v>332</v>
      </c>
      <c r="E363" s="39" t="s">
        <v>2</v>
      </c>
      <c r="F363" s="39" t="str">
        <f t="shared" si="17"/>
        <v>Boston Scott</v>
      </c>
      <c r="G363" t="str">
        <f t="shared" si="15"/>
        <v>Phi</v>
      </c>
      <c r="H363" t="str">
        <f t="shared" si="16"/>
        <v>RB</v>
      </c>
    </row>
    <row r="364" spans="1:8" hidden="1">
      <c r="B364" t="s">
        <v>333</v>
      </c>
      <c r="F364" s="39" t="str">
        <f t="shared" si="17"/>
        <v>Boston</v>
      </c>
      <c r="G364" t="str">
        <f t="shared" si="15"/>
        <v>Malcolm BrownMalcolm Bro</v>
      </c>
      <c r="H364" t="str">
        <f t="shared" si="16"/>
        <v>wn</v>
      </c>
    </row>
    <row r="365" spans="1:8" hidden="1">
      <c r="A365">
        <v>120</v>
      </c>
      <c r="B365" t="s">
        <v>334</v>
      </c>
      <c r="F365" s="39" t="str">
        <f t="shared" si="17"/>
        <v>Ph</v>
      </c>
      <c r="G365" t="str">
        <f t="shared" si="15"/>
        <v>Malcolm Bro</v>
      </c>
      <c r="H365" t="str">
        <f t="shared" si="16"/>
        <v>wn</v>
      </c>
    </row>
    <row r="366" spans="1:8">
      <c r="B366" t="s">
        <v>335</v>
      </c>
      <c r="E366" s="39" t="s">
        <v>2</v>
      </c>
      <c r="F366" s="39" t="str">
        <f t="shared" si="17"/>
        <v>Malcolm Brown</v>
      </c>
      <c r="G366" t="str">
        <f t="shared" si="15"/>
        <v>LAR</v>
      </c>
      <c r="H366" t="str">
        <f t="shared" si="16"/>
        <v>RB</v>
      </c>
    </row>
    <row r="367" spans="1:8" hidden="1">
      <c r="B367" t="s">
        <v>216</v>
      </c>
      <c r="F367" s="39" t="str">
        <f t="shared" si="17"/>
        <v>Malcol</v>
      </c>
      <c r="G367" t="str">
        <f t="shared" si="15"/>
        <v>Evan EngramEvan Engr</v>
      </c>
      <c r="H367" t="str">
        <f t="shared" si="16"/>
        <v>am</v>
      </c>
    </row>
    <row r="368" spans="1:8" hidden="1">
      <c r="A368">
        <v>121</v>
      </c>
      <c r="B368" t="s">
        <v>336</v>
      </c>
      <c r="F368" s="39" t="str">
        <f t="shared" si="17"/>
        <v>LA</v>
      </c>
      <c r="G368" t="str">
        <f t="shared" si="15"/>
        <v>Evan Engr</v>
      </c>
      <c r="H368" t="str">
        <f t="shared" si="16"/>
        <v>am</v>
      </c>
    </row>
    <row r="369" spans="1:8">
      <c r="B369" t="s">
        <v>337</v>
      </c>
      <c r="E369" s="39" t="s">
        <v>2</v>
      </c>
      <c r="F369" s="39" t="str">
        <f t="shared" si="17"/>
        <v>Evan Engram</v>
      </c>
      <c r="G369" t="str">
        <f t="shared" si="15"/>
        <v>NYG</v>
      </c>
      <c r="H369" t="str">
        <f t="shared" si="16"/>
        <v>TE</v>
      </c>
    </row>
    <row r="370" spans="1:8" hidden="1">
      <c r="B370" t="s">
        <v>338</v>
      </c>
      <c r="F370" s="39" t="str">
        <f t="shared" si="17"/>
        <v xml:space="preserve">Evan </v>
      </c>
      <c r="G370" t="str">
        <f t="shared" si="15"/>
        <v>Josh ReynoldsJosh Reynol</v>
      </c>
      <c r="H370" t="str">
        <f t="shared" si="16"/>
        <v>ds</v>
      </c>
    </row>
    <row r="371" spans="1:8" hidden="1">
      <c r="A371">
        <v>122</v>
      </c>
      <c r="B371" t="s">
        <v>339</v>
      </c>
      <c r="F371" s="39" t="str">
        <f t="shared" si="17"/>
        <v>NY</v>
      </c>
      <c r="G371" t="str">
        <f t="shared" si="15"/>
        <v>Josh Reynol</v>
      </c>
      <c r="H371" t="str">
        <f t="shared" si="16"/>
        <v>ds</v>
      </c>
    </row>
    <row r="372" spans="1:8">
      <c r="B372" t="s">
        <v>340</v>
      </c>
      <c r="E372" s="39" t="s">
        <v>2</v>
      </c>
      <c r="F372" s="39" t="str">
        <f t="shared" si="17"/>
        <v>Josh Reynolds</v>
      </c>
      <c r="G372" t="str">
        <f t="shared" si="15"/>
        <v>LAR</v>
      </c>
      <c r="H372" t="str">
        <f t="shared" si="16"/>
        <v>WR</v>
      </c>
    </row>
    <row r="373" spans="1:8" hidden="1">
      <c r="B373" t="s">
        <v>193</v>
      </c>
      <c r="F373" s="39" t="str">
        <f t="shared" si="17"/>
        <v>Josh R</v>
      </c>
      <c r="G373" t="str">
        <f t="shared" si="15"/>
        <v>Richie JamesRichie Jam</v>
      </c>
      <c r="H373" t="str">
        <f t="shared" si="16"/>
        <v>es</v>
      </c>
    </row>
    <row r="374" spans="1:8" hidden="1">
      <c r="A374">
        <v>123</v>
      </c>
      <c r="B374" t="s">
        <v>341</v>
      </c>
      <c r="F374" s="39" t="str">
        <f t="shared" si="17"/>
        <v>LA</v>
      </c>
      <c r="G374" t="str">
        <f t="shared" si="15"/>
        <v>Richie Jam</v>
      </c>
      <c r="H374" t="str">
        <f t="shared" si="16"/>
        <v>es</v>
      </c>
    </row>
    <row r="375" spans="1:8">
      <c r="B375" t="s">
        <v>342</v>
      </c>
      <c r="E375" s="39" t="s">
        <v>2</v>
      </c>
      <c r="F375" s="39" t="str">
        <f t="shared" si="17"/>
        <v>Richie James</v>
      </c>
      <c r="G375" t="str">
        <f t="shared" si="15"/>
        <v>SF</v>
      </c>
      <c r="H375" t="str">
        <f t="shared" si="16"/>
        <v>WR</v>
      </c>
    </row>
    <row r="376" spans="1:8" hidden="1">
      <c r="B376" t="s">
        <v>343</v>
      </c>
      <c r="F376" s="39" t="str">
        <f t="shared" si="17"/>
        <v>Richie</v>
      </c>
      <c r="G376" t="str">
        <f t="shared" si="15"/>
        <v>Isaiah McKenzieIsaiah McKenz</v>
      </c>
      <c r="H376" t="str">
        <f t="shared" si="16"/>
        <v>ie</v>
      </c>
    </row>
    <row r="377" spans="1:8" hidden="1">
      <c r="A377">
        <v>124</v>
      </c>
      <c r="B377" t="s">
        <v>344</v>
      </c>
      <c r="F377" s="39" t="str">
        <f t="shared" si="17"/>
        <v>SF</v>
      </c>
      <c r="G377" t="str">
        <f t="shared" si="15"/>
        <v>Isaiah McKenz</v>
      </c>
      <c r="H377" t="str">
        <f t="shared" si="16"/>
        <v>ie</v>
      </c>
    </row>
    <row r="378" spans="1:8">
      <c r="B378" t="s">
        <v>345</v>
      </c>
      <c r="E378" s="39" t="s">
        <v>2</v>
      </c>
      <c r="F378" s="39" t="str">
        <f t="shared" si="17"/>
        <v>Isaiah McKenzie</v>
      </c>
      <c r="G378" t="str">
        <f t="shared" si="15"/>
        <v>Buf</v>
      </c>
      <c r="H378" t="str">
        <f t="shared" si="16"/>
        <v>WR</v>
      </c>
    </row>
    <row r="379" spans="1:8" hidden="1">
      <c r="B379" t="s">
        <v>198</v>
      </c>
      <c r="F379" s="39" t="str">
        <f t="shared" si="17"/>
        <v xml:space="preserve">Isaiah </v>
      </c>
      <c r="G379" t="str">
        <f t="shared" si="15"/>
        <v>Chase ClaypoolChase Claypo</v>
      </c>
      <c r="H379" t="str">
        <f t="shared" si="16"/>
        <v>ol</v>
      </c>
    </row>
    <row r="380" spans="1:8" hidden="1">
      <c r="A380">
        <v>125</v>
      </c>
      <c r="B380" t="s">
        <v>346</v>
      </c>
      <c r="F380" s="39" t="str">
        <f t="shared" si="17"/>
        <v>Bu</v>
      </c>
      <c r="G380" t="str">
        <f t="shared" si="15"/>
        <v>Chase Claypo</v>
      </c>
      <c r="H380" t="str">
        <f t="shared" si="16"/>
        <v>ol</v>
      </c>
    </row>
    <row r="381" spans="1:8">
      <c r="B381" t="s">
        <v>347</v>
      </c>
      <c r="E381" s="39" t="s">
        <v>2</v>
      </c>
      <c r="F381" s="39" t="str">
        <f t="shared" si="17"/>
        <v>Chase Claypool</v>
      </c>
      <c r="G381" t="str">
        <f t="shared" si="15"/>
        <v>Pit</v>
      </c>
      <c r="H381" t="str">
        <f t="shared" si="16"/>
        <v>WR</v>
      </c>
    </row>
    <row r="382" spans="1:8" hidden="1">
      <c r="B382" t="s">
        <v>233</v>
      </c>
      <c r="F382" s="39" t="str">
        <f t="shared" si="17"/>
        <v>Chase C</v>
      </c>
      <c r="G382" t="str">
        <f t="shared" si="15"/>
        <v>Jerry JeudyJerry Jeu</v>
      </c>
      <c r="H382" t="str">
        <f t="shared" si="16"/>
        <v>dy</v>
      </c>
    </row>
    <row r="383" spans="1:8" hidden="1">
      <c r="A383">
        <v>126</v>
      </c>
      <c r="B383" t="s">
        <v>348</v>
      </c>
      <c r="F383" s="39" t="str">
        <f t="shared" si="17"/>
        <v>Pi</v>
      </c>
      <c r="G383" t="str">
        <f t="shared" si="15"/>
        <v>Jerry Jeu</v>
      </c>
      <c r="H383" t="str">
        <f t="shared" si="16"/>
        <v>dy</v>
      </c>
    </row>
    <row r="384" spans="1:8">
      <c r="B384" t="s">
        <v>349</v>
      </c>
      <c r="E384" s="39" t="s">
        <v>2</v>
      </c>
      <c r="F384" s="39" t="str">
        <f t="shared" si="17"/>
        <v>Jerry Jeudy</v>
      </c>
      <c r="G384" t="str">
        <f t="shared" si="15"/>
        <v>Den</v>
      </c>
      <c r="H384" t="str">
        <f t="shared" si="16"/>
        <v>WR</v>
      </c>
    </row>
    <row r="385" spans="1:8" hidden="1">
      <c r="B385" t="s">
        <v>350</v>
      </c>
      <c r="F385" s="39" t="str">
        <f t="shared" si="17"/>
        <v>Jerry</v>
      </c>
      <c r="G385" t="str">
        <f t="shared" si="15"/>
        <v>Tyron JohnsonTyron Johns</v>
      </c>
      <c r="H385" t="str">
        <f t="shared" si="16"/>
        <v>on</v>
      </c>
    </row>
    <row r="386" spans="1:8" hidden="1">
      <c r="A386">
        <v>127</v>
      </c>
      <c r="B386" t="s">
        <v>351</v>
      </c>
      <c r="F386" s="39" t="str">
        <f t="shared" si="17"/>
        <v>De</v>
      </c>
      <c r="G386" t="str">
        <f t="shared" ref="G386:G449" si="18">LEFT(B387,LEN(B387)-2)</f>
        <v>Tyron Johns</v>
      </c>
      <c r="H386" t="str">
        <f t="shared" ref="H386:H449" si="19">RIGHT(B387,2)</f>
        <v>on</v>
      </c>
    </row>
    <row r="387" spans="1:8">
      <c r="B387" t="s">
        <v>352</v>
      </c>
      <c r="E387" s="39" t="s">
        <v>2</v>
      </c>
      <c r="F387" s="39" t="str">
        <f t="shared" ref="F387:F450" si="20">LEFT(B386,LEN(B386)/2)</f>
        <v>Tyron Johnson</v>
      </c>
      <c r="G387" t="str">
        <f t="shared" si="18"/>
        <v>LAC</v>
      </c>
      <c r="H387" t="str">
        <f t="shared" si="19"/>
        <v>WR</v>
      </c>
    </row>
    <row r="388" spans="1:8" hidden="1">
      <c r="B388" t="s">
        <v>188</v>
      </c>
      <c r="F388" s="39" t="str">
        <f t="shared" si="20"/>
        <v xml:space="preserve">Tyron </v>
      </c>
      <c r="G388" t="str">
        <f t="shared" si="18"/>
        <v>Jonnu SmithJonnu Smi</v>
      </c>
      <c r="H388" t="str">
        <f t="shared" si="19"/>
        <v>th</v>
      </c>
    </row>
    <row r="389" spans="1:8" hidden="1">
      <c r="A389">
        <v>128</v>
      </c>
      <c r="B389" t="s">
        <v>353</v>
      </c>
      <c r="F389" s="39" t="str">
        <f t="shared" si="20"/>
        <v>LA</v>
      </c>
      <c r="G389" t="str">
        <f t="shared" si="18"/>
        <v>Jonnu Smi</v>
      </c>
      <c r="H389" t="str">
        <f t="shared" si="19"/>
        <v>th</v>
      </c>
    </row>
    <row r="390" spans="1:8">
      <c r="B390" t="s">
        <v>354</v>
      </c>
      <c r="E390" s="39" t="s">
        <v>2</v>
      </c>
      <c r="F390" s="39" t="str">
        <f t="shared" si="20"/>
        <v>Jonnu Smith</v>
      </c>
      <c r="G390" t="str">
        <f t="shared" si="18"/>
        <v>Ten</v>
      </c>
      <c r="H390" t="str">
        <f t="shared" si="19"/>
        <v>TE</v>
      </c>
    </row>
    <row r="391" spans="1:8" hidden="1">
      <c r="B391" t="s">
        <v>355</v>
      </c>
      <c r="F391" s="39" t="str">
        <f t="shared" si="20"/>
        <v>Jonnu</v>
      </c>
      <c r="G391" t="str">
        <f t="shared" si="18"/>
        <v>Mike GesickiMike Gesic</v>
      </c>
      <c r="H391" t="str">
        <f t="shared" si="19"/>
        <v>ki</v>
      </c>
    </row>
    <row r="392" spans="1:8" hidden="1">
      <c r="A392">
        <v>129</v>
      </c>
      <c r="B392" t="s">
        <v>356</v>
      </c>
      <c r="F392" s="39" t="str">
        <f t="shared" si="20"/>
        <v>Te</v>
      </c>
      <c r="G392" t="str">
        <f t="shared" si="18"/>
        <v>Mike Gesic</v>
      </c>
      <c r="H392" t="str">
        <f t="shared" si="19"/>
        <v>ki</v>
      </c>
    </row>
    <row r="393" spans="1:8">
      <c r="B393" t="s">
        <v>357</v>
      </c>
      <c r="E393" s="39" t="s">
        <v>2</v>
      </c>
      <c r="F393" s="39" t="str">
        <f t="shared" si="20"/>
        <v>Mike Gesicki</v>
      </c>
      <c r="G393" t="str">
        <f t="shared" si="18"/>
        <v>Mia</v>
      </c>
      <c r="H393" t="str">
        <f t="shared" si="19"/>
        <v>TE</v>
      </c>
    </row>
    <row r="394" spans="1:8" hidden="1">
      <c r="B394" t="s">
        <v>358</v>
      </c>
      <c r="F394" s="39" t="str">
        <f t="shared" si="20"/>
        <v>Mike G</v>
      </c>
      <c r="G394" t="str">
        <f t="shared" si="18"/>
        <v>Hayden HurstHayden Hur</v>
      </c>
      <c r="H394" t="str">
        <f t="shared" si="19"/>
        <v>st</v>
      </c>
    </row>
    <row r="395" spans="1:8" hidden="1">
      <c r="A395">
        <v>130</v>
      </c>
      <c r="B395" t="s">
        <v>359</v>
      </c>
      <c r="F395" s="39" t="str">
        <f t="shared" si="20"/>
        <v>Mi</v>
      </c>
      <c r="G395" t="str">
        <f t="shared" si="18"/>
        <v>Hayden Hur</v>
      </c>
      <c r="H395" t="str">
        <f t="shared" si="19"/>
        <v>st</v>
      </c>
    </row>
    <row r="396" spans="1:8">
      <c r="B396" t="s">
        <v>360</v>
      </c>
      <c r="E396" s="39" t="s">
        <v>2</v>
      </c>
      <c r="F396" s="39" t="str">
        <f t="shared" si="20"/>
        <v>Hayden Hurst</v>
      </c>
      <c r="G396" t="str">
        <f t="shared" si="18"/>
        <v>Atl</v>
      </c>
      <c r="H396" t="str">
        <f t="shared" si="19"/>
        <v>TE</v>
      </c>
    </row>
    <row r="397" spans="1:8" hidden="1">
      <c r="B397" t="s">
        <v>361</v>
      </c>
      <c r="F397" s="39" t="str">
        <f t="shared" si="20"/>
        <v>Hayden</v>
      </c>
      <c r="G397" t="str">
        <f t="shared" si="18"/>
        <v>Tim PatrickTim Patri</v>
      </c>
      <c r="H397" t="str">
        <f t="shared" si="19"/>
        <v>ck</v>
      </c>
    </row>
    <row r="398" spans="1:8" hidden="1">
      <c r="A398">
        <v>131</v>
      </c>
      <c r="B398" t="s">
        <v>362</v>
      </c>
      <c r="F398" s="39" t="str">
        <f t="shared" si="20"/>
        <v>At</v>
      </c>
      <c r="G398" t="str">
        <f t="shared" si="18"/>
        <v>Tim Patri</v>
      </c>
      <c r="H398" t="str">
        <f t="shared" si="19"/>
        <v>ck</v>
      </c>
    </row>
    <row r="399" spans="1:8">
      <c r="B399" t="s">
        <v>363</v>
      </c>
      <c r="E399" s="39" t="s">
        <v>2</v>
      </c>
      <c r="F399" s="39" t="str">
        <f t="shared" si="20"/>
        <v>Tim Patrick</v>
      </c>
      <c r="G399" t="str">
        <f t="shared" si="18"/>
        <v>Den</v>
      </c>
      <c r="H399" t="str">
        <f t="shared" si="19"/>
        <v>WR</v>
      </c>
    </row>
    <row r="400" spans="1:8" hidden="1">
      <c r="B400" t="s">
        <v>350</v>
      </c>
      <c r="F400" s="39" t="str">
        <f t="shared" si="20"/>
        <v>Tim P</v>
      </c>
      <c r="G400" t="str">
        <f t="shared" si="18"/>
        <v>Robert TonyanRobert Tony</v>
      </c>
      <c r="H400" t="str">
        <f t="shared" si="19"/>
        <v>an</v>
      </c>
    </row>
    <row r="401" spans="1:8" hidden="1">
      <c r="A401">
        <v>132</v>
      </c>
      <c r="B401" t="s">
        <v>364</v>
      </c>
      <c r="F401" s="39" t="str">
        <f t="shared" si="20"/>
        <v>De</v>
      </c>
      <c r="G401" t="str">
        <f t="shared" si="18"/>
        <v>Robert Tony</v>
      </c>
      <c r="H401" t="str">
        <f t="shared" si="19"/>
        <v>an</v>
      </c>
    </row>
    <row r="402" spans="1:8">
      <c r="B402" t="s">
        <v>365</v>
      </c>
      <c r="E402" s="39" t="s">
        <v>2</v>
      </c>
      <c r="F402" s="39" t="str">
        <f t="shared" si="20"/>
        <v>Robert Tonyan</v>
      </c>
      <c r="G402" t="str">
        <f t="shared" si="18"/>
        <v>GB</v>
      </c>
      <c r="H402" t="str">
        <f t="shared" si="19"/>
        <v>TE</v>
      </c>
    </row>
    <row r="403" spans="1:8" hidden="1">
      <c r="B403" t="s">
        <v>366</v>
      </c>
      <c r="F403" s="39" t="str">
        <f t="shared" si="20"/>
        <v>Robert</v>
      </c>
      <c r="G403" t="str">
        <f t="shared" si="18"/>
        <v>Zach ErtzZach Er</v>
      </c>
      <c r="H403" t="str">
        <f t="shared" si="19"/>
        <v>tz</v>
      </c>
    </row>
    <row r="404" spans="1:8" hidden="1">
      <c r="A404">
        <v>133</v>
      </c>
      <c r="B404" t="s">
        <v>367</v>
      </c>
      <c r="F404" s="39" t="str">
        <f t="shared" si="20"/>
        <v>GB</v>
      </c>
      <c r="G404" t="str">
        <f t="shared" si="18"/>
        <v>Zach Er</v>
      </c>
      <c r="H404" t="str">
        <f t="shared" si="19"/>
        <v>tz</v>
      </c>
    </row>
    <row r="405" spans="1:8">
      <c r="B405" t="s">
        <v>368</v>
      </c>
      <c r="E405" s="39" t="s">
        <v>2</v>
      </c>
      <c r="F405" s="39" t="str">
        <f t="shared" si="20"/>
        <v>Zach Ertz</v>
      </c>
      <c r="G405" t="str">
        <f t="shared" si="18"/>
        <v>Phi</v>
      </c>
      <c r="H405" t="str">
        <f t="shared" si="19"/>
        <v>TE</v>
      </c>
    </row>
    <row r="406" spans="1:8" hidden="1">
      <c r="B406" t="s">
        <v>369</v>
      </c>
      <c r="F406" s="39" t="str">
        <f t="shared" si="20"/>
        <v>Zach</v>
      </c>
      <c r="G406" t="str">
        <f t="shared" si="18"/>
        <v>Jared CookJared Co</v>
      </c>
      <c r="H406" t="str">
        <f t="shared" si="19"/>
        <v>ok</v>
      </c>
    </row>
    <row r="407" spans="1:8" hidden="1">
      <c r="A407">
        <v>134</v>
      </c>
      <c r="B407" t="s">
        <v>370</v>
      </c>
      <c r="F407" s="39" t="str">
        <f t="shared" si="20"/>
        <v>Ph</v>
      </c>
      <c r="G407" t="str">
        <f t="shared" si="18"/>
        <v>Jared Co</v>
      </c>
      <c r="H407" t="str">
        <f t="shared" si="19"/>
        <v>ok</v>
      </c>
    </row>
    <row r="408" spans="1:8">
      <c r="B408" t="s">
        <v>371</v>
      </c>
      <c r="E408" s="39" t="s">
        <v>2</v>
      </c>
      <c r="F408" s="39" t="str">
        <f t="shared" si="20"/>
        <v>Jared Cook</v>
      </c>
      <c r="G408" t="str">
        <f t="shared" si="18"/>
        <v>NO</v>
      </c>
      <c r="H408" t="str">
        <f t="shared" si="19"/>
        <v>TE</v>
      </c>
    </row>
    <row r="409" spans="1:8" hidden="1">
      <c r="B409" t="s">
        <v>372</v>
      </c>
      <c r="F409" s="39" t="str">
        <f t="shared" si="20"/>
        <v>Jared</v>
      </c>
      <c r="G409" t="str">
        <f t="shared" si="18"/>
        <v>Rob GronkowskiRob Gronkows</v>
      </c>
      <c r="H409" t="str">
        <f t="shared" si="19"/>
        <v>ki</v>
      </c>
    </row>
    <row r="410" spans="1:8" hidden="1">
      <c r="A410">
        <v>135</v>
      </c>
      <c r="B410" t="s">
        <v>373</v>
      </c>
      <c r="F410" s="39" t="str">
        <f t="shared" si="20"/>
        <v>NO</v>
      </c>
      <c r="G410" t="str">
        <f t="shared" si="18"/>
        <v>Rob Gronkows</v>
      </c>
      <c r="H410" t="str">
        <f t="shared" si="19"/>
        <v>ki</v>
      </c>
    </row>
    <row r="411" spans="1:8">
      <c r="B411" t="s">
        <v>374</v>
      </c>
      <c r="E411" s="39" t="s">
        <v>2</v>
      </c>
      <c r="F411" s="39" t="str">
        <f t="shared" si="20"/>
        <v>Rob Gronkowski</v>
      </c>
      <c r="G411" t="str">
        <f t="shared" si="18"/>
        <v>TB</v>
      </c>
      <c r="H411" t="str">
        <f t="shared" si="19"/>
        <v>TE</v>
      </c>
    </row>
    <row r="412" spans="1:8" hidden="1">
      <c r="B412" t="s">
        <v>375</v>
      </c>
      <c r="F412" s="39" t="str">
        <f t="shared" si="20"/>
        <v>Rob Gro</v>
      </c>
      <c r="G412" t="str">
        <f t="shared" si="18"/>
        <v>Donald Parham Jr.Donald Parham J</v>
      </c>
      <c r="H412" t="str">
        <f t="shared" si="19"/>
        <v>r.</v>
      </c>
    </row>
    <row r="413" spans="1:8" hidden="1">
      <c r="A413">
        <v>136</v>
      </c>
      <c r="B413" t="s">
        <v>376</v>
      </c>
      <c r="F413" s="39" t="str">
        <f t="shared" si="20"/>
        <v>TB</v>
      </c>
      <c r="G413" t="str">
        <f t="shared" si="18"/>
        <v>Donald Parham J</v>
      </c>
      <c r="H413" t="str">
        <f t="shared" si="19"/>
        <v>r.</v>
      </c>
    </row>
    <row r="414" spans="1:8">
      <c r="B414" t="s">
        <v>377</v>
      </c>
      <c r="E414" s="39" t="s">
        <v>2</v>
      </c>
      <c r="F414" s="39" t="str">
        <f t="shared" si="20"/>
        <v>Donald Parham Jr.</v>
      </c>
      <c r="G414" t="str">
        <f t="shared" si="18"/>
        <v>LAC</v>
      </c>
      <c r="H414" t="str">
        <f t="shared" si="19"/>
        <v>TE</v>
      </c>
    </row>
    <row r="415" spans="1:8" hidden="1">
      <c r="B415" t="s">
        <v>378</v>
      </c>
      <c r="F415" s="39" t="str">
        <f t="shared" si="20"/>
        <v>Donald P</v>
      </c>
      <c r="G415" t="str">
        <f t="shared" si="18"/>
        <v>Gus EdwardsGus Edwar</v>
      </c>
      <c r="H415" t="str">
        <f t="shared" si="19"/>
        <v>ds</v>
      </c>
    </row>
    <row r="416" spans="1:8" hidden="1">
      <c r="A416">
        <v>137</v>
      </c>
      <c r="B416" t="s">
        <v>379</v>
      </c>
      <c r="F416" s="39" t="str">
        <f t="shared" si="20"/>
        <v>LA</v>
      </c>
      <c r="G416" t="str">
        <f t="shared" si="18"/>
        <v>Gus Edward</v>
      </c>
      <c r="H416" t="str">
        <f t="shared" si="19"/>
        <v>sQ</v>
      </c>
    </row>
    <row r="417" spans="1:8">
      <c r="B417" t="s">
        <v>380</v>
      </c>
      <c r="E417" s="39" t="s">
        <v>2</v>
      </c>
      <c r="F417" s="39" t="str">
        <f t="shared" si="20"/>
        <v>Gus Edwards</v>
      </c>
      <c r="G417" t="str">
        <f t="shared" si="18"/>
        <v>Bal</v>
      </c>
      <c r="H417" t="str">
        <f t="shared" si="19"/>
        <v>RB</v>
      </c>
    </row>
    <row r="418" spans="1:8" hidden="1">
      <c r="B418" t="s">
        <v>254</v>
      </c>
      <c r="F418" s="39" t="str">
        <f t="shared" si="20"/>
        <v>Gus Ed</v>
      </c>
      <c r="G418" t="str">
        <f t="shared" si="18"/>
        <v>Mecole HardmanMecole Hardm</v>
      </c>
      <c r="H418" t="str">
        <f t="shared" si="19"/>
        <v>an</v>
      </c>
    </row>
    <row r="419" spans="1:8" hidden="1">
      <c r="A419">
        <v>138</v>
      </c>
      <c r="B419" t="s">
        <v>381</v>
      </c>
      <c r="F419" s="39" t="str">
        <f t="shared" si="20"/>
        <v>Ba</v>
      </c>
      <c r="G419" t="str">
        <f t="shared" si="18"/>
        <v>Mecole Hardm</v>
      </c>
      <c r="H419" t="str">
        <f t="shared" si="19"/>
        <v>an</v>
      </c>
    </row>
    <row r="420" spans="1:8">
      <c r="B420" t="s">
        <v>382</v>
      </c>
      <c r="E420" s="39" t="s">
        <v>2</v>
      </c>
      <c r="F420" s="39" t="str">
        <f t="shared" si="20"/>
        <v>Mecole Hardman</v>
      </c>
      <c r="G420" t="str">
        <f t="shared" si="18"/>
        <v>KC</v>
      </c>
      <c r="H420" t="str">
        <f t="shared" si="19"/>
        <v>WR</v>
      </c>
    </row>
    <row r="421" spans="1:8" hidden="1">
      <c r="B421" t="s">
        <v>328</v>
      </c>
      <c r="F421" s="39" t="str">
        <f t="shared" si="20"/>
        <v xml:space="preserve">Mecole </v>
      </c>
      <c r="G421" t="str">
        <f t="shared" si="18"/>
        <v>James WhiteJames Whi</v>
      </c>
      <c r="H421" t="str">
        <f t="shared" si="19"/>
        <v>te</v>
      </c>
    </row>
    <row r="422" spans="1:8" hidden="1">
      <c r="A422">
        <v>139</v>
      </c>
      <c r="B422" t="s">
        <v>383</v>
      </c>
      <c r="F422" s="39" t="str">
        <f t="shared" si="20"/>
        <v>KC</v>
      </c>
      <c r="G422" t="str">
        <f t="shared" si="18"/>
        <v>James Whi</v>
      </c>
      <c r="H422" t="str">
        <f t="shared" si="19"/>
        <v>te</v>
      </c>
    </row>
    <row r="423" spans="1:8">
      <c r="B423" t="s">
        <v>384</v>
      </c>
      <c r="E423" s="39" t="s">
        <v>2</v>
      </c>
      <c r="F423" s="39" t="str">
        <f t="shared" si="20"/>
        <v>James White</v>
      </c>
      <c r="G423" t="str">
        <f t="shared" si="18"/>
        <v>NE</v>
      </c>
      <c r="H423" t="str">
        <f t="shared" si="19"/>
        <v>RB</v>
      </c>
    </row>
    <row r="424" spans="1:8" hidden="1">
      <c r="B424" t="s">
        <v>385</v>
      </c>
      <c r="F424" s="39" t="str">
        <f t="shared" si="20"/>
        <v>James</v>
      </c>
      <c r="G424" t="str">
        <f t="shared" si="18"/>
        <v>Zach PascalZach Pasc</v>
      </c>
      <c r="H424" t="str">
        <f t="shared" si="19"/>
        <v>al</v>
      </c>
    </row>
    <row r="425" spans="1:8" hidden="1">
      <c r="A425">
        <v>140</v>
      </c>
      <c r="B425" t="s">
        <v>386</v>
      </c>
      <c r="F425" s="39" t="str">
        <f t="shared" si="20"/>
        <v>NE</v>
      </c>
      <c r="G425" t="str">
        <f t="shared" si="18"/>
        <v>Zach Pasc</v>
      </c>
      <c r="H425" t="str">
        <f t="shared" si="19"/>
        <v>al</v>
      </c>
    </row>
    <row r="426" spans="1:8">
      <c r="B426" t="s">
        <v>387</v>
      </c>
      <c r="E426" s="39" t="s">
        <v>2</v>
      </c>
      <c r="F426" s="39" t="str">
        <f t="shared" si="20"/>
        <v>Zach Pascal</v>
      </c>
      <c r="G426" t="str">
        <f t="shared" si="18"/>
        <v>Ind</v>
      </c>
      <c r="H426" t="str">
        <f t="shared" si="19"/>
        <v>WR</v>
      </c>
    </row>
    <row r="427" spans="1:8" hidden="1">
      <c r="B427" t="s">
        <v>224</v>
      </c>
      <c r="F427" s="39" t="str">
        <f t="shared" si="20"/>
        <v xml:space="preserve">Zach </v>
      </c>
      <c r="G427" t="str">
        <f t="shared" si="18"/>
        <v>Cairo SantosCairo Sant</v>
      </c>
      <c r="H427" t="str">
        <f t="shared" si="19"/>
        <v>os</v>
      </c>
    </row>
    <row r="428" spans="1:8" hidden="1">
      <c r="A428">
        <v>141</v>
      </c>
      <c r="B428" t="s">
        <v>388</v>
      </c>
      <c r="F428" s="39" t="str">
        <f t="shared" si="20"/>
        <v>In</v>
      </c>
      <c r="G428" t="str">
        <f t="shared" si="18"/>
        <v>Cairo Sant</v>
      </c>
      <c r="H428" t="str">
        <f t="shared" si="19"/>
        <v>os</v>
      </c>
    </row>
    <row r="429" spans="1:8">
      <c r="B429" t="s">
        <v>389</v>
      </c>
      <c r="E429" s="39" t="s">
        <v>2</v>
      </c>
      <c r="F429" s="39" t="str">
        <f t="shared" si="20"/>
        <v>Cairo Santos</v>
      </c>
      <c r="G429" t="str">
        <f t="shared" si="18"/>
        <v>Ch</v>
      </c>
      <c r="H429" t="str">
        <f t="shared" si="19"/>
        <v>iK</v>
      </c>
    </row>
    <row r="430" spans="1:8" hidden="1">
      <c r="B430" t="s">
        <v>390</v>
      </c>
      <c r="F430" s="39" t="str">
        <f t="shared" si="20"/>
        <v xml:space="preserve">Cairo </v>
      </c>
      <c r="G430" t="str">
        <f t="shared" si="18"/>
        <v>Damien HarrisDamien Harr</v>
      </c>
      <c r="H430" t="str">
        <f t="shared" si="19"/>
        <v>is</v>
      </c>
    </row>
    <row r="431" spans="1:8" hidden="1">
      <c r="A431">
        <v>142</v>
      </c>
      <c r="B431" t="s">
        <v>391</v>
      </c>
      <c r="F431" s="39" t="str">
        <f t="shared" si="20"/>
        <v>Ch</v>
      </c>
      <c r="G431" t="str">
        <f t="shared" si="18"/>
        <v>Damien Harri</v>
      </c>
      <c r="H431" t="str">
        <f t="shared" si="19"/>
        <v>sO</v>
      </c>
    </row>
    <row r="432" spans="1:8">
      <c r="B432" t="s">
        <v>392</v>
      </c>
      <c r="E432" s="39" t="s">
        <v>2</v>
      </c>
      <c r="F432" s="39" t="str">
        <f t="shared" si="20"/>
        <v>Damien Harris</v>
      </c>
      <c r="G432" t="str">
        <f t="shared" si="18"/>
        <v>NE</v>
      </c>
      <c r="H432" t="str">
        <f t="shared" si="19"/>
        <v>RB</v>
      </c>
    </row>
    <row r="433" spans="1:8" hidden="1">
      <c r="B433" t="s">
        <v>385</v>
      </c>
      <c r="F433" s="39" t="str">
        <f t="shared" si="20"/>
        <v xml:space="preserve">Damien </v>
      </c>
      <c r="G433" t="str">
        <f t="shared" si="18"/>
        <v>Justin TuckerJustin Tuck</v>
      </c>
      <c r="H433" t="str">
        <f t="shared" si="19"/>
        <v>er</v>
      </c>
    </row>
    <row r="434" spans="1:8" hidden="1">
      <c r="A434">
        <v>143</v>
      </c>
      <c r="B434" t="s">
        <v>393</v>
      </c>
      <c r="F434" s="39" t="str">
        <f t="shared" si="20"/>
        <v>NE</v>
      </c>
      <c r="G434" t="str">
        <f t="shared" si="18"/>
        <v>Justin Tuck</v>
      </c>
      <c r="H434" t="str">
        <f t="shared" si="19"/>
        <v>er</v>
      </c>
    </row>
    <row r="435" spans="1:8">
      <c r="B435" t="s">
        <v>394</v>
      </c>
      <c r="E435" s="39" t="s">
        <v>2</v>
      </c>
      <c r="F435" s="39" t="str">
        <f t="shared" si="20"/>
        <v>Justin Tucker</v>
      </c>
      <c r="G435" t="str">
        <f t="shared" si="18"/>
        <v>Ba</v>
      </c>
      <c r="H435" t="str">
        <f t="shared" si="19"/>
        <v>lK</v>
      </c>
    </row>
    <row r="436" spans="1:8" hidden="1">
      <c r="B436" t="s">
        <v>395</v>
      </c>
      <c r="F436" s="39" t="str">
        <f t="shared" si="20"/>
        <v>Justin</v>
      </c>
      <c r="G436" t="str">
        <f t="shared" si="18"/>
        <v>Danny AmendolaDanny Amendo</v>
      </c>
      <c r="H436" t="str">
        <f t="shared" si="19"/>
        <v>la</v>
      </c>
    </row>
    <row r="437" spans="1:8" hidden="1">
      <c r="A437">
        <v>144</v>
      </c>
      <c r="B437" t="s">
        <v>396</v>
      </c>
      <c r="F437" s="39" t="str">
        <f t="shared" si="20"/>
        <v>Ba</v>
      </c>
      <c r="G437" t="str">
        <f t="shared" si="18"/>
        <v>Danny Amendo</v>
      </c>
      <c r="H437" t="str">
        <f t="shared" si="19"/>
        <v>la</v>
      </c>
    </row>
    <row r="438" spans="1:8">
      <c r="B438" t="s">
        <v>397</v>
      </c>
      <c r="E438" s="39" t="s">
        <v>2</v>
      </c>
      <c r="F438" s="39" t="str">
        <f t="shared" si="20"/>
        <v>Danny Amendola</v>
      </c>
      <c r="G438" t="str">
        <f t="shared" si="18"/>
        <v>Det</v>
      </c>
      <c r="H438" t="str">
        <f t="shared" si="19"/>
        <v>WR</v>
      </c>
    </row>
    <row r="439" spans="1:8" hidden="1">
      <c r="B439" t="s">
        <v>273</v>
      </c>
      <c r="F439" s="39" t="str">
        <f t="shared" si="20"/>
        <v>Danny A</v>
      </c>
      <c r="G439" t="str">
        <f t="shared" si="18"/>
        <v>Michael Pittman Jr.Michael Pittman J</v>
      </c>
      <c r="H439" t="str">
        <f t="shared" si="19"/>
        <v>r.</v>
      </c>
    </row>
    <row r="440" spans="1:8" hidden="1">
      <c r="A440">
        <v>145</v>
      </c>
      <c r="B440" t="s">
        <v>398</v>
      </c>
      <c r="F440" s="39" t="str">
        <f t="shared" si="20"/>
        <v>De</v>
      </c>
      <c r="G440" t="str">
        <f t="shared" si="18"/>
        <v>Michael Pittman Jr</v>
      </c>
      <c r="H440" t="str">
        <f t="shared" si="19"/>
        <v>.Q</v>
      </c>
    </row>
    <row r="441" spans="1:8">
      <c r="B441" t="s">
        <v>399</v>
      </c>
      <c r="E441" s="39" t="s">
        <v>2</v>
      </c>
      <c r="F441" s="39" t="str">
        <f t="shared" si="20"/>
        <v>Michael Pittman Jr.</v>
      </c>
      <c r="G441" t="str">
        <f t="shared" si="18"/>
        <v>Ind</v>
      </c>
      <c r="H441" t="str">
        <f t="shared" si="19"/>
        <v>WR</v>
      </c>
    </row>
    <row r="442" spans="1:8" hidden="1">
      <c r="B442" t="s">
        <v>224</v>
      </c>
      <c r="F442" s="39" t="str">
        <f t="shared" si="20"/>
        <v>Michael Pi</v>
      </c>
      <c r="G442" t="str">
        <f t="shared" si="18"/>
        <v>Hunter RenfrowHunter Renfr</v>
      </c>
      <c r="H442" t="str">
        <f t="shared" si="19"/>
        <v>ow</v>
      </c>
    </row>
    <row r="443" spans="1:8" hidden="1">
      <c r="A443">
        <v>146</v>
      </c>
      <c r="B443" t="s">
        <v>400</v>
      </c>
      <c r="F443" s="39" t="str">
        <f t="shared" si="20"/>
        <v>In</v>
      </c>
      <c r="G443" t="str">
        <f t="shared" si="18"/>
        <v>Hunter Renfr</v>
      </c>
      <c r="H443" t="str">
        <f t="shared" si="19"/>
        <v>ow</v>
      </c>
    </row>
    <row r="444" spans="1:8">
      <c r="B444" t="s">
        <v>401</v>
      </c>
      <c r="E444" s="39" t="s">
        <v>2</v>
      </c>
      <c r="F444" s="39" t="str">
        <f t="shared" si="20"/>
        <v>Hunter Renfrow</v>
      </c>
      <c r="G444" t="str">
        <f t="shared" si="18"/>
        <v>LV</v>
      </c>
      <c r="H444" t="str">
        <f t="shared" si="19"/>
        <v>WR</v>
      </c>
    </row>
    <row r="445" spans="1:8" hidden="1">
      <c r="B445" t="s">
        <v>239</v>
      </c>
      <c r="F445" s="39" t="str">
        <f t="shared" si="20"/>
        <v xml:space="preserve">Hunter </v>
      </c>
      <c r="G445" t="str">
        <f t="shared" si="18"/>
        <v>Gehrig DieterGehrig Diet</v>
      </c>
      <c r="H445" t="str">
        <f t="shared" si="19"/>
        <v>er</v>
      </c>
    </row>
    <row r="446" spans="1:8" hidden="1">
      <c r="A446">
        <v>147</v>
      </c>
      <c r="B446" t="s">
        <v>402</v>
      </c>
      <c r="F446" s="39" t="str">
        <f t="shared" si="20"/>
        <v>LV</v>
      </c>
      <c r="G446" t="str">
        <f t="shared" si="18"/>
        <v>Gehrig Diet</v>
      </c>
      <c r="H446" t="str">
        <f t="shared" si="19"/>
        <v>er</v>
      </c>
    </row>
    <row r="447" spans="1:8">
      <c r="B447" t="s">
        <v>403</v>
      </c>
      <c r="E447" s="39" t="s">
        <v>2</v>
      </c>
      <c r="F447" s="39" t="str">
        <f t="shared" si="20"/>
        <v>Gehrig Dieter</v>
      </c>
      <c r="G447" t="str">
        <f t="shared" si="18"/>
        <v>KC</v>
      </c>
      <c r="H447" t="str">
        <f t="shared" si="19"/>
        <v>WR</v>
      </c>
    </row>
    <row r="448" spans="1:8" hidden="1">
      <c r="B448" t="s">
        <v>328</v>
      </c>
      <c r="F448" s="39" t="str">
        <f t="shared" si="20"/>
        <v>Gehrig</v>
      </c>
      <c r="G448" t="str">
        <f t="shared" si="18"/>
        <v>Brandon McManusBrandon McMan</v>
      </c>
      <c r="H448" t="str">
        <f t="shared" si="19"/>
        <v>us</v>
      </c>
    </row>
    <row r="449" spans="1:8" hidden="1">
      <c r="A449">
        <v>148</v>
      </c>
      <c r="B449" t="s">
        <v>404</v>
      </c>
      <c r="F449" s="39" t="str">
        <f t="shared" si="20"/>
        <v>KC</v>
      </c>
      <c r="G449" t="str">
        <f t="shared" si="18"/>
        <v>Brandon McMan</v>
      </c>
      <c r="H449" t="str">
        <f t="shared" si="19"/>
        <v>us</v>
      </c>
    </row>
    <row r="450" spans="1:8">
      <c r="B450" t="s">
        <v>405</v>
      </c>
      <c r="E450" s="39" t="s">
        <v>2</v>
      </c>
      <c r="F450" s="39" t="str">
        <f t="shared" si="20"/>
        <v>Brandon McManus</v>
      </c>
      <c r="G450" t="str">
        <f t="shared" ref="G450:G513" si="21">LEFT(B451,LEN(B451)-2)</f>
        <v>De</v>
      </c>
      <c r="H450" t="str">
        <f t="shared" ref="H450:H513" si="22">RIGHT(B451,2)</f>
        <v>nK</v>
      </c>
    </row>
    <row r="451" spans="1:8" hidden="1">
      <c r="B451" t="s">
        <v>406</v>
      </c>
      <c r="F451" s="39" t="str">
        <f t="shared" ref="F451:F514" si="23">LEFT(B450,LEN(B450)/2)</f>
        <v>Brandon</v>
      </c>
      <c r="G451" t="str">
        <f t="shared" si="21"/>
        <v>Allen LazardAllen Laza</v>
      </c>
      <c r="H451" t="str">
        <f t="shared" si="22"/>
        <v>rd</v>
      </c>
    </row>
    <row r="452" spans="1:8" hidden="1">
      <c r="A452">
        <v>149</v>
      </c>
      <c r="B452" t="s">
        <v>407</v>
      </c>
      <c r="F452" s="39" t="str">
        <f t="shared" si="23"/>
        <v>De</v>
      </c>
      <c r="G452" t="str">
        <f t="shared" si="21"/>
        <v>Allen Laza</v>
      </c>
      <c r="H452" t="str">
        <f t="shared" si="22"/>
        <v>rd</v>
      </c>
    </row>
    <row r="453" spans="1:8">
      <c r="B453" t="s">
        <v>408</v>
      </c>
      <c r="E453" s="39" t="s">
        <v>2</v>
      </c>
      <c r="F453" s="39" t="str">
        <f t="shared" si="23"/>
        <v>Allen Lazard</v>
      </c>
      <c r="G453" t="str">
        <f t="shared" si="21"/>
        <v>GB</v>
      </c>
      <c r="H453" t="str">
        <f t="shared" si="22"/>
        <v>WR</v>
      </c>
    </row>
    <row r="454" spans="1:8" hidden="1">
      <c r="B454" t="s">
        <v>3</v>
      </c>
      <c r="F454" s="39" t="str">
        <f t="shared" si="23"/>
        <v xml:space="preserve">Allen </v>
      </c>
      <c r="G454" t="str">
        <f t="shared" si="21"/>
        <v>Daniel CarlsonDaniel Carls</v>
      </c>
      <c r="H454" t="str">
        <f t="shared" si="22"/>
        <v>on</v>
      </c>
    </row>
    <row r="455" spans="1:8" hidden="1">
      <c r="A455">
        <v>150</v>
      </c>
      <c r="B455" t="s">
        <v>409</v>
      </c>
      <c r="F455" s="39" t="str">
        <f t="shared" si="23"/>
        <v>GB</v>
      </c>
      <c r="G455" t="str">
        <f t="shared" si="21"/>
        <v>Daniel Carls</v>
      </c>
      <c r="H455" t="str">
        <f t="shared" si="22"/>
        <v>on</v>
      </c>
    </row>
    <row r="456" spans="1:8">
      <c r="B456" t="s">
        <v>410</v>
      </c>
      <c r="E456" s="39" t="s">
        <v>2</v>
      </c>
      <c r="F456" s="39" t="str">
        <f t="shared" si="23"/>
        <v>Daniel Carlson</v>
      </c>
      <c r="G456" t="str">
        <f t="shared" si="21"/>
        <v/>
      </c>
      <c r="H456" t="str">
        <f t="shared" si="22"/>
        <v>LV</v>
      </c>
    </row>
    <row r="457" spans="1:8" hidden="1">
      <c r="B457" t="s">
        <v>411</v>
      </c>
      <c r="F457" s="39" t="str">
        <f t="shared" si="23"/>
        <v xml:space="preserve">Daniel </v>
      </c>
      <c r="G457" t="e">
        <f t="shared" si="21"/>
        <v>#VALUE!</v>
      </c>
      <c r="H457" t="str">
        <f t="shared" si="22"/>
        <v/>
      </c>
    </row>
    <row r="458" spans="1:8" hidden="1">
      <c r="F458" s="39" t="str">
        <f t="shared" si="23"/>
        <v>L</v>
      </c>
      <c r="G458" t="e">
        <f t="shared" si="21"/>
        <v>#VALUE!</v>
      </c>
      <c r="H458" t="str">
        <f t="shared" si="22"/>
        <v/>
      </c>
    </row>
    <row r="459" spans="1:8">
      <c r="E459" s="39" t="s">
        <v>2</v>
      </c>
      <c r="F459" s="39" t="str">
        <f t="shared" si="23"/>
        <v/>
      </c>
      <c r="G459" t="e">
        <f t="shared" si="21"/>
        <v>#VALUE!</v>
      </c>
      <c r="H459" t="str">
        <f t="shared" si="22"/>
        <v/>
      </c>
    </row>
    <row r="460" spans="1:8" hidden="1">
      <c r="F460" s="39" t="str">
        <f t="shared" si="23"/>
        <v/>
      </c>
      <c r="G460" t="str">
        <f t="shared" si="21"/>
        <v>Jason SandersJason Sande</v>
      </c>
      <c r="H460" t="str">
        <f t="shared" si="22"/>
        <v>rs</v>
      </c>
    </row>
    <row r="461" spans="1:8" hidden="1">
      <c r="A461">
        <v>151</v>
      </c>
      <c r="B461" t="s">
        <v>412</v>
      </c>
      <c r="F461" s="39" t="str">
        <f t="shared" si="23"/>
        <v/>
      </c>
      <c r="G461" t="str">
        <f t="shared" si="21"/>
        <v>Jason Sande</v>
      </c>
      <c r="H461" t="str">
        <f t="shared" si="22"/>
        <v>rs</v>
      </c>
    </row>
    <row r="462" spans="1:8">
      <c r="B462" t="s">
        <v>413</v>
      </c>
      <c r="E462" s="39" t="s">
        <v>2</v>
      </c>
      <c r="F462" s="39" t="str">
        <f t="shared" si="23"/>
        <v>Jason Sanders</v>
      </c>
      <c r="G462" t="str">
        <f t="shared" si="21"/>
        <v>Mi</v>
      </c>
      <c r="H462" t="str">
        <f t="shared" si="22"/>
        <v>aK</v>
      </c>
    </row>
    <row r="463" spans="1:8" hidden="1">
      <c r="B463" t="s">
        <v>414</v>
      </c>
      <c r="F463" s="39" t="str">
        <f t="shared" si="23"/>
        <v xml:space="preserve">Jason </v>
      </c>
      <c r="G463" t="str">
        <f t="shared" si="21"/>
        <v>Graham GanoGraham Ga</v>
      </c>
      <c r="H463" t="str">
        <f t="shared" si="22"/>
        <v>no</v>
      </c>
    </row>
    <row r="464" spans="1:8" hidden="1">
      <c r="A464">
        <v>152</v>
      </c>
      <c r="B464" t="s">
        <v>415</v>
      </c>
      <c r="F464" s="39" t="str">
        <f t="shared" si="23"/>
        <v>Mi</v>
      </c>
      <c r="G464" t="str">
        <f t="shared" si="21"/>
        <v>Graham Ga</v>
      </c>
      <c r="H464" t="str">
        <f t="shared" si="22"/>
        <v>no</v>
      </c>
    </row>
    <row r="465" spans="1:8">
      <c r="B465" t="s">
        <v>416</v>
      </c>
      <c r="E465" s="39" t="s">
        <v>2</v>
      </c>
      <c r="F465" s="39" t="str">
        <f t="shared" si="23"/>
        <v>Graham Gano</v>
      </c>
      <c r="G465" t="str">
        <f t="shared" si="21"/>
        <v>NY</v>
      </c>
      <c r="H465" t="str">
        <f t="shared" si="22"/>
        <v>GK</v>
      </c>
    </row>
    <row r="466" spans="1:8" hidden="1">
      <c r="B466" t="s">
        <v>417</v>
      </c>
      <c r="F466" s="39" t="str">
        <f t="shared" si="23"/>
        <v>Graha</v>
      </c>
      <c r="G466" t="str">
        <f t="shared" si="21"/>
        <v>James ConnerJames Conn</v>
      </c>
      <c r="H466" t="str">
        <f t="shared" si="22"/>
        <v>er</v>
      </c>
    </row>
    <row r="467" spans="1:8" hidden="1">
      <c r="A467">
        <v>153</v>
      </c>
      <c r="B467" t="s">
        <v>418</v>
      </c>
      <c r="F467" s="39" t="str">
        <f t="shared" si="23"/>
        <v>NY</v>
      </c>
      <c r="G467" t="str">
        <f t="shared" si="21"/>
        <v>James Conn</v>
      </c>
      <c r="H467" t="str">
        <f t="shared" si="22"/>
        <v>er</v>
      </c>
    </row>
    <row r="468" spans="1:8">
      <c r="B468" t="s">
        <v>419</v>
      </c>
      <c r="E468" s="39" t="s">
        <v>2</v>
      </c>
      <c r="F468" s="39" t="str">
        <f t="shared" si="23"/>
        <v>James Conner</v>
      </c>
      <c r="G468" t="str">
        <f t="shared" si="21"/>
        <v>Pit</v>
      </c>
      <c r="H468" t="str">
        <f t="shared" si="22"/>
        <v>RB</v>
      </c>
    </row>
    <row r="469" spans="1:8" hidden="1">
      <c r="B469" t="s">
        <v>420</v>
      </c>
      <c r="F469" s="39" t="str">
        <f t="shared" si="23"/>
        <v xml:space="preserve">James </v>
      </c>
      <c r="G469" t="str">
        <f t="shared" si="21"/>
        <v>Kendrick BourneKendrick Bour</v>
      </c>
      <c r="H469" t="str">
        <f t="shared" si="22"/>
        <v>ne</v>
      </c>
    </row>
    <row r="470" spans="1:8" hidden="1">
      <c r="A470">
        <v>154</v>
      </c>
      <c r="B470" t="s">
        <v>421</v>
      </c>
      <c r="F470" s="39" t="str">
        <f t="shared" si="23"/>
        <v>Pi</v>
      </c>
      <c r="G470" t="str">
        <f t="shared" si="21"/>
        <v>Kendrick Bour</v>
      </c>
      <c r="H470" t="str">
        <f t="shared" si="22"/>
        <v>ne</v>
      </c>
    </row>
    <row r="471" spans="1:8">
      <c r="B471" t="s">
        <v>422</v>
      </c>
      <c r="E471" s="39" t="s">
        <v>2</v>
      </c>
      <c r="F471" s="39" t="str">
        <f t="shared" si="23"/>
        <v>Kendrick Bourne</v>
      </c>
      <c r="G471" t="str">
        <f t="shared" si="21"/>
        <v>SF</v>
      </c>
      <c r="H471" t="str">
        <f t="shared" si="22"/>
        <v>WR</v>
      </c>
    </row>
    <row r="472" spans="1:8" hidden="1">
      <c r="B472" t="s">
        <v>343</v>
      </c>
      <c r="F472" s="39" t="str">
        <f t="shared" si="23"/>
        <v>Kendric</v>
      </c>
      <c r="G472" t="str">
        <f t="shared" si="21"/>
        <v>Duke JohnsonDuke Johns</v>
      </c>
      <c r="H472" t="str">
        <f t="shared" si="22"/>
        <v>on</v>
      </c>
    </row>
    <row r="473" spans="1:8" hidden="1">
      <c r="A473">
        <v>155</v>
      </c>
      <c r="B473" t="s">
        <v>423</v>
      </c>
      <c r="F473" s="39" t="str">
        <f t="shared" si="23"/>
        <v>SF</v>
      </c>
      <c r="G473" t="str">
        <f t="shared" si="21"/>
        <v>Duke Johnso</v>
      </c>
      <c r="H473" t="str">
        <f t="shared" si="22"/>
        <v>nQ</v>
      </c>
    </row>
    <row r="474" spans="1:8">
      <c r="B474" t="s">
        <v>424</v>
      </c>
      <c r="E474" s="39" t="s">
        <v>2</v>
      </c>
      <c r="F474" s="39" t="str">
        <f t="shared" si="23"/>
        <v>Duke Johnson</v>
      </c>
      <c r="G474" t="str">
        <f t="shared" si="21"/>
        <v>Hou</v>
      </c>
      <c r="H474" t="str">
        <f t="shared" si="22"/>
        <v>RB</v>
      </c>
    </row>
    <row r="475" spans="1:8" hidden="1">
      <c r="B475" t="s">
        <v>164</v>
      </c>
      <c r="F475" s="39" t="str">
        <f t="shared" si="23"/>
        <v>Duke J</v>
      </c>
      <c r="G475" t="str">
        <f t="shared" si="21"/>
        <v>Ryan SuccopRyan Succ</v>
      </c>
      <c r="H475" t="str">
        <f t="shared" si="22"/>
        <v>op</v>
      </c>
    </row>
    <row r="476" spans="1:8" hidden="1">
      <c r="A476">
        <v>156</v>
      </c>
      <c r="B476" t="s">
        <v>425</v>
      </c>
      <c r="F476" s="39" t="str">
        <f t="shared" si="23"/>
        <v>Ho</v>
      </c>
      <c r="G476" t="str">
        <f t="shared" si="21"/>
        <v>Ryan Succ</v>
      </c>
      <c r="H476" t="str">
        <f t="shared" si="22"/>
        <v>op</v>
      </c>
    </row>
    <row r="477" spans="1:8">
      <c r="B477" t="s">
        <v>426</v>
      </c>
      <c r="E477" s="39" t="s">
        <v>2</v>
      </c>
      <c r="F477" s="39" t="str">
        <f t="shared" si="23"/>
        <v>Ryan Succop</v>
      </c>
      <c r="G477" t="str">
        <f t="shared" si="21"/>
        <v>T</v>
      </c>
      <c r="H477" t="str">
        <f t="shared" si="22"/>
        <v>BK</v>
      </c>
    </row>
    <row r="478" spans="1:8" hidden="1">
      <c r="B478" t="s">
        <v>427</v>
      </c>
      <c r="F478" s="39" t="str">
        <f t="shared" si="23"/>
        <v xml:space="preserve">Ryan </v>
      </c>
      <c r="G478" t="str">
        <f t="shared" si="21"/>
        <v>Greg ZuerleinGreg Zuerle</v>
      </c>
      <c r="H478" t="str">
        <f t="shared" si="22"/>
        <v>in</v>
      </c>
    </row>
    <row r="479" spans="1:8" hidden="1">
      <c r="A479">
        <v>157</v>
      </c>
      <c r="B479" t="s">
        <v>428</v>
      </c>
      <c r="F479" s="39" t="str">
        <f t="shared" si="23"/>
        <v>T</v>
      </c>
      <c r="G479" t="str">
        <f t="shared" si="21"/>
        <v>Greg Zuerle</v>
      </c>
      <c r="H479" t="str">
        <f t="shared" si="22"/>
        <v>in</v>
      </c>
    </row>
    <row r="480" spans="1:8">
      <c r="B480" t="s">
        <v>429</v>
      </c>
      <c r="E480" s="39" t="s">
        <v>2</v>
      </c>
      <c r="F480" s="39" t="str">
        <f t="shared" si="23"/>
        <v>Greg Zuerlein</v>
      </c>
      <c r="G480" t="str">
        <f t="shared" si="21"/>
        <v>Da</v>
      </c>
      <c r="H480" t="str">
        <f t="shared" si="22"/>
        <v>lK</v>
      </c>
    </row>
    <row r="481" spans="1:8" hidden="1">
      <c r="B481" t="s">
        <v>430</v>
      </c>
      <c r="F481" s="39" t="str">
        <f t="shared" si="23"/>
        <v>Greg Z</v>
      </c>
      <c r="G481" t="str">
        <f t="shared" si="21"/>
        <v>Younghoe KooYounghoe K</v>
      </c>
      <c r="H481" t="str">
        <f t="shared" si="22"/>
        <v>oo</v>
      </c>
    </row>
    <row r="482" spans="1:8" hidden="1">
      <c r="A482">
        <v>158</v>
      </c>
      <c r="B482" t="s">
        <v>431</v>
      </c>
      <c r="F482" s="39" t="str">
        <f t="shared" si="23"/>
        <v>Da</v>
      </c>
      <c r="G482" t="str">
        <f t="shared" si="21"/>
        <v>Younghoe K</v>
      </c>
      <c r="H482" t="str">
        <f t="shared" si="22"/>
        <v>oo</v>
      </c>
    </row>
    <row r="483" spans="1:8">
      <c r="B483" t="s">
        <v>432</v>
      </c>
      <c r="E483" s="39" t="s">
        <v>2</v>
      </c>
      <c r="F483" s="39" t="str">
        <f t="shared" si="23"/>
        <v>Younghoe Koo</v>
      </c>
      <c r="G483" t="str">
        <f t="shared" si="21"/>
        <v>At</v>
      </c>
      <c r="H483" t="str">
        <f t="shared" si="22"/>
        <v>lK</v>
      </c>
    </row>
    <row r="484" spans="1:8" hidden="1">
      <c r="B484" t="s">
        <v>433</v>
      </c>
      <c r="F484" s="39" t="str">
        <f t="shared" si="23"/>
        <v>Youngh</v>
      </c>
      <c r="G484" t="str">
        <f t="shared" si="21"/>
        <v>Greg WardGreg Wa</v>
      </c>
      <c r="H484" t="str">
        <f t="shared" si="22"/>
        <v>rd</v>
      </c>
    </row>
    <row r="485" spans="1:8" hidden="1">
      <c r="A485">
        <v>159</v>
      </c>
      <c r="B485" t="s">
        <v>434</v>
      </c>
      <c r="F485" s="39" t="str">
        <f t="shared" si="23"/>
        <v>At</v>
      </c>
      <c r="G485" t="str">
        <f t="shared" si="21"/>
        <v>Greg Wa</v>
      </c>
      <c r="H485" t="str">
        <f t="shared" si="22"/>
        <v>rd</v>
      </c>
    </row>
    <row r="486" spans="1:8">
      <c r="B486" t="s">
        <v>435</v>
      </c>
      <c r="E486" s="39" t="s">
        <v>2</v>
      </c>
      <c r="F486" s="39" t="str">
        <f t="shared" si="23"/>
        <v>Greg Ward</v>
      </c>
      <c r="G486" t="str">
        <f t="shared" si="21"/>
        <v>Phi</v>
      </c>
      <c r="H486" t="str">
        <f t="shared" si="22"/>
        <v>WR</v>
      </c>
    </row>
    <row r="487" spans="1:8" hidden="1">
      <c r="B487" t="s">
        <v>308</v>
      </c>
      <c r="F487" s="39" t="str">
        <f t="shared" si="23"/>
        <v>Greg</v>
      </c>
      <c r="G487" t="str">
        <f t="shared" si="21"/>
        <v>Christian KirkChristian Ki</v>
      </c>
      <c r="H487" t="str">
        <f t="shared" si="22"/>
        <v>rk</v>
      </c>
    </row>
    <row r="488" spans="1:8" hidden="1">
      <c r="A488">
        <v>160</v>
      </c>
      <c r="B488" t="s">
        <v>436</v>
      </c>
      <c r="F488" s="39" t="str">
        <f t="shared" si="23"/>
        <v>Ph</v>
      </c>
      <c r="G488" t="str">
        <f t="shared" si="21"/>
        <v>Christian Ki</v>
      </c>
      <c r="H488" t="str">
        <f t="shared" si="22"/>
        <v>rk</v>
      </c>
    </row>
    <row r="489" spans="1:8">
      <c r="B489" t="s">
        <v>437</v>
      </c>
      <c r="E489" s="39" t="s">
        <v>2</v>
      </c>
      <c r="F489" s="39" t="str">
        <f t="shared" si="23"/>
        <v>Christian Kirk</v>
      </c>
      <c r="G489" t="str">
        <f t="shared" si="21"/>
        <v>Ari</v>
      </c>
      <c r="H489" t="str">
        <f t="shared" si="22"/>
        <v>WR</v>
      </c>
    </row>
    <row r="490" spans="1:8" hidden="1">
      <c r="B490" t="s">
        <v>149</v>
      </c>
      <c r="F490" s="39" t="str">
        <f t="shared" si="23"/>
        <v>Christi</v>
      </c>
      <c r="G490" t="str">
        <f t="shared" si="21"/>
        <v>Marquez CallawayMarquez Callaw</v>
      </c>
      <c r="H490" t="str">
        <f t="shared" si="22"/>
        <v>ay</v>
      </c>
    </row>
    <row r="491" spans="1:8" hidden="1">
      <c r="A491">
        <v>161</v>
      </c>
      <c r="B491" t="s">
        <v>438</v>
      </c>
      <c r="F491" s="39" t="str">
        <f t="shared" si="23"/>
        <v>Ar</v>
      </c>
      <c r="G491" t="str">
        <f t="shared" si="21"/>
        <v>Marquez Callaw</v>
      </c>
      <c r="H491" t="str">
        <f t="shared" si="22"/>
        <v>ay</v>
      </c>
    </row>
    <row r="492" spans="1:8">
      <c r="B492" t="s">
        <v>439</v>
      </c>
      <c r="E492" s="39" t="s">
        <v>2</v>
      </c>
      <c r="F492" s="39" t="str">
        <f t="shared" si="23"/>
        <v>Marquez Callaway</v>
      </c>
      <c r="G492" t="str">
        <f t="shared" si="21"/>
        <v>NO</v>
      </c>
      <c r="H492" t="str">
        <f t="shared" si="22"/>
        <v>WR</v>
      </c>
    </row>
    <row r="493" spans="1:8" hidden="1">
      <c r="B493" t="s">
        <v>284</v>
      </c>
      <c r="F493" s="39" t="str">
        <f t="shared" si="23"/>
        <v xml:space="preserve">Marquez </v>
      </c>
      <c r="G493" t="str">
        <f t="shared" si="21"/>
        <v>Joey SlyeJoey Sl</v>
      </c>
      <c r="H493" t="str">
        <f t="shared" si="22"/>
        <v>ye</v>
      </c>
    </row>
    <row r="494" spans="1:8" hidden="1">
      <c r="A494">
        <v>162</v>
      </c>
      <c r="B494" t="s">
        <v>440</v>
      </c>
      <c r="F494" s="39" t="str">
        <f t="shared" si="23"/>
        <v>NO</v>
      </c>
      <c r="G494" t="str">
        <f t="shared" si="21"/>
        <v>Joey Sl</v>
      </c>
      <c r="H494" t="str">
        <f t="shared" si="22"/>
        <v>ye</v>
      </c>
    </row>
    <row r="495" spans="1:8">
      <c r="B495" t="s">
        <v>441</v>
      </c>
      <c r="E495" s="39" t="s">
        <v>2</v>
      </c>
      <c r="F495" s="39" t="str">
        <f t="shared" si="23"/>
        <v>Joey Slye</v>
      </c>
      <c r="G495" t="str">
        <f t="shared" si="21"/>
        <v>Ca</v>
      </c>
      <c r="H495" t="str">
        <f t="shared" si="22"/>
        <v>rK</v>
      </c>
    </row>
    <row r="496" spans="1:8" hidden="1">
      <c r="B496" t="s">
        <v>442</v>
      </c>
      <c r="F496" s="39" t="str">
        <f t="shared" si="23"/>
        <v>Joey</v>
      </c>
      <c r="G496" t="str">
        <f t="shared" si="21"/>
        <v>Lynn Bowden Jr.Lynn Bowden J</v>
      </c>
      <c r="H496" t="str">
        <f t="shared" si="22"/>
        <v>r.</v>
      </c>
    </row>
    <row r="497" spans="1:8" hidden="1">
      <c r="A497">
        <v>163</v>
      </c>
      <c r="B497" t="s">
        <v>443</v>
      </c>
      <c r="F497" s="39" t="str">
        <f t="shared" si="23"/>
        <v>Ca</v>
      </c>
      <c r="G497" t="str">
        <f t="shared" si="21"/>
        <v>Lynn Bowden J</v>
      </c>
      <c r="H497" t="str">
        <f t="shared" si="22"/>
        <v>r.</v>
      </c>
    </row>
    <row r="498" spans="1:8">
      <c r="B498" t="s">
        <v>444</v>
      </c>
      <c r="E498" s="39" t="s">
        <v>2</v>
      </c>
      <c r="F498" s="39" t="str">
        <f t="shared" si="23"/>
        <v>Lynn Bowden Jr.</v>
      </c>
      <c r="G498" t="str">
        <f t="shared" si="21"/>
        <v xml:space="preserve">MiaRB, </v>
      </c>
      <c r="H498" t="str">
        <f t="shared" si="22"/>
        <v>WR</v>
      </c>
    </row>
    <row r="499" spans="1:8" hidden="1">
      <c r="B499" t="s">
        <v>445</v>
      </c>
      <c r="F499" s="39" t="str">
        <f t="shared" si="23"/>
        <v>Lynn Bo</v>
      </c>
      <c r="G499" t="str">
        <f t="shared" si="21"/>
        <v>John BrownJohn Bro</v>
      </c>
      <c r="H499" t="str">
        <f t="shared" si="22"/>
        <v>wn</v>
      </c>
    </row>
    <row r="500" spans="1:8" hidden="1">
      <c r="A500">
        <v>164</v>
      </c>
      <c r="B500" t="s">
        <v>446</v>
      </c>
      <c r="F500" s="39" t="str">
        <f t="shared" si="23"/>
        <v>MiaR</v>
      </c>
      <c r="G500" t="str">
        <f t="shared" si="21"/>
        <v>John Bro</v>
      </c>
      <c r="H500" t="str">
        <f t="shared" si="22"/>
        <v>wn</v>
      </c>
    </row>
    <row r="501" spans="1:8">
      <c r="B501" t="s">
        <v>447</v>
      </c>
      <c r="E501" s="39" t="s">
        <v>2</v>
      </c>
      <c r="F501" s="39" t="str">
        <f t="shared" si="23"/>
        <v>John Brown</v>
      </c>
      <c r="G501" t="str">
        <f t="shared" si="21"/>
        <v>Buf</v>
      </c>
      <c r="H501" t="str">
        <f t="shared" si="22"/>
        <v>WR</v>
      </c>
    </row>
    <row r="502" spans="1:8" hidden="1">
      <c r="B502" t="s">
        <v>198</v>
      </c>
      <c r="F502" s="39" t="str">
        <f t="shared" si="23"/>
        <v xml:space="preserve">John </v>
      </c>
      <c r="G502" t="str">
        <f t="shared" si="21"/>
        <v>Van JeffersonVan Jeffers</v>
      </c>
      <c r="H502" t="str">
        <f t="shared" si="22"/>
        <v>on</v>
      </c>
    </row>
    <row r="503" spans="1:8" hidden="1">
      <c r="A503">
        <v>165</v>
      </c>
      <c r="B503" t="s">
        <v>448</v>
      </c>
      <c r="F503" s="39" t="str">
        <f t="shared" si="23"/>
        <v>Bu</v>
      </c>
      <c r="G503" t="str">
        <f t="shared" si="21"/>
        <v>Van Jeffers</v>
      </c>
      <c r="H503" t="str">
        <f t="shared" si="22"/>
        <v>on</v>
      </c>
    </row>
    <row r="504" spans="1:8">
      <c r="B504" t="s">
        <v>449</v>
      </c>
      <c r="E504" s="39" t="s">
        <v>2</v>
      </c>
      <c r="F504" s="39" t="str">
        <f t="shared" si="23"/>
        <v>Van Jefferson</v>
      </c>
      <c r="G504" t="str">
        <f t="shared" si="21"/>
        <v>LAR</v>
      </c>
      <c r="H504" t="str">
        <f t="shared" si="22"/>
        <v>WR</v>
      </c>
    </row>
    <row r="505" spans="1:8" hidden="1">
      <c r="B505" t="s">
        <v>193</v>
      </c>
      <c r="F505" s="39" t="str">
        <f t="shared" si="23"/>
        <v>Van Je</v>
      </c>
      <c r="G505" t="str">
        <f t="shared" si="21"/>
        <v>Sam FickenSam Fick</v>
      </c>
      <c r="H505" t="str">
        <f t="shared" si="22"/>
        <v>en</v>
      </c>
    </row>
    <row r="506" spans="1:8" hidden="1">
      <c r="A506">
        <v>166</v>
      </c>
      <c r="B506" t="s">
        <v>450</v>
      </c>
      <c r="F506" s="39" t="str">
        <f t="shared" si="23"/>
        <v>LA</v>
      </c>
      <c r="G506" t="str">
        <f t="shared" si="21"/>
        <v>Sam Fick</v>
      </c>
      <c r="H506" t="str">
        <f t="shared" si="22"/>
        <v>en</v>
      </c>
    </row>
    <row r="507" spans="1:8">
      <c r="B507" t="s">
        <v>451</v>
      </c>
      <c r="E507" s="39" t="s">
        <v>2</v>
      </c>
      <c r="F507" s="39" t="str">
        <f t="shared" si="23"/>
        <v>Sam Ficken</v>
      </c>
      <c r="G507" t="str">
        <f t="shared" si="21"/>
        <v>NY</v>
      </c>
      <c r="H507" t="str">
        <f t="shared" si="22"/>
        <v>JK</v>
      </c>
    </row>
    <row r="508" spans="1:8" hidden="1">
      <c r="B508" t="s">
        <v>452</v>
      </c>
      <c r="F508" s="39" t="str">
        <f t="shared" si="23"/>
        <v>Sam F</v>
      </c>
      <c r="G508" t="str">
        <f t="shared" si="21"/>
        <v>Ravens D/STRavens D/</v>
      </c>
      <c r="H508" t="str">
        <f t="shared" si="22"/>
        <v>ST</v>
      </c>
    </row>
    <row r="509" spans="1:8" hidden="1">
      <c r="A509">
        <v>167</v>
      </c>
      <c r="B509" t="s">
        <v>453</v>
      </c>
      <c r="F509" s="39" t="str">
        <f t="shared" si="23"/>
        <v>NY</v>
      </c>
      <c r="G509" t="str">
        <f t="shared" si="21"/>
        <v>Ravens D/</v>
      </c>
      <c r="H509" t="str">
        <f t="shared" si="22"/>
        <v>ST</v>
      </c>
    </row>
    <row r="510" spans="1:8">
      <c r="B510" t="s">
        <v>454</v>
      </c>
      <c r="E510" s="39" t="s">
        <v>2</v>
      </c>
      <c r="F510" s="39" t="str">
        <f t="shared" si="23"/>
        <v>Ravens D/ST</v>
      </c>
      <c r="G510" t="str">
        <f t="shared" si="21"/>
        <v>BalD/</v>
      </c>
      <c r="H510" t="str">
        <f t="shared" si="22"/>
        <v>ST</v>
      </c>
    </row>
    <row r="511" spans="1:8" hidden="1">
      <c r="B511" t="s">
        <v>455</v>
      </c>
      <c r="F511" s="39" t="str">
        <f t="shared" si="23"/>
        <v>Raven</v>
      </c>
      <c r="G511" t="str">
        <f t="shared" si="21"/>
        <v>Irv Smith Jr.Irv Smith J</v>
      </c>
      <c r="H511" t="str">
        <f t="shared" si="22"/>
        <v>r.</v>
      </c>
    </row>
    <row r="512" spans="1:8" hidden="1">
      <c r="A512">
        <v>168</v>
      </c>
      <c r="B512" t="s">
        <v>456</v>
      </c>
      <c r="F512" s="39" t="str">
        <f t="shared" si="23"/>
        <v>Bal</v>
      </c>
      <c r="G512" t="str">
        <f t="shared" si="21"/>
        <v>Irv Smith J</v>
      </c>
      <c r="H512" t="str">
        <f t="shared" si="22"/>
        <v>r.</v>
      </c>
    </row>
    <row r="513" spans="1:8">
      <c r="B513" t="s">
        <v>457</v>
      </c>
      <c r="E513" s="39" t="s">
        <v>2</v>
      </c>
      <c r="F513" s="39" t="str">
        <f t="shared" si="23"/>
        <v>Irv Smith Jr.</v>
      </c>
      <c r="G513" t="str">
        <f t="shared" si="21"/>
        <v>Min</v>
      </c>
      <c r="H513" t="str">
        <f t="shared" si="22"/>
        <v>TE</v>
      </c>
    </row>
    <row r="514" spans="1:8" hidden="1">
      <c r="B514" t="s">
        <v>458</v>
      </c>
      <c r="F514" s="39" t="str">
        <f t="shared" si="23"/>
        <v>Irv Sm</v>
      </c>
      <c r="G514" t="str">
        <f t="shared" ref="G514:G577" si="24">LEFT(B515,LEN(B515)-2)</f>
        <v>A.J. GreenA.J. Gre</v>
      </c>
      <c r="H514" t="str">
        <f t="shared" ref="H514:H577" si="25">RIGHT(B515,2)</f>
        <v>en</v>
      </c>
    </row>
    <row r="515" spans="1:8" hidden="1">
      <c r="A515">
        <v>169</v>
      </c>
      <c r="B515" t="s">
        <v>459</v>
      </c>
      <c r="F515" s="39" t="str">
        <f t="shared" ref="F515:F578" si="26">LEFT(B514,LEN(B514)/2)</f>
        <v>Mi</v>
      </c>
      <c r="G515" t="str">
        <f t="shared" si="24"/>
        <v>A.J. Gre</v>
      </c>
      <c r="H515" t="str">
        <f t="shared" si="25"/>
        <v>en</v>
      </c>
    </row>
    <row r="516" spans="1:8">
      <c r="B516" t="s">
        <v>460</v>
      </c>
      <c r="E516" s="39" t="s">
        <v>2</v>
      </c>
      <c r="F516" s="39" t="str">
        <f t="shared" si="26"/>
        <v>A.J. Green</v>
      </c>
      <c r="G516" t="str">
        <f t="shared" si="24"/>
        <v>Cin</v>
      </c>
      <c r="H516" t="str">
        <f t="shared" si="25"/>
        <v>WR</v>
      </c>
    </row>
    <row r="517" spans="1:8" hidden="1">
      <c r="B517" t="s">
        <v>270</v>
      </c>
      <c r="F517" s="39" t="str">
        <f t="shared" si="26"/>
        <v xml:space="preserve">A.J. </v>
      </c>
      <c r="G517" t="str">
        <f t="shared" si="24"/>
        <v>Jordan AkinsJordan Aki</v>
      </c>
      <c r="H517" t="str">
        <f t="shared" si="25"/>
        <v>ns</v>
      </c>
    </row>
    <row r="518" spans="1:8" hidden="1">
      <c r="A518">
        <v>170</v>
      </c>
      <c r="B518" t="s">
        <v>461</v>
      </c>
      <c r="F518" s="39" t="str">
        <f t="shared" si="26"/>
        <v>Ci</v>
      </c>
      <c r="G518" t="str">
        <f t="shared" si="24"/>
        <v>Jordan Aki</v>
      </c>
      <c r="H518" t="str">
        <f t="shared" si="25"/>
        <v>ns</v>
      </c>
    </row>
    <row r="519" spans="1:8">
      <c r="B519" t="s">
        <v>462</v>
      </c>
      <c r="E519" s="39" t="s">
        <v>2</v>
      </c>
      <c r="F519" s="39" t="str">
        <f t="shared" si="26"/>
        <v>Jordan Akins</v>
      </c>
      <c r="G519" t="str">
        <f t="shared" si="24"/>
        <v>Hou</v>
      </c>
      <c r="H519" t="str">
        <f t="shared" si="25"/>
        <v>TE</v>
      </c>
    </row>
    <row r="520" spans="1:8" hidden="1">
      <c r="B520" t="s">
        <v>463</v>
      </c>
      <c r="F520" s="39" t="str">
        <f t="shared" si="26"/>
        <v>Jordan</v>
      </c>
      <c r="G520" t="str">
        <f t="shared" si="24"/>
        <v>Jason MyersJason Mye</v>
      </c>
      <c r="H520" t="str">
        <f t="shared" si="25"/>
        <v>rs</v>
      </c>
    </row>
    <row r="521" spans="1:8" hidden="1">
      <c r="A521">
        <v>171</v>
      </c>
      <c r="B521" t="s">
        <v>464</v>
      </c>
      <c r="F521" s="39" t="str">
        <f t="shared" si="26"/>
        <v>Ho</v>
      </c>
      <c r="G521" t="str">
        <f t="shared" si="24"/>
        <v>Jason Mye</v>
      </c>
      <c r="H521" t="str">
        <f t="shared" si="25"/>
        <v>rs</v>
      </c>
    </row>
    <row r="522" spans="1:8">
      <c r="B522" t="s">
        <v>465</v>
      </c>
      <c r="E522" s="39" t="s">
        <v>2</v>
      </c>
      <c r="F522" s="39" t="str">
        <f t="shared" si="26"/>
        <v>Jason Myers</v>
      </c>
      <c r="G522" t="str">
        <f t="shared" si="24"/>
        <v>Se</v>
      </c>
      <c r="H522" t="str">
        <f t="shared" si="25"/>
        <v>aK</v>
      </c>
    </row>
    <row r="523" spans="1:8" hidden="1">
      <c r="B523" t="s">
        <v>466</v>
      </c>
      <c r="F523" s="39" t="str">
        <f t="shared" si="26"/>
        <v>Jason</v>
      </c>
      <c r="G523" t="str">
        <f t="shared" si="24"/>
        <v>Rodrigo BlankenshipRodrigo Blankensh</v>
      </c>
      <c r="H523" t="str">
        <f t="shared" si="25"/>
        <v>ip</v>
      </c>
    </row>
    <row r="524" spans="1:8" hidden="1">
      <c r="A524">
        <v>172</v>
      </c>
      <c r="B524" t="s">
        <v>467</v>
      </c>
      <c r="F524" s="39" t="str">
        <f t="shared" si="26"/>
        <v>Se</v>
      </c>
      <c r="G524" t="str">
        <f t="shared" si="24"/>
        <v>Rodrigo Blankensh</v>
      </c>
      <c r="H524" t="str">
        <f t="shared" si="25"/>
        <v>ip</v>
      </c>
    </row>
    <row r="525" spans="1:8">
      <c r="B525" t="s">
        <v>468</v>
      </c>
      <c r="E525" s="39" t="s">
        <v>2</v>
      </c>
      <c r="F525" s="39" t="str">
        <f t="shared" si="26"/>
        <v>Rodrigo Blankenship</v>
      </c>
      <c r="G525" t="str">
        <f t="shared" si="24"/>
        <v>In</v>
      </c>
      <c r="H525" t="str">
        <f t="shared" si="25"/>
        <v>dK</v>
      </c>
    </row>
    <row r="526" spans="1:8" hidden="1">
      <c r="B526" t="s">
        <v>469</v>
      </c>
      <c r="F526" s="39" t="str">
        <f t="shared" si="26"/>
        <v>Rodrigo B</v>
      </c>
      <c r="G526" t="str">
        <f t="shared" si="24"/>
        <v>Devin SingletaryDevin Singleta</v>
      </c>
      <c r="H526" t="str">
        <f t="shared" si="25"/>
        <v>ry</v>
      </c>
    </row>
    <row r="527" spans="1:8" hidden="1">
      <c r="A527">
        <v>173</v>
      </c>
      <c r="B527" t="s">
        <v>470</v>
      </c>
      <c r="F527" s="39" t="str">
        <f t="shared" si="26"/>
        <v>In</v>
      </c>
      <c r="G527" t="str">
        <f t="shared" si="24"/>
        <v>Devin Singleta</v>
      </c>
      <c r="H527" t="str">
        <f t="shared" si="25"/>
        <v>ry</v>
      </c>
    </row>
    <row r="528" spans="1:8">
      <c r="B528" t="s">
        <v>471</v>
      </c>
      <c r="E528" s="39" t="s">
        <v>2</v>
      </c>
      <c r="F528" s="39" t="str">
        <f t="shared" si="26"/>
        <v>Devin Singletary</v>
      </c>
      <c r="G528" t="str">
        <f t="shared" si="24"/>
        <v>Buf</v>
      </c>
      <c r="H528" t="str">
        <f t="shared" si="25"/>
        <v>RB</v>
      </c>
    </row>
    <row r="529" spans="1:8" hidden="1">
      <c r="B529" t="s">
        <v>472</v>
      </c>
      <c r="F529" s="39" t="str">
        <f t="shared" si="26"/>
        <v>Devin Si</v>
      </c>
      <c r="G529" t="str">
        <f t="shared" si="24"/>
        <v>Zack MossZack Mo</v>
      </c>
      <c r="H529" t="str">
        <f t="shared" si="25"/>
        <v>ss</v>
      </c>
    </row>
    <row r="530" spans="1:8" hidden="1">
      <c r="A530">
        <v>174</v>
      </c>
      <c r="B530" t="s">
        <v>473</v>
      </c>
      <c r="F530" s="39" t="str">
        <f t="shared" si="26"/>
        <v>Bu</v>
      </c>
      <c r="G530" t="str">
        <f t="shared" si="24"/>
        <v>Zack Mo</v>
      </c>
      <c r="H530" t="str">
        <f t="shared" si="25"/>
        <v>ss</v>
      </c>
    </row>
    <row r="531" spans="1:8">
      <c r="B531" t="s">
        <v>474</v>
      </c>
      <c r="E531" s="39" t="s">
        <v>2</v>
      </c>
      <c r="F531" s="39" t="str">
        <f t="shared" si="26"/>
        <v>Zack Moss</v>
      </c>
      <c r="G531" t="str">
        <f t="shared" si="24"/>
        <v>Buf</v>
      </c>
      <c r="H531" t="str">
        <f t="shared" si="25"/>
        <v>RB</v>
      </c>
    </row>
    <row r="532" spans="1:8" hidden="1">
      <c r="B532" t="s">
        <v>472</v>
      </c>
      <c r="F532" s="39" t="str">
        <f t="shared" si="26"/>
        <v>Zack</v>
      </c>
      <c r="G532" t="str">
        <f t="shared" si="24"/>
        <v>Austin HooperAustin Hoop</v>
      </c>
      <c r="H532" t="str">
        <f t="shared" si="25"/>
        <v>er</v>
      </c>
    </row>
    <row r="533" spans="1:8" hidden="1">
      <c r="A533">
        <v>175</v>
      </c>
      <c r="B533" t="s">
        <v>475</v>
      </c>
      <c r="F533" s="39" t="str">
        <f t="shared" si="26"/>
        <v>Bu</v>
      </c>
      <c r="G533" t="str">
        <f t="shared" si="24"/>
        <v>Austin Hoop</v>
      </c>
      <c r="H533" t="str">
        <f t="shared" si="25"/>
        <v>er</v>
      </c>
    </row>
    <row r="534" spans="1:8">
      <c r="B534" t="s">
        <v>476</v>
      </c>
      <c r="E534" s="39" t="s">
        <v>2</v>
      </c>
      <c r="F534" s="39" t="str">
        <f t="shared" si="26"/>
        <v>Austin Hooper</v>
      </c>
      <c r="G534" t="str">
        <f t="shared" si="24"/>
        <v>Cle</v>
      </c>
      <c r="H534" t="str">
        <f t="shared" si="25"/>
        <v>TE</v>
      </c>
    </row>
    <row r="535" spans="1:8" hidden="1">
      <c r="B535" t="s">
        <v>477</v>
      </c>
      <c r="F535" s="39" t="str">
        <f t="shared" si="26"/>
        <v>Austin</v>
      </c>
      <c r="G535" t="str">
        <f t="shared" si="24"/>
        <v>Cody ParkeyCody Park</v>
      </c>
      <c r="H535" t="str">
        <f t="shared" si="25"/>
        <v>ey</v>
      </c>
    </row>
    <row r="536" spans="1:8" hidden="1">
      <c r="A536">
        <v>176</v>
      </c>
      <c r="B536" t="s">
        <v>478</v>
      </c>
      <c r="F536" s="39" t="str">
        <f t="shared" si="26"/>
        <v>Cl</v>
      </c>
      <c r="G536" t="str">
        <f t="shared" si="24"/>
        <v>Cody Park</v>
      </c>
      <c r="H536" t="str">
        <f t="shared" si="25"/>
        <v>ey</v>
      </c>
    </row>
    <row r="537" spans="1:8">
      <c r="B537" t="s">
        <v>479</v>
      </c>
      <c r="E537" s="39" t="s">
        <v>2</v>
      </c>
      <c r="F537" s="39" t="str">
        <f t="shared" si="26"/>
        <v>Cody Parkey</v>
      </c>
      <c r="G537" t="str">
        <f t="shared" si="24"/>
        <v>Cl</v>
      </c>
      <c r="H537" t="str">
        <f t="shared" si="25"/>
        <v>eK</v>
      </c>
    </row>
    <row r="538" spans="1:8" hidden="1">
      <c r="B538" t="s">
        <v>480</v>
      </c>
      <c r="F538" s="39" t="str">
        <f t="shared" si="26"/>
        <v xml:space="preserve">Cody </v>
      </c>
      <c r="G538" t="str">
        <f t="shared" si="24"/>
        <v>Tyler BassTyler Ba</v>
      </c>
      <c r="H538" t="str">
        <f t="shared" si="25"/>
        <v>ss</v>
      </c>
    </row>
    <row r="539" spans="1:8" hidden="1">
      <c r="A539">
        <v>177</v>
      </c>
      <c r="B539" t="s">
        <v>481</v>
      </c>
      <c r="F539" s="39" t="str">
        <f t="shared" si="26"/>
        <v>Cl</v>
      </c>
      <c r="G539" t="str">
        <f t="shared" si="24"/>
        <v>Tyler Ba</v>
      </c>
      <c r="H539" t="str">
        <f t="shared" si="25"/>
        <v>ss</v>
      </c>
    </row>
    <row r="540" spans="1:8">
      <c r="B540" t="s">
        <v>482</v>
      </c>
      <c r="E540" s="39" t="s">
        <v>2</v>
      </c>
      <c r="F540" s="39" t="str">
        <f t="shared" si="26"/>
        <v>Tyler Bass</v>
      </c>
      <c r="G540" t="str">
        <f t="shared" si="24"/>
        <v>Bu</v>
      </c>
      <c r="H540" t="str">
        <f t="shared" si="25"/>
        <v>fK</v>
      </c>
    </row>
    <row r="541" spans="1:8" hidden="1">
      <c r="B541" t="s">
        <v>483</v>
      </c>
      <c r="F541" s="39" t="str">
        <f t="shared" si="26"/>
        <v>Tyler</v>
      </c>
      <c r="G541" t="str">
        <f t="shared" si="24"/>
        <v>Darrel WilliamsDarrel Willia</v>
      </c>
      <c r="H541" t="str">
        <f t="shared" si="25"/>
        <v>ms</v>
      </c>
    </row>
    <row r="542" spans="1:8" hidden="1">
      <c r="A542">
        <v>178</v>
      </c>
      <c r="B542" t="s">
        <v>484</v>
      </c>
      <c r="F542" s="39" t="str">
        <f t="shared" si="26"/>
        <v>Bu</v>
      </c>
      <c r="G542" t="str">
        <f t="shared" si="24"/>
        <v>Darrel Willia</v>
      </c>
      <c r="H542" t="str">
        <f t="shared" si="25"/>
        <v>ms</v>
      </c>
    </row>
    <row r="543" spans="1:8">
      <c r="B543" t="s">
        <v>485</v>
      </c>
      <c r="E543" s="39" t="s">
        <v>2</v>
      </c>
      <c r="F543" s="39" t="str">
        <f t="shared" si="26"/>
        <v>Darrel Williams</v>
      </c>
      <c r="G543" t="str">
        <f t="shared" si="24"/>
        <v>KC</v>
      </c>
      <c r="H543" t="str">
        <f t="shared" si="25"/>
        <v>RB</v>
      </c>
    </row>
    <row r="544" spans="1:8" hidden="1">
      <c r="B544" t="s">
        <v>486</v>
      </c>
      <c r="F544" s="39" t="str">
        <f t="shared" si="26"/>
        <v xml:space="preserve">Darrel </v>
      </c>
      <c r="G544" t="str">
        <f t="shared" si="24"/>
        <v>Eric EbronEric Ebr</v>
      </c>
      <c r="H544" t="str">
        <f t="shared" si="25"/>
        <v>on</v>
      </c>
    </row>
    <row r="545" spans="1:8" hidden="1">
      <c r="A545">
        <v>179</v>
      </c>
      <c r="B545" t="s">
        <v>487</v>
      </c>
      <c r="F545" s="39" t="str">
        <f t="shared" si="26"/>
        <v>KC</v>
      </c>
      <c r="G545" t="str">
        <f t="shared" si="24"/>
        <v>Eric Ebr</v>
      </c>
      <c r="H545" t="str">
        <f t="shared" si="25"/>
        <v>on</v>
      </c>
    </row>
    <row r="546" spans="1:8">
      <c r="B546" t="s">
        <v>488</v>
      </c>
      <c r="E546" s="39" t="s">
        <v>2</v>
      </c>
      <c r="F546" s="39" t="str">
        <f t="shared" si="26"/>
        <v>Eric Ebron</v>
      </c>
      <c r="G546" t="str">
        <f t="shared" si="24"/>
        <v>Pit</v>
      </c>
      <c r="H546" t="str">
        <f t="shared" si="25"/>
        <v>TE</v>
      </c>
    </row>
    <row r="547" spans="1:8" hidden="1">
      <c r="B547" t="s">
        <v>489</v>
      </c>
      <c r="F547" s="39" t="str">
        <f t="shared" si="26"/>
        <v xml:space="preserve">Eric </v>
      </c>
      <c r="G547" t="str">
        <f t="shared" si="24"/>
        <v>Ito SmithIto Smi</v>
      </c>
      <c r="H547" t="str">
        <f t="shared" si="25"/>
        <v>th</v>
      </c>
    </row>
    <row r="548" spans="1:8" hidden="1">
      <c r="A548">
        <v>180</v>
      </c>
      <c r="B548" t="s">
        <v>490</v>
      </c>
      <c r="F548" s="39" t="str">
        <f t="shared" si="26"/>
        <v>Pi</v>
      </c>
      <c r="G548" t="str">
        <f t="shared" si="24"/>
        <v>Ito Smi</v>
      </c>
      <c r="H548" t="str">
        <f t="shared" si="25"/>
        <v>th</v>
      </c>
    </row>
    <row r="549" spans="1:8">
      <c r="B549" t="s">
        <v>491</v>
      </c>
      <c r="E549" s="39" t="s">
        <v>2</v>
      </c>
      <c r="F549" s="39" t="str">
        <f t="shared" si="26"/>
        <v>Ito Smith</v>
      </c>
      <c r="G549" t="str">
        <f t="shared" si="24"/>
        <v>Atl</v>
      </c>
      <c r="H549" t="str">
        <f t="shared" si="25"/>
        <v>RB</v>
      </c>
    </row>
    <row r="550" spans="1:8" hidden="1">
      <c r="B550" t="s">
        <v>492</v>
      </c>
      <c r="F550" s="39" t="str">
        <f t="shared" si="26"/>
        <v xml:space="preserve">Ito </v>
      </c>
      <c r="G550" t="str">
        <f t="shared" si="24"/>
        <v>Colts D/STColts D/</v>
      </c>
      <c r="H550" t="str">
        <f t="shared" si="25"/>
        <v>ST</v>
      </c>
    </row>
    <row r="551" spans="1:8" hidden="1">
      <c r="A551">
        <v>181</v>
      </c>
      <c r="B551" t="s">
        <v>493</v>
      </c>
      <c r="F551" s="39" t="str">
        <f t="shared" si="26"/>
        <v>At</v>
      </c>
      <c r="G551" t="str">
        <f t="shared" si="24"/>
        <v>Colts D/</v>
      </c>
      <c r="H551" t="str">
        <f t="shared" si="25"/>
        <v>ST</v>
      </c>
    </row>
    <row r="552" spans="1:8">
      <c r="B552" t="s">
        <v>494</v>
      </c>
      <c r="E552" s="39" t="s">
        <v>2</v>
      </c>
      <c r="F552" s="39" t="str">
        <f t="shared" si="26"/>
        <v>Colts D/ST</v>
      </c>
      <c r="G552" t="str">
        <f t="shared" si="24"/>
        <v>IndD/</v>
      </c>
      <c r="H552" t="str">
        <f t="shared" si="25"/>
        <v>ST</v>
      </c>
    </row>
    <row r="553" spans="1:8" hidden="1">
      <c r="B553" t="s">
        <v>495</v>
      </c>
      <c r="F553" s="39" t="str">
        <f t="shared" si="26"/>
        <v>Colts</v>
      </c>
      <c r="G553" t="str">
        <f t="shared" si="24"/>
        <v>Cam SimsCam Si</v>
      </c>
      <c r="H553" t="str">
        <f t="shared" si="25"/>
        <v>ms</v>
      </c>
    </row>
    <row r="554" spans="1:8" hidden="1">
      <c r="A554">
        <v>182</v>
      </c>
      <c r="B554" t="s">
        <v>496</v>
      </c>
      <c r="F554" s="39" t="str">
        <f t="shared" si="26"/>
        <v>Ind</v>
      </c>
      <c r="G554" t="str">
        <f t="shared" si="24"/>
        <v>Cam Si</v>
      </c>
      <c r="H554" t="str">
        <f t="shared" si="25"/>
        <v>ms</v>
      </c>
    </row>
    <row r="555" spans="1:8">
      <c r="B555" t="s">
        <v>497</v>
      </c>
      <c r="E555" s="39" t="s">
        <v>2</v>
      </c>
      <c r="F555" s="39" t="str">
        <f t="shared" si="26"/>
        <v>Cam Sims</v>
      </c>
      <c r="G555" t="str">
        <f t="shared" si="24"/>
        <v>Wsh</v>
      </c>
      <c r="H555" t="str">
        <f t="shared" si="25"/>
        <v>WR</v>
      </c>
    </row>
    <row r="556" spans="1:8" hidden="1">
      <c r="B556" t="s">
        <v>161</v>
      </c>
      <c r="F556" s="39" t="str">
        <f t="shared" si="26"/>
        <v xml:space="preserve">Cam </v>
      </c>
      <c r="G556" t="str">
        <f t="shared" si="24"/>
        <v>Harrison ButkerHarrison Butk</v>
      </c>
      <c r="H556" t="str">
        <f t="shared" si="25"/>
        <v>er</v>
      </c>
    </row>
    <row r="557" spans="1:8" hidden="1">
      <c r="A557">
        <v>183</v>
      </c>
      <c r="B557" t="s">
        <v>498</v>
      </c>
      <c r="F557" s="39" t="str">
        <f t="shared" si="26"/>
        <v>Ws</v>
      </c>
      <c r="G557" t="str">
        <f t="shared" si="24"/>
        <v>Harrison Butk</v>
      </c>
      <c r="H557" t="str">
        <f t="shared" si="25"/>
        <v>er</v>
      </c>
    </row>
    <row r="558" spans="1:8">
      <c r="B558" t="s">
        <v>499</v>
      </c>
      <c r="E558" s="39" t="s">
        <v>2</v>
      </c>
      <c r="F558" s="39" t="str">
        <f t="shared" si="26"/>
        <v>Harrison Butker</v>
      </c>
      <c r="G558" t="str">
        <f t="shared" si="24"/>
        <v>K</v>
      </c>
      <c r="H558" t="str">
        <f t="shared" si="25"/>
        <v>CK</v>
      </c>
    </row>
    <row r="559" spans="1:8" hidden="1">
      <c r="B559" t="s">
        <v>500</v>
      </c>
      <c r="F559" s="39" t="str">
        <f t="shared" si="26"/>
        <v>Harriso</v>
      </c>
      <c r="G559" t="str">
        <f t="shared" si="24"/>
        <v>Matt PraterMatt Prat</v>
      </c>
      <c r="H559" t="str">
        <f t="shared" si="25"/>
        <v>er</v>
      </c>
    </row>
    <row r="560" spans="1:8" hidden="1">
      <c r="A560">
        <v>184</v>
      </c>
      <c r="B560" t="s">
        <v>501</v>
      </c>
      <c r="F560" s="39" t="str">
        <f t="shared" si="26"/>
        <v>K</v>
      </c>
      <c r="G560" t="str">
        <f t="shared" si="24"/>
        <v>Matt Prat</v>
      </c>
      <c r="H560" t="str">
        <f t="shared" si="25"/>
        <v>er</v>
      </c>
    </row>
    <row r="561" spans="1:8">
      <c r="B561" t="s">
        <v>502</v>
      </c>
      <c r="E561" s="39" t="s">
        <v>2</v>
      </c>
      <c r="F561" s="39" t="str">
        <f t="shared" si="26"/>
        <v>Matt Prater</v>
      </c>
      <c r="G561" t="str">
        <f t="shared" si="24"/>
        <v>De</v>
      </c>
      <c r="H561" t="str">
        <f t="shared" si="25"/>
        <v>tK</v>
      </c>
    </row>
    <row r="562" spans="1:8" hidden="1">
      <c r="B562" t="s">
        <v>503</v>
      </c>
      <c r="F562" s="39" t="str">
        <f t="shared" si="26"/>
        <v xml:space="preserve">Matt </v>
      </c>
      <c r="G562" t="str">
        <f t="shared" si="24"/>
        <v>Darwin ThompsonDarwin Thomps</v>
      </c>
      <c r="H562" t="str">
        <f t="shared" si="25"/>
        <v>on</v>
      </c>
    </row>
    <row r="563" spans="1:8" hidden="1">
      <c r="A563">
        <v>185</v>
      </c>
      <c r="B563" t="s">
        <v>504</v>
      </c>
      <c r="F563" s="39" t="str">
        <f t="shared" si="26"/>
        <v>De</v>
      </c>
      <c r="G563" t="str">
        <f t="shared" si="24"/>
        <v>Darwin Thomps</v>
      </c>
      <c r="H563" t="str">
        <f t="shared" si="25"/>
        <v>on</v>
      </c>
    </row>
    <row r="564" spans="1:8">
      <c r="B564" t="s">
        <v>505</v>
      </c>
      <c r="E564" s="39" t="s">
        <v>2</v>
      </c>
      <c r="F564" s="39" t="str">
        <f t="shared" si="26"/>
        <v>Darwin Thompson</v>
      </c>
      <c r="G564" t="str">
        <f t="shared" si="24"/>
        <v>KC</v>
      </c>
      <c r="H564" t="str">
        <f t="shared" si="25"/>
        <v>RB</v>
      </c>
    </row>
    <row r="565" spans="1:8" hidden="1">
      <c r="B565" t="s">
        <v>486</v>
      </c>
      <c r="F565" s="39" t="str">
        <f t="shared" si="26"/>
        <v xml:space="preserve">Darwin </v>
      </c>
      <c r="G565" t="str">
        <f t="shared" si="24"/>
        <v>Tyler EifertTyler Eife</v>
      </c>
      <c r="H565" t="str">
        <f t="shared" si="25"/>
        <v>rt</v>
      </c>
    </row>
    <row r="566" spans="1:8" hidden="1">
      <c r="A566">
        <v>186</v>
      </c>
      <c r="B566" t="s">
        <v>506</v>
      </c>
      <c r="F566" s="39" t="str">
        <f t="shared" si="26"/>
        <v>KC</v>
      </c>
      <c r="G566" t="str">
        <f t="shared" si="24"/>
        <v>Tyler Eife</v>
      </c>
      <c r="H566" t="str">
        <f t="shared" si="25"/>
        <v>rt</v>
      </c>
    </row>
    <row r="567" spans="1:8">
      <c r="B567" t="s">
        <v>507</v>
      </c>
      <c r="E567" s="39" t="s">
        <v>2</v>
      </c>
      <c r="F567" s="39" t="str">
        <f t="shared" si="26"/>
        <v>Tyler Eifert</v>
      </c>
      <c r="G567" t="str">
        <f t="shared" si="24"/>
        <v>Jax</v>
      </c>
      <c r="H567" t="str">
        <f t="shared" si="25"/>
        <v>TE</v>
      </c>
    </row>
    <row r="568" spans="1:8" hidden="1">
      <c r="B568" t="s">
        <v>508</v>
      </c>
      <c r="F568" s="39" t="str">
        <f t="shared" si="26"/>
        <v xml:space="preserve">Tyler </v>
      </c>
      <c r="G568" t="str">
        <f t="shared" si="24"/>
        <v>Browns D/STBrowns D/</v>
      </c>
      <c r="H568" t="str">
        <f t="shared" si="25"/>
        <v>ST</v>
      </c>
    </row>
    <row r="569" spans="1:8" hidden="1">
      <c r="A569">
        <v>187</v>
      </c>
      <c r="B569" t="s">
        <v>509</v>
      </c>
      <c r="F569" s="39" t="str">
        <f t="shared" si="26"/>
        <v>Ja</v>
      </c>
      <c r="G569" t="str">
        <f t="shared" si="24"/>
        <v>Browns D/</v>
      </c>
      <c r="H569" t="str">
        <f t="shared" si="25"/>
        <v>ST</v>
      </c>
    </row>
    <row r="570" spans="1:8">
      <c r="B570" t="s">
        <v>510</v>
      </c>
      <c r="E570" s="39" t="s">
        <v>2</v>
      </c>
      <c r="F570" s="39" t="str">
        <f t="shared" si="26"/>
        <v>Browns D/ST</v>
      </c>
      <c r="G570" t="str">
        <f t="shared" si="24"/>
        <v>CleD/</v>
      </c>
      <c r="H570" t="str">
        <f t="shared" si="25"/>
        <v>ST</v>
      </c>
    </row>
    <row r="571" spans="1:8" hidden="1">
      <c r="B571" t="s">
        <v>511</v>
      </c>
      <c r="F571" s="39" t="str">
        <f t="shared" si="26"/>
        <v>Brown</v>
      </c>
      <c r="G571" t="str">
        <f t="shared" si="24"/>
        <v>Ka'imi FairbairnKa'imi Fairbai</v>
      </c>
      <c r="H571" t="str">
        <f t="shared" si="25"/>
        <v>rn</v>
      </c>
    </row>
    <row r="572" spans="1:8" hidden="1">
      <c r="A572">
        <v>188</v>
      </c>
      <c r="B572" t="s">
        <v>512</v>
      </c>
      <c r="F572" s="39" t="str">
        <f t="shared" si="26"/>
        <v>Cle</v>
      </c>
      <c r="G572" t="str">
        <f t="shared" si="24"/>
        <v>Ka'imi Fairbai</v>
      </c>
      <c r="H572" t="str">
        <f t="shared" si="25"/>
        <v>rn</v>
      </c>
    </row>
    <row r="573" spans="1:8">
      <c r="B573" t="s">
        <v>513</v>
      </c>
      <c r="E573" s="39" t="s">
        <v>2</v>
      </c>
      <c r="F573" s="39" t="str">
        <f t="shared" si="26"/>
        <v>Ka'imi Fairbairn</v>
      </c>
      <c r="G573" t="str">
        <f t="shared" si="24"/>
        <v>Ho</v>
      </c>
      <c r="H573" t="str">
        <f t="shared" si="25"/>
        <v>uK</v>
      </c>
    </row>
    <row r="574" spans="1:8" hidden="1">
      <c r="B574" t="s">
        <v>514</v>
      </c>
      <c r="F574" s="39" t="str">
        <f t="shared" si="26"/>
        <v>Ka'imi F</v>
      </c>
      <c r="G574" t="str">
        <f t="shared" si="24"/>
        <v>Matt GayMatt G</v>
      </c>
      <c r="H574" t="str">
        <f t="shared" si="25"/>
        <v>ay</v>
      </c>
    </row>
    <row r="575" spans="1:8" hidden="1">
      <c r="A575">
        <v>189</v>
      </c>
      <c r="B575" t="s">
        <v>515</v>
      </c>
      <c r="F575" s="39" t="str">
        <f t="shared" si="26"/>
        <v>Ho</v>
      </c>
      <c r="G575" t="str">
        <f t="shared" si="24"/>
        <v>Matt G</v>
      </c>
      <c r="H575" t="str">
        <f t="shared" si="25"/>
        <v>ay</v>
      </c>
    </row>
    <row r="576" spans="1:8">
      <c r="B576" t="s">
        <v>516</v>
      </c>
      <c r="E576" s="39" t="s">
        <v>2</v>
      </c>
      <c r="F576" s="39" t="str">
        <f t="shared" si="26"/>
        <v>Matt Gay</v>
      </c>
      <c r="G576" t="str">
        <f t="shared" si="24"/>
        <v>LA</v>
      </c>
      <c r="H576" t="str">
        <f t="shared" si="25"/>
        <v>RK</v>
      </c>
    </row>
    <row r="577" spans="1:8" hidden="1">
      <c r="B577" t="s">
        <v>517</v>
      </c>
      <c r="F577" s="39" t="str">
        <f t="shared" si="26"/>
        <v>Matt</v>
      </c>
      <c r="G577" t="str">
        <f t="shared" si="24"/>
        <v>Breshad PerrimanBreshad Perrim</v>
      </c>
      <c r="H577" t="str">
        <f t="shared" si="25"/>
        <v>an</v>
      </c>
    </row>
    <row r="578" spans="1:8" hidden="1">
      <c r="A578">
        <v>190</v>
      </c>
      <c r="B578" t="s">
        <v>518</v>
      </c>
      <c r="F578" s="39" t="str">
        <f t="shared" si="26"/>
        <v>LA</v>
      </c>
      <c r="G578" t="str">
        <f t="shared" ref="G578:G641" si="27">LEFT(B579,LEN(B579)-2)</f>
        <v>Breshad Perrim</v>
      </c>
      <c r="H578" t="str">
        <f t="shared" ref="H578:H641" si="28">RIGHT(B579,2)</f>
        <v>an</v>
      </c>
    </row>
    <row r="579" spans="1:8">
      <c r="B579" t="s">
        <v>519</v>
      </c>
      <c r="E579" s="39" t="s">
        <v>2</v>
      </c>
      <c r="F579" s="39" t="str">
        <f t="shared" ref="F579:F642" si="29">LEFT(B578,LEN(B578)/2)</f>
        <v>Breshad Perriman</v>
      </c>
      <c r="G579" t="str">
        <f t="shared" si="27"/>
        <v>NYJ</v>
      </c>
      <c r="H579" t="str">
        <f t="shared" si="28"/>
        <v>WR</v>
      </c>
    </row>
    <row r="580" spans="1:8" hidden="1">
      <c r="B580" t="s">
        <v>251</v>
      </c>
      <c r="F580" s="39" t="str">
        <f t="shared" si="29"/>
        <v xml:space="preserve">Breshad </v>
      </c>
      <c r="G580" t="str">
        <f t="shared" si="27"/>
        <v>Samaje PerineSamaje Peri</v>
      </c>
      <c r="H580" t="str">
        <f t="shared" si="28"/>
        <v>ne</v>
      </c>
    </row>
    <row r="581" spans="1:8" hidden="1">
      <c r="A581">
        <v>191</v>
      </c>
      <c r="B581" t="s">
        <v>520</v>
      </c>
      <c r="F581" s="39" t="str">
        <f t="shared" si="29"/>
        <v>NY</v>
      </c>
      <c r="G581" t="str">
        <f t="shared" si="27"/>
        <v>Samaje Peri</v>
      </c>
      <c r="H581" t="str">
        <f t="shared" si="28"/>
        <v>ne</v>
      </c>
    </row>
    <row r="582" spans="1:8">
      <c r="B582" t="s">
        <v>521</v>
      </c>
      <c r="E582" s="39" t="s">
        <v>2</v>
      </c>
      <c r="F582" s="39" t="str">
        <f t="shared" si="29"/>
        <v>Samaje Perine</v>
      </c>
      <c r="G582" t="str">
        <f t="shared" si="27"/>
        <v>Cin</v>
      </c>
      <c r="H582" t="str">
        <f t="shared" si="28"/>
        <v>RB</v>
      </c>
    </row>
    <row r="583" spans="1:8" hidden="1">
      <c r="B583" t="s">
        <v>290</v>
      </c>
      <c r="F583" s="39" t="str">
        <f t="shared" si="29"/>
        <v>Samaje</v>
      </c>
      <c r="G583" t="str">
        <f t="shared" si="27"/>
        <v>Mike NugentMike Nuge</v>
      </c>
      <c r="H583" t="str">
        <f t="shared" si="28"/>
        <v>nt</v>
      </c>
    </row>
    <row r="584" spans="1:8" hidden="1">
      <c r="A584">
        <v>192</v>
      </c>
      <c r="B584" t="s">
        <v>522</v>
      </c>
      <c r="F584" s="39" t="str">
        <f t="shared" si="29"/>
        <v>Ci</v>
      </c>
      <c r="G584" t="str">
        <f t="shared" si="27"/>
        <v>Mike Nuge</v>
      </c>
      <c r="H584" t="str">
        <f t="shared" si="28"/>
        <v>nt</v>
      </c>
    </row>
    <row r="585" spans="1:8">
      <c r="B585" t="s">
        <v>523</v>
      </c>
      <c r="E585" s="39" t="s">
        <v>2</v>
      </c>
      <c r="F585" s="39" t="str">
        <f t="shared" si="29"/>
        <v>Mike Nugent</v>
      </c>
      <c r="G585" t="str">
        <f t="shared" si="27"/>
        <v>Ar</v>
      </c>
      <c r="H585" t="str">
        <f t="shared" si="28"/>
        <v>iK</v>
      </c>
    </row>
    <row r="586" spans="1:8" hidden="1">
      <c r="B586" t="s">
        <v>524</v>
      </c>
      <c r="F586" s="39" t="str">
        <f t="shared" si="29"/>
        <v xml:space="preserve">Mike </v>
      </c>
      <c r="G586" t="str">
        <f t="shared" si="27"/>
        <v>Wil LutzWil Lu</v>
      </c>
      <c r="H586" t="str">
        <f t="shared" si="28"/>
        <v>tz</v>
      </c>
    </row>
    <row r="587" spans="1:8" hidden="1">
      <c r="A587">
        <v>193</v>
      </c>
      <c r="B587" t="s">
        <v>525</v>
      </c>
      <c r="F587" s="39" t="str">
        <f t="shared" si="29"/>
        <v>Ar</v>
      </c>
      <c r="G587" t="str">
        <f t="shared" si="27"/>
        <v>Wil Lu</v>
      </c>
      <c r="H587" t="str">
        <f t="shared" si="28"/>
        <v>tz</v>
      </c>
    </row>
    <row r="588" spans="1:8">
      <c r="B588" t="s">
        <v>526</v>
      </c>
      <c r="E588" s="39" t="s">
        <v>2</v>
      </c>
      <c r="F588" s="39" t="str">
        <f t="shared" si="29"/>
        <v>Wil Lutz</v>
      </c>
      <c r="G588" t="str">
        <f t="shared" si="27"/>
        <v>N</v>
      </c>
      <c r="H588" t="str">
        <f t="shared" si="28"/>
        <v>OK</v>
      </c>
    </row>
    <row r="589" spans="1:8" hidden="1">
      <c r="B589" t="s">
        <v>527</v>
      </c>
      <c r="F589" s="39" t="str">
        <f t="shared" si="29"/>
        <v xml:space="preserve">Wil </v>
      </c>
      <c r="G589" t="str">
        <f t="shared" si="27"/>
        <v>Chris BoswellChris Boswe</v>
      </c>
      <c r="H589" t="str">
        <f t="shared" si="28"/>
        <v>ll</v>
      </c>
    </row>
    <row r="590" spans="1:8" hidden="1">
      <c r="A590">
        <v>194</v>
      </c>
      <c r="B590" t="s">
        <v>528</v>
      </c>
      <c r="F590" s="39" t="str">
        <f t="shared" si="29"/>
        <v>N</v>
      </c>
      <c r="G590" t="str">
        <f t="shared" si="27"/>
        <v>Chris Boswel</v>
      </c>
      <c r="H590" t="str">
        <f t="shared" si="28"/>
        <v>lO</v>
      </c>
    </row>
    <row r="591" spans="1:8">
      <c r="B591" t="s">
        <v>529</v>
      </c>
      <c r="E591" s="39" t="s">
        <v>2</v>
      </c>
      <c r="F591" s="39" t="str">
        <f t="shared" si="29"/>
        <v>Chris Boswell</v>
      </c>
      <c r="G591" t="str">
        <f t="shared" si="27"/>
        <v>Pi</v>
      </c>
      <c r="H591" t="str">
        <f t="shared" si="28"/>
        <v>tK</v>
      </c>
    </row>
    <row r="592" spans="1:8" hidden="1">
      <c r="B592" t="s">
        <v>530</v>
      </c>
      <c r="F592" s="39" t="str">
        <f t="shared" si="29"/>
        <v>Chris B</v>
      </c>
      <c r="G592" t="str">
        <f t="shared" si="27"/>
        <v>Dustin HopkinsDustin Hopki</v>
      </c>
      <c r="H592" t="str">
        <f t="shared" si="28"/>
        <v>ns</v>
      </c>
    </row>
    <row r="593" spans="1:8" hidden="1">
      <c r="A593">
        <v>195</v>
      </c>
      <c r="B593" t="s">
        <v>531</v>
      </c>
      <c r="F593" s="39" t="str">
        <f t="shared" si="29"/>
        <v>Pi</v>
      </c>
      <c r="G593" t="str">
        <f t="shared" si="27"/>
        <v>Dustin Hopki</v>
      </c>
      <c r="H593" t="str">
        <f t="shared" si="28"/>
        <v>ns</v>
      </c>
    </row>
    <row r="594" spans="1:8">
      <c r="B594" t="s">
        <v>532</v>
      </c>
      <c r="E594" s="39" t="s">
        <v>2</v>
      </c>
      <c r="F594" s="39" t="str">
        <f t="shared" si="29"/>
        <v>Dustin Hopkins</v>
      </c>
      <c r="G594" t="str">
        <f t="shared" si="27"/>
        <v>Ws</v>
      </c>
      <c r="H594" t="str">
        <f t="shared" si="28"/>
        <v>hK</v>
      </c>
    </row>
    <row r="595" spans="1:8" hidden="1">
      <c r="B595" t="s">
        <v>533</v>
      </c>
      <c r="F595" s="39" t="str">
        <f t="shared" si="29"/>
        <v xml:space="preserve">Dustin </v>
      </c>
      <c r="G595" t="str">
        <f t="shared" si="27"/>
        <v>Cole KmetCole Km</v>
      </c>
      <c r="H595" t="str">
        <f t="shared" si="28"/>
        <v>et</v>
      </c>
    </row>
    <row r="596" spans="1:8" hidden="1">
      <c r="A596">
        <v>196</v>
      </c>
      <c r="B596" t="s">
        <v>534</v>
      </c>
      <c r="F596" s="39" t="str">
        <f t="shared" si="29"/>
        <v>Ws</v>
      </c>
      <c r="G596" t="str">
        <f t="shared" si="27"/>
        <v>Cole Kme</v>
      </c>
      <c r="H596" t="str">
        <f t="shared" si="28"/>
        <v>tQ</v>
      </c>
    </row>
    <row r="597" spans="1:8">
      <c r="B597" t="s">
        <v>535</v>
      </c>
      <c r="E597" s="39" t="s">
        <v>2</v>
      </c>
      <c r="F597" s="39" t="str">
        <f t="shared" si="29"/>
        <v>Cole Kmet</v>
      </c>
      <c r="G597" t="str">
        <f t="shared" si="27"/>
        <v>Chi</v>
      </c>
      <c r="H597" t="str">
        <f t="shared" si="28"/>
        <v>TE</v>
      </c>
    </row>
    <row r="598" spans="1:8" hidden="1">
      <c r="B598" t="s">
        <v>536</v>
      </c>
      <c r="F598" s="39" t="str">
        <f t="shared" si="29"/>
        <v xml:space="preserve">Cole </v>
      </c>
      <c r="G598" t="str">
        <f t="shared" si="27"/>
        <v>Matt BarkleyMatt Barkl</v>
      </c>
      <c r="H598" t="str">
        <f t="shared" si="28"/>
        <v>ey</v>
      </c>
    </row>
    <row r="599" spans="1:8" hidden="1">
      <c r="A599">
        <v>197</v>
      </c>
      <c r="B599" t="s">
        <v>537</v>
      </c>
      <c r="F599" s="39" t="str">
        <f t="shared" si="29"/>
        <v>Ch</v>
      </c>
      <c r="G599" t="str">
        <f t="shared" si="27"/>
        <v>Matt Barkl</v>
      </c>
      <c r="H599" t="str">
        <f t="shared" si="28"/>
        <v>ey</v>
      </c>
    </row>
    <row r="600" spans="1:8">
      <c r="B600" t="s">
        <v>538</v>
      </c>
      <c r="E600" s="39" t="s">
        <v>2</v>
      </c>
      <c r="F600" s="39" t="str">
        <f t="shared" si="29"/>
        <v>Matt Barkley</v>
      </c>
      <c r="G600" t="str">
        <f t="shared" si="27"/>
        <v>Buf</v>
      </c>
      <c r="H600" t="str">
        <f t="shared" si="28"/>
        <v>QB</v>
      </c>
    </row>
    <row r="601" spans="1:8" hidden="1">
      <c r="B601" t="s">
        <v>213</v>
      </c>
      <c r="F601" s="39" t="str">
        <f t="shared" si="29"/>
        <v>Matt B</v>
      </c>
      <c r="G601" t="str">
        <f t="shared" si="27"/>
        <v>Damiere ByrdDamiere By</v>
      </c>
      <c r="H601" t="str">
        <f t="shared" si="28"/>
        <v>rd</v>
      </c>
    </row>
    <row r="602" spans="1:8" hidden="1">
      <c r="A602">
        <v>198</v>
      </c>
      <c r="B602" t="s">
        <v>539</v>
      </c>
      <c r="F602" s="39" t="str">
        <f t="shared" si="29"/>
        <v>Bu</v>
      </c>
      <c r="G602" t="str">
        <f t="shared" si="27"/>
        <v>Damiere By</v>
      </c>
      <c r="H602" t="str">
        <f t="shared" si="28"/>
        <v>rd</v>
      </c>
    </row>
    <row r="603" spans="1:8">
      <c r="B603" t="s">
        <v>540</v>
      </c>
      <c r="E603" s="39" t="s">
        <v>2</v>
      </c>
      <c r="F603" s="39" t="str">
        <f t="shared" si="29"/>
        <v>Damiere Byrd</v>
      </c>
      <c r="G603" t="str">
        <f t="shared" si="27"/>
        <v>NE</v>
      </c>
      <c r="H603" t="str">
        <f t="shared" si="28"/>
        <v>WR</v>
      </c>
    </row>
    <row r="604" spans="1:8" hidden="1">
      <c r="B604" t="s">
        <v>230</v>
      </c>
      <c r="F604" s="39" t="str">
        <f t="shared" si="29"/>
        <v>Damier</v>
      </c>
      <c r="G604" t="str">
        <f t="shared" si="27"/>
        <v>Austin SeibertAustin Seibe</v>
      </c>
      <c r="H604" t="str">
        <f t="shared" si="28"/>
        <v>rt</v>
      </c>
    </row>
    <row r="605" spans="1:8" hidden="1">
      <c r="A605">
        <v>199</v>
      </c>
      <c r="B605" t="s">
        <v>541</v>
      </c>
      <c r="F605" s="39" t="str">
        <f t="shared" si="29"/>
        <v>NE</v>
      </c>
      <c r="G605" t="str">
        <f t="shared" si="27"/>
        <v>Austin Seibe</v>
      </c>
      <c r="H605" t="str">
        <f t="shared" si="28"/>
        <v>rt</v>
      </c>
    </row>
    <row r="606" spans="1:8">
      <c r="B606" t="s">
        <v>542</v>
      </c>
      <c r="E606" s="39" t="s">
        <v>2</v>
      </c>
      <c r="F606" s="39" t="str">
        <f t="shared" si="29"/>
        <v>Austin Seibert</v>
      </c>
      <c r="G606" t="str">
        <f t="shared" si="27"/>
        <v>Ci</v>
      </c>
      <c r="H606" t="str">
        <f t="shared" si="28"/>
        <v>nK</v>
      </c>
    </row>
    <row r="607" spans="1:8" hidden="1">
      <c r="B607" t="s">
        <v>543</v>
      </c>
      <c r="F607" s="39" t="str">
        <f t="shared" si="29"/>
        <v xml:space="preserve">Austin </v>
      </c>
      <c r="G607" t="str">
        <f t="shared" si="27"/>
        <v>Tony PollardTony Polla</v>
      </c>
      <c r="H607" t="str">
        <f t="shared" si="28"/>
        <v>rd</v>
      </c>
    </row>
    <row r="608" spans="1:8" hidden="1">
      <c r="A608">
        <v>200</v>
      </c>
      <c r="B608" t="s">
        <v>544</v>
      </c>
      <c r="F608" s="39" t="str">
        <f t="shared" si="29"/>
        <v>Ci</v>
      </c>
      <c r="G608" t="str">
        <f t="shared" si="27"/>
        <v>Tony Polla</v>
      </c>
      <c r="H608" t="str">
        <f t="shared" si="28"/>
        <v>rd</v>
      </c>
    </row>
    <row r="609" spans="1:8">
      <c r="B609" t="s">
        <v>545</v>
      </c>
      <c r="E609" s="39" t="s">
        <v>2</v>
      </c>
      <c r="F609" s="39" t="str">
        <f t="shared" si="29"/>
        <v>Tony Pollard</v>
      </c>
      <c r="G609" t="str">
        <f t="shared" si="27"/>
        <v>D</v>
      </c>
      <c r="H609" t="str">
        <f t="shared" si="28"/>
        <v>al</v>
      </c>
    </row>
    <row r="610" spans="1:8" hidden="1">
      <c r="B610" t="s">
        <v>546</v>
      </c>
      <c r="F610" s="39" t="str">
        <f t="shared" si="29"/>
        <v>Tony P</v>
      </c>
      <c r="G610" t="e">
        <f t="shared" si="27"/>
        <v>#VALUE!</v>
      </c>
      <c r="H610" t="str">
        <f t="shared" si="28"/>
        <v/>
      </c>
    </row>
    <row r="611" spans="1:8" hidden="1">
      <c r="F611" s="39" t="str">
        <f t="shared" si="29"/>
        <v>D</v>
      </c>
      <c r="G611" t="e">
        <f t="shared" si="27"/>
        <v>#VALUE!</v>
      </c>
      <c r="H611" t="str">
        <f t="shared" si="28"/>
        <v/>
      </c>
    </row>
    <row r="612" spans="1:8">
      <c r="E612" s="39" t="s">
        <v>2</v>
      </c>
      <c r="F612" s="39" t="str">
        <f t="shared" si="29"/>
        <v/>
      </c>
      <c r="G612" t="e">
        <f t="shared" si="27"/>
        <v>#VALUE!</v>
      </c>
      <c r="H612" t="str">
        <f t="shared" si="28"/>
        <v/>
      </c>
    </row>
    <row r="613" spans="1:8" hidden="1">
      <c r="F613" s="39" t="str">
        <f t="shared" si="29"/>
        <v/>
      </c>
      <c r="G613" t="str">
        <f t="shared" si="27"/>
        <v>Dan ArnoldDan Arno</v>
      </c>
      <c r="H613" t="str">
        <f t="shared" si="28"/>
        <v>ld</v>
      </c>
    </row>
    <row r="614" spans="1:8" hidden="1">
      <c r="A614">
        <v>201</v>
      </c>
      <c r="B614" t="s">
        <v>547</v>
      </c>
      <c r="F614" s="39" t="str">
        <f t="shared" si="29"/>
        <v/>
      </c>
      <c r="G614" t="str">
        <f t="shared" si="27"/>
        <v>Dan Arno</v>
      </c>
      <c r="H614" t="str">
        <f t="shared" si="28"/>
        <v>ld</v>
      </c>
    </row>
    <row r="615" spans="1:8">
      <c r="B615" t="s">
        <v>548</v>
      </c>
      <c r="E615" s="39" t="s">
        <v>2</v>
      </c>
      <c r="F615" s="39" t="str">
        <f t="shared" si="29"/>
        <v>Dan Arnold</v>
      </c>
      <c r="G615" t="str">
        <f t="shared" si="27"/>
        <v>Ari</v>
      </c>
      <c r="H615" t="str">
        <f t="shared" si="28"/>
        <v>TE</v>
      </c>
    </row>
    <row r="616" spans="1:8" hidden="1">
      <c r="B616" t="s">
        <v>549</v>
      </c>
      <c r="F616" s="39" t="str">
        <f t="shared" si="29"/>
        <v>Dan A</v>
      </c>
      <c r="G616" t="str">
        <f t="shared" si="27"/>
        <v>Tyler HigbeeTyler Higb</v>
      </c>
      <c r="H616" t="str">
        <f t="shared" si="28"/>
        <v>ee</v>
      </c>
    </row>
    <row r="617" spans="1:8" hidden="1">
      <c r="A617">
        <v>202</v>
      </c>
      <c r="B617" t="s">
        <v>550</v>
      </c>
      <c r="F617" s="39" t="str">
        <f t="shared" si="29"/>
        <v>Ar</v>
      </c>
      <c r="G617" t="str">
        <f t="shared" si="27"/>
        <v>Tyler Higb</v>
      </c>
      <c r="H617" t="str">
        <f t="shared" si="28"/>
        <v>ee</v>
      </c>
    </row>
    <row r="618" spans="1:8">
      <c r="B618" t="s">
        <v>551</v>
      </c>
      <c r="E618" s="39" t="s">
        <v>2</v>
      </c>
      <c r="F618" s="39" t="str">
        <f t="shared" si="29"/>
        <v>Tyler Higbee</v>
      </c>
      <c r="G618" t="str">
        <f t="shared" si="27"/>
        <v>LAR</v>
      </c>
      <c r="H618" t="str">
        <f t="shared" si="28"/>
        <v>TE</v>
      </c>
    </row>
    <row r="619" spans="1:8" hidden="1">
      <c r="B619" t="s">
        <v>552</v>
      </c>
      <c r="F619" s="39" t="str">
        <f t="shared" si="29"/>
        <v xml:space="preserve">Tyler </v>
      </c>
      <c r="G619" t="str">
        <f t="shared" si="27"/>
        <v>Jets D/STJets D/</v>
      </c>
      <c r="H619" t="str">
        <f t="shared" si="28"/>
        <v>ST</v>
      </c>
    </row>
    <row r="620" spans="1:8" hidden="1">
      <c r="A620">
        <v>203</v>
      </c>
      <c r="B620" t="s">
        <v>553</v>
      </c>
      <c r="F620" s="39" t="str">
        <f t="shared" si="29"/>
        <v>LA</v>
      </c>
      <c r="G620" t="str">
        <f t="shared" si="27"/>
        <v>Jets D/</v>
      </c>
      <c r="H620" t="str">
        <f t="shared" si="28"/>
        <v>ST</v>
      </c>
    </row>
    <row r="621" spans="1:8">
      <c r="B621" t="s">
        <v>554</v>
      </c>
      <c r="E621" s="39" t="s">
        <v>2</v>
      </c>
      <c r="F621" s="39" t="str">
        <f t="shared" si="29"/>
        <v>Jets D/ST</v>
      </c>
      <c r="G621" t="str">
        <f t="shared" si="27"/>
        <v>NYJD/</v>
      </c>
      <c r="H621" t="str">
        <f t="shared" si="28"/>
        <v>ST</v>
      </c>
    </row>
    <row r="622" spans="1:8" hidden="1">
      <c r="B622" t="s">
        <v>555</v>
      </c>
      <c r="F622" s="39" t="str">
        <f t="shared" si="29"/>
        <v>Jets</v>
      </c>
      <c r="G622" t="str">
        <f t="shared" si="27"/>
        <v>Matthew WrightMatthew Wrig</v>
      </c>
      <c r="H622" t="str">
        <f t="shared" si="28"/>
        <v>ht</v>
      </c>
    </row>
    <row r="623" spans="1:8" hidden="1">
      <c r="A623">
        <v>204</v>
      </c>
      <c r="B623" t="s">
        <v>556</v>
      </c>
      <c r="F623" s="39" t="str">
        <f t="shared" si="29"/>
        <v>NYJ</v>
      </c>
      <c r="G623" t="str">
        <f t="shared" si="27"/>
        <v>Matthew Wrig</v>
      </c>
      <c r="H623" t="str">
        <f t="shared" si="28"/>
        <v>ht</v>
      </c>
    </row>
    <row r="624" spans="1:8">
      <c r="B624" t="s">
        <v>557</v>
      </c>
      <c r="E624" s="39" t="s">
        <v>2</v>
      </c>
      <c r="F624" s="39" t="str">
        <f t="shared" si="29"/>
        <v>Matthew Wright</v>
      </c>
      <c r="G624" t="str">
        <f t="shared" si="27"/>
        <v>Pi</v>
      </c>
      <c r="H624" t="str">
        <f t="shared" si="28"/>
        <v>tK</v>
      </c>
    </row>
    <row r="625" spans="1:8" hidden="1">
      <c r="B625" t="s">
        <v>530</v>
      </c>
      <c r="F625" s="39" t="str">
        <f t="shared" si="29"/>
        <v>Matthew</v>
      </c>
      <c r="G625" t="str">
        <f t="shared" si="27"/>
        <v>Patriots D/STPatriots D/</v>
      </c>
      <c r="H625" t="str">
        <f t="shared" si="28"/>
        <v>ST</v>
      </c>
    </row>
    <row r="626" spans="1:8" hidden="1">
      <c r="A626">
        <v>205</v>
      </c>
      <c r="B626" t="s">
        <v>558</v>
      </c>
      <c r="F626" s="39" t="str">
        <f t="shared" si="29"/>
        <v>Pi</v>
      </c>
      <c r="G626" t="str">
        <f t="shared" si="27"/>
        <v>Patriots D/</v>
      </c>
      <c r="H626" t="str">
        <f t="shared" si="28"/>
        <v>ST</v>
      </c>
    </row>
    <row r="627" spans="1:8">
      <c r="B627" t="s">
        <v>559</v>
      </c>
      <c r="E627" s="39" t="s">
        <v>2</v>
      </c>
      <c r="F627" s="39" t="str">
        <f t="shared" si="29"/>
        <v>Patriots D/ST</v>
      </c>
      <c r="G627" t="str">
        <f t="shared" si="27"/>
        <v>NED/</v>
      </c>
      <c r="H627" t="str">
        <f t="shared" si="28"/>
        <v>ST</v>
      </c>
    </row>
    <row r="628" spans="1:8" hidden="1">
      <c r="B628" t="s">
        <v>560</v>
      </c>
      <c r="F628" s="39" t="str">
        <f t="shared" si="29"/>
        <v>Patrio</v>
      </c>
      <c r="G628" t="str">
        <f t="shared" si="27"/>
        <v>Larry FitzgeraldLarry Fitzgera</v>
      </c>
      <c r="H628" t="str">
        <f t="shared" si="28"/>
        <v>ld</v>
      </c>
    </row>
    <row r="629" spans="1:8" hidden="1">
      <c r="A629">
        <v>206</v>
      </c>
      <c r="B629" t="s">
        <v>561</v>
      </c>
      <c r="F629" s="39" t="str">
        <f t="shared" si="29"/>
        <v>NED</v>
      </c>
      <c r="G629" t="str">
        <f t="shared" si="27"/>
        <v>Larry Fitzgeral</v>
      </c>
      <c r="H629" t="str">
        <f t="shared" si="28"/>
        <v>dQ</v>
      </c>
    </row>
    <row r="630" spans="1:8">
      <c r="B630" t="s">
        <v>562</v>
      </c>
      <c r="E630" s="39" t="s">
        <v>2</v>
      </c>
      <c r="F630" s="39" t="str">
        <f t="shared" si="29"/>
        <v>Larry Fitzgerald</v>
      </c>
      <c r="G630" t="str">
        <f t="shared" si="27"/>
        <v>Ari</v>
      </c>
      <c r="H630" t="str">
        <f t="shared" si="28"/>
        <v>WR</v>
      </c>
    </row>
    <row r="631" spans="1:8" hidden="1">
      <c r="B631" t="s">
        <v>149</v>
      </c>
      <c r="F631" s="39" t="str">
        <f t="shared" si="29"/>
        <v>Larry Fi</v>
      </c>
      <c r="G631" t="str">
        <f t="shared" si="27"/>
        <v>Nick FolkNick Fo</v>
      </c>
      <c r="H631" t="str">
        <f t="shared" si="28"/>
        <v>lk</v>
      </c>
    </row>
    <row r="632" spans="1:8" hidden="1">
      <c r="A632">
        <v>207</v>
      </c>
      <c r="B632" t="s">
        <v>563</v>
      </c>
      <c r="F632" s="39" t="str">
        <f t="shared" si="29"/>
        <v>Ar</v>
      </c>
      <c r="G632" t="str">
        <f t="shared" si="27"/>
        <v>Nick Fol</v>
      </c>
      <c r="H632" t="str">
        <f t="shared" si="28"/>
        <v>kQ</v>
      </c>
    </row>
    <row r="633" spans="1:8">
      <c r="B633" t="s">
        <v>564</v>
      </c>
      <c r="E633" s="39" t="s">
        <v>2</v>
      </c>
      <c r="F633" s="39" t="str">
        <f t="shared" si="29"/>
        <v>Nick Folk</v>
      </c>
      <c r="G633" t="str">
        <f t="shared" si="27"/>
        <v>N</v>
      </c>
      <c r="H633" t="str">
        <f t="shared" si="28"/>
        <v>EK</v>
      </c>
    </row>
    <row r="634" spans="1:8" hidden="1">
      <c r="B634" t="s">
        <v>565</v>
      </c>
      <c r="F634" s="39" t="str">
        <f t="shared" si="29"/>
        <v xml:space="preserve">Nick </v>
      </c>
      <c r="G634" t="str">
        <f t="shared" si="27"/>
        <v>Washington D/STWashington D/</v>
      </c>
      <c r="H634" t="str">
        <f t="shared" si="28"/>
        <v>ST</v>
      </c>
    </row>
    <row r="635" spans="1:8" hidden="1">
      <c r="A635">
        <v>208</v>
      </c>
      <c r="B635" t="s">
        <v>566</v>
      </c>
      <c r="F635" s="39" t="str">
        <f t="shared" si="29"/>
        <v>N</v>
      </c>
      <c r="G635" t="str">
        <f t="shared" si="27"/>
        <v>Washington D/</v>
      </c>
      <c r="H635" t="str">
        <f t="shared" si="28"/>
        <v>ST</v>
      </c>
    </row>
    <row r="636" spans="1:8">
      <c r="B636" t="s">
        <v>567</v>
      </c>
      <c r="E636" s="39" t="s">
        <v>2</v>
      </c>
      <c r="F636" s="39" t="str">
        <f t="shared" si="29"/>
        <v>Washington D/ST</v>
      </c>
      <c r="G636" t="str">
        <f t="shared" si="27"/>
        <v>WshD/</v>
      </c>
      <c r="H636" t="str">
        <f t="shared" si="28"/>
        <v>ST</v>
      </c>
    </row>
    <row r="637" spans="1:8" hidden="1">
      <c r="B637" t="s">
        <v>568</v>
      </c>
      <c r="F637" s="39" t="str">
        <f t="shared" si="29"/>
        <v>Washing</v>
      </c>
      <c r="G637" t="str">
        <f t="shared" si="27"/>
        <v>Le'Veon BellLe'Veon Be</v>
      </c>
      <c r="H637" t="str">
        <f t="shared" si="28"/>
        <v>ll</v>
      </c>
    </row>
    <row r="638" spans="1:8" hidden="1">
      <c r="A638">
        <v>209</v>
      </c>
      <c r="B638" t="s">
        <v>569</v>
      </c>
      <c r="F638" s="39" t="str">
        <f t="shared" si="29"/>
        <v>Wsh</v>
      </c>
      <c r="G638" t="str">
        <f t="shared" si="27"/>
        <v>Le'Veon Bel</v>
      </c>
      <c r="H638" t="str">
        <f t="shared" si="28"/>
        <v>lQ</v>
      </c>
    </row>
    <row r="639" spans="1:8">
      <c r="B639" t="s">
        <v>570</v>
      </c>
      <c r="E639" s="39" t="s">
        <v>2</v>
      </c>
      <c r="F639" s="39" t="str">
        <f t="shared" si="29"/>
        <v>Le'Veon Bell</v>
      </c>
      <c r="G639" t="str">
        <f t="shared" si="27"/>
        <v>KC</v>
      </c>
      <c r="H639" t="str">
        <f t="shared" si="28"/>
        <v>RB</v>
      </c>
    </row>
    <row r="640" spans="1:8" hidden="1">
      <c r="B640" t="s">
        <v>486</v>
      </c>
      <c r="F640" s="39" t="str">
        <f t="shared" si="29"/>
        <v>Le'Veo</v>
      </c>
      <c r="G640" t="str">
        <f t="shared" si="27"/>
        <v>Dalton SchultzDalton Schul</v>
      </c>
      <c r="H640" t="str">
        <f t="shared" si="28"/>
        <v>tz</v>
      </c>
    </row>
    <row r="641" spans="1:8" hidden="1">
      <c r="A641">
        <v>210</v>
      </c>
      <c r="B641" t="s">
        <v>571</v>
      </c>
      <c r="F641" s="39" t="str">
        <f t="shared" si="29"/>
        <v>KC</v>
      </c>
      <c r="G641" t="str">
        <f t="shared" si="27"/>
        <v>Dalton Schul</v>
      </c>
      <c r="H641" t="str">
        <f t="shared" si="28"/>
        <v>tz</v>
      </c>
    </row>
    <row r="642" spans="1:8">
      <c r="B642" t="s">
        <v>572</v>
      </c>
      <c r="E642" s="39" t="s">
        <v>2</v>
      </c>
      <c r="F642" s="39" t="str">
        <f t="shared" si="29"/>
        <v>Dalton Schultz</v>
      </c>
      <c r="G642" t="str">
        <f t="shared" ref="G642:G705" si="30">LEFT(B643,LEN(B643)-2)</f>
        <v>Dal</v>
      </c>
      <c r="H642" t="str">
        <f t="shared" ref="H642:H705" si="31">RIGHT(B643,2)</f>
        <v>TE</v>
      </c>
    </row>
    <row r="643" spans="1:8" hidden="1">
      <c r="B643" t="s">
        <v>573</v>
      </c>
      <c r="F643" s="39" t="str">
        <f t="shared" ref="F643:F706" si="32">LEFT(B642,LEN(B642)/2)</f>
        <v xml:space="preserve">Dalton </v>
      </c>
      <c r="G643" t="str">
        <f t="shared" si="30"/>
        <v>Bills D/STBills D/</v>
      </c>
      <c r="H643" t="str">
        <f t="shared" si="31"/>
        <v>ST</v>
      </c>
    </row>
    <row r="644" spans="1:8" hidden="1">
      <c r="A644">
        <v>211</v>
      </c>
      <c r="B644" t="s">
        <v>574</v>
      </c>
      <c r="F644" s="39" t="str">
        <f t="shared" si="32"/>
        <v>Da</v>
      </c>
      <c r="G644" t="str">
        <f t="shared" si="30"/>
        <v>Bills D/</v>
      </c>
      <c r="H644" t="str">
        <f t="shared" si="31"/>
        <v>ST</v>
      </c>
    </row>
    <row r="645" spans="1:8">
      <c r="B645" t="s">
        <v>575</v>
      </c>
      <c r="E645" s="39" t="s">
        <v>2</v>
      </c>
      <c r="F645" s="39" t="str">
        <f t="shared" si="32"/>
        <v>Bills D/ST</v>
      </c>
      <c r="G645" t="str">
        <f t="shared" si="30"/>
        <v>BufD/</v>
      </c>
      <c r="H645" t="str">
        <f t="shared" si="31"/>
        <v>ST</v>
      </c>
    </row>
    <row r="646" spans="1:8" hidden="1">
      <c r="B646" t="s">
        <v>576</v>
      </c>
      <c r="F646" s="39" t="str">
        <f t="shared" si="32"/>
        <v>Bills</v>
      </c>
      <c r="G646" t="str">
        <f t="shared" si="30"/>
        <v>Cowboys D/STCowboys D/</v>
      </c>
      <c r="H646" t="str">
        <f t="shared" si="31"/>
        <v>ST</v>
      </c>
    </row>
    <row r="647" spans="1:8" hidden="1">
      <c r="A647">
        <v>212</v>
      </c>
      <c r="B647" t="s">
        <v>577</v>
      </c>
      <c r="F647" s="39" t="str">
        <f t="shared" si="32"/>
        <v>Buf</v>
      </c>
      <c r="G647" t="str">
        <f t="shared" si="30"/>
        <v>Cowboys D/</v>
      </c>
      <c r="H647" t="str">
        <f t="shared" si="31"/>
        <v>ST</v>
      </c>
    </row>
    <row r="648" spans="1:8">
      <c r="B648" t="s">
        <v>578</v>
      </c>
      <c r="E648" s="39" t="s">
        <v>2</v>
      </c>
      <c r="F648" s="39" t="str">
        <f t="shared" si="32"/>
        <v>Cowboys D/ST</v>
      </c>
      <c r="G648" t="str">
        <f t="shared" si="30"/>
        <v>DalD/</v>
      </c>
      <c r="H648" t="str">
        <f t="shared" si="31"/>
        <v>ST</v>
      </c>
    </row>
    <row r="649" spans="1:8" hidden="1">
      <c r="B649" t="s">
        <v>579</v>
      </c>
      <c r="F649" s="39" t="str">
        <f t="shared" si="32"/>
        <v>Cowboy</v>
      </c>
      <c r="G649" t="str">
        <f t="shared" si="30"/>
        <v>Jimmy GrahamJimmy Grah</v>
      </c>
      <c r="H649" t="str">
        <f t="shared" si="31"/>
        <v>am</v>
      </c>
    </row>
    <row r="650" spans="1:8" hidden="1">
      <c r="A650">
        <v>213</v>
      </c>
      <c r="B650" t="s">
        <v>580</v>
      </c>
      <c r="F650" s="39" t="str">
        <f t="shared" si="32"/>
        <v>Dal</v>
      </c>
      <c r="G650" t="str">
        <f t="shared" si="30"/>
        <v>Jimmy Grah</v>
      </c>
      <c r="H650" t="str">
        <f t="shared" si="31"/>
        <v>am</v>
      </c>
    </row>
    <row r="651" spans="1:8">
      <c r="B651" t="s">
        <v>581</v>
      </c>
      <c r="E651" s="39" t="s">
        <v>2</v>
      </c>
      <c r="F651" s="39" t="str">
        <f t="shared" si="32"/>
        <v>Jimmy Graham</v>
      </c>
      <c r="G651" t="str">
        <f t="shared" si="30"/>
        <v>Chi</v>
      </c>
      <c r="H651" t="str">
        <f t="shared" si="31"/>
        <v>TE</v>
      </c>
    </row>
    <row r="652" spans="1:8" hidden="1">
      <c r="B652" t="s">
        <v>536</v>
      </c>
      <c r="F652" s="39" t="str">
        <f t="shared" si="32"/>
        <v xml:space="preserve">Jimmy </v>
      </c>
      <c r="G652" t="str">
        <f t="shared" si="30"/>
        <v>Kalen BallageKalen Balla</v>
      </c>
      <c r="H652" t="str">
        <f t="shared" si="31"/>
        <v>ge</v>
      </c>
    </row>
    <row r="653" spans="1:8" hidden="1">
      <c r="A653">
        <v>214</v>
      </c>
      <c r="B653" t="s">
        <v>582</v>
      </c>
      <c r="F653" s="39" t="str">
        <f t="shared" si="32"/>
        <v>Ch</v>
      </c>
      <c r="G653" t="str">
        <f t="shared" si="30"/>
        <v>Kalen Balla</v>
      </c>
      <c r="H653" t="str">
        <f t="shared" si="31"/>
        <v>ge</v>
      </c>
    </row>
    <row r="654" spans="1:8">
      <c r="B654" t="s">
        <v>583</v>
      </c>
      <c r="E654" s="39" t="s">
        <v>2</v>
      </c>
      <c r="F654" s="39" t="str">
        <f t="shared" si="32"/>
        <v>Kalen Ballage</v>
      </c>
      <c r="G654" t="str">
        <f t="shared" si="30"/>
        <v>LAC</v>
      </c>
      <c r="H654" t="str">
        <f t="shared" si="31"/>
        <v>RB</v>
      </c>
    </row>
    <row r="655" spans="1:8" hidden="1">
      <c r="B655" t="s">
        <v>42</v>
      </c>
      <c r="F655" s="39" t="str">
        <f t="shared" si="32"/>
        <v xml:space="preserve">Kalen </v>
      </c>
      <c r="G655" t="str">
        <f t="shared" si="30"/>
        <v>Mike BooneMike Boo</v>
      </c>
      <c r="H655" t="str">
        <f t="shared" si="31"/>
        <v>ne</v>
      </c>
    </row>
    <row r="656" spans="1:8" hidden="1">
      <c r="A656">
        <v>215</v>
      </c>
      <c r="B656" t="s">
        <v>584</v>
      </c>
      <c r="F656" s="39" t="str">
        <f t="shared" si="32"/>
        <v>LA</v>
      </c>
      <c r="G656" t="str">
        <f t="shared" si="30"/>
        <v>Mike Boo</v>
      </c>
      <c r="H656" t="str">
        <f t="shared" si="31"/>
        <v>ne</v>
      </c>
    </row>
    <row r="657" spans="1:8">
      <c r="B657" t="s">
        <v>585</v>
      </c>
      <c r="E657" s="39" t="s">
        <v>2</v>
      </c>
      <c r="F657" s="39" t="str">
        <f t="shared" si="32"/>
        <v>Mike Boone</v>
      </c>
      <c r="G657" t="str">
        <f t="shared" si="30"/>
        <v>Min</v>
      </c>
      <c r="H657" t="str">
        <f t="shared" si="31"/>
        <v>RB</v>
      </c>
    </row>
    <row r="658" spans="1:8" hidden="1">
      <c r="B658" t="s">
        <v>125</v>
      </c>
      <c r="F658" s="39" t="str">
        <f t="shared" si="32"/>
        <v xml:space="preserve">Mike </v>
      </c>
      <c r="G658" t="str">
        <f t="shared" si="30"/>
        <v>Michael BadgleyMichael Badgl</v>
      </c>
      <c r="H658" t="str">
        <f t="shared" si="31"/>
        <v>ey</v>
      </c>
    </row>
    <row r="659" spans="1:8" hidden="1">
      <c r="A659">
        <v>216</v>
      </c>
      <c r="B659" t="s">
        <v>586</v>
      </c>
      <c r="F659" s="39" t="str">
        <f t="shared" si="32"/>
        <v>Mi</v>
      </c>
      <c r="G659" t="str">
        <f t="shared" si="30"/>
        <v>Michael Badgl</v>
      </c>
      <c r="H659" t="str">
        <f t="shared" si="31"/>
        <v>ey</v>
      </c>
    </row>
    <row r="660" spans="1:8">
      <c r="B660" t="s">
        <v>587</v>
      </c>
      <c r="E660" s="39" t="s">
        <v>2</v>
      </c>
      <c r="F660" s="39" t="str">
        <f t="shared" si="32"/>
        <v>Michael Badgley</v>
      </c>
      <c r="G660" t="str">
        <f t="shared" si="30"/>
        <v>LA</v>
      </c>
      <c r="H660" t="str">
        <f t="shared" si="31"/>
        <v>CK</v>
      </c>
    </row>
    <row r="661" spans="1:8" hidden="1">
      <c r="B661" t="s">
        <v>588</v>
      </c>
      <c r="F661" s="39" t="str">
        <f t="shared" si="32"/>
        <v>Michael</v>
      </c>
      <c r="G661" t="str">
        <f t="shared" si="30"/>
        <v>David MooreDavid Moo</v>
      </c>
      <c r="H661" t="str">
        <f t="shared" si="31"/>
        <v>re</v>
      </c>
    </row>
    <row r="662" spans="1:8" hidden="1">
      <c r="A662">
        <v>217</v>
      </c>
      <c r="B662" t="s">
        <v>589</v>
      </c>
      <c r="F662" s="39" t="str">
        <f t="shared" si="32"/>
        <v>LA</v>
      </c>
      <c r="G662" t="str">
        <f t="shared" si="30"/>
        <v>David Moo</v>
      </c>
      <c r="H662" t="str">
        <f t="shared" si="31"/>
        <v>re</v>
      </c>
    </row>
    <row r="663" spans="1:8">
      <c r="B663" t="s">
        <v>590</v>
      </c>
      <c r="E663" s="39" t="s">
        <v>2</v>
      </c>
      <c r="F663" s="39" t="str">
        <f t="shared" si="32"/>
        <v>David Moore</v>
      </c>
      <c r="G663" t="str">
        <f t="shared" si="30"/>
        <v>Sea</v>
      </c>
      <c r="H663" t="str">
        <f t="shared" si="31"/>
        <v>WR</v>
      </c>
    </row>
    <row r="664" spans="1:8" hidden="1">
      <c r="B664" t="s">
        <v>72</v>
      </c>
      <c r="F664" s="39" t="str">
        <f t="shared" si="32"/>
        <v>David</v>
      </c>
      <c r="G664" t="str">
        <f t="shared" si="30"/>
        <v>Jamaal WilliamsJamaal Willia</v>
      </c>
      <c r="H664" t="str">
        <f t="shared" si="31"/>
        <v>ms</v>
      </c>
    </row>
    <row r="665" spans="1:8" hidden="1">
      <c r="A665">
        <v>218</v>
      </c>
      <c r="B665" t="s">
        <v>591</v>
      </c>
      <c r="F665" s="39" t="str">
        <f t="shared" si="32"/>
        <v>Se</v>
      </c>
      <c r="G665" t="str">
        <f t="shared" si="30"/>
        <v>Jamaal Willia</v>
      </c>
      <c r="H665" t="str">
        <f t="shared" si="31"/>
        <v>ms</v>
      </c>
    </row>
    <row r="666" spans="1:8">
      <c r="B666" t="s">
        <v>592</v>
      </c>
      <c r="E666" s="39" t="s">
        <v>2</v>
      </c>
      <c r="F666" s="39" t="str">
        <f t="shared" si="32"/>
        <v>Jamaal Williams</v>
      </c>
      <c r="G666" t="str">
        <f t="shared" si="30"/>
        <v>GB</v>
      </c>
      <c r="H666" t="str">
        <f t="shared" si="31"/>
        <v>RB</v>
      </c>
    </row>
    <row r="667" spans="1:8" hidden="1">
      <c r="B667" t="s">
        <v>122</v>
      </c>
      <c r="F667" s="39" t="str">
        <f t="shared" si="32"/>
        <v xml:space="preserve">Jamaal </v>
      </c>
      <c r="G667" t="str">
        <f t="shared" si="30"/>
        <v>Denzel MimsDenzel Mi</v>
      </c>
      <c r="H667" t="str">
        <f t="shared" si="31"/>
        <v>ms</v>
      </c>
    </row>
    <row r="668" spans="1:8" hidden="1">
      <c r="A668">
        <v>219</v>
      </c>
      <c r="B668" t="s">
        <v>593</v>
      </c>
      <c r="F668" s="39" t="str">
        <f t="shared" si="32"/>
        <v>GB</v>
      </c>
      <c r="G668" t="str">
        <f t="shared" si="30"/>
        <v>Denzel Mi</v>
      </c>
      <c r="H668" t="str">
        <f t="shared" si="31"/>
        <v>ms</v>
      </c>
    </row>
    <row r="669" spans="1:8">
      <c r="B669" t="s">
        <v>594</v>
      </c>
      <c r="E669" s="39" t="s">
        <v>2</v>
      </c>
      <c r="F669" s="39" t="str">
        <f t="shared" si="32"/>
        <v>Denzel Mims</v>
      </c>
      <c r="G669" t="str">
        <f t="shared" si="30"/>
        <v>NYJ</v>
      </c>
      <c r="H669" t="str">
        <f t="shared" si="31"/>
        <v>WR</v>
      </c>
    </row>
    <row r="670" spans="1:8" hidden="1">
      <c r="B670" t="s">
        <v>251</v>
      </c>
      <c r="F670" s="39" t="str">
        <f t="shared" si="32"/>
        <v>Denze</v>
      </c>
      <c r="G670" t="str">
        <f t="shared" si="30"/>
        <v>Josh AdamsJosh Ada</v>
      </c>
      <c r="H670" t="str">
        <f t="shared" si="31"/>
        <v>ms</v>
      </c>
    </row>
    <row r="671" spans="1:8" hidden="1">
      <c r="A671">
        <v>220</v>
      </c>
      <c r="B671" t="s">
        <v>595</v>
      </c>
      <c r="F671" s="39" t="str">
        <f t="shared" si="32"/>
        <v>NY</v>
      </c>
      <c r="G671" t="str">
        <f t="shared" si="30"/>
        <v>Josh Ada</v>
      </c>
      <c r="H671" t="str">
        <f t="shared" si="31"/>
        <v>ms</v>
      </c>
    </row>
    <row r="672" spans="1:8">
      <c r="B672" t="s">
        <v>596</v>
      </c>
      <c r="E672" s="39" t="s">
        <v>2</v>
      </c>
      <c r="F672" s="39" t="str">
        <f t="shared" si="32"/>
        <v>Josh Adams</v>
      </c>
      <c r="G672" t="str">
        <f t="shared" si="30"/>
        <v>NYJ</v>
      </c>
      <c r="H672" t="str">
        <f t="shared" si="31"/>
        <v>RB</v>
      </c>
    </row>
    <row r="673" spans="1:8" hidden="1">
      <c r="B673" t="s">
        <v>257</v>
      </c>
      <c r="F673" s="39" t="str">
        <f t="shared" si="32"/>
        <v xml:space="preserve">Josh </v>
      </c>
      <c r="G673" t="str">
        <f t="shared" si="30"/>
        <v>Chad HansenChad Hans</v>
      </c>
      <c r="H673" t="str">
        <f t="shared" si="31"/>
        <v>en</v>
      </c>
    </row>
    <row r="674" spans="1:8" hidden="1">
      <c r="A674">
        <v>221</v>
      </c>
      <c r="B674" t="s">
        <v>597</v>
      </c>
      <c r="F674" s="39" t="str">
        <f t="shared" si="32"/>
        <v>NY</v>
      </c>
      <c r="G674" t="str">
        <f t="shared" si="30"/>
        <v>Chad Hans</v>
      </c>
      <c r="H674" t="str">
        <f t="shared" si="31"/>
        <v>en</v>
      </c>
    </row>
    <row r="675" spans="1:8">
      <c r="B675" t="s">
        <v>598</v>
      </c>
      <c r="E675" s="39" t="s">
        <v>2</v>
      </c>
      <c r="F675" s="39" t="str">
        <f t="shared" si="32"/>
        <v>Chad Hansen</v>
      </c>
      <c r="G675" t="str">
        <f t="shared" si="30"/>
        <v>Hou</v>
      </c>
      <c r="H675" t="str">
        <f t="shared" si="31"/>
        <v>WR</v>
      </c>
    </row>
    <row r="676" spans="1:8" hidden="1">
      <c r="B676" t="s">
        <v>158</v>
      </c>
      <c r="F676" s="39" t="str">
        <f t="shared" si="32"/>
        <v xml:space="preserve">Chad </v>
      </c>
      <c r="G676" t="str">
        <f t="shared" si="30"/>
        <v>Mohamed Sanu Sr.Mohamed Sanu S</v>
      </c>
      <c r="H676" t="str">
        <f t="shared" si="31"/>
        <v>r.</v>
      </c>
    </row>
    <row r="677" spans="1:8" hidden="1">
      <c r="A677">
        <v>222</v>
      </c>
      <c r="B677" t="s">
        <v>599</v>
      </c>
      <c r="F677" s="39" t="str">
        <f t="shared" si="32"/>
        <v>Ho</v>
      </c>
      <c r="G677" t="str">
        <f t="shared" si="30"/>
        <v>Mohamed Sanu S</v>
      </c>
      <c r="H677" t="str">
        <f t="shared" si="31"/>
        <v>r.</v>
      </c>
    </row>
    <row r="678" spans="1:8">
      <c r="B678" t="s">
        <v>600</v>
      </c>
      <c r="E678" s="39" t="s">
        <v>2</v>
      </c>
      <c r="F678" s="39" t="str">
        <f t="shared" si="32"/>
        <v>Mohamed Sanu Sr.</v>
      </c>
      <c r="G678" t="str">
        <f t="shared" si="30"/>
        <v>Det</v>
      </c>
      <c r="H678" t="str">
        <f t="shared" si="31"/>
        <v>WR</v>
      </c>
    </row>
    <row r="679" spans="1:8" hidden="1">
      <c r="B679" t="s">
        <v>273</v>
      </c>
      <c r="F679" s="39" t="str">
        <f t="shared" si="32"/>
        <v xml:space="preserve">Mohamed </v>
      </c>
      <c r="G679" t="str">
        <f t="shared" si="30"/>
        <v>Stephen GostkowskiStephen Gostkows</v>
      </c>
      <c r="H679" t="str">
        <f t="shared" si="31"/>
        <v>ki</v>
      </c>
    </row>
    <row r="680" spans="1:8" hidden="1">
      <c r="A680">
        <v>223</v>
      </c>
      <c r="B680" t="s">
        <v>601</v>
      </c>
      <c r="F680" s="39" t="str">
        <f t="shared" si="32"/>
        <v>De</v>
      </c>
      <c r="G680" t="str">
        <f t="shared" si="30"/>
        <v>Stephen Gostkowsk</v>
      </c>
      <c r="H680" t="str">
        <f t="shared" si="31"/>
        <v>iO</v>
      </c>
    </row>
    <row r="681" spans="1:8">
      <c r="B681" t="s">
        <v>602</v>
      </c>
      <c r="E681" s="39" t="s">
        <v>2</v>
      </c>
      <c r="F681" s="39" t="str">
        <f t="shared" si="32"/>
        <v>Stephen Gostkowski</v>
      </c>
      <c r="G681" t="str">
        <f t="shared" si="30"/>
        <v>Te</v>
      </c>
      <c r="H681" t="str">
        <f t="shared" si="31"/>
        <v>nK</v>
      </c>
    </row>
    <row r="682" spans="1:8" hidden="1">
      <c r="B682" t="s">
        <v>603</v>
      </c>
      <c r="F682" s="39" t="str">
        <f t="shared" si="32"/>
        <v>Stephen G</v>
      </c>
      <c r="G682" t="str">
        <f t="shared" si="30"/>
        <v>Robbie GouldRobbie Gou</v>
      </c>
      <c r="H682" t="str">
        <f t="shared" si="31"/>
        <v>ld</v>
      </c>
    </row>
    <row r="683" spans="1:8" hidden="1">
      <c r="A683">
        <v>224</v>
      </c>
      <c r="B683" t="s">
        <v>604</v>
      </c>
      <c r="F683" s="39" t="str">
        <f t="shared" si="32"/>
        <v>Te</v>
      </c>
      <c r="G683" t="str">
        <f t="shared" si="30"/>
        <v>Robbie Goul</v>
      </c>
      <c r="H683" t="str">
        <f t="shared" si="31"/>
        <v>dO</v>
      </c>
    </row>
    <row r="684" spans="1:8">
      <c r="B684" t="s">
        <v>605</v>
      </c>
      <c r="E684" s="39" t="s">
        <v>2</v>
      </c>
      <c r="F684" s="39" t="str">
        <f t="shared" si="32"/>
        <v>Robbie Gould</v>
      </c>
      <c r="G684" t="str">
        <f t="shared" si="30"/>
        <v>S</v>
      </c>
      <c r="H684" t="str">
        <f t="shared" si="31"/>
        <v>FK</v>
      </c>
    </row>
    <row r="685" spans="1:8" hidden="1">
      <c r="B685" t="s">
        <v>606</v>
      </c>
      <c r="F685" s="39" t="str">
        <f t="shared" si="32"/>
        <v>Robbie</v>
      </c>
      <c r="G685" t="str">
        <f t="shared" si="30"/>
        <v>Demarcus RobinsonDemarcus Robins</v>
      </c>
      <c r="H685" t="str">
        <f t="shared" si="31"/>
        <v>on</v>
      </c>
    </row>
    <row r="686" spans="1:8" hidden="1">
      <c r="A686">
        <v>225</v>
      </c>
      <c r="B686" t="s">
        <v>607</v>
      </c>
      <c r="F686" s="39" t="str">
        <f t="shared" si="32"/>
        <v>S</v>
      </c>
      <c r="G686" t="str">
        <f t="shared" si="30"/>
        <v>Demarcus Robins</v>
      </c>
      <c r="H686" t="str">
        <f t="shared" si="31"/>
        <v>on</v>
      </c>
    </row>
    <row r="687" spans="1:8">
      <c r="B687" t="s">
        <v>608</v>
      </c>
      <c r="E687" s="39" t="s">
        <v>2</v>
      </c>
      <c r="F687" s="39" t="str">
        <f t="shared" si="32"/>
        <v>Demarcus Robinson</v>
      </c>
      <c r="G687" t="str">
        <f t="shared" si="30"/>
        <v>KC</v>
      </c>
      <c r="H687" t="str">
        <f t="shared" si="31"/>
        <v>WR</v>
      </c>
    </row>
    <row r="688" spans="1:8" hidden="1">
      <c r="B688" t="s">
        <v>328</v>
      </c>
      <c r="F688" s="39" t="str">
        <f t="shared" si="32"/>
        <v>Demarcus</v>
      </c>
      <c r="G688" t="str">
        <f t="shared" si="30"/>
        <v>Dawson KnoxDawson Kn</v>
      </c>
      <c r="H688" t="str">
        <f t="shared" si="31"/>
        <v>ox</v>
      </c>
    </row>
    <row r="689" spans="1:8" hidden="1">
      <c r="A689">
        <v>226</v>
      </c>
      <c r="B689" t="s">
        <v>609</v>
      </c>
      <c r="F689" s="39" t="str">
        <f t="shared" si="32"/>
        <v>KC</v>
      </c>
      <c r="G689" t="str">
        <f t="shared" si="30"/>
        <v>Dawson Kn</v>
      </c>
      <c r="H689" t="str">
        <f t="shared" si="31"/>
        <v>ox</v>
      </c>
    </row>
    <row r="690" spans="1:8">
      <c r="B690" t="s">
        <v>610</v>
      </c>
      <c r="E690" s="39" t="s">
        <v>2</v>
      </c>
      <c r="F690" s="39" t="str">
        <f t="shared" si="32"/>
        <v>Dawson Knox</v>
      </c>
      <c r="G690" t="str">
        <f t="shared" si="30"/>
        <v>Buf</v>
      </c>
      <c r="H690" t="str">
        <f t="shared" si="31"/>
        <v>TE</v>
      </c>
    </row>
    <row r="691" spans="1:8" hidden="1">
      <c r="B691" t="s">
        <v>611</v>
      </c>
      <c r="F691" s="39" t="str">
        <f t="shared" si="32"/>
        <v>Dawso</v>
      </c>
      <c r="G691" t="str">
        <f t="shared" si="30"/>
        <v>N'Keal HarryN'Keal Har</v>
      </c>
      <c r="H691" t="str">
        <f t="shared" si="31"/>
        <v>ry</v>
      </c>
    </row>
    <row r="692" spans="1:8" hidden="1">
      <c r="A692">
        <v>227</v>
      </c>
      <c r="B692" t="s">
        <v>612</v>
      </c>
      <c r="F692" s="39" t="str">
        <f t="shared" si="32"/>
        <v>Bu</v>
      </c>
      <c r="G692" t="str">
        <f t="shared" si="30"/>
        <v>N'Keal Har</v>
      </c>
      <c r="H692" t="str">
        <f t="shared" si="31"/>
        <v>ry</v>
      </c>
    </row>
    <row r="693" spans="1:8">
      <c r="B693" t="s">
        <v>613</v>
      </c>
      <c r="E693" s="39" t="s">
        <v>2</v>
      </c>
      <c r="F693" s="39" t="str">
        <f t="shared" si="32"/>
        <v>N'Keal Harry</v>
      </c>
      <c r="G693" t="str">
        <f t="shared" si="30"/>
        <v>NE</v>
      </c>
      <c r="H693" t="str">
        <f t="shared" si="31"/>
        <v>WR</v>
      </c>
    </row>
    <row r="694" spans="1:8" hidden="1">
      <c r="B694" t="s">
        <v>230</v>
      </c>
      <c r="F694" s="39" t="str">
        <f t="shared" si="32"/>
        <v>N'Keal</v>
      </c>
      <c r="G694" t="str">
        <f t="shared" si="30"/>
        <v xml:space="preserve">Willie Snead IVWillie Snead </v>
      </c>
      <c r="H694" t="str">
        <f t="shared" si="31"/>
        <v>IV</v>
      </c>
    </row>
    <row r="695" spans="1:8" hidden="1">
      <c r="A695">
        <v>228</v>
      </c>
      <c r="B695" t="s">
        <v>614</v>
      </c>
      <c r="F695" s="39" t="str">
        <f t="shared" si="32"/>
        <v>NE</v>
      </c>
      <c r="G695" t="str">
        <f t="shared" si="30"/>
        <v>Willie Snead I</v>
      </c>
      <c r="H695" t="str">
        <f t="shared" si="31"/>
        <v>VQ</v>
      </c>
    </row>
    <row r="696" spans="1:8">
      <c r="B696" t="s">
        <v>615</v>
      </c>
      <c r="E696" s="39" t="s">
        <v>2</v>
      </c>
      <c r="F696" s="39" t="str">
        <f t="shared" si="32"/>
        <v>Willie Snead IV</v>
      </c>
      <c r="G696" t="str">
        <f t="shared" si="30"/>
        <v>Bal</v>
      </c>
      <c r="H696" t="str">
        <f t="shared" si="31"/>
        <v>WR</v>
      </c>
    </row>
    <row r="697" spans="1:8" hidden="1">
      <c r="B697" t="s">
        <v>267</v>
      </c>
      <c r="F697" s="39" t="str">
        <f t="shared" si="32"/>
        <v>Willie S</v>
      </c>
      <c r="G697" t="str">
        <f t="shared" si="30"/>
        <v>Mason CrosbyMason Cros</v>
      </c>
      <c r="H697" t="str">
        <f t="shared" si="31"/>
        <v>by</v>
      </c>
    </row>
    <row r="698" spans="1:8" hidden="1">
      <c r="A698">
        <v>229</v>
      </c>
      <c r="B698" t="s">
        <v>616</v>
      </c>
      <c r="F698" s="39" t="str">
        <f t="shared" si="32"/>
        <v>Ba</v>
      </c>
      <c r="G698" t="str">
        <f t="shared" si="30"/>
        <v>Mason Cros</v>
      </c>
      <c r="H698" t="str">
        <f t="shared" si="31"/>
        <v>by</v>
      </c>
    </row>
    <row r="699" spans="1:8">
      <c r="B699" t="s">
        <v>617</v>
      </c>
      <c r="E699" s="39" t="s">
        <v>2</v>
      </c>
      <c r="F699" s="39" t="str">
        <f t="shared" si="32"/>
        <v>Mason Crosby</v>
      </c>
      <c r="G699" t="str">
        <f t="shared" si="30"/>
        <v>G</v>
      </c>
      <c r="H699" t="str">
        <f t="shared" si="31"/>
        <v>BK</v>
      </c>
    </row>
    <row r="700" spans="1:8" hidden="1">
      <c r="B700" t="s">
        <v>618</v>
      </c>
      <c r="F700" s="39" t="str">
        <f t="shared" si="32"/>
        <v xml:space="preserve">Mason </v>
      </c>
      <c r="G700" t="str">
        <f t="shared" si="30"/>
        <v>Sony MichelSony Mich</v>
      </c>
      <c r="H700" t="str">
        <f t="shared" si="31"/>
        <v>el</v>
      </c>
    </row>
    <row r="701" spans="1:8" hidden="1">
      <c r="A701">
        <v>230</v>
      </c>
      <c r="B701" t="s">
        <v>619</v>
      </c>
      <c r="F701" s="39" t="str">
        <f t="shared" si="32"/>
        <v>G</v>
      </c>
      <c r="G701" t="str">
        <f t="shared" si="30"/>
        <v>Sony Mich</v>
      </c>
      <c r="H701" t="str">
        <f t="shared" si="31"/>
        <v>el</v>
      </c>
    </row>
    <row r="702" spans="1:8">
      <c r="B702" t="s">
        <v>620</v>
      </c>
      <c r="E702" s="39" t="s">
        <v>2</v>
      </c>
      <c r="F702" s="39" t="str">
        <f t="shared" si="32"/>
        <v>Sony Michel</v>
      </c>
      <c r="G702" t="str">
        <f t="shared" si="30"/>
        <v>NE</v>
      </c>
      <c r="H702" t="str">
        <f t="shared" si="31"/>
        <v>RB</v>
      </c>
    </row>
    <row r="703" spans="1:8" hidden="1">
      <c r="B703" t="s">
        <v>385</v>
      </c>
      <c r="F703" s="39" t="str">
        <f t="shared" si="32"/>
        <v xml:space="preserve">Sony </v>
      </c>
      <c r="G703" t="str">
        <f t="shared" si="30"/>
        <v>Saints D/STSaints D/</v>
      </c>
      <c r="H703" t="str">
        <f t="shared" si="31"/>
        <v>ST</v>
      </c>
    </row>
    <row r="704" spans="1:8" hidden="1">
      <c r="A704">
        <v>231</v>
      </c>
      <c r="B704" t="s">
        <v>621</v>
      </c>
      <c r="F704" s="39" t="str">
        <f t="shared" si="32"/>
        <v>NE</v>
      </c>
      <c r="G704" t="str">
        <f t="shared" si="30"/>
        <v>Saints D/</v>
      </c>
      <c r="H704" t="str">
        <f t="shared" si="31"/>
        <v>ST</v>
      </c>
    </row>
    <row r="705" spans="1:8">
      <c r="B705" t="s">
        <v>622</v>
      </c>
      <c r="E705" s="39" t="s">
        <v>2</v>
      </c>
      <c r="F705" s="39" t="str">
        <f t="shared" si="32"/>
        <v>Saints D/ST</v>
      </c>
      <c r="G705" t="str">
        <f t="shared" si="30"/>
        <v>NOD/</v>
      </c>
      <c r="H705" t="str">
        <f t="shared" si="31"/>
        <v>ST</v>
      </c>
    </row>
    <row r="706" spans="1:8" hidden="1">
      <c r="B706" t="s">
        <v>623</v>
      </c>
      <c r="F706" s="39" t="str">
        <f t="shared" si="32"/>
        <v>Saint</v>
      </c>
      <c r="G706" t="str">
        <f t="shared" ref="G706:G763" si="33">LEFT(B707,LEN(B707)-2)</f>
        <v>DaeSean HamiltonDaeSean Hamilt</v>
      </c>
      <c r="H706" t="str">
        <f t="shared" ref="H706:H763" si="34">RIGHT(B707,2)</f>
        <v>on</v>
      </c>
    </row>
    <row r="707" spans="1:8" hidden="1">
      <c r="A707">
        <v>232</v>
      </c>
      <c r="B707" t="s">
        <v>624</v>
      </c>
      <c r="F707" s="39" t="str">
        <f t="shared" ref="F707:F763" si="35">LEFT(B706,LEN(B706)/2)</f>
        <v>NOD</v>
      </c>
      <c r="G707" t="str">
        <f t="shared" si="33"/>
        <v>DaeSean Hamilt</v>
      </c>
      <c r="H707" t="str">
        <f t="shared" si="34"/>
        <v>on</v>
      </c>
    </row>
    <row r="708" spans="1:8">
      <c r="B708" t="s">
        <v>625</v>
      </c>
      <c r="E708" s="39" t="s">
        <v>2</v>
      </c>
      <c r="F708" s="39" t="str">
        <f t="shared" si="35"/>
        <v>DaeSean Hamilton</v>
      </c>
      <c r="G708" t="str">
        <f t="shared" si="33"/>
        <v>Den</v>
      </c>
      <c r="H708" t="str">
        <f t="shared" si="34"/>
        <v>WR</v>
      </c>
    </row>
    <row r="709" spans="1:8" hidden="1">
      <c r="B709" t="s">
        <v>350</v>
      </c>
      <c r="F709" s="39" t="str">
        <f t="shared" si="35"/>
        <v xml:space="preserve">DaeSean </v>
      </c>
      <c r="G709" t="str">
        <f t="shared" si="33"/>
        <v>Cardinals D/STCardinals D/</v>
      </c>
      <c r="H709" t="str">
        <f t="shared" si="34"/>
        <v>ST</v>
      </c>
    </row>
    <row r="710" spans="1:8" hidden="1">
      <c r="A710">
        <v>233</v>
      </c>
      <c r="B710" t="s">
        <v>626</v>
      </c>
      <c r="F710" s="39" t="str">
        <f t="shared" si="35"/>
        <v>De</v>
      </c>
      <c r="G710" t="str">
        <f t="shared" si="33"/>
        <v>Cardinals D/</v>
      </c>
      <c r="H710" t="str">
        <f t="shared" si="34"/>
        <v>ST</v>
      </c>
    </row>
    <row r="711" spans="1:8">
      <c r="B711" t="s">
        <v>627</v>
      </c>
      <c r="E711" s="39" t="s">
        <v>2</v>
      </c>
      <c r="F711" s="39" t="str">
        <f t="shared" si="35"/>
        <v>Cardinals D/ST</v>
      </c>
      <c r="G711" t="str">
        <f t="shared" si="33"/>
        <v>AriD/</v>
      </c>
      <c r="H711" t="str">
        <f t="shared" si="34"/>
        <v>ST</v>
      </c>
    </row>
    <row r="712" spans="1:8" hidden="1">
      <c r="B712" t="s">
        <v>628</v>
      </c>
      <c r="F712" s="39" t="str">
        <f t="shared" si="35"/>
        <v>Cardina</v>
      </c>
      <c r="G712" t="str">
        <f t="shared" si="33"/>
        <v>Buccaneers D/STBuccaneers D/</v>
      </c>
      <c r="H712" t="str">
        <f t="shared" si="34"/>
        <v>ST</v>
      </c>
    </row>
    <row r="713" spans="1:8" hidden="1">
      <c r="A713">
        <v>234</v>
      </c>
      <c r="B713" t="s">
        <v>629</v>
      </c>
      <c r="F713" s="39" t="str">
        <f t="shared" si="35"/>
        <v>Ari</v>
      </c>
      <c r="G713" t="str">
        <f t="shared" si="33"/>
        <v>Buccaneers D/</v>
      </c>
      <c r="H713" t="str">
        <f t="shared" si="34"/>
        <v>ST</v>
      </c>
    </row>
    <row r="714" spans="1:8">
      <c r="B714" t="s">
        <v>630</v>
      </c>
      <c r="E714" s="39" t="s">
        <v>2</v>
      </c>
      <c r="F714" s="39" t="str">
        <f t="shared" si="35"/>
        <v>Buccaneers D/ST</v>
      </c>
      <c r="G714" t="str">
        <f t="shared" si="33"/>
        <v>TBD/</v>
      </c>
      <c r="H714" t="str">
        <f t="shared" si="34"/>
        <v>ST</v>
      </c>
    </row>
    <row r="715" spans="1:8" hidden="1">
      <c r="B715" t="s">
        <v>631</v>
      </c>
      <c r="F715" s="39" t="str">
        <f t="shared" si="35"/>
        <v>Buccane</v>
      </c>
      <c r="G715" t="str">
        <f t="shared" si="33"/>
        <v>Seahawks D/STSeahawks D/</v>
      </c>
      <c r="H715" t="str">
        <f t="shared" si="34"/>
        <v>ST</v>
      </c>
    </row>
    <row r="716" spans="1:8" hidden="1">
      <c r="A716">
        <v>235</v>
      </c>
      <c r="B716" t="s">
        <v>632</v>
      </c>
      <c r="F716" s="39" t="str">
        <f t="shared" si="35"/>
        <v>TBD</v>
      </c>
      <c r="G716" t="str">
        <f t="shared" si="33"/>
        <v>Seahawks D/</v>
      </c>
      <c r="H716" t="str">
        <f t="shared" si="34"/>
        <v>ST</v>
      </c>
    </row>
    <row r="717" spans="1:8">
      <c r="B717" t="s">
        <v>633</v>
      </c>
      <c r="E717" s="39" t="s">
        <v>2</v>
      </c>
      <c r="F717" s="39" t="str">
        <f t="shared" si="35"/>
        <v>Seahawks D/ST</v>
      </c>
      <c r="G717" t="str">
        <f t="shared" si="33"/>
        <v>SeaD/</v>
      </c>
      <c r="H717" t="str">
        <f t="shared" si="34"/>
        <v>ST</v>
      </c>
    </row>
    <row r="718" spans="1:8" hidden="1">
      <c r="B718" t="s">
        <v>634</v>
      </c>
      <c r="F718" s="39" t="str">
        <f t="shared" si="35"/>
        <v>Seahaw</v>
      </c>
      <c r="G718" t="str">
        <f t="shared" si="33"/>
        <v>Devontae BookerDevontae Book</v>
      </c>
      <c r="H718" t="str">
        <f t="shared" si="34"/>
        <v>er</v>
      </c>
    </row>
    <row r="719" spans="1:8" hidden="1">
      <c r="A719">
        <v>236</v>
      </c>
      <c r="B719" t="s">
        <v>635</v>
      </c>
      <c r="F719" s="39" t="str">
        <f t="shared" si="35"/>
        <v>Sea</v>
      </c>
      <c r="G719" t="str">
        <f t="shared" si="33"/>
        <v>Devontae Book</v>
      </c>
      <c r="H719" t="str">
        <f t="shared" si="34"/>
        <v>er</v>
      </c>
    </row>
    <row r="720" spans="1:8">
      <c r="B720" t="s">
        <v>636</v>
      </c>
      <c r="E720" s="39" t="s">
        <v>2</v>
      </c>
      <c r="F720" s="39" t="str">
        <f t="shared" si="35"/>
        <v>Devontae Booker</v>
      </c>
      <c r="G720" t="str">
        <f t="shared" si="33"/>
        <v>LV</v>
      </c>
      <c r="H720" t="str">
        <f t="shared" si="34"/>
        <v>RB</v>
      </c>
    </row>
    <row r="721" spans="1:8" hidden="1">
      <c r="B721" t="s">
        <v>110</v>
      </c>
      <c r="F721" s="39" t="str">
        <f t="shared" si="35"/>
        <v>Devonta</v>
      </c>
      <c r="G721" t="str">
        <f t="shared" si="33"/>
        <v>Salvon AhmedSalvon Ahm</v>
      </c>
      <c r="H721" t="str">
        <f t="shared" si="34"/>
        <v>ed</v>
      </c>
    </row>
    <row r="722" spans="1:8" hidden="1">
      <c r="A722">
        <v>237</v>
      </c>
      <c r="B722" t="s">
        <v>637</v>
      </c>
      <c r="F722" s="39" t="str">
        <f t="shared" si="35"/>
        <v>LV</v>
      </c>
      <c r="G722" t="str">
        <f t="shared" si="33"/>
        <v>Salvon Ahm</v>
      </c>
      <c r="H722" t="str">
        <f t="shared" si="34"/>
        <v>ed</v>
      </c>
    </row>
    <row r="723" spans="1:8">
      <c r="B723" t="s">
        <v>638</v>
      </c>
      <c r="E723" s="39" t="s">
        <v>2</v>
      </c>
      <c r="F723" s="39" t="str">
        <f t="shared" si="35"/>
        <v>Salvon Ahmed</v>
      </c>
      <c r="G723" t="str">
        <f t="shared" si="33"/>
        <v>Mia</v>
      </c>
      <c r="H723" t="str">
        <f t="shared" si="34"/>
        <v>RB</v>
      </c>
    </row>
    <row r="724" spans="1:8" hidden="1">
      <c r="B724" t="s">
        <v>87</v>
      </c>
      <c r="F724" s="39" t="str">
        <f t="shared" si="35"/>
        <v>Salvon</v>
      </c>
      <c r="G724" t="str">
        <f t="shared" si="33"/>
        <v>Giants D/STGiants D/</v>
      </c>
      <c r="H724" t="str">
        <f t="shared" si="34"/>
        <v>ST</v>
      </c>
    </row>
    <row r="725" spans="1:8" hidden="1">
      <c r="A725">
        <v>238</v>
      </c>
      <c r="B725" t="s">
        <v>639</v>
      </c>
      <c r="F725" s="39" t="str">
        <f t="shared" si="35"/>
        <v>Mi</v>
      </c>
      <c r="G725" t="str">
        <f t="shared" si="33"/>
        <v>Giants D/</v>
      </c>
      <c r="H725" t="str">
        <f t="shared" si="34"/>
        <v>ST</v>
      </c>
    </row>
    <row r="726" spans="1:8">
      <c r="B726" t="s">
        <v>640</v>
      </c>
      <c r="E726" s="39" t="s">
        <v>2</v>
      </c>
      <c r="F726" s="39" t="str">
        <f t="shared" si="35"/>
        <v>Giants D/ST</v>
      </c>
      <c r="G726" t="str">
        <f t="shared" si="33"/>
        <v>NYGD/</v>
      </c>
      <c r="H726" t="str">
        <f t="shared" si="34"/>
        <v>ST</v>
      </c>
    </row>
    <row r="727" spans="1:8" hidden="1">
      <c r="B727" t="s">
        <v>641</v>
      </c>
      <c r="F727" s="39" t="str">
        <f t="shared" si="35"/>
        <v>Giant</v>
      </c>
      <c r="G727" t="str">
        <f t="shared" si="33"/>
        <v>Chargers D/STChargers D/</v>
      </c>
      <c r="H727" t="str">
        <f t="shared" si="34"/>
        <v>ST</v>
      </c>
    </row>
    <row r="728" spans="1:8" hidden="1">
      <c r="A728">
        <v>239</v>
      </c>
      <c r="B728" t="s">
        <v>642</v>
      </c>
      <c r="F728" s="39" t="str">
        <f t="shared" si="35"/>
        <v>NYG</v>
      </c>
      <c r="G728" t="str">
        <f t="shared" si="33"/>
        <v>Chargers D/</v>
      </c>
      <c r="H728" t="str">
        <f t="shared" si="34"/>
        <v>ST</v>
      </c>
    </row>
    <row r="729" spans="1:8">
      <c r="B729" t="s">
        <v>643</v>
      </c>
      <c r="E729" s="39" t="s">
        <v>2</v>
      </c>
      <c r="F729" s="39" t="str">
        <f t="shared" si="35"/>
        <v>Chargers D/ST</v>
      </c>
      <c r="G729" t="str">
        <f t="shared" si="33"/>
        <v>LACD/</v>
      </c>
      <c r="H729" t="str">
        <f t="shared" si="34"/>
        <v>ST</v>
      </c>
    </row>
    <row r="730" spans="1:8" hidden="1">
      <c r="B730" t="s">
        <v>644</v>
      </c>
      <c r="F730" s="39" t="str">
        <f t="shared" si="35"/>
        <v>Charge</v>
      </c>
      <c r="G730" t="str">
        <f t="shared" si="33"/>
        <v>Christian BlakeChristian Bla</v>
      </c>
      <c r="H730" t="str">
        <f t="shared" si="34"/>
        <v>ke</v>
      </c>
    </row>
    <row r="731" spans="1:8" hidden="1">
      <c r="A731">
        <v>240</v>
      </c>
      <c r="B731" t="s">
        <v>645</v>
      </c>
      <c r="F731" s="39" t="str">
        <f t="shared" si="35"/>
        <v>LAC</v>
      </c>
      <c r="G731" t="str">
        <f t="shared" si="33"/>
        <v>Christian Bla</v>
      </c>
      <c r="H731" t="str">
        <f t="shared" si="34"/>
        <v>ke</v>
      </c>
    </row>
    <row r="732" spans="1:8">
      <c r="B732" t="s">
        <v>646</v>
      </c>
      <c r="E732" s="39" t="s">
        <v>2</v>
      </c>
      <c r="F732" s="39" t="str">
        <f t="shared" si="35"/>
        <v>Christian Blake</v>
      </c>
      <c r="G732" t="str">
        <f t="shared" si="33"/>
        <v>Atl</v>
      </c>
      <c r="H732" t="str">
        <f t="shared" si="34"/>
        <v>WR</v>
      </c>
    </row>
    <row r="733" spans="1:8" hidden="1">
      <c r="B733" t="s">
        <v>12</v>
      </c>
      <c r="F733" s="39" t="str">
        <f t="shared" si="35"/>
        <v>Christi</v>
      </c>
      <c r="G733" t="str">
        <f t="shared" si="33"/>
        <v>Jerick McKinnonJerick McKinn</v>
      </c>
      <c r="H733" t="str">
        <f t="shared" si="34"/>
        <v>on</v>
      </c>
    </row>
    <row r="734" spans="1:8" hidden="1">
      <c r="A734">
        <v>241</v>
      </c>
      <c r="B734" t="s">
        <v>647</v>
      </c>
      <c r="F734" s="39" t="str">
        <f t="shared" si="35"/>
        <v>At</v>
      </c>
      <c r="G734" t="str">
        <f t="shared" si="33"/>
        <v>Jerick McKinn</v>
      </c>
      <c r="H734" t="str">
        <f t="shared" si="34"/>
        <v>on</v>
      </c>
    </row>
    <row r="735" spans="1:8">
      <c r="B735" t="s">
        <v>648</v>
      </c>
      <c r="E735" s="39" t="s">
        <v>2</v>
      </c>
      <c r="F735" s="39" t="str">
        <f t="shared" si="35"/>
        <v>Jerick McKinnon</v>
      </c>
      <c r="G735" t="str">
        <f t="shared" si="33"/>
        <v>SF</v>
      </c>
      <c r="H735" t="str">
        <f t="shared" si="34"/>
        <v>RB</v>
      </c>
    </row>
    <row r="736" spans="1:8" hidden="1">
      <c r="B736" t="s">
        <v>96</v>
      </c>
      <c r="F736" s="39" t="str">
        <f t="shared" si="35"/>
        <v xml:space="preserve">Jerick </v>
      </c>
      <c r="G736" t="str">
        <f t="shared" si="33"/>
        <v>Ty MontgomeryTy Montgome</v>
      </c>
      <c r="H736" t="str">
        <f t="shared" si="34"/>
        <v>ry</v>
      </c>
    </row>
    <row r="737" spans="1:8" hidden="1">
      <c r="A737">
        <v>242</v>
      </c>
      <c r="B737" t="s">
        <v>649</v>
      </c>
      <c r="F737" s="39" t="str">
        <f t="shared" si="35"/>
        <v>SF</v>
      </c>
      <c r="G737" t="str">
        <f t="shared" si="33"/>
        <v>Ty Montgome</v>
      </c>
      <c r="H737" t="str">
        <f t="shared" si="34"/>
        <v>ry</v>
      </c>
    </row>
    <row r="738" spans="1:8">
      <c r="B738" t="s">
        <v>650</v>
      </c>
      <c r="E738" s="39" t="s">
        <v>2</v>
      </c>
      <c r="F738" s="39" t="str">
        <f t="shared" si="35"/>
        <v>Ty Montgomery</v>
      </c>
      <c r="G738" t="str">
        <f t="shared" si="33"/>
        <v>NO</v>
      </c>
      <c r="H738" t="str">
        <f t="shared" si="34"/>
        <v>RB</v>
      </c>
    </row>
    <row r="739" spans="1:8" hidden="1">
      <c r="B739" t="s">
        <v>78</v>
      </c>
      <c r="F739" s="39" t="str">
        <f t="shared" si="35"/>
        <v>Ty Mon</v>
      </c>
      <c r="G739" t="str">
        <f t="shared" si="33"/>
        <v>Vikings D/STVikings D/</v>
      </c>
      <c r="H739" t="str">
        <f t="shared" si="34"/>
        <v>ST</v>
      </c>
    </row>
    <row r="740" spans="1:8" hidden="1">
      <c r="A740">
        <v>243</v>
      </c>
      <c r="B740" t="s">
        <v>651</v>
      </c>
      <c r="F740" s="39" t="str">
        <f t="shared" si="35"/>
        <v>NO</v>
      </c>
      <c r="G740" t="str">
        <f t="shared" si="33"/>
        <v>Vikings D/</v>
      </c>
      <c r="H740" t="str">
        <f t="shared" si="34"/>
        <v>ST</v>
      </c>
    </row>
    <row r="741" spans="1:8">
      <c r="B741" t="s">
        <v>652</v>
      </c>
      <c r="E741" s="39" t="s">
        <v>2</v>
      </c>
      <c r="F741" s="39" t="str">
        <f t="shared" si="35"/>
        <v>Vikings D/ST</v>
      </c>
      <c r="G741" t="str">
        <f t="shared" si="33"/>
        <v>MinD/</v>
      </c>
      <c r="H741" t="str">
        <f t="shared" si="34"/>
        <v>ST</v>
      </c>
    </row>
    <row r="742" spans="1:8" hidden="1">
      <c r="B742" t="s">
        <v>653</v>
      </c>
      <c r="F742" s="39" t="str">
        <f t="shared" si="35"/>
        <v>Viking</v>
      </c>
      <c r="G742" t="str">
        <f t="shared" si="33"/>
        <v>Aldrick RosasAldrick Ros</v>
      </c>
      <c r="H742" t="str">
        <f t="shared" si="34"/>
        <v>as</v>
      </c>
    </row>
    <row r="743" spans="1:8" hidden="1">
      <c r="A743">
        <v>244</v>
      </c>
      <c r="B743" t="s">
        <v>654</v>
      </c>
      <c r="F743" s="39" t="str">
        <f t="shared" si="35"/>
        <v>Min</v>
      </c>
      <c r="G743" t="str">
        <f t="shared" si="33"/>
        <v>Aldrick Ros</v>
      </c>
      <c r="H743" t="str">
        <f t="shared" si="34"/>
        <v>as</v>
      </c>
    </row>
    <row r="744" spans="1:8">
      <c r="B744" t="s">
        <v>655</v>
      </c>
      <c r="E744" s="39" t="s">
        <v>2</v>
      </c>
      <c r="F744" s="39" t="str">
        <f t="shared" si="35"/>
        <v>Aldrick Rosas</v>
      </c>
      <c r="G744" t="str">
        <f t="shared" si="33"/>
        <v>Ja</v>
      </c>
      <c r="H744" t="str">
        <f t="shared" si="34"/>
        <v>xK</v>
      </c>
    </row>
    <row r="745" spans="1:8" hidden="1">
      <c r="B745" t="s">
        <v>656</v>
      </c>
      <c r="F745" s="39" t="str">
        <f t="shared" si="35"/>
        <v>Aldric</v>
      </c>
      <c r="G745" t="str">
        <f t="shared" si="33"/>
        <v>Henry Ruggs IIIHenry Ruggs I</v>
      </c>
      <c r="H745" t="str">
        <f t="shared" si="34"/>
        <v>II</v>
      </c>
    </row>
    <row r="746" spans="1:8" hidden="1">
      <c r="A746">
        <v>245</v>
      </c>
      <c r="B746" t="s">
        <v>657</v>
      </c>
      <c r="F746" s="39" t="str">
        <f t="shared" si="35"/>
        <v>Ja</v>
      </c>
      <c r="G746" t="str">
        <f t="shared" si="33"/>
        <v>Henry Ruggs I</v>
      </c>
      <c r="H746" t="str">
        <f t="shared" si="34"/>
        <v>II</v>
      </c>
    </row>
    <row r="747" spans="1:8">
      <c r="B747" t="s">
        <v>658</v>
      </c>
      <c r="E747" s="39" t="s">
        <v>2</v>
      </c>
      <c r="F747" s="39" t="str">
        <f t="shared" si="35"/>
        <v>Henry Ruggs III</v>
      </c>
      <c r="G747" t="str">
        <f t="shared" si="33"/>
        <v>LV</v>
      </c>
      <c r="H747" t="str">
        <f t="shared" si="34"/>
        <v>WR</v>
      </c>
    </row>
    <row r="748" spans="1:8" hidden="1">
      <c r="B748" t="s">
        <v>239</v>
      </c>
      <c r="F748" s="39" t="str">
        <f t="shared" si="35"/>
        <v>Henry R</v>
      </c>
      <c r="G748" t="str">
        <f t="shared" si="33"/>
        <v>Tyler ConklinTyler Conkl</v>
      </c>
      <c r="H748" t="str">
        <f t="shared" si="34"/>
        <v>in</v>
      </c>
    </row>
    <row r="749" spans="1:8" hidden="1">
      <c r="A749">
        <v>246</v>
      </c>
      <c r="B749" t="s">
        <v>659</v>
      </c>
      <c r="F749" s="39" t="str">
        <f t="shared" si="35"/>
        <v>LV</v>
      </c>
      <c r="G749" t="str">
        <f t="shared" si="33"/>
        <v>Tyler Conkl</v>
      </c>
      <c r="H749" t="str">
        <f t="shared" si="34"/>
        <v>in</v>
      </c>
    </row>
    <row r="750" spans="1:8">
      <c r="B750" t="s">
        <v>660</v>
      </c>
      <c r="E750" s="39" t="s">
        <v>2</v>
      </c>
      <c r="F750" s="39" t="str">
        <f t="shared" si="35"/>
        <v>Tyler Conklin</v>
      </c>
      <c r="G750" t="str">
        <f t="shared" si="33"/>
        <v>Min</v>
      </c>
      <c r="H750" t="str">
        <f t="shared" si="34"/>
        <v>TE</v>
      </c>
    </row>
    <row r="751" spans="1:8" hidden="1">
      <c r="B751" t="s">
        <v>458</v>
      </c>
      <c r="F751" s="39" t="str">
        <f t="shared" si="35"/>
        <v xml:space="preserve">Tyler </v>
      </c>
      <c r="G751" t="str">
        <f t="shared" si="33"/>
        <v>Darrynton EvansDarrynton Eva</v>
      </c>
      <c r="H751" t="str">
        <f t="shared" si="34"/>
        <v>ns</v>
      </c>
    </row>
    <row r="752" spans="1:8" hidden="1">
      <c r="A752">
        <v>247</v>
      </c>
      <c r="B752" t="s">
        <v>661</v>
      </c>
      <c r="F752" s="39" t="str">
        <f t="shared" si="35"/>
        <v>Mi</v>
      </c>
      <c r="G752" t="str">
        <f t="shared" si="33"/>
        <v>Darrynton Eva</v>
      </c>
      <c r="H752" t="str">
        <f t="shared" si="34"/>
        <v>ns</v>
      </c>
    </row>
    <row r="753" spans="1:8">
      <c r="B753" t="s">
        <v>662</v>
      </c>
      <c r="E753" s="39" t="s">
        <v>2</v>
      </c>
      <c r="F753" s="39" t="str">
        <f t="shared" si="35"/>
        <v>Darrynton Evans</v>
      </c>
      <c r="G753" t="str">
        <f t="shared" si="33"/>
        <v>Ten</v>
      </c>
      <c r="H753" t="str">
        <f t="shared" si="34"/>
        <v>RB</v>
      </c>
    </row>
    <row r="754" spans="1:8" hidden="1">
      <c r="B754" t="s">
        <v>15</v>
      </c>
      <c r="F754" s="39" t="str">
        <f t="shared" si="35"/>
        <v>Darrynt</v>
      </c>
      <c r="G754" t="str">
        <f t="shared" si="33"/>
        <v>49ers D/ST49ers D/</v>
      </c>
      <c r="H754" t="str">
        <f t="shared" si="34"/>
        <v>ST</v>
      </c>
    </row>
    <row r="755" spans="1:8" hidden="1">
      <c r="A755">
        <v>248</v>
      </c>
      <c r="B755" t="s">
        <v>663</v>
      </c>
      <c r="F755" s="39" t="str">
        <f t="shared" si="35"/>
        <v>Te</v>
      </c>
      <c r="G755" t="str">
        <f t="shared" si="33"/>
        <v>49ers D/</v>
      </c>
      <c r="H755" t="str">
        <f t="shared" si="34"/>
        <v>ST</v>
      </c>
    </row>
    <row r="756" spans="1:8">
      <c r="B756" t="s">
        <v>664</v>
      </c>
      <c r="E756" s="39" t="s">
        <v>2</v>
      </c>
      <c r="F756" s="39" t="str">
        <f t="shared" si="35"/>
        <v>49ers D/ST</v>
      </c>
      <c r="G756" t="str">
        <f t="shared" si="33"/>
        <v>SFD/</v>
      </c>
      <c r="H756" t="str">
        <f t="shared" si="34"/>
        <v>ST</v>
      </c>
    </row>
    <row r="757" spans="1:8" hidden="1">
      <c r="B757" t="s">
        <v>665</v>
      </c>
      <c r="F757" s="39" t="str">
        <f t="shared" si="35"/>
        <v>49ers</v>
      </c>
      <c r="G757" t="str">
        <f t="shared" si="33"/>
        <v>Dan BaileyDan Bail</v>
      </c>
      <c r="H757" t="str">
        <f t="shared" si="34"/>
        <v>ey</v>
      </c>
    </row>
    <row r="758" spans="1:8" hidden="1">
      <c r="A758">
        <v>249</v>
      </c>
      <c r="B758" t="s">
        <v>666</v>
      </c>
      <c r="F758" s="39" t="str">
        <f t="shared" si="35"/>
        <v>SFD</v>
      </c>
      <c r="G758" t="str">
        <f t="shared" si="33"/>
        <v>Dan Baile</v>
      </c>
      <c r="H758" t="str">
        <f t="shared" si="34"/>
        <v>yQ</v>
      </c>
    </row>
    <row r="759" spans="1:8">
      <c r="B759" t="s">
        <v>667</v>
      </c>
      <c r="E759" s="39" t="s">
        <v>2</v>
      </c>
      <c r="F759" s="39" t="str">
        <f t="shared" si="35"/>
        <v>Dan Bailey</v>
      </c>
      <c r="G759" t="str">
        <f t="shared" si="33"/>
        <v>Mi</v>
      </c>
      <c r="H759" t="str">
        <f t="shared" si="34"/>
        <v>nK</v>
      </c>
    </row>
    <row r="760" spans="1:8" hidden="1">
      <c r="B760" t="s">
        <v>668</v>
      </c>
      <c r="F760" s="39" t="str">
        <f t="shared" si="35"/>
        <v>Dan B</v>
      </c>
      <c r="G760" t="str">
        <f t="shared" si="33"/>
        <v>Trenton CannonTrenton Cann</v>
      </c>
      <c r="H760" t="str">
        <f t="shared" si="34"/>
        <v>on</v>
      </c>
    </row>
    <row r="761" spans="1:8" hidden="1">
      <c r="A761">
        <v>250</v>
      </c>
      <c r="B761" t="s">
        <v>669</v>
      </c>
      <c r="F761" s="39" t="str">
        <f t="shared" si="35"/>
        <v>Mi</v>
      </c>
      <c r="G761" t="str">
        <f t="shared" si="33"/>
        <v>Trenton Cann</v>
      </c>
      <c r="H761" t="str">
        <f t="shared" si="34"/>
        <v>on</v>
      </c>
    </row>
    <row r="762" spans="1:8">
      <c r="B762" t="s">
        <v>670</v>
      </c>
      <c r="E762" s="39" t="s">
        <v>2</v>
      </c>
      <c r="F762" s="39" t="str">
        <f t="shared" si="35"/>
        <v>Trenton Cannon</v>
      </c>
      <c r="G762" t="str">
        <f t="shared" si="33"/>
        <v>C</v>
      </c>
      <c r="H762" t="str">
        <f t="shared" si="34"/>
        <v>ar</v>
      </c>
    </row>
    <row r="763" spans="1:8" hidden="1">
      <c r="B763" t="s">
        <v>671</v>
      </c>
      <c r="F763" s="39" t="str">
        <f t="shared" si="35"/>
        <v>Trenton</v>
      </c>
      <c r="G763" t="e">
        <f t="shared" si="33"/>
        <v>#VALUE!</v>
      </c>
      <c r="H763" t="str">
        <f t="shared" si="34"/>
        <v/>
      </c>
    </row>
    <row r="764" spans="1:8" hidden="1"/>
    <row r="765" spans="1:8">
      <c r="E765" s="39" t="s">
        <v>2</v>
      </c>
      <c r="F765" s="39" t="str">
        <f t="shared" ref="F765:F796" si="36">LEFT(B764,LEN(B764)/2)</f>
        <v/>
      </c>
      <c r="G765" t="e">
        <f t="shared" ref="G765:G796" si="37">LEFT(B766,LEN(B766)-2)</f>
        <v>#VALUE!</v>
      </c>
      <c r="H765" t="str">
        <f t="shared" ref="H765:H796" si="38">RIGHT(B766,2)</f>
        <v/>
      </c>
    </row>
    <row r="766" spans="1:8" hidden="1">
      <c r="F766" s="39" t="str">
        <f t="shared" si="36"/>
        <v/>
      </c>
      <c r="G766" t="str">
        <f t="shared" si="37"/>
        <v>Brian HillBrian Hi</v>
      </c>
      <c r="H766" t="str">
        <f t="shared" si="38"/>
        <v>ll</v>
      </c>
    </row>
    <row r="767" spans="1:8" hidden="1">
      <c r="A767">
        <v>251</v>
      </c>
      <c r="B767" t="s">
        <v>672</v>
      </c>
      <c r="F767" s="39" t="str">
        <f t="shared" si="36"/>
        <v/>
      </c>
      <c r="G767" t="str">
        <f t="shared" si="37"/>
        <v>Brian Hi</v>
      </c>
      <c r="H767" t="str">
        <f t="shared" si="38"/>
        <v>ll</v>
      </c>
    </row>
    <row r="768" spans="1:8">
      <c r="B768" t="s">
        <v>673</v>
      </c>
      <c r="E768" s="39" t="s">
        <v>2</v>
      </c>
      <c r="F768" s="39" t="str">
        <f t="shared" si="36"/>
        <v>Brian Hill</v>
      </c>
      <c r="G768" t="str">
        <f t="shared" si="37"/>
        <v>Atl</v>
      </c>
      <c r="H768" t="str">
        <f t="shared" si="38"/>
        <v>RB</v>
      </c>
    </row>
    <row r="769" spans="1:8" hidden="1">
      <c r="B769" t="s">
        <v>492</v>
      </c>
      <c r="F769" s="39" t="str">
        <f t="shared" si="36"/>
        <v>Brian</v>
      </c>
      <c r="G769" t="str">
        <f t="shared" si="37"/>
        <v>Ricky Seals-JonesRicky Seals-Jon</v>
      </c>
      <c r="H769" t="str">
        <f t="shared" si="38"/>
        <v>es</v>
      </c>
    </row>
    <row r="770" spans="1:8" hidden="1">
      <c r="A770">
        <v>252</v>
      </c>
      <c r="B770" t="s">
        <v>674</v>
      </c>
      <c r="F770" s="39" t="str">
        <f t="shared" si="36"/>
        <v>At</v>
      </c>
      <c r="G770" t="str">
        <f t="shared" si="37"/>
        <v>Ricky Seals-Jon</v>
      </c>
      <c r="H770" t="str">
        <f t="shared" si="38"/>
        <v>es</v>
      </c>
    </row>
    <row r="771" spans="1:8">
      <c r="B771" t="s">
        <v>675</v>
      </c>
      <c r="E771" s="39" t="s">
        <v>2</v>
      </c>
      <c r="F771" s="39" t="str">
        <f t="shared" si="36"/>
        <v>Ricky Seals-Jones</v>
      </c>
      <c r="G771" t="str">
        <f t="shared" si="37"/>
        <v>KC</v>
      </c>
      <c r="H771" t="str">
        <f t="shared" si="38"/>
        <v>TE</v>
      </c>
    </row>
    <row r="772" spans="1:8" hidden="1">
      <c r="B772" t="s">
        <v>676</v>
      </c>
      <c r="F772" s="39" t="str">
        <f t="shared" si="36"/>
        <v>Ricky Se</v>
      </c>
      <c r="G772" t="str">
        <f t="shared" si="37"/>
        <v>Cordarrelle PattersonCordarrelle Patters</v>
      </c>
      <c r="H772" t="str">
        <f t="shared" si="38"/>
        <v>on</v>
      </c>
    </row>
    <row r="773" spans="1:8" hidden="1">
      <c r="A773">
        <v>253</v>
      </c>
      <c r="B773" t="s">
        <v>677</v>
      </c>
      <c r="F773" s="39" t="str">
        <f t="shared" si="36"/>
        <v>KC</v>
      </c>
      <c r="G773" t="str">
        <f t="shared" si="37"/>
        <v>Cordarrelle Patterso</v>
      </c>
      <c r="H773" t="str">
        <f t="shared" si="38"/>
        <v>nQ</v>
      </c>
    </row>
    <row r="774" spans="1:8">
      <c r="B774" t="s">
        <v>678</v>
      </c>
      <c r="E774" s="39" t="s">
        <v>2</v>
      </c>
      <c r="F774" s="39" t="str">
        <f t="shared" si="36"/>
        <v>Cordarrelle Patterson</v>
      </c>
      <c r="G774" t="str">
        <f t="shared" si="37"/>
        <v xml:space="preserve">ChiWR, </v>
      </c>
      <c r="H774" t="str">
        <f t="shared" si="38"/>
        <v>RB</v>
      </c>
    </row>
    <row r="775" spans="1:8" hidden="1">
      <c r="B775" t="s">
        <v>679</v>
      </c>
      <c r="F775" s="39" t="str">
        <f t="shared" si="36"/>
        <v>Cordarrelle</v>
      </c>
      <c r="G775" t="str">
        <f t="shared" si="37"/>
        <v>Eagles D/STEagles D/</v>
      </c>
      <c r="H775" t="str">
        <f t="shared" si="38"/>
        <v>ST</v>
      </c>
    </row>
    <row r="776" spans="1:8" hidden="1">
      <c r="A776">
        <v>254</v>
      </c>
      <c r="B776" t="s">
        <v>680</v>
      </c>
      <c r="F776" s="39" t="str">
        <f t="shared" si="36"/>
        <v>ChiW</v>
      </c>
      <c r="G776" t="str">
        <f t="shared" si="37"/>
        <v>Eagles D/</v>
      </c>
      <c r="H776" t="str">
        <f t="shared" si="38"/>
        <v>ST</v>
      </c>
    </row>
    <row r="777" spans="1:8">
      <c r="B777" t="s">
        <v>681</v>
      </c>
      <c r="E777" s="39" t="s">
        <v>2</v>
      </c>
      <c r="F777" s="39" t="str">
        <f t="shared" si="36"/>
        <v>Eagles D/ST</v>
      </c>
      <c r="G777" t="str">
        <f t="shared" si="37"/>
        <v>PhiD/</v>
      </c>
      <c r="H777" t="str">
        <f t="shared" si="38"/>
        <v>ST</v>
      </c>
    </row>
    <row r="778" spans="1:8" hidden="1">
      <c r="B778" t="s">
        <v>682</v>
      </c>
      <c r="F778" s="39" t="str">
        <f t="shared" si="36"/>
        <v>Eagle</v>
      </c>
      <c r="G778" t="str">
        <f t="shared" si="37"/>
        <v>Anthony MillerAnthony Mill</v>
      </c>
      <c r="H778" t="str">
        <f t="shared" si="38"/>
        <v>er</v>
      </c>
    </row>
    <row r="779" spans="1:8" hidden="1">
      <c r="A779">
        <v>255</v>
      </c>
      <c r="B779" t="s">
        <v>683</v>
      </c>
      <c r="F779" s="39" t="str">
        <f t="shared" si="36"/>
        <v>Phi</v>
      </c>
      <c r="G779" t="str">
        <f t="shared" si="37"/>
        <v>Anthony Mill</v>
      </c>
      <c r="H779" t="str">
        <f t="shared" si="38"/>
        <v>er</v>
      </c>
    </row>
    <row r="780" spans="1:8">
      <c r="B780" t="s">
        <v>684</v>
      </c>
      <c r="E780" s="39" t="s">
        <v>2</v>
      </c>
      <c r="F780" s="39" t="str">
        <f t="shared" si="36"/>
        <v>Anthony Miller</v>
      </c>
      <c r="G780" t="str">
        <f t="shared" si="37"/>
        <v>Chi</v>
      </c>
      <c r="H780" t="str">
        <f t="shared" si="38"/>
        <v>WR</v>
      </c>
    </row>
    <row r="781" spans="1:8" hidden="1">
      <c r="B781" t="s">
        <v>90</v>
      </c>
      <c r="F781" s="39" t="str">
        <f t="shared" si="36"/>
        <v>Anthony</v>
      </c>
      <c r="G781" t="str">
        <f t="shared" si="37"/>
        <v>Steven Sims Jr.Steven Sims J</v>
      </c>
      <c r="H781" t="str">
        <f t="shared" si="38"/>
        <v>r.</v>
      </c>
    </row>
    <row r="782" spans="1:8" hidden="1">
      <c r="A782">
        <v>256</v>
      </c>
      <c r="B782" t="s">
        <v>685</v>
      </c>
      <c r="F782" s="39" t="str">
        <f t="shared" si="36"/>
        <v>Ch</v>
      </c>
      <c r="G782" t="str">
        <f t="shared" si="37"/>
        <v>Steven Sims J</v>
      </c>
      <c r="H782" t="str">
        <f t="shared" si="38"/>
        <v>r.</v>
      </c>
    </row>
    <row r="783" spans="1:8">
      <c r="B783" t="s">
        <v>686</v>
      </c>
      <c r="E783" s="39" t="s">
        <v>2</v>
      </c>
      <c r="F783" s="39" t="str">
        <f t="shared" si="36"/>
        <v>Steven Sims Jr.</v>
      </c>
      <c r="G783" t="str">
        <f t="shared" si="37"/>
        <v>Wsh</v>
      </c>
      <c r="H783" t="str">
        <f t="shared" si="38"/>
        <v>WR</v>
      </c>
    </row>
    <row r="784" spans="1:8" hidden="1">
      <c r="B784" t="s">
        <v>161</v>
      </c>
      <c r="F784" s="39" t="str">
        <f t="shared" si="36"/>
        <v xml:space="preserve">Steven </v>
      </c>
      <c r="G784" t="str">
        <f t="shared" si="37"/>
        <v>Drew SampleDrew Samp</v>
      </c>
      <c r="H784" t="str">
        <f t="shared" si="38"/>
        <v>le</v>
      </c>
    </row>
    <row r="785" spans="1:8" hidden="1">
      <c r="A785">
        <v>257</v>
      </c>
      <c r="B785" t="s">
        <v>687</v>
      </c>
      <c r="F785" s="39" t="str">
        <f t="shared" si="36"/>
        <v>Ws</v>
      </c>
      <c r="G785" t="str">
        <f t="shared" si="37"/>
        <v>Drew Samp</v>
      </c>
      <c r="H785" t="str">
        <f t="shared" si="38"/>
        <v>le</v>
      </c>
    </row>
    <row r="786" spans="1:8">
      <c r="B786" t="s">
        <v>688</v>
      </c>
      <c r="E786" s="39" t="s">
        <v>2</v>
      </c>
      <c r="F786" s="39" t="str">
        <f t="shared" si="36"/>
        <v>Drew Sample</v>
      </c>
      <c r="G786" t="str">
        <f t="shared" si="37"/>
        <v>Cin</v>
      </c>
      <c r="H786" t="str">
        <f t="shared" si="38"/>
        <v>TE</v>
      </c>
    </row>
    <row r="787" spans="1:8" hidden="1">
      <c r="B787" t="s">
        <v>689</v>
      </c>
      <c r="F787" s="39" t="str">
        <f t="shared" si="36"/>
        <v xml:space="preserve">Drew </v>
      </c>
      <c r="G787" t="str">
        <f t="shared" si="37"/>
        <v>Packers D/STPackers D/</v>
      </c>
      <c r="H787" t="str">
        <f t="shared" si="38"/>
        <v>ST</v>
      </c>
    </row>
    <row r="788" spans="1:8" hidden="1">
      <c r="A788">
        <v>258</v>
      </c>
      <c r="B788" t="s">
        <v>690</v>
      </c>
      <c r="F788" s="39" t="str">
        <f t="shared" si="36"/>
        <v>Ci</v>
      </c>
      <c r="G788" t="str">
        <f t="shared" si="37"/>
        <v>Packers D/</v>
      </c>
      <c r="H788" t="str">
        <f t="shared" si="38"/>
        <v>ST</v>
      </c>
    </row>
    <row r="789" spans="1:8">
      <c r="B789" t="s">
        <v>691</v>
      </c>
      <c r="E789" s="39" t="s">
        <v>2</v>
      </c>
      <c r="F789" s="39" t="str">
        <f t="shared" si="36"/>
        <v>Packers D/ST</v>
      </c>
      <c r="G789" t="str">
        <f t="shared" si="37"/>
        <v>GBD/</v>
      </c>
      <c r="H789" t="str">
        <f t="shared" si="38"/>
        <v>ST</v>
      </c>
    </row>
    <row r="790" spans="1:8" hidden="1">
      <c r="B790" t="s">
        <v>692</v>
      </c>
      <c r="F790" s="39" t="str">
        <f t="shared" si="36"/>
        <v>Packer</v>
      </c>
      <c r="G790" t="str">
        <f t="shared" si="37"/>
        <v>Chris HerndonChris Hernd</v>
      </c>
      <c r="H790" t="str">
        <f t="shared" si="38"/>
        <v>on</v>
      </c>
    </row>
    <row r="791" spans="1:8" hidden="1">
      <c r="A791">
        <v>259</v>
      </c>
      <c r="B791" t="s">
        <v>693</v>
      </c>
      <c r="F791" s="39" t="str">
        <f t="shared" si="36"/>
        <v>GBD</v>
      </c>
      <c r="G791" t="str">
        <f t="shared" si="37"/>
        <v>Chris Hernd</v>
      </c>
      <c r="H791" t="str">
        <f t="shared" si="38"/>
        <v>on</v>
      </c>
    </row>
    <row r="792" spans="1:8">
      <c r="B792" t="s">
        <v>694</v>
      </c>
      <c r="E792" s="39" t="s">
        <v>2</v>
      </c>
      <c r="F792" s="39" t="str">
        <f t="shared" si="36"/>
        <v>Chris Herndon</v>
      </c>
      <c r="G792" t="str">
        <f t="shared" si="37"/>
        <v>NYJ</v>
      </c>
      <c r="H792" t="str">
        <f t="shared" si="38"/>
        <v>TE</v>
      </c>
    </row>
    <row r="793" spans="1:8" hidden="1">
      <c r="B793" t="s">
        <v>695</v>
      </c>
      <c r="F793" s="39" t="str">
        <f t="shared" si="36"/>
        <v xml:space="preserve">Chris </v>
      </c>
      <c r="G793" t="str">
        <f t="shared" si="37"/>
        <v>Ameer AbdullahAmeer Abdull</v>
      </c>
      <c r="H793" t="str">
        <f t="shared" si="38"/>
        <v>ah</v>
      </c>
    </row>
    <row r="794" spans="1:8" hidden="1">
      <c r="A794">
        <v>260</v>
      </c>
      <c r="B794" t="s">
        <v>696</v>
      </c>
      <c r="F794" s="39" t="str">
        <f t="shared" si="36"/>
        <v>NY</v>
      </c>
      <c r="G794" t="str">
        <f t="shared" si="37"/>
        <v>Ameer Abdull</v>
      </c>
      <c r="H794" t="str">
        <f t="shared" si="38"/>
        <v>ah</v>
      </c>
    </row>
    <row r="795" spans="1:8">
      <c r="B795" t="s">
        <v>697</v>
      </c>
      <c r="E795" s="39" t="s">
        <v>2</v>
      </c>
      <c r="F795" s="39" t="str">
        <f t="shared" si="36"/>
        <v>Ameer Abdullah</v>
      </c>
      <c r="G795" t="str">
        <f t="shared" si="37"/>
        <v>Min</v>
      </c>
      <c r="H795" t="str">
        <f t="shared" si="38"/>
        <v>RB</v>
      </c>
    </row>
    <row r="796" spans="1:8" hidden="1">
      <c r="B796" t="s">
        <v>125</v>
      </c>
      <c r="F796" s="39" t="str">
        <f t="shared" si="36"/>
        <v>Ameer A</v>
      </c>
      <c r="G796" t="str">
        <f t="shared" si="37"/>
        <v>LeSean McCoyLeSean McC</v>
      </c>
      <c r="H796" t="str">
        <f t="shared" si="38"/>
        <v>oy</v>
      </c>
    </row>
    <row r="797" spans="1:8" hidden="1">
      <c r="A797">
        <v>261</v>
      </c>
      <c r="B797" t="s">
        <v>698</v>
      </c>
      <c r="F797" s="39" t="str">
        <f t="shared" ref="F797:F828" si="39">LEFT(B796,LEN(B796)/2)</f>
        <v>Mi</v>
      </c>
      <c r="G797" t="str">
        <f t="shared" ref="G797:G828" si="40">LEFT(B798,LEN(B798)-2)</f>
        <v>LeSean McC</v>
      </c>
      <c r="H797" t="str">
        <f t="shared" ref="H797:H828" si="41">RIGHT(B798,2)</f>
        <v>oy</v>
      </c>
    </row>
    <row r="798" spans="1:8">
      <c r="B798" t="s">
        <v>699</v>
      </c>
      <c r="E798" s="39" t="s">
        <v>2</v>
      </c>
      <c r="F798" s="39" t="str">
        <f t="shared" si="39"/>
        <v>LeSean McCoy</v>
      </c>
      <c r="G798" t="str">
        <f t="shared" si="40"/>
        <v>TB</v>
      </c>
      <c r="H798" t="str">
        <f t="shared" si="41"/>
        <v>RB</v>
      </c>
    </row>
    <row r="799" spans="1:8" hidden="1">
      <c r="B799" t="s">
        <v>146</v>
      </c>
      <c r="F799" s="39" t="str">
        <f t="shared" si="39"/>
        <v>LeSean</v>
      </c>
      <c r="G799" t="str">
        <f t="shared" si="40"/>
        <v>Dwayne WashingtonDwayne Washingt</v>
      </c>
      <c r="H799" t="str">
        <f t="shared" si="41"/>
        <v>on</v>
      </c>
    </row>
    <row r="800" spans="1:8" hidden="1">
      <c r="A800">
        <v>262</v>
      </c>
      <c r="B800" t="s">
        <v>700</v>
      </c>
      <c r="F800" s="39" t="str">
        <f t="shared" si="39"/>
        <v>TB</v>
      </c>
      <c r="G800" t="str">
        <f t="shared" si="40"/>
        <v>Dwayne Washingt</v>
      </c>
      <c r="H800" t="str">
        <f t="shared" si="41"/>
        <v>on</v>
      </c>
    </row>
    <row r="801" spans="1:8">
      <c r="B801" t="s">
        <v>701</v>
      </c>
      <c r="E801" s="39" t="s">
        <v>2</v>
      </c>
      <c r="F801" s="39" t="str">
        <f t="shared" si="39"/>
        <v>Dwayne Washington</v>
      </c>
      <c r="G801" t="str">
        <f t="shared" si="40"/>
        <v>NO</v>
      </c>
      <c r="H801" t="str">
        <f t="shared" si="41"/>
        <v>RB</v>
      </c>
    </row>
    <row r="802" spans="1:8" hidden="1">
      <c r="B802" t="s">
        <v>78</v>
      </c>
      <c r="F802" s="39" t="str">
        <f t="shared" si="39"/>
        <v>Dwayne W</v>
      </c>
      <c r="G802" t="str">
        <f t="shared" si="40"/>
        <v>Steelers D/STSteelers D/</v>
      </c>
      <c r="H802" t="str">
        <f t="shared" si="41"/>
        <v>ST</v>
      </c>
    </row>
    <row r="803" spans="1:8" hidden="1">
      <c r="A803">
        <v>263</v>
      </c>
      <c r="B803" t="s">
        <v>702</v>
      </c>
      <c r="F803" s="39" t="str">
        <f t="shared" si="39"/>
        <v>NO</v>
      </c>
      <c r="G803" t="str">
        <f t="shared" si="40"/>
        <v>Steelers D/</v>
      </c>
      <c r="H803" t="str">
        <f t="shared" si="41"/>
        <v>ST</v>
      </c>
    </row>
    <row r="804" spans="1:8">
      <c r="B804" t="s">
        <v>703</v>
      </c>
      <c r="E804" s="39" t="s">
        <v>2</v>
      </c>
      <c r="F804" s="39" t="str">
        <f t="shared" si="39"/>
        <v>Steelers D/ST</v>
      </c>
      <c r="G804" t="str">
        <f t="shared" si="40"/>
        <v>PitD/</v>
      </c>
      <c r="H804" t="str">
        <f t="shared" si="41"/>
        <v>ST</v>
      </c>
    </row>
    <row r="805" spans="1:8" hidden="1">
      <c r="B805" t="s">
        <v>704</v>
      </c>
      <c r="F805" s="39" t="str">
        <f t="shared" si="39"/>
        <v>Steele</v>
      </c>
      <c r="G805" t="str">
        <f t="shared" si="40"/>
        <v>Gerald EverettGerald Evere</v>
      </c>
      <c r="H805" t="str">
        <f t="shared" si="41"/>
        <v>tt</v>
      </c>
    </row>
    <row r="806" spans="1:8" hidden="1">
      <c r="A806">
        <v>264</v>
      </c>
      <c r="B806" t="s">
        <v>705</v>
      </c>
      <c r="F806" s="39" t="str">
        <f t="shared" si="39"/>
        <v>Pit</v>
      </c>
      <c r="G806" t="str">
        <f t="shared" si="40"/>
        <v>Gerald Evere</v>
      </c>
      <c r="H806" t="str">
        <f t="shared" si="41"/>
        <v>tt</v>
      </c>
    </row>
    <row r="807" spans="1:8">
      <c r="B807" t="s">
        <v>706</v>
      </c>
      <c r="E807" s="39" t="s">
        <v>2</v>
      </c>
      <c r="F807" s="39" t="str">
        <f t="shared" si="39"/>
        <v>Gerald Everett</v>
      </c>
      <c r="G807" t="str">
        <f t="shared" si="40"/>
        <v>LAR</v>
      </c>
      <c r="H807" t="str">
        <f t="shared" si="41"/>
        <v>TE</v>
      </c>
    </row>
    <row r="808" spans="1:8" hidden="1">
      <c r="B808" t="s">
        <v>552</v>
      </c>
      <c r="F808" s="39" t="str">
        <f t="shared" si="39"/>
        <v xml:space="preserve">Gerald </v>
      </c>
      <c r="G808" t="str">
        <f t="shared" si="40"/>
        <v>Adrian PetersonAdrian Peters</v>
      </c>
      <c r="H808" t="str">
        <f t="shared" si="41"/>
        <v>on</v>
      </c>
    </row>
    <row r="809" spans="1:8" hidden="1">
      <c r="A809">
        <v>265</v>
      </c>
      <c r="B809" t="s">
        <v>707</v>
      </c>
      <c r="F809" s="39" t="str">
        <f t="shared" si="39"/>
        <v>LA</v>
      </c>
      <c r="G809" t="str">
        <f t="shared" si="40"/>
        <v>Adrian Peters</v>
      </c>
      <c r="H809" t="str">
        <f t="shared" si="41"/>
        <v>on</v>
      </c>
    </row>
    <row r="810" spans="1:8">
      <c r="B810" t="s">
        <v>708</v>
      </c>
      <c r="E810" s="39" t="s">
        <v>2</v>
      </c>
      <c r="F810" s="39" t="str">
        <f t="shared" si="39"/>
        <v>Adrian Peterson</v>
      </c>
      <c r="G810" t="str">
        <f t="shared" si="40"/>
        <v>Det</v>
      </c>
      <c r="H810" t="str">
        <f t="shared" si="41"/>
        <v>RB</v>
      </c>
    </row>
    <row r="811" spans="1:8" hidden="1">
      <c r="B811" t="s">
        <v>48</v>
      </c>
      <c r="F811" s="39" t="str">
        <f t="shared" si="39"/>
        <v xml:space="preserve">Adrian </v>
      </c>
      <c r="G811" t="str">
        <f t="shared" si="40"/>
        <v>Donovan Peoples-JonesDonovan Peoples-Jon</v>
      </c>
      <c r="H811" t="str">
        <f t="shared" si="41"/>
        <v>es</v>
      </c>
    </row>
    <row r="812" spans="1:8" hidden="1">
      <c r="A812">
        <v>266</v>
      </c>
      <c r="B812" t="s">
        <v>709</v>
      </c>
      <c r="F812" s="39" t="str">
        <f t="shared" si="39"/>
        <v>De</v>
      </c>
      <c r="G812" t="str">
        <f t="shared" si="40"/>
        <v>Donovan Peoples-Jon</v>
      </c>
      <c r="H812" t="str">
        <f t="shared" si="41"/>
        <v>es</v>
      </c>
    </row>
    <row r="813" spans="1:8">
      <c r="B813" t="s">
        <v>710</v>
      </c>
      <c r="E813" s="39" t="s">
        <v>2</v>
      </c>
      <c r="F813" s="39" t="str">
        <f t="shared" si="39"/>
        <v>Donovan Peoples-Jones</v>
      </c>
      <c r="G813" t="str">
        <f t="shared" si="40"/>
        <v>Cle</v>
      </c>
      <c r="H813" t="str">
        <f t="shared" si="41"/>
        <v>WR</v>
      </c>
    </row>
    <row r="814" spans="1:8" hidden="1">
      <c r="B814" t="s">
        <v>204</v>
      </c>
      <c r="F814" s="39" t="str">
        <f t="shared" si="39"/>
        <v>Donovan Pe</v>
      </c>
      <c r="G814" t="str">
        <f t="shared" si="40"/>
        <v>Taysom HillTaysom Hi</v>
      </c>
      <c r="H814" t="str">
        <f t="shared" si="41"/>
        <v>ll</v>
      </c>
    </row>
    <row r="815" spans="1:8" hidden="1">
      <c r="A815">
        <v>267</v>
      </c>
      <c r="B815" t="s">
        <v>711</v>
      </c>
      <c r="F815" s="39" t="str">
        <f t="shared" si="39"/>
        <v>Cl</v>
      </c>
      <c r="G815" t="str">
        <f t="shared" si="40"/>
        <v>Taysom Hi</v>
      </c>
      <c r="H815" t="str">
        <f t="shared" si="41"/>
        <v>ll</v>
      </c>
    </row>
    <row r="816" spans="1:8">
      <c r="B816" t="s">
        <v>712</v>
      </c>
      <c r="E816" s="39" t="s">
        <v>2</v>
      </c>
      <c r="F816" s="39" t="str">
        <f t="shared" si="39"/>
        <v>Taysom Hill</v>
      </c>
      <c r="G816" t="str">
        <f t="shared" si="40"/>
        <v>NO</v>
      </c>
      <c r="H816" t="str">
        <f t="shared" si="41"/>
        <v>QB</v>
      </c>
    </row>
    <row r="817" spans="1:8" hidden="1">
      <c r="B817" t="s">
        <v>101</v>
      </c>
      <c r="F817" s="39" t="str">
        <f t="shared" si="39"/>
        <v>Tayso</v>
      </c>
      <c r="G817" t="str">
        <f t="shared" si="40"/>
        <v>Jordan HowardJordan Howa</v>
      </c>
      <c r="H817" t="str">
        <f t="shared" si="41"/>
        <v>rd</v>
      </c>
    </row>
    <row r="818" spans="1:8" hidden="1">
      <c r="A818">
        <v>268</v>
      </c>
      <c r="B818" t="s">
        <v>713</v>
      </c>
      <c r="F818" s="39" t="str">
        <f t="shared" si="39"/>
        <v>NO</v>
      </c>
      <c r="G818" t="str">
        <f t="shared" si="40"/>
        <v>Jordan Howa</v>
      </c>
      <c r="H818" t="str">
        <f t="shared" si="41"/>
        <v>rd</v>
      </c>
    </row>
    <row r="819" spans="1:8">
      <c r="B819" t="s">
        <v>714</v>
      </c>
      <c r="E819" s="39" t="s">
        <v>2</v>
      </c>
      <c r="F819" s="39" t="str">
        <f t="shared" si="39"/>
        <v>Jordan Howard</v>
      </c>
      <c r="G819" t="str">
        <f t="shared" si="40"/>
        <v>Phi</v>
      </c>
      <c r="H819" t="str">
        <f t="shared" si="41"/>
        <v>RB</v>
      </c>
    </row>
    <row r="820" spans="1:8" hidden="1">
      <c r="B820" t="s">
        <v>333</v>
      </c>
      <c r="F820" s="39" t="str">
        <f t="shared" si="39"/>
        <v>Jordan</v>
      </c>
      <c r="G820" t="str">
        <f t="shared" si="40"/>
        <v>Jake ElliottJake Ellio</v>
      </c>
      <c r="H820" t="str">
        <f t="shared" si="41"/>
        <v>tt</v>
      </c>
    </row>
    <row r="821" spans="1:8" hidden="1">
      <c r="A821">
        <v>269</v>
      </c>
      <c r="B821" t="s">
        <v>715</v>
      </c>
      <c r="F821" s="39" t="str">
        <f t="shared" si="39"/>
        <v>Ph</v>
      </c>
      <c r="G821" t="str">
        <f t="shared" si="40"/>
        <v>Jake Ellio</v>
      </c>
      <c r="H821" t="str">
        <f t="shared" si="41"/>
        <v>tt</v>
      </c>
    </row>
    <row r="822" spans="1:8">
      <c r="B822" t="s">
        <v>716</v>
      </c>
      <c r="E822" s="39" t="s">
        <v>2</v>
      </c>
      <c r="F822" s="39" t="str">
        <f t="shared" si="39"/>
        <v>Jake Elliott</v>
      </c>
      <c r="G822" t="str">
        <f t="shared" si="40"/>
        <v>Ph</v>
      </c>
      <c r="H822" t="str">
        <f t="shared" si="41"/>
        <v>iK</v>
      </c>
    </row>
    <row r="823" spans="1:8" hidden="1">
      <c r="B823" t="s">
        <v>717</v>
      </c>
      <c r="F823" s="39" t="str">
        <f t="shared" si="39"/>
        <v>Jake E</v>
      </c>
      <c r="G823" t="str">
        <f t="shared" si="40"/>
        <v>Jack DoyleJack Doy</v>
      </c>
      <c r="H823" t="str">
        <f t="shared" si="41"/>
        <v>le</v>
      </c>
    </row>
    <row r="824" spans="1:8" hidden="1">
      <c r="A824">
        <v>270</v>
      </c>
      <c r="B824" t="s">
        <v>718</v>
      </c>
      <c r="F824" s="39" t="str">
        <f t="shared" si="39"/>
        <v>Ph</v>
      </c>
      <c r="G824" t="str">
        <f t="shared" si="40"/>
        <v>Jack Doy</v>
      </c>
      <c r="H824" t="str">
        <f t="shared" si="41"/>
        <v>le</v>
      </c>
    </row>
    <row r="825" spans="1:8">
      <c r="B825" t="s">
        <v>719</v>
      </c>
      <c r="E825" s="39" t="s">
        <v>2</v>
      </c>
      <c r="F825" s="39" t="str">
        <f t="shared" si="39"/>
        <v>Jack Doyle</v>
      </c>
      <c r="G825" t="str">
        <f t="shared" si="40"/>
        <v>Ind</v>
      </c>
      <c r="H825" t="str">
        <f t="shared" si="41"/>
        <v>TE</v>
      </c>
    </row>
    <row r="826" spans="1:8" hidden="1">
      <c r="B826" t="s">
        <v>720</v>
      </c>
      <c r="F826" s="39" t="str">
        <f t="shared" si="39"/>
        <v xml:space="preserve">Jack </v>
      </c>
      <c r="G826" t="str">
        <f t="shared" si="40"/>
        <v>Rams D/STRams D/</v>
      </c>
      <c r="H826" t="str">
        <f t="shared" si="41"/>
        <v>ST</v>
      </c>
    </row>
    <row r="827" spans="1:8" hidden="1">
      <c r="A827">
        <v>271</v>
      </c>
      <c r="B827" t="s">
        <v>721</v>
      </c>
      <c r="F827" s="39" t="str">
        <f t="shared" si="39"/>
        <v>In</v>
      </c>
      <c r="G827" t="str">
        <f t="shared" si="40"/>
        <v>Rams D/</v>
      </c>
      <c r="H827" t="str">
        <f t="shared" si="41"/>
        <v>ST</v>
      </c>
    </row>
    <row r="828" spans="1:8">
      <c r="B828" t="s">
        <v>722</v>
      </c>
      <c r="E828" s="39" t="s">
        <v>2</v>
      </c>
      <c r="F828" s="39" t="str">
        <f t="shared" si="39"/>
        <v>Rams D/ST</v>
      </c>
      <c r="G828" t="str">
        <f t="shared" si="40"/>
        <v>LARD/</v>
      </c>
      <c r="H828" t="str">
        <f t="shared" si="41"/>
        <v>ST</v>
      </c>
    </row>
    <row r="829" spans="1:8" hidden="1">
      <c r="B829" t="s">
        <v>723</v>
      </c>
      <c r="F829" s="39" t="str">
        <f t="shared" ref="F829:F860" si="42">LEFT(B828,LEN(B828)/2)</f>
        <v>Rams</v>
      </c>
      <c r="G829" t="str">
        <f t="shared" ref="G829:G860" si="43">LEFT(B830,LEN(B830)-2)</f>
        <v>Raiders D/STRaiders D/</v>
      </c>
      <c r="H829" t="str">
        <f t="shared" ref="H829:H860" si="44">RIGHT(B830,2)</f>
        <v>ST</v>
      </c>
    </row>
    <row r="830" spans="1:8" hidden="1">
      <c r="A830">
        <v>272</v>
      </c>
      <c r="B830" t="s">
        <v>724</v>
      </c>
      <c r="F830" s="39" t="str">
        <f t="shared" si="42"/>
        <v>LAR</v>
      </c>
      <c r="G830" t="str">
        <f t="shared" si="43"/>
        <v>Raiders D/</v>
      </c>
      <c r="H830" t="str">
        <f t="shared" si="44"/>
        <v>ST</v>
      </c>
    </row>
    <row r="831" spans="1:8">
      <c r="B831" t="s">
        <v>725</v>
      </c>
      <c r="E831" s="39" t="s">
        <v>2</v>
      </c>
      <c r="F831" s="39" t="str">
        <f t="shared" si="42"/>
        <v>Raiders D/ST</v>
      </c>
      <c r="G831" t="str">
        <f t="shared" si="43"/>
        <v>LVD/</v>
      </c>
      <c r="H831" t="str">
        <f t="shared" si="44"/>
        <v>ST</v>
      </c>
    </row>
    <row r="832" spans="1:8" hidden="1">
      <c r="B832" t="s">
        <v>726</v>
      </c>
      <c r="F832" s="39" t="str">
        <f t="shared" si="42"/>
        <v>Raider</v>
      </c>
      <c r="G832" t="str">
        <f t="shared" si="43"/>
        <v>Mack HollinsMack Holli</v>
      </c>
      <c r="H832" t="str">
        <f t="shared" si="44"/>
        <v>ns</v>
      </c>
    </row>
    <row r="833" spans="1:8" hidden="1">
      <c r="A833">
        <v>273</v>
      </c>
      <c r="B833" t="s">
        <v>727</v>
      </c>
      <c r="F833" s="39" t="str">
        <f t="shared" si="42"/>
        <v>LVD</v>
      </c>
      <c r="G833" t="str">
        <f t="shared" si="43"/>
        <v>Mack Holli</v>
      </c>
      <c r="H833" t="str">
        <f t="shared" si="44"/>
        <v>ns</v>
      </c>
    </row>
    <row r="834" spans="1:8">
      <c r="B834" t="s">
        <v>728</v>
      </c>
      <c r="E834" s="39" t="s">
        <v>2</v>
      </c>
      <c r="F834" s="39" t="str">
        <f t="shared" si="42"/>
        <v>Mack Hollins</v>
      </c>
      <c r="G834" t="str">
        <f t="shared" si="43"/>
        <v>Mia</v>
      </c>
      <c r="H834" t="str">
        <f t="shared" si="44"/>
        <v>WR</v>
      </c>
    </row>
    <row r="835" spans="1:8" hidden="1">
      <c r="B835" t="s">
        <v>245</v>
      </c>
      <c r="F835" s="39" t="str">
        <f t="shared" si="42"/>
        <v>Mack H</v>
      </c>
      <c r="G835" t="str">
        <f t="shared" si="43"/>
        <v>Marquez Valdes-ScantlingMarquez Valdes-Scantli</v>
      </c>
      <c r="H835" t="str">
        <f t="shared" si="44"/>
        <v>ng</v>
      </c>
    </row>
    <row r="836" spans="1:8" hidden="1">
      <c r="A836">
        <v>274</v>
      </c>
      <c r="B836" t="s">
        <v>729</v>
      </c>
      <c r="F836" s="39" t="str">
        <f t="shared" si="42"/>
        <v>Mi</v>
      </c>
      <c r="G836" t="str">
        <f t="shared" si="43"/>
        <v>Marquez Valdes-Scantli</v>
      </c>
      <c r="H836" t="str">
        <f t="shared" si="44"/>
        <v>ng</v>
      </c>
    </row>
    <row r="837" spans="1:8">
      <c r="B837" t="s">
        <v>730</v>
      </c>
      <c r="E837" s="39" t="s">
        <v>2</v>
      </c>
      <c r="F837" s="39" t="str">
        <f t="shared" si="42"/>
        <v>Marquez Valdes-Scantling</v>
      </c>
      <c r="G837" t="str">
        <f t="shared" si="43"/>
        <v>GB</v>
      </c>
      <c r="H837" t="str">
        <f t="shared" si="44"/>
        <v>WR</v>
      </c>
    </row>
    <row r="838" spans="1:8" hidden="1">
      <c r="B838" t="s">
        <v>3</v>
      </c>
      <c r="F838" s="39" t="str">
        <f t="shared" si="42"/>
        <v>Marquez Vald</v>
      </c>
      <c r="G838" t="str">
        <f t="shared" si="43"/>
        <v>Jordan ReedJordan Re</v>
      </c>
      <c r="H838" t="str">
        <f t="shared" si="44"/>
        <v>ed</v>
      </c>
    </row>
    <row r="839" spans="1:8" hidden="1">
      <c r="A839">
        <v>275</v>
      </c>
      <c r="B839" t="s">
        <v>731</v>
      </c>
      <c r="F839" s="39" t="str">
        <f t="shared" si="42"/>
        <v>GB</v>
      </c>
      <c r="G839" t="str">
        <f t="shared" si="43"/>
        <v>Jordan Re</v>
      </c>
      <c r="H839" t="str">
        <f t="shared" si="44"/>
        <v>ed</v>
      </c>
    </row>
    <row r="840" spans="1:8">
      <c r="B840" t="s">
        <v>732</v>
      </c>
      <c r="E840" s="39" t="s">
        <v>2</v>
      </c>
      <c r="F840" s="39" t="str">
        <f t="shared" si="42"/>
        <v>Jordan Reed</v>
      </c>
      <c r="G840" t="str">
        <f t="shared" si="43"/>
        <v>SF</v>
      </c>
      <c r="H840" t="str">
        <f t="shared" si="44"/>
        <v>TE</v>
      </c>
    </row>
    <row r="841" spans="1:8" hidden="1">
      <c r="B841" t="s">
        <v>152</v>
      </c>
      <c r="F841" s="39" t="str">
        <f t="shared" si="42"/>
        <v>Jorda</v>
      </c>
      <c r="G841" t="str">
        <f t="shared" si="43"/>
        <v>Laquon TreadwellLaquon Treadwe</v>
      </c>
      <c r="H841" t="str">
        <f t="shared" si="44"/>
        <v>ll</v>
      </c>
    </row>
    <row r="842" spans="1:8" hidden="1">
      <c r="A842">
        <v>276</v>
      </c>
      <c r="B842" t="s">
        <v>733</v>
      </c>
      <c r="F842" s="39" t="str">
        <f t="shared" si="42"/>
        <v>SF</v>
      </c>
      <c r="G842" t="str">
        <f t="shared" si="43"/>
        <v>Laquon Treadwe</v>
      </c>
      <c r="H842" t="str">
        <f t="shared" si="44"/>
        <v>ll</v>
      </c>
    </row>
    <row r="843" spans="1:8">
      <c r="B843" t="s">
        <v>734</v>
      </c>
      <c r="E843" s="39" t="s">
        <v>2</v>
      </c>
      <c r="F843" s="39" t="str">
        <f t="shared" si="42"/>
        <v>Laquon Treadwell</v>
      </c>
      <c r="G843" t="str">
        <f t="shared" si="43"/>
        <v>Atl</v>
      </c>
      <c r="H843" t="str">
        <f t="shared" si="44"/>
        <v>WR</v>
      </c>
    </row>
    <row r="844" spans="1:8" hidden="1">
      <c r="B844" t="s">
        <v>12</v>
      </c>
      <c r="F844" s="39" t="str">
        <f t="shared" si="42"/>
        <v>Laquon T</v>
      </c>
      <c r="G844" t="str">
        <f t="shared" si="43"/>
        <v>Juwan JohnsonJuwan Johns</v>
      </c>
      <c r="H844" t="str">
        <f t="shared" si="44"/>
        <v>on</v>
      </c>
    </row>
    <row r="845" spans="1:8" hidden="1">
      <c r="A845">
        <v>277</v>
      </c>
      <c r="B845" t="s">
        <v>735</v>
      </c>
      <c r="F845" s="39" t="str">
        <f t="shared" si="42"/>
        <v>At</v>
      </c>
      <c r="G845" t="str">
        <f t="shared" si="43"/>
        <v>Juwan Johns</v>
      </c>
      <c r="H845" t="str">
        <f t="shared" si="44"/>
        <v>on</v>
      </c>
    </row>
    <row r="846" spans="1:8">
      <c r="B846" t="s">
        <v>736</v>
      </c>
      <c r="E846" s="39" t="s">
        <v>2</v>
      </c>
      <c r="F846" s="39" t="str">
        <f t="shared" si="42"/>
        <v>Juwan Johnson</v>
      </c>
      <c r="G846" t="str">
        <f t="shared" si="43"/>
        <v>NO</v>
      </c>
      <c r="H846" t="str">
        <f t="shared" si="44"/>
        <v>WR</v>
      </c>
    </row>
    <row r="847" spans="1:8" hidden="1">
      <c r="B847" t="s">
        <v>284</v>
      </c>
      <c r="F847" s="39" t="str">
        <f t="shared" si="42"/>
        <v xml:space="preserve">Juwan </v>
      </c>
      <c r="G847" t="str">
        <f t="shared" si="43"/>
        <v>Alex EricksonAlex Ericks</v>
      </c>
      <c r="H847" t="str">
        <f t="shared" si="44"/>
        <v>on</v>
      </c>
    </row>
    <row r="848" spans="1:8" hidden="1">
      <c r="A848">
        <v>278</v>
      </c>
      <c r="B848" t="s">
        <v>737</v>
      </c>
      <c r="F848" s="39" t="str">
        <f t="shared" si="42"/>
        <v>NO</v>
      </c>
      <c r="G848" t="str">
        <f t="shared" si="43"/>
        <v>Alex Ericks</v>
      </c>
      <c r="H848" t="str">
        <f t="shared" si="44"/>
        <v>on</v>
      </c>
    </row>
    <row r="849" spans="1:8">
      <c r="B849" t="s">
        <v>738</v>
      </c>
      <c r="E849" s="39" t="s">
        <v>2</v>
      </c>
      <c r="F849" s="39" t="str">
        <f t="shared" si="42"/>
        <v>Alex Erickson</v>
      </c>
      <c r="G849" t="str">
        <f t="shared" si="43"/>
        <v>Cin</v>
      </c>
      <c r="H849" t="str">
        <f t="shared" si="44"/>
        <v>WR</v>
      </c>
    </row>
    <row r="850" spans="1:8" hidden="1">
      <c r="B850" t="s">
        <v>270</v>
      </c>
      <c r="F850" s="39" t="str">
        <f t="shared" si="42"/>
        <v>Alex E</v>
      </c>
      <c r="G850" t="str">
        <f t="shared" si="43"/>
        <v>Dolphins D/STDolphins D/</v>
      </c>
      <c r="H850" t="str">
        <f t="shared" si="44"/>
        <v>ST</v>
      </c>
    </row>
    <row r="851" spans="1:8" hidden="1">
      <c r="A851">
        <v>279</v>
      </c>
      <c r="B851" t="s">
        <v>739</v>
      </c>
      <c r="F851" s="39" t="str">
        <f t="shared" si="42"/>
        <v>Ci</v>
      </c>
      <c r="G851" t="str">
        <f t="shared" si="43"/>
        <v>Dolphins D/</v>
      </c>
      <c r="H851" t="str">
        <f t="shared" si="44"/>
        <v>ST</v>
      </c>
    </row>
    <row r="852" spans="1:8">
      <c r="B852" t="s">
        <v>740</v>
      </c>
      <c r="E852" s="39" t="s">
        <v>2</v>
      </c>
      <c r="F852" s="39" t="str">
        <f t="shared" si="42"/>
        <v>Dolphins D/ST</v>
      </c>
      <c r="G852" t="str">
        <f t="shared" si="43"/>
        <v>MiaD/</v>
      </c>
      <c r="H852" t="str">
        <f t="shared" si="44"/>
        <v>ST</v>
      </c>
    </row>
    <row r="853" spans="1:8" hidden="1">
      <c r="B853" t="s">
        <v>741</v>
      </c>
      <c r="F853" s="39" t="str">
        <f t="shared" si="42"/>
        <v>Dolphi</v>
      </c>
      <c r="G853" t="str">
        <f t="shared" si="43"/>
        <v xml:space="preserve">Todd Gurley IITodd Gurley </v>
      </c>
      <c r="H853" t="str">
        <f t="shared" si="44"/>
        <v>II</v>
      </c>
    </row>
    <row r="854" spans="1:8" hidden="1">
      <c r="A854">
        <v>280</v>
      </c>
      <c r="B854" t="s">
        <v>742</v>
      </c>
      <c r="F854" s="39" t="str">
        <f t="shared" si="42"/>
        <v>Mia</v>
      </c>
      <c r="G854" t="str">
        <f t="shared" si="43"/>
        <v xml:space="preserve">Todd Gurley </v>
      </c>
      <c r="H854" t="str">
        <f t="shared" si="44"/>
        <v>II</v>
      </c>
    </row>
    <row r="855" spans="1:8">
      <c r="B855" t="s">
        <v>743</v>
      </c>
      <c r="E855" s="39" t="s">
        <v>2</v>
      </c>
      <c r="F855" s="39" t="str">
        <f t="shared" si="42"/>
        <v>Todd Gurley II</v>
      </c>
      <c r="G855" t="str">
        <f t="shared" si="43"/>
        <v>Atl</v>
      </c>
      <c r="H855" t="str">
        <f t="shared" si="44"/>
        <v>RB</v>
      </c>
    </row>
    <row r="856" spans="1:8" hidden="1">
      <c r="B856" t="s">
        <v>492</v>
      </c>
      <c r="F856" s="39" t="str">
        <f t="shared" si="42"/>
        <v>Todd Gu</v>
      </c>
      <c r="G856" t="str">
        <f t="shared" si="43"/>
        <v>James WashingtonJames Washingt</v>
      </c>
      <c r="H856" t="str">
        <f t="shared" si="44"/>
        <v>on</v>
      </c>
    </row>
    <row r="857" spans="1:8" hidden="1">
      <c r="A857">
        <v>281</v>
      </c>
      <c r="B857" t="s">
        <v>744</v>
      </c>
      <c r="F857" s="39" t="str">
        <f t="shared" si="42"/>
        <v>At</v>
      </c>
      <c r="G857" t="str">
        <f t="shared" si="43"/>
        <v>James Washingt</v>
      </c>
      <c r="H857" t="str">
        <f t="shared" si="44"/>
        <v>on</v>
      </c>
    </row>
    <row r="858" spans="1:8">
      <c r="B858" t="s">
        <v>745</v>
      </c>
      <c r="E858" s="39" t="s">
        <v>2</v>
      </c>
      <c r="F858" s="39" t="str">
        <f t="shared" si="42"/>
        <v>James Washington</v>
      </c>
      <c r="G858" t="str">
        <f t="shared" si="43"/>
        <v>Pit</v>
      </c>
      <c r="H858" t="str">
        <f t="shared" si="44"/>
        <v>WR</v>
      </c>
    </row>
    <row r="859" spans="1:8" hidden="1">
      <c r="B859" t="s">
        <v>233</v>
      </c>
      <c r="F859" s="39" t="str">
        <f t="shared" si="42"/>
        <v>James Wa</v>
      </c>
      <c r="G859" t="str">
        <f t="shared" si="43"/>
        <v>Benny Snell Jr.Benny Snell J</v>
      </c>
      <c r="H859" t="str">
        <f t="shared" si="44"/>
        <v>r.</v>
      </c>
    </row>
    <row r="860" spans="1:8" hidden="1">
      <c r="A860">
        <v>282</v>
      </c>
      <c r="B860" t="s">
        <v>746</v>
      </c>
      <c r="F860" s="39" t="str">
        <f t="shared" si="42"/>
        <v>Pi</v>
      </c>
      <c r="G860" t="str">
        <f t="shared" si="43"/>
        <v>Benny Snell J</v>
      </c>
      <c r="H860" t="str">
        <f t="shared" si="44"/>
        <v>r.</v>
      </c>
    </row>
    <row r="861" spans="1:8">
      <c r="B861" t="s">
        <v>747</v>
      </c>
      <c r="E861" s="39" t="s">
        <v>2</v>
      </c>
      <c r="F861" s="39" t="str">
        <f t="shared" ref="F861:F892" si="45">LEFT(B860,LEN(B860)/2)</f>
        <v>Benny Snell Jr.</v>
      </c>
      <c r="G861" t="str">
        <f t="shared" ref="G861:G892" si="46">LEFT(B862,LEN(B862)-2)</f>
        <v>Pit</v>
      </c>
      <c r="H861" t="str">
        <f t="shared" ref="H861:H892" si="47">RIGHT(B862,2)</f>
        <v>RB</v>
      </c>
    </row>
    <row r="862" spans="1:8" hidden="1">
      <c r="B862" t="s">
        <v>420</v>
      </c>
      <c r="F862" s="39" t="str">
        <f t="shared" si="45"/>
        <v>Benny S</v>
      </c>
      <c r="G862" t="str">
        <f t="shared" si="46"/>
        <v>Trey BurtonTrey Burt</v>
      </c>
      <c r="H862" t="str">
        <f t="shared" si="47"/>
        <v>on</v>
      </c>
    </row>
    <row r="863" spans="1:8" hidden="1">
      <c r="A863">
        <v>283</v>
      </c>
      <c r="B863" t="s">
        <v>748</v>
      </c>
      <c r="F863" s="39" t="str">
        <f t="shared" si="45"/>
        <v>Pi</v>
      </c>
      <c r="G863" t="str">
        <f t="shared" si="46"/>
        <v>Trey Burt</v>
      </c>
      <c r="H863" t="str">
        <f t="shared" si="47"/>
        <v>on</v>
      </c>
    </row>
    <row r="864" spans="1:8">
      <c r="B864" t="s">
        <v>749</v>
      </c>
      <c r="E864" s="39" t="s">
        <v>2</v>
      </c>
      <c r="F864" s="39" t="str">
        <f t="shared" si="45"/>
        <v>Trey Burton</v>
      </c>
      <c r="G864" t="str">
        <f t="shared" si="46"/>
        <v>Ind</v>
      </c>
      <c r="H864" t="str">
        <f t="shared" si="47"/>
        <v>TE</v>
      </c>
    </row>
    <row r="865" spans="1:8" hidden="1">
      <c r="B865" t="s">
        <v>720</v>
      </c>
      <c r="F865" s="39" t="str">
        <f t="shared" si="45"/>
        <v xml:space="preserve">Trey </v>
      </c>
      <c r="G865" t="str">
        <f t="shared" si="46"/>
        <v>Quez WatkinsQuez Watki</v>
      </c>
      <c r="H865" t="str">
        <f t="shared" si="47"/>
        <v>ns</v>
      </c>
    </row>
    <row r="866" spans="1:8" hidden="1">
      <c r="A866">
        <v>284</v>
      </c>
      <c r="B866" t="s">
        <v>750</v>
      </c>
      <c r="F866" s="39" t="str">
        <f t="shared" si="45"/>
        <v>In</v>
      </c>
      <c r="G866" t="str">
        <f t="shared" si="46"/>
        <v>Quez Watki</v>
      </c>
      <c r="H866" t="str">
        <f t="shared" si="47"/>
        <v>ns</v>
      </c>
    </row>
    <row r="867" spans="1:8">
      <c r="B867" t="s">
        <v>751</v>
      </c>
      <c r="E867" s="39" t="s">
        <v>2</v>
      </c>
      <c r="F867" s="39" t="str">
        <f t="shared" si="45"/>
        <v>Quez Watkins</v>
      </c>
      <c r="G867" t="str">
        <f t="shared" si="46"/>
        <v>Phi</v>
      </c>
      <c r="H867" t="str">
        <f t="shared" si="47"/>
        <v>WR</v>
      </c>
    </row>
    <row r="868" spans="1:8" hidden="1">
      <c r="B868" t="s">
        <v>308</v>
      </c>
      <c r="F868" s="39" t="str">
        <f t="shared" si="45"/>
        <v>Quez W</v>
      </c>
      <c r="G868" t="str">
        <f t="shared" si="46"/>
        <v>Devine OzigboDevine Ozig</v>
      </c>
      <c r="H868" t="str">
        <f t="shared" si="47"/>
        <v>bo</v>
      </c>
    </row>
    <row r="869" spans="1:8" hidden="1">
      <c r="A869">
        <v>285</v>
      </c>
      <c r="B869" t="s">
        <v>752</v>
      </c>
      <c r="F869" s="39" t="str">
        <f t="shared" si="45"/>
        <v>Ph</v>
      </c>
      <c r="G869" t="str">
        <f t="shared" si="46"/>
        <v>Devine Ozig</v>
      </c>
      <c r="H869" t="str">
        <f t="shared" si="47"/>
        <v>bo</v>
      </c>
    </row>
    <row r="870" spans="1:8">
      <c r="B870" t="s">
        <v>753</v>
      </c>
      <c r="E870" s="39" t="s">
        <v>2</v>
      </c>
      <c r="F870" s="39" t="str">
        <f t="shared" si="45"/>
        <v>Devine Ozigbo</v>
      </c>
      <c r="G870" t="str">
        <f t="shared" si="46"/>
        <v>Jax</v>
      </c>
      <c r="H870" t="str">
        <f t="shared" si="47"/>
        <v>RB</v>
      </c>
    </row>
    <row r="871" spans="1:8" hidden="1">
      <c r="B871" t="s">
        <v>227</v>
      </c>
      <c r="F871" s="39" t="str">
        <f t="shared" si="45"/>
        <v>Devine</v>
      </c>
      <c r="G871" t="str">
        <f t="shared" si="46"/>
        <v>Greg OlsenGreg Ols</v>
      </c>
      <c r="H871" t="str">
        <f t="shared" si="47"/>
        <v>en</v>
      </c>
    </row>
    <row r="872" spans="1:8" hidden="1">
      <c r="A872">
        <v>286</v>
      </c>
      <c r="B872" t="s">
        <v>754</v>
      </c>
      <c r="F872" s="39" t="str">
        <f t="shared" si="45"/>
        <v>Ja</v>
      </c>
      <c r="G872" t="str">
        <f t="shared" si="46"/>
        <v>Greg Olse</v>
      </c>
      <c r="H872" t="str">
        <f t="shared" si="47"/>
        <v>nQ</v>
      </c>
    </row>
    <row r="873" spans="1:8">
      <c r="B873" t="s">
        <v>755</v>
      </c>
      <c r="E873" s="39" t="s">
        <v>2</v>
      </c>
      <c r="F873" s="39" t="str">
        <f t="shared" si="45"/>
        <v>Greg Olsen</v>
      </c>
      <c r="G873" t="str">
        <f t="shared" si="46"/>
        <v>Sea</v>
      </c>
      <c r="H873" t="str">
        <f t="shared" si="47"/>
        <v>TE</v>
      </c>
    </row>
    <row r="874" spans="1:8" hidden="1">
      <c r="B874" t="s">
        <v>756</v>
      </c>
      <c r="F874" s="39" t="str">
        <f t="shared" si="45"/>
        <v xml:space="preserve">Greg </v>
      </c>
      <c r="G874" t="str">
        <f t="shared" si="46"/>
        <v>Cameron BrateCameron Bra</v>
      </c>
      <c r="H874" t="str">
        <f t="shared" si="47"/>
        <v>te</v>
      </c>
    </row>
    <row r="875" spans="1:8" hidden="1">
      <c r="A875">
        <v>287</v>
      </c>
      <c r="B875" t="s">
        <v>757</v>
      </c>
      <c r="F875" s="39" t="str">
        <f t="shared" si="45"/>
        <v>Se</v>
      </c>
      <c r="G875" t="str">
        <f t="shared" si="46"/>
        <v>Cameron Bra</v>
      </c>
      <c r="H875" t="str">
        <f t="shared" si="47"/>
        <v>te</v>
      </c>
    </row>
    <row r="876" spans="1:8">
      <c r="B876" t="s">
        <v>758</v>
      </c>
      <c r="E876" s="39" t="s">
        <v>2</v>
      </c>
      <c r="F876" s="39" t="str">
        <f t="shared" si="45"/>
        <v>Cameron Brate</v>
      </c>
      <c r="G876" t="str">
        <f t="shared" si="46"/>
        <v>TB</v>
      </c>
      <c r="H876" t="str">
        <f t="shared" si="47"/>
        <v>TE</v>
      </c>
    </row>
    <row r="877" spans="1:8" hidden="1">
      <c r="B877" t="s">
        <v>375</v>
      </c>
      <c r="F877" s="39" t="str">
        <f t="shared" si="45"/>
        <v>Camero</v>
      </c>
      <c r="G877" t="str">
        <f t="shared" si="46"/>
        <v>Stephen AndersonStephen Anders</v>
      </c>
      <c r="H877" t="str">
        <f t="shared" si="47"/>
        <v>on</v>
      </c>
    </row>
    <row r="878" spans="1:8" hidden="1">
      <c r="A878">
        <v>288</v>
      </c>
      <c r="B878" t="s">
        <v>759</v>
      </c>
      <c r="F878" s="39" t="str">
        <f t="shared" si="45"/>
        <v>TB</v>
      </c>
      <c r="G878" t="str">
        <f t="shared" si="46"/>
        <v>Stephen Anders</v>
      </c>
      <c r="H878" t="str">
        <f t="shared" si="47"/>
        <v>on</v>
      </c>
    </row>
    <row r="879" spans="1:8">
      <c r="B879" t="s">
        <v>760</v>
      </c>
      <c r="E879" s="39" t="s">
        <v>2</v>
      </c>
      <c r="F879" s="39" t="str">
        <f t="shared" si="45"/>
        <v>Stephen Anderson</v>
      </c>
      <c r="G879" t="str">
        <f t="shared" si="46"/>
        <v>LAC</v>
      </c>
      <c r="H879" t="str">
        <f t="shared" si="47"/>
        <v>TE</v>
      </c>
    </row>
    <row r="880" spans="1:8" hidden="1">
      <c r="B880" t="s">
        <v>378</v>
      </c>
      <c r="F880" s="39" t="str">
        <f t="shared" si="45"/>
        <v xml:space="preserve">Stephen </v>
      </c>
      <c r="G880" t="str">
        <f t="shared" si="46"/>
        <v>Alfred MorrisAlfred Morr</v>
      </c>
      <c r="H880" t="str">
        <f t="shared" si="47"/>
        <v>is</v>
      </c>
    </row>
    <row r="881" spans="1:8" hidden="1">
      <c r="A881">
        <v>289</v>
      </c>
      <c r="B881" t="s">
        <v>761</v>
      </c>
      <c r="F881" s="39" t="str">
        <f t="shared" si="45"/>
        <v>LA</v>
      </c>
      <c r="G881" t="str">
        <f t="shared" si="46"/>
        <v>Alfred Morr</v>
      </c>
      <c r="H881" t="str">
        <f t="shared" si="47"/>
        <v>is</v>
      </c>
    </row>
    <row r="882" spans="1:8">
      <c r="B882" t="s">
        <v>762</v>
      </c>
      <c r="E882" s="39" t="s">
        <v>2</v>
      </c>
      <c r="F882" s="39" t="str">
        <f t="shared" si="45"/>
        <v>Alfred Morris</v>
      </c>
      <c r="G882" t="str">
        <f t="shared" si="46"/>
        <v>NYG</v>
      </c>
      <c r="H882" t="str">
        <f t="shared" si="47"/>
        <v>RB</v>
      </c>
    </row>
    <row r="883" spans="1:8" hidden="1">
      <c r="B883" t="s">
        <v>763</v>
      </c>
      <c r="F883" s="39" t="str">
        <f t="shared" si="45"/>
        <v>Alfred</v>
      </c>
      <c r="G883" t="str">
        <f t="shared" si="46"/>
        <v>James O'ShaughnessyJames O'Shaughnes</v>
      </c>
      <c r="H883" t="str">
        <f t="shared" si="47"/>
        <v>sy</v>
      </c>
    </row>
    <row r="884" spans="1:8" hidden="1">
      <c r="A884">
        <v>290</v>
      </c>
      <c r="B884" t="s">
        <v>764</v>
      </c>
      <c r="F884" s="39" t="str">
        <f t="shared" si="45"/>
        <v>NY</v>
      </c>
      <c r="G884" t="str">
        <f t="shared" si="46"/>
        <v>James O'Shaughnes</v>
      </c>
      <c r="H884" t="str">
        <f t="shared" si="47"/>
        <v>sy</v>
      </c>
    </row>
    <row r="885" spans="1:8">
      <c r="B885" t="s">
        <v>765</v>
      </c>
      <c r="E885" s="39" t="s">
        <v>2</v>
      </c>
      <c r="F885" s="39" t="str">
        <f t="shared" si="45"/>
        <v>James O'Shaughnessy</v>
      </c>
      <c r="G885" t="str">
        <f t="shared" si="46"/>
        <v>Jax</v>
      </c>
      <c r="H885" t="str">
        <f t="shared" si="47"/>
        <v>TE</v>
      </c>
    </row>
    <row r="886" spans="1:8" hidden="1">
      <c r="B886" t="s">
        <v>508</v>
      </c>
      <c r="F886" s="39" t="str">
        <f t="shared" si="45"/>
        <v>James O'S</v>
      </c>
      <c r="G886" t="str">
        <f t="shared" si="46"/>
        <v>Tevin ColemanTevin Colem</v>
      </c>
      <c r="H886" t="str">
        <f t="shared" si="47"/>
        <v>an</v>
      </c>
    </row>
    <row r="887" spans="1:8" hidden="1">
      <c r="A887">
        <v>291</v>
      </c>
      <c r="B887" t="s">
        <v>766</v>
      </c>
      <c r="F887" s="39" t="str">
        <f t="shared" si="45"/>
        <v>Ja</v>
      </c>
      <c r="G887" t="str">
        <f t="shared" si="46"/>
        <v>Tevin Colem</v>
      </c>
      <c r="H887" t="str">
        <f t="shared" si="47"/>
        <v>an</v>
      </c>
    </row>
    <row r="888" spans="1:8">
      <c r="B888" t="s">
        <v>767</v>
      </c>
      <c r="E888" s="39" t="s">
        <v>2</v>
      </c>
      <c r="F888" s="39" t="str">
        <f t="shared" si="45"/>
        <v>Tevin Coleman</v>
      </c>
      <c r="G888" t="str">
        <f t="shared" si="46"/>
        <v>SF</v>
      </c>
      <c r="H888" t="str">
        <f t="shared" si="47"/>
        <v>RB</v>
      </c>
    </row>
    <row r="889" spans="1:8" hidden="1">
      <c r="B889" t="s">
        <v>96</v>
      </c>
      <c r="F889" s="39" t="str">
        <f t="shared" si="45"/>
        <v xml:space="preserve">Tevin </v>
      </c>
      <c r="G889" t="str">
        <f t="shared" si="46"/>
        <v>Titans D/STTitans D/</v>
      </c>
      <c r="H889" t="str">
        <f t="shared" si="47"/>
        <v>ST</v>
      </c>
    </row>
    <row r="890" spans="1:8" hidden="1">
      <c r="A890">
        <v>292</v>
      </c>
      <c r="B890" t="s">
        <v>768</v>
      </c>
      <c r="F890" s="39" t="str">
        <f t="shared" si="45"/>
        <v>SF</v>
      </c>
      <c r="G890" t="str">
        <f t="shared" si="46"/>
        <v>Titans D/</v>
      </c>
      <c r="H890" t="str">
        <f t="shared" si="47"/>
        <v>ST</v>
      </c>
    </row>
    <row r="891" spans="1:8">
      <c r="B891" t="s">
        <v>769</v>
      </c>
      <c r="E891" s="39" t="s">
        <v>2</v>
      </c>
      <c r="F891" s="39" t="str">
        <f t="shared" si="45"/>
        <v>Titans D/ST</v>
      </c>
      <c r="G891" t="str">
        <f t="shared" si="46"/>
        <v>TenD/</v>
      </c>
      <c r="H891" t="str">
        <f t="shared" si="47"/>
        <v>ST</v>
      </c>
    </row>
    <row r="892" spans="1:8" hidden="1">
      <c r="B892" t="s">
        <v>770</v>
      </c>
      <c r="F892" s="39" t="str">
        <f t="shared" si="45"/>
        <v>Titan</v>
      </c>
      <c r="G892" t="str">
        <f t="shared" si="46"/>
        <v>Austin CarrAustin Ca</v>
      </c>
      <c r="H892" t="str">
        <f t="shared" si="47"/>
        <v>rr</v>
      </c>
    </row>
    <row r="893" spans="1:8" hidden="1">
      <c r="A893">
        <v>293</v>
      </c>
      <c r="B893" t="s">
        <v>771</v>
      </c>
      <c r="F893" s="39" t="str">
        <f t="shared" ref="F893:F916" si="48">LEFT(B892,LEN(B892)/2)</f>
        <v>Ten</v>
      </c>
      <c r="G893" t="str">
        <f t="shared" ref="G893:G916" si="49">LEFT(B894,LEN(B894)-2)</f>
        <v>Austin Ca</v>
      </c>
      <c r="H893" t="str">
        <f t="shared" ref="H893:H916" si="50">RIGHT(B894,2)</f>
        <v>rr</v>
      </c>
    </row>
    <row r="894" spans="1:8">
      <c r="B894" t="s">
        <v>772</v>
      </c>
      <c r="E894" s="39" t="s">
        <v>2</v>
      </c>
      <c r="F894" s="39" t="str">
        <f t="shared" si="48"/>
        <v>Austin Carr</v>
      </c>
      <c r="G894" t="str">
        <f t="shared" si="49"/>
        <v>NO</v>
      </c>
      <c r="H894" t="str">
        <f t="shared" si="50"/>
        <v>WR</v>
      </c>
    </row>
    <row r="895" spans="1:8" hidden="1">
      <c r="B895" t="s">
        <v>284</v>
      </c>
      <c r="F895" s="39" t="str">
        <f t="shared" si="48"/>
        <v>Austi</v>
      </c>
      <c r="G895" t="str">
        <f t="shared" si="49"/>
        <v>Royce FreemanRoyce Freem</v>
      </c>
      <c r="H895" t="str">
        <f t="shared" si="50"/>
        <v>an</v>
      </c>
    </row>
    <row r="896" spans="1:8" hidden="1">
      <c r="A896">
        <v>294</v>
      </c>
      <c r="B896" t="s">
        <v>773</v>
      </c>
      <c r="F896" s="39" t="str">
        <f t="shared" si="48"/>
        <v>NO</v>
      </c>
      <c r="G896" t="str">
        <f t="shared" si="49"/>
        <v>Royce Freem</v>
      </c>
      <c r="H896" t="str">
        <f t="shared" si="50"/>
        <v>an</v>
      </c>
    </row>
    <row r="897" spans="1:8">
      <c r="B897" t="s">
        <v>774</v>
      </c>
      <c r="E897" s="39" t="s">
        <v>2</v>
      </c>
      <c r="F897" s="39" t="str">
        <f t="shared" si="48"/>
        <v>Royce Freeman</v>
      </c>
      <c r="G897" t="str">
        <f t="shared" si="49"/>
        <v>Den</v>
      </c>
      <c r="H897" t="str">
        <f t="shared" si="50"/>
        <v>RB</v>
      </c>
    </row>
    <row r="898" spans="1:8" hidden="1">
      <c r="B898" t="s">
        <v>155</v>
      </c>
      <c r="F898" s="39" t="str">
        <f t="shared" si="48"/>
        <v xml:space="preserve">Royce </v>
      </c>
      <c r="G898" t="str">
        <f t="shared" si="49"/>
        <v>Carlos HydeCarlos Hy</v>
      </c>
      <c r="H898" t="str">
        <f t="shared" si="50"/>
        <v>de</v>
      </c>
    </row>
    <row r="899" spans="1:8" hidden="1">
      <c r="A899">
        <v>295</v>
      </c>
      <c r="B899" t="s">
        <v>775</v>
      </c>
      <c r="F899" s="39" t="str">
        <f t="shared" si="48"/>
        <v>De</v>
      </c>
      <c r="G899" t="str">
        <f t="shared" si="49"/>
        <v>Carlos Hyd</v>
      </c>
      <c r="H899" t="str">
        <f t="shared" si="50"/>
        <v>eQ</v>
      </c>
    </row>
    <row r="900" spans="1:8">
      <c r="B900" t="s">
        <v>776</v>
      </c>
      <c r="E900" s="39" t="s">
        <v>2</v>
      </c>
      <c r="F900" s="39" t="str">
        <f t="shared" si="48"/>
        <v>Carlos Hyde</v>
      </c>
      <c r="G900" t="str">
        <f t="shared" si="49"/>
        <v>Sea</v>
      </c>
      <c r="H900" t="str">
        <f t="shared" si="50"/>
        <v>RB</v>
      </c>
    </row>
    <row r="901" spans="1:8" hidden="1">
      <c r="B901" t="s">
        <v>116</v>
      </c>
      <c r="F901" s="39" t="str">
        <f t="shared" si="48"/>
        <v>Carlos</v>
      </c>
      <c r="G901" t="str">
        <f t="shared" si="49"/>
        <v>Chiefs D/STChiefs D/</v>
      </c>
      <c r="H901" t="str">
        <f t="shared" si="50"/>
        <v>ST</v>
      </c>
    </row>
    <row r="902" spans="1:8" hidden="1">
      <c r="A902">
        <v>296</v>
      </c>
      <c r="B902" t="s">
        <v>777</v>
      </c>
      <c r="F902" s="39" t="str">
        <f t="shared" si="48"/>
        <v>Se</v>
      </c>
      <c r="G902" t="str">
        <f t="shared" si="49"/>
        <v>Chiefs D/</v>
      </c>
      <c r="H902" t="str">
        <f t="shared" si="50"/>
        <v>ST</v>
      </c>
    </row>
    <row r="903" spans="1:8">
      <c r="B903" t="s">
        <v>778</v>
      </c>
      <c r="E903" s="39" t="s">
        <v>2</v>
      </c>
      <c r="F903" s="39" t="str">
        <f t="shared" si="48"/>
        <v>Chiefs D/ST</v>
      </c>
      <c r="G903" t="str">
        <f t="shared" si="49"/>
        <v>KCD/</v>
      </c>
      <c r="H903" t="str">
        <f t="shared" si="50"/>
        <v>ST</v>
      </c>
    </row>
    <row r="904" spans="1:8" hidden="1">
      <c r="B904" t="s">
        <v>779</v>
      </c>
      <c r="F904" s="39" t="str">
        <f t="shared" si="48"/>
        <v>Chief</v>
      </c>
      <c r="G904" t="str">
        <f t="shared" si="49"/>
        <v>Mo Alie-CoxMo Alie-C</v>
      </c>
      <c r="H904" t="str">
        <f t="shared" si="50"/>
        <v>ox</v>
      </c>
    </row>
    <row r="905" spans="1:8" hidden="1">
      <c r="A905">
        <v>297</v>
      </c>
      <c r="B905" t="s">
        <v>780</v>
      </c>
      <c r="F905" s="39" t="str">
        <f t="shared" si="48"/>
        <v>KCD</v>
      </c>
      <c r="G905" t="str">
        <f t="shared" si="49"/>
        <v>Mo Alie-C</v>
      </c>
      <c r="H905" t="str">
        <f t="shared" si="50"/>
        <v>ox</v>
      </c>
    </row>
    <row r="906" spans="1:8">
      <c r="B906" t="s">
        <v>781</v>
      </c>
      <c r="E906" s="39" t="s">
        <v>2</v>
      </c>
      <c r="F906" s="39" t="str">
        <f t="shared" si="48"/>
        <v>Mo Alie-Cox</v>
      </c>
      <c r="G906" t="str">
        <f t="shared" si="49"/>
        <v>Ind</v>
      </c>
      <c r="H906" t="str">
        <f t="shared" si="50"/>
        <v>TE</v>
      </c>
    </row>
    <row r="907" spans="1:8" hidden="1">
      <c r="B907" t="s">
        <v>720</v>
      </c>
      <c r="F907" s="39" t="str">
        <f t="shared" si="48"/>
        <v>Mo Al</v>
      </c>
      <c r="G907" t="str">
        <f t="shared" si="49"/>
        <v>Travis FulghamTravis Fulgh</v>
      </c>
      <c r="H907" t="str">
        <f t="shared" si="50"/>
        <v>am</v>
      </c>
    </row>
    <row r="908" spans="1:8" hidden="1">
      <c r="A908">
        <v>298</v>
      </c>
      <c r="B908" t="s">
        <v>782</v>
      </c>
      <c r="F908" s="39" t="str">
        <f t="shared" si="48"/>
        <v>In</v>
      </c>
      <c r="G908" t="str">
        <f t="shared" si="49"/>
        <v>Travis Fulgh</v>
      </c>
      <c r="H908" t="str">
        <f t="shared" si="50"/>
        <v>am</v>
      </c>
    </row>
    <row r="909" spans="1:8">
      <c r="B909" t="s">
        <v>783</v>
      </c>
      <c r="E909" s="39" t="s">
        <v>2</v>
      </c>
      <c r="F909" s="39" t="str">
        <f t="shared" si="48"/>
        <v>Travis Fulgham</v>
      </c>
      <c r="G909" t="str">
        <f t="shared" si="49"/>
        <v>Phi</v>
      </c>
      <c r="H909" t="str">
        <f t="shared" si="50"/>
        <v>WR</v>
      </c>
    </row>
    <row r="910" spans="1:8" hidden="1">
      <c r="B910" t="s">
        <v>308</v>
      </c>
      <c r="F910" s="39" t="str">
        <f t="shared" si="48"/>
        <v xml:space="preserve">Travis </v>
      </c>
      <c r="G910" t="str">
        <f t="shared" si="49"/>
        <v>J.J. TaylorJ.J. Tayl</v>
      </c>
      <c r="H910" t="str">
        <f t="shared" si="50"/>
        <v>or</v>
      </c>
    </row>
    <row r="911" spans="1:8" hidden="1">
      <c r="A911">
        <v>299</v>
      </c>
      <c r="B911" t="s">
        <v>784</v>
      </c>
      <c r="F911" s="39" t="str">
        <f t="shared" si="48"/>
        <v>Ph</v>
      </c>
      <c r="G911" t="str">
        <f t="shared" si="49"/>
        <v>J.J. Tayl</v>
      </c>
      <c r="H911" t="str">
        <f t="shared" si="50"/>
        <v>or</v>
      </c>
    </row>
    <row r="912" spans="1:8">
      <c r="B912" t="s">
        <v>785</v>
      </c>
      <c r="E912" s="39" t="s">
        <v>2</v>
      </c>
      <c r="F912" s="39" t="str">
        <f t="shared" si="48"/>
        <v>J.J. Taylor</v>
      </c>
      <c r="G912" t="str">
        <f t="shared" si="49"/>
        <v>NE</v>
      </c>
      <c r="H912" t="str">
        <f t="shared" si="50"/>
        <v>RB</v>
      </c>
    </row>
    <row r="913" spans="1:8" hidden="1">
      <c r="B913" t="s">
        <v>385</v>
      </c>
      <c r="F913" s="39" t="str">
        <f t="shared" si="48"/>
        <v xml:space="preserve">J.J. </v>
      </c>
      <c r="G913" t="str">
        <f t="shared" si="49"/>
        <v>Dion LewisDion Lew</v>
      </c>
      <c r="H913" t="str">
        <f t="shared" si="50"/>
        <v>is</v>
      </c>
    </row>
    <row r="914" spans="1:8" hidden="1">
      <c r="A914">
        <v>300</v>
      </c>
      <c r="B914" t="s">
        <v>786</v>
      </c>
      <c r="F914" s="39" t="str">
        <f t="shared" si="48"/>
        <v>NE</v>
      </c>
      <c r="G914" t="str">
        <f t="shared" si="49"/>
        <v>Dion Lew</v>
      </c>
      <c r="H914" t="str">
        <f t="shared" si="50"/>
        <v>is</v>
      </c>
    </row>
    <row r="915" spans="1:8">
      <c r="B915" t="s">
        <v>787</v>
      </c>
      <c r="E915" s="39" t="s">
        <v>2</v>
      </c>
      <c r="F915" s="39" t="str">
        <f t="shared" si="48"/>
        <v>Dion Lewis</v>
      </c>
      <c r="G915" t="str">
        <f t="shared" si="49"/>
        <v>N</v>
      </c>
      <c r="H915" t="str">
        <f t="shared" si="50"/>
        <v>YG</v>
      </c>
    </row>
    <row r="916" spans="1:8" hidden="1">
      <c r="B916" t="s">
        <v>287</v>
      </c>
      <c r="F916" s="39" t="str">
        <f t="shared" si="48"/>
        <v xml:space="preserve">Dion </v>
      </c>
      <c r="G916" t="e">
        <f t="shared" si="49"/>
        <v>#VALUE!</v>
      </c>
      <c r="H916" t="str">
        <f t="shared" si="50"/>
        <v/>
      </c>
    </row>
  </sheetData>
  <autoFilter ref="A1:H916" xr:uid="{00000000-0009-0000-0000-000000000000}">
    <filterColumn colId="4">
      <customFilters>
        <customFilter operator="notEqual" val=" 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/>
  <dimension ref="A1:P306"/>
  <sheetViews>
    <sheetView topLeftCell="A279" workbookViewId="0">
      <selection activeCell="A293" sqref="A293"/>
    </sheetView>
  </sheetViews>
  <sheetFormatPr baseColWidth="10" defaultRowHeight="13"/>
  <cols>
    <col min="1" max="1" width="21.6640625" style="40" bestFit="1" customWidth="1"/>
  </cols>
  <sheetData>
    <row r="1" spans="1:16" ht="14" customHeight="1">
      <c r="B1" s="26" t="s">
        <v>788</v>
      </c>
      <c r="C1" s="26" t="s">
        <v>789</v>
      </c>
      <c r="D1" s="26" t="s">
        <v>790</v>
      </c>
      <c r="E1" s="26" t="s">
        <v>791</v>
      </c>
      <c r="F1" s="26" t="s">
        <v>792</v>
      </c>
      <c r="G1" s="26" t="s">
        <v>789</v>
      </c>
      <c r="H1" s="26" t="s">
        <v>790</v>
      </c>
      <c r="I1" s="26" t="s">
        <v>793</v>
      </c>
      <c r="J1" s="26" t="s">
        <v>789</v>
      </c>
      <c r="K1" s="26" t="s">
        <v>790</v>
      </c>
      <c r="L1" s="26" t="s">
        <v>794</v>
      </c>
      <c r="M1" s="26" t="s">
        <v>795</v>
      </c>
      <c r="N1" s="26" t="s">
        <v>796</v>
      </c>
      <c r="O1" s="26" t="s">
        <v>797</v>
      </c>
      <c r="P1" s="26" t="s">
        <v>798</v>
      </c>
    </row>
    <row r="2" spans="1:16" ht="16" customHeight="1">
      <c r="A2" s="39" t="s">
        <v>1</v>
      </c>
      <c r="B2" s="27" t="s">
        <v>799</v>
      </c>
      <c r="C2" s="27">
        <v>0</v>
      </c>
      <c r="D2" s="27">
        <v>0</v>
      </c>
      <c r="E2" s="27">
        <v>0</v>
      </c>
      <c r="F2" s="27">
        <v>0</v>
      </c>
      <c r="G2" s="27">
        <v>0</v>
      </c>
      <c r="H2" s="27">
        <v>0</v>
      </c>
      <c r="I2" s="27">
        <v>9</v>
      </c>
      <c r="J2" s="27">
        <v>105</v>
      </c>
      <c r="K2" s="27">
        <v>1</v>
      </c>
      <c r="L2" s="27">
        <v>12</v>
      </c>
      <c r="M2" s="27">
        <v>100</v>
      </c>
      <c r="N2" s="27">
        <v>0</v>
      </c>
      <c r="O2" t="str">
        <f t="shared" ref="O2:O33" si="0">LEFT(B2,2)</f>
        <v>0/</v>
      </c>
      <c r="P2" t="str">
        <f t="shared" ref="P2:P33" si="1">RIGHT(B2,2)</f>
        <v>/0</v>
      </c>
    </row>
    <row r="3" spans="1:16" ht="16" customHeight="1">
      <c r="A3" s="39" t="s">
        <v>5</v>
      </c>
      <c r="B3" s="27" t="s">
        <v>800</v>
      </c>
      <c r="C3" s="27">
        <v>269</v>
      </c>
      <c r="D3" s="27">
        <v>2</v>
      </c>
      <c r="E3" s="27">
        <v>1</v>
      </c>
      <c r="F3" s="27">
        <v>6</v>
      </c>
      <c r="G3" s="27">
        <v>37</v>
      </c>
      <c r="H3" s="27">
        <v>0</v>
      </c>
      <c r="I3" s="27">
        <v>0</v>
      </c>
      <c r="J3" s="27">
        <v>0</v>
      </c>
      <c r="K3" s="27">
        <v>0</v>
      </c>
      <c r="L3" s="27">
        <v>0</v>
      </c>
      <c r="M3" s="27">
        <v>98.4</v>
      </c>
      <c r="N3" s="29">
        <v>-0.4</v>
      </c>
      <c r="O3" t="str">
        <f t="shared" si="0"/>
        <v>23</v>
      </c>
      <c r="P3" t="str">
        <f t="shared" si="1"/>
        <v>34</v>
      </c>
    </row>
    <row r="4" spans="1:16" ht="16" customHeight="1">
      <c r="A4" s="39" t="s">
        <v>8</v>
      </c>
      <c r="B4" s="27" t="s">
        <v>801</v>
      </c>
      <c r="C4" s="27">
        <v>182</v>
      </c>
      <c r="D4" s="27">
        <v>2</v>
      </c>
      <c r="E4" s="27">
        <v>1</v>
      </c>
      <c r="F4" s="27">
        <v>11</v>
      </c>
      <c r="G4" s="27">
        <v>66</v>
      </c>
      <c r="H4" s="27">
        <v>1</v>
      </c>
      <c r="I4" s="27">
        <v>0</v>
      </c>
      <c r="J4" s="27">
        <v>0</v>
      </c>
      <c r="K4" s="27">
        <v>0</v>
      </c>
      <c r="L4" s="27">
        <v>0</v>
      </c>
      <c r="M4" s="27">
        <v>99</v>
      </c>
      <c r="N4" s="29">
        <v>-0.1</v>
      </c>
      <c r="O4" t="str">
        <f t="shared" si="0"/>
        <v>15</v>
      </c>
      <c r="P4" t="str">
        <f t="shared" si="1"/>
        <v>24</v>
      </c>
    </row>
    <row r="5" spans="1:16" ht="16" customHeight="1">
      <c r="A5" s="39" t="s">
        <v>11</v>
      </c>
      <c r="B5" s="27" t="s">
        <v>799</v>
      </c>
      <c r="C5" s="27">
        <v>0</v>
      </c>
      <c r="D5" s="27">
        <v>0</v>
      </c>
      <c r="E5" s="27">
        <v>0</v>
      </c>
      <c r="F5" s="27">
        <v>0</v>
      </c>
      <c r="G5" s="27">
        <v>0</v>
      </c>
      <c r="H5" s="27">
        <v>0</v>
      </c>
      <c r="I5" s="27">
        <v>7</v>
      </c>
      <c r="J5" s="27">
        <v>110</v>
      </c>
      <c r="K5" s="27">
        <v>1</v>
      </c>
      <c r="L5" s="27">
        <v>12</v>
      </c>
      <c r="M5" s="27">
        <v>99.4</v>
      </c>
      <c r="N5" s="27">
        <v>0</v>
      </c>
      <c r="O5" t="str">
        <f t="shared" si="0"/>
        <v>0/</v>
      </c>
      <c r="P5" t="str">
        <f t="shared" si="1"/>
        <v>/0</v>
      </c>
    </row>
    <row r="6" spans="1:16" ht="16" customHeight="1">
      <c r="A6" s="39" t="s">
        <v>14</v>
      </c>
      <c r="B6" s="27" t="s">
        <v>799</v>
      </c>
      <c r="C6" s="27">
        <v>0</v>
      </c>
      <c r="D6" s="27">
        <v>0</v>
      </c>
      <c r="E6" s="27">
        <v>0</v>
      </c>
      <c r="F6" s="27">
        <v>24</v>
      </c>
      <c r="G6" s="27">
        <v>124</v>
      </c>
      <c r="H6" s="27">
        <v>1</v>
      </c>
      <c r="I6" s="27">
        <v>1</v>
      </c>
      <c r="J6" s="27">
        <v>12</v>
      </c>
      <c r="K6" s="27">
        <v>0</v>
      </c>
      <c r="L6" s="27">
        <v>2</v>
      </c>
      <c r="M6" s="27">
        <v>100</v>
      </c>
      <c r="N6" s="27">
        <v>0</v>
      </c>
      <c r="O6" t="str">
        <f t="shared" si="0"/>
        <v>0/</v>
      </c>
      <c r="P6" t="str">
        <f t="shared" si="1"/>
        <v>/0</v>
      </c>
    </row>
    <row r="7" spans="1:16" ht="16" customHeight="1">
      <c r="A7" s="39" t="s">
        <v>17</v>
      </c>
      <c r="B7" s="27" t="s">
        <v>802</v>
      </c>
      <c r="C7" s="27">
        <v>286</v>
      </c>
      <c r="D7" s="27">
        <v>2</v>
      </c>
      <c r="E7" s="27">
        <v>1</v>
      </c>
      <c r="F7" s="27">
        <v>3</v>
      </c>
      <c r="G7" s="27">
        <v>13</v>
      </c>
      <c r="H7" s="27">
        <v>0</v>
      </c>
      <c r="I7" s="27">
        <v>0</v>
      </c>
      <c r="J7" s="27">
        <v>0</v>
      </c>
      <c r="K7" s="27">
        <v>0</v>
      </c>
      <c r="L7" s="27">
        <v>0</v>
      </c>
      <c r="M7" s="27">
        <v>98.8</v>
      </c>
      <c r="N7" s="29">
        <v>-0.4</v>
      </c>
      <c r="O7" t="str">
        <f t="shared" si="0"/>
        <v>25</v>
      </c>
      <c r="P7" t="str">
        <f t="shared" si="1"/>
        <v>37</v>
      </c>
    </row>
    <row r="8" spans="1:16" ht="16" customHeight="1">
      <c r="A8" s="39" t="s">
        <v>20</v>
      </c>
      <c r="B8" s="27" t="s">
        <v>803</v>
      </c>
      <c r="C8" s="27">
        <v>301</v>
      </c>
      <c r="D8" s="27">
        <v>2</v>
      </c>
      <c r="E8" s="27">
        <v>1</v>
      </c>
      <c r="F8" s="27">
        <v>2</v>
      </c>
      <c r="G8" s="27">
        <v>1</v>
      </c>
      <c r="H8" s="27">
        <v>0</v>
      </c>
      <c r="I8" s="27">
        <v>0</v>
      </c>
      <c r="J8" s="27">
        <v>0</v>
      </c>
      <c r="K8" s="27">
        <v>0</v>
      </c>
      <c r="L8" s="27">
        <v>0</v>
      </c>
      <c r="M8" s="27">
        <v>95</v>
      </c>
      <c r="N8" s="29">
        <v>-0.5</v>
      </c>
      <c r="O8" t="str">
        <f t="shared" si="0"/>
        <v>25</v>
      </c>
      <c r="P8" t="str">
        <f t="shared" si="1"/>
        <v>39</v>
      </c>
    </row>
    <row r="9" spans="1:16" ht="16" customHeight="1">
      <c r="A9" s="39" t="s">
        <v>23</v>
      </c>
      <c r="B9" s="27" t="s">
        <v>804</v>
      </c>
      <c r="C9" s="27">
        <v>261</v>
      </c>
      <c r="D9" s="27">
        <v>2</v>
      </c>
      <c r="E9" s="27">
        <v>1</v>
      </c>
      <c r="F9" s="27">
        <v>2</v>
      </c>
      <c r="G9" s="27">
        <v>6</v>
      </c>
      <c r="H9" s="27">
        <v>0</v>
      </c>
      <c r="I9" s="27">
        <v>0</v>
      </c>
      <c r="J9" s="27">
        <v>0</v>
      </c>
      <c r="K9" s="27">
        <v>0</v>
      </c>
      <c r="L9" s="27">
        <v>0</v>
      </c>
      <c r="M9" s="27">
        <v>46.8</v>
      </c>
      <c r="N9" s="28">
        <v>9.6</v>
      </c>
      <c r="O9" t="str">
        <f t="shared" si="0"/>
        <v>21</v>
      </c>
      <c r="P9" t="str">
        <f t="shared" si="1"/>
        <v>31</v>
      </c>
    </row>
    <row r="10" spans="1:16" ht="16" customHeight="1">
      <c r="A10" s="39" t="s">
        <v>26</v>
      </c>
      <c r="B10" s="27" t="s">
        <v>805</v>
      </c>
      <c r="C10" s="27">
        <v>238</v>
      </c>
      <c r="D10" s="27">
        <v>1</v>
      </c>
      <c r="E10" s="27">
        <v>1</v>
      </c>
      <c r="F10" s="27">
        <v>8</v>
      </c>
      <c r="G10" s="27">
        <v>46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99.8</v>
      </c>
      <c r="N10" s="29">
        <v>-0.1</v>
      </c>
      <c r="O10" t="str">
        <f t="shared" si="0"/>
        <v>23</v>
      </c>
      <c r="P10" t="str">
        <f t="shared" si="1"/>
        <v>36</v>
      </c>
    </row>
    <row r="11" spans="1:16" ht="16" customHeight="1">
      <c r="A11" s="39" t="s">
        <v>29</v>
      </c>
      <c r="B11" s="27" t="s">
        <v>806</v>
      </c>
      <c r="C11" s="27">
        <v>266</v>
      </c>
      <c r="D11" s="27">
        <v>2</v>
      </c>
      <c r="E11" s="27">
        <v>1</v>
      </c>
      <c r="F11" s="27">
        <v>5</v>
      </c>
      <c r="G11" s="27">
        <v>26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99.8</v>
      </c>
      <c r="N11" s="27">
        <v>0</v>
      </c>
      <c r="O11" t="str">
        <f t="shared" si="0"/>
        <v>24</v>
      </c>
      <c r="P11" t="str">
        <f t="shared" si="1"/>
        <v>36</v>
      </c>
    </row>
    <row r="12" spans="1:16" ht="16" customHeight="1">
      <c r="A12" s="39" t="s">
        <v>32</v>
      </c>
      <c r="B12" s="27" t="s">
        <v>799</v>
      </c>
      <c r="C12" s="27">
        <v>0</v>
      </c>
      <c r="D12" s="27">
        <v>0</v>
      </c>
      <c r="E12" s="27">
        <v>0</v>
      </c>
      <c r="F12" s="27">
        <v>20</v>
      </c>
      <c r="G12" s="27">
        <v>86</v>
      </c>
      <c r="H12" s="27">
        <v>1</v>
      </c>
      <c r="I12" s="27">
        <v>2</v>
      </c>
      <c r="J12" s="27">
        <v>19</v>
      </c>
      <c r="K12" s="27">
        <v>0</v>
      </c>
      <c r="L12" s="27">
        <v>3</v>
      </c>
      <c r="M12" s="27">
        <v>98.3</v>
      </c>
      <c r="N12" s="28">
        <v>0.2</v>
      </c>
      <c r="O12" t="str">
        <f t="shared" si="0"/>
        <v>0/</v>
      </c>
      <c r="P12" t="str">
        <f t="shared" si="1"/>
        <v>/0</v>
      </c>
    </row>
    <row r="13" spans="1:16" ht="16" customHeight="1">
      <c r="A13" s="39" t="s">
        <v>35</v>
      </c>
      <c r="B13" s="27" t="s">
        <v>807</v>
      </c>
      <c r="C13" s="27">
        <v>279</v>
      </c>
      <c r="D13" s="27">
        <v>2</v>
      </c>
      <c r="E13" s="27">
        <v>1</v>
      </c>
      <c r="F13" s="27">
        <v>3</v>
      </c>
      <c r="G13" s="27">
        <v>17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92.5</v>
      </c>
      <c r="N13" s="29">
        <v>-2.7</v>
      </c>
      <c r="O13" t="str">
        <f t="shared" si="0"/>
        <v>24</v>
      </c>
      <c r="P13" t="str">
        <f t="shared" si="1"/>
        <v>38</v>
      </c>
    </row>
    <row r="14" spans="1:16" ht="16" customHeight="1">
      <c r="A14" s="39" t="s">
        <v>38</v>
      </c>
      <c r="B14" s="27" t="s">
        <v>808</v>
      </c>
      <c r="C14" s="27">
        <v>235</v>
      </c>
      <c r="D14" s="27">
        <v>2</v>
      </c>
      <c r="E14" s="27">
        <v>1</v>
      </c>
      <c r="F14" s="27">
        <v>3</v>
      </c>
      <c r="G14" s="27">
        <v>12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72</v>
      </c>
      <c r="N14" s="29">
        <v>-4.0999999999999996</v>
      </c>
      <c r="O14" t="str">
        <f t="shared" si="0"/>
        <v>18</v>
      </c>
      <c r="P14" t="str">
        <f t="shared" si="1"/>
        <v>28</v>
      </c>
    </row>
    <row r="15" spans="1:16" ht="16" customHeight="1">
      <c r="A15" s="39" t="s">
        <v>41</v>
      </c>
      <c r="B15" s="27" t="s">
        <v>799</v>
      </c>
      <c r="C15" s="27">
        <v>0</v>
      </c>
      <c r="D15" s="27">
        <v>0</v>
      </c>
      <c r="E15" s="27">
        <v>0</v>
      </c>
      <c r="F15" s="27">
        <v>15</v>
      </c>
      <c r="G15" s="27">
        <v>68</v>
      </c>
      <c r="H15" s="27">
        <v>0</v>
      </c>
      <c r="I15" s="27">
        <v>5</v>
      </c>
      <c r="J15" s="27">
        <v>37</v>
      </c>
      <c r="K15" s="27">
        <v>0</v>
      </c>
      <c r="L15" s="27">
        <v>6</v>
      </c>
      <c r="M15" s="27">
        <v>99</v>
      </c>
      <c r="N15" s="29">
        <v>-0.4</v>
      </c>
      <c r="O15" t="str">
        <f t="shared" si="0"/>
        <v>0/</v>
      </c>
      <c r="P15" t="str">
        <f t="shared" si="1"/>
        <v>/0</v>
      </c>
    </row>
    <row r="16" spans="1:16" ht="16" customHeight="1">
      <c r="A16" s="39" t="s">
        <v>44</v>
      </c>
      <c r="B16" s="27" t="s">
        <v>809</v>
      </c>
      <c r="C16" s="27">
        <v>241</v>
      </c>
      <c r="D16" s="27">
        <v>1</v>
      </c>
      <c r="E16" s="27">
        <v>1</v>
      </c>
      <c r="F16" s="27">
        <v>8</v>
      </c>
      <c r="G16" s="27">
        <v>43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64.3</v>
      </c>
      <c r="N16" s="28">
        <v>1</v>
      </c>
      <c r="O16" t="str">
        <f t="shared" si="0"/>
        <v>22</v>
      </c>
      <c r="P16" t="str">
        <f t="shared" si="1"/>
        <v>36</v>
      </c>
    </row>
    <row r="17" spans="1:16" ht="16" customHeight="1">
      <c r="A17" s="39" t="s">
        <v>47</v>
      </c>
      <c r="B17" s="27" t="s">
        <v>799</v>
      </c>
      <c r="C17" s="27">
        <v>0</v>
      </c>
      <c r="D17" s="27">
        <v>0</v>
      </c>
      <c r="E17" s="27">
        <v>0</v>
      </c>
      <c r="F17" s="27">
        <v>15</v>
      </c>
      <c r="G17" s="27">
        <v>65</v>
      </c>
      <c r="H17" s="27">
        <v>1</v>
      </c>
      <c r="I17" s="27">
        <v>4</v>
      </c>
      <c r="J17" s="27">
        <v>30</v>
      </c>
      <c r="K17" s="27">
        <v>0</v>
      </c>
      <c r="L17" s="27">
        <v>5</v>
      </c>
      <c r="M17" s="27">
        <v>95</v>
      </c>
      <c r="N17" s="29">
        <v>-0.8</v>
      </c>
      <c r="O17" t="str">
        <f t="shared" si="0"/>
        <v>0/</v>
      </c>
      <c r="P17" t="str">
        <f t="shared" si="1"/>
        <v>/0</v>
      </c>
    </row>
    <row r="18" spans="1:16" ht="16" customHeight="1">
      <c r="A18" s="39" t="s">
        <v>50</v>
      </c>
      <c r="B18" s="27" t="s">
        <v>810</v>
      </c>
      <c r="C18" s="27">
        <v>317</v>
      </c>
      <c r="D18" s="27">
        <v>2</v>
      </c>
      <c r="E18" s="27">
        <v>1</v>
      </c>
      <c r="F18" s="27">
        <v>2</v>
      </c>
      <c r="G18" s="27">
        <v>6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75.5</v>
      </c>
      <c r="N18" s="29">
        <v>-2.7</v>
      </c>
      <c r="O18" t="str">
        <f t="shared" si="0"/>
        <v>28</v>
      </c>
      <c r="P18" t="str">
        <f t="shared" si="1"/>
        <v>43</v>
      </c>
    </row>
    <row r="19" spans="1:16" ht="16" customHeight="1">
      <c r="A19" s="39" t="s">
        <v>53</v>
      </c>
      <c r="B19" s="27" t="s">
        <v>799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7</v>
      </c>
      <c r="J19" s="27">
        <v>79</v>
      </c>
      <c r="K19" s="27">
        <v>1</v>
      </c>
      <c r="L19" s="27">
        <v>10</v>
      </c>
      <c r="M19" s="27">
        <v>99.8</v>
      </c>
      <c r="N19" s="27">
        <v>0</v>
      </c>
      <c r="O19" t="str">
        <f t="shared" si="0"/>
        <v>0/</v>
      </c>
      <c r="P19" t="str">
        <f t="shared" si="1"/>
        <v>/0</v>
      </c>
    </row>
    <row r="20" spans="1:16" ht="16" customHeight="1">
      <c r="A20" s="39" t="s">
        <v>56</v>
      </c>
      <c r="B20" s="27" t="s">
        <v>799</v>
      </c>
      <c r="C20" s="27">
        <v>0</v>
      </c>
      <c r="D20" s="27">
        <v>0</v>
      </c>
      <c r="E20" s="27">
        <v>0</v>
      </c>
      <c r="F20" s="27">
        <v>0</v>
      </c>
      <c r="G20" s="27">
        <v>2</v>
      </c>
      <c r="H20" s="27">
        <v>0</v>
      </c>
      <c r="I20" s="27">
        <v>5</v>
      </c>
      <c r="J20" s="27">
        <v>81</v>
      </c>
      <c r="K20" s="27">
        <v>1</v>
      </c>
      <c r="L20" s="27">
        <v>8</v>
      </c>
      <c r="M20" s="27">
        <v>97.3</v>
      </c>
      <c r="N20" s="29">
        <v>-0.3</v>
      </c>
      <c r="O20" t="str">
        <f t="shared" si="0"/>
        <v>0/</v>
      </c>
      <c r="P20" t="str">
        <f t="shared" si="1"/>
        <v>/0</v>
      </c>
    </row>
    <row r="21" spans="1:16" ht="16" customHeight="1">
      <c r="A21" s="39" t="s">
        <v>59</v>
      </c>
      <c r="B21" s="27" t="s">
        <v>806</v>
      </c>
      <c r="C21" s="27">
        <v>269</v>
      </c>
      <c r="D21" s="27">
        <v>2</v>
      </c>
      <c r="E21" s="27">
        <v>1</v>
      </c>
      <c r="F21" s="27">
        <v>2</v>
      </c>
      <c r="G21" s="27">
        <v>7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40.700000000000003</v>
      </c>
      <c r="N21" s="29">
        <v>-6.1</v>
      </c>
      <c r="O21" t="str">
        <f t="shared" si="0"/>
        <v>24</v>
      </c>
      <c r="P21" t="str">
        <f t="shared" si="1"/>
        <v>36</v>
      </c>
    </row>
    <row r="22" spans="1:16" ht="16" customHeight="1">
      <c r="A22" s="39" t="s">
        <v>62</v>
      </c>
      <c r="B22" s="27" t="s">
        <v>811</v>
      </c>
      <c r="C22" s="27">
        <v>241</v>
      </c>
      <c r="D22" s="27">
        <v>2</v>
      </c>
      <c r="E22" s="27">
        <v>1</v>
      </c>
      <c r="F22" s="27">
        <v>4</v>
      </c>
      <c r="G22" s="27">
        <v>20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21.6</v>
      </c>
      <c r="N22" s="29">
        <v>-1.5</v>
      </c>
      <c r="O22" t="str">
        <f t="shared" si="0"/>
        <v>22</v>
      </c>
      <c r="P22" t="str">
        <f t="shared" si="1"/>
        <v>35</v>
      </c>
    </row>
    <row r="23" spans="1:16" ht="16" customHeight="1">
      <c r="A23" s="39" t="s">
        <v>65</v>
      </c>
      <c r="B23" s="27" t="s">
        <v>799</v>
      </c>
      <c r="C23" s="27">
        <v>0</v>
      </c>
      <c r="D23" s="27">
        <v>0</v>
      </c>
      <c r="E23" s="27">
        <v>0</v>
      </c>
      <c r="F23" s="27">
        <v>17</v>
      </c>
      <c r="G23" s="27">
        <v>73</v>
      </c>
      <c r="H23" s="27">
        <v>1</v>
      </c>
      <c r="I23" s="27">
        <v>3</v>
      </c>
      <c r="J23" s="27">
        <v>23</v>
      </c>
      <c r="K23" s="27">
        <v>0</v>
      </c>
      <c r="L23" s="27">
        <v>4</v>
      </c>
      <c r="M23" s="27">
        <v>98.1</v>
      </c>
      <c r="N23" s="29">
        <v>-0.4</v>
      </c>
      <c r="O23" t="str">
        <f t="shared" si="0"/>
        <v>0/</v>
      </c>
      <c r="P23" t="str">
        <f t="shared" si="1"/>
        <v>/0</v>
      </c>
    </row>
    <row r="24" spans="1:16" ht="16" customHeight="1">
      <c r="A24" s="39" t="s">
        <v>68</v>
      </c>
      <c r="B24" s="27" t="s">
        <v>799</v>
      </c>
      <c r="C24" s="27">
        <v>0</v>
      </c>
      <c r="D24" s="27">
        <v>0</v>
      </c>
      <c r="E24" s="27">
        <v>0</v>
      </c>
      <c r="F24" s="27">
        <v>19</v>
      </c>
      <c r="G24" s="27">
        <v>86</v>
      </c>
      <c r="H24" s="27">
        <v>1</v>
      </c>
      <c r="I24" s="27">
        <v>2</v>
      </c>
      <c r="J24" s="27">
        <v>12</v>
      </c>
      <c r="K24" s="27">
        <v>0</v>
      </c>
      <c r="L24" s="27">
        <v>2</v>
      </c>
      <c r="M24" s="27">
        <v>99.3</v>
      </c>
      <c r="N24" s="29">
        <v>-0.2</v>
      </c>
      <c r="O24" t="str">
        <f t="shared" si="0"/>
        <v>0/</v>
      </c>
      <c r="P24" t="str">
        <f t="shared" si="1"/>
        <v>/0</v>
      </c>
    </row>
    <row r="25" spans="1:16" ht="16" customHeight="1">
      <c r="A25" s="39" t="s">
        <v>71</v>
      </c>
      <c r="B25" s="27" t="s">
        <v>799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5</v>
      </c>
      <c r="J25" s="27">
        <v>80</v>
      </c>
      <c r="K25" s="27">
        <v>1</v>
      </c>
      <c r="L25" s="27">
        <v>9</v>
      </c>
      <c r="M25" s="27">
        <v>99.7</v>
      </c>
      <c r="N25" s="29">
        <v>-0.1</v>
      </c>
      <c r="O25" t="str">
        <f t="shared" si="0"/>
        <v>0/</v>
      </c>
      <c r="P25" t="str">
        <f t="shared" si="1"/>
        <v>/0</v>
      </c>
    </row>
    <row r="26" spans="1:16" ht="16" customHeight="1">
      <c r="A26" s="39" t="s">
        <v>74</v>
      </c>
      <c r="B26" s="27" t="s">
        <v>799</v>
      </c>
      <c r="C26" s="27">
        <v>0</v>
      </c>
      <c r="D26" s="27">
        <v>0</v>
      </c>
      <c r="E26" s="27">
        <v>0</v>
      </c>
      <c r="F26" s="27">
        <v>17</v>
      </c>
      <c r="G26" s="27">
        <v>71</v>
      </c>
      <c r="H26" s="27">
        <v>1</v>
      </c>
      <c r="I26" s="27">
        <v>3</v>
      </c>
      <c r="J26" s="27">
        <v>23</v>
      </c>
      <c r="K26" s="27">
        <v>0</v>
      </c>
      <c r="L26" s="27">
        <v>4</v>
      </c>
      <c r="M26" s="27">
        <v>98.4</v>
      </c>
      <c r="N26" s="28">
        <v>0.1</v>
      </c>
      <c r="O26" t="str">
        <f t="shared" si="0"/>
        <v>0/</v>
      </c>
      <c r="P26" t="str">
        <f t="shared" si="1"/>
        <v>/0</v>
      </c>
    </row>
    <row r="27" spans="1:16" ht="16" customHeight="1">
      <c r="A27" s="39" t="s">
        <v>77</v>
      </c>
      <c r="B27" s="27" t="s">
        <v>799</v>
      </c>
      <c r="C27" s="27">
        <v>0</v>
      </c>
      <c r="D27" s="27">
        <v>0</v>
      </c>
      <c r="E27" s="27">
        <v>0</v>
      </c>
      <c r="F27" s="27">
        <v>15</v>
      </c>
      <c r="G27" s="27">
        <v>68</v>
      </c>
      <c r="H27" s="27">
        <v>1</v>
      </c>
      <c r="I27" s="27">
        <v>3</v>
      </c>
      <c r="J27" s="27">
        <v>22</v>
      </c>
      <c r="K27" s="27">
        <v>0</v>
      </c>
      <c r="L27" s="27">
        <v>4</v>
      </c>
      <c r="M27" s="27">
        <v>42.9</v>
      </c>
      <c r="N27" s="29">
        <v>-6.5</v>
      </c>
      <c r="O27" t="str">
        <f t="shared" si="0"/>
        <v>0/</v>
      </c>
      <c r="P27" t="str">
        <f t="shared" si="1"/>
        <v>/0</v>
      </c>
    </row>
    <row r="28" spans="1:16" ht="16" customHeight="1">
      <c r="A28" s="39" t="s">
        <v>80</v>
      </c>
      <c r="B28" s="27" t="s">
        <v>812</v>
      </c>
      <c r="C28" s="27">
        <v>254</v>
      </c>
      <c r="D28" s="27">
        <v>2</v>
      </c>
      <c r="E28" s="27">
        <v>1</v>
      </c>
      <c r="F28" s="27">
        <v>1</v>
      </c>
      <c r="G28" s="27">
        <v>2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16.3</v>
      </c>
      <c r="N28" s="29">
        <v>-1.6</v>
      </c>
      <c r="O28" t="str">
        <f t="shared" si="0"/>
        <v>21</v>
      </c>
      <c r="P28" t="str">
        <f t="shared" si="1"/>
        <v>32</v>
      </c>
    </row>
    <row r="29" spans="1:16" ht="16" customHeight="1">
      <c r="A29" s="39" t="s">
        <v>813</v>
      </c>
      <c r="B29" s="27" t="s">
        <v>814</v>
      </c>
      <c r="C29" s="27">
        <v>281</v>
      </c>
      <c r="D29" s="27">
        <v>1</v>
      </c>
      <c r="E29" s="27">
        <v>1</v>
      </c>
      <c r="F29" s="27">
        <v>2</v>
      </c>
      <c r="G29" s="27">
        <v>9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4</v>
      </c>
      <c r="N29" s="29">
        <v>-0.9</v>
      </c>
      <c r="O29" t="str">
        <f t="shared" si="0"/>
        <v>25</v>
      </c>
      <c r="P29" t="str">
        <f t="shared" si="1"/>
        <v>38</v>
      </c>
    </row>
    <row r="30" spans="1:16" ht="16" customHeight="1">
      <c r="A30" s="39" t="s">
        <v>86</v>
      </c>
      <c r="B30" s="27" t="s">
        <v>799</v>
      </c>
      <c r="C30" s="27">
        <v>0</v>
      </c>
      <c r="D30" s="27">
        <v>0</v>
      </c>
      <c r="E30" s="27">
        <v>0</v>
      </c>
      <c r="F30" s="27">
        <v>15</v>
      </c>
      <c r="G30" s="27">
        <v>64</v>
      </c>
      <c r="H30" s="27">
        <v>0</v>
      </c>
      <c r="I30" s="27">
        <v>4</v>
      </c>
      <c r="J30" s="27">
        <v>28</v>
      </c>
      <c r="K30" s="27">
        <v>0</v>
      </c>
      <c r="L30" s="27">
        <v>5</v>
      </c>
      <c r="M30" s="27">
        <v>86.2</v>
      </c>
      <c r="N30" s="28">
        <v>4.8</v>
      </c>
      <c r="O30" t="str">
        <f t="shared" si="0"/>
        <v>0/</v>
      </c>
      <c r="P30" t="str">
        <f t="shared" si="1"/>
        <v>/0</v>
      </c>
    </row>
    <row r="31" spans="1:16" ht="16" customHeight="1">
      <c r="A31" s="39" t="s">
        <v>89</v>
      </c>
      <c r="B31" s="27" t="s">
        <v>799</v>
      </c>
      <c r="C31" s="27">
        <v>0</v>
      </c>
      <c r="D31" s="27">
        <v>0</v>
      </c>
      <c r="E31" s="27">
        <v>0</v>
      </c>
      <c r="F31" s="27">
        <v>0</v>
      </c>
      <c r="G31" s="27">
        <v>0</v>
      </c>
      <c r="H31" s="27">
        <v>0</v>
      </c>
      <c r="I31" s="27">
        <v>6</v>
      </c>
      <c r="J31" s="27">
        <v>75</v>
      </c>
      <c r="K31" s="27">
        <v>0</v>
      </c>
      <c r="L31" s="27">
        <v>10</v>
      </c>
      <c r="M31" s="27">
        <v>99.1</v>
      </c>
      <c r="N31" s="29">
        <v>-0.3</v>
      </c>
      <c r="O31" t="str">
        <f t="shared" si="0"/>
        <v>0/</v>
      </c>
      <c r="P31" t="str">
        <f t="shared" si="1"/>
        <v>/0</v>
      </c>
    </row>
    <row r="32" spans="1:16" ht="16" customHeight="1">
      <c r="A32" s="39" t="s">
        <v>92</v>
      </c>
      <c r="B32" s="27" t="s">
        <v>815</v>
      </c>
      <c r="C32" s="27">
        <v>232</v>
      </c>
      <c r="D32" s="27">
        <v>1</v>
      </c>
      <c r="E32" s="27">
        <v>1</v>
      </c>
      <c r="F32" s="27">
        <v>3</v>
      </c>
      <c r="G32" s="27">
        <v>13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24</v>
      </c>
      <c r="N32" s="29">
        <v>-2.9</v>
      </c>
      <c r="O32" t="str">
        <f t="shared" si="0"/>
        <v>22</v>
      </c>
      <c r="P32" t="str">
        <f t="shared" si="1"/>
        <v>34</v>
      </c>
    </row>
    <row r="33" spans="1:16" ht="16" customHeight="1">
      <c r="A33" s="39" t="s">
        <v>95</v>
      </c>
      <c r="B33" s="27" t="s">
        <v>799</v>
      </c>
      <c r="C33" s="27">
        <v>0</v>
      </c>
      <c r="D33" s="27">
        <v>0</v>
      </c>
      <c r="E33" s="27">
        <v>0</v>
      </c>
      <c r="F33" s="27">
        <v>18</v>
      </c>
      <c r="G33" s="27">
        <v>76</v>
      </c>
      <c r="H33" s="27">
        <v>1</v>
      </c>
      <c r="I33" s="27">
        <v>2</v>
      </c>
      <c r="J33" s="27">
        <v>16</v>
      </c>
      <c r="K33" s="27">
        <v>0</v>
      </c>
      <c r="L33" s="27">
        <v>3</v>
      </c>
      <c r="M33" s="27">
        <v>74.099999999999994</v>
      </c>
      <c r="N33" s="28">
        <v>19.399999999999999</v>
      </c>
      <c r="O33" t="str">
        <f t="shared" si="0"/>
        <v>0/</v>
      </c>
      <c r="P33" t="str">
        <f t="shared" si="1"/>
        <v>/0</v>
      </c>
    </row>
    <row r="34" spans="1:16" ht="16" customHeight="1">
      <c r="A34" s="39" t="s">
        <v>98</v>
      </c>
      <c r="B34" s="27" t="s">
        <v>799</v>
      </c>
      <c r="C34" s="27">
        <v>0</v>
      </c>
      <c r="D34" s="27">
        <v>0</v>
      </c>
      <c r="E34" s="27">
        <v>0</v>
      </c>
      <c r="F34" s="27">
        <v>0</v>
      </c>
      <c r="G34" s="27">
        <v>0</v>
      </c>
      <c r="H34" s="27">
        <v>0</v>
      </c>
      <c r="I34" s="27">
        <v>5</v>
      </c>
      <c r="J34" s="27">
        <v>66</v>
      </c>
      <c r="K34" s="27">
        <v>1</v>
      </c>
      <c r="L34" s="27">
        <v>7</v>
      </c>
      <c r="M34" s="27">
        <v>99.5</v>
      </c>
      <c r="N34" s="29">
        <v>-0.1</v>
      </c>
      <c r="O34" t="str">
        <f t="shared" ref="O34:O51" si="2">LEFT(B34,2)</f>
        <v>0/</v>
      </c>
      <c r="P34" t="str">
        <f t="shared" ref="P34:P51" si="3">RIGHT(B34,2)</f>
        <v>/0</v>
      </c>
    </row>
    <row r="35" spans="1:16" ht="16" customHeight="1">
      <c r="A35" s="39" t="s">
        <v>100</v>
      </c>
      <c r="B35" s="27" t="s">
        <v>800</v>
      </c>
      <c r="C35" s="27">
        <v>255</v>
      </c>
      <c r="D35" s="27">
        <v>2</v>
      </c>
      <c r="E35" s="27">
        <v>1</v>
      </c>
      <c r="F35" s="27">
        <v>1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52.5</v>
      </c>
      <c r="N35" s="29">
        <v>-2.5</v>
      </c>
      <c r="O35" t="str">
        <f t="shared" si="2"/>
        <v>23</v>
      </c>
      <c r="P35" t="str">
        <f t="shared" si="3"/>
        <v>34</v>
      </c>
    </row>
    <row r="36" spans="1:16" ht="16" customHeight="1">
      <c r="A36" s="39" t="s">
        <v>103</v>
      </c>
      <c r="B36" s="27" t="s">
        <v>816</v>
      </c>
      <c r="C36" s="27">
        <v>217</v>
      </c>
      <c r="D36" s="27">
        <v>2</v>
      </c>
      <c r="E36" s="27">
        <v>1</v>
      </c>
      <c r="F36" s="27">
        <v>3</v>
      </c>
      <c r="G36" s="27">
        <v>13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7.4</v>
      </c>
      <c r="N36" s="29">
        <v>-0.9</v>
      </c>
      <c r="O36" t="str">
        <f t="shared" si="2"/>
        <v>19</v>
      </c>
      <c r="P36" t="str">
        <f t="shared" si="3"/>
        <v>31</v>
      </c>
    </row>
    <row r="37" spans="1:16" ht="16" customHeight="1">
      <c r="A37" s="39" t="s">
        <v>106</v>
      </c>
      <c r="B37" s="27" t="s">
        <v>817</v>
      </c>
      <c r="C37" s="27">
        <v>259</v>
      </c>
      <c r="D37" s="27">
        <v>2</v>
      </c>
      <c r="E37" s="27">
        <v>1</v>
      </c>
      <c r="F37" s="27">
        <v>3</v>
      </c>
      <c r="G37" s="27">
        <v>7</v>
      </c>
      <c r="H37" s="27">
        <v>0</v>
      </c>
      <c r="I37" s="27">
        <v>0</v>
      </c>
      <c r="J37" s="27">
        <v>0</v>
      </c>
      <c r="K37" s="27">
        <v>0</v>
      </c>
      <c r="L37" s="27">
        <v>0</v>
      </c>
      <c r="M37" s="27">
        <v>0.8</v>
      </c>
      <c r="N37" s="28">
        <v>0.8</v>
      </c>
      <c r="O37" t="str">
        <f t="shared" si="2"/>
        <v>23</v>
      </c>
      <c r="P37" t="str">
        <f t="shared" si="3"/>
        <v>37</v>
      </c>
    </row>
    <row r="38" spans="1:16" ht="16" customHeight="1">
      <c r="A38" s="39" t="s">
        <v>109</v>
      </c>
      <c r="B38" s="27" t="s">
        <v>799</v>
      </c>
      <c r="C38" s="27">
        <v>0</v>
      </c>
      <c r="D38" s="27">
        <v>0</v>
      </c>
      <c r="E38" s="27">
        <v>0</v>
      </c>
      <c r="F38" s="27">
        <v>17</v>
      </c>
      <c r="G38" s="27">
        <v>69</v>
      </c>
      <c r="H38" s="27">
        <v>1</v>
      </c>
      <c r="I38" s="27">
        <v>2</v>
      </c>
      <c r="J38" s="27">
        <v>19</v>
      </c>
      <c r="K38" s="27">
        <v>0</v>
      </c>
      <c r="L38" s="27">
        <v>3</v>
      </c>
      <c r="M38" s="27">
        <v>99.3</v>
      </c>
      <c r="N38" s="29">
        <v>-0.2</v>
      </c>
      <c r="O38" t="str">
        <f t="shared" si="2"/>
        <v>0/</v>
      </c>
      <c r="P38" t="str">
        <f t="shared" si="3"/>
        <v>/0</v>
      </c>
    </row>
    <row r="39" spans="1:16" ht="16" customHeight="1">
      <c r="A39" s="39" t="s">
        <v>112</v>
      </c>
      <c r="B39" s="27" t="s">
        <v>799</v>
      </c>
      <c r="C39" s="27">
        <v>0</v>
      </c>
      <c r="D39" s="27">
        <v>0</v>
      </c>
      <c r="E39" s="27">
        <v>0</v>
      </c>
      <c r="F39" s="27">
        <v>0</v>
      </c>
      <c r="G39" s="27">
        <v>0</v>
      </c>
      <c r="H39" s="27">
        <v>0</v>
      </c>
      <c r="I39" s="27">
        <v>5</v>
      </c>
      <c r="J39" s="27">
        <v>71</v>
      </c>
      <c r="K39" s="27">
        <v>1</v>
      </c>
      <c r="L39" s="27">
        <v>8</v>
      </c>
      <c r="M39" s="27">
        <v>98.6</v>
      </c>
      <c r="N39" s="27">
        <v>0</v>
      </c>
      <c r="O39" t="str">
        <f t="shared" si="2"/>
        <v>0/</v>
      </c>
      <c r="P39" t="str">
        <f t="shared" si="3"/>
        <v>/0</v>
      </c>
    </row>
    <row r="40" spans="1:16" ht="16" customHeight="1">
      <c r="A40" s="39" t="s">
        <v>115</v>
      </c>
      <c r="B40" s="27" t="s">
        <v>799</v>
      </c>
      <c r="C40" s="27">
        <v>0</v>
      </c>
      <c r="D40" s="27">
        <v>0</v>
      </c>
      <c r="E40" s="27">
        <v>0</v>
      </c>
      <c r="F40" s="27">
        <v>15</v>
      </c>
      <c r="G40" s="27">
        <v>63</v>
      </c>
      <c r="H40" s="27">
        <v>0</v>
      </c>
      <c r="I40" s="27">
        <v>3</v>
      </c>
      <c r="J40" s="27">
        <v>24</v>
      </c>
      <c r="K40" s="27">
        <v>0</v>
      </c>
      <c r="L40" s="27">
        <v>4</v>
      </c>
      <c r="M40" s="27">
        <v>98.4</v>
      </c>
      <c r="N40" s="29">
        <v>-0.8</v>
      </c>
      <c r="O40" t="str">
        <f t="shared" si="2"/>
        <v>0/</v>
      </c>
      <c r="P40" t="str">
        <f t="shared" si="3"/>
        <v>/0</v>
      </c>
    </row>
    <row r="41" spans="1:16" ht="16" customHeight="1">
      <c r="A41" s="39" t="s">
        <v>118</v>
      </c>
      <c r="B41" s="27" t="s">
        <v>818</v>
      </c>
      <c r="C41" s="27">
        <v>223</v>
      </c>
      <c r="D41" s="27">
        <v>2</v>
      </c>
      <c r="E41" s="27">
        <v>1</v>
      </c>
      <c r="F41" s="27">
        <v>3</v>
      </c>
      <c r="G41" s="27">
        <v>10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30.7</v>
      </c>
      <c r="N41" s="29">
        <v>-4.5</v>
      </c>
      <c r="O41" t="str">
        <f t="shared" si="2"/>
        <v>20</v>
      </c>
      <c r="P41" t="str">
        <f t="shared" si="3"/>
        <v>32</v>
      </c>
    </row>
    <row r="42" spans="1:16" ht="16" customHeight="1">
      <c r="A42" s="39" t="s">
        <v>121</v>
      </c>
      <c r="B42" s="27" t="s">
        <v>799</v>
      </c>
      <c r="C42" s="27">
        <v>0</v>
      </c>
      <c r="D42" s="27">
        <v>0</v>
      </c>
      <c r="E42" s="27">
        <v>0</v>
      </c>
      <c r="F42" s="27">
        <v>12</v>
      </c>
      <c r="G42" s="27">
        <v>57</v>
      </c>
      <c r="H42" s="27">
        <v>1</v>
      </c>
      <c r="I42" s="27">
        <v>3</v>
      </c>
      <c r="J42" s="27">
        <v>26</v>
      </c>
      <c r="K42" s="27">
        <v>0</v>
      </c>
      <c r="L42" s="27">
        <v>4</v>
      </c>
      <c r="M42" s="27">
        <v>99.8</v>
      </c>
      <c r="N42" s="29">
        <v>-0.1</v>
      </c>
      <c r="O42" t="str">
        <f t="shared" si="2"/>
        <v>0/</v>
      </c>
      <c r="P42" t="str">
        <f t="shared" si="3"/>
        <v>/0</v>
      </c>
    </row>
    <row r="43" spans="1:16" ht="16" customHeight="1">
      <c r="A43" s="39" t="s">
        <v>124</v>
      </c>
      <c r="B43" s="27" t="s">
        <v>799</v>
      </c>
      <c r="C43" s="27">
        <v>0</v>
      </c>
      <c r="D43" s="27">
        <v>0</v>
      </c>
      <c r="E43" s="27">
        <v>0</v>
      </c>
      <c r="F43" s="27">
        <v>17</v>
      </c>
      <c r="G43" s="27">
        <v>74</v>
      </c>
      <c r="H43" s="27">
        <v>1</v>
      </c>
      <c r="I43" s="27">
        <v>2</v>
      </c>
      <c r="J43" s="27">
        <v>17</v>
      </c>
      <c r="K43" s="27">
        <v>0</v>
      </c>
      <c r="L43" s="27">
        <v>2</v>
      </c>
      <c r="M43" s="27">
        <v>44.8</v>
      </c>
      <c r="N43" s="28">
        <v>18.399999999999999</v>
      </c>
      <c r="O43" t="str">
        <f t="shared" si="2"/>
        <v>0/</v>
      </c>
      <c r="P43" t="str">
        <f t="shared" si="3"/>
        <v>/0</v>
      </c>
    </row>
    <row r="44" spans="1:16" ht="16" customHeight="1">
      <c r="A44" s="39" t="s">
        <v>819</v>
      </c>
      <c r="B44" s="27" t="s">
        <v>799</v>
      </c>
      <c r="C44" s="27">
        <v>0</v>
      </c>
      <c r="D44" s="27">
        <v>0</v>
      </c>
      <c r="E44" s="27">
        <v>0</v>
      </c>
      <c r="F44" s="27">
        <v>15</v>
      </c>
      <c r="G44" s="27">
        <v>62</v>
      </c>
      <c r="H44" s="27">
        <v>1</v>
      </c>
      <c r="I44" s="27">
        <v>3</v>
      </c>
      <c r="J44" s="27">
        <v>24</v>
      </c>
      <c r="K44" s="27">
        <v>0</v>
      </c>
      <c r="L44" s="27">
        <v>4</v>
      </c>
      <c r="M44" s="27">
        <v>94</v>
      </c>
      <c r="N44" s="29">
        <v>-1.4</v>
      </c>
      <c r="O44" t="str">
        <f t="shared" si="2"/>
        <v>0/</v>
      </c>
      <c r="P44" t="str">
        <f t="shared" si="3"/>
        <v>/0</v>
      </c>
    </row>
    <row r="45" spans="1:16" ht="16" customHeight="1">
      <c r="A45" s="39" t="s">
        <v>130</v>
      </c>
      <c r="B45" s="27" t="s">
        <v>820</v>
      </c>
      <c r="C45" s="27">
        <v>193</v>
      </c>
      <c r="D45" s="27">
        <v>1</v>
      </c>
      <c r="E45" s="27">
        <v>1</v>
      </c>
      <c r="F45" s="27">
        <v>8</v>
      </c>
      <c r="G45" s="27">
        <v>38</v>
      </c>
      <c r="H45" s="27">
        <v>1</v>
      </c>
      <c r="I45" s="27">
        <v>0</v>
      </c>
      <c r="J45" s="27">
        <v>0</v>
      </c>
      <c r="K45" s="27">
        <v>0</v>
      </c>
      <c r="L45" s="27">
        <v>0</v>
      </c>
      <c r="M45" s="27">
        <v>49.5</v>
      </c>
      <c r="N45" s="29">
        <v>-3.9</v>
      </c>
      <c r="O45" t="str">
        <f t="shared" si="2"/>
        <v>17</v>
      </c>
      <c r="P45" t="str">
        <f t="shared" si="3"/>
        <v>27</v>
      </c>
    </row>
    <row r="46" spans="1:16" ht="16" customHeight="1">
      <c r="A46" s="39" t="s">
        <v>133</v>
      </c>
      <c r="B46" s="27" t="s">
        <v>799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5</v>
      </c>
      <c r="J46" s="27">
        <v>73</v>
      </c>
      <c r="K46" s="27">
        <v>1</v>
      </c>
      <c r="L46" s="27">
        <v>7</v>
      </c>
      <c r="M46" s="27">
        <v>97.4</v>
      </c>
      <c r="N46" s="29">
        <v>-0.8</v>
      </c>
      <c r="O46" t="str">
        <f t="shared" si="2"/>
        <v>0/</v>
      </c>
      <c r="P46" t="str">
        <f t="shared" si="3"/>
        <v>/0</v>
      </c>
    </row>
    <row r="47" spans="1:16" ht="16" customHeight="1">
      <c r="A47" s="39" t="s">
        <v>136</v>
      </c>
      <c r="B47" s="27" t="s">
        <v>811</v>
      </c>
      <c r="C47" s="27">
        <v>251</v>
      </c>
      <c r="D47" s="27">
        <v>1</v>
      </c>
      <c r="E47" s="27">
        <v>1</v>
      </c>
      <c r="F47" s="27">
        <v>2</v>
      </c>
      <c r="G47" s="27">
        <v>10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0.6</v>
      </c>
      <c r="N47" s="28">
        <v>0.3</v>
      </c>
      <c r="O47" t="str">
        <f t="shared" si="2"/>
        <v>22</v>
      </c>
      <c r="P47" t="str">
        <f t="shared" si="3"/>
        <v>35</v>
      </c>
    </row>
    <row r="48" spans="1:16" ht="16" customHeight="1">
      <c r="A48" s="39" t="s">
        <v>139</v>
      </c>
      <c r="B48" s="27" t="s">
        <v>818</v>
      </c>
      <c r="C48" s="27">
        <v>222</v>
      </c>
      <c r="D48" s="27">
        <v>1</v>
      </c>
      <c r="E48" s="27">
        <v>1</v>
      </c>
      <c r="F48" s="27">
        <v>4</v>
      </c>
      <c r="G48" s="27">
        <v>28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16.399999999999999</v>
      </c>
      <c r="N48" s="27">
        <v>0</v>
      </c>
      <c r="O48" t="str">
        <f t="shared" si="2"/>
        <v>20</v>
      </c>
      <c r="P48" t="str">
        <f t="shared" si="3"/>
        <v>32</v>
      </c>
    </row>
    <row r="49" spans="1:16" ht="16" customHeight="1">
      <c r="A49" s="39" t="s">
        <v>142</v>
      </c>
      <c r="B49" s="27" t="s">
        <v>803</v>
      </c>
      <c r="C49" s="27">
        <v>272</v>
      </c>
      <c r="D49" s="27">
        <v>2</v>
      </c>
      <c r="E49" s="27">
        <v>1</v>
      </c>
      <c r="F49" s="27">
        <v>2</v>
      </c>
      <c r="G49" s="27">
        <v>6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1.2</v>
      </c>
      <c r="N49" s="29">
        <v>-0.2</v>
      </c>
      <c r="O49" t="str">
        <f t="shared" si="2"/>
        <v>25</v>
      </c>
      <c r="P49" t="str">
        <f t="shared" si="3"/>
        <v>39</v>
      </c>
    </row>
    <row r="50" spans="1:16" ht="16" customHeight="1">
      <c r="A50" s="39" t="s">
        <v>145</v>
      </c>
      <c r="B50" s="27" t="s">
        <v>799</v>
      </c>
      <c r="C50" s="27">
        <v>0</v>
      </c>
      <c r="D50" s="27">
        <v>0</v>
      </c>
      <c r="E50" s="27">
        <v>0</v>
      </c>
      <c r="F50" s="27">
        <v>14</v>
      </c>
      <c r="G50" s="27">
        <v>62</v>
      </c>
      <c r="H50" s="27">
        <v>1</v>
      </c>
      <c r="I50" s="27">
        <v>3</v>
      </c>
      <c r="J50" s="27">
        <v>20</v>
      </c>
      <c r="K50" s="27">
        <v>0</v>
      </c>
      <c r="L50" s="27">
        <v>3</v>
      </c>
      <c r="M50" s="27">
        <v>86.9</v>
      </c>
      <c r="N50" s="29">
        <v>-2.8</v>
      </c>
      <c r="O50" t="str">
        <f t="shared" si="2"/>
        <v>0/</v>
      </c>
      <c r="P50" t="str">
        <f t="shared" si="3"/>
        <v>/0</v>
      </c>
    </row>
    <row r="51" spans="1:16" ht="16" customHeight="1">
      <c r="A51" s="39" t="s">
        <v>148</v>
      </c>
      <c r="B51" s="27" t="s">
        <v>799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6</v>
      </c>
      <c r="J51" s="27">
        <v>72</v>
      </c>
      <c r="K51" s="27">
        <v>0</v>
      </c>
      <c r="L51" s="27">
        <v>9</v>
      </c>
      <c r="M51" s="27">
        <v>99.9</v>
      </c>
      <c r="N51" s="27">
        <v>0</v>
      </c>
      <c r="O51" t="str">
        <f t="shared" si="2"/>
        <v>0/</v>
      </c>
      <c r="P51" t="str">
        <f t="shared" si="3"/>
        <v>/0</v>
      </c>
    </row>
    <row r="52" spans="1:16" ht="16" customHeight="1">
      <c r="A52" s="39"/>
    </row>
    <row r="53" spans="1:16" ht="16" customHeight="1">
      <c r="A53" s="39" t="s">
        <v>151</v>
      </c>
      <c r="B53" s="27" t="s">
        <v>799</v>
      </c>
      <c r="C53" s="27">
        <v>0</v>
      </c>
      <c r="D53" s="27">
        <v>0</v>
      </c>
      <c r="E53" s="27">
        <v>0</v>
      </c>
      <c r="F53" s="27">
        <v>0</v>
      </c>
      <c r="G53" s="27">
        <v>0</v>
      </c>
      <c r="H53" s="27">
        <v>0</v>
      </c>
      <c r="I53" s="27">
        <v>6</v>
      </c>
      <c r="J53" s="27">
        <v>72</v>
      </c>
      <c r="K53" s="27">
        <v>0</v>
      </c>
      <c r="L53" s="27">
        <v>9</v>
      </c>
      <c r="M53" s="27">
        <v>95</v>
      </c>
      <c r="N53" s="28">
        <v>9.5</v>
      </c>
      <c r="O53" t="str">
        <f t="shared" ref="O53:O84" si="4">LEFT(B53,2)</f>
        <v>0/</v>
      </c>
      <c r="P53" t="str">
        <f t="shared" ref="P53:P84" si="5">RIGHT(B53,2)</f>
        <v>/0</v>
      </c>
    </row>
    <row r="54" spans="1:16" ht="16" customHeight="1">
      <c r="A54" s="39" t="s">
        <v>154</v>
      </c>
      <c r="B54" s="27" t="s">
        <v>799</v>
      </c>
      <c r="C54" s="27">
        <v>0</v>
      </c>
      <c r="D54" s="27">
        <v>0</v>
      </c>
      <c r="E54" s="27">
        <v>0</v>
      </c>
      <c r="F54" s="27">
        <v>18</v>
      </c>
      <c r="G54" s="27">
        <v>84</v>
      </c>
      <c r="H54" s="27">
        <v>1</v>
      </c>
      <c r="I54" s="27">
        <v>2</v>
      </c>
      <c r="J54" s="27">
        <v>14</v>
      </c>
      <c r="K54" s="27">
        <v>0</v>
      </c>
      <c r="L54" s="27">
        <v>2</v>
      </c>
      <c r="M54" s="27">
        <v>91.4</v>
      </c>
      <c r="N54" s="29">
        <v>-0.4</v>
      </c>
      <c r="O54" t="str">
        <f t="shared" si="4"/>
        <v>0/</v>
      </c>
      <c r="P54" t="str">
        <f t="shared" si="5"/>
        <v>/0</v>
      </c>
    </row>
    <row r="55" spans="1:16" ht="16" customHeight="1">
      <c r="A55" s="39" t="s">
        <v>157</v>
      </c>
      <c r="B55" s="27" t="s">
        <v>799</v>
      </c>
      <c r="C55" s="27">
        <v>0</v>
      </c>
      <c r="D55" s="27">
        <v>0</v>
      </c>
      <c r="E55" s="27">
        <v>0</v>
      </c>
      <c r="F55" s="27">
        <v>0</v>
      </c>
      <c r="G55" s="27">
        <v>0</v>
      </c>
      <c r="H55" s="27">
        <v>0</v>
      </c>
      <c r="I55" s="27">
        <v>5</v>
      </c>
      <c r="J55" s="27">
        <v>72</v>
      </c>
      <c r="K55" s="27">
        <v>0</v>
      </c>
      <c r="L55" s="27">
        <v>8</v>
      </c>
      <c r="M55" s="27">
        <v>89.3</v>
      </c>
      <c r="N55" s="29">
        <v>-0.6</v>
      </c>
      <c r="O55" t="str">
        <f t="shared" si="4"/>
        <v>0/</v>
      </c>
      <c r="P55" t="str">
        <f t="shared" si="5"/>
        <v>/0</v>
      </c>
    </row>
    <row r="56" spans="1:16" ht="16" customHeight="1">
      <c r="A56" s="39" t="s">
        <v>821</v>
      </c>
      <c r="B56" s="27" t="s">
        <v>799</v>
      </c>
      <c r="C56" s="27">
        <v>0</v>
      </c>
      <c r="D56" s="27">
        <v>0</v>
      </c>
      <c r="E56" s="27">
        <v>0</v>
      </c>
      <c r="F56" s="27">
        <v>0</v>
      </c>
      <c r="G56" s="27">
        <v>1</v>
      </c>
      <c r="H56" s="27">
        <v>0</v>
      </c>
      <c r="I56" s="27">
        <v>5</v>
      </c>
      <c r="J56" s="27">
        <v>77</v>
      </c>
      <c r="K56" s="27">
        <v>0</v>
      </c>
      <c r="L56" s="27">
        <v>8</v>
      </c>
      <c r="M56" s="27">
        <v>95.2</v>
      </c>
      <c r="N56" s="29">
        <v>-3.3</v>
      </c>
      <c r="O56" t="str">
        <f t="shared" si="4"/>
        <v>0/</v>
      </c>
      <c r="P56" t="str">
        <f t="shared" si="5"/>
        <v>/0</v>
      </c>
    </row>
    <row r="57" spans="1:16" ht="16" customHeight="1">
      <c r="A57" s="39" t="s">
        <v>163</v>
      </c>
      <c r="B57" s="27" t="s">
        <v>799</v>
      </c>
      <c r="C57" s="27">
        <v>0</v>
      </c>
      <c r="D57" s="27">
        <v>0</v>
      </c>
      <c r="E57" s="27">
        <v>0</v>
      </c>
      <c r="F57" s="27">
        <v>13</v>
      </c>
      <c r="G57" s="27">
        <v>56</v>
      </c>
      <c r="H57" s="27">
        <v>0</v>
      </c>
      <c r="I57" s="27">
        <v>3</v>
      </c>
      <c r="J57" s="27">
        <v>26</v>
      </c>
      <c r="K57" s="27">
        <v>0</v>
      </c>
      <c r="L57" s="27">
        <v>4</v>
      </c>
      <c r="M57" s="27">
        <v>91.9</v>
      </c>
      <c r="N57" s="28">
        <v>1</v>
      </c>
      <c r="O57" t="str">
        <f t="shared" si="4"/>
        <v>0/</v>
      </c>
      <c r="P57" t="str">
        <f t="shared" si="5"/>
        <v>/0</v>
      </c>
    </row>
    <row r="58" spans="1:16" ht="16" customHeight="1">
      <c r="A58" s="39" t="s">
        <v>166</v>
      </c>
      <c r="B58" s="27" t="s">
        <v>822</v>
      </c>
      <c r="C58" s="27">
        <v>248</v>
      </c>
      <c r="D58" s="27">
        <v>1</v>
      </c>
      <c r="E58" s="27">
        <v>1</v>
      </c>
      <c r="F58" s="27">
        <v>3</v>
      </c>
      <c r="G58" s="27">
        <v>9</v>
      </c>
      <c r="H58" s="27">
        <v>0</v>
      </c>
      <c r="I58" s="27">
        <v>0</v>
      </c>
      <c r="J58" s="27">
        <v>0</v>
      </c>
      <c r="K58" s="27">
        <v>0</v>
      </c>
      <c r="L58" s="27">
        <v>0</v>
      </c>
      <c r="M58" s="27">
        <v>0.3</v>
      </c>
      <c r="N58" s="29">
        <v>-0.1</v>
      </c>
      <c r="O58" t="str">
        <f t="shared" si="4"/>
        <v>23</v>
      </c>
      <c r="P58" t="str">
        <f t="shared" si="5"/>
        <v>35</v>
      </c>
    </row>
    <row r="59" spans="1:16" ht="16" customHeight="1">
      <c r="A59" s="39" t="s">
        <v>169</v>
      </c>
      <c r="B59" s="27" t="s">
        <v>806</v>
      </c>
      <c r="C59" s="27">
        <v>259</v>
      </c>
      <c r="D59" s="27">
        <v>1</v>
      </c>
      <c r="E59" s="27">
        <v>1</v>
      </c>
      <c r="F59" s="27">
        <v>3</v>
      </c>
      <c r="G59" s="27">
        <v>13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18.7</v>
      </c>
      <c r="N59" s="29">
        <v>-4.2</v>
      </c>
      <c r="O59" t="str">
        <f t="shared" si="4"/>
        <v>24</v>
      </c>
      <c r="P59" t="str">
        <f t="shared" si="5"/>
        <v>36</v>
      </c>
    </row>
    <row r="60" spans="1:16" ht="16" customHeight="1">
      <c r="A60" s="39" t="s">
        <v>172</v>
      </c>
      <c r="B60" s="27" t="s">
        <v>805</v>
      </c>
      <c r="C60" s="27">
        <v>249</v>
      </c>
      <c r="D60" s="27">
        <v>1</v>
      </c>
      <c r="E60" s="27">
        <v>1</v>
      </c>
      <c r="F60" s="27">
        <v>3</v>
      </c>
      <c r="G60" s="27">
        <v>9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>
        <v>0.4</v>
      </c>
      <c r="N60" s="28">
        <v>0.2</v>
      </c>
      <c r="O60" t="str">
        <f t="shared" si="4"/>
        <v>23</v>
      </c>
      <c r="P60" t="str">
        <f t="shared" si="5"/>
        <v>36</v>
      </c>
    </row>
    <row r="61" spans="1:16" ht="16" customHeight="1">
      <c r="A61" s="39" t="s">
        <v>175</v>
      </c>
      <c r="B61" s="27" t="s">
        <v>815</v>
      </c>
      <c r="C61" s="27">
        <v>245</v>
      </c>
      <c r="D61" s="27">
        <v>1</v>
      </c>
      <c r="E61" s="27">
        <v>1</v>
      </c>
      <c r="F61" s="27">
        <v>2</v>
      </c>
      <c r="G61" s="27">
        <v>8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5.6</v>
      </c>
      <c r="N61" s="28">
        <v>0.6</v>
      </c>
      <c r="O61" t="str">
        <f t="shared" si="4"/>
        <v>22</v>
      </c>
      <c r="P61" t="str">
        <f t="shared" si="5"/>
        <v>34</v>
      </c>
    </row>
    <row r="62" spans="1:16" ht="16" customHeight="1">
      <c r="A62" s="39" t="s">
        <v>178</v>
      </c>
      <c r="B62" s="27" t="s">
        <v>823</v>
      </c>
      <c r="C62" s="27">
        <v>231</v>
      </c>
      <c r="D62" s="27">
        <v>1</v>
      </c>
      <c r="E62" s="27">
        <v>1</v>
      </c>
      <c r="F62" s="27">
        <v>4</v>
      </c>
      <c r="G62" s="27">
        <v>19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0.3</v>
      </c>
      <c r="N62" s="28">
        <v>0.2</v>
      </c>
      <c r="O62" t="str">
        <f t="shared" si="4"/>
        <v>21</v>
      </c>
      <c r="P62" t="str">
        <f t="shared" si="5"/>
        <v>34</v>
      </c>
    </row>
    <row r="63" spans="1:16" ht="16" customHeight="1">
      <c r="A63" s="39" t="s">
        <v>181</v>
      </c>
      <c r="B63" s="27" t="s">
        <v>811</v>
      </c>
      <c r="C63" s="27">
        <v>239</v>
      </c>
      <c r="D63" s="27">
        <v>1</v>
      </c>
      <c r="E63" s="27">
        <v>1</v>
      </c>
      <c r="F63" s="27">
        <v>3</v>
      </c>
      <c r="G63" s="27">
        <v>12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0.7</v>
      </c>
      <c r="N63" s="27">
        <v>0</v>
      </c>
      <c r="O63" t="str">
        <f t="shared" si="4"/>
        <v>22</v>
      </c>
      <c r="P63" t="str">
        <f t="shared" si="5"/>
        <v>35</v>
      </c>
    </row>
    <row r="64" spans="1:16" ht="16" customHeight="1">
      <c r="A64" s="39" t="s">
        <v>184</v>
      </c>
      <c r="B64" s="27" t="s">
        <v>799</v>
      </c>
      <c r="C64" s="27">
        <v>0</v>
      </c>
      <c r="D64" s="27">
        <v>0</v>
      </c>
      <c r="E64" s="27">
        <v>0</v>
      </c>
      <c r="F64" s="27">
        <v>0</v>
      </c>
      <c r="G64" s="27">
        <v>2</v>
      </c>
      <c r="H64" s="27">
        <v>0</v>
      </c>
      <c r="I64" s="27">
        <v>6</v>
      </c>
      <c r="J64" s="27">
        <v>68</v>
      </c>
      <c r="K64" s="27">
        <v>0</v>
      </c>
      <c r="L64" s="27">
        <v>9</v>
      </c>
      <c r="M64" s="27">
        <v>92.4</v>
      </c>
      <c r="N64" s="29">
        <v>-2.4</v>
      </c>
      <c r="O64" t="str">
        <f t="shared" si="4"/>
        <v>0/</v>
      </c>
      <c r="P64" t="str">
        <f t="shared" si="5"/>
        <v>/0</v>
      </c>
    </row>
    <row r="65" spans="1:16" ht="16" customHeight="1">
      <c r="A65" s="39" t="s">
        <v>187</v>
      </c>
      <c r="B65" s="27" t="s">
        <v>799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5</v>
      </c>
      <c r="J65" s="27">
        <v>67</v>
      </c>
      <c r="K65" s="27">
        <v>0</v>
      </c>
      <c r="L65" s="27">
        <v>8</v>
      </c>
      <c r="M65" s="27">
        <v>57.6</v>
      </c>
      <c r="N65" s="29">
        <v>-1.8</v>
      </c>
      <c r="O65" t="str">
        <f t="shared" si="4"/>
        <v>0/</v>
      </c>
      <c r="P65" t="str">
        <f t="shared" si="5"/>
        <v>/0</v>
      </c>
    </row>
    <row r="66" spans="1:16" ht="16" customHeight="1">
      <c r="A66" s="39" t="s">
        <v>190</v>
      </c>
      <c r="B66" s="27" t="s">
        <v>799</v>
      </c>
      <c r="C66" s="27">
        <v>0</v>
      </c>
      <c r="D66" s="27">
        <v>0</v>
      </c>
      <c r="E66" s="27">
        <v>0</v>
      </c>
      <c r="F66" s="27">
        <v>0</v>
      </c>
      <c r="G66" s="27">
        <v>0</v>
      </c>
      <c r="H66" s="27">
        <v>0</v>
      </c>
      <c r="I66" s="27">
        <v>5</v>
      </c>
      <c r="J66" s="27">
        <v>65</v>
      </c>
      <c r="K66" s="27">
        <v>0</v>
      </c>
      <c r="L66" s="27">
        <v>7</v>
      </c>
      <c r="M66" s="27">
        <v>96</v>
      </c>
      <c r="N66" s="29">
        <v>-0.9</v>
      </c>
      <c r="O66" t="str">
        <f t="shared" si="4"/>
        <v>0/</v>
      </c>
      <c r="P66" t="str">
        <f t="shared" si="5"/>
        <v>/0</v>
      </c>
    </row>
    <row r="67" spans="1:16" ht="16" customHeight="1">
      <c r="A67" s="39" t="s">
        <v>192</v>
      </c>
      <c r="B67" s="27" t="s">
        <v>799</v>
      </c>
      <c r="C67" s="27">
        <v>0</v>
      </c>
      <c r="D67" s="27">
        <v>0</v>
      </c>
      <c r="E67" s="27">
        <v>0</v>
      </c>
      <c r="F67" s="27">
        <v>2</v>
      </c>
      <c r="G67" s="27">
        <v>11</v>
      </c>
      <c r="H67" s="27">
        <v>0</v>
      </c>
      <c r="I67" s="27">
        <v>5</v>
      </c>
      <c r="J67" s="27">
        <v>58</v>
      </c>
      <c r="K67" s="27">
        <v>0</v>
      </c>
      <c r="L67" s="27">
        <v>8</v>
      </c>
      <c r="M67" s="27">
        <v>97.6</v>
      </c>
      <c r="N67" s="29">
        <v>-0.9</v>
      </c>
      <c r="O67" t="str">
        <f t="shared" si="4"/>
        <v>0/</v>
      </c>
      <c r="P67" t="str">
        <f t="shared" si="5"/>
        <v>/0</v>
      </c>
    </row>
    <row r="68" spans="1:16" ht="16" customHeight="1">
      <c r="A68" s="39" t="s">
        <v>195</v>
      </c>
      <c r="B68" s="27" t="s">
        <v>799</v>
      </c>
      <c r="C68" s="27">
        <v>0</v>
      </c>
      <c r="D68" s="27">
        <v>0</v>
      </c>
      <c r="E68" s="27">
        <v>0</v>
      </c>
      <c r="F68" s="27">
        <v>0</v>
      </c>
      <c r="G68" s="27">
        <v>2</v>
      </c>
      <c r="H68" s="27">
        <v>0</v>
      </c>
      <c r="I68" s="27">
        <v>5</v>
      </c>
      <c r="J68" s="27">
        <v>75</v>
      </c>
      <c r="K68" s="27">
        <v>0</v>
      </c>
      <c r="L68" s="27">
        <v>8</v>
      </c>
      <c r="M68" s="27">
        <v>94</v>
      </c>
      <c r="N68" s="29">
        <v>-0.9</v>
      </c>
      <c r="O68" t="str">
        <f t="shared" si="4"/>
        <v>0/</v>
      </c>
      <c r="P68" t="str">
        <f t="shared" si="5"/>
        <v>/0</v>
      </c>
    </row>
    <row r="69" spans="1:16" ht="16" customHeight="1">
      <c r="A69" s="39" t="s">
        <v>197</v>
      </c>
      <c r="B69" s="27" t="s">
        <v>799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5</v>
      </c>
      <c r="J69" s="27">
        <v>70</v>
      </c>
      <c r="K69" s="27">
        <v>0</v>
      </c>
      <c r="L69" s="27">
        <v>8</v>
      </c>
      <c r="M69" s="27">
        <v>99.8</v>
      </c>
      <c r="N69" s="29">
        <v>-0.1</v>
      </c>
      <c r="O69" t="str">
        <f t="shared" si="4"/>
        <v>0/</v>
      </c>
      <c r="P69" t="str">
        <f t="shared" si="5"/>
        <v>/0</v>
      </c>
    </row>
    <row r="70" spans="1:16" ht="16" customHeight="1">
      <c r="A70" s="39" t="s">
        <v>200</v>
      </c>
      <c r="B70" s="27" t="s">
        <v>799</v>
      </c>
      <c r="C70" s="27">
        <v>0</v>
      </c>
      <c r="D70" s="27">
        <v>0</v>
      </c>
      <c r="E70" s="27">
        <v>0</v>
      </c>
      <c r="F70" s="27">
        <v>0</v>
      </c>
      <c r="G70" s="27">
        <v>1</v>
      </c>
      <c r="H70" s="27">
        <v>0</v>
      </c>
      <c r="I70" s="27">
        <v>5</v>
      </c>
      <c r="J70" s="27">
        <v>58</v>
      </c>
      <c r="K70" s="27">
        <v>0</v>
      </c>
      <c r="L70" s="27">
        <v>8</v>
      </c>
      <c r="M70" s="27">
        <v>78.2</v>
      </c>
      <c r="N70" s="28">
        <v>10</v>
      </c>
      <c r="O70" t="str">
        <f t="shared" si="4"/>
        <v>0/</v>
      </c>
      <c r="P70" t="str">
        <f t="shared" si="5"/>
        <v>/0</v>
      </c>
    </row>
    <row r="71" spans="1:16" ht="16" customHeight="1">
      <c r="A71" s="39" t="s">
        <v>203</v>
      </c>
      <c r="B71" s="27" t="s">
        <v>799</v>
      </c>
      <c r="C71" s="27">
        <v>0</v>
      </c>
      <c r="D71" s="27">
        <v>0</v>
      </c>
      <c r="E71" s="27">
        <v>0</v>
      </c>
      <c r="F71" s="27">
        <v>0</v>
      </c>
      <c r="G71" s="27">
        <v>2</v>
      </c>
      <c r="H71" s="27">
        <v>0</v>
      </c>
      <c r="I71" s="27">
        <v>5</v>
      </c>
      <c r="J71" s="27">
        <v>59</v>
      </c>
      <c r="K71" s="27">
        <v>0</v>
      </c>
      <c r="L71" s="27">
        <v>8</v>
      </c>
      <c r="M71" s="27">
        <v>86.7</v>
      </c>
      <c r="N71" s="29">
        <v>-5.4</v>
      </c>
      <c r="O71" t="str">
        <f t="shared" si="4"/>
        <v>0/</v>
      </c>
      <c r="P71" t="str">
        <f t="shared" si="5"/>
        <v>/0</v>
      </c>
    </row>
    <row r="72" spans="1:16" ht="16" customHeight="1">
      <c r="A72" s="39" t="s">
        <v>206</v>
      </c>
      <c r="B72" s="27" t="s">
        <v>799</v>
      </c>
      <c r="C72" s="27">
        <v>0</v>
      </c>
      <c r="D72" s="27">
        <v>0</v>
      </c>
      <c r="E72" s="27">
        <v>0</v>
      </c>
      <c r="F72" s="27">
        <v>3</v>
      </c>
      <c r="G72" s="27">
        <v>18</v>
      </c>
      <c r="H72" s="27">
        <v>0</v>
      </c>
      <c r="I72" s="27">
        <v>5</v>
      </c>
      <c r="J72" s="27">
        <v>49</v>
      </c>
      <c r="K72" s="27">
        <v>0</v>
      </c>
      <c r="L72" s="27">
        <v>7</v>
      </c>
      <c r="M72" s="27">
        <v>67.599999999999994</v>
      </c>
      <c r="N72" s="29">
        <v>-3.2</v>
      </c>
      <c r="O72" t="str">
        <f t="shared" si="4"/>
        <v>0/</v>
      </c>
      <c r="P72" t="str">
        <f t="shared" si="5"/>
        <v>/0</v>
      </c>
    </row>
    <row r="73" spans="1:16" ht="16" customHeight="1">
      <c r="A73" s="39" t="s">
        <v>208</v>
      </c>
      <c r="B73" s="27" t="s">
        <v>799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5</v>
      </c>
      <c r="J73" s="27">
        <v>61</v>
      </c>
      <c r="K73" s="27">
        <v>0</v>
      </c>
      <c r="L73" s="27">
        <v>7</v>
      </c>
      <c r="M73" s="27">
        <v>98.5</v>
      </c>
      <c r="N73" s="29">
        <v>-0.7</v>
      </c>
      <c r="O73" t="str">
        <f t="shared" si="4"/>
        <v>0/</v>
      </c>
      <c r="P73" t="str">
        <f t="shared" si="5"/>
        <v>/0</v>
      </c>
    </row>
    <row r="74" spans="1:16" ht="16" customHeight="1">
      <c r="A74" s="39" t="s">
        <v>210</v>
      </c>
      <c r="B74" s="27" t="s">
        <v>799</v>
      </c>
      <c r="C74" s="27">
        <v>0</v>
      </c>
      <c r="D74" s="27">
        <v>0</v>
      </c>
      <c r="E74" s="27">
        <v>0</v>
      </c>
      <c r="F74" s="27">
        <v>8</v>
      </c>
      <c r="G74" s="27">
        <v>32</v>
      </c>
      <c r="H74" s="27">
        <v>0</v>
      </c>
      <c r="I74" s="27">
        <v>4</v>
      </c>
      <c r="J74" s="27">
        <v>29</v>
      </c>
      <c r="K74" s="27">
        <v>0</v>
      </c>
      <c r="L74" s="27">
        <v>4</v>
      </c>
      <c r="M74" s="27">
        <v>72.599999999999994</v>
      </c>
      <c r="N74" s="29">
        <v>-5.5</v>
      </c>
      <c r="O74" t="str">
        <f t="shared" si="4"/>
        <v>0/</v>
      </c>
      <c r="P74" t="str">
        <f t="shared" si="5"/>
        <v>/0</v>
      </c>
    </row>
    <row r="75" spans="1:16" ht="16" customHeight="1">
      <c r="A75" s="39" t="s">
        <v>212</v>
      </c>
      <c r="B75" s="27" t="s">
        <v>801</v>
      </c>
      <c r="C75" s="27">
        <v>184</v>
      </c>
      <c r="D75" s="27">
        <v>1</v>
      </c>
      <c r="E75" s="27">
        <v>0</v>
      </c>
      <c r="F75" s="27">
        <v>3</v>
      </c>
      <c r="G75" s="27">
        <v>16</v>
      </c>
      <c r="H75" s="27">
        <v>0</v>
      </c>
      <c r="I75" s="27">
        <v>0</v>
      </c>
      <c r="J75" s="27">
        <v>0</v>
      </c>
      <c r="K75" s="27">
        <v>0</v>
      </c>
      <c r="L75" s="27">
        <v>0</v>
      </c>
      <c r="M75" s="27">
        <v>99.2</v>
      </c>
      <c r="N75" s="29">
        <v>-0.2</v>
      </c>
      <c r="O75" t="str">
        <f t="shared" si="4"/>
        <v>15</v>
      </c>
      <c r="P75" t="str">
        <f t="shared" si="5"/>
        <v>24</v>
      </c>
    </row>
    <row r="76" spans="1:16" ht="16" customHeight="1">
      <c r="A76" s="39" t="s">
        <v>824</v>
      </c>
      <c r="B76" s="27" t="s">
        <v>799</v>
      </c>
      <c r="C76" s="27">
        <v>0</v>
      </c>
      <c r="D76" s="27">
        <v>0</v>
      </c>
      <c r="E76" s="27">
        <v>0</v>
      </c>
      <c r="F76" s="27">
        <v>14</v>
      </c>
      <c r="G76" s="27">
        <v>63</v>
      </c>
      <c r="H76" s="27">
        <v>1</v>
      </c>
      <c r="I76" s="27">
        <v>2</v>
      </c>
      <c r="J76" s="27">
        <v>14</v>
      </c>
      <c r="K76" s="27">
        <v>0</v>
      </c>
      <c r="L76" s="27">
        <v>2</v>
      </c>
      <c r="M76" s="27">
        <v>71.7</v>
      </c>
      <c r="N76" s="29">
        <v>-2.9</v>
      </c>
      <c r="O76" t="str">
        <f t="shared" si="4"/>
        <v>0/</v>
      </c>
      <c r="P76" t="str">
        <f t="shared" si="5"/>
        <v>/0</v>
      </c>
    </row>
    <row r="77" spans="1:16" ht="16" customHeight="1">
      <c r="A77" s="39" t="s">
        <v>218</v>
      </c>
      <c r="B77" s="27" t="s">
        <v>799</v>
      </c>
      <c r="C77" s="27">
        <v>0</v>
      </c>
      <c r="D77" s="27">
        <v>0</v>
      </c>
      <c r="E77" s="27">
        <v>0</v>
      </c>
      <c r="F77" s="27">
        <v>5</v>
      </c>
      <c r="G77" s="27">
        <v>23</v>
      </c>
      <c r="H77" s="27">
        <v>0</v>
      </c>
      <c r="I77" s="27">
        <v>5</v>
      </c>
      <c r="J77" s="27">
        <v>40</v>
      </c>
      <c r="K77" s="27">
        <v>0</v>
      </c>
      <c r="L77" s="27">
        <v>6</v>
      </c>
      <c r="M77" s="27">
        <v>74.5</v>
      </c>
      <c r="N77" s="29">
        <v>-5.7</v>
      </c>
      <c r="O77" t="str">
        <f t="shared" si="4"/>
        <v>0/</v>
      </c>
      <c r="P77" t="str">
        <f t="shared" si="5"/>
        <v>/0</v>
      </c>
    </row>
    <row r="78" spans="1:16" ht="16" customHeight="1">
      <c r="A78" s="39" t="s">
        <v>220</v>
      </c>
      <c r="B78" s="27" t="s">
        <v>799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4</v>
      </c>
      <c r="J78" s="27">
        <v>52</v>
      </c>
      <c r="K78" s="27">
        <v>1</v>
      </c>
      <c r="L78" s="27">
        <v>6</v>
      </c>
      <c r="M78" s="27">
        <v>97.9</v>
      </c>
      <c r="N78" s="29">
        <v>-0.2</v>
      </c>
      <c r="O78" t="str">
        <f t="shared" si="4"/>
        <v>0/</v>
      </c>
      <c r="P78" t="str">
        <f t="shared" si="5"/>
        <v>/0</v>
      </c>
    </row>
    <row r="79" spans="1:16" ht="16" customHeight="1">
      <c r="A79" s="39" t="s">
        <v>223</v>
      </c>
      <c r="B79" s="27" t="s">
        <v>799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4</v>
      </c>
      <c r="J79" s="27">
        <v>62</v>
      </c>
      <c r="K79" s="27">
        <v>0</v>
      </c>
      <c r="L79" s="27">
        <v>7</v>
      </c>
      <c r="M79" s="27">
        <v>77.599999999999994</v>
      </c>
      <c r="N79" s="29">
        <v>-2.8</v>
      </c>
      <c r="O79" t="str">
        <f t="shared" si="4"/>
        <v>0/</v>
      </c>
      <c r="P79" t="str">
        <f t="shared" si="5"/>
        <v>/0</v>
      </c>
    </row>
    <row r="80" spans="1:16" ht="16" customHeight="1">
      <c r="A80" s="39" t="s">
        <v>226</v>
      </c>
      <c r="B80" s="27" t="s">
        <v>799</v>
      </c>
      <c r="C80" s="27">
        <v>0</v>
      </c>
      <c r="D80" s="27">
        <v>0</v>
      </c>
      <c r="E80" s="27">
        <v>0</v>
      </c>
      <c r="F80" s="27">
        <v>12</v>
      </c>
      <c r="G80" s="27">
        <v>49</v>
      </c>
      <c r="H80" s="27">
        <v>0</v>
      </c>
      <c r="I80" s="27">
        <v>3</v>
      </c>
      <c r="J80" s="27">
        <v>25</v>
      </c>
      <c r="K80" s="27">
        <v>0</v>
      </c>
      <c r="L80" s="27">
        <v>4</v>
      </c>
      <c r="M80" s="27">
        <v>10.6</v>
      </c>
      <c r="N80" s="28">
        <v>9.8000000000000007</v>
      </c>
      <c r="O80" t="str">
        <f t="shared" si="4"/>
        <v>0/</v>
      </c>
      <c r="P80" t="str">
        <f t="shared" si="5"/>
        <v>/0</v>
      </c>
    </row>
    <row r="81" spans="1:16" ht="16" customHeight="1">
      <c r="A81" s="39" t="s">
        <v>229</v>
      </c>
      <c r="B81" s="27" t="s">
        <v>799</v>
      </c>
      <c r="C81" s="27">
        <v>0</v>
      </c>
      <c r="D81" s="27">
        <v>0</v>
      </c>
      <c r="E81" s="27">
        <v>0</v>
      </c>
      <c r="F81" s="27">
        <v>0</v>
      </c>
      <c r="G81" s="27">
        <v>0</v>
      </c>
      <c r="H81" s="27">
        <v>0</v>
      </c>
      <c r="I81" s="27">
        <v>5</v>
      </c>
      <c r="J81" s="27">
        <v>64</v>
      </c>
      <c r="K81" s="27">
        <v>0</v>
      </c>
      <c r="L81" s="27">
        <v>8</v>
      </c>
      <c r="M81" s="27">
        <v>31.5</v>
      </c>
      <c r="N81" s="29">
        <v>-4.7</v>
      </c>
      <c r="O81" t="str">
        <f t="shared" si="4"/>
        <v>0/</v>
      </c>
      <c r="P81" t="str">
        <f t="shared" si="5"/>
        <v>/0</v>
      </c>
    </row>
    <row r="82" spans="1:16" ht="16" customHeight="1">
      <c r="A82" s="39" t="s">
        <v>232</v>
      </c>
      <c r="B82" s="27" t="s">
        <v>799</v>
      </c>
      <c r="C82" s="27">
        <v>0</v>
      </c>
      <c r="D82" s="27">
        <v>0</v>
      </c>
      <c r="E82" s="27">
        <v>0</v>
      </c>
      <c r="F82" s="27">
        <v>0</v>
      </c>
      <c r="G82" s="27">
        <v>1</v>
      </c>
      <c r="H82" s="27">
        <v>0</v>
      </c>
      <c r="I82" s="27">
        <v>5</v>
      </c>
      <c r="J82" s="27">
        <v>54</v>
      </c>
      <c r="K82" s="27">
        <v>0</v>
      </c>
      <c r="L82" s="27">
        <v>8</v>
      </c>
      <c r="M82" s="27">
        <v>90.8</v>
      </c>
      <c r="N82" s="29">
        <v>-2.2000000000000002</v>
      </c>
      <c r="O82" t="str">
        <f t="shared" si="4"/>
        <v>0/</v>
      </c>
      <c r="P82" t="str">
        <f t="shared" si="5"/>
        <v>/0</v>
      </c>
    </row>
    <row r="83" spans="1:16" ht="16" customHeight="1">
      <c r="A83" s="39" t="s">
        <v>235</v>
      </c>
      <c r="B83" s="27" t="s">
        <v>799</v>
      </c>
      <c r="C83" s="27">
        <v>0</v>
      </c>
      <c r="D83" s="27">
        <v>0</v>
      </c>
      <c r="E83" s="27">
        <v>0</v>
      </c>
      <c r="F83" s="27">
        <v>15</v>
      </c>
      <c r="G83" s="27">
        <v>62</v>
      </c>
      <c r="H83" s="27">
        <v>1</v>
      </c>
      <c r="I83" s="27">
        <v>1</v>
      </c>
      <c r="J83" s="27">
        <v>9</v>
      </c>
      <c r="K83" s="27">
        <v>0</v>
      </c>
      <c r="L83" s="27">
        <v>2</v>
      </c>
      <c r="M83" s="27">
        <v>95</v>
      </c>
      <c r="N83" s="29">
        <v>-2</v>
      </c>
      <c r="O83" t="str">
        <f t="shared" si="4"/>
        <v>0/</v>
      </c>
      <c r="P83" t="str">
        <f t="shared" si="5"/>
        <v>/0</v>
      </c>
    </row>
    <row r="84" spans="1:16" ht="16" customHeight="1">
      <c r="A84" s="39" t="s">
        <v>238</v>
      </c>
      <c r="B84" s="27" t="s">
        <v>799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4</v>
      </c>
      <c r="J84" s="27">
        <v>59</v>
      </c>
      <c r="K84" s="27">
        <v>0</v>
      </c>
      <c r="L84" s="27">
        <v>7</v>
      </c>
      <c r="M84" s="27">
        <v>40.299999999999997</v>
      </c>
      <c r="N84" s="28">
        <v>4.3</v>
      </c>
      <c r="O84" t="str">
        <f t="shared" si="4"/>
        <v>0/</v>
      </c>
      <c r="P84" t="str">
        <f t="shared" si="5"/>
        <v>/0</v>
      </c>
    </row>
    <row r="85" spans="1:16" ht="16" customHeight="1">
      <c r="A85" s="39" t="s">
        <v>241</v>
      </c>
      <c r="B85" s="27" t="s">
        <v>825</v>
      </c>
      <c r="C85" s="27">
        <v>196</v>
      </c>
      <c r="D85" s="27">
        <v>1</v>
      </c>
      <c r="E85" s="27">
        <v>1</v>
      </c>
      <c r="F85" s="27">
        <v>3</v>
      </c>
      <c r="G85" s="27">
        <v>11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1.7</v>
      </c>
      <c r="N85" s="29">
        <v>-0.1</v>
      </c>
      <c r="O85" t="str">
        <f t="shared" ref="O85:O102" si="6">LEFT(B85,2)</f>
        <v>17</v>
      </c>
      <c r="P85" t="str">
        <f t="shared" ref="P85:P102" si="7">RIGHT(B85,2)</f>
        <v>29</v>
      </c>
    </row>
    <row r="86" spans="1:16" ht="16" customHeight="1">
      <c r="A86" s="39" t="s">
        <v>826</v>
      </c>
      <c r="B86" s="27" t="s">
        <v>799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5</v>
      </c>
      <c r="J86" s="27">
        <v>56</v>
      </c>
      <c r="K86" s="27">
        <v>0</v>
      </c>
      <c r="L86" s="27">
        <v>8</v>
      </c>
      <c r="M86" s="27">
        <v>82.9</v>
      </c>
      <c r="N86" s="29">
        <v>-5.5</v>
      </c>
      <c r="O86" t="str">
        <f t="shared" si="6"/>
        <v>0/</v>
      </c>
      <c r="P86" t="str">
        <f t="shared" si="7"/>
        <v>/0</v>
      </c>
    </row>
    <row r="87" spans="1:16" ht="16" customHeight="1">
      <c r="A87" s="39" t="s">
        <v>247</v>
      </c>
      <c r="B87" s="27" t="s">
        <v>799</v>
      </c>
      <c r="C87" s="27">
        <v>0</v>
      </c>
      <c r="D87" s="27">
        <v>0</v>
      </c>
      <c r="E87" s="27">
        <v>0</v>
      </c>
      <c r="F87" s="27">
        <v>1</v>
      </c>
      <c r="G87" s="27">
        <v>3</v>
      </c>
      <c r="H87" s="27">
        <v>0</v>
      </c>
      <c r="I87" s="27">
        <v>5</v>
      </c>
      <c r="J87" s="27">
        <v>56</v>
      </c>
      <c r="K87" s="27">
        <v>0</v>
      </c>
      <c r="L87" s="27">
        <v>7</v>
      </c>
      <c r="M87" s="27">
        <v>96.1</v>
      </c>
      <c r="N87" s="29">
        <v>-1.1000000000000001</v>
      </c>
      <c r="O87" t="str">
        <f t="shared" si="6"/>
        <v>0/</v>
      </c>
      <c r="P87" t="str">
        <f t="shared" si="7"/>
        <v>/0</v>
      </c>
    </row>
    <row r="88" spans="1:16" ht="16" customHeight="1">
      <c r="A88" s="39" t="s">
        <v>250</v>
      </c>
      <c r="B88" s="27" t="s">
        <v>799</v>
      </c>
      <c r="C88" s="27">
        <v>0</v>
      </c>
      <c r="D88" s="27">
        <v>0</v>
      </c>
      <c r="E88" s="27">
        <v>0</v>
      </c>
      <c r="F88" s="27">
        <v>0</v>
      </c>
      <c r="G88" s="27">
        <v>2</v>
      </c>
      <c r="H88" s="27">
        <v>0</v>
      </c>
      <c r="I88" s="27">
        <v>5</v>
      </c>
      <c r="J88" s="27">
        <v>54</v>
      </c>
      <c r="K88" s="27">
        <v>0</v>
      </c>
      <c r="L88" s="27">
        <v>7</v>
      </c>
      <c r="M88" s="27">
        <v>71.900000000000006</v>
      </c>
      <c r="N88" s="29">
        <v>-1.1000000000000001</v>
      </c>
      <c r="O88" t="str">
        <f t="shared" si="6"/>
        <v>0/</v>
      </c>
      <c r="P88" t="str">
        <f t="shared" si="7"/>
        <v>/0</v>
      </c>
    </row>
    <row r="89" spans="1:16" ht="16" customHeight="1">
      <c r="A89" s="39" t="s">
        <v>253</v>
      </c>
      <c r="B89" s="27" t="s">
        <v>799</v>
      </c>
      <c r="C89" s="27">
        <v>0</v>
      </c>
      <c r="D89" s="27">
        <v>0</v>
      </c>
      <c r="E89" s="27">
        <v>0</v>
      </c>
      <c r="F89" s="27">
        <v>14</v>
      </c>
      <c r="G89" s="27">
        <v>66</v>
      </c>
      <c r="H89" s="27">
        <v>1</v>
      </c>
      <c r="I89" s="27">
        <v>1</v>
      </c>
      <c r="J89" s="27">
        <v>7</v>
      </c>
      <c r="K89" s="27">
        <v>0</v>
      </c>
      <c r="L89" s="27">
        <v>1</v>
      </c>
      <c r="M89" s="27">
        <v>79.099999999999994</v>
      </c>
      <c r="N89" s="29">
        <v>-4.3</v>
      </c>
      <c r="O89" t="str">
        <f t="shared" si="6"/>
        <v>0/</v>
      </c>
      <c r="P89" t="str">
        <f t="shared" si="7"/>
        <v>/0</v>
      </c>
    </row>
    <row r="90" spans="1:16" ht="16" customHeight="1">
      <c r="A90" s="39" t="s">
        <v>256</v>
      </c>
      <c r="B90" s="27" t="s">
        <v>799</v>
      </c>
      <c r="C90" s="27">
        <v>0</v>
      </c>
      <c r="D90" s="27">
        <v>0</v>
      </c>
      <c r="E90" s="27">
        <v>0</v>
      </c>
      <c r="F90" s="27">
        <v>14</v>
      </c>
      <c r="G90" s="27">
        <v>62</v>
      </c>
      <c r="H90" s="27">
        <v>0</v>
      </c>
      <c r="I90" s="27">
        <v>2</v>
      </c>
      <c r="J90" s="27">
        <v>15</v>
      </c>
      <c r="K90" s="27">
        <v>0</v>
      </c>
      <c r="L90" s="27">
        <v>3</v>
      </c>
      <c r="M90" s="27">
        <v>10.7</v>
      </c>
      <c r="N90" s="28">
        <v>1.5</v>
      </c>
      <c r="O90" t="str">
        <f t="shared" si="6"/>
        <v>0/</v>
      </c>
      <c r="P90" t="str">
        <f t="shared" si="7"/>
        <v>/0</v>
      </c>
    </row>
    <row r="91" spans="1:16" ht="16" customHeight="1">
      <c r="A91" s="39" t="s">
        <v>259</v>
      </c>
      <c r="B91" s="27" t="s">
        <v>799</v>
      </c>
      <c r="C91" s="27">
        <v>0</v>
      </c>
      <c r="D91" s="27">
        <v>0</v>
      </c>
      <c r="E91" s="27">
        <v>0</v>
      </c>
      <c r="F91" s="27">
        <v>0</v>
      </c>
      <c r="G91" s="27">
        <v>0</v>
      </c>
      <c r="H91" s="27">
        <v>0</v>
      </c>
      <c r="I91" s="27">
        <v>4</v>
      </c>
      <c r="J91" s="27">
        <v>59</v>
      </c>
      <c r="K91" s="27">
        <v>0</v>
      </c>
      <c r="L91" s="27">
        <v>7</v>
      </c>
      <c r="M91" s="27">
        <v>53</v>
      </c>
      <c r="N91" s="28">
        <v>10.3</v>
      </c>
      <c r="O91" t="str">
        <f t="shared" si="6"/>
        <v>0/</v>
      </c>
      <c r="P91" t="str">
        <f t="shared" si="7"/>
        <v>/0</v>
      </c>
    </row>
    <row r="92" spans="1:16" ht="16" customHeight="1">
      <c r="A92" s="39" t="s">
        <v>261</v>
      </c>
      <c r="B92" s="27" t="s">
        <v>799</v>
      </c>
      <c r="C92" s="27">
        <v>0</v>
      </c>
      <c r="D92" s="27">
        <v>0</v>
      </c>
      <c r="E92" s="27">
        <v>0</v>
      </c>
      <c r="F92" s="27">
        <v>0</v>
      </c>
      <c r="G92" s="27">
        <v>1</v>
      </c>
      <c r="H92" s="27">
        <v>0</v>
      </c>
      <c r="I92" s="27">
        <v>4</v>
      </c>
      <c r="J92" s="27">
        <v>52</v>
      </c>
      <c r="K92" s="27">
        <v>0</v>
      </c>
      <c r="L92" s="27">
        <v>7</v>
      </c>
      <c r="M92" s="27">
        <v>72</v>
      </c>
      <c r="N92" s="29">
        <v>-4.9000000000000004</v>
      </c>
      <c r="O92" t="str">
        <f t="shared" si="6"/>
        <v>0/</v>
      </c>
      <c r="P92" t="str">
        <f t="shared" si="7"/>
        <v>/0</v>
      </c>
    </row>
    <row r="93" spans="1:16" ht="16" customHeight="1">
      <c r="A93" s="39" t="s">
        <v>263</v>
      </c>
      <c r="B93" s="27" t="s">
        <v>799</v>
      </c>
      <c r="C93" s="27">
        <v>0</v>
      </c>
      <c r="D93" s="27">
        <v>0</v>
      </c>
      <c r="E93" s="27">
        <v>0</v>
      </c>
      <c r="F93" s="27">
        <v>1</v>
      </c>
      <c r="G93" s="27">
        <v>6</v>
      </c>
      <c r="H93" s="27">
        <v>0</v>
      </c>
      <c r="I93" s="27">
        <v>5</v>
      </c>
      <c r="J93" s="27">
        <v>51</v>
      </c>
      <c r="K93" s="27">
        <v>0</v>
      </c>
      <c r="L93" s="27">
        <v>7</v>
      </c>
      <c r="M93" s="27">
        <v>12.6</v>
      </c>
      <c r="N93" s="28">
        <v>0.6</v>
      </c>
      <c r="O93" t="str">
        <f t="shared" si="6"/>
        <v>0/</v>
      </c>
      <c r="P93" t="str">
        <f t="shared" si="7"/>
        <v>/0</v>
      </c>
    </row>
    <row r="94" spans="1:16" ht="16" customHeight="1">
      <c r="A94" s="39" t="s">
        <v>266</v>
      </c>
      <c r="B94" s="27" t="s">
        <v>799</v>
      </c>
      <c r="C94" s="27">
        <v>0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  <c r="I94" s="27">
        <v>4</v>
      </c>
      <c r="J94" s="27">
        <v>52</v>
      </c>
      <c r="K94" s="27">
        <v>0</v>
      </c>
      <c r="L94" s="27">
        <v>6</v>
      </c>
      <c r="M94" s="27">
        <v>69</v>
      </c>
      <c r="N94" s="29">
        <v>-0.4</v>
      </c>
      <c r="O94" t="str">
        <f t="shared" si="6"/>
        <v>0/</v>
      </c>
      <c r="P94" t="str">
        <f t="shared" si="7"/>
        <v>/0</v>
      </c>
    </row>
    <row r="95" spans="1:16" ht="16" customHeight="1">
      <c r="A95" s="39" t="s">
        <v>269</v>
      </c>
      <c r="B95" s="27" t="s">
        <v>799</v>
      </c>
      <c r="C95" s="27">
        <v>0</v>
      </c>
      <c r="D95" s="27">
        <v>0</v>
      </c>
      <c r="E95" s="27">
        <v>0</v>
      </c>
      <c r="F95" s="27">
        <v>0</v>
      </c>
      <c r="G95" s="27">
        <v>0</v>
      </c>
      <c r="H95" s="27">
        <v>0</v>
      </c>
      <c r="I95" s="27">
        <v>5</v>
      </c>
      <c r="J95" s="27">
        <v>55</v>
      </c>
      <c r="K95" s="27">
        <v>0</v>
      </c>
      <c r="L95" s="27">
        <v>7</v>
      </c>
      <c r="M95" s="27">
        <v>82.2</v>
      </c>
      <c r="N95" s="29">
        <v>-6.8</v>
      </c>
      <c r="O95" t="str">
        <f t="shared" si="6"/>
        <v>0/</v>
      </c>
      <c r="P95" t="str">
        <f t="shared" si="7"/>
        <v>/0</v>
      </c>
    </row>
    <row r="96" spans="1:16" ht="16" customHeight="1">
      <c r="A96" s="39" t="s">
        <v>272</v>
      </c>
      <c r="B96" s="27" t="s">
        <v>799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4</v>
      </c>
      <c r="J96" s="27">
        <v>54</v>
      </c>
      <c r="K96" s="27">
        <v>0</v>
      </c>
      <c r="L96" s="27">
        <v>7</v>
      </c>
      <c r="M96" s="27">
        <v>83.8</v>
      </c>
      <c r="N96" s="29">
        <v>-4.2</v>
      </c>
      <c r="O96" t="str">
        <f t="shared" si="6"/>
        <v>0/</v>
      </c>
      <c r="P96" t="str">
        <f t="shared" si="7"/>
        <v>/0</v>
      </c>
    </row>
    <row r="97" spans="1:16" ht="16" customHeight="1">
      <c r="A97" s="39" t="s">
        <v>275</v>
      </c>
      <c r="B97" s="27" t="s">
        <v>799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4</v>
      </c>
      <c r="J97" s="27">
        <v>56</v>
      </c>
      <c r="K97" s="27">
        <v>0</v>
      </c>
      <c r="L97" s="27">
        <v>6</v>
      </c>
      <c r="M97" s="27">
        <v>71.5</v>
      </c>
      <c r="N97" s="29">
        <v>-6.8</v>
      </c>
      <c r="O97" t="str">
        <f t="shared" si="6"/>
        <v>0/</v>
      </c>
      <c r="P97" t="str">
        <f t="shared" si="7"/>
        <v>/0</v>
      </c>
    </row>
    <row r="98" spans="1:16" ht="16" customHeight="1">
      <c r="A98" s="39" t="s">
        <v>277</v>
      </c>
      <c r="B98" s="27" t="s">
        <v>799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4</v>
      </c>
      <c r="J98" s="27">
        <v>57</v>
      </c>
      <c r="K98" s="27">
        <v>0</v>
      </c>
      <c r="L98" s="27">
        <v>7</v>
      </c>
      <c r="M98" s="27">
        <v>67.5</v>
      </c>
      <c r="N98" s="29">
        <v>-6.1</v>
      </c>
      <c r="O98" t="str">
        <f t="shared" si="6"/>
        <v>0/</v>
      </c>
      <c r="P98" t="str">
        <f t="shared" si="7"/>
        <v>/0</v>
      </c>
    </row>
    <row r="99" spans="1:16" ht="16" customHeight="1">
      <c r="A99" s="39" t="s">
        <v>279</v>
      </c>
      <c r="B99" s="27" t="s">
        <v>799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0</v>
      </c>
      <c r="I99" s="27">
        <v>5</v>
      </c>
      <c r="J99" s="27">
        <v>53</v>
      </c>
      <c r="K99" s="27">
        <v>0</v>
      </c>
      <c r="L99" s="27">
        <v>8</v>
      </c>
      <c r="M99" s="27">
        <v>26</v>
      </c>
      <c r="N99" s="28">
        <v>2</v>
      </c>
      <c r="O99" t="str">
        <f t="shared" si="6"/>
        <v>0/</v>
      </c>
      <c r="P99" t="str">
        <f t="shared" si="7"/>
        <v>/0</v>
      </c>
    </row>
    <row r="100" spans="1:16" ht="16" customHeight="1">
      <c r="A100" s="39" t="s">
        <v>281</v>
      </c>
      <c r="B100" s="27" t="s">
        <v>799</v>
      </c>
      <c r="C100" s="27">
        <v>0</v>
      </c>
      <c r="D100" s="27">
        <v>0</v>
      </c>
      <c r="E100" s="27">
        <v>0</v>
      </c>
      <c r="F100" s="27">
        <v>1</v>
      </c>
      <c r="G100" s="27">
        <v>3</v>
      </c>
      <c r="H100" s="27">
        <v>0</v>
      </c>
      <c r="I100" s="27">
        <v>4</v>
      </c>
      <c r="J100" s="27">
        <v>53</v>
      </c>
      <c r="K100" s="27">
        <v>0</v>
      </c>
      <c r="L100" s="27">
        <v>7</v>
      </c>
      <c r="M100" s="27">
        <v>75.3</v>
      </c>
      <c r="N100" s="29">
        <v>-0.7</v>
      </c>
      <c r="O100" t="str">
        <f t="shared" si="6"/>
        <v>0/</v>
      </c>
      <c r="P100" t="str">
        <f t="shared" si="7"/>
        <v>/0</v>
      </c>
    </row>
    <row r="101" spans="1:16" ht="16" customHeight="1">
      <c r="A101" s="39" t="s">
        <v>283</v>
      </c>
      <c r="B101" s="27" t="s">
        <v>799</v>
      </c>
      <c r="C101" s="27">
        <v>0</v>
      </c>
      <c r="D101" s="27">
        <v>0</v>
      </c>
      <c r="E101" s="27">
        <v>0</v>
      </c>
      <c r="F101" s="27">
        <v>0</v>
      </c>
      <c r="G101" s="27">
        <v>2</v>
      </c>
      <c r="H101" s="27">
        <v>0</v>
      </c>
      <c r="I101" s="27">
        <v>4</v>
      </c>
      <c r="J101" s="27">
        <v>53</v>
      </c>
      <c r="K101" s="27">
        <v>0</v>
      </c>
      <c r="L101" s="27">
        <v>6</v>
      </c>
      <c r="M101" s="27">
        <v>54.6</v>
      </c>
      <c r="N101" s="29">
        <v>-3.8</v>
      </c>
      <c r="O101" t="str">
        <f t="shared" si="6"/>
        <v>0/</v>
      </c>
      <c r="P101" t="str">
        <f t="shared" si="7"/>
        <v>/0</v>
      </c>
    </row>
    <row r="102" spans="1:16" ht="16" customHeight="1">
      <c r="A102" s="39" t="s">
        <v>286</v>
      </c>
      <c r="B102" s="27" t="s">
        <v>799</v>
      </c>
      <c r="C102" s="27">
        <v>0</v>
      </c>
      <c r="D102" s="27">
        <v>0</v>
      </c>
      <c r="E102" s="27">
        <v>0</v>
      </c>
      <c r="F102" s="27">
        <v>13</v>
      </c>
      <c r="G102" s="27">
        <v>55</v>
      </c>
      <c r="H102" s="27">
        <v>1</v>
      </c>
      <c r="I102" s="27">
        <v>2</v>
      </c>
      <c r="J102" s="27">
        <v>12</v>
      </c>
      <c r="K102" s="27">
        <v>0</v>
      </c>
      <c r="L102" s="27">
        <v>2</v>
      </c>
      <c r="M102" s="27">
        <v>66</v>
      </c>
      <c r="N102" s="30"/>
      <c r="O102" t="str">
        <f t="shared" si="6"/>
        <v>0/</v>
      </c>
      <c r="P102" t="str">
        <f t="shared" si="7"/>
        <v>/0</v>
      </c>
    </row>
    <row r="103" spans="1:16">
      <c r="A103" s="39"/>
    </row>
    <row r="104" spans="1:16" ht="16" customHeight="1">
      <c r="A104" s="39" t="s">
        <v>289</v>
      </c>
      <c r="B104" s="27" t="s">
        <v>799</v>
      </c>
      <c r="C104" s="27">
        <v>0</v>
      </c>
      <c r="D104" s="27">
        <v>0</v>
      </c>
      <c r="E104" s="27">
        <v>0</v>
      </c>
      <c r="F104" s="27">
        <v>11</v>
      </c>
      <c r="G104" s="27">
        <v>44</v>
      </c>
      <c r="H104" s="27">
        <v>0</v>
      </c>
      <c r="I104" s="27">
        <v>3</v>
      </c>
      <c r="J104" s="27">
        <v>21</v>
      </c>
      <c r="K104" s="27">
        <v>0</v>
      </c>
      <c r="L104" s="27">
        <v>4</v>
      </c>
      <c r="M104" s="27">
        <v>66.8</v>
      </c>
      <c r="N104" s="29">
        <v>-3</v>
      </c>
      <c r="O104" t="str">
        <f t="shared" ref="O104:O135" si="8">LEFT(B104,2)</f>
        <v>0/</v>
      </c>
      <c r="P104" t="str">
        <f t="shared" ref="P104:P135" si="9">RIGHT(B104,2)</f>
        <v>/0</v>
      </c>
    </row>
    <row r="105" spans="1:16" ht="16" customHeight="1">
      <c r="A105" s="39" t="s">
        <v>292</v>
      </c>
      <c r="B105" s="27" t="s">
        <v>799</v>
      </c>
      <c r="C105" s="27">
        <v>0</v>
      </c>
      <c r="D105" s="27">
        <v>0</v>
      </c>
      <c r="E105" s="27">
        <v>0</v>
      </c>
      <c r="F105" s="27">
        <v>0</v>
      </c>
      <c r="G105" s="27">
        <v>2</v>
      </c>
      <c r="H105" s="27">
        <v>0</v>
      </c>
      <c r="I105" s="27">
        <v>5</v>
      </c>
      <c r="J105" s="27">
        <v>50</v>
      </c>
      <c r="K105" s="27">
        <v>0</v>
      </c>
      <c r="L105" s="27">
        <v>7</v>
      </c>
      <c r="M105" s="27">
        <v>56.2</v>
      </c>
      <c r="N105" s="29">
        <v>-4.9000000000000004</v>
      </c>
      <c r="O105" t="str">
        <f t="shared" si="8"/>
        <v>0/</v>
      </c>
      <c r="P105" t="str">
        <f t="shared" si="9"/>
        <v>/0</v>
      </c>
    </row>
    <row r="106" spans="1:16" ht="16" customHeight="1">
      <c r="A106" s="39" t="s">
        <v>295</v>
      </c>
      <c r="B106" s="27" t="s">
        <v>799</v>
      </c>
      <c r="C106" s="27">
        <v>0</v>
      </c>
      <c r="D106" s="27">
        <v>0</v>
      </c>
      <c r="E106" s="27">
        <v>0</v>
      </c>
      <c r="F106" s="27">
        <v>0</v>
      </c>
      <c r="G106" s="27">
        <v>0</v>
      </c>
      <c r="H106" s="27">
        <v>0</v>
      </c>
      <c r="I106" s="27">
        <v>4</v>
      </c>
      <c r="J106" s="27">
        <v>55</v>
      </c>
      <c r="K106" s="27">
        <v>0</v>
      </c>
      <c r="L106" s="27">
        <v>7</v>
      </c>
      <c r="M106" s="27">
        <v>10.8</v>
      </c>
      <c r="N106" s="29">
        <v>-3.3</v>
      </c>
      <c r="O106" t="str">
        <f t="shared" si="8"/>
        <v>0/</v>
      </c>
      <c r="P106" t="str">
        <f t="shared" si="9"/>
        <v>/0</v>
      </c>
    </row>
    <row r="107" spans="1:16" ht="16" customHeight="1">
      <c r="A107" s="39" t="s">
        <v>297</v>
      </c>
      <c r="B107" s="27" t="s">
        <v>799</v>
      </c>
      <c r="C107" s="27">
        <v>0</v>
      </c>
      <c r="D107" s="27">
        <v>0</v>
      </c>
      <c r="E107" s="27">
        <v>0</v>
      </c>
      <c r="F107" s="27">
        <v>10</v>
      </c>
      <c r="G107" s="27">
        <v>40</v>
      </c>
      <c r="H107" s="27">
        <v>0</v>
      </c>
      <c r="I107" s="27">
        <v>3</v>
      </c>
      <c r="J107" s="27">
        <v>21</v>
      </c>
      <c r="K107" s="27">
        <v>0</v>
      </c>
      <c r="L107" s="27">
        <v>3</v>
      </c>
      <c r="M107" s="27">
        <v>1.9</v>
      </c>
      <c r="N107" s="28">
        <v>1.7</v>
      </c>
      <c r="O107" t="str">
        <f t="shared" si="8"/>
        <v>0/</v>
      </c>
      <c r="P107" t="str">
        <f t="shared" si="9"/>
        <v>/0</v>
      </c>
    </row>
    <row r="108" spans="1:16" ht="16" customHeight="1">
      <c r="A108" s="39" t="s">
        <v>300</v>
      </c>
      <c r="B108" s="27" t="s">
        <v>799</v>
      </c>
      <c r="C108" s="27">
        <v>0</v>
      </c>
      <c r="D108" s="27">
        <v>0</v>
      </c>
      <c r="E108" s="27">
        <v>0</v>
      </c>
      <c r="F108" s="27">
        <v>0</v>
      </c>
      <c r="G108" s="27">
        <v>0</v>
      </c>
      <c r="H108" s="27">
        <v>0</v>
      </c>
      <c r="I108" s="27">
        <v>5</v>
      </c>
      <c r="J108" s="27">
        <v>48</v>
      </c>
      <c r="K108" s="27">
        <v>0</v>
      </c>
      <c r="L108" s="27">
        <v>7</v>
      </c>
      <c r="M108" s="27">
        <v>95.5</v>
      </c>
      <c r="N108" s="29">
        <v>-1.4</v>
      </c>
      <c r="O108" t="str">
        <f t="shared" si="8"/>
        <v>0/</v>
      </c>
      <c r="P108" t="str">
        <f t="shared" si="9"/>
        <v>/0</v>
      </c>
    </row>
    <row r="109" spans="1:16" ht="16" customHeight="1">
      <c r="A109" s="39" t="s">
        <v>827</v>
      </c>
      <c r="B109" s="27" t="s">
        <v>799</v>
      </c>
      <c r="C109" s="27">
        <v>0</v>
      </c>
      <c r="D109" s="27">
        <v>0</v>
      </c>
      <c r="E109" s="27">
        <v>0</v>
      </c>
      <c r="F109" s="27">
        <v>7</v>
      </c>
      <c r="G109" s="27">
        <v>30</v>
      </c>
      <c r="H109" s="27">
        <v>0</v>
      </c>
      <c r="I109" s="27">
        <v>4</v>
      </c>
      <c r="J109" s="27">
        <v>26</v>
      </c>
      <c r="K109" s="27">
        <v>0</v>
      </c>
      <c r="L109" s="27">
        <v>5</v>
      </c>
      <c r="M109" s="27">
        <v>60.5</v>
      </c>
      <c r="N109" s="29">
        <v>-8.6999999999999993</v>
      </c>
      <c r="O109" t="str">
        <f t="shared" si="8"/>
        <v>0/</v>
      </c>
      <c r="P109" t="str">
        <f t="shared" si="9"/>
        <v>/0</v>
      </c>
    </row>
    <row r="110" spans="1:16" ht="16" customHeight="1">
      <c r="A110" s="39" t="s">
        <v>304</v>
      </c>
      <c r="B110" s="27" t="s">
        <v>799</v>
      </c>
      <c r="C110" s="27">
        <v>0</v>
      </c>
      <c r="D110" s="27">
        <v>0</v>
      </c>
      <c r="E110" s="27">
        <v>0</v>
      </c>
      <c r="F110" s="27">
        <v>0</v>
      </c>
      <c r="G110" s="27">
        <v>0</v>
      </c>
      <c r="H110" s="27">
        <v>0</v>
      </c>
      <c r="I110" s="27">
        <v>4</v>
      </c>
      <c r="J110" s="27">
        <v>46</v>
      </c>
      <c r="K110" s="27">
        <v>0</v>
      </c>
      <c r="L110" s="27">
        <v>6</v>
      </c>
      <c r="M110" s="27">
        <v>76.400000000000006</v>
      </c>
      <c r="N110" s="29">
        <v>-0.2</v>
      </c>
      <c r="O110" t="str">
        <f t="shared" si="8"/>
        <v>0/</v>
      </c>
      <c r="P110" t="str">
        <f t="shared" si="9"/>
        <v>/0</v>
      </c>
    </row>
    <row r="111" spans="1:16" ht="16" customHeight="1">
      <c r="A111" s="39" t="s">
        <v>307</v>
      </c>
      <c r="B111" s="27" t="s">
        <v>799</v>
      </c>
      <c r="C111" s="27">
        <v>0</v>
      </c>
      <c r="D111" s="27">
        <v>0</v>
      </c>
      <c r="E111" s="27">
        <v>0</v>
      </c>
      <c r="F111" s="27">
        <v>1</v>
      </c>
      <c r="G111" s="27">
        <v>4</v>
      </c>
      <c r="H111" s="27">
        <v>0</v>
      </c>
      <c r="I111" s="27">
        <v>4</v>
      </c>
      <c r="J111" s="27">
        <v>51</v>
      </c>
      <c r="K111" s="27">
        <v>0</v>
      </c>
      <c r="L111" s="27">
        <v>6</v>
      </c>
      <c r="M111" s="27">
        <v>14.2</v>
      </c>
      <c r="N111" s="29">
        <v>-1.9</v>
      </c>
      <c r="O111" t="str">
        <f t="shared" si="8"/>
        <v>0/</v>
      </c>
      <c r="P111" t="str">
        <f t="shared" si="9"/>
        <v>/0</v>
      </c>
    </row>
    <row r="112" spans="1:16" ht="16" customHeight="1">
      <c r="A112" s="39" t="s">
        <v>310</v>
      </c>
      <c r="B112" s="27" t="s">
        <v>799</v>
      </c>
      <c r="C112" s="27">
        <v>0</v>
      </c>
      <c r="D112" s="27">
        <v>0</v>
      </c>
      <c r="E112" s="27">
        <v>0</v>
      </c>
      <c r="F112" s="27">
        <v>0</v>
      </c>
      <c r="G112" s="27">
        <v>0</v>
      </c>
      <c r="H112" s="27">
        <v>0</v>
      </c>
      <c r="I112" s="27">
        <v>4</v>
      </c>
      <c r="J112" s="27">
        <v>45</v>
      </c>
      <c r="K112" s="27">
        <v>0</v>
      </c>
      <c r="L112" s="27">
        <v>6</v>
      </c>
      <c r="M112" s="27">
        <v>93</v>
      </c>
      <c r="N112" s="29">
        <v>-3.1</v>
      </c>
      <c r="O112" t="str">
        <f t="shared" si="8"/>
        <v>0/</v>
      </c>
      <c r="P112" t="str">
        <f t="shared" si="9"/>
        <v>/0</v>
      </c>
    </row>
    <row r="113" spans="1:16" ht="16" customHeight="1">
      <c r="A113" s="39" t="s">
        <v>313</v>
      </c>
      <c r="B113" s="27" t="s">
        <v>799</v>
      </c>
      <c r="C113" s="27">
        <v>0</v>
      </c>
      <c r="D113" s="27">
        <v>0</v>
      </c>
      <c r="E113" s="27">
        <v>0</v>
      </c>
      <c r="F113" s="27">
        <v>0</v>
      </c>
      <c r="G113" s="27">
        <v>0</v>
      </c>
      <c r="H113" s="27">
        <v>0</v>
      </c>
      <c r="I113" s="27">
        <v>4</v>
      </c>
      <c r="J113" s="27">
        <v>53</v>
      </c>
      <c r="K113" s="27">
        <v>0</v>
      </c>
      <c r="L113" s="27">
        <v>6</v>
      </c>
      <c r="M113" s="27">
        <v>5.0999999999999996</v>
      </c>
      <c r="N113" s="29">
        <v>-3</v>
      </c>
      <c r="O113" t="str">
        <f t="shared" si="8"/>
        <v>0/</v>
      </c>
      <c r="P113" t="str">
        <f t="shared" si="9"/>
        <v>/0</v>
      </c>
    </row>
    <row r="114" spans="1:16" ht="16" customHeight="1">
      <c r="A114" s="39" t="s">
        <v>315</v>
      </c>
      <c r="B114" s="27" t="s">
        <v>799</v>
      </c>
      <c r="C114" s="27">
        <v>0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  <c r="I114" s="27">
        <v>4</v>
      </c>
      <c r="J114" s="27">
        <v>49</v>
      </c>
      <c r="K114" s="27">
        <v>0</v>
      </c>
      <c r="L114" s="27">
        <v>6</v>
      </c>
      <c r="M114" s="27">
        <v>14.6</v>
      </c>
      <c r="N114" s="29">
        <v>-7.4</v>
      </c>
      <c r="O114" t="str">
        <f t="shared" si="8"/>
        <v>0/</v>
      </c>
      <c r="P114" t="str">
        <f t="shared" si="9"/>
        <v>/0</v>
      </c>
    </row>
    <row r="115" spans="1:16" ht="16" customHeight="1">
      <c r="A115" s="39" t="s">
        <v>317</v>
      </c>
      <c r="B115" s="27" t="s">
        <v>799</v>
      </c>
      <c r="C115" s="27">
        <v>0</v>
      </c>
      <c r="D115" s="27">
        <v>0</v>
      </c>
      <c r="E115" s="27">
        <v>0</v>
      </c>
      <c r="F115" s="27">
        <v>0</v>
      </c>
      <c r="G115" s="27">
        <v>1</v>
      </c>
      <c r="H115" s="27">
        <v>0</v>
      </c>
      <c r="I115" s="27">
        <v>4</v>
      </c>
      <c r="J115" s="27">
        <v>52</v>
      </c>
      <c r="K115" s="27">
        <v>0</v>
      </c>
      <c r="L115" s="27">
        <v>6</v>
      </c>
      <c r="M115" s="27">
        <v>2.7</v>
      </c>
      <c r="N115" s="28">
        <v>1.4</v>
      </c>
      <c r="O115" t="str">
        <f t="shared" si="8"/>
        <v>0/</v>
      </c>
      <c r="P115" t="str">
        <f t="shared" si="9"/>
        <v>/0</v>
      </c>
    </row>
    <row r="116" spans="1:16" ht="16" customHeight="1">
      <c r="A116" s="39" t="s">
        <v>319</v>
      </c>
      <c r="B116" s="27" t="s">
        <v>799</v>
      </c>
      <c r="C116" s="27">
        <v>0</v>
      </c>
      <c r="D116" s="27">
        <v>0</v>
      </c>
      <c r="E116" s="27">
        <v>0</v>
      </c>
      <c r="F116" s="27">
        <v>8</v>
      </c>
      <c r="G116" s="27">
        <v>32</v>
      </c>
      <c r="H116" s="27">
        <v>0</v>
      </c>
      <c r="I116" s="27">
        <v>3</v>
      </c>
      <c r="J116" s="27">
        <v>21</v>
      </c>
      <c r="K116" s="27">
        <v>0</v>
      </c>
      <c r="L116" s="27">
        <v>3</v>
      </c>
      <c r="M116" s="27">
        <v>95.3</v>
      </c>
      <c r="N116" s="29">
        <v>-1.8</v>
      </c>
      <c r="O116" t="str">
        <f t="shared" si="8"/>
        <v>0/</v>
      </c>
      <c r="P116" t="str">
        <f t="shared" si="9"/>
        <v>/0</v>
      </c>
    </row>
    <row r="117" spans="1:16" ht="16" customHeight="1">
      <c r="A117" s="39" t="s">
        <v>321</v>
      </c>
      <c r="B117" s="27" t="s">
        <v>799</v>
      </c>
      <c r="C117" s="27">
        <v>0</v>
      </c>
      <c r="D117" s="27">
        <v>0</v>
      </c>
      <c r="E117" s="27">
        <v>0</v>
      </c>
      <c r="F117" s="27">
        <v>0</v>
      </c>
      <c r="G117" s="27">
        <v>0</v>
      </c>
      <c r="H117" s="27">
        <v>0</v>
      </c>
      <c r="I117" s="27">
        <v>4</v>
      </c>
      <c r="J117" s="27">
        <v>50</v>
      </c>
      <c r="K117" s="27">
        <v>0</v>
      </c>
      <c r="L117" s="27">
        <v>6</v>
      </c>
      <c r="M117" s="27">
        <v>0.7</v>
      </c>
      <c r="N117" s="27">
        <v>0</v>
      </c>
      <c r="O117" t="str">
        <f t="shared" si="8"/>
        <v>0/</v>
      </c>
      <c r="P117" t="str">
        <f t="shared" si="9"/>
        <v>/0</v>
      </c>
    </row>
    <row r="118" spans="1:16" ht="16" customHeight="1">
      <c r="A118" s="39" t="s">
        <v>323</v>
      </c>
      <c r="B118" s="27" t="s">
        <v>799</v>
      </c>
      <c r="C118" s="27">
        <v>0</v>
      </c>
      <c r="D118" s="27">
        <v>0</v>
      </c>
      <c r="E118" s="27">
        <v>0</v>
      </c>
      <c r="F118" s="27">
        <v>1</v>
      </c>
      <c r="G118" s="27">
        <v>4</v>
      </c>
      <c r="H118" s="27">
        <v>0</v>
      </c>
      <c r="I118" s="27">
        <v>4</v>
      </c>
      <c r="J118" s="27">
        <v>44</v>
      </c>
      <c r="K118" s="27">
        <v>0</v>
      </c>
      <c r="L118" s="27">
        <v>6</v>
      </c>
      <c r="M118" s="27">
        <v>8.8000000000000007</v>
      </c>
      <c r="N118" s="29">
        <v>-1.1000000000000001</v>
      </c>
      <c r="O118" t="str">
        <f t="shared" si="8"/>
        <v>0/</v>
      </c>
      <c r="P118" t="str">
        <f t="shared" si="9"/>
        <v>/0</v>
      </c>
    </row>
    <row r="119" spans="1:16" ht="16" customHeight="1">
      <c r="A119" s="39" t="s">
        <v>325</v>
      </c>
      <c r="B119" s="27" t="s">
        <v>799</v>
      </c>
      <c r="C119" s="27">
        <v>0</v>
      </c>
      <c r="D119" s="27">
        <v>0</v>
      </c>
      <c r="E119" s="27">
        <v>0</v>
      </c>
      <c r="F119" s="27">
        <v>0</v>
      </c>
      <c r="G119" s="27">
        <v>0</v>
      </c>
      <c r="H119" s="27">
        <v>0</v>
      </c>
      <c r="I119" s="27">
        <v>4</v>
      </c>
      <c r="J119" s="27">
        <v>42</v>
      </c>
      <c r="K119" s="27">
        <v>0</v>
      </c>
      <c r="L119" s="27">
        <v>5</v>
      </c>
      <c r="M119" s="27">
        <v>22.3</v>
      </c>
      <c r="N119" s="29">
        <v>-9.1</v>
      </c>
      <c r="O119" t="str">
        <f t="shared" si="8"/>
        <v>0/</v>
      </c>
      <c r="P119" t="str">
        <f t="shared" si="9"/>
        <v>/0</v>
      </c>
    </row>
    <row r="120" spans="1:16" ht="16" customHeight="1">
      <c r="A120" s="39" t="s">
        <v>327</v>
      </c>
      <c r="B120" s="27" t="s">
        <v>799</v>
      </c>
      <c r="C120" s="27">
        <v>0</v>
      </c>
      <c r="D120" s="27">
        <v>0</v>
      </c>
      <c r="E120" s="27">
        <v>0</v>
      </c>
      <c r="F120" s="27">
        <v>0</v>
      </c>
      <c r="G120" s="27">
        <v>0</v>
      </c>
      <c r="H120" s="27">
        <v>0</v>
      </c>
      <c r="I120" s="27">
        <v>4</v>
      </c>
      <c r="J120" s="27">
        <v>48</v>
      </c>
      <c r="K120" s="27">
        <v>0</v>
      </c>
      <c r="L120" s="27">
        <v>6</v>
      </c>
      <c r="M120" s="27">
        <v>0.4</v>
      </c>
      <c r="N120" s="28">
        <v>0.3</v>
      </c>
      <c r="O120" t="str">
        <f t="shared" si="8"/>
        <v>0/</v>
      </c>
      <c r="P120" t="str">
        <f t="shared" si="9"/>
        <v>/0</v>
      </c>
    </row>
    <row r="121" spans="1:16" ht="16" customHeight="1">
      <c r="A121" s="39" t="s">
        <v>330</v>
      </c>
      <c r="B121" s="27" t="s">
        <v>799</v>
      </c>
      <c r="C121" s="27">
        <v>0</v>
      </c>
      <c r="D121" s="27">
        <v>0</v>
      </c>
      <c r="E121" s="27">
        <v>0</v>
      </c>
      <c r="F121" s="27">
        <v>0</v>
      </c>
      <c r="G121" s="27">
        <v>0</v>
      </c>
      <c r="H121" s="27">
        <v>0</v>
      </c>
      <c r="I121" s="27">
        <v>3</v>
      </c>
      <c r="J121" s="27">
        <v>50</v>
      </c>
      <c r="K121" s="27">
        <v>0</v>
      </c>
      <c r="L121" s="27">
        <v>6</v>
      </c>
      <c r="M121" s="27">
        <v>47.5</v>
      </c>
      <c r="N121" s="29">
        <v>-3.9</v>
      </c>
      <c r="O121" t="str">
        <f t="shared" si="8"/>
        <v>0/</v>
      </c>
      <c r="P121" t="str">
        <f t="shared" si="9"/>
        <v>/0</v>
      </c>
    </row>
    <row r="122" spans="1:16" ht="16" customHeight="1">
      <c r="A122" s="39" t="s">
        <v>332</v>
      </c>
      <c r="B122" s="27" t="s">
        <v>799</v>
      </c>
      <c r="C122" s="27">
        <v>0</v>
      </c>
      <c r="D122" s="27">
        <v>0</v>
      </c>
      <c r="E122" s="27">
        <v>0</v>
      </c>
      <c r="F122" s="27">
        <v>8</v>
      </c>
      <c r="G122" s="27">
        <v>34</v>
      </c>
      <c r="H122" s="27">
        <v>0</v>
      </c>
      <c r="I122" s="27">
        <v>3</v>
      </c>
      <c r="J122" s="27">
        <v>21</v>
      </c>
      <c r="K122" s="27">
        <v>0</v>
      </c>
      <c r="L122" s="27">
        <v>3</v>
      </c>
      <c r="M122" s="27">
        <v>16.5</v>
      </c>
      <c r="N122" s="29">
        <v>-2.1</v>
      </c>
      <c r="O122" t="str">
        <f t="shared" si="8"/>
        <v>0/</v>
      </c>
      <c r="P122" t="str">
        <f t="shared" si="9"/>
        <v>/0</v>
      </c>
    </row>
    <row r="123" spans="1:16" ht="16" customHeight="1">
      <c r="A123" s="39" t="s">
        <v>335</v>
      </c>
      <c r="B123" s="27" t="s">
        <v>799</v>
      </c>
      <c r="C123" s="27">
        <v>0</v>
      </c>
      <c r="D123" s="27">
        <v>0</v>
      </c>
      <c r="E123" s="27">
        <v>0</v>
      </c>
      <c r="F123" s="27">
        <v>10</v>
      </c>
      <c r="G123" s="27">
        <v>41</v>
      </c>
      <c r="H123" s="27">
        <v>0</v>
      </c>
      <c r="I123" s="27">
        <v>2</v>
      </c>
      <c r="J123" s="27">
        <v>13</v>
      </c>
      <c r="K123" s="27">
        <v>0</v>
      </c>
      <c r="L123" s="27">
        <v>2</v>
      </c>
      <c r="M123" s="27">
        <v>29.7</v>
      </c>
      <c r="N123" s="29">
        <v>-0.3</v>
      </c>
      <c r="O123" t="str">
        <f t="shared" si="8"/>
        <v>0/</v>
      </c>
      <c r="P123" t="str">
        <f t="shared" si="9"/>
        <v>/0</v>
      </c>
    </row>
    <row r="124" spans="1:16" ht="16" customHeight="1">
      <c r="A124" s="39" t="s">
        <v>337</v>
      </c>
      <c r="B124" s="27" t="s">
        <v>799</v>
      </c>
      <c r="C124" s="27">
        <v>0</v>
      </c>
      <c r="D124" s="27">
        <v>0</v>
      </c>
      <c r="E124" s="27">
        <v>0</v>
      </c>
      <c r="F124" s="27">
        <v>0</v>
      </c>
      <c r="G124" s="27">
        <v>1</v>
      </c>
      <c r="H124" s="27">
        <v>0</v>
      </c>
      <c r="I124" s="27">
        <v>4</v>
      </c>
      <c r="J124" s="27">
        <v>43</v>
      </c>
      <c r="K124" s="27">
        <v>0</v>
      </c>
      <c r="L124" s="27">
        <v>7</v>
      </c>
      <c r="M124" s="27">
        <v>82.1</v>
      </c>
      <c r="N124" s="29">
        <v>-4</v>
      </c>
      <c r="O124" t="str">
        <f t="shared" si="8"/>
        <v>0/</v>
      </c>
      <c r="P124" t="str">
        <f t="shared" si="9"/>
        <v>/0</v>
      </c>
    </row>
    <row r="125" spans="1:16" ht="16" customHeight="1">
      <c r="A125" s="39" t="s">
        <v>340</v>
      </c>
      <c r="B125" s="27" t="s">
        <v>799</v>
      </c>
      <c r="C125" s="27">
        <v>0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  <c r="I125" s="27">
        <v>4</v>
      </c>
      <c r="J125" s="27">
        <v>47</v>
      </c>
      <c r="K125" s="27">
        <v>0</v>
      </c>
      <c r="L125" s="27">
        <v>7</v>
      </c>
      <c r="M125" s="27">
        <v>6.9</v>
      </c>
      <c r="N125" s="29">
        <v>-2.7</v>
      </c>
      <c r="O125" t="str">
        <f t="shared" si="8"/>
        <v>0/</v>
      </c>
      <c r="P125" t="str">
        <f t="shared" si="9"/>
        <v>/0</v>
      </c>
    </row>
    <row r="126" spans="1:16" ht="16" customHeight="1">
      <c r="A126" s="39" t="s">
        <v>342</v>
      </c>
      <c r="B126" s="27" t="s">
        <v>799</v>
      </c>
      <c r="C126" s="27">
        <v>0</v>
      </c>
      <c r="D126" s="27">
        <v>0</v>
      </c>
      <c r="E126" s="27">
        <v>0</v>
      </c>
      <c r="F126" s="27">
        <v>0</v>
      </c>
      <c r="G126" s="27">
        <v>0</v>
      </c>
      <c r="H126" s="27">
        <v>0</v>
      </c>
      <c r="I126" s="27">
        <v>4</v>
      </c>
      <c r="J126" s="27">
        <v>48</v>
      </c>
      <c r="K126" s="27">
        <v>0</v>
      </c>
      <c r="L126" s="27">
        <v>6</v>
      </c>
      <c r="M126" s="27">
        <v>2.2000000000000002</v>
      </c>
      <c r="N126" s="29">
        <v>-0.2</v>
      </c>
      <c r="O126" t="str">
        <f t="shared" si="8"/>
        <v>0/</v>
      </c>
      <c r="P126" t="str">
        <f t="shared" si="9"/>
        <v>/0</v>
      </c>
    </row>
    <row r="127" spans="1:16" ht="16" customHeight="1">
      <c r="A127" s="39" t="s">
        <v>345</v>
      </c>
      <c r="B127" s="27" t="s">
        <v>799</v>
      </c>
      <c r="C127" s="27">
        <v>0</v>
      </c>
      <c r="D127" s="27">
        <v>0</v>
      </c>
      <c r="E127" s="27">
        <v>0</v>
      </c>
      <c r="F127" s="27">
        <v>0</v>
      </c>
      <c r="G127" s="27">
        <v>2</v>
      </c>
      <c r="H127" s="27">
        <v>0</v>
      </c>
      <c r="I127" s="27">
        <v>4</v>
      </c>
      <c r="J127" s="27">
        <v>42</v>
      </c>
      <c r="K127" s="27">
        <v>0</v>
      </c>
      <c r="L127" s="27">
        <v>6</v>
      </c>
      <c r="M127" s="27">
        <v>0.1</v>
      </c>
      <c r="N127" s="27">
        <v>0</v>
      </c>
      <c r="O127" t="str">
        <f t="shared" si="8"/>
        <v>0/</v>
      </c>
      <c r="P127" t="str">
        <f t="shared" si="9"/>
        <v>/0</v>
      </c>
    </row>
    <row r="128" spans="1:16" ht="16" customHeight="1">
      <c r="A128" s="39" t="s">
        <v>347</v>
      </c>
      <c r="B128" s="27" t="s">
        <v>799</v>
      </c>
      <c r="C128" s="27">
        <v>0</v>
      </c>
      <c r="D128" s="27">
        <v>0</v>
      </c>
      <c r="E128" s="27">
        <v>0</v>
      </c>
      <c r="F128" s="27">
        <v>0</v>
      </c>
      <c r="G128" s="27">
        <v>2</v>
      </c>
      <c r="H128" s="27">
        <v>0</v>
      </c>
      <c r="I128" s="27">
        <v>3</v>
      </c>
      <c r="J128" s="27">
        <v>45</v>
      </c>
      <c r="K128" s="27">
        <v>0</v>
      </c>
      <c r="L128" s="27">
        <v>6</v>
      </c>
      <c r="M128" s="27">
        <v>85.2</v>
      </c>
      <c r="N128" s="29">
        <v>-5.4</v>
      </c>
      <c r="O128" t="str">
        <f t="shared" si="8"/>
        <v>0/</v>
      </c>
      <c r="P128" t="str">
        <f t="shared" si="9"/>
        <v>/0</v>
      </c>
    </row>
    <row r="129" spans="1:16" ht="16" customHeight="1">
      <c r="A129" s="39" t="s">
        <v>349</v>
      </c>
      <c r="B129" s="27" t="s">
        <v>799</v>
      </c>
      <c r="C129" s="27">
        <v>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  <c r="I129" s="27">
        <v>3</v>
      </c>
      <c r="J129" s="27">
        <v>45</v>
      </c>
      <c r="K129" s="27">
        <v>0</v>
      </c>
      <c r="L129" s="27">
        <v>6</v>
      </c>
      <c r="M129" s="27">
        <v>51.6</v>
      </c>
      <c r="N129" s="29">
        <v>-6</v>
      </c>
      <c r="O129" t="str">
        <f t="shared" si="8"/>
        <v>0/</v>
      </c>
      <c r="P129" t="str">
        <f t="shared" si="9"/>
        <v>/0</v>
      </c>
    </row>
    <row r="130" spans="1:16" ht="16" customHeight="1">
      <c r="A130" s="39" t="s">
        <v>352</v>
      </c>
      <c r="B130" s="27" t="s">
        <v>799</v>
      </c>
      <c r="C130" s="27">
        <v>0</v>
      </c>
      <c r="D130" s="27">
        <v>0</v>
      </c>
      <c r="E130" s="27">
        <v>0</v>
      </c>
      <c r="F130" s="27">
        <v>0</v>
      </c>
      <c r="G130" s="27">
        <v>1</v>
      </c>
      <c r="H130" s="27">
        <v>0</v>
      </c>
      <c r="I130" s="27">
        <v>3</v>
      </c>
      <c r="J130" s="27">
        <v>47</v>
      </c>
      <c r="K130" s="27">
        <v>0</v>
      </c>
      <c r="L130" s="27">
        <v>6</v>
      </c>
      <c r="M130" s="27">
        <v>2.2999999999999998</v>
      </c>
      <c r="N130" s="28">
        <v>0.1</v>
      </c>
      <c r="O130" t="str">
        <f t="shared" si="8"/>
        <v>0/</v>
      </c>
      <c r="P130" t="str">
        <f t="shared" si="9"/>
        <v>/0</v>
      </c>
    </row>
    <row r="131" spans="1:16" ht="16" customHeight="1">
      <c r="A131" s="39" t="s">
        <v>354</v>
      </c>
      <c r="B131" s="27" t="s">
        <v>799</v>
      </c>
      <c r="C131" s="27">
        <v>0</v>
      </c>
      <c r="D131" s="27">
        <v>0</v>
      </c>
      <c r="E131" s="27">
        <v>0</v>
      </c>
      <c r="F131" s="27">
        <v>0</v>
      </c>
      <c r="G131" s="27">
        <v>1</v>
      </c>
      <c r="H131" s="27">
        <v>0</v>
      </c>
      <c r="I131" s="27">
        <v>3</v>
      </c>
      <c r="J131" s="27">
        <v>36</v>
      </c>
      <c r="K131" s="27">
        <v>0</v>
      </c>
      <c r="L131" s="27">
        <v>5</v>
      </c>
      <c r="M131" s="27">
        <v>54.1</v>
      </c>
      <c r="N131" s="29">
        <v>-2.2999999999999998</v>
      </c>
      <c r="O131" t="str">
        <f t="shared" si="8"/>
        <v>0/</v>
      </c>
      <c r="P131" t="str">
        <f t="shared" si="9"/>
        <v>/0</v>
      </c>
    </row>
    <row r="132" spans="1:16" ht="16" customHeight="1">
      <c r="A132" s="39" t="s">
        <v>357</v>
      </c>
      <c r="B132" s="27" t="s">
        <v>799</v>
      </c>
      <c r="C132" s="27">
        <v>0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4</v>
      </c>
      <c r="J132" s="27">
        <v>42</v>
      </c>
      <c r="K132" s="27">
        <v>0</v>
      </c>
      <c r="L132" s="27">
        <v>6</v>
      </c>
      <c r="M132" s="27">
        <v>66.099999999999994</v>
      </c>
      <c r="N132" s="29">
        <v>-2.9</v>
      </c>
      <c r="O132" t="str">
        <f t="shared" si="8"/>
        <v>0/</v>
      </c>
      <c r="P132" t="str">
        <f t="shared" si="9"/>
        <v>/0</v>
      </c>
    </row>
    <row r="133" spans="1:16" ht="16" customHeight="1">
      <c r="A133" s="39" t="s">
        <v>360</v>
      </c>
      <c r="B133" s="27" t="s">
        <v>799</v>
      </c>
      <c r="C133" s="27">
        <v>0</v>
      </c>
      <c r="D133" s="27">
        <v>0</v>
      </c>
      <c r="E133" s="27">
        <v>0</v>
      </c>
      <c r="F133" s="27">
        <v>0</v>
      </c>
      <c r="G133" s="27">
        <v>0</v>
      </c>
      <c r="H133" s="27">
        <v>0</v>
      </c>
      <c r="I133" s="27">
        <v>4</v>
      </c>
      <c r="J133" s="27">
        <v>42</v>
      </c>
      <c r="K133" s="27">
        <v>0</v>
      </c>
      <c r="L133" s="27">
        <v>6</v>
      </c>
      <c r="M133" s="27">
        <v>61.7</v>
      </c>
      <c r="N133" s="29">
        <v>-4.3</v>
      </c>
      <c r="O133" t="str">
        <f t="shared" si="8"/>
        <v>0/</v>
      </c>
      <c r="P133" t="str">
        <f t="shared" si="9"/>
        <v>/0</v>
      </c>
    </row>
    <row r="134" spans="1:16" ht="16" customHeight="1">
      <c r="A134" s="39" t="s">
        <v>363</v>
      </c>
      <c r="B134" s="27" t="s">
        <v>799</v>
      </c>
      <c r="C134" s="27">
        <v>0</v>
      </c>
      <c r="D134" s="27">
        <v>0</v>
      </c>
      <c r="E134" s="27">
        <v>0</v>
      </c>
      <c r="F134" s="27">
        <v>0</v>
      </c>
      <c r="G134" s="27">
        <v>0</v>
      </c>
      <c r="H134" s="27">
        <v>0</v>
      </c>
      <c r="I134" s="27">
        <v>3</v>
      </c>
      <c r="J134" s="27">
        <v>42</v>
      </c>
      <c r="K134" s="27">
        <v>0</v>
      </c>
      <c r="L134" s="27">
        <v>5</v>
      </c>
      <c r="M134" s="27">
        <v>15</v>
      </c>
      <c r="N134" s="29">
        <v>-6.5</v>
      </c>
      <c r="O134" t="str">
        <f t="shared" si="8"/>
        <v>0/</v>
      </c>
      <c r="P134" t="str">
        <f t="shared" si="9"/>
        <v>/0</v>
      </c>
    </row>
    <row r="135" spans="1:16" ht="16" customHeight="1">
      <c r="A135" s="39" t="s">
        <v>365</v>
      </c>
      <c r="B135" s="27" t="s">
        <v>799</v>
      </c>
      <c r="C135" s="27">
        <v>0</v>
      </c>
      <c r="D135" s="27">
        <v>0</v>
      </c>
      <c r="E135" s="27">
        <v>0</v>
      </c>
      <c r="F135" s="27">
        <v>0</v>
      </c>
      <c r="G135" s="27">
        <v>0</v>
      </c>
      <c r="H135" s="27">
        <v>0</v>
      </c>
      <c r="I135" s="27">
        <v>3</v>
      </c>
      <c r="J135" s="27">
        <v>40</v>
      </c>
      <c r="K135" s="27">
        <v>0</v>
      </c>
      <c r="L135" s="27">
        <v>5</v>
      </c>
      <c r="M135" s="27">
        <v>74.099999999999994</v>
      </c>
      <c r="N135" s="29">
        <v>-7.3</v>
      </c>
      <c r="O135" t="str">
        <f t="shared" si="8"/>
        <v>0/</v>
      </c>
      <c r="P135" t="str">
        <f t="shared" si="9"/>
        <v>/0</v>
      </c>
    </row>
    <row r="136" spans="1:16" ht="16" customHeight="1">
      <c r="A136" s="39" t="s">
        <v>368</v>
      </c>
      <c r="B136" s="27" t="s">
        <v>799</v>
      </c>
      <c r="C136" s="27">
        <v>0</v>
      </c>
      <c r="D136" s="27">
        <v>0</v>
      </c>
      <c r="E136" s="27">
        <v>0</v>
      </c>
      <c r="F136" s="27">
        <v>0</v>
      </c>
      <c r="G136" s="27">
        <v>0</v>
      </c>
      <c r="H136" s="27">
        <v>0</v>
      </c>
      <c r="I136" s="27">
        <v>4</v>
      </c>
      <c r="J136" s="27">
        <v>42</v>
      </c>
      <c r="K136" s="27">
        <v>0</v>
      </c>
      <c r="L136" s="27">
        <v>6</v>
      </c>
      <c r="M136" s="27">
        <v>52.4</v>
      </c>
      <c r="N136" s="29">
        <v>-2.4</v>
      </c>
      <c r="O136" t="str">
        <f t="shared" ref="O136:O153" si="10">LEFT(B136,2)</f>
        <v>0/</v>
      </c>
      <c r="P136" t="str">
        <f t="shared" ref="P136:P153" si="11">RIGHT(B136,2)</f>
        <v>/0</v>
      </c>
    </row>
    <row r="137" spans="1:16" ht="16" customHeight="1">
      <c r="A137" s="39" t="s">
        <v>371</v>
      </c>
      <c r="B137" s="27" t="s">
        <v>799</v>
      </c>
      <c r="C137" s="27">
        <v>0</v>
      </c>
      <c r="D137" s="27">
        <v>0</v>
      </c>
      <c r="E137" s="27">
        <v>0</v>
      </c>
      <c r="F137" s="27">
        <v>0</v>
      </c>
      <c r="G137" s="27">
        <v>0</v>
      </c>
      <c r="H137" s="27">
        <v>0</v>
      </c>
      <c r="I137" s="27">
        <v>3</v>
      </c>
      <c r="J137" s="27">
        <v>42</v>
      </c>
      <c r="K137" s="27">
        <v>0</v>
      </c>
      <c r="L137" s="27">
        <v>5</v>
      </c>
      <c r="M137" s="27">
        <v>53.7</v>
      </c>
      <c r="N137" s="29">
        <v>-0.2</v>
      </c>
      <c r="O137" t="str">
        <f t="shared" si="10"/>
        <v>0/</v>
      </c>
      <c r="P137" t="str">
        <f t="shared" si="11"/>
        <v>/0</v>
      </c>
    </row>
    <row r="138" spans="1:16" ht="16" customHeight="1">
      <c r="A138" s="39" t="s">
        <v>374</v>
      </c>
      <c r="B138" s="27" t="s">
        <v>799</v>
      </c>
      <c r="C138" s="27">
        <v>0</v>
      </c>
      <c r="D138" s="27">
        <v>0</v>
      </c>
      <c r="E138" s="27">
        <v>0</v>
      </c>
      <c r="F138" s="27">
        <v>0</v>
      </c>
      <c r="G138" s="27">
        <v>0</v>
      </c>
      <c r="H138" s="27">
        <v>0</v>
      </c>
      <c r="I138" s="27">
        <v>3</v>
      </c>
      <c r="J138" s="27">
        <v>40</v>
      </c>
      <c r="K138" s="27">
        <v>0</v>
      </c>
      <c r="L138" s="27">
        <v>5</v>
      </c>
      <c r="M138" s="27">
        <v>88.7</v>
      </c>
      <c r="N138" s="29">
        <v>-2.4</v>
      </c>
      <c r="O138" t="str">
        <f t="shared" si="10"/>
        <v>0/</v>
      </c>
      <c r="P138" t="str">
        <f t="shared" si="11"/>
        <v>/0</v>
      </c>
    </row>
    <row r="139" spans="1:16" ht="16" customHeight="1">
      <c r="A139" s="39" t="s">
        <v>377</v>
      </c>
      <c r="B139" s="27" t="s">
        <v>799</v>
      </c>
      <c r="C139" s="27">
        <v>0</v>
      </c>
      <c r="D139" s="27">
        <v>0</v>
      </c>
      <c r="E139" s="27">
        <v>0</v>
      </c>
      <c r="F139" s="27">
        <v>0</v>
      </c>
      <c r="G139" s="27">
        <v>0</v>
      </c>
      <c r="H139" s="27">
        <v>0</v>
      </c>
      <c r="I139" s="27">
        <v>3</v>
      </c>
      <c r="J139" s="27">
        <v>39</v>
      </c>
      <c r="K139" s="27">
        <v>0</v>
      </c>
      <c r="L139" s="27">
        <v>5</v>
      </c>
      <c r="M139" s="27">
        <v>0.4</v>
      </c>
      <c r="N139" s="28">
        <v>0.4</v>
      </c>
      <c r="O139" t="str">
        <f t="shared" si="10"/>
        <v>0/</v>
      </c>
      <c r="P139" t="str">
        <f t="shared" si="11"/>
        <v>/0</v>
      </c>
    </row>
    <row r="140" spans="1:16" ht="16" customHeight="1">
      <c r="A140" s="39" t="s">
        <v>828</v>
      </c>
      <c r="B140" s="27" t="s">
        <v>799</v>
      </c>
      <c r="C140" s="27">
        <v>0</v>
      </c>
      <c r="D140" s="27">
        <v>0</v>
      </c>
      <c r="E140" s="27">
        <v>0</v>
      </c>
      <c r="F140" s="27">
        <v>9</v>
      </c>
      <c r="G140" s="27">
        <v>46</v>
      </c>
      <c r="H140" s="27">
        <v>0</v>
      </c>
      <c r="I140" s="27">
        <v>1</v>
      </c>
      <c r="J140" s="27">
        <v>9</v>
      </c>
      <c r="K140" s="27">
        <v>0</v>
      </c>
      <c r="L140" s="27">
        <v>1</v>
      </c>
      <c r="M140" s="27">
        <v>22.3</v>
      </c>
      <c r="N140" s="29">
        <v>-3.7</v>
      </c>
      <c r="O140" t="str">
        <f t="shared" si="10"/>
        <v>0/</v>
      </c>
      <c r="P140" t="str">
        <f t="shared" si="11"/>
        <v>/0</v>
      </c>
    </row>
    <row r="141" spans="1:16" ht="16" customHeight="1">
      <c r="A141" s="39" t="s">
        <v>382</v>
      </c>
      <c r="B141" s="27" t="s">
        <v>799</v>
      </c>
      <c r="C141" s="27">
        <v>0</v>
      </c>
      <c r="D141" s="27">
        <v>0</v>
      </c>
      <c r="E141" s="27">
        <v>0</v>
      </c>
      <c r="F141" s="27">
        <v>0</v>
      </c>
      <c r="G141" s="27">
        <v>1</v>
      </c>
      <c r="H141" s="27">
        <v>0</v>
      </c>
      <c r="I141" s="27">
        <v>3</v>
      </c>
      <c r="J141" s="27">
        <v>42</v>
      </c>
      <c r="K141" s="27">
        <v>0</v>
      </c>
      <c r="L141" s="27">
        <v>5</v>
      </c>
      <c r="M141" s="27">
        <v>23.1</v>
      </c>
      <c r="N141" s="29">
        <v>-0.4</v>
      </c>
      <c r="O141" t="str">
        <f t="shared" si="10"/>
        <v>0/</v>
      </c>
      <c r="P141" t="str">
        <f t="shared" si="11"/>
        <v>/0</v>
      </c>
    </row>
    <row r="142" spans="1:16" ht="16" customHeight="1">
      <c r="A142" s="39" t="s">
        <v>384</v>
      </c>
      <c r="B142" s="27" t="s">
        <v>799</v>
      </c>
      <c r="C142" s="27">
        <v>0</v>
      </c>
      <c r="D142" s="27">
        <v>0</v>
      </c>
      <c r="E142" s="27">
        <v>0</v>
      </c>
      <c r="F142" s="27">
        <v>4</v>
      </c>
      <c r="G142" s="27">
        <v>17</v>
      </c>
      <c r="H142" s="27">
        <v>0</v>
      </c>
      <c r="I142" s="27">
        <v>3</v>
      </c>
      <c r="J142" s="27">
        <v>26</v>
      </c>
      <c r="K142" s="27">
        <v>0</v>
      </c>
      <c r="L142" s="27">
        <v>4</v>
      </c>
      <c r="M142" s="27">
        <v>43.4</v>
      </c>
      <c r="N142" s="29">
        <v>-3.9</v>
      </c>
      <c r="O142" t="str">
        <f t="shared" si="10"/>
        <v>0/</v>
      </c>
      <c r="P142" t="str">
        <f t="shared" si="11"/>
        <v>/0</v>
      </c>
    </row>
    <row r="143" spans="1:16" ht="16" customHeight="1">
      <c r="A143" s="39" t="s">
        <v>387</v>
      </c>
      <c r="B143" s="27" t="s">
        <v>799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3</v>
      </c>
      <c r="J143" s="27">
        <v>41</v>
      </c>
      <c r="K143" s="27">
        <v>0</v>
      </c>
      <c r="L143" s="27">
        <v>5</v>
      </c>
      <c r="M143" s="27">
        <v>2.2999999999999998</v>
      </c>
      <c r="N143" s="28">
        <v>0.8</v>
      </c>
      <c r="O143" t="str">
        <f t="shared" si="10"/>
        <v>0/</v>
      </c>
      <c r="P143" t="str">
        <f t="shared" si="11"/>
        <v>/0</v>
      </c>
    </row>
    <row r="144" spans="1:16" ht="16" customHeight="1">
      <c r="A144" s="39" t="s">
        <v>389</v>
      </c>
      <c r="B144" s="27" t="s">
        <v>799</v>
      </c>
      <c r="C144" s="27">
        <v>0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0</v>
      </c>
      <c r="K144" s="27">
        <v>0</v>
      </c>
      <c r="L144" s="27">
        <v>0</v>
      </c>
      <c r="M144" s="27">
        <v>9.6</v>
      </c>
      <c r="N144" s="28">
        <v>3.7</v>
      </c>
      <c r="O144" t="str">
        <f t="shared" si="10"/>
        <v>0/</v>
      </c>
      <c r="P144" t="str">
        <f t="shared" si="11"/>
        <v>/0</v>
      </c>
    </row>
    <row r="145" spans="1:16" ht="16" customHeight="1">
      <c r="A145" s="39" t="s">
        <v>829</v>
      </c>
      <c r="B145" s="27" t="s">
        <v>799</v>
      </c>
      <c r="C145" s="27">
        <v>0</v>
      </c>
      <c r="D145" s="27">
        <v>0</v>
      </c>
      <c r="E145" s="27">
        <v>0</v>
      </c>
      <c r="F145" s="27">
        <v>11</v>
      </c>
      <c r="G145" s="27">
        <v>47</v>
      </c>
      <c r="H145" s="27">
        <v>0</v>
      </c>
      <c r="I145" s="27">
        <v>1</v>
      </c>
      <c r="J145" s="27">
        <v>10</v>
      </c>
      <c r="K145" s="27">
        <v>0</v>
      </c>
      <c r="L145" s="27">
        <v>2</v>
      </c>
      <c r="M145" s="27">
        <v>39.1</v>
      </c>
      <c r="N145" s="29">
        <v>-12.5</v>
      </c>
      <c r="O145" t="str">
        <f t="shared" si="10"/>
        <v>0/</v>
      </c>
      <c r="P145" t="str">
        <f t="shared" si="11"/>
        <v>/0</v>
      </c>
    </row>
    <row r="146" spans="1:16" ht="16" customHeight="1">
      <c r="A146" s="39" t="s">
        <v>394</v>
      </c>
      <c r="B146" s="27" t="s">
        <v>799</v>
      </c>
      <c r="C146" s="27">
        <v>0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0</v>
      </c>
      <c r="K146" s="27">
        <v>0</v>
      </c>
      <c r="L146" s="27">
        <v>0</v>
      </c>
      <c r="M146" s="27">
        <v>94.8</v>
      </c>
      <c r="N146" s="29">
        <v>-0.5</v>
      </c>
      <c r="O146" t="str">
        <f t="shared" si="10"/>
        <v>0/</v>
      </c>
      <c r="P146" t="str">
        <f t="shared" si="11"/>
        <v>/0</v>
      </c>
    </row>
    <row r="147" spans="1:16" ht="16" customHeight="1">
      <c r="A147" s="39" t="s">
        <v>397</v>
      </c>
      <c r="B147" s="27" t="s">
        <v>799</v>
      </c>
      <c r="C147" s="27">
        <v>0</v>
      </c>
      <c r="D147" s="27">
        <v>0</v>
      </c>
      <c r="E147" s="27">
        <v>0</v>
      </c>
      <c r="F147" s="27">
        <v>0</v>
      </c>
      <c r="G147" s="27">
        <v>0</v>
      </c>
      <c r="H147" s="27">
        <v>0</v>
      </c>
      <c r="I147" s="27">
        <v>4</v>
      </c>
      <c r="J147" s="27">
        <v>43</v>
      </c>
      <c r="K147" s="27">
        <v>0</v>
      </c>
      <c r="L147" s="27">
        <v>5</v>
      </c>
      <c r="M147" s="27">
        <v>4.0999999999999996</v>
      </c>
      <c r="N147" s="29">
        <v>-0.7</v>
      </c>
      <c r="O147" t="str">
        <f t="shared" si="10"/>
        <v>0/</v>
      </c>
      <c r="P147" t="str">
        <f t="shared" si="11"/>
        <v>/0</v>
      </c>
    </row>
    <row r="148" spans="1:16" ht="16" customHeight="1">
      <c r="A148" s="39" t="s">
        <v>830</v>
      </c>
      <c r="B148" s="27" t="s">
        <v>799</v>
      </c>
      <c r="C148" s="27">
        <v>0</v>
      </c>
      <c r="D148" s="27">
        <v>0</v>
      </c>
      <c r="E148" s="27">
        <v>0</v>
      </c>
      <c r="F148" s="27">
        <v>0</v>
      </c>
      <c r="G148" s="27">
        <v>2</v>
      </c>
      <c r="H148" s="27">
        <v>0</v>
      </c>
      <c r="I148" s="27">
        <v>3</v>
      </c>
      <c r="J148" s="27">
        <v>41</v>
      </c>
      <c r="K148" s="27">
        <v>0</v>
      </c>
      <c r="L148" s="27">
        <v>5</v>
      </c>
      <c r="M148" s="27">
        <v>24.5</v>
      </c>
      <c r="N148" s="29">
        <v>-8.6999999999999993</v>
      </c>
      <c r="O148" t="str">
        <f t="shared" si="10"/>
        <v>0/</v>
      </c>
      <c r="P148" t="str">
        <f t="shared" si="11"/>
        <v>/0</v>
      </c>
    </row>
    <row r="149" spans="1:16" ht="16" customHeight="1">
      <c r="A149" s="39" t="s">
        <v>401</v>
      </c>
      <c r="B149" s="27" t="s">
        <v>799</v>
      </c>
      <c r="C149" s="27">
        <v>0</v>
      </c>
      <c r="D149" s="27">
        <v>0</v>
      </c>
      <c r="E149" s="27">
        <v>0</v>
      </c>
      <c r="F149" s="27">
        <v>0</v>
      </c>
      <c r="G149" s="27">
        <v>0</v>
      </c>
      <c r="H149" s="27">
        <v>0</v>
      </c>
      <c r="I149" s="27">
        <v>3</v>
      </c>
      <c r="J149" s="27">
        <v>40</v>
      </c>
      <c r="K149" s="27">
        <v>0</v>
      </c>
      <c r="L149" s="27">
        <v>5</v>
      </c>
      <c r="M149" s="27">
        <v>9.6</v>
      </c>
      <c r="N149" s="29">
        <v>-1.8</v>
      </c>
      <c r="O149" t="str">
        <f t="shared" si="10"/>
        <v>0/</v>
      </c>
      <c r="P149" t="str">
        <f t="shared" si="11"/>
        <v>/0</v>
      </c>
    </row>
    <row r="150" spans="1:16" ht="16" customHeight="1">
      <c r="A150" s="39" t="s">
        <v>403</v>
      </c>
      <c r="B150" s="27" t="s">
        <v>799</v>
      </c>
      <c r="C150" s="27">
        <v>0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3</v>
      </c>
      <c r="J150" s="27">
        <v>41</v>
      </c>
      <c r="K150" s="27">
        <v>0</v>
      </c>
      <c r="L150" s="27">
        <v>5</v>
      </c>
      <c r="M150" s="27">
        <v>0</v>
      </c>
      <c r="N150" s="27">
        <v>0</v>
      </c>
      <c r="O150" t="str">
        <f t="shared" si="10"/>
        <v>0/</v>
      </c>
      <c r="P150" t="str">
        <f t="shared" si="11"/>
        <v>/0</v>
      </c>
    </row>
    <row r="151" spans="1:16" ht="16" customHeight="1">
      <c r="A151" s="39" t="s">
        <v>405</v>
      </c>
      <c r="B151" s="27" t="s">
        <v>799</v>
      </c>
      <c r="C151" s="27">
        <v>0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27">
        <v>19.8</v>
      </c>
      <c r="N151" s="29">
        <v>-1.3</v>
      </c>
      <c r="O151" t="str">
        <f t="shared" si="10"/>
        <v>0/</v>
      </c>
      <c r="P151" t="str">
        <f t="shared" si="11"/>
        <v>/0</v>
      </c>
    </row>
    <row r="152" spans="1:16" ht="16" customHeight="1">
      <c r="A152" s="39" t="s">
        <v>408</v>
      </c>
      <c r="B152" s="27" t="s">
        <v>799</v>
      </c>
      <c r="C152" s="27">
        <v>0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3</v>
      </c>
      <c r="J152" s="27">
        <v>41</v>
      </c>
      <c r="K152" s="27">
        <v>0</v>
      </c>
      <c r="L152" s="27">
        <v>5</v>
      </c>
      <c r="M152" s="27">
        <v>21.6</v>
      </c>
      <c r="N152" s="29">
        <v>-5.0999999999999996</v>
      </c>
      <c r="O152" t="str">
        <f t="shared" si="10"/>
        <v>0/</v>
      </c>
      <c r="P152" t="str">
        <f t="shared" si="11"/>
        <v>/0</v>
      </c>
    </row>
    <row r="153" spans="1:16" ht="16" customHeight="1">
      <c r="A153" s="39" t="s">
        <v>410</v>
      </c>
      <c r="B153" s="27" t="s">
        <v>799</v>
      </c>
      <c r="C153" s="27">
        <v>0</v>
      </c>
      <c r="D153" s="27">
        <v>0</v>
      </c>
      <c r="E153" s="27">
        <v>0</v>
      </c>
      <c r="F153" s="27">
        <v>0</v>
      </c>
      <c r="G153" s="27">
        <v>0</v>
      </c>
      <c r="H153" s="27">
        <v>0</v>
      </c>
      <c r="I153" s="27">
        <v>0</v>
      </c>
      <c r="J153" s="27">
        <v>0</v>
      </c>
      <c r="K153" s="27">
        <v>0</v>
      </c>
      <c r="L153" s="27">
        <v>0</v>
      </c>
      <c r="M153" s="27">
        <v>65.099999999999994</v>
      </c>
      <c r="N153" s="30"/>
      <c r="O153" t="str">
        <f t="shared" si="10"/>
        <v>0/</v>
      </c>
      <c r="P153" t="str">
        <f t="shared" si="11"/>
        <v>/0</v>
      </c>
    </row>
    <row r="154" spans="1:16">
      <c r="A154" s="39"/>
    </row>
    <row r="155" spans="1:16" ht="16" customHeight="1">
      <c r="A155" s="39" t="s">
        <v>413</v>
      </c>
      <c r="B155" s="27" t="s">
        <v>799</v>
      </c>
      <c r="C155" s="27">
        <v>0</v>
      </c>
      <c r="D155" s="27">
        <v>0</v>
      </c>
      <c r="E155" s="27">
        <v>0</v>
      </c>
      <c r="F155" s="27">
        <v>0</v>
      </c>
      <c r="G155" s="27">
        <v>0</v>
      </c>
      <c r="H155" s="27">
        <v>0</v>
      </c>
      <c r="I155" s="27">
        <v>0</v>
      </c>
      <c r="J155" s="27">
        <v>0</v>
      </c>
      <c r="K155" s="27">
        <v>0</v>
      </c>
      <c r="L155" s="27">
        <v>0</v>
      </c>
      <c r="M155" s="27">
        <v>75.5</v>
      </c>
      <c r="N155" s="29">
        <v>-5.8</v>
      </c>
      <c r="O155" t="str">
        <f t="shared" ref="O155:O186" si="12">LEFT(B155,2)</f>
        <v>0/</v>
      </c>
      <c r="P155" t="str">
        <f t="shared" ref="P155:P186" si="13">RIGHT(B155,2)</f>
        <v>/0</v>
      </c>
    </row>
    <row r="156" spans="1:16" ht="16" customHeight="1">
      <c r="A156" s="39" t="s">
        <v>416</v>
      </c>
      <c r="B156" s="27" t="s">
        <v>799</v>
      </c>
      <c r="C156" s="27">
        <v>0</v>
      </c>
      <c r="D156" s="27">
        <v>0</v>
      </c>
      <c r="E156" s="27">
        <v>0</v>
      </c>
      <c r="F156" s="27">
        <v>0</v>
      </c>
      <c r="G156" s="27">
        <v>0</v>
      </c>
      <c r="H156" s="27">
        <v>0</v>
      </c>
      <c r="I156" s="27">
        <v>0</v>
      </c>
      <c r="J156" s="27">
        <v>0</v>
      </c>
      <c r="K156" s="27">
        <v>0</v>
      </c>
      <c r="L156" s="27">
        <v>0</v>
      </c>
      <c r="M156" s="27">
        <v>24.5</v>
      </c>
      <c r="N156" s="29">
        <v>-6</v>
      </c>
      <c r="O156" t="str">
        <f t="shared" si="12"/>
        <v>0/</v>
      </c>
      <c r="P156" t="str">
        <f t="shared" si="13"/>
        <v>/0</v>
      </c>
    </row>
    <row r="157" spans="1:16" ht="16" customHeight="1">
      <c r="A157" s="39" t="s">
        <v>419</v>
      </c>
      <c r="B157" s="27" t="s">
        <v>799</v>
      </c>
      <c r="C157" s="27">
        <v>0</v>
      </c>
      <c r="D157" s="27">
        <v>0</v>
      </c>
      <c r="E157" s="27">
        <v>0</v>
      </c>
      <c r="F157" s="27">
        <v>9</v>
      </c>
      <c r="G157" s="27">
        <v>39</v>
      </c>
      <c r="H157" s="27">
        <v>0</v>
      </c>
      <c r="I157" s="27">
        <v>2</v>
      </c>
      <c r="J157" s="27">
        <v>13</v>
      </c>
      <c r="K157" s="27">
        <v>0</v>
      </c>
      <c r="L157" s="27">
        <v>2</v>
      </c>
      <c r="M157" s="27">
        <v>89.4</v>
      </c>
      <c r="N157" s="29">
        <v>-2.7</v>
      </c>
      <c r="O157" t="str">
        <f t="shared" si="12"/>
        <v>0/</v>
      </c>
      <c r="P157" t="str">
        <f t="shared" si="13"/>
        <v>/0</v>
      </c>
    </row>
    <row r="158" spans="1:16" ht="16" customHeight="1">
      <c r="A158" s="39" t="s">
        <v>422</v>
      </c>
      <c r="B158" s="27" t="s">
        <v>799</v>
      </c>
      <c r="C158" s="27">
        <v>0</v>
      </c>
      <c r="D158" s="27">
        <v>0</v>
      </c>
      <c r="E158" s="27">
        <v>0</v>
      </c>
      <c r="F158" s="27">
        <v>0</v>
      </c>
      <c r="G158" s="27">
        <v>0</v>
      </c>
      <c r="H158" s="27">
        <v>0</v>
      </c>
      <c r="I158" s="27">
        <v>3</v>
      </c>
      <c r="J158" s="27">
        <v>39</v>
      </c>
      <c r="K158" s="27">
        <v>0</v>
      </c>
      <c r="L158" s="27">
        <v>5</v>
      </c>
      <c r="M158" s="27">
        <v>1.8</v>
      </c>
      <c r="N158" s="29">
        <v>-0.4</v>
      </c>
      <c r="O158" t="str">
        <f t="shared" si="12"/>
        <v>0/</v>
      </c>
      <c r="P158" t="str">
        <f t="shared" si="13"/>
        <v>/0</v>
      </c>
    </row>
    <row r="159" spans="1:16" ht="16" customHeight="1">
      <c r="A159" s="39" t="s">
        <v>831</v>
      </c>
      <c r="B159" s="27" t="s">
        <v>799</v>
      </c>
      <c r="C159" s="27">
        <v>0</v>
      </c>
      <c r="D159" s="27">
        <v>0</v>
      </c>
      <c r="E159" s="27">
        <v>0</v>
      </c>
      <c r="F159" s="27">
        <v>3</v>
      </c>
      <c r="G159" s="27">
        <v>11</v>
      </c>
      <c r="H159" s="27">
        <v>0</v>
      </c>
      <c r="I159" s="27">
        <v>3</v>
      </c>
      <c r="J159" s="27">
        <v>28</v>
      </c>
      <c r="K159" s="27">
        <v>0</v>
      </c>
      <c r="L159" s="27">
        <v>4</v>
      </c>
      <c r="M159" s="27">
        <v>39.9</v>
      </c>
      <c r="N159" s="29">
        <v>-9.1</v>
      </c>
      <c r="O159" t="str">
        <f t="shared" si="12"/>
        <v>0/</v>
      </c>
      <c r="P159" t="str">
        <f t="shared" si="13"/>
        <v>/0</v>
      </c>
    </row>
    <row r="160" spans="1:16" ht="16" customHeight="1">
      <c r="A160" s="39" t="s">
        <v>426</v>
      </c>
      <c r="B160" s="27" t="s">
        <v>799</v>
      </c>
      <c r="C160" s="27">
        <v>0</v>
      </c>
      <c r="D160" s="27">
        <v>0</v>
      </c>
      <c r="E160" s="27">
        <v>0</v>
      </c>
      <c r="F160" s="27">
        <v>0</v>
      </c>
      <c r="G160" s="27">
        <v>0</v>
      </c>
      <c r="H160" s="27">
        <v>0</v>
      </c>
      <c r="I160" s="27">
        <v>0</v>
      </c>
      <c r="J160" s="27">
        <v>0</v>
      </c>
      <c r="K160" s="27">
        <v>0</v>
      </c>
      <c r="L160" s="27">
        <v>0</v>
      </c>
      <c r="M160" s="27">
        <v>23.2</v>
      </c>
      <c r="N160" s="29">
        <v>-3</v>
      </c>
      <c r="O160" t="str">
        <f t="shared" si="12"/>
        <v>0/</v>
      </c>
      <c r="P160" t="str">
        <f t="shared" si="13"/>
        <v>/0</v>
      </c>
    </row>
    <row r="161" spans="1:16" ht="16" customHeight="1">
      <c r="A161" s="39" t="s">
        <v>429</v>
      </c>
      <c r="B161" s="27" t="s">
        <v>799</v>
      </c>
      <c r="C161" s="27">
        <v>0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27">
        <v>40.9</v>
      </c>
      <c r="N161" s="28">
        <v>5.0999999999999996</v>
      </c>
      <c r="O161" t="str">
        <f t="shared" si="12"/>
        <v>0/</v>
      </c>
      <c r="P161" t="str">
        <f t="shared" si="13"/>
        <v>/0</v>
      </c>
    </row>
    <row r="162" spans="1:16" ht="16" customHeight="1">
      <c r="A162" s="39" t="s">
        <v>432</v>
      </c>
      <c r="B162" s="27" t="s">
        <v>799</v>
      </c>
      <c r="C162" s="27">
        <v>0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27">
        <v>91.5</v>
      </c>
      <c r="N162" s="29">
        <v>-3.9</v>
      </c>
      <c r="O162" t="str">
        <f t="shared" si="12"/>
        <v>0/</v>
      </c>
      <c r="P162" t="str">
        <f t="shared" si="13"/>
        <v>/0</v>
      </c>
    </row>
    <row r="163" spans="1:16" ht="16" customHeight="1">
      <c r="A163" s="39" t="s">
        <v>435</v>
      </c>
      <c r="B163" s="27" t="s">
        <v>799</v>
      </c>
      <c r="C163" s="27">
        <v>0</v>
      </c>
      <c r="D163" s="27">
        <v>0</v>
      </c>
      <c r="E163" s="27">
        <v>0</v>
      </c>
      <c r="F163" s="27">
        <v>0</v>
      </c>
      <c r="G163" s="27">
        <v>0</v>
      </c>
      <c r="H163" s="27">
        <v>0</v>
      </c>
      <c r="I163" s="27">
        <v>4</v>
      </c>
      <c r="J163" s="27">
        <v>36</v>
      </c>
      <c r="K163" s="27">
        <v>0</v>
      </c>
      <c r="L163" s="27">
        <v>5</v>
      </c>
      <c r="M163" s="27">
        <v>4.5</v>
      </c>
      <c r="N163" s="29">
        <v>-0.8</v>
      </c>
      <c r="O163" t="str">
        <f t="shared" si="12"/>
        <v>0/</v>
      </c>
      <c r="P163" t="str">
        <f t="shared" si="13"/>
        <v>/0</v>
      </c>
    </row>
    <row r="164" spans="1:16" ht="16" customHeight="1">
      <c r="A164" s="39" t="s">
        <v>437</v>
      </c>
      <c r="B164" s="27" t="s">
        <v>799</v>
      </c>
      <c r="C164" s="27">
        <v>0</v>
      </c>
      <c r="D164" s="27">
        <v>0</v>
      </c>
      <c r="E164" s="27">
        <v>0</v>
      </c>
      <c r="F164" s="27">
        <v>0</v>
      </c>
      <c r="G164" s="27">
        <v>0</v>
      </c>
      <c r="H164" s="27">
        <v>0</v>
      </c>
      <c r="I164" s="27">
        <v>3</v>
      </c>
      <c r="J164" s="27">
        <v>38</v>
      </c>
      <c r="K164" s="27">
        <v>0</v>
      </c>
      <c r="L164" s="27">
        <v>5</v>
      </c>
      <c r="M164" s="27">
        <v>46</v>
      </c>
      <c r="N164" s="29">
        <v>-4.9000000000000004</v>
      </c>
      <c r="O164" t="str">
        <f t="shared" si="12"/>
        <v>0/</v>
      </c>
      <c r="P164" t="str">
        <f t="shared" si="13"/>
        <v>/0</v>
      </c>
    </row>
    <row r="165" spans="1:16" ht="16" customHeight="1">
      <c r="A165" s="39" t="s">
        <v>439</v>
      </c>
      <c r="B165" s="27" t="s">
        <v>799</v>
      </c>
      <c r="C165" s="27">
        <v>0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3</v>
      </c>
      <c r="J165" s="27">
        <v>38</v>
      </c>
      <c r="K165" s="27">
        <v>0</v>
      </c>
      <c r="L165" s="27">
        <v>5</v>
      </c>
      <c r="M165" s="27">
        <v>0.3</v>
      </c>
      <c r="N165" s="28">
        <v>0.2</v>
      </c>
      <c r="O165" t="str">
        <f t="shared" si="12"/>
        <v>0/</v>
      </c>
      <c r="P165" t="str">
        <f t="shared" si="13"/>
        <v>/0</v>
      </c>
    </row>
    <row r="166" spans="1:16" ht="16" customHeight="1">
      <c r="A166" s="39" t="s">
        <v>441</v>
      </c>
      <c r="B166" s="27" t="s">
        <v>799</v>
      </c>
      <c r="C166" s="27">
        <v>0</v>
      </c>
      <c r="D166" s="27">
        <v>0</v>
      </c>
      <c r="E166" s="27">
        <v>0</v>
      </c>
      <c r="F166" s="27">
        <v>0</v>
      </c>
      <c r="G166" s="27">
        <v>0</v>
      </c>
      <c r="H166" s="27">
        <v>0</v>
      </c>
      <c r="I166" s="27">
        <v>0</v>
      </c>
      <c r="J166" s="27">
        <v>0</v>
      </c>
      <c r="K166" s="27">
        <v>0</v>
      </c>
      <c r="L166" s="27">
        <v>0</v>
      </c>
      <c r="M166" s="27">
        <v>25</v>
      </c>
      <c r="N166" s="29">
        <v>-2.6</v>
      </c>
      <c r="O166" t="str">
        <f t="shared" si="12"/>
        <v>0/</v>
      </c>
      <c r="P166" t="str">
        <f t="shared" si="13"/>
        <v>/0</v>
      </c>
    </row>
    <row r="167" spans="1:16" ht="16" customHeight="1">
      <c r="A167" s="39" t="s">
        <v>444</v>
      </c>
      <c r="B167" s="27" t="s">
        <v>799</v>
      </c>
      <c r="C167" s="27">
        <v>0</v>
      </c>
      <c r="D167" s="27">
        <v>0</v>
      </c>
      <c r="E167" s="27">
        <v>0</v>
      </c>
      <c r="F167" s="27">
        <v>0</v>
      </c>
      <c r="G167" s="27">
        <v>3</v>
      </c>
      <c r="H167" s="27">
        <v>0</v>
      </c>
      <c r="I167" s="27">
        <v>3</v>
      </c>
      <c r="J167" s="27">
        <v>36</v>
      </c>
      <c r="K167" s="27">
        <v>0</v>
      </c>
      <c r="L167" s="27">
        <v>5</v>
      </c>
      <c r="M167" s="27">
        <v>12.5</v>
      </c>
      <c r="N167" s="29">
        <v>-3.5</v>
      </c>
      <c r="O167" t="str">
        <f t="shared" si="12"/>
        <v>0/</v>
      </c>
      <c r="P167" t="str">
        <f t="shared" si="13"/>
        <v>/0</v>
      </c>
    </row>
    <row r="168" spans="1:16" ht="16" customHeight="1">
      <c r="A168" s="39" t="s">
        <v>447</v>
      </c>
      <c r="B168" s="27" t="s">
        <v>799</v>
      </c>
      <c r="C168" s="27">
        <v>0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3</v>
      </c>
      <c r="J168" s="27">
        <v>41</v>
      </c>
      <c r="K168" s="27">
        <v>0</v>
      </c>
      <c r="L168" s="27">
        <v>5</v>
      </c>
      <c r="M168" s="27">
        <v>35.9</v>
      </c>
      <c r="N168" s="29">
        <v>-2.9</v>
      </c>
      <c r="O168" t="str">
        <f t="shared" si="12"/>
        <v>0/</v>
      </c>
      <c r="P168" t="str">
        <f t="shared" si="13"/>
        <v>/0</v>
      </c>
    </row>
    <row r="169" spans="1:16" ht="16" customHeight="1">
      <c r="A169" s="39" t="s">
        <v>449</v>
      </c>
      <c r="B169" s="27" t="s">
        <v>799</v>
      </c>
      <c r="C169" s="27">
        <v>0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3</v>
      </c>
      <c r="J169" s="27">
        <v>39</v>
      </c>
      <c r="K169" s="27">
        <v>0</v>
      </c>
      <c r="L169" s="27">
        <v>5</v>
      </c>
      <c r="M169" s="27">
        <v>1</v>
      </c>
      <c r="N169" s="28">
        <v>0.1</v>
      </c>
      <c r="O169" t="str">
        <f t="shared" si="12"/>
        <v>0/</v>
      </c>
      <c r="P169" t="str">
        <f t="shared" si="13"/>
        <v>/0</v>
      </c>
    </row>
    <row r="170" spans="1:16" ht="16" customHeight="1">
      <c r="A170" s="39" t="s">
        <v>451</v>
      </c>
      <c r="B170" s="27" t="s">
        <v>799</v>
      </c>
      <c r="C170" s="27">
        <v>0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27">
        <v>0.3</v>
      </c>
      <c r="N170" s="28">
        <v>0.1</v>
      </c>
      <c r="O170" t="str">
        <f t="shared" si="12"/>
        <v>0/</v>
      </c>
      <c r="P170" t="str">
        <f t="shared" si="13"/>
        <v>/0</v>
      </c>
    </row>
    <row r="171" spans="1:16" ht="16" customHeight="1">
      <c r="A171" s="39" t="s">
        <v>454</v>
      </c>
      <c r="B171" s="27" t="s">
        <v>799</v>
      </c>
      <c r="C171" s="27">
        <v>0</v>
      </c>
      <c r="D171" s="27">
        <v>0</v>
      </c>
      <c r="E171" s="27">
        <v>0</v>
      </c>
      <c r="F171" s="27">
        <v>0</v>
      </c>
      <c r="G171" s="27">
        <v>0</v>
      </c>
      <c r="H171" s="27">
        <v>0</v>
      </c>
      <c r="I171" s="27">
        <v>0</v>
      </c>
      <c r="J171" s="27">
        <v>0</v>
      </c>
      <c r="K171" s="27">
        <v>0</v>
      </c>
      <c r="L171" s="27">
        <v>0</v>
      </c>
      <c r="M171" s="27">
        <v>98.5</v>
      </c>
      <c r="N171" s="28">
        <v>0.2</v>
      </c>
      <c r="O171" t="str">
        <f t="shared" si="12"/>
        <v>0/</v>
      </c>
      <c r="P171" t="str">
        <f t="shared" si="13"/>
        <v>/0</v>
      </c>
    </row>
    <row r="172" spans="1:16" ht="16" customHeight="1">
      <c r="A172" s="39" t="s">
        <v>457</v>
      </c>
      <c r="B172" s="27" t="s">
        <v>799</v>
      </c>
      <c r="C172" s="27">
        <v>0</v>
      </c>
      <c r="D172" s="27">
        <v>0</v>
      </c>
      <c r="E172" s="27">
        <v>0</v>
      </c>
      <c r="F172" s="27">
        <v>0</v>
      </c>
      <c r="G172" s="27">
        <v>0</v>
      </c>
      <c r="H172" s="27">
        <v>0</v>
      </c>
      <c r="I172" s="27">
        <v>3</v>
      </c>
      <c r="J172" s="27">
        <v>32</v>
      </c>
      <c r="K172" s="27">
        <v>0</v>
      </c>
      <c r="L172" s="27">
        <v>4</v>
      </c>
      <c r="M172" s="27">
        <v>11.1</v>
      </c>
      <c r="N172" s="28">
        <v>4.5999999999999996</v>
      </c>
      <c r="O172" t="str">
        <f t="shared" si="12"/>
        <v>0/</v>
      </c>
      <c r="P172" t="str">
        <f t="shared" si="13"/>
        <v>/0</v>
      </c>
    </row>
    <row r="173" spans="1:16" ht="16" customHeight="1">
      <c r="A173" s="39" t="s">
        <v>460</v>
      </c>
      <c r="B173" s="27" t="s">
        <v>799</v>
      </c>
      <c r="C173" s="27">
        <v>0</v>
      </c>
      <c r="D173" s="27">
        <v>0</v>
      </c>
      <c r="E173" s="27">
        <v>0</v>
      </c>
      <c r="F173" s="27">
        <v>0</v>
      </c>
      <c r="G173" s="27">
        <v>0</v>
      </c>
      <c r="H173" s="27">
        <v>0</v>
      </c>
      <c r="I173" s="27">
        <v>3</v>
      </c>
      <c r="J173" s="27">
        <v>37</v>
      </c>
      <c r="K173" s="27">
        <v>0</v>
      </c>
      <c r="L173" s="27">
        <v>6</v>
      </c>
      <c r="M173" s="27">
        <v>48.3</v>
      </c>
      <c r="N173" s="29">
        <v>-0.2</v>
      </c>
      <c r="O173" t="str">
        <f t="shared" si="12"/>
        <v>0/</v>
      </c>
      <c r="P173" t="str">
        <f t="shared" si="13"/>
        <v>/0</v>
      </c>
    </row>
    <row r="174" spans="1:16" ht="16" customHeight="1">
      <c r="A174" s="39" t="s">
        <v>462</v>
      </c>
      <c r="B174" s="27" t="s">
        <v>799</v>
      </c>
      <c r="C174" s="27">
        <v>0</v>
      </c>
      <c r="D174" s="27">
        <v>0</v>
      </c>
      <c r="E174" s="27">
        <v>0</v>
      </c>
      <c r="F174" s="27">
        <v>0</v>
      </c>
      <c r="G174" s="27">
        <v>0</v>
      </c>
      <c r="H174" s="27">
        <v>0</v>
      </c>
      <c r="I174" s="27">
        <v>3</v>
      </c>
      <c r="J174" s="27">
        <v>34</v>
      </c>
      <c r="K174" s="27">
        <v>0</v>
      </c>
      <c r="L174" s="27">
        <v>4</v>
      </c>
      <c r="M174" s="27">
        <v>5.0999999999999996</v>
      </c>
      <c r="N174" s="28">
        <v>0.7</v>
      </c>
      <c r="O174" t="str">
        <f t="shared" si="12"/>
        <v>0/</v>
      </c>
      <c r="P174" t="str">
        <f t="shared" si="13"/>
        <v>/0</v>
      </c>
    </row>
    <row r="175" spans="1:16" ht="16" customHeight="1">
      <c r="A175" s="39" t="s">
        <v>465</v>
      </c>
      <c r="B175" s="27" t="s">
        <v>799</v>
      </c>
      <c r="C175" s="27">
        <v>0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27">
        <v>44.1</v>
      </c>
      <c r="N175" s="29">
        <v>-7</v>
      </c>
      <c r="O175" t="str">
        <f t="shared" si="12"/>
        <v>0/</v>
      </c>
      <c r="P175" t="str">
        <f t="shared" si="13"/>
        <v>/0</v>
      </c>
    </row>
    <row r="176" spans="1:16" ht="16" customHeight="1">
      <c r="A176" s="39" t="s">
        <v>468</v>
      </c>
      <c r="B176" s="27" t="s">
        <v>799</v>
      </c>
      <c r="C176" s="27">
        <v>0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27">
        <v>66.900000000000006</v>
      </c>
      <c r="N176" s="29">
        <v>-6.2</v>
      </c>
      <c r="O176" t="str">
        <f t="shared" si="12"/>
        <v>0/</v>
      </c>
      <c r="P176" t="str">
        <f t="shared" si="13"/>
        <v>/0</v>
      </c>
    </row>
    <row r="177" spans="1:16" ht="16" customHeight="1">
      <c r="A177" s="39" t="s">
        <v>471</v>
      </c>
      <c r="B177" s="27" t="s">
        <v>799</v>
      </c>
      <c r="C177" s="27">
        <v>0</v>
      </c>
      <c r="D177" s="27">
        <v>0</v>
      </c>
      <c r="E177" s="27">
        <v>0</v>
      </c>
      <c r="F177" s="27">
        <v>7</v>
      </c>
      <c r="G177" s="27">
        <v>31</v>
      </c>
      <c r="H177" s="27">
        <v>0</v>
      </c>
      <c r="I177" s="27">
        <v>2</v>
      </c>
      <c r="J177" s="27">
        <v>17</v>
      </c>
      <c r="K177" s="27">
        <v>0</v>
      </c>
      <c r="L177" s="27">
        <v>3</v>
      </c>
      <c r="M177" s="27">
        <v>69</v>
      </c>
      <c r="N177" s="29">
        <v>-3.9</v>
      </c>
      <c r="O177" t="str">
        <f t="shared" si="12"/>
        <v>0/</v>
      </c>
      <c r="P177" t="str">
        <f t="shared" si="13"/>
        <v>/0</v>
      </c>
    </row>
    <row r="178" spans="1:16" ht="16" customHeight="1">
      <c r="A178" s="39" t="s">
        <v>474</v>
      </c>
      <c r="B178" s="27" t="s">
        <v>799</v>
      </c>
      <c r="C178" s="27">
        <v>0</v>
      </c>
      <c r="D178" s="27">
        <v>0</v>
      </c>
      <c r="E178" s="27">
        <v>0</v>
      </c>
      <c r="F178" s="27">
        <v>9</v>
      </c>
      <c r="G178" s="27">
        <v>37</v>
      </c>
      <c r="H178" s="27">
        <v>0</v>
      </c>
      <c r="I178" s="27">
        <v>1</v>
      </c>
      <c r="J178" s="27">
        <v>10</v>
      </c>
      <c r="K178" s="27">
        <v>0</v>
      </c>
      <c r="L178" s="27">
        <v>2</v>
      </c>
      <c r="M178" s="27">
        <v>37.299999999999997</v>
      </c>
      <c r="N178" s="29">
        <v>-4.0999999999999996</v>
      </c>
      <c r="O178" t="str">
        <f t="shared" si="12"/>
        <v>0/</v>
      </c>
      <c r="P178" t="str">
        <f t="shared" si="13"/>
        <v>/0</v>
      </c>
    </row>
    <row r="179" spans="1:16" ht="16" customHeight="1">
      <c r="A179" s="39" t="s">
        <v>476</v>
      </c>
      <c r="B179" s="27" t="s">
        <v>799</v>
      </c>
      <c r="C179" s="27">
        <v>0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3</v>
      </c>
      <c r="J179" s="27">
        <v>31</v>
      </c>
      <c r="K179" s="27">
        <v>0</v>
      </c>
      <c r="L179" s="27">
        <v>5</v>
      </c>
      <c r="M179" s="27">
        <v>53.4</v>
      </c>
      <c r="N179" s="29">
        <v>-0.3</v>
      </c>
      <c r="O179" t="str">
        <f t="shared" si="12"/>
        <v>0/</v>
      </c>
      <c r="P179" t="str">
        <f t="shared" si="13"/>
        <v>/0</v>
      </c>
    </row>
    <row r="180" spans="1:16" ht="16" customHeight="1">
      <c r="A180" s="39" t="s">
        <v>479</v>
      </c>
      <c r="B180" s="27" t="s">
        <v>799</v>
      </c>
      <c r="C180" s="27">
        <v>0</v>
      </c>
      <c r="D180" s="27">
        <v>0</v>
      </c>
      <c r="E180" s="27">
        <v>0</v>
      </c>
      <c r="F180" s="27">
        <v>0</v>
      </c>
      <c r="G180" s="27">
        <v>0</v>
      </c>
      <c r="H180" s="27">
        <v>0</v>
      </c>
      <c r="I180" s="27">
        <v>0</v>
      </c>
      <c r="J180" s="27">
        <v>0</v>
      </c>
      <c r="K180" s="27">
        <v>0</v>
      </c>
      <c r="L180" s="27">
        <v>0</v>
      </c>
      <c r="M180" s="27">
        <v>3.7</v>
      </c>
      <c r="N180" s="29">
        <v>-1.3</v>
      </c>
      <c r="O180" t="str">
        <f t="shared" si="12"/>
        <v>0/</v>
      </c>
      <c r="P180" t="str">
        <f t="shared" si="13"/>
        <v>/0</v>
      </c>
    </row>
    <row r="181" spans="1:16" ht="16" customHeight="1">
      <c r="A181" s="39" t="s">
        <v>482</v>
      </c>
      <c r="B181" s="27" t="s">
        <v>799</v>
      </c>
      <c r="C181" s="27">
        <v>0</v>
      </c>
      <c r="D181" s="27">
        <v>0</v>
      </c>
      <c r="E181" s="27">
        <v>0</v>
      </c>
      <c r="F181" s="27">
        <v>0</v>
      </c>
      <c r="G181" s="27">
        <v>0</v>
      </c>
      <c r="H181" s="27">
        <v>0</v>
      </c>
      <c r="I181" s="27">
        <v>0</v>
      </c>
      <c r="J181" s="27">
        <v>0</v>
      </c>
      <c r="K181" s="27">
        <v>0</v>
      </c>
      <c r="L181" s="27">
        <v>0</v>
      </c>
      <c r="M181" s="27">
        <v>53.7</v>
      </c>
      <c r="N181" s="29">
        <v>-0.2</v>
      </c>
      <c r="O181" t="str">
        <f t="shared" si="12"/>
        <v>0/</v>
      </c>
      <c r="P181" t="str">
        <f t="shared" si="13"/>
        <v>/0</v>
      </c>
    </row>
    <row r="182" spans="1:16" ht="16" customHeight="1">
      <c r="A182" s="39" t="s">
        <v>485</v>
      </c>
      <c r="B182" s="27" t="s">
        <v>799</v>
      </c>
      <c r="C182" s="27">
        <v>0</v>
      </c>
      <c r="D182" s="27">
        <v>0</v>
      </c>
      <c r="E182" s="27">
        <v>0</v>
      </c>
      <c r="F182" s="27">
        <v>8</v>
      </c>
      <c r="G182" s="27">
        <v>33</v>
      </c>
      <c r="H182" s="27">
        <v>0</v>
      </c>
      <c r="I182" s="27">
        <v>2</v>
      </c>
      <c r="J182" s="27">
        <v>12</v>
      </c>
      <c r="K182" s="27">
        <v>0</v>
      </c>
      <c r="L182" s="27">
        <v>2</v>
      </c>
      <c r="M182" s="27">
        <v>4.0999999999999996</v>
      </c>
      <c r="N182" s="28">
        <v>2.2000000000000002</v>
      </c>
      <c r="O182" t="str">
        <f t="shared" si="12"/>
        <v>0/</v>
      </c>
      <c r="P182" t="str">
        <f t="shared" si="13"/>
        <v>/0</v>
      </c>
    </row>
    <row r="183" spans="1:16" ht="16" customHeight="1">
      <c r="A183" s="39" t="s">
        <v>488</v>
      </c>
      <c r="B183" s="27" t="s">
        <v>799</v>
      </c>
      <c r="C183" s="27">
        <v>0</v>
      </c>
      <c r="D183" s="27">
        <v>0</v>
      </c>
      <c r="E183" s="27">
        <v>0</v>
      </c>
      <c r="F183" s="27">
        <v>0</v>
      </c>
      <c r="G183" s="27">
        <v>0</v>
      </c>
      <c r="H183" s="27">
        <v>0</v>
      </c>
      <c r="I183" s="27">
        <v>3</v>
      </c>
      <c r="J183" s="27">
        <v>33</v>
      </c>
      <c r="K183" s="27">
        <v>0</v>
      </c>
      <c r="L183" s="27">
        <v>5</v>
      </c>
      <c r="M183" s="27">
        <v>75.099999999999994</v>
      </c>
      <c r="N183" s="29">
        <v>-6.8</v>
      </c>
      <c r="O183" t="str">
        <f t="shared" si="12"/>
        <v>0/</v>
      </c>
      <c r="P183" t="str">
        <f t="shared" si="13"/>
        <v>/0</v>
      </c>
    </row>
    <row r="184" spans="1:16" ht="16" customHeight="1">
      <c r="A184" s="39" t="s">
        <v>491</v>
      </c>
      <c r="B184" s="27" t="s">
        <v>799</v>
      </c>
      <c r="C184" s="27">
        <v>0</v>
      </c>
      <c r="D184" s="27">
        <v>0</v>
      </c>
      <c r="E184" s="27">
        <v>0</v>
      </c>
      <c r="F184" s="27">
        <v>9</v>
      </c>
      <c r="G184" s="27">
        <v>32</v>
      </c>
      <c r="H184" s="27">
        <v>0</v>
      </c>
      <c r="I184" s="27">
        <v>2</v>
      </c>
      <c r="J184" s="27">
        <v>12</v>
      </c>
      <c r="K184" s="27">
        <v>0</v>
      </c>
      <c r="L184" s="27">
        <v>2</v>
      </c>
      <c r="M184" s="27">
        <v>3.5</v>
      </c>
      <c r="N184" s="29">
        <v>-0.2</v>
      </c>
      <c r="O184" t="str">
        <f t="shared" si="12"/>
        <v>0/</v>
      </c>
      <c r="P184" t="str">
        <f t="shared" si="13"/>
        <v>/0</v>
      </c>
    </row>
    <row r="185" spans="1:16" ht="16" customHeight="1">
      <c r="A185" s="39" t="s">
        <v>494</v>
      </c>
      <c r="B185" s="27" t="s">
        <v>799</v>
      </c>
      <c r="C185" s="27">
        <v>0</v>
      </c>
      <c r="D185" s="27">
        <v>0</v>
      </c>
      <c r="E185" s="27">
        <v>0</v>
      </c>
      <c r="F185" s="27">
        <v>0</v>
      </c>
      <c r="G185" s="27">
        <v>0</v>
      </c>
      <c r="H185" s="27">
        <v>0</v>
      </c>
      <c r="I185" s="27">
        <v>0</v>
      </c>
      <c r="J185" s="27">
        <v>0</v>
      </c>
      <c r="K185" s="27">
        <v>0</v>
      </c>
      <c r="L185" s="27">
        <v>0</v>
      </c>
      <c r="M185" s="27">
        <v>93.1</v>
      </c>
      <c r="N185" s="28">
        <v>2.5</v>
      </c>
      <c r="O185" t="str">
        <f t="shared" si="12"/>
        <v>0/</v>
      </c>
      <c r="P185" t="str">
        <f t="shared" si="13"/>
        <v>/0</v>
      </c>
    </row>
    <row r="186" spans="1:16" ht="16" customHeight="1">
      <c r="A186" s="39" t="s">
        <v>497</v>
      </c>
      <c r="B186" s="27" t="s">
        <v>799</v>
      </c>
      <c r="C186" s="27">
        <v>0</v>
      </c>
      <c r="D186" s="27">
        <v>0</v>
      </c>
      <c r="E186" s="27">
        <v>0</v>
      </c>
      <c r="F186" s="27">
        <v>0</v>
      </c>
      <c r="G186" s="27">
        <v>1</v>
      </c>
      <c r="H186" s="27">
        <v>0</v>
      </c>
      <c r="I186" s="27">
        <v>3</v>
      </c>
      <c r="J186" s="27">
        <v>39</v>
      </c>
      <c r="K186" s="27">
        <v>0</v>
      </c>
      <c r="L186" s="27">
        <v>4</v>
      </c>
      <c r="M186" s="27">
        <v>0.7</v>
      </c>
      <c r="N186" s="28">
        <v>0.3</v>
      </c>
      <c r="O186" t="str">
        <f t="shared" si="12"/>
        <v>0/</v>
      </c>
      <c r="P186" t="str">
        <f t="shared" si="13"/>
        <v>/0</v>
      </c>
    </row>
    <row r="187" spans="1:16" ht="16" customHeight="1">
      <c r="A187" s="39" t="s">
        <v>499</v>
      </c>
      <c r="B187" s="27" t="s">
        <v>799</v>
      </c>
      <c r="C187" s="27">
        <v>0</v>
      </c>
      <c r="D187" s="27">
        <v>0</v>
      </c>
      <c r="E187" s="27">
        <v>0</v>
      </c>
      <c r="F187" s="27">
        <v>0</v>
      </c>
      <c r="G187" s="27">
        <v>0</v>
      </c>
      <c r="H187" s="27">
        <v>0</v>
      </c>
      <c r="I187" s="27">
        <v>0</v>
      </c>
      <c r="J187" s="27">
        <v>0</v>
      </c>
      <c r="K187" s="27">
        <v>0</v>
      </c>
      <c r="L187" s="27">
        <v>0</v>
      </c>
      <c r="M187" s="27">
        <v>88.9</v>
      </c>
      <c r="N187" s="29">
        <v>-3.2</v>
      </c>
      <c r="O187" t="str">
        <f t="shared" ref="O187:O204" si="14">LEFT(B187,2)</f>
        <v>0/</v>
      </c>
      <c r="P187" t="str">
        <f t="shared" ref="P187:P204" si="15">RIGHT(B187,2)</f>
        <v>/0</v>
      </c>
    </row>
    <row r="188" spans="1:16" ht="16" customHeight="1">
      <c r="A188" s="39" t="s">
        <v>502</v>
      </c>
      <c r="B188" s="27" t="s">
        <v>799</v>
      </c>
      <c r="C188" s="27">
        <v>0</v>
      </c>
      <c r="D188" s="27">
        <v>0</v>
      </c>
      <c r="E188" s="27">
        <v>0</v>
      </c>
      <c r="F188" s="27">
        <v>0</v>
      </c>
      <c r="G188" s="27">
        <v>0</v>
      </c>
      <c r="H188" s="27">
        <v>0</v>
      </c>
      <c r="I188" s="27">
        <v>0</v>
      </c>
      <c r="J188" s="27">
        <v>0</v>
      </c>
      <c r="K188" s="27">
        <v>0</v>
      </c>
      <c r="L188" s="27">
        <v>0</v>
      </c>
      <c r="M188" s="27">
        <v>59.4</v>
      </c>
      <c r="N188" s="29">
        <v>-0.7</v>
      </c>
      <c r="O188" t="str">
        <f t="shared" si="14"/>
        <v>0/</v>
      </c>
      <c r="P188" t="str">
        <f t="shared" si="15"/>
        <v>/0</v>
      </c>
    </row>
    <row r="189" spans="1:16" ht="16" customHeight="1">
      <c r="A189" s="39" t="s">
        <v>505</v>
      </c>
      <c r="B189" s="27" t="s">
        <v>799</v>
      </c>
      <c r="C189" s="27">
        <v>0</v>
      </c>
      <c r="D189" s="27">
        <v>0</v>
      </c>
      <c r="E189" s="27">
        <v>0</v>
      </c>
      <c r="F189" s="27">
        <v>7</v>
      </c>
      <c r="G189" s="27">
        <v>29</v>
      </c>
      <c r="H189" s="27">
        <v>0</v>
      </c>
      <c r="I189" s="27">
        <v>2</v>
      </c>
      <c r="J189" s="27">
        <v>14</v>
      </c>
      <c r="K189" s="27">
        <v>0</v>
      </c>
      <c r="L189" s="27">
        <v>2</v>
      </c>
      <c r="M189" s="27">
        <v>0.3</v>
      </c>
      <c r="N189" s="28">
        <v>0.1</v>
      </c>
      <c r="O189" t="str">
        <f t="shared" si="14"/>
        <v>0/</v>
      </c>
      <c r="P189" t="str">
        <f t="shared" si="15"/>
        <v>/0</v>
      </c>
    </row>
    <row r="190" spans="1:16" ht="16" customHeight="1">
      <c r="A190" s="39" t="s">
        <v>507</v>
      </c>
      <c r="B190" s="27" t="s">
        <v>799</v>
      </c>
      <c r="C190" s="27">
        <v>0</v>
      </c>
      <c r="D190" s="27">
        <v>0</v>
      </c>
      <c r="E190" s="27">
        <v>0</v>
      </c>
      <c r="F190" s="27">
        <v>0</v>
      </c>
      <c r="G190" s="27">
        <v>0</v>
      </c>
      <c r="H190" s="27">
        <v>0</v>
      </c>
      <c r="I190" s="27">
        <v>3</v>
      </c>
      <c r="J190" s="27">
        <v>32</v>
      </c>
      <c r="K190" s="27">
        <v>0</v>
      </c>
      <c r="L190" s="27">
        <v>4</v>
      </c>
      <c r="M190" s="27">
        <v>2.6</v>
      </c>
      <c r="N190" s="29">
        <v>-0.3</v>
      </c>
      <c r="O190" t="str">
        <f t="shared" si="14"/>
        <v>0/</v>
      </c>
      <c r="P190" t="str">
        <f t="shared" si="15"/>
        <v>/0</v>
      </c>
    </row>
    <row r="191" spans="1:16" ht="16" customHeight="1">
      <c r="A191" s="39" t="s">
        <v>510</v>
      </c>
      <c r="B191" s="27" t="s">
        <v>799</v>
      </c>
      <c r="C191" s="27">
        <v>0</v>
      </c>
      <c r="D191" s="27">
        <v>0</v>
      </c>
      <c r="E191" s="27">
        <v>0</v>
      </c>
      <c r="F191" s="27">
        <v>0</v>
      </c>
      <c r="G191" s="27">
        <v>0</v>
      </c>
      <c r="H191" s="27">
        <v>0</v>
      </c>
      <c r="I191" s="27">
        <v>0</v>
      </c>
      <c r="J191" s="27">
        <v>0</v>
      </c>
      <c r="K191" s="27">
        <v>0</v>
      </c>
      <c r="L191" s="27">
        <v>0</v>
      </c>
      <c r="M191" s="27">
        <v>71.2</v>
      </c>
      <c r="N191" s="29">
        <v>-8.8000000000000007</v>
      </c>
      <c r="O191" t="str">
        <f t="shared" si="14"/>
        <v>0/</v>
      </c>
      <c r="P191" t="str">
        <f t="shared" si="15"/>
        <v>/0</v>
      </c>
    </row>
    <row r="192" spans="1:16" ht="16" customHeight="1">
      <c r="A192" s="39" t="s">
        <v>513</v>
      </c>
      <c r="B192" s="27" t="s">
        <v>799</v>
      </c>
      <c r="C192" s="27">
        <v>0</v>
      </c>
      <c r="D192" s="27">
        <v>0</v>
      </c>
      <c r="E192" s="27">
        <v>0</v>
      </c>
      <c r="F192" s="27">
        <v>0</v>
      </c>
      <c r="G192" s="27">
        <v>0</v>
      </c>
      <c r="H192" s="27">
        <v>0</v>
      </c>
      <c r="I192" s="27">
        <v>0</v>
      </c>
      <c r="J192" s="27">
        <v>0</v>
      </c>
      <c r="K192" s="27">
        <v>0</v>
      </c>
      <c r="L192" s="27">
        <v>0</v>
      </c>
      <c r="M192" s="27">
        <v>13.2</v>
      </c>
      <c r="N192" s="28">
        <v>0.2</v>
      </c>
      <c r="O192" t="str">
        <f t="shared" si="14"/>
        <v>0/</v>
      </c>
      <c r="P192" t="str">
        <f t="shared" si="15"/>
        <v>/0</v>
      </c>
    </row>
    <row r="193" spans="1:16" ht="16" customHeight="1">
      <c r="A193" s="39" t="s">
        <v>516</v>
      </c>
      <c r="B193" s="27" t="s">
        <v>799</v>
      </c>
      <c r="C193" s="27">
        <v>0</v>
      </c>
      <c r="D193" s="27">
        <v>0</v>
      </c>
      <c r="E193" s="27">
        <v>0</v>
      </c>
      <c r="F193" s="27">
        <v>0</v>
      </c>
      <c r="G193" s="27">
        <v>0</v>
      </c>
      <c r="H193" s="27">
        <v>0</v>
      </c>
      <c r="I193" s="27">
        <v>0</v>
      </c>
      <c r="J193" s="27">
        <v>0</v>
      </c>
      <c r="K193" s="27">
        <v>0</v>
      </c>
      <c r="L193" s="27">
        <v>0</v>
      </c>
      <c r="M193" s="27">
        <v>7.6</v>
      </c>
      <c r="N193" s="28">
        <v>0.6</v>
      </c>
      <c r="O193" t="str">
        <f t="shared" si="14"/>
        <v>0/</v>
      </c>
      <c r="P193" t="str">
        <f t="shared" si="15"/>
        <v>/0</v>
      </c>
    </row>
    <row r="194" spans="1:16" ht="16" customHeight="1">
      <c r="A194" s="39" t="s">
        <v>519</v>
      </c>
      <c r="B194" s="27" t="s">
        <v>799</v>
      </c>
      <c r="C194" s="27">
        <v>0</v>
      </c>
      <c r="D194" s="27">
        <v>0</v>
      </c>
      <c r="E194" s="27">
        <v>0</v>
      </c>
      <c r="F194" s="27">
        <v>0</v>
      </c>
      <c r="G194" s="27">
        <v>2</v>
      </c>
      <c r="H194" s="27">
        <v>0</v>
      </c>
      <c r="I194" s="27">
        <v>2</v>
      </c>
      <c r="J194" s="27">
        <v>37</v>
      </c>
      <c r="K194" s="27">
        <v>0</v>
      </c>
      <c r="L194" s="27">
        <v>5</v>
      </c>
      <c r="M194" s="27">
        <v>14.3</v>
      </c>
      <c r="N194" s="29">
        <v>-1.3</v>
      </c>
      <c r="O194" t="str">
        <f t="shared" si="14"/>
        <v>0/</v>
      </c>
      <c r="P194" t="str">
        <f t="shared" si="15"/>
        <v>/0</v>
      </c>
    </row>
    <row r="195" spans="1:16" ht="16" customHeight="1">
      <c r="A195" s="39" t="s">
        <v>521</v>
      </c>
      <c r="B195" s="27" t="s">
        <v>799</v>
      </c>
      <c r="C195" s="27">
        <v>0</v>
      </c>
      <c r="D195" s="27">
        <v>0</v>
      </c>
      <c r="E195" s="27">
        <v>0</v>
      </c>
      <c r="F195" s="27">
        <v>8</v>
      </c>
      <c r="G195" s="27">
        <v>33</v>
      </c>
      <c r="H195" s="27">
        <v>0</v>
      </c>
      <c r="I195" s="27">
        <v>2</v>
      </c>
      <c r="J195" s="27">
        <v>12</v>
      </c>
      <c r="K195" s="27">
        <v>0</v>
      </c>
      <c r="L195" s="27">
        <v>2</v>
      </c>
      <c r="M195" s="27">
        <v>1.4</v>
      </c>
      <c r="N195" s="28">
        <v>0.2</v>
      </c>
      <c r="O195" t="str">
        <f t="shared" si="14"/>
        <v>0/</v>
      </c>
      <c r="P195" t="str">
        <f t="shared" si="15"/>
        <v>/0</v>
      </c>
    </row>
    <row r="196" spans="1:16" ht="16" customHeight="1">
      <c r="A196" s="39" t="s">
        <v>523</v>
      </c>
      <c r="B196" s="27" t="s">
        <v>799</v>
      </c>
      <c r="C196" s="27">
        <v>0</v>
      </c>
      <c r="D196" s="27">
        <v>0</v>
      </c>
      <c r="E196" s="27">
        <v>0</v>
      </c>
      <c r="F196" s="27">
        <v>0</v>
      </c>
      <c r="G196" s="27">
        <v>0</v>
      </c>
      <c r="H196" s="27">
        <v>0</v>
      </c>
      <c r="I196" s="27">
        <v>0</v>
      </c>
      <c r="J196" s="27">
        <v>0</v>
      </c>
      <c r="K196" s="27">
        <v>0</v>
      </c>
      <c r="L196" s="27">
        <v>0</v>
      </c>
      <c r="M196" s="27">
        <v>2.8</v>
      </c>
      <c r="N196" s="29">
        <v>-0.2</v>
      </c>
      <c r="O196" t="str">
        <f t="shared" si="14"/>
        <v>0/</v>
      </c>
      <c r="P196" t="str">
        <f t="shared" si="15"/>
        <v>/0</v>
      </c>
    </row>
    <row r="197" spans="1:16" ht="16" customHeight="1">
      <c r="A197" s="39" t="s">
        <v>526</v>
      </c>
      <c r="B197" s="27" t="s">
        <v>799</v>
      </c>
      <c r="C197" s="27">
        <v>0</v>
      </c>
      <c r="D197" s="27">
        <v>0</v>
      </c>
      <c r="E197" s="27">
        <v>0</v>
      </c>
      <c r="F197" s="27">
        <v>0</v>
      </c>
      <c r="G197" s="27">
        <v>0</v>
      </c>
      <c r="H197" s="27">
        <v>0</v>
      </c>
      <c r="I197" s="27">
        <v>0</v>
      </c>
      <c r="J197" s="27">
        <v>0</v>
      </c>
      <c r="K197" s="27">
        <v>0</v>
      </c>
      <c r="L197" s="27">
        <v>0</v>
      </c>
      <c r="M197" s="27">
        <v>76.2</v>
      </c>
      <c r="N197" s="29">
        <v>-1.6</v>
      </c>
      <c r="O197" t="str">
        <f t="shared" si="14"/>
        <v>0/</v>
      </c>
      <c r="P197" t="str">
        <f t="shared" si="15"/>
        <v>/0</v>
      </c>
    </row>
    <row r="198" spans="1:16" ht="16" customHeight="1">
      <c r="A198" s="39" t="s">
        <v>832</v>
      </c>
      <c r="B198" s="27" t="s">
        <v>799</v>
      </c>
      <c r="C198" s="27">
        <v>0</v>
      </c>
      <c r="D198" s="27">
        <v>0</v>
      </c>
      <c r="E198" s="27">
        <v>0</v>
      </c>
      <c r="F198" s="27">
        <v>0</v>
      </c>
      <c r="G198" s="27">
        <v>0</v>
      </c>
      <c r="H198" s="27">
        <v>0</v>
      </c>
      <c r="I198" s="27">
        <v>0</v>
      </c>
      <c r="J198" s="27">
        <v>0</v>
      </c>
      <c r="K198" s="27">
        <v>0</v>
      </c>
      <c r="L198" s="27">
        <v>0</v>
      </c>
      <c r="M198" s="27">
        <v>38</v>
      </c>
      <c r="N198" s="28">
        <v>0.6</v>
      </c>
      <c r="O198" t="str">
        <f t="shared" si="14"/>
        <v>0/</v>
      </c>
      <c r="P198" t="str">
        <f t="shared" si="15"/>
        <v>/0</v>
      </c>
    </row>
    <row r="199" spans="1:16" ht="16" customHeight="1">
      <c r="A199" s="39" t="s">
        <v>532</v>
      </c>
      <c r="B199" s="27" t="s">
        <v>799</v>
      </c>
      <c r="C199" s="27">
        <v>0</v>
      </c>
      <c r="D199" s="27">
        <v>0</v>
      </c>
      <c r="E199" s="27">
        <v>0</v>
      </c>
      <c r="F199" s="27">
        <v>0</v>
      </c>
      <c r="G199" s="27">
        <v>0</v>
      </c>
      <c r="H199" s="27">
        <v>0</v>
      </c>
      <c r="I199" s="27">
        <v>0</v>
      </c>
      <c r="J199" s="27">
        <v>0</v>
      </c>
      <c r="K199" s="27">
        <v>0</v>
      </c>
      <c r="L199" s="27">
        <v>0</v>
      </c>
      <c r="M199" s="27">
        <v>1.9</v>
      </c>
      <c r="N199" s="29">
        <v>-0.5</v>
      </c>
      <c r="O199" t="str">
        <f t="shared" si="14"/>
        <v>0/</v>
      </c>
      <c r="P199" t="str">
        <f t="shared" si="15"/>
        <v>/0</v>
      </c>
    </row>
    <row r="200" spans="1:16" ht="16" customHeight="1">
      <c r="A200" s="39" t="s">
        <v>833</v>
      </c>
      <c r="B200" s="27" t="s">
        <v>799</v>
      </c>
      <c r="C200" s="27">
        <v>0</v>
      </c>
      <c r="D200" s="27">
        <v>0</v>
      </c>
      <c r="E200" s="27">
        <v>0</v>
      </c>
      <c r="F200" s="27">
        <v>0</v>
      </c>
      <c r="G200" s="27">
        <v>0</v>
      </c>
      <c r="H200" s="27">
        <v>0</v>
      </c>
      <c r="I200" s="27">
        <v>3</v>
      </c>
      <c r="J200" s="27">
        <v>31</v>
      </c>
      <c r="K200" s="27">
        <v>0</v>
      </c>
      <c r="L200" s="27">
        <v>4</v>
      </c>
      <c r="M200" s="27">
        <v>8.3000000000000007</v>
      </c>
      <c r="N200" s="29">
        <v>-4.5</v>
      </c>
      <c r="O200" t="str">
        <f t="shared" si="14"/>
        <v>0/</v>
      </c>
      <c r="P200" t="str">
        <f t="shared" si="15"/>
        <v>/0</v>
      </c>
    </row>
    <row r="201" spans="1:16" ht="16" customHeight="1">
      <c r="A201" s="39" t="s">
        <v>538</v>
      </c>
      <c r="B201" s="35">
        <v>44485</v>
      </c>
      <c r="C201" s="27">
        <v>123</v>
      </c>
      <c r="D201" s="27">
        <v>1</v>
      </c>
      <c r="E201" s="27">
        <v>0</v>
      </c>
      <c r="F201" s="27">
        <v>1</v>
      </c>
      <c r="G201" s="27">
        <v>6</v>
      </c>
      <c r="H201" s="27">
        <v>0</v>
      </c>
      <c r="I201" s="27">
        <v>0</v>
      </c>
      <c r="J201" s="27">
        <v>0</v>
      </c>
      <c r="K201" s="27">
        <v>0</v>
      </c>
      <c r="L201" s="27">
        <v>0</v>
      </c>
      <c r="M201" s="27">
        <v>0.1</v>
      </c>
      <c r="N201" s="28">
        <v>0.1</v>
      </c>
      <c r="O201" t="str">
        <f t="shared" si="14"/>
        <v>44</v>
      </c>
      <c r="P201" t="str">
        <f t="shared" si="15"/>
        <v>85</v>
      </c>
    </row>
    <row r="202" spans="1:16" ht="16" customHeight="1">
      <c r="A202" s="39" t="s">
        <v>540</v>
      </c>
      <c r="B202" s="27" t="s">
        <v>799</v>
      </c>
      <c r="C202" s="27">
        <v>0</v>
      </c>
      <c r="D202" s="27">
        <v>0</v>
      </c>
      <c r="E202" s="27">
        <v>0</v>
      </c>
      <c r="F202" s="27">
        <v>0</v>
      </c>
      <c r="G202" s="27">
        <v>0</v>
      </c>
      <c r="H202" s="27">
        <v>0</v>
      </c>
      <c r="I202" s="27">
        <v>3</v>
      </c>
      <c r="J202" s="27">
        <v>37</v>
      </c>
      <c r="K202" s="27">
        <v>0</v>
      </c>
      <c r="L202" s="27">
        <v>5</v>
      </c>
      <c r="M202" s="27">
        <v>1.5</v>
      </c>
      <c r="N202" s="29">
        <v>-0.1</v>
      </c>
      <c r="O202" t="str">
        <f t="shared" si="14"/>
        <v>0/</v>
      </c>
      <c r="P202" t="str">
        <f t="shared" si="15"/>
        <v>/0</v>
      </c>
    </row>
    <row r="203" spans="1:16" ht="16" customHeight="1">
      <c r="A203" s="39" t="s">
        <v>542</v>
      </c>
      <c r="B203" s="27" t="s">
        <v>799</v>
      </c>
      <c r="C203" s="27">
        <v>0</v>
      </c>
      <c r="D203" s="27">
        <v>0</v>
      </c>
      <c r="E203" s="27">
        <v>0</v>
      </c>
      <c r="F203" s="27">
        <v>0</v>
      </c>
      <c r="G203" s="27">
        <v>0</v>
      </c>
      <c r="H203" s="27">
        <v>0</v>
      </c>
      <c r="I203" s="27">
        <v>0</v>
      </c>
      <c r="J203" s="27">
        <v>0</v>
      </c>
      <c r="K203" s="27">
        <v>0</v>
      </c>
      <c r="L203" s="27">
        <v>0</v>
      </c>
      <c r="M203" s="27">
        <v>5.5</v>
      </c>
      <c r="N203" s="28">
        <v>0.8</v>
      </c>
      <c r="O203" t="str">
        <f t="shared" si="14"/>
        <v>0/</v>
      </c>
      <c r="P203" t="str">
        <f t="shared" si="15"/>
        <v>/0</v>
      </c>
    </row>
    <row r="204" spans="1:16" ht="16" customHeight="1">
      <c r="A204" s="39" t="s">
        <v>545</v>
      </c>
      <c r="B204" s="27" t="s">
        <v>799</v>
      </c>
      <c r="C204" s="27">
        <v>0</v>
      </c>
      <c r="D204" s="27">
        <v>0</v>
      </c>
      <c r="E204" s="27">
        <v>0</v>
      </c>
      <c r="F204" s="27">
        <v>7</v>
      </c>
      <c r="G204" s="27">
        <v>30</v>
      </c>
      <c r="H204" s="27">
        <v>0</v>
      </c>
      <c r="I204" s="27">
        <v>2</v>
      </c>
      <c r="J204" s="27">
        <v>11</v>
      </c>
      <c r="K204" s="27">
        <v>0</v>
      </c>
      <c r="L204" s="27">
        <v>2</v>
      </c>
      <c r="M204" s="27">
        <v>35.4</v>
      </c>
      <c r="N204" s="30"/>
      <c r="O204" t="str">
        <f t="shared" si="14"/>
        <v>0/</v>
      </c>
      <c r="P204" t="str">
        <f t="shared" si="15"/>
        <v>/0</v>
      </c>
    </row>
    <row r="205" spans="1:16">
      <c r="A205" s="39"/>
    </row>
    <row r="206" spans="1:16" ht="16" customHeight="1">
      <c r="A206" s="39" t="s">
        <v>548</v>
      </c>
      <c r="B206" s="27" t="s">
        <v>799</v>
      </c>
      <c r="C206" s="27">
        <v>0</v>
      </c>
      <c r="D206" s="27">
        <v>0</v>
      </c>
      <c r="E206" s="27">
        <v>0</v>
      </c>
      <c r="F206" s="27">
        <v>0</v>
      </c>
      <c r="G206" s="27">
        <v>0</v>
      </c>
      <c r="H206" s="27">
        <v>0</v>
      </c>
      <c r="I206" s="27">
        <v>3</v>
      </c>
      <c r="J206" s="27">
        <v>33</v>
      </c>
      <c r="K206" s="27">
        <v>0</v>
      </c>
      <c r="L206" s="27">
        <v>4</v>
      </c>
      <c r="M206" s="27">
        <v>1</v>
      </c>
      <c r="N206" s="29">
        <v>-0.1</v>
      </c>
      <c r="O206" t="str">
        <f t="shared" ref="O206:O237" si="16">LEFT(B206,2)</f>
        <v>0/</v>
      </c>
      <c r="P206" t="str">
        <f t="shared" ref="P206:P237" si="17">RIGHT(B206,2)</f>
        <v>/0</v>
      </c>
    </row>
    <row r="207" spans="1:16" ht="16" customHeight="1">
      <c r="A207" s="39" t="s">
        <v>551</v>
      </c>
      <c r="B207" s="27" t="s">
        <v>799</v>
      </c>
      <c r="C207" s="27">
        <v>0</v>
      </c>
      <c r="D207" s="27">
        <v>0</v>
      </c>
      <c r="E207" s="27">
        <v>0</v>
      </c>
      <c r="F207" s="27">
        <v>0</v>
      </c>
      <c r="G207" s="27">
        <v>0</v>
      </c>
      <c r="H207" s="27">
        <v>0</v>
      </c>
      <c r="I207" s="27">
        <v>3</v>
      </c>
      <c r="J207" s="27">
        <v>32</v>
      </c>
      <c r="K207" s="27">
        <v>0</v>
      </c>
      <c r="L207" s="27">
        <v>4</v>
      </c>
      <c r="M207" s="27">
        <v>46.7</v>
      </c>
      <c r="N207" s="28">
        <v>1</v>
      </c>
      <c r="O207" t="str">
        <f t="shared" si="16"/>
        <v>0/</v>
      </c>
      <c r="P207" t="str">
        <f t="shared" si="17"/>
        <v>/0</v>
      </c>
    </row>
    <row r="208" spans="1:16" ht="16" customHeight="1">
      <c r="A208" s="39" t="s">
        <v>554</v>
      </c>
      <c r="B208" s="27" t="s">
        <v>799</v>
      </c>
      <c r="C208" s="27">
        <v>0</v>
      </c>
      <c r="D208" s="27">
        <v>0</v>
      </c>
      <c r="E208" s="27">
        <v>0</v>
      </c>
      <c r="F208" s="27">
        <v>0</v>
      </c>
      <c r="G208" s="27">
        <v>0</v>
      </c>
      <c r="H208" s="27">
        <v>0</v>
      </c>
      <c r="I208" s="27">
        <v>0</v>
      </c>
      <c r="J208" s="27">
        <v>0</v>
      </c>
      <c r="K208" s="27">
        <v>0</v>
      </c>
      <c r="L208" s="27">
        <v>0</v>
      </c>
      <c r="M208" s="27">
        <v>8.3000000000000007</v>
      </c>
      <c r="N208" s="28">
        <v>5.6</v>
      </c>
      <c r="O208" t="str">
        <f t="shared" si="16"/>
        <v>0/</v>
      </c>
      <c r="P208" t="str">
        <f t="shared" si="17"/>
        <v>/0</v>
      </c>
    </row>
    <row r="209" spans="1:16" ht="16" customHeight="1">
      <c r="A209" s="39" t="s">
        <v>557</v>
      </c>
      <c r="B209" s="27" t="s">
        <v>799</v>
      </c>
      <c r="C209" s="27">
        <v>0</v>
      </c>
      <c r="D209" s="27">
        <v>0</v>
      </c>
      <c r="E209" s="27">
        <v>0</v>
      </c>
      <c r="F209" s="27">
        <v>0</v>
      </c>
      <c r="G209" s="27">
        <v>0</v>
      </c>
      <c r="H209" s="27">
        <v>0</v>
      </c>
      <c r="I209" s="27">
        <v>0</v>
      </c>
      <c r="J209" s="27">
        <v>0</v>
      </c>
      <c r="K209" s="27">
        <v>0</v>
      </c>
      <c r="L209" s="27">
        <v>0</v>
      </c>
      <c r="M209" s="27">
        <v>0.1</v>
      </c>
      <c r="N209" s="27">
        <v>0</v>
      </c>
      <c r="O209" t="str">
        <f t="shared" si="16"/>
        <v>0/</v>
      </c>
      <c r="P209" t="str">
        <f t="shared" si="17"/>
        <v>/0</v>
      </c>
    </row>
    <row r="210" spans="1:16" ht="16" customHeight="1">
      <c r="A210" s="39" t="s">
        <v>559</v>
      </c>
      <c r="B210" s="27" t="s">
        <v>799</v>
      </c>
      <c r="C210" s="27">
        <v>0</v>
      </c>
      <c r="D210" s="27">
        <v>0</v>
      </c>
      <c r="E210" s="27">
        <v>0</v>
      </c>
      <c r="F210" s="27">
        <v>0</v>
      </c>
      <c r="G210" s="27">
        <v>0</v>
      </c>
      <c r="H210" s="27">
        <v>0</v>
      </c>
      <c r="I210" s="27">
        <v>0</v>
      </c>
      <c r="J210" s="27">
        <v>0</v>
      </c>
      <c r="K210" s="27">
        <v>0</v>
      </c>
      <c r="L210" s="27">
        <v>0</v>
      </c>
      <c r="M210" s="27">
        <v>55</v>
      </c>
      <c r="N210" s="28">
        <v>6.8</v>
      </c>
      <c r="O210" t="str">
        <f t="shared" si="16"/>
        <v>0/</v>
      </c>
      <c r="P210" t="str">
        <f t="shared" si="17"/>
        <v>/0</v>
      </c>
    </row>
    <row r="211" spans="1:16" ht="16" customHeight="1">
      <c r="A211" s="39" t="s">
        <v>834</v>
      </c>
      <c r="B211" s="27" t="s">
        <v>799</v>
      </c>
      <c r="C211" s="27">
        <v>0</v>
      </c>
      <c r="D211" s="27">
        <v>0</v>
      </c>
      <c r="E211" s="27">
        <v>0</v>
      </c>
      <c r="F211" s="27">
        <v>0</v>
      </c>
      <c r="G211" s="27">
        <v>0</v>
      </c>
      <c r="H211" s="27">
        <v>0</v>
      </c>
      <c r="I211" s="27">
        <v>3</v>
      </c>
      <c r="J211" s="27">
        <v>29</v>
      </c>
      <c r="K211" s="27">
        <v>0</v>
      </c>
      <c r="L211" s="27">
        <v>5</v>
      </c>
      <c r="M211" s="27">
        <v>12.1</v>
      </c>
      <c r="N211" s="29">
        <v>-0.3</v>
      </c>
      <c r="O211" t="str">
        <f t="shared" si="16"/>
        <v>0/</v>
      </c>
      <c r="P211" t="str">
        <f t="shared" si="17"/>
        <v>/0</v>
      </c>
    </row>
    <row r="212" spans="1:16" ht="16" customHeight="1">
      <c r="A212" s="39" t="s">
        <v>835</v>
      </c>
      <c r="B212" s="27" t="s">
        <v>799</v>
      </c>
      <c r="C212" s="27">
        <v>0</v>
      </c>
      <c r="D212" s="27">
        <v>0</v>
      </c>
      <c r="E212" s="27">
        <v>0</v>
      </c>
      <c r="F212" s="27">
        <v>0</v>
      </c>
      <c r="G212" s="27">
        <v>0</v>
      </c>
      <c r="H212" s="27">
        <v>0</v>
      </c>
      <c r="I212" s="27">
        <v>0</v>
      </c>
      <c r="J212" s="27">
        <v>0</v>
      </c>
      <c r="K212" s="27">
        <v>0</v>
      </c>
      <c r="L212" s="27">
        <v>0</v>
      </c>
      <c r="M212" s="27">
        <v>1.6</v>
      </c>
      <c r="N212" s="29">
        <v>-0.1</v>
      </c>
      <c r="O212" t="str">
        <f t="shared" si="16"/>
        <v>0/</v>
      </c>
      <c r="P212" t="str">
        <f t="shared" si="17"/>
        <v>/0</v>
      </c>
    </row>
    <row r="213" spans="1:16" ht="16" customHeight="1">
      <c r="A213" s="39" t="s">
        <v>567</v>
      </c>
      <c r="B213" s="27" t="s">
        <v>799</v>
      </c>
      <c r="C213" s="27">
        <v>0</v>
      </c>
      <c r="D213" s="27">
        <v>0</v>
      </c>
      <c r="E213" s="27">
        <v>0</v>
      </c>
      <c r="F213" s="27">
        <v>0</v>
      </c>
      <c r="G213" s="27">
        <v>0</v>
      </c>
      <c r="H213" s="27">
        <v>0</v>
      </c>
      <c r="I213" s="27">
        <v>0</v>
      </c>
      <c r="J213" s="27">
        <v>0</v>
      </c>
      <c r="K213" s="27">
        <v>0</v>
      </c>
      <c r="L213" s="27">
        <v>0</v>
      </c>
      <c r="M213" s="27">
        <v>57.3</v>
      </c>
      <c r="N213" s="28">
        <v>0.9</v>
      </c>
      <c r="O213" t="str">
        <f t="shared" si="16"/>
        <v>0/</v>
      </c>
      <c r="P213" t="str">
        <f t="shared" si="17"/>
        <v>/0</v>
      </c>
    </row>
    <row r="214" spans="1:16" ht="16" customHeight="1">
      <c r="A214" s="39" t="s">
        <v>836</v>
      </c>
      <c r="B214" s="27" t="s">
        <v>799</v>
      </c>
      <c r="C214" s="27">
        <v>0</v>
      </c>
      <c r="D214" s="27">
        <v>0</v>
      </c>
      <c r="E214" s="27">
        <v>0</v>
      </c>
      <c r="F214" s="27">
        <v>7</v>
      </c>
      <c r="G214" s="27">
        <v>29</v>
      </c>
      <c r="H214" s="27">
        <v>0</v>
      </c>
      <c r="I214" s="27">
        <v>2</v>
      </c>
      <c r="J214" s="27">
        <v>13</v>
      </c>
      <c r="K214" s="27">
        <v>0</v>
      </c>
      <c r="L214" s="27">
        <v>2</v>
      </c>
      <c r="M214" s="27">
        <v>72.5</v>
      </c>
      <c r="N214" s="29">
        <v>-8.1999999999999993</v>
      </c>
      <c r="O214" t="str">
        <f t="shared" si="16"/>
        <v>0/</v>
      </c>
      <c r="P214" t="str">
        <f t="shared" si="17"/>
        <v>/0</v>
      </c>
    </row>
    <row r="215" spans="1:16" ht="16" customHeight="1">
      <c r="A215" s="39" t="s">
        <v>572</v>
      </c>
      <c r="B215" s="27" t="s">
        <v>799</v>
      </c>
      <c r="C215" s="27">
        <v>0</v>
      </c>
      <c r="D215" s="27">
        <v>0</v>
      </c>
      <c r="E215" s="27">
        <v>0</v>
      </c>
      <c r="F215" s="27">
        <v>0</v>
      </c>
      <c r="G215" s="27">
        <v>0</v>
      </c>
      <c r="H215" s="27">
        <v>0</v>
      </c>
      <c r="I215" s="27">
        <v>3</v>
      </c>
      <c r="J215" s="27">
        <v>30</v>
      </c>
      <c r="K215" s="27">
        <v>0</v>
      </c>
      <c r="L215" s="27">
        <v>4</v>
      </c>
      <c r="M215" s="27">
        <v>23.7</v>
      </c>
      <c r="N215" s="29">
        <v>-6</v>
      </c>
      <c r="O215" t="str">
        <f t="shared" si="16"/>
        <v>0/</v>
      </c>
      <c r="P215" t="str">
        <f t="shared" si="17"/>
        <v>/0</v>
      </c>
    </row>
    <row r="216" spans="1:16" ht="16" customHeight="1">
      <c r="A216" s="39" t="s">
        <v>575</v>
      </c>
      <c r="B216" s="27" t="s">
        <v>799</v>
      </c>
      <c r="C216" s="27">
        <v>0</v>
      </c>
      <c r="D216" s="27">
        <v>0</v>
      </c>
      <c r="E216" s="27">
        <v>0</v>
      </c>
      <c r="F216" s="27">
        <v>0</v>
      </c>
      <c r="G216" s="27">
        <v>0</v>
      </c>
      <c r="H216" s="27">
        <v>0</v>
      </c>
      <c r="I216" s="27">
        <v>0</v>
      </c>
      <c r="J216" s="27">
        <v>0</v>
      </c>
      <c r="K216" s="27">
        <v>0</v>
      </c>
      <c r="L216" s="27">
        <v>0</v>
      </c>
      <c r="M216" s="27">
        <v>77.099999999999994</v>
      </c>
      <c r="N216" s="28">
        <v>2.4</v>
      </c>
      <c r="O216" t="str">
        <f t="shared" si="16"/>
        <v>0/</v>
      </c>
      <c r="P216" t="str">
        <f t="shared" si="17"/>
        <v>/0</v>
      </c>
    </row>
    <row r="217" spans="1:16" ht="16" customHeight="1">
      <c r="A217" s="39" t="s">
        <v>578</v>
      </c>
      <c r="B217" s="27" t="s">
        <v>799</v>
      </c>
      <c r="C217" s="27">
        <v>0</v>
      </c>
      <c r="D217" s="27">
        <v>0</v>
      </c>
      <c r="E217" s="27">
        <v>0</v>
      </c>
      <c r="F217" s="27">
        <v>0</v>
      </c>
      <c r="G217" s="27">
        <v>0</v>
      </c>
      <c r="H217" s="27">
        <v>0</v>
      </c>
      <c r="I217" s="27">
        <v>0</v>
      </c>
      <c r="J217" s="27">
        <v>0</v>
      </c>
      <c r="K217" s="27">
        <v>0</v>
      </c>
      <c r="L217" s="27">
        <v>0</v>
      </c>
      <c r="M217" s="27">
        <v>21.5</v>
      </c>
      <c r="N217" s="28">
        <v>6.5</v>
      </c>
      <c r="O217" t="str">
        <f t="shared" si="16"/>
        <v>0/</v>
      </c>
      <c r="P217" t="str">
        <f t="shared" si="17"/>
        <v>/0</v>
      </c>
    </row>
    <row r="218" spans="1:16" ht="16" customHeight="1">
      <c r="A218" s="39" t="s">
        <v>581</v>
      </c>
      <c r="B218" s="27" t="s">
        <v>799</v>
      </c>
      <c r="C218" s="27">
        <v>0</v>
      </c>
      <c r="D218" s="27">
        <v>0</v>
      </c>
      <c r="E218" s="27">
        <v>0</v>
      </c>
      <c r="F218" s="27">
        <v>0</v>
      </c>
      <c r="G218" s="27">
        <v>0</v>
      </c>
      <c r="H218" s="27">
        <v>0</v>
      </c>
      <c r="I218" s="27">
        <v>3</v>
      </c>
      <c r="J218" s="27">
        <v>27</v>
      </c>
      <c r="K218" s="27">
        <v>0</v>
      </c>
      <c r="L218" s="27">
        <v>4</v>
      </c>
      <c r="M218" s="27">
        <v>32.700000000000003</v>
      </c>
      <c r="N218" s="29">
        <v>-2.9</v>
      </c>
      <c r="O218" t="str">
        <f t="shared" si="16"/>
        <v>0/</v>
      </c>
      <c r="P218" t="str">
        <f t="shared" si="17"/>
        <v>/0</v>
      </c>
    </row>
    <row r="219" spans="1:16" ht="16" customHeight="1">
      <c r="A219" s="39" t="s">
        <v>583</v>
      </c>
      <c r="B219" s="27" t="s">
        <v>799</v>
      </c>
      <c r="C219" s="27">
        <v>0</v>
      </c>
      <c r="D219" s="27">
        <v>0</v>
      </c>
      <c r="E219" s="27">
        <v>0</v>
      </c>
      <c r="F219" s="27">
        <v>6</v>
      </c>
      <c r="G219" s="27">
        <v>25</v>
      </c>
      <c r="H219" s="27">
        <v>0</v>
      </c>
      <c r="I219" s="27">
        <v>2</v>
      </c>
      <c r="J219" s="27">
        <v>11</v>
      </c>
      <c r="K219" s="27">
        <v>0</v>
      </c>
      <c r="L219" s="27">
        <v>2</v>
      </c>
      <c r="M219" s="27">
        <v>22</v>
      </c>
      <c r="N219" s="29">
        <v>-6</v>
      </c>
      <c r="O219" t="str">
        <f t="shared" si="16"/>
        <v>0/</v>
      </c>
      <c r="P219" t="str">
        <f t="shared" si="17"/>
        <v>/0</v>
      </c>
    </row>
    <row r="220" spans="1:16" ht="16" customHeight="1">
      <c r="A220" s="39" t="s">
        <v>585</v>
      </c>
      <c r="B220" s="27" t="s">
        <v>799</v>
      </c>
      <c r="C220" s="27">
        <v>0</v>
      </c>
      <c r="D220" s="27">
        <v>0</v>
      </c>
      <c r="E220" s="27">
        <v>0</v>
      </c>
      <c r="F220" s="27">
        <v>8</v>
      </c>
      <c r="G220" s="27">
        <v>34</v>
      </c>
      <c r="H220" s="27">
        <v>0</v>
      </c>
      <c r="I220" s="27">
        <v>0</v>
      </c>
      <c r="J220" s="27">
        <v>4</v>
      </c>
      <c r="K220" s="27">
        <v>0</v>
      </c>
      <c r="L220" s="27">
        <v>1</v>
      </c>
      <c r="M220" s="27">
        <v>1.5</v>
      </c>
      <c r="N220" s="28">
        <v>1.3</v>
      </c>
      <c r="O220" t="str">
        <f t="shared" si="16"/>
        <v>0/</v>
      </c>
      <c r="P220" t="str">
        <f t="shared" si="17"/>
        <v>/0</v>
      </c>
    </row>
    <row r="221" spans="1:16" ht="16" customHeight="1">
      <c r="A221" s="39" t="s">
        <v>587</v>
      </c>
      <c r="B221" s="27" t="s">
        <v>799</v>
      </c>
      <c r="C221" s="27">
        <v>0</v>
      </c>
      <c r="D221" s="27">
        <v>0</v>
      </c>
      <c r="E221" s="27">
        <v>0</v>
      </c>
      <c r="F221" s="27">
        <v>0</v>
      </c>
      <c r="G221" s="27">
        <v>0</v>
      </c>
      <c r="H221" s="27">
        <v>0</v>
      </c>
      <c r="I221" s="27">
        <v>0</v>
      </c>
      <c r="J221" s="27">
        <v>0</v>
      </c>
      <c r="K221" s="27">
        <v>0</v>
      </c>
      <c r="L221" s="27">
        <v>0</v>
      </c>
      <c r="M221" s="27">
        <v>14.2</v>
      </c>
      <c r="N221" s="29">
        <v>-4</v>
      </c>
      <c r="O221" t="str">
        <f t="shared" si="16"/>
        <v>0/</v>
      </c>
      <c r="P221" t="str">
        <f t="shared" si="17"/>
        <v>/0</v>
      </c>
    </row>
    <row r="222" spans="1:16" ht="16" customHeight="1">
      <c r="A222" s="39" t="s">
        <v>590</v>
      </c>
      <c r="B222" s="27" t="s">
        <v>799</v>
      </c>
      <c r="C222" s="27">
        <v>0</v>
      </c>
      <c r="D222" s="27">
        <v>0</v>
      </c>
      <c r="E222" s="27">
        <v>0</v>
      </c>
      <c r="F222" s="27">
        <v>1</v>
      </c>
      <c r="G222" s="27">
        <v>4</v>
      </c>
      <c r="H222" s="27">
        <v>0</v>
      </c>
      <c r="I222" s="27">
        <v>2</v>
      </c>
      <c r="J222" s="27">
        <v>29</v>
      </c>
      <c r="K222" s="27">
        <v>0</v>
      </c>
      <c r="L222" s="27">
        <v>3</v>
      </c>
      <c r="M222" s="27">
        <v>2</v>
      </c>
      <c r="N222" s="29">
        <v>-0.3</v>
      </c>
      <c r="O222" t="str">
        <f t="shared" si="16"/>
        <v>0/</v>
      </c>
      <c r="P222" t="str">
        <f t="shared" si="17"/>
        <v>/0</v>
      </c>
    </row>
    <row r="223" spans="1:16" ht="16" customHeight="1">
      <c r="A223" s="39" t="s">
        <v>592</v>
      </c>
      <c r="B223" s="27" t="s">
        <v>799</v>
      </c>
      <c r="C223" s="27">
        <v>0</v>
      </c>
      <c r="D223" s="27">
        <v>0</v>
      </c>
      <c r="E223" s="27">
        <v>0</v>
      </c>
      <c r="F223" s="27">
        <v>6</v>
      </c>
      <c r="G223" s="27">
        <v>24</v>
      </c>
      <c r="H223" s="27">
        <v>0</v>
      </c>
      <c r="I223" s="27">
        <v>2</v>
      </c>
      <c r="J223" s="27">
        <v>13</v>
      </c>
      <c r="K223" s="27">
        <v>0</v>
      </c>
      <c r="L223" s="27">
        <v>2</v>
      </c>
      <c r="M223" s="27">
        <v>32.799999999999997</v>
      </c>
      <c r="N223" s="29">
        <v>-10.4</v>
      </c>
      <c r="O223" t="str">
        <f t="shared" si="16"/>
        <v>0/</v>
      </c>
      <c r="P223" t="str">
        <f t="shared" si="17"/>
        <v>/0</v>
      </c>
    </row>
    <row r="224" spans="1:16" ht="16" customHeight="1">
      <c r="A224" s="39" t="s">
        <v>594</v>
      </c>
      <c r="B224" s="27" t="s">
        <v>799</v>
      </c>
      <c r="C224" s="27">
        <v>0</v>
      </c>
      <c r="D224" s="27">
        <v>0</v>
      </c>
      <c r="E224" s="27">
        <v>0</v>
      </c>
      <c r="F224" s="27">
        <v>0</v>
      </c>
      <c r="G224" s="27">
        <v>0</v>
      </c>
      <c r="H224" s="27">
        <v>0</v>
      </c>
      <c r="I224" s="27">
        <v>2</v>
      </c>
      <c r="J224" s="27">
        <v>34</v>
      </c>
      <c r="K224" s="27">
        <v>0</v>
      </c>
      <c r="L224" s="27">
        <v>4</v>
      </c>
      <c r="M224" s="27">
        <v>5.4</v>
      </c>
      <c r="N224" s="29">
        <v>-1.6</v>
      </c>
      <c r="O224" t="str">
        <f t="shared" si="16"/>
        <v>0/</v>
      </c>
      <c r="P224" t="str">
        <f t="shared" si="17"/>
        <v>/0</v>
      </c>
    </row>
    <row r="225" spans="1:16" ht="16" customHeight="1">
      <c r="A225" s="39" t="s">
        <v>596</v>
      </c>
      <c r="B225" s="27" t="s">
        <v>799</v>
      </c>
      <c r="C225" s="27">
        <v>0</v>
      </c>
      <c r="D225" s="27">
        <v>0</v>
      </c>
      <c r="E225" s="27">
        <v>0</v>
      </c>
      <c r="F225" s="27">
        <v>8</v>
      </c>
      <c r="G225" s="27">
        <v>37</v>
      </c>
      <c r="H225" s="27">
        <v>0</v>
      </c>
      <c r="I225" s="27">
        <v>1</v>
      </c>
      <c r="J225" s="27">
        <v>8</v>
      </c>
      <c r="K225" s="27">
        <v>0</v>
      </c>
      <c r="L225" s="27">
        <v>1</v>
      </c>
      <c r="M225" s="27">
        <v>0.1</v>
      </c>
      <c r="N225" s="28">
        <v>0.1</v>
      </c>
      <c r="O225" t="str">
        <f t="shared" si="16"/>
        <v>0/</v>
      </c>
      <c r="P225" t="str">
        <f t="shared" si="17"/>
        <v>/0</v>
      </c>
    </row>
    <row r="226" spans="1:16" ht="16" customHeight="1">
      <c r="A226" s="39" t="s">
        <v>598</v>
      </c>
      <c r="B226" s="27" t="s">
        <v>799</v>
      </c>
      <c r="C226" s="27">
        <v>0</v>
      </c>
      <c r="D226" s="27">
        <v>0</v>
      </c>
      <c r="E226" s="27">
        <v>0</v>
      </c>
      <c r="F226" s="27">
        <v>0</v>
      </c>
      <c r="G226" s="27">
        <v>0</v>
      </c>
      <c r="H226" s="27">
        <v>0</v>
      </c>
      <c r="I226" s="27">
        <v>2</v>
      </c>
      <c r="J226" s="27">
        <v>30</v>
      </c>
      <c r="K226" s="27">
        <v>0</v>
      </c>
      <c r="L226" s="27">
        <v>4</v>
      </c>
      <c r="M226" s="27">
        <v>3.4</v>
      </c>
      <c r="N226" s="29">
        <v>-1.6</v>
      </c>
      <c r="O226" t="str">
        <f t="shared" si="16"/>
        <v>0/</v>
      </c>
      <c r="P226" t="str">
        <f t="shared" si="17"/>
        <v>/0</v>
      </c>
    </row>
    <row r="227" spans="1:16" ht="16" customHeight="1">
      <c r="A227" s="39" t="s">
        <v>600</v>
      </c>
      <c r="B227" s="27" t="s">
        <v>799</v>
      </c>
      <c r="C227" s="27">
        <v>0</v>
      </c>
      <c r="D227" s="27">
        <v>0</v>
      </c>
      <c r="E227" s="27">
        <v>0</v>
      </c>
      <c r="F227" s="27">
        <v>0</v>
      </c>
      <c r="G227" s="27">
        <v>0</v>
      </c>
      <c r="H227" s="27">
        <v>0</v>
      </c>
      <c r="I227" s="27">
        <v>3</v>
      </c>
      <c r="J227" s="27">
        <v>31</v>
      </c>
      <c r="K227" s="27">
        <v>0</v>
      </c>
      <c r="L227" s="27">
        <v>4</v>
      </c>
      <c r="M227" s="27">
        <v>0.7</v>
      </c>
      <c r="N227" s="27">
        <v>0</v>
      </c>
      <c r="O227" t="str">
        <f t="shared" si="16"/>
        <v>0/</v>
      </c>
      <c r="P227" t="str">
        <f t="shared" si="17"/>
        <v>/0</v>
      </c>
    </row>
    <row r="228" spans="1:16" ht="16" customHeight="1">
      <c r="A228" s="39" t="s">
        <v>837</v>
      </c>
      <c r="B228" s="27" t="s">
        <v>799</v>
      </c>
      <c r="C228" s="27">
        <v>0</v>
      </c>
      <c r="D228" s="27">
        <v>0</v>
      </c>
      <c r="E228" s="27">
        <v>0</v>
      </c>
      <c r="F228" s="27">
        <v>0</v>
      </c>
      <c r="G228" s="27">
        <v>0</v>
      </c>
      <c r="H228" s="27">
        <v>0</v>
      </c>
      <c r="I228" s="27">
        <v>0</v>
      </c>
      <c r="J228" s="27">
        <v>0</v>
      </c>
      <c r="K228" s="27">
        <v>0</v>
      </c>
      <c r="L228" s="27">
        <v>0</v>
      </c>
      <c r="M228" s="27">
        <v>29.2</v>
      </c>
      <c r="N228" s="29">
        <v>-6.1</v>
      </c>
      <c r="O228" t="str">
        <f t="shared" si="16"/>
        <v>0/</v>
      </c>
      <c r="P228" t="str">
        <f t="shared" si="17"/>
        <v>/0</v>
      </c>
    </row>
    <row r="229" spans="1:16" ht="16" customHeight="1">
      <c r="A229" s="39" t="s">
        <v>838</v>
      </c>
      <c r="B229" s="27" t="s">
        <v>799</v>
      </c>
      <c r="C229" s="27">
        <v>0</v>
      </c>
      <c r="D229" s="27">
        <v>0</v>
      </c>
      <c r="E229" s="27">
        <v>0</v>
      </c>
      <c r="F229" s="27">
        <v>0</v>
      </c>
      <c r="G229" s="27">
        <v>0</v>
      </c>
      <c r="H229" s="27">
        <v>0</v>
      </c>
      <c r="I229" s="27">
        <v>0</v>
      </c>
      <c r="J229" s="27">
        <v>0</v>
      </c>
      <c r="K229" s="27">
        <v>0</v>
      </c>
      <c r="L229" s="27">
        <v>0</v>
      </c>
      <c r="M229" s="27">
        <v>34.9</v>
      </c>
      <c r="N229" s="28">
        <v>1.9</v>
      </c>
      <c r="O229" t="str">
        <f t="shared" si="16"/>
        <v>0/</v>
      </c>
      <c r="P229" t="str">
        <f t="shared" si="17"/>
        <v>/0</v>
      </c>
    </row>
    <row r="230" spans="1:16" ht="16" customHeight="1">
      <c r="A230" s="39" t="s">
        <v>608</v>
      </c>
      <c r="B230" s="27" t="s">
        <v>799</v>
      </c>
      <c r="C230" s="27">
        <v>0</v>
      </c>
      <c r="D230" s="27">
        <v>0</v>
      </c>
      <c r="E230" s="27">
        <v>0</v>
      </c>
      <c r="F230" s="27">
        <v>0</v>
      </c>
      <c r="G230" s="27">
        <v>0</v>
      </c>
      <c r="H230" s="27">
        <v>0</v>
      </c>
      <c r="I230" s="27">
        <v>3</v>
      </c>
      <c r="J230" s="27">
        <v>30</v>
      </c>
      <c r="K230" s="27">
        <v>0</v>
      </c>
      <c r="L230" s="27">
        <v>4</v>
      </c>
      <c r="M230" s="27">
        <v>1.9</v>
      </c>
      <c r="N230" s="29">
        <v>-0.2</v>
      </c>
      <c r="O230" t="str">
        <f t="shared" si="16"/>
        <v>0/</v>
      </c>
      <c r="P230" t="str">
        <f t="shared" si="17"/>
        <v>/0</v>
      </c>
    </row>
    <row r="231" spans="1:16" ht="16" customHeight="1">
      <c r="A231" s="39" t="s">
        <v>610</v>
      </c>
      <c r="B231" s="27" t="s">
        <v>799</v>
      </c>
      <c r="C231" s="27">
        <v>0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2</v>
      </c>
      <c r="J231" s="27">
        <v>31</v>
      </c>
      <c r="K231" s="27">
        <v>0</v>
      </c>
      <c r="L231" s="27">
        <v>4</v>
      </c>
      <c r="M231" s="27">
        <v>1.5</v>
      </c>
      <c r="N231" s="28">
        <v>0.4</v>
      </c>
      <c r="O231" t="str">
        <f t="shared" si="16"/>
        <v>0/</v>
      </c>
      <c r="P231" t="str">
        <f t="shared" si="17"/>
        <v>/0</v>
      </c>
    </row>
    <row r="232" spans="1:16" ht="16" customHeight="1">
      <c r="A232" s="39" t="s">
        <v>613</v>
      </c>
      <c r="B232" s="27" t="s">
        <v>799</v>
      </c>
      <c r="C232" s="27">
        <v>0</v>
      </c>
      <c r="D232" s="27">
        <v>0</v>
      </c>
      <c r="E232" s="27">
        <v>0</v>
      </c>
      <c r="F232" s="27">
        <v>0</v>
      </c>
      <c r="G232" s="27">
        <v>0</v>
      </c>
      <c r="H232" s="27">
        <v>0</v>
      </c>
      <c r="I232" s="27">
        <v>3</v>
      </c>
      <c r="J232" s="27">
        <v>31</v>
      </c>
      <c r="K232" s="27">
        <v>0</v>
      </c>
      <c r="L232" s="27">
        <v>4</v>
      </c>
      <c r="M232" s="27">
        <v>12.2</v>
      </c>
      <c r="N232" s="28">
        <v>0.7</v>
      </c>
      <c r="O232" t="str">
        <f t="shared" si="16"/>
        <v>0/</v>
      </c>
      <c r="P232" t="str">
        <f t="shared" si="17"/>
        <v>/0</v>
      </c>
    </row>
    <row r="233" spans="1:16" ht="16" customHeight="1">
      <c r="A233" s="39" t="s">
        <v>839</v>
      </c>
      <c r="B233" s="27" t="s">
        <v>799</v>
      </c>
      <c r="C233" s="27">
        <v>0</v>
      </c>
      <c r="D233" s="27">
        <v>0</v>
      </c>
      <c r="E233" s="27">
        <v>0</v>
      </c>
      <c r="F233" s="27">
        <v>0</v>
      </c>
      <c r="G233" s="27">
        <v>0</v>
      </c>
      <c r="H233" s="27">
        <v>0</v>
      </c>
      <c r="I233" s="27">
        <v>3</v>
      </c>
      <c r="J233" s="27">
        <v>29</v>
      </c>
      <c r="K233" s="27">
        <v>0</v>
      </c>
      <c r="L233" s="27">
        <v>4</v>
      </c>
      <c r="M233" s="27">
        <v>1.3</v>
      </c>
      <c r="N233" s="29">
        <v>-0.2</v>
      </c>
      <c r="O233" t="str">
        <f t="shared" si="16"/>
        <v>0/</v>
      </c>
      <c r="P233" t="str">
        <f t="shared" si="17"/>
        <v>/0</v>
      </c>
    </row>
    <row r="234" spans="1:16" ht="16" customHeight="1">
      <c r="A234" s="39" t="s">
        <v>617</v>
      </c>
      <c r="B234" s="27" t="s">
        <v>799</v>
      </c>
      <c r="C234" s="27">
        <v>0</v>
      </c>
      <c r="D234" s="27">
        <v>0</v>
      </c>
      <c r="E234" s="27">
        <v>0</v>
      </c>
      <c r="F234" s="27">
        <v>0</v>
      </c>
      <c r="G234" s="27">
        <v>0</v>
      </c>
      <c r="H234" s="27">
        <v>0</v>
      </c>
      <c r="I234" s="27">
        <v>0</v>
      </c>
      <c r="J234" s="27">
        <v>0</v>
      </c>
      <c r="K234" s="27">
        <v>0</v>
      </c>
      <c r="L234" s="27">
        <v>0</v>
      </c>
      <c r="M234" s="27">
        <v>35.700000000000003</v>
      </c>
      <c r="N234" s="29">
        <v>-2.7</v>
      </c>
      <c r="O234" t="str">
        <f t="shared" si="16"/>
        <v>0/</v>
      </c>
      <c r="P234" t="str">
        <f t="shared" si="17"/>
        <v>/0</v>
      </c>
    </row>
    <row r="235" spans="1:16" ht="16" customHeight="1">
      <c r="A235" s="39" t="s">
        <v>620</v>
      </c>
      <c r="B235" s="27" t="s">
        <v>799</v>
      </c>
      <c r="C235" s="27">
        <v>0</v>
      </c>
      <c r="D235" s="27">
        <v>0</v>
      </c>
      <c r="E235" s="27">
        <v>0</v>
      </c>
      <c r="F235" s="27">
        <v>8</v>
      </c>
      <c r="G235" s="27">
        <v>33</v>
      </c>
      <c r="H235" s="27">
        <v>0</v>
      </c>
      <c r="I235" s="27">
        <v>1</v>
      </c>
      <c r="J235" s="27">
        <v>6</v>
      </c>
      <c r="K235" s="27">
        <v>0</v>
      </c>
      <c r="L235" s="27">
        <v>1</v>
      </c>
      <c r="M235" s="27">
        <v>14.1</v>
      </c>
      <c r="N235" s="29">
        <v>-3.2</v>
      </c>
      <c r="O235" t="str">
        <f t="shared" si="16"/>
        <v>0/</v>
      </c>
      <c r="P235" t="str">
        <f t="shared" si="17"/>
        <v>/0</v>
      </c>
    </row>
    <row r="236" spans="1:16" ht="16" customHeight="1">
      <c r="A236" s="39" t="s">
        <v>622</v>
      </c>
      <c r="B236" s="27" t="s">
        <v>799</v>
      </c>
      <c r="C236" s="27">
        <v>0</v>
      </c>
      <c r="D236" s="27">
        <v>0</v>
      </c>
      <c r="E236" s="27">
        <v>0</v>
      </c>
      <c r="F236" s="27">
        <v>0</v>
      </c>
      <c r="G236" s="27">
        <v>0</v>
      </c>
      <c r="H236" s="27">
        <v>0</v>
      </c>
      <c r="I236" s="27">
        <v>0</v>
      </c>
      <c r="J236" s="27">
        <v>0</v>
      </c>
      <c r="K236" s="27">
        <v>0</v>
      </c>
      <c r="L236" s="27">
        <v>0</v>
      </c>
      <c r="M236" s="27">
        <v>72.099999999999994</v>
      </c>
      <c r="N236" s="29">
        <v>-2</v>
      </c>
      <c r="O236" t="str">
        <f t="shared" si="16"/>
        <v>0/</v>
      </c>
      <c r="P236" t="str">
        <f t="shared" si="17"/>
        <v>/0</v>
      </c>
    </row>
    <row r="237" spans="1:16" ht="16" customHeight="1">
      <c r="A237" s="39" t="s">
        <v>625</v>
      </c>
      <c r="B237" s="27" t="s">
        <v>799</v>
      </c>
      <c r="C237" s="27">
        <v>0</v>
      </c>
      <c r="D237" s="27">
        <v>0</v>
      </c>
      <c r="E237" s="27">
        <v>0</v>
      </c>
      <c r="F237" s="27">
        <v>0</v>
      </c>
      <c r="G237" s="27">
        <v>0</v>
      </c>
      <c r="H237" s="27">
        <v>0</v>
      </c>
      <c r="I237" s="27">
        <v>2</v>
      </c>
      <c r="J237" s="27">
        <v>27</v>
      </c>
      <c r="K237" s="27">
        <v>0</v>
      </c>
      <c r="L237" s="27">
        <v>4</v>
      </c>
      <c r="M237" s="27">
        <v>0.2</v>
      </c>
      <c r="N237" s="27">
        <v>0</v>
      </c>
      <c r="O237" t="str">
        <f t="shared" si="16"/>
        <v>0/</v>
      </c>
      <c r="P237" t="str">
        <f t="shared" si="17"/>
        <v>/0</v>
      </c>
    </row>
    <row r="238" spans="1:16" ht="16" customHeight="1">
      <c r="A238" s="39" t="s">
        <v>627</v>
      </c>
      <c r="B238" s="27" t="s">
        <v>799</v>
      </c>
      <c r="C238" s="27">
        <v>0</v>
      </c>
      <c r="D238" s="27">
        <v>0</v>
      </c>
      <c r="E238" s="27">
        <v>0</v>
      </c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27">
        <v>0</v>
      </c>
      <c r="L238" s="27">
        <v>0</v>
      </c>
      <c r="M238" s="27">
        <v>32.299999999999997</v>
      </c>
      <c r="N238" s="29">
        <v>-3.3</v>
      </c>
      <c r="O238" t="str">
        <f t="shared" ref="O238:O255" si="18">LEFT(B238,2)</f>
        <v>0/</v>
      </c>
      <c r="P238" t="str">
        <f t="shared" ref="P238:P255" si="19">RIGHT(B238,2)</f>
        <v>/0</v>
      </c>
    </row>
    <row r="239" spans="1:16" ht="16" customHeight="1">
      <c r="A239" s="39" t="s">
        <v>630</v>
      </c>
      <c r="B239" s="27" t="s">
        <v>799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27">
        <v>0</v>
      </c>
      <c r="L239" s="27">
        <v>0</v>
      </c>
      <c r="M239" s="27">
        <v>57.2</v>
      </c>
      <c r="N239" s="29">
        <v>-2.4</v>
      </c>
      <c r="O239" t="str">
        <f t="shared" si="18"/>
        <v>0/</v>
      </c>
      <c r="P239" t="str">
        <f t="shared" si="19"/>
        <v>/0</v>
      </c>
    </row>
    <row r="240" spans="1:16" ht="16" customHeight="1">
      <c r="A240" s="39" t="s">
        <v>633</v>
      </c>
      <c r="B240" s="27" t="s">
        <v>799</v>
      </c>
      <c r="C240" s="27">
        <v>0</v>
      </c>
      <c r="D240" s="27">
        <v>0</v>
      </c>
      <c r="E240" s="27">
        <v>0</v>
      </c>
      <c r="F240" s="27">
        <v>0</v>
      </c>
      <c r="G240" s="27">
        <v>0</v>
      </c>
      <c r="H240" s="27">
        <v>0</v>
      </c>
      <c r="I240" s="27">
        <v>0</v>
      </c>
      <c r="J240" s="27">
        <v>0</v>
      </c>
      <c r="K240" s="27">
        <v>0</v>
      </c>
      <c r="L240" s="27">
        <v>0</v>
      </c>
      <c r="M240" s="27">
        <v>62.1</v>
      </c>
      <c r="N240" s="29">
        <v>-10.4</v>
      </c>
      <c r="O240" t="str">
        <f t="shared" si="18"/>
        <v>0/</v>
      </c>
      <c r="P240" t="str">
        <f t="shared" si="19"/>
        <v>/0</v>
      </c>
    </row>
    <row r="241" spans="1:16" ht="16" customHeight="1">
      <c r="A241" s="39" t="s">
        <v>636</v>
      </c>
      <c r="B241" s="27" t="s">
        <v>799</v>
      </c>
      <c r="C241" s="27">
        <v>0</v>
      </c>
      <c r="D241" s="27">
        <v>0</v>
      </c>
      <c r="E241" s="27">
        <v>0</v>
      </c>
      <c r="F241" s="27">
        <v>5</v>
      </c>
      <c r="G241" s="27">
        <v>23</v>
      </c>
      <c r="H241" s="27">
        <v>0</v>
      </c>
      <c r="I241" s="27">
        <v>2</v>
      </c>
      <c r="J241" s="27">
        <v>13</v>
      </c>
      <c r="K241" s="27">
        <v>0</v>
      </c>
      <c r="L241" s="27">
        <v>2</v>
      </c>
      <c r="M241" s="27">
        <v>24.7</v>
      </c>
      <c r="N241" s="29">
        <v>-9.8000000000000007</v>
      </c>
      <c r="O241" t="str">
        <f t="shared" si="18"/>
        <v>0/</v>
      </c>
      <c r="P241" t="str">
        <f t="shared" si="19"/>
        <v>/0</v>
      </c>
    </row>
    <row r="242" spans="1:16" ht="16" customHeight="1">
      <c r="A242" s="39" t="s">
        <v>638</v>
      </c>
      <c r="B242" s="27" t="s">
        <v>799</v>
      </c>
      <c r="C242" s="27">
        <v>0</v>
      </c>
      <c r="D242" s="27">
        <v>0</v>
      </c>
      <c r="E242" s="27">
        <v>0</v>
      </c>
      <c r="F242" s="27">
        <v>7</v>
      </c>
      <c r="G242" s="27">
        <v>28</v>
      </c>
      <c r="H242" s="27">
        <v>0</v>
      </c>
      <c r="I242" s="27">
        <v>1</v>
      </c>
      <c r="J242" s="27">
        <v>8</v>
      </c>
      <c r="K242" s="27">
        <v>0</v>
      </c>
      <c r="L242" s="27">
        <v>1</v>
      </c>
      <c r="M242" s="27">
        <v>23.4</v>
      </c>
      <c r="N242" s="29">
        <v>-10.9</v>
      </c>
      <c r="O242" t="str">
        <f t="shared" si="18"/>
        <v>0/</v>
      </c>
      <c r="P242" t="str">
        <f t="shared" si="19"/>
        <v>/0</v>
      </c>
    </row>
    <row r="243" spans="1:16" ht="16" customHeight="1">
      <c r="A243" s="39" t="s">
        <v>640</v>
      </c>
      <c r="B243" s="27" t="s">
        <v>799</v>
      </c>
      <c r="C243" s="27">
        <v>0</v>
      </c>
      <c r="D243" s="27">
        <v>0</v>
      </c>
      <c r="E243" s="27">
        <v>0</v>
      </c>
      <c r="F243" s="27">
        <v>0</v>
      </c>
      <c r="G243" s="27">
        <v>0</v>
      </c>
      <c r="H243" s="27">
        <v>0</v>
      </c>
      <c r="I243" s="27">
        <v>0</v>
      </c>
      <c r="J243" s="27">
        <v>0</v>
      </c>
      <c r="K243" s="27">
        <v>0</v>
      </c>
      <c r="L243" s="27">
        <v>0</v>
      </c>
      <c r="M243" s="27">
        <v>15.5</v>
      </c>
      <c r="N243" s="29">
        <v>-3.7</v>
      </c>
      <c r="O243" t="str">
        <f t="shared" si="18"/>
        <v>0/</v>
      </c>
      <c r="P243" t="str">
        <f t="shared" si="19"/>
        <v>/0</v>
      </c>
    </row>
    <row r="244" spans="1:16" ht="16" customHeight="1">
      <c r="A244" s="39" t="s">
        <v>643</v>
      </c>
      <c r="B244" s="27" t="s">
        <v>799</v>
      </c>
      <c r="C244" s="27">
        <v>0</v>
      </c>
      <c r="D244" s="27">
        <v>0</v>
      </c>
      <c r="E244" s="27">
        <v>0</v>
      </c>
      <c r="F244" s="27">
        <v>0</v>
      </c>
      <c r="G244" s="27">
        <v>0</v>
      </c>
      <c r="H244" s="27">
        <v>0</v>
      </c>
      <c r="I244" s="27">
        <v>0</v>
      </c>
      <c r="J244" s="27">
        <v>0</v>
      </c>
      <c r="K244" s="27">
        <v>0</v>
      </c>
      <c r="L244" s="27">
        <v>0</v>
      </c>
      <c r="M244" s="27">
        <v>25.5</v>
      </c>
      <c r="N244" s="29">
        <v>-0.9</v>
      </c>
      <c r="O244" t="str">
        <f t="shared" si="18"/>
        <v>0/</v>
      </c>
      <c r="P244" t="str">
        <f t="shared" si="19"/>
        <v>/0</v>
      </c>
    </row>
    <row r="245" spans="1:16" ht="16" customHeight="1">
      <c r="A245" s="39" t="s">
        <v>646</v>
      </c>
      <c r="B245" s="27" t="s">
        <v>799</v>
      </c>
      <c r="C245" s="27">
        <v>0</v>
      </c>
      <c r="D245" s="27">
        <v>0</v>
      </c>
      <c r="E245" s="27">
        <v>0</v>
      </c>
      <c r="F245" s="27">
        <v>0</v>
      </c>
      <c r="G245" s="27">
        <v>0</v>
      </c>
      <c r="H245" s="27">
        <v>0</v>
      </c>
      <c r="I245" s="27">
        <v>2</v>
      </c>
      <c r="J245" s="27">
        <v>28</v>
      </c>
      <c r="K245" s="27">
        <v>0</v>
      </c>
      <c r="L245" s="27">
        <v>4</v>
      </c>
      <c r="M245" s="27">
        <v>0</v>
      </c>
      <c r="N245" s="27">
        <v>0</v>
      </c>
      <c r="O245" t="str">
        <f t="shared" si="18"/>
        <v>0/</v>
      </c>
      <c r="P245" t="str">
        <f t="shared" si="19"/>
        <v>/0</v>
      </c>
    </row>
    <row r="246" spans="1:16" ht="16" customHeight="1">
      <c r="A246" s="39" t="s">
        <v>648</v>
      </c>
      <c r="B246" s="27" t="s">
        <v>799</v>
      </c>
      <c r="C246" s="27">
        <v>0</v>
      </c>
      <c r="D246" s="27">
        <v>0</v>
      </c>
      <c r="E246" s="27">
        <v>0</v>
      </c>
      <c r="F246" s="27">
        <v>3</v>
      </c>
      <c r="G246" s="27">
        <v>10</v>
      </c>
      <c r="H246" s="27">
        <v>0</v>
      </c>
      <c r="I246" s="27">
        <v>2</v>
      </c>
      <c r="J246" s="27">
        <v>17</v>
      </c>
      <c r="K246" s="27">
        <v>0</v>
      </c>
      <c r="L246" s="27">
        <v>3</v>
      </c>
      <c r="M246" s="27">
        <v>36.1</v>
      </c>
      <c r="N246" s="29">
        <v>-3.2</v>
      </c>
      <c r="O246" t="str">
        <f t="shared" si="18"/>
        <v>0/</v>
      </c>
      <c r="P246" t="str">
        <f t="shared" si="19"/>
        <v>/0</v>
      </c>
    </row>
    <row r="247" spans="1:16" ht="16" customHeight="1">
      <c r="A247" s="39" t="s">
        <v>650</v>
      </c>
      <c r="B247" s="27" t="s">
        <v>799</v>
      </c>
      <c r="C247" s="27">
        <v>0</v>
      </c>
      <c r="D247" s="27">
        <v>0</v>
      </c>
      <c r="E247" s="27">
        <v>0</v>
      </c>
      <c r="F247" s="27">
        <v>2</v>
      </c>
      <c r="G247" s="27">
        <v>9</v>
      </c>
      <c r="H247" s="27">
        <v>0</v>
      </c>
      <c r="I247" s="27">
        <v>2</v>
      </c>
      <c r="J247" s="27">
        <v>17</v>
      </c>
      <c r="K247" s="27">
        <v>0</v>
      </c>
      <c r="L247" s="27">
        <v>3</v>
      </c>
      <c r="M247" s="27">
        <v>0.1</v>
      </c>
      <c r="N247" s="27">
        <v>0</v>
      </c>
      <c r="O247" t="str">
        <f t="shared" si="18"/>
        <v>0/</v>
      </c>
      <c r="P247" t="str">
        <f t="shared" si="19"/>
        <v>/0</v>
      </c>
    </row>
    <row r="248" spans="1:16" ht="16" customHeight="1">
      <c r="A248" s="39" t="s">
        <v>652</v>
      </c>
      <c r="B248" s="27" t="s">
        <v>799</v>
      </c>
      <c r="C248" s="27">
        <v>0</v>
      </c>
      <c r="D248" s="27">
        <v>0</v>
      </c>
      <c r="E248" s="27">
        <v>0</v>
      </c>
      <c r="F248" s="27">
        <v>0</v>
      </c>
      <c r="G248" s="27">
        <v>0</v>
      </c>
      <c r="H248" s="27">
        <v>0</v>
      </c>
      <c r="I248" s="27">
        <v>0</v>
      </c>
      <c r="J248" s="27">
        <v>0</v>
      </c>
      <c r="K248" s="27">
        <v>0</v>
      </c>
      <c r="L248" s="27">
        <v>0</v>
      </c>
      <c r="M248" s="27">
        <v>33.4</v>
      </c>
      <c r="N248" s="29">
        <v>-2.2000000000000002</v>
      </c>
      <c r="O248" t="str">
        <f t="shared" si="18"/>
        <v>0/</v>
      </c>
      <c r="P248" t="str">
        <f t="shared" si="19"/>
        <v>/0</v>
      </c>
    </row>
    <row r="249" spans="1:16" ht="16" customHeight="1">
      <c r="A249" s="39" t="s">
        <v>655</v>
      </c>
      <c r="B249" s="27" t="s">
        <v>799</v>
      </c>
      <c r="C249" s="27">
        <v>0</v>
      </c>
      <c r="D249" s="27">
        <v>0</v>
      </c>
      <c r="E249" s="27">
        <v>0</v>
      </c>
      <c r="F249" s="27">
        <v>0</v>
      </c>
      <c r="G249" s="27">
        <v>0</v>
      </c>
      <c r="H249" s="27">
        <v>0</v>
      </c>
      <c r="I249" s="27">
        <v>0</v>
      </c>
      <c r="J249" s="27">
        <v>0</v>
      </c>
      <c r="K249" s="27">
        <v>0</v>
      </c>
      <c r="L249" s="27">
        <v>0</v>
      </c>
      <c r="M249" s="27">
        <v>0.1</v>
      </c>
      <c r="N249" s="27">
        <v>0</v>
      </c>
      <c r="O249" t="str">
        <f t="shared" si="18"/>
        <v>0/</v>
      </c>
      <c r="P249" t="str">
        <f t="shared" si="19"/>
        <v>/0</v>
      </c>
    </row>
    <row r="250" spans="1:16" ht="16" customHeight="1">
      <c r="A250" s="39" t="s">
        <v>658</v>
      </c>
      <c r="B250" s="27" t="s">
        <v>799</v>
      </c>
      <c r="C250" s="27">
        <v>0</v>
      </c>
      <c r="D250" s="27">
        <v>0</v>
      </c>
      <c r="E250" s="27">
        <v>0</v>
      </c>
      <c r="F250" s="27">
        <v>1</v>
      </c>
      <c r="G250" s="27">
        <v>4</v>
      </c>
      <c r="H250" s="27">
        <v>0</v>
      </c>
      <c r="I250" s="27">
        <v>2</v>
      </c>
      <c r="J250" s="27">
        <v>27</v>
      </c>
      <c r="K250" s="27">
        <v>0</v>
      </c>
      <c r="L250" s="27">
        <v>3</v>
      </c>
      <c r="M250" s="27">
        <v>30.6</v>
      </c>
      <c r="N250" s="29">
        <v>-0.5</v>
      </c>
      <c r="O250" t="str">
        <f t="shared" si="18"/>
        <v>0/</v>
      </c>
      <c r="P250" t="str">
        <f t="shared" si="19"/>
        <v>/0</v>
      </c>
    </row>
    <row r="251" spans="1:16" ht="16" customHeight="1">
      <c r="A251" s="39" t="s">
        <v>660</v>
      </c>
      <c r="B251" s="27" t="s">
        <v>799</v>
      </c>
      <c r="C251" s="27">
        <v>0</v>
      </c>
      <c r="D251" s="27">
        <v>0</v>
      </c>
      <c r="E251" s="27">
        <v>0</v>
      </c>
      <c r="F251" s="27">
        <v>0</v>
      </c>
      <c r="G251" s="27">
        <v>0</v>
      </c>
      <c r="H251" s="27">
        <v>0</v>
      </c>
      <c r="I251" s="27">
        <v>2</v>
      </c>
      <c r="J251" s="27">
        <v>24</v>
      </c>
      <c r="K251" s="27">
        <v>0</v>
      </c>
      <c r="L251" s="27">
        <v>3</v>
      </c>
      <c r="M251" s="27">
        <v>0.1</v>
      </c>
      <c r="N251" s="27">
        <v>0</v>
      </c>
      <c r="O251" t="str">
        <f t="shared" si="18"/>
        <v>0/</v>
      </c>
      <c r="P251" t="str">
        <f t="shared" si="19"/>
        <v>/0</v>
      </c>
    </row>
    <row r="252" spans="1:16" ht="16" customHeight="1">
      <c r="A252" s="39" t="s">
        <v>662</v>
      </c>
      <c r="B252" s="27" t="s">
        <v>799</v>
      </c>
      <c r="C252" s="27">
        <v>0</v>
      </c>
      <c r="D252" s="27">
        <v>0</v>
      </c>
      <c r="E252" s="27">
        <v>0</v>
      </c>
      <c r="F252" s="27">
        <v>6</v>
      </c>
      <c r="G252" s="27">
        <v>27</v>
      </c>
      <c r="H252" s="27">
        <v>0</v>
      </c>
      <c r="I252" s="27">
        <v>1</v>
      </c>
      <c r="J252" s="27">
        <v>7</v>
      </c>
      <c r="K252" s="27">
        <v>0</v>
      </c>
      <c r="L252" s="27">
        <v>1</v>
      </c>
      <c r="M252" s="27">
        <v>1.9</v>
      </c>
      <c r="N252" s="28">
        <v>0.1</v>
      </c>
      <c r="O252" t="str">
        <f t="shared" si="18"/>
        <v>0/</v>
      </c>
      <c r="P252" t="str">
        <f t="shared" si="19"/>
        <v>/0</v>
      </c>
    </row>
    <row r="253" spans="1:16" ht="16" customHeight="1">
      <c r="A253" s="39" t="s">
        <v>664</v>
      </c>
      <c r="B253" s="27" t="s">
        <v>799</v>
      </c>
      <c r="C253" s="27">
        <v>0</v>
      </c>
      <c r="D253" s="27">
        <v>0</v>
      </c>
      <c r="E253" s="27">
        <v>0</v>
      </c>
      <c r="F253" s="27">
        <v>0</v>
      </c>
      <c r="G253" s="27">
        <v>0</v>
      </c>
      <c r="H253" s="27">
        <v>0</v>
      </c>
      <c r="I253" s="27">
        <v>0</v>
      </c>
      <c r="J253" s="27">
        <v>0</v>
      </c>
      <c r="K253" s="27">
        <v>0</v>
      </c>
      <c r="L253" s="27">
        <v>0</v>
      </c>
      <c r="M253" s="27">
        <v>50.9</v>
      </c>
      <c r="N253" s="29">
        <v>-6.2</v>
      </c>
      <c r="O253" t="str">
        <f t="shared" si="18"/>
        <v>0/</v>
      </c>
      <c r="P253" t="str">
        <f t="shared" si="19"/>
        <v>/0</v>
      </c>
    </row>
    <row r="254" spans="1:16" ht="16" customHeight="1">
      <c r="A254" s="39" t="s">
        <v>840</v>
      </c>
      <c r="B254" s="27" t="s">
        <v>799</v>
      </c>
      <c r="C254" s="27">
        <v>0</v>
      </c>
      <c r="D254" s="27">
        <v>0</v>
      </c>
      <c r="E254" s="27">
        <v>0</v>
      </c>
      <c r="F254" s="27">
        <v>0</v>
      </c>
      <c r="G254" s="27">
        <v>0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3.9</v>
      </c>
      <c r="N254" s="28">
        <v>0.1</v>
      </c>
      <c r="O254" t="str">
        <f t="shared" si="18"/>
        <v>0/</v>
      </c>
      <c r="P254" t="str">
        <f t="shared" si="19"/>
        <v>/0</v>
      </c>
    </row>
    <row r="255" spans="1:16" ht="16" customHeight="1">
      <c r="A255" s="39" t="s">
        <v>670</v>
      </c>
      <c r="B255" s="27" t="s">
        <v>799</v>
      </c>
      <c r="C255" s="27">
        <v>0</v>
      </c>
      <c r="D255" s="27">
        <v>0</v>
      </c>
      <c r="E255" s="27">
        <v>0</v>
      </c>
      <c r="F255" s="27">
        <v>4</v>
      </c>
      <c r="G255" s="27">
        <v>16</v>
      </c>
      <c r="H255" s="27">
        <v>0</v>
      </c>
      <c r="I255" s="27">
        <v>2</v>
      </c>
      <c r="J255" s="27">
        <v>13</v>
      </c>
      <c r="K255" s="27">
        <v>0</v>
      </c>
      <c r="L255" s="27">
        <v>2</v>
      </c>
      <c r="M255" s="27">
        <v>0.1</v>
      </c>
      <c r="N255" s="30"/>
      <c r="O255" t="str">
        <f t="shared" si="18"/>
        <v>0/</v>
      </c>
      <c r="P255" t="str">
        <f t="shared" si="19"/>
        <v>/0</v>
      </c>
    </row>
    <row r="256" spans="1:16">
      <c r="A256" s="39"/>
    </row>
    <row r="257" spans="1:14" ht="16" customHeight="1">
      <c r="A257" s="39" t="s">
        <v>673</v>
      </c>
      <c r="B257" s="27" t="s">
        <v>799</v>
      </c>
      <c r="C257" s="27">
        <v>0</v>
      </c>
      <c r="D257" s="27">
        <v>0</v>
      </c>
      <c r="E257" s="27">
        <v>0</v>
      </c>
      <c r="F257" s="27">
        <v>5</v>
      </c>
      <c r="G257" s="27">
        <v>19</v>
      </c>
      <c r="H257" s="27">
        <v>0</v>
      </c>
      <c r="I257" s="27">
        <v>2</v>
      </c>
      <c r="J257" s="27">
        <v>13</v>
      </c>
      <c r="K257" s="27">
        <v>0</v>
      </c>
      <c r="L257" s="27">
        <v>2</v>
      </c>
      <c r="M257" s="27">
        <v>6.1</v>
      </c>
      <c r="N257" s="29">
        <v>-2.5</v>
      </c>
    </row>
    <row r="258" spans="1:14" ht="16" customHeight="1">
      <c r="A258" s="39" t="s">
        <v>675</v>
      </c>
      <c r="B258" s="27" t="s">
        <v>799</v>
      </c>
      <c r="C258" s="27">
        <v>0</v>
      </c>
      <c r="D258" s="27">
        <v>0</v>
      </c>
      <c r="E258" s="27">
        <v>0</v>
      </c>
      <c r="F258" s="27">
        <v>0</v>
      </c>
      <c r="G258" s="27">
        <v>0</v>
      </c>
      <c r="H258" s="27">
        <v>0</v>
      </c>
      <c r="I258" s="27">
        <v>2</v>
      </c>
      <c r="J258" s="27">
        <v>25</v>
      </c>
      <c r="K258" s="27">
        <v>0</v>
      </c>
      <c r="L258" s="27">
        <v>4</v>
      </c>
      <c r="M258" s="27">
        <v>0.1</v>
      </c>
      <c r="N258" s="28">
        <v>0.1</v>
      </c>
    </row>
    <row r="259" spans="1:14" ht="16" customHeight="1">
      <c r="A259" s="39" t="s">
        <v>841</v>
      </c>
      <c r="B259" s="27" t="s">
        <v>799</v>
      </c>
      <c r="C259" s="27">
        <v>0</v>
      </c>
      <c r="D259" s="27">
        <v>0</v>
      </c>
      <c r="E259" s="27">
        <v>0</v>
      </c>
      <c r="F259" s="27">
        <v>5</v>
      </c>
      <c r="G259" s="27">
        <v>21</v>
      </c>
      <c r="H259" s="27">
        <v>0</v>
      </c>
      <c r="I259" s="27">
        <v>1</v>
      </c>
      <c r="J259" s="27">
        <v>9</v>
      </c>
      <c r="K259" s="27">
        <v>0</v>
      </c>
      <c r="L259" s="27">
        <v>1</v>
      </c>
      <c r="M259" s="27">
        <v>5.2</v>
      </c>
      <c r="N259" s="29">
        <v>-1.6</v>
      </c>
    </row>
    <row r="260" spans="1:14" ht="16" customHeight="1">
      <c r="A260" s="39" t="s">
        <v>681</v>
      </c>
      <c r="B260" s="27" t="s">
        <v>799</v>
      </c>
      <c r="C260" s="27">
        <v>0</v>
      </c>
      <c r="D260" s="27">
        <v>0</v>
      </c>
      <c r="E260" s="27">
        <v>0</v>
      </c>
      <c r="F260" s="27">
        <v>0</v>
      </c>
      <c r="G260" s="27">
        <v>0</v>
      </c>
      <c r="H260" s="27">
        <v>0</v>
      </c>
      <c r="I260" s="27">
        <v>0</v>
      </c>
      <c r="J260" s="27">
        <v>0</v>
      </c>
      <c r="K260" s="27">
        <v>0</v>
      </c>
      <c r="L260" s="27">
        <v>0</v>
      </c>
      <c r="M260" s="27">
        <v>23.4</v>
      </c>
      <c r="N260" s="29">
        <v>-0.7</v>
      </c>
    </row>
    <row r="261" spans="1:14" ht="16" customHeight="1">
      <c r="A261" s="39" t="s">
        <v>684</v>
      </c>
      <c r="B261" s="27" t="s">
        <v>799</v>
      </c>
      <c r="C261" s="27">
        <v>0</v>
      </c>
      <c r="D261" s="27">
        <v>0</v>
      </c>
      <c r="E261" s="27">
        <v>0</v>
      </c>
      <c r="F261" s="27">
        <v>0</v>
      </c>
      <c r="G261" s="27">
        <v>1</v>
      </c>
      <c r="H261" s="27">
        <v>0</v>
      </c>
      <c r="I261" s="27">
        <v>2</v>
      </c>
      <c r="J261" s="27">
        <v>24</v>
      </c>
      <c r="K261" s="27">
        <v>0</v>
      </c>
      <c r="L261" s="27">
        <v>3</v>
      </c>
      <c r="M261" s="27">
        <v>10.6</v>
      </c>
      <c r="N261" s="29">
        <v>-0.5</v>
      </c>
    </row>
    <row r="262" spans="1:14" ht="16" customHeight="1">
      <c r="A262" s="39" t="s">
        <v>686</v>
      </c>
      <c r="B262" s="27" t="s">
        <v>799</v>
      </c>
      <c r="C262" s="27">
        <v>0</v>
      </c>
      <c r="D262" s="27">
        <v>0</v>
      </c>
      <c r="E262" s="27">
        <v>0</v>
      </c>
      <c r="F262" s="27">
        <v>0</v>
      </c>
      <c r="G262" s="27">
        <v>0</v>
      </c>
      <c r="H262" s="27">
        <v>0</v>
      </c>
      <c r="I262" s="27">
        <v>2</v>
      </c>
      <c r="J262" s="27">
        <v>25</v>
      </c>
      <c r="K262" s="27">
        <v>0</v>
      </c>
      <c r="L262" s="27">
        <v>3</v>
      </c>
      <c r="M262" s="27">
        <v>1.7</v>
      </c>
      <c r="N262" s="27">
        <v>0</v>
      </c>
    </row>
    <row r="263" spans="1:14" ht="16" customHeight="1">
      <c r="A263" s="39" t="s">
        <v>688</v>
      </c>
      <c r="B263" s="27" t="s">
        <v>799</v>
      </c>
      <c r="C263" s="27">
        <v>0</v>
      </c>
      <c r="D263" s="27">
        <v>0</v>
      </c>
      <c r="E263" s="27">
        <v>0</v>
      </c>
      <c r="F263" s="27">
        <v>0</v>
      </c>
      <c r="G263" s="27">
        <v>0</v>
      </c>
      <c r="H263" s="27">
        <v>0</v>
      </c>
      <c r="I263" s="27">
        <v>2</v>
      </c>
      <c r="J263" s="27">
        <v>23</v>
      </c>
      <c r="K263" s="27">
        <v>0</v>
      </c>
      <c r="L263" s="27">
        <v>3</v>
      </c>
      <c r="M263" s="27">
        <v>1.2</v>
      </c>
      <c r="N263" s="29">
        <v>-0.2</v>
      </c>
    </row>
    <row r="264" spans="1:14" ht="16" customHeight="1">
      <c r="A264" s="39" t="s">
        <v>691</v>
      </c>
      <c r="B264" s="27" t="s">
        <v>799</v>
      </c>
      <c r="C264" s="27">
        <v>0</v>
      </c>
      <c r="D264" s="27">
        <v>0</v>
      </c>
      <c r="E264" s="27">
        <v>0</v>
      </c>
      <c r="F264" s="27">
        <v>0</v>
      </c>
      <c r="G264" s="27">
        <v>0</v>
      </c>
      <c r="H264" s="27">
        <v>0</v>
      </c>
      <c r="I264" s="27">
        <v>0</v>
      </c>
      <c r="J264" s="27">
        <v>0</v>
      </c>
      <c r="K264" s="27">
        <v>0</v>
      </c>
      <c r="L264" s="27">
        <v>0</v>
      </c>
      <c r="M264" s="27">
        <v>37.9</v>
      </c>
      <c r="N264" s="29">
        <v>-8.5</v>
      </c>
    </row>
    <row r="265" spans="1:14" ht="16" customHeight="1">
      <c r="A265" s="39" t="s">
        <v>694</v>
      </c>
      <c r="B265" s="27" t="s">
        <v>799</v>
      </c>
      <c r="C265" s="27">
        <v>0</v>
      </c>
      <c r="D265" s="27">
        <v>0</v>
      </c>
      <c r="E265" s="27">
        <v>0</v>
      </c>
      <c r="F265" s="27">
        <v>0</v>
      </c>
      <c r="G265" s="27">
        <v>0</v>
      </c>
      <c r="H265" s="27">
        <v>0</v>
      </c>
      <c r="I265" s="27">
        <v>2</v>
      </c>
      <c r="J265" s="27">
        <v>24</v>
      </c>
      <c r="K265" s="27">
        <v>0</v>
      </c>
      <c r="L265" s="27">
        <v>3</v>
      </c>
      <c r="M265" s="27">
        <v>7.4</v>
      </c>
      <c r="N265" s="28">
        <v>0.4</v>
      </c>
    </row>
    <row r="266" spans="1:14" ht="16" customHeight="1">
      <c r="A266" s="39" t="s">
        <v>697</v>
      </c>
      <c r="B266" s="27" t="s">
        <v>799</v>
      </c>
      <c r="C266" s="27">
        <v>0</v>
      </c>
      <c r="D266" s="27">
        <v>0</v>
      </c>
      <c r="E266" s="27">
        <v>0</v>
      </c>
      <c r="F266" s="27">
        <v>4</v>
      </c>
      <c r="G266" s="27">
        <v>15</v>
      </c>
      <c r="H266" s="27">
        <v>0</v>
      </c>
      <c r="I266" s="27">
        <v>1</v>
      </c>
      <c r="J266" s="27">
        <v>12</v>
      </c>
      <c r="K266" s="27">
        <v>0</v>
      </c>
      <c r="L266" s="27">
        <v>2</v>
      </c>
      <c r="M266" s="27">
        <v>0.4</v>
      </c>
      <c r="N266" s="28">
        <v>0.3</v>
      </c>
    </row>
    <row r="267" spans="1:14" ht="16" customHeight="1">
      <c r="A267" s="39" t="s">
        <v>699</v>
      </c>
      <c r="B267" s="27" t="s">
        <v>799</v>
      </c>
      <c r="C267" s="27">
        <v>0</v>
      </c>
      <c r="D267" s="27">
        <v>0</v>
      </c>
      <c r="E267" s="27">
        <v>0</v>
      </c>
      <c r="F267" s="27">
        <v>3</v>
      </c>
      <c r="G267" s="27">
        <v>12</v>
      </c>
      <c r="H267" s="27">
        <v>0</v>
      </c>
      <c r="I267" s="27">
        <v>2</v>
      </c>
      <c r="J267" s="27">
        <v>13</v>
      </c>
      <c r="K267" s="27">
        <v>0</v>
      </c>
      <c r="L267" s="27">
        <v>2</v>
      </c>
      <c r="M267" s="27">
        <v>2</v>
      </c>
      <c r="N267" s="29">
        <v>-0.1</v>
      </c>
    </row>
    <row r="268" spans="1:14" ht="16" customHeight="1">
      <c r="A268" s="39" t="s">
        <v>701</v>
      </c>
      <c r="B268" s="27" t="s">
        <v>799</v>
      </c>
      <c r="C268" s="27">
        <v>0</v>
      </c>
      <c r="D268" s="27">
        <v>0</v>
      </c>
      <c r="E268" s="27">
        <v>0</v>
      </c>
      <c r="F268" s="27">
        <v>4</v>
      </c>
      <c r="G268" s="27">
        <v>16</v>
      </c>
      <c r="H268" s="27">
        <v>0</v>
      </c>
      <c r="I268" s="27">
        <v>1</v>
      </c>
      <c r="J268" s="27">
        <v>10</v>
      </c>
      <c r="K268" s="27">
        <v>0</v>
      </c>
      <c r="L268" s="27">
        <v>2</v>
      </c>
      <c r="M268" s="27">
        <v>0</v>
      </c>
      <c r="N268" s="27">
        <v>0</v>
      </c>
    </row>
    <row r="269" spans="1:14" ht="16" customHeight="1">
      <c r="A269" s="39" t="s">
        <v>703</v>
      </c>
      <c r="B269" s="27" t="s">
        <v>799</v>
      </c>
      <c r="C269" s="27">
        <v>0</v>
      </c>
      <c r="D269" s="27">
        <v>0</v>
      </c>
      <c r="E269" s="27">
        <v>0</v>
      </c>
      <c r="F269" s="27">
        <v>0</v>
      </c>
      <c r="G269" s="27">
        <v>0</v>
      </c>
      <c r="H269" s="27">
        <v>0</v>
      </c>
      <c r="I269" s="27">
        <v>0</v>
      </c>
      <c r="J269" s="27">
        <v>0</v>
      </c>
      <c r="K269" s="27">
        <v>0</v>
      </c>
      <c r="L269" s="27">
        <v>0</v>
      </c>
      <c r="M269" s="27">
        <v>94.1</v>
      </c>
      <c r="N269" s="29">
        <v>-3.1</v>
      </c>
    </row>
    <row r="270" spans="1:14" ht="16" customHeight="1">
      <c r="A270" s="39" t="s">
        <v>706</v>
      </c>
      <c r="B270" s="27" t="s">
        <v>799</v>
      </c>
      <c r="C270" s="27">
        <v>0</v>
      </c>
      <c r="D270" s="27">
        <v>0</v>
      </c>
      <c r="E270" s="27">
        <v>0</v>
      </c>
      <c r="F270" s="27">
        <v>0</v>
      </c>
      <c r="G270" s="27">
        <v>0</v>
      </c>
      <c r="H270" s="27">
        <v>0</v>
      </c>
      <c r="I270" s="27">
        <v>2</v>
      </c>
      <c r="J270" s="27">
        <v>24</v>
      </c>
      <c r="K270" s="27">
        <v>0</v>
      </c>
      <c r="L270" s="27">
        <v>4</v>
      </c>
      <c r="M270" s="27">
        <v>3</v>
      </c>
      <c r="N270" s="29">
        <v>-0.7</v>
      </c>
    </row>
    <row r="271" spans="1:14" ht="16" customHeight="1">
      <c r="A271" s="39" t="s">
        <v>708</v>
      </c>
      <c r="B271" s="27" t="s">
        <v>799</v>
      </c>
      <c r="C271" s="27">
        <v>0</v>
      </c>
      <c r="D271" s="27">
        <v>0</v>
      </c>
      <c r="E271" s="27">
        <v>0</v>
      </c>
      <c r="F271" s="27">
        <v>7</v>
      </c>
      <c r="G271" s="27">
        <v>27</v>
      </c>
      <c r="H271" s="27">
        <v>0</v>
      </c>
      <c r="I271" s="27">
        <v>1</v>
      </c>
      <c r="J271" s="27">
        <v>4</v>
      </c>
      <c r="K271" s="27">
        <v>0</v>
      </c>
      <c r="L271" s="27">
        <v>1</v>
      </c>
      <c r="M271" s="27">
        <v>29.5</v>
      </c>
      <c r="N271" s="29">
        <v>-7.6</v>
      </c>
    </row>
    <row r="272" spans="1:14" ht="16" customHeight="1">
      <c r="A272" s="39" t="s">
        <v>710</v>
      </c>
      <c r="B272" s="27" t="s">
        <v>799</v>
      </c>
      <c r="C272" s="27">
        <v>0</v>
      </c>
      <c r="D272" s="27">
        <v>0</v>
      </c>
      <c r="E272" s="27">
        <v>0</v>
      </c>
      <c r="F272" s="27">
        <v>0</v>
      </c>
      <c r="G272" s="27">
        <v>0</v>
      </c>
      <c r="H272" s="27">
        <v>0</v>
      </c>
      <c r="I272" s="27">
        <v>2</v>
      </c>
      <c r="J272" s="27">
        <v>25</v>
      </c>
      <c r="K272" s="27">
        <v>0</v>
      </c>
      <c r="L272" s="27">
        <v>3</v>
      </c>
      <c r="M272" s="27">
        <v>0.6</v>
      </c>
      <c r="N272" s="27">
        <v>0</v>
      </c>
    </row>
    <row r="273" spans="1:14" ht="16" customHeight="1">
      <c r="A273" s="39" t="s">
        <v>712</v>
      </c>
      <c r="B273" s="27" t="s">
        <v>842</v>
      </c>
      <c r="C273" s="27">
        <v>4</v>
      </c>
      <c r="D273" s="27">
        <v>0</v>
      </c>
      <c r="E273" s="27">
        <v>0</v>
      </c>
      <c r="F273" s="27">
        <v>4</v>
      </c>
      <c r="G273" s="27">
        <v>26</v>
      </c>
      <c r="H273" s="27">
        <v>0</v>
      </c>
      <c r="I273" s="27">
        <v>0</v>
      </c>
      <c r="J273" s="27">
        <v>0</v>
      </c>
      <c r="K273" s="27">
        <v>0</v>
      </c>
      <c r="L273" s="27">
        <v>0</v>
      </c>
      <c r="M273" s="27">
        <v>41.9</v>
      </c>
      <c r="N273" s="29">
        <v>-10</v>
      </c>
    </row>
    <row r="274" spans="1:14" ht="16" customHeight="1">
      <c r="A274" s="39" t="s">
        <v>714</v>
      </c>
      <c r="B274" s="27" t="s">
        <v>799</v>
      </c>
      <c r="C274" s="27">
        <v>0</v>
      </c>
      <c r="D274" s="27">
        <v>0</v>
      </c>
      <c r="E274" s="27">
        <v>0</v>
      </c>
      <c r="F274" s="27">
        <v>8</v>
      </c>
      <c r="G274" s="27">
        <v>29</v>
      </c>
      <c r="H274" s="27">
        <v>0</v>
      </c>
      <c r="I274" s="27">
        <v>0</v>
      </c>
      <c r="J274" s="27">
        <v>2</v>
      </c>
      <c r="K274" s="27">
        <v>0</v>
      </c>
      <c r="L274" s="27">
        <v>0</v>
      </c>
      <c r="M274" s="27">
        <v>16.899999999999999</v>
      </c>
      <c r="N274" s="28">
        <v>2.2000000000000002</v>
      </c>
    </row>
    <row r="275" spans="1:14" ht="16" customHeight="1">
      <c r="A275" s="39" t="s">
        <v>716</v>
      </c>
      <c r="B275" s="27" t="s">
        <v>799</v>
      </c>
      <c r="C275" s="27">
        <v>0</v>
      </c>
      <c r="D275" s="27">
        <v>0</v>
      </c>
      <c r="E275" s="27">
        <v>0</v>
      </c>
      <c r="F275" s="27">
        <v>0</v>
      </c>
      <c r="G275" s="27">
        <v>0</v>
      </c>
      <c r="H275" s="27">
        <v>0</v>
      </c>
      <c r="I275" s="27">
        <v>0</v>
      </c>
      <c r="J275" s="27">
        <v>0</v>
      </c>
      <c r="K275" s="27">
        <v>0</v>
      </c>
      <c r="L275" s="27">
        <v>0</v>
      </c>
      <c r="M275" s="27">
        <v>16.5</v>
      </c>
      <c r="N275" s="28">
        <v>1.6</v>
      </c>
    </row>
    <row r="276" spans="1:14" ht="16" customHeight="1">
      <c r="A276" s="39" t="s">
        <v>719</v>
      </c>
      <c r="B276" s="27" t="s">
        <v>799</v>
      </c>
      <c r="C276" s="27">
        <v>0</v>
      </c>
      <c r="D276" s="27">
        <v>0</v>
      </c>
      <c r="E276" s="27">
        <v>0</v>
      </c>
      <c r="F276" s="27">
        <v>0</v>
      </c>
      <c r="G276" s="27">
        <v>0</v>
      </c>
      <c r="H276" s="27">
        <v>0</v>
      </c>
      <c r="I276" s="27">
        <v>2</v>
      </c>
      <c r="J276" s="27">
        <v>21</v>
      </c>
      <c r="K276" s="27">
        <v>0</v>
      </c>
      <c r="L276" s="27">
        <v>3</v>
      </c>
      <c r="M276" s="27">
        <v>5.3</v>
      </c>
      <c r="N276" s="28">
        <v>0.4</v>
      </c>
    </row>
    <row r="277" spans="1:14" ht="16" customHeight="1">
      <c r="A277" s="39" t="s">
        <v>722</v>
      </c>
      <c r="B277" s="27" t="s">
        <v>799</v>
      </c>
      <c r="C277" s="27">
        <v>0</v>
      </c>
      <c r="D277" s="27">
        <v>0</v>
      </c>
      <c r="E277" s="27">
        <v>0</v>
      </c>
      <c r="F277" s="27">
        <v>0</v>
      </c>
      <c r="G277" s="27">
        <v>0</v>
      </c>
      <c r="H277" s="27">
        <v>0</v>
      </c>
      <c r="I277" s="27">
        <v>0</v>
      </c>
      <c r="J277" s="27">
        <v>0</v>
      </c>
      <c r="K277" s="27">
        <v>0</v>
      </c>
      <c r="L277" s="27">
        <v>0</v>
      </c>
      <c r="M277" s="27">
        <v>76.8</v>
      </c>
      <c r="N277" s="29">
        <v>-10</v>
      </c>
    </row>
    <row r="278" spans="1:14" ht="16" customHeight="1">
      <c r="A278" s="39" t="s">
        <v>725</v>
      </c>
      <c r="B278" s="27" t="s">
        <v>799</v>
      </c>
      <c r="C278" s="27">
        <v>0</v>
      </c>
      <c r="D278" s="27">
        <v>0</v>
      </c>
      <c r="E278" s="27">
        <v>0</v>
      </c>
      <c r="F278" s="27">
        <v>0</v>
      </c>
      <c r="G278" s="27">
        <v>0</v>
      </c>
      <c r="H278" s="27">
        <v>0</v>
      </c>
      <c r="I278" s="27">
        <v>0</v>
      </c>
      <c r="J278" s="27">
        <v>0</v>
      </c>
      <c r="K278" s="27">
        <v>0</v>
      </c>
      <c r="L278" s="27">
        <v>0</v>
      </c>
      <c r="M278" s="27">
        <v>10.7</v>
      </c>
      <c r="N278" s="29">
        <v>-3.1</v>
      </c>
    </row>
    <row r="279" spans="1:14" ht="16" customHeight="1">
      <c r="A279" s="39" t="s">
        <v>728</v>
      </c>
      <c r="B279" s="27" t="s">
        <v>799</v>
      </c>
      <c r="C279" s="27">
        <v>0</v>
      </c>
      <c r="D279" s="27">
        <v>0</v>
      </c>
      <c r="E279" s="27">
        <v>0</v>
      </c>
      <c r="F279" s="27">
        <v>0</v>
      </c>
      <c r="G279" s="27">
        <v>0</v>
      </c>
      <c r="H279" s="27">
        <v>0</v>
      </c>
      <c r="I279" s="27">
        <v>2</v>
      </c>
      <c r="J279" s="27">
        <v>25</v>
      </c>
      <c r="K279" s="27">
        <v>0</v>
      </c>
      <c r="L279" s="27">
        <v>3</v>
      </c>
      <c r="M279" s="27">
        <v>0.1</v>
      </c>
      <c r="N279" s="27">
        <v>0</v>
      </c>
    </row>
    <row r="280" spans="1:14" ht="16" customHeight="1">
      <c r="A280" s="39" t="s">
        <v>730</v>
      </c>
      <c r="B280" s="27" t="s">
        <v>799</v>
      </c>
      <c r="C280" s="27">
        <v>0</v>
      </c>
      <c r="D280" s="27">
        <v>0</v>
      </c>
      <c r="E280" s="27">
        <v>0</v>
      </c>
      <c r="F280" s="27">
        <v>0</v>
      </c>
      <c r="G280" s="27">
        <v>1</v>
      </c>
      <c r="H280" s="27">
        <v>0</v>
      </c>
      <c r="I280" s="27">
        <v>1</v>
      </c>
      <c r="J280" s="27">
        <v>25</v>
      </c>
      <c r="K280" s="27">
        <v>0</v>
      </c>
      <c r="L280" s="27">
        <v>3</v>
      </c>
      <c r="M280" s="27">
        <v>8.9</v>
      </c>
      <c r="N280" s="29">
        <v>-2.2999999999999998</v>
      </c>
    </row>
    <row r="281" spans="1:14" ht="16" customHeight="1">
      <c r="A281" s="39" t="s">
        <v>732</v>
      </c>
      <c r="B281" s="27" t="s">
        <v>799</v>
      </c>
      <c r="C281" s="27">
        <v>0</v>
      </c>
      <c r="D281" s="27">
        <v>0</v>
      </c>
      <c r="E281" s="27">
        <v>0</v>
      </c>
      <c r="F281" s="27">
        <v>0</v>
      </c>
      <c r="G281" s="27">
        <v>0</v>
      </c>
      <c r="H281" s="27">
        <v>0</v>
      </c>
      <c r="I281" s="27">
        <v>2</v>
      </c>
      <c r="J281" s="27">
        <v>21</v>
      </c>
      <c r="K281" s="27">
        <v>0</v>
      </c>
      <c r="L281" s="27">
        <v>3</v>
      </c>
      <c r="M281" s="27">
        <v>8</v>
      </c>
      <c r="N281" s="29">
        <v>-3.8</v>
      </c>
    </row>
    <row r="282" spans="1:14" ht="16" customHeight="1">
      <c r="A282" s="39" t="s">
        <v>734</v>
      </c>
      <c r="B282" s="27" t="s">
        <v>799</v>
      </c>
      <c r="C282" s="27">
        <v>0</v>
      </c>
      <c r="D282" s="27">
        <v>0</v>
      </c>
      <c r="E282" s="27">
        <v>0</v>
      </c>
      <c r="F282" s="27">
        <v>0</v>
      </c>
      <c r="G282" s="27">
        <v>0</v>
      </c>
      <c r="H282" s="27">
        <v>0</v>
      </c>
      <c r="I282" s="27">
        <v>2</v>
      </c>
      <c r="J282" s="27">
        <v>24</v>
      </c>
      <c r="K282" s="27">
        <v>0</v>
      </c>
      <c r="L282" s="27">
        <v>3</v>
      </c>
      <c r="M282" s="27">
        <v>0</v>
      </c>
      <c r="N282" s="27">
        <v>0</v>
      </c>
    </row>
    <row r="283" spans="1:14" ht="16" customHeight="1">
      <c r="A283" s="39" t="s">
        <v>736</v>
      </c>
      <c r="B283" s="27" t="s">
        <v>799</v>
      </c>
      <c r="C283" s="27">
        <v>0</v>
      </c>
      <c r="D283" s="27">
        <v>0</v>
      </c>
      <c r="E283" s="27">
        <v>0</v>
      </c>
      <c r="F283" s="27">
        <v>0</v>
      </c>
      <c r="G283" s="27">
        <v>0</v>
      </c>
      <c r="H283" s="27">
        <v>0</v>
      </c>
      <c r="I283" s="27">
        <v>2</v>
      </c>
      <c r="J283" s="27">
        <v>24</v>
      </c>
      <c r="K283" s="27">
        <v>0</v>
      </c>
      <c r="L283" s="27">
        <v>3</v>
      </c>
      <c r="M283" s="27">
        <v>0</v>
      </c>
      <c r="N283" s="27">
        <v>0</v>
      </c>
    </row>
    <row r="284" spans="1:14" ht="16" customHeight="1">
      <c r="A284" s="39" t="s">
        <v>738</v>
      </c>
      <c r="B284" s="27" t="s">
        <v>799</v>
      </c>
      <c r="C284" s="27">
        <v>0</v>
      </c>
      <c r="D284" s="27">
        <v>0</v>
      </c>
      <c r="E284" s="27">
        <v>0</v>
      </c>
      <c r="F284" s="27">
        <v>0</v>
      </c>
      <c r="G284" s="27">
        <v>3</v>
      </c>
      <c r="H284" s="27">
        <v>0</v>
      </c>
      <c r="I284" s="27">
        <v>2</v>
      </c>
      <c r="J284" s="27">
        <v>23</v>
      </c>
      <c r="K284" s="27">
        <v>0</v>
      </c>
      <c r="L284" s="27">
        <v>3</v>
      </c>
      <c r="M284" s="27">
        <v>0.1</v>
      </c>
      <c r="N284" s="27">
        <v>0</v>
      </c>
    </row>
    <row r="285" spans="1:14" ht="16" customHeight="1">
      <c r="A285" s="39" t="s">
        <v>740</v>
      </c>
      <c r="B285" s="27" t="s">
        <v>799</v>
      </c>
      <c r="C285" s="27">
        <v>0</v>
      </c>
      <c r="D285" s="27">
        <v>0</v>
      </c>
      <c r="E285" s="27">
        <v>0</v>
      </c>
      <c r="F285" s="27">
        <v>0</v>
      </c>
      <c r="G285" s="27">
        <v>0</v>
      </c>
      <c r="H285" s="27">
        <v>0</v>
      </c>
      <c r="I285" s="27">
        <v>0</v>
      </c>
      <c r="J285" s="27">
        <v>0</v>
      </c>
      <c r="K285" s="27">
        <v>0</v>
      </c>
      <c r="L285" s="27">
        <v>0</v>
      </c>
      <c r="M285" s="27">
        <v>60.6</v>
      </c>
      <c r="N285" s="29">
        <v>-17.5</v>
      </c>
    </row>
    <row r="286" spans="1:14" ht="16" customHeight="1">
      <c r="A286" s="39" t="s">
        <v>743</v>
      </c>
      <c r="B286" s="27" t="s">
        <v>799</v>
      </c>
      <c r="C286" s="27">
        <v>0</v>
      </c>
      <c r="D286" s="27">
        <v>0</v>
      </c>
      <c r="E286" s="27">
        <v>0</v>
      </c>
      <c r="F286" s="27">
        <v>3</v>
      </c>
      <c r="G286" s="27">
        <v>11</v>
      </c>
      <c r="H286" s="27">
        <v>0</v>
      </c>
      <c r="I286" s="27">
        <v>2</v>
      </c>
      <c r="J286" s="27">
        <v>13</v>
      </c>
      <c r="K286" s="27">
        <v>0</v>
      </c>
      <c r="L286" s="27">
        <v>2</v>
      </c>
      <c r="M286" s="27">
        <v>81.7</v>
      </c>
      <c r="N286" s="29">
        <v>-6.8</v>
      </c>
    </row>
    <row r="287" spans="1:14" ht="16" customHeight="1">
      <c r="A287" s="39" t="s">
        <v>745</v>
      </c>
      <c r="B287" s="27" t="s">
        <v>799</v>
      </c>
      <c r="C287" s="27">
        <v>0</v>
      </c>
      <c r="D287" s="27">
        <v>0</v>
      </c>
      <c r="E287" s="27">
        <v>0</v>
      </c>
      <c r="F287" s="27">
        <v>0</v>
      </c>
      <c r="G287" s="27">
        <v>0</v>
      </c>
      <c r="H287" s="27">
        <v>0</v>
      </c>
      <c r="I287" s="27">
        <v>2</v>
      </c>
      <c r="J287" s="27">
        <v>25</v>
      </c>
      <c r="K287" s="27">
        <v>0</v>
      </c>
      <c r="L287" s="27">
        <v>3</v>
      </c>
      <c r="M287" s="27">
        <v>2.7</v>
      </c>
      <c r="N287" s="29">
        <v>-0.1</v>
      </c>
    </row>
    <row r="288" spans="1:14" ht="16" customHeight="1">
      <c r="A288" s="39" t="s">
        <v>747</v>
      </c>
      <c r="B288" s="27" t="s">
        <v>799</v>
      </c>
      <c r="C288" s="27">
        <v>0</v>
      </c>
      <c r="D288" s="27">
        <v>0</v>
      </c>
      <c r="E288" s="27">
        <v>0</v>
      </c>
      <c r="F288" s="27">
        <v>7</v>
      </c>
      <c r="G288" s="27">
        <v>27</v>
      </c>
      <c r="H288" s="27">
        <v>0</v>
      </c>
      <c r="I288" s="27">
        <v>1</v>
      </c>
      <c r="J288" s="27">
        <v>4</v>
      </c>
      <c r="K288" s="27">
        <v>0</v>
      </c>
      <c r="L288" s="27">
        <v>1</v>
      </c>
      <c r="M288" s="27">
        <v>21.8</v>
      </c>
      <c r="N288" s="29">
        <v>-7.8</v>
      </c>
    </row>
    <row r="289" spans="1:14" ht="16" customHeight="1">
      <c r="A289" s="39" t="s">
        <v>749</v>
      </c>
      <c r="B289" s="27" t="s">
        <v>799</v>
      </c>
      <c r="C289" s="27">
        <v>0</v>
      </c>
      <c r="D289" s="27">
        <v>0</v>
      </c>
      <c r="E289" s="27">
        <v>0</v>
      </c>
      <c r="F289" s="27">
        <v>0</v>
      </c>
      <c r="G289" s="27">
        <v>0</v>
      </c>
      <c r="H289" s="27">
        <v>0</v>
      </c>
      <c r="I289" s="27">
        <v>2</v>
      </c>
      <c r="J289" s="27">
        <v>21</v>
      </c>
      <c r="K289" s="27">
        <v>0</v>
      </c>
      <c r="L289" s="27">
        <v>3</v>
      </c>
      <c r="M289" s="27">
        <v>5.7</v>
      </c>
      <c r="N289" s="29">
        <v>-2.2999999999999998</v>
      </c>
    </row>
    <row r="290" spans="1:14" ht="16" customHeight="1">
      <c r="A290" s="39" t="s">
        <v>751</v>
      </c>
      <c r="B290" s="27" t="s">
        <v>799</v>
      </c>
      <c r="C290" s="27"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2</v>
      </c>
      <c r="J290" s="27">
        <v>25</v>
      </c>
      <c r="K290" s="27">
        <v>0</v>
      </c>
      <c r="L290" s="27">
        <v>3</v>
      </c>
      <c r="M290" s="27">
        <v>0.1</v>
      </c>
      <c r="N290" s="27">
        <v>0</v>
      </c>
    </row>
    <row r="291" spans="1:14" ht="16" customHeight="1">
      <c r="A291" s="39" t="s">
        <v>753</v>
      </c>
      <c r="B291" s="27" t="s">
        <v>799</v>
      </c>
      <c r="C291" s="27">
        <v>0</v>
      </c>
      <c r="D291" s="27">
        <v>0</v>
      </c>
      <c r="E291" s="27">
        <v>0</v>
      </c>
      <c r="F291" s="27">
        <v>3</v>
      </c>
      <c r="G291" s="27">
        <v>12</v>
      </c>
      <c r="H291" s="27">
        <v>0</v>
      </c>
      <c r="I291" s="27">
        <v>2</v>
      </c>
      <c r="J291" s="27">
        <v>14</v>
      </c>
      <c r="K291" s="27">
        <v>0</v>
      </c>
      <c r="L291" s="27">
        <v>2</v>
      </c>
      <c r="M291" s="27">
        <v>1.7</v>
      </c>
      <c r="N291" s="28">
        <v>0.2</v>
      </c>
    </row>
    <row r="292" spans="1:14" ht="16" customHeight="1">
      <c r="A292" s="39" t="s">
        <v>843</v>
      </c>
      <c r="B292" s="27" t="s">
        <v>799</v>
      </c>
      <c r="C292" s="27">
        <v>0</v>
      </c>
      <c r="D292" s="27">
        <v>0</v>
      </c>
      <c r="E292" s="27">
        <v>0</v>
      </c>
      <c r="F292" s="27">
        <v>0</v>
      </c>
      <c r="G292" s="27">
        <v>0</v>
      </c>
      <c r="H292" s="27">
        <v>0</v>
      </c>
      <c r="I292" s="27">
        <v>2</v>
      </c>
      <c r="J292" s="27">
        <v>19</v>
      </c>
      <c r="K292" s="27">
        <v>0</v>
      </c>
      <c r="L292" s="27">
        <v>3</v>
      </c>
      <c r="M292" s="27">
        <v>6.1</v>
      </c>
      <c r="N292" s="29">
        <v>-0.3</v>
      </c>
    </row>
    <row r="293" spans="1:14" ht="16" customHeight="1">
      <c r="A293" s="39" t="s">
        <v>758</v>
      </c>
      <c r="B293" s="27" t="s">
        <v>799</v>
      </c>
      <c r="C293" s="27">
        <v>0</v>
      </c>
      <c r="D293" s="27">
        <v>0</v>
      </c>
      <c r="E293" s="27">
        <v>0</v>
      </c>
      <c r="F293" s="27">
        <v>0</v>
      </c>
      <c r="G293" s="27">
        <v>0</v>
      </c>
      <c r="H293" s="27">
        <v>0</v>
      </c>
      <c r="I293" s="27">
        <v>2</v>
      </c>
      <c r="J293" s="27">
        <v>19</v>
      </c>
      <c r="K293" s="27">
        <v>0</v>
      </c>
      <c r="L293" s="27">
        <v>3</v>
      </c>
      <c r="M293" s="27">
        <v>0.9</v>
      </c>
      <c r="N293" s="29">
        <v>-0.1</v>
      </c>
    </row>
    <row r="294" spans="1:14" ht="16" customHeight="1">
      <c r="A294" s="39" t="s">
        <v>760</v>
      </c>
      <c r="B294" s="27" t="s">
        <v>799</v>
      </c>
      <c r="C294" s="27">
        <v>0</v>
      </c>
      <c r="D294" s="27">
        <v>0</v>
      </c>
      <c r="E294" s="27">
        <v>0</v>
      </c>
      <c r="F294" s="27">
        <v>0</v>
      </c>
      <c r="G294" s="27">
        <v>0</v>
      </c>
      <c r="H294" s="27">
        <v>0</v>
      </c>
      <c r="I294" s="27">
        <v>2</v>
      </c>
      <c r="J294" s="27">
        <v>21</v>
      </c>
      <c r="K294" s="27">
        <v>0</v>
      </c>
      <c r="L294" s="27">
        <v>3</v>
      </c>
      <c r="M294" s="27">
        <v>0</v>
      </c>
      <c r="N294" s="27">
        <v>0</v>
      </c>
    </row>
    <row r="295" spans="1:14" ht="16" customHeight="1">
      <c r="A295" s="39" t="s">
        <v>762</v>
      </c>
      <c r="B295" s="27" t="s">
        <v>799</v>
      </c>
      <c r="C295" s="27">
        <v>0</v>
      </c>
      <c r="D295" s="27">
        <v>0</v>
      </c>
      <c r="E295" s="27">
        <v>0</v>
      </c>
      <c r="F295" s="27">
        <v>6</v>
      </c>
      <c r="G295" s="27">
        <v>28</v>
      </c>
      <c r="H295" s="27">
        <v>0</v>
      </c>
      <c r="I295" s="27">
        <v>0</v>
      </c>
      <c r="J295" s="27">
        <v>4</v>
      </c>
      <c r="K295" s="27">
        <v>0</v>
      </c>
      <c r="L295" s="27">
        <v>1</v>
      </c>
      <c r="M295" s="27">
        <v>0.3</v>
      </c>
      <c r="N295" s="27">
        <v>0</v>
      </c>
    </row>
    <row r="296" spans="1:14" ht="16" customHeight="1">
      <c r="A296" s="39" t="s">
        <v>765</v>
      </c>
      <c r="B296" s="27" t="s">
        <v>799</v>
      </c>
      <c r="C296" s="27">
        <v>0</v>
      </c>
      <c r="D296" s="27"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2</v>
      </c>
      <c r="J296" s="27">
        <v>21</v>
      </c>
      <c r="K296" s="27">
        <v>0</v>
      </c>
      <c r="L296" s="27">
        <v>3</v>
      </c>
      <c r="M296" s="27">
        <v>0.1</v>
      </c>
      <c r="N296" s="27">
        <v>0</v>
      </c>
    </row>
    <row r="297" spans="1:14" ht="16" customHeight="1">
      <c r="A297" s="39" t="s">
        <v>767</v>
      </c>
      <c r="B297" s="27" t="s">
        <v>799</v>
      </c>
      <c r="C297" s="27">
        <v>0</v>
      </c>
      <c r="D297" s="27">
        <v>0</v>
      </c>
      <c r="E297" s="27">
        <v>0</v>
      </c>
      <c r="F297" s="27">
        <v>5</v>
      </c>
      <c r="G297" s="27">
        <v>22</v>
      </c>
      <c r="H297" s="27">
        <v>0</v>
      </c>
      <c r="I297" s="27">
        <v>1</v>
      </c>
      <c r="J297" s="27">
        <v>6</v>
      </c>
      <c r="K297" s="27">
        <v>0</v>
      </c>
      <c r="L297" s="27">
        <v>1</v>
      </c>
      <c r="M297" s="27">
        <v>15.2</v>
      </c>
      <c r="N297" s="28">
        <v>0.1</v>
      </c>
    </row>
    <row r="298" spans="1:14" ht="16" customHeight="1">
      <c r="A298" s="39" t="s">
        <v>769</v>
      </c>
      <c r="B298" s="27" t="s">
        <v>799</v>
      </c>
      <c r="C298" s="27">
        <v>0</v>
      </c>
      <c r="D298" s="27">
        <v>0</v>
      </c>
      <c r="E298" s="27">
        <v>0</v>
      </c>
      <c r="F298" s="27">
        <v>0</v>
      </c>
      <c r="G298" s="27">
        <v>0</v>
      </c>
      <c r="H298" s="27">
        <v>0</v>
      </c>
      <c r="I298" s="27">
        <v>0</v>
      </c>
      <c r="J298" s="27">
        <v>0</v>
      </c>
      <c r="K298" s="27">
        <v>0</v>
      </c>
      <c r="L298" s="27">
        <v>0</v>
      </c>
      <c r="M298" s="27">
        <v>15.8</v>
      </c>
      <c r="N298" s="29">
        <v>-5.0999999999999996</v>
      </c>
    </row>
    <row r="299" spans="1:14" ht="16" customHeight="1">
      <c r="A299" s="39" t="s">
        <v>772</v>
      </c>
      <c r="B299" s="27" t="s">
        <v>799</v>
      </c>
      <c r="C299" s="27">
        <v>0</v>
      </c>
      <c r="D299" s="27">
        <v>0</v>
      </c>
      <c r="E299" s="27">
        <v>0</v>
      </c>
      <c r="F299" s="27">
        <v>0</v>
      </c>
      <c r="G299" s="27">
        <v>0</v>
      </c>
      <c r="H299" s="27">
        <v>0</v>
      </c>
      <c r="I299" s="27">
        <v>2</v>
      </c>
      <c r="J299" s="27">
        <v>21</v>
      </c>
      <c r="K299" s="27">
        <v>0</v>
      </c>
      <c r="L299" s="27">
        <v>3</v>
      </c>
      <c r="M299" s="27">
        <v>0</v>
      </c>
      <c r="N299" s="27">
        <v>0</v>
      </c>
    </row>
    <row r="300" spans="1:14" ht="16" customHeight="1">
      <c r="A300" s="39" t="s">
        <v>774</v>
      </c>
      <c r="B300" s="27" t="s">
        <v>799</v>
      </c>
      <c r="C300" s="27">
        <v>0</v>
      </c>
      <c r="D300" s="27">
        <v>0</v>
      </c>
      <c r="E300" s="27">
        <v>0</v>
      </c>
      <c r="F300" s="27">
        <v>5</v>
      </c>
      <c r="G300" s="27">
        <v>21</v>
      </c>
      <c r="H300" s="27">
        <v>0</v>
      </c>
      <c r="I300" s="27">
        <v>1</v>
      </c>
      <c r="J300" s="27">
        <v>7</v>
      </c>
      <c r="K300" s="27">
        <v>0</v>
      </c>
      <c r="L300" s="27">
        <v>1</v>
      </c>
      <c r="M300" s="27">
        <v>1.5</v>
      </c>
      <c r="N300" s="29">
        <v>-0.2</v>
      </c>
    </row>
    <row r="301" spans="1:14" ht="16" customHeight="1">
      <c r="A301" s="39" t="s">
        <v>844</v>
      </c>
      <c r="B301" s="27" t="s">
        <v>799</v>
      </c>
      <c r="C301" s="27">
        <v>0</v>
      </c>
      <c r="D301" s="27">
        <v>0</v>
      </c>
      <c r="E301" s="27">
        <v>0</v>
      </c>
      <c r="F301" s="27">
        <v>3</v>
      </c>
      <c r="G301" s="27">
        <v>12</v>
      </c>
      <c r="H301" s="27">
        <v>0</v>
      </c>
      <c r="I301" s="27">
        <v>2</v>
      </c>
      <c r="J301" s="27">
        <v>10</v>
      </c>
      <c r="K301" s="27">
        <v>0</v>
      </c>
      <c r="L301" s="27">
        <v>2</v>
      </c>
      <c r="M301" s="27">
        <v>13.5</v>
      </c>
      <c r="N301" s="29">
        <v>-4.7</v>
      </c>
    </row>
    <row r="302" spans="1:14" ht="16" customHeight="1">
      <c r="A302" s="39" t="s">
        <v>778</v>
      </c>
      <c r="B302" s="27" t="s">
        <v>799</v>
      </c>
      <c r="C302" s="27">
        <v>0</v>
      </c>
      <c r="D302" s="27">
        <v>0</v>
      </c>
      <c r="E302" s="27">
        <v>0</v>
      </c>
      <c r="F302" s="27">
        <v>0</v>
      </c>
      <c r="G302" s="27">
        <v>0</v>
      </c>
      <c r="H302" s="27">
        <v>0</v>
      </c>
      <c r="I302" s="27">
        <v>0</v>
      </c>
      <c r="J302" s="27">
        <v>0</v>
      </c>
      <c r="K302" s="27">
        <v>0</v>
      </c>
      <c r="L302" s="27">
        <v>0</v>
      </c>
      <c r="M302" s="27">
        <v>44.4</v>
      </c>
      <c r="N302" s="29">
        <v>-4.9000000000000004</v>
      </c>
    </row>
    <row r="303" spans="1:14" ht="16" customHeight="1">
      <c r="A303" s="39" t="s">
        <v>781</v>
      </c>
      <c r="B303" s="27" t="s">
        <v>799</v>
      </c>
      <c r="C303" s="27">
        <v>0</v>
      </c>
      <c r="D303" s="27">
        <v>0</v>
      </c>
      <c r="E303" s="27">
        <v>0</v>
      </c>
      <c r="F303" s="27">
        <v>0</v>
      </c>
      <c r="G303" s="27">
        <v>0</v>
      </c>
      <c r="H303" s="27">
        <v>0</v>
      </c>
      <c r="I303" s="27">
        <v>2</v>
      </c>
      <c r="J303" s="27">
        <v>20</v>
      </c>
      <c r="K303" s="27">
        <v>0</v>
      </c>
      <c r="L303" s="27">
        <v>2</v>
      </c>
      <c r="M303" s="27">
        <v>1.6</v>
      </c>
      <c r="N303" s="29">
        <v>-0.2</v>
      </c>
    </row>
    <row r="304" spans="1:14" ht="16" customHeight="1">
      <c r="A304" s="39" t="s">
        <v>783</v>
      </c>
      <c r="B304" s="27" t="s">
        <v>799</v>
      </c>
      <c r="C304" s="27">
        <v>0</v>
      </c>
      <c r="D304" s="27">
        <v>0</v>
      </c>
      <c r="E304" s="27">
        <v>0</v>
      </c>
      <c r="F304" s="27">
        <v>0</v>
      </c>
      <c r="G304" s="27">
        <v>0</v>
      </c>
      <c r="H304" s="27">
        <v>0</v>
      </c>
      <c r="I304" s="27">
        <v>2</v>
      </c>
      <c r="J304" s="27">
        <v>21</v>
      </c>
      <c r="K304" s="27">
        <v>0</v>
      </c>
      <c r="L304" s="27">
        <v>3</v>
      </c>
      <c r="M304" s="27">
        <v>28.3</v>
      </c>
      <c r="N304" s="29">
        <v>-5</v>
      </c>
    </row>
    <row r="305" spans="1:14" ht="16" customHeight="1">
      <c r="A305" s="39" t="s">
        <v>785</v>
      </c>
      <c r="B305" s="27" t="s">
        <v>799</v>
      </c>
      <c r="C305" s="27">
        <v>0</v>
      </c>
      <c r="D305" s="27">
        <v>0</v>
      </c>
      <c r="E305" s="27">
        <v>0</v>
      </c>
      <c r="F305" s="27">
        <v>6</v>
      </c>
      <c r="G305" s="27">
        <v>24</v>
      </c>
      <c r="H305" s="27">
        <v>0</v>
      </c>
      <c r="I305" s="27">
        <v>0</v>
      </c>
      <c r="J305" s="27">
        <v>3</v>
      </c>
      <c r="K305" s="27">
        <v>0</v>
      </c>
      <c r="L305" s="27">
        <v>1</v>
      </c>
      <c r="M305" s="27">
        <v>0.1</v>
      </c>
      <c r="N305" s="27">
        <v>0</v>
      </c>
    </row>
    <row r="306" spans="1:14" ht="16" customHeight="1">
      <c r="A306" s="39" t="s">
        <v>787</v>
      </c>
      <c r="B306" s="27" t="s">
        <v>799</v>
      </c>
      <c r="C306" s="27">
        <v>0</v>
      </c>
      <c r="D306" s="27">
        <v>0</v>
      </c>
      <c r="E306" s="27">
        <v>0</v>
      </c>
      <c r="F306" s="27">
        <v>2</v>
      </c>
      <c r="G306" s="27">
        <v>10</v>
      </c>
      <c r="H306" s="27">
        <v>0</v>
      </c>
      <c r="I306" s="27">
        <v>2</v>
      </c>
      <c r="J306" s="27">
        <v>11</v>
      </c>
      <c r="K306" s="27">
        <v>0</v>
      </c>
      <c r="L306" s="27">
        <v>2</v>
      </c>
      <c r="M306" s="27">
        <v>1.6</v>
      </c>
      <c r="N306" s="3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90"/>
  <sheetViews>
    <sheetView workbookViewId="0">
      <selection activeCell="O10" sqref="D10:O10"/>
    </sheetView>
  </sheetViews>
  <sheetFormatPr baseColWidth="10" defaultRowHeight="13"/>
  <cols>
    <col min="1" max="1" width="5.1640625" style="40" customWidth="1"/>
    <col min="2" max="2" width="14" style="40" bestFit="1" customWidth="1"/>
    <col min="3" max="4" width="6.33203125" style="40" customWidth="1"/>
    <col min="5" max="16" width="10.83203125" style="40" customWidth="1"/>
    <col min="17" max="16384" width="10.83203125" style="40"/>
  </cols>
  <sheetData>
    <row r="1" spans="1:16">
      <c r="A1" s="39" t="s">
        <v>845</v>
      </c>
      <c r="B1" s="32"/>
      <c r="H1" s="39" t="s">
        <v>846</v>
      </c>
      <c r="I1" s="39" t="s">
        <v>847</v>
      </c>
      <c r="J1" s="39" t="s">
        <v>848</v>
      </c>
      <c r="K1" s="39" t="s">
        <v>849</v>
      </c>
      <c r="L1" s="31"/>
      <c r="M1" s="34" t="s">
        <v>850</v>
      </c>
      <c r="N1" s="39" t="s">
        <v>851</v>
      </c>
      <c r="P1" s="39"/>
    </row>
    <row r="2" spans="1:16">
      <c r="A2">
        <v>37</v>
      </c>
      <c r="B2" t="s">
        <v>852</v>
      </c>
      <c r="D2" t="s">
        <v>853</v>
      </c>
      <c r="E2" t="s">
        <v>854</v>
      </c>
      <c r="F2" t="s">
        <v>855</v>
      </c>
      <c r="H2">
        <f t="shared" ref="H2:H65" si="0">IFERROR(MID(D2,2,LEN(D2)-5)*1,"")</f>
        <v>232.5</v>
      </c>
      <c r="I2">
        <f t="shared" ref="I2:I65" si="1">IFERROR(MID(E2,2,LEN(E2)-5)*1,"")</f>
        <v>227.5</v>
      </c>
      <c r="J2">
        <f t="shared" ref="J2:J65" si="2">IFERROR(MID(F2,2,LEN(F2)-5)*1,"")</f>
        <v>231.5</v>
      </c>
      <c r="K2" t="str">
        <f t="shared" ref="K2:K65" si="3">IFERROR(MID(G2,2,LEN(G2)-5)*1,"")</f>
        <v/>
      </c>
      <c r="L2" s="33">
        <f t="shared" ref="L2:L65" si="4">MAX(H2:K2)-MIN(H2:K2)</f>
        <v>5</v>
      </c>
      <c r="M2">
        <f>INDEX(espn!$C$2:$C$400,MATCH(RIGHT(B2,LEN(B2)-1),espn!$A$2:$A$400,0),1)</f>
        <v>281</v>
      </c>
      <c r="N2">
        <f t="shared" ref="N2:N7" si="5">IFERROR(M2-MIN(H2:K2),0)</f>
        <v>53.5</v>
      </c>
      <c r="O2" t="s">
        <v>856</v>
      </c>
    </row>
    <row r="3" spans="1:16">
      <c r="A3">
        <v>33</v>
      </c>
      <c r="B3" t="s">
        <v>857</v>
      </c>
      <c r="D3" t="s">
        <v>858</v>
      </c>
      <c r="E3" t="s">
        <v>859</v>
      </c>
      <c r="F3" t="s">
        <v>860</v>
      </c>
      <c r="G3" t="s">
        <v>861</v>
      </c>
      <c r="H3">
        <f t="shared" si="0"/>
        <v>230.5</v>
      </c>
      <c r="I3">
        <f t="shared" si="1"/>
        <v>231.5</v>
      </c>
      <c r="J3">
        <f t="shared" si="2"/>
        <v>232.5</v>
      </c>
      <c r="K3">
        <f t="shared" si="3"/>
        <v>231.5</v>
      </c>
      <c r="L3" s="33">
        <f t="shared" si="4"/>
        <v>2</v>
      </c>
      <c r="M3">
        <f>INDEX(espn!$C$2:$C$400,MATCH(RIGHT(B3,LEN(B3)-1),espn!$A$2:$A$400,0),1)</f>
        <v>272</v>
      </c>
      <c r="N3">
        <f t="shared" si="5"/>
        <v>41.5</v>
      </c>
      <c r="O3" t="s">
        <v>856</v>
      </c>
    </row>
    <row r="4" spans="1:16">
      <c r="A4">
        <v>51</v>
      </c>
      <c r="B4" t="s">
        <v>862</v>
      </c>
      <c r="E4" t="s">
        <v>863</v>
      </c>
      <c r="F4" t="s">
        <v>864</v>
      </c>
      <c r="G4" t="s">
        <v>865</v>
      </c>
      <c r="H4" t="str">
        <f t="shared" si="0"/>
        <v/>
      </c>
      <c r="I4">
        <f t="shared" si="1"/>
        <v>191.5</v>
      </c>
      <c r="J4">
        <f t="shared" si="2"/>
        <v>192.5</v>
      </c>
      <c r="K4">
        <f t="shared" si="3"/>
        <v>190.5</v>
      </c>
      <c r="L4" s="33">
        <f t="shared" si="4"/>
        <v>2</v>
      </c>
      <c r="M4">
        <f>INDEX(espn!$C$2:$C$400,MATCH(RIGHT(B4,LEN(B4)-1),espn!$A$2:$A$400,0),1)</f>
        <v>231</v>
      </c>
      <c r="N4">
        <f t="shared" si="5"/>
        <v>40.5</v>
      </c>
      <c r="O4" t="s">
        <v>856</v>
      </c>
    </row>
    <row r="5" spans="1:16">
      <c r="A5">
        <v>39</v>
      </c>
      <c r="B5" t="s">
        <v>866</v>
      </c>
      <c r="D5" t="s">
        <v>867</v>
      </c>
      <c r="E5" t="s">
        <v>868</v>
      </c>
      <c r="F5" t="s">
        <v>869</v>
      </c>
      <c r="G5" t="s">
        <v>870</v>
      </c>
      <c r="H5">
        <f t="shared" si="0"/>
        <v>220.5</v>
      </c>
      <c r="I5">
        <f t="shared" si="1"/>
        <v>210.5</v>
      </c>
      <c r="J5">
        <f t="shared" si="2"/>
        <v>215.5</v>
      </c>
      <c r="K5">
        <f t="shared" si="3"/>
        <v>220.5</v>
      </c>
      <c r="L5" s="33">
        <f t="shared" si="4"/>
        <v>10</v>
      </c>
      <c r="M5">
        <f>INDEX(espn!$C$2:$C$400,MATCH(RIGHT(B5,LEN(B5)-1),espn!$A$2:$A$400,0),1)</f>
        <v>249</v>
      </c>
      <c r="N5">
        <f t="shared" si="5"/>
        <v>38.5</v>
      </c>
      <c r="O5" t="s">
        <v>856</v>
      </c>
    </row>
    <row r="6" spans="1:16">
      <c r="A6">
        <v>47</v>
      </c>
      <c r="B6" t="s">
        <v>871</v>
      </c>
      <c r="D6" t="s">
        <v>872</v>
      </c>
      <c r="E6" t="s">
        <v>868</v>
      </c>
      <c r="F6" t="s">
        <v>873</v>
      </c>
      <c r="H6">
        <f t="shared" si="0"/>
        <v>204.5</v>
      </c>
      <c r="I6">
        <f t="shared" si="1"/>
        <v>210.5</v>
      </c>
      <c r="J6">
        <f t="shared" si="2"/>
        <v>202.5</v>
      </c>
      <c r="K6" t="str">
        <f t="shared" si="3"/>
        <v/>
      </c>
      <c r="L6" s="33">
        <f t="shared" si="4"/>
        <v>8</v>
      </c>
      <c r="M6">
        <f>INDEX(espn!$C$2:$C$400,MATCH(RIGHT(B6,LEN(B6)-1),espn!$A$2:$A$400,0),1)</f>
        <v>241</v>
      </c>
      <c r="N6">
        <f t="shared" si="5"/>
        <v>38.5</v>
      </c>
      <c r="O6" t="s">
        <v>856</v>
      </c>
    </row>
    <row r="7" spans="1:16">
      <c r="A7">
        <v>9</v>
      </c>
      <c r="B7" t="s">
        <v>874</v>
      </c>
      <c r="D7" t="s">
        <v>875</v>
      </c>
      <c r="E7" t="s">
        <v>875</v>
      </c>
      <c r="F7" t="s">
        <v>876</v>
      </c>
      <c r="G7" t="s">
        <v>877</v>
      </c>
      <c r="H7">
        <f t="shared" si="0"/>
        <v>280.5</v>
      </c>
      <c r="I7">
        <f t="shared" si="1"/>
        <v>280.5</v>
      </c>
      <c r="J7">
        <f t="shared" si="2"/>
        <v>279.5</v>
      </c>
      <c r="K7">
        <f t="shared" si="3"/>
        <v>280.5</v>
      </c>
      <c r="L7" s="33">
        <f t="shared" si="4"/>
        <v>1</v>
      </c>
      <c r="M7">
        <f>INDEX(espn!$C$2:$C$400,MATCH(RIGHT(B7,LEN(B7)-1),espn!$A$2:$A$400,0),1)</f>
        <v>317</v>
      </c>
      <c r="N7">
        <f t="shared" si="5"/>
        <v>37.5</v>
      </c>
      <c r="O7" t="s">
        <v>856</v>
      </c>
    </row>
    <row r="8" spans="1:16">
      <c r="A8">
        <v>22</v>
      </c>
      <c r="B8" t="s">
        <v>878</v>
      </c>
      <c r="D8" t="s">
        <v>879</v>
      </c>
      <c r="E8" t="s">
        <v>880</v>
      </c>
      <c r="F8" t="s">
        <v>881</v>
      </c>
      <c r="H8">
        <f t="shared" si="0"/>
        <v>250.5</v>
      </c>
      <c r="I8">
        <f t="shared" si="1"/>
        <v>246.5</v>
      </c>
      <c r="J8">
        <f t="shared" si="2"/>
        <v>250.5</v>
      </c>
      <c r="K8" t="str">
        <f t="shared" si="3"/>
        <v/>
      </c>
      <c r="L8" s="33">
        <f t="shared" si="4"/>
        <v>4</v>
      </c>
      <c r="M8">
        <f>INDEX(espn!$C$2:$C$400,MATCH(RIGHT(B8,LEN(B8)-1),espn!$A$2:$A$400,0),1)</f>
        <v>223</v>
      </c>
      <c r="N8">
        <f>IFERROR(MAX(H8:K8)-M8,0)</f>
        <v>27.5</v>
      </c>
      <c r="O8" t="s">
        <v>882</v>
      </c>
    </row>
    <row r="9" spans="1:16">
      <c r="A9">
        <v>6</v>
      </c>
      <c r="B9" t="s">
        <v>883</v>
      </c>
      <c r="D9" t="s">
        <v>884</v>
      </c>
      <c r="E9" t="s">
        <v>885</v>
      </c>
      <c r="F9" t="s">
        <v>886</v>
      </c>
      <c r="G9" t="s">
        <v>887</v>
      </c>
      <c r="H9">
        <f t="shared" si="0"/>
        <v>287.5</v>
      </c>
      <c r="I9">
        <f t="shared" si="1"/>
        <v>293.5</v>
      </c>
      <c r="J9">
        <f t="shared" si="2"/>
        <v>289.5</v>
      </c>
      <c r="K9">
        <f t="shared" si="3"/>
        <v>288.5</v>
      </c>
      <c r="L9" s="33">
        <f t="shared" si="4"/>
        <v>6</v>
      </c>
      <c r="M9">
        <f>INDEX(espn!$C$2:$C$400,MATCH(RIGHT(B9,LEN(B9)-1),espn!$A$2:$A$400,0),1)</f>
        <v>269</v>
      </c>
      <c r="N9">
        <f>IFERROR(MAX(H9:K9)-M9,0)</f>
        <v>24.5</v>
      </c>
      <c r="O9" t="s">
        <v>882</v>
      </c>
    </row>
    <row r="10" spans="1:16">
      <c r="A10">
        <v>14</v>
      </c>
      <c r="B10" t="s">
        <v>888</v>
      </c>
      <c r="D10" t="s">
        <v>889</v>
      </c>
      <c r="E10" t="s">
        <v>890</v>
      </c>
      <c r="F10" t="s">
        <v>891</v>
      </c>
      <c r="G10" t="s">
        <v>892</v>
      </c>
      <c r="H10">
        <f t="shared" si="0"/>
        <v>255.5</v>
      </c>
      <c r="I10">
        <f t="shared" si="1"/>
        <v>256.5</v>
      </c>
      <c r="J10">
        <f t="shared" si="2"/>
        <v>257.5</v>
      </c>
      <c r="K10">
        <f t="shared" si="3"/>
        <v>257.5</v>
      </c>
      <c r="L10" s="33">
        <f t="shared" si="4"/>
        <v>2</v>
      </c>
      <c r="M10">
        <f>INDEX(espn!$C$2:$C$400,MATCH(RIGHT(B10,LEN(B10)-1),espn!$A$2:$A$400,0),1)</f>
        <v>235</v>
      </c>
      <c r="N10">
        <f>IFERROR(MAX(H10:K10)-M10,0)</f>
        <v>22.5</v>
      </c>
      <c r="O10" t="s">
        <v>882</v>
      </c>
    </row>
    <row r="11" spans="1:16">
      <c r="A11">
        <v>41</v>
      </c>
      <c r="B11" t="s">
        <v>893</v>
      </c>
      <c r="D11" t="s">
        <v>894</v>
      </c>
      <c r="E11" t="s">
        <v>895</v>
      </c>
      <c r="F11" t="s">
        <v>896</v>
      </c>
      <c r="G11" t="s">
        <v>897</v>
      </c>
      <c r="H11">
        <f t="shared" si="0"/>
        <v>219.5</v>
      </c>
      <c r="I11">
        <f t="shared" si="1"/>
        <v>216.5</v>
      </c>
      <c r="J11">
        <f t="shared" si="2"/>
        <v>218.5</v>
      </c>
      <c r="K11">
        <f t="shared" si="3"/>
        <v>235.5</v>
      </c>
      <c r="L11" s="33">
        <f t="shared" si="4"/>
        <v>19</v>
      </c>
      <c r="M11">
        <f>INDEX(espn!$C$2:$C$400,MATCH(RIGHT(B11,LEN(B11)-1),espn!$A$2:$A$400,0),1)</f>
        <v>239</v>
      </c>
      <c r="N11">
        <f>IFERROR(M11-MIN(H11:K11),0)</f>
        <v>22.5</v>
      </c>
      <c r="O11" t="s">
        <v>856</v>
      </c>
    </row>
    <row r="12" spans="1:16">
      <c r="A12">
        <v>27</v>
      </c>
      <c r="B12" t="s">
        <v>898</v>
      </c>
      <c r="D12" t="s">
        <v>899</v>
      </c>
      <c r="E12" t="s">
        <v>900</v>
      </c>
      <c r="F12" t="s">
        <v>901</v>
      </c>
      <c r="G12" t="s">
        <v>902</v>
      </c>
      <c r="H12">
        <f t="shared" si="0"/>
        <v>249.5</v>
      </c>
      <c r="I12">
        <f t="shared" si="1"/>
        <v>248.5</v>
      </c>
      <c r="J12">
        <f t="shared" si="2"/>
        <v>248.5</v>
      </c>
      <c r="K12">
        <f t="shared" si="3"/>
        <v>248.5</v>
      </c>
      <c r="L12" s="33">
        <f t="shared" si="4"/>
        <v>1</v>
      </c>
      <c r="M12">
        <f>INDEX(espn!$C$2:$C$400,MATCH(RIGHT(B12,LEN(B12)-1),espn!$A$2:$A$400,0),1)</f>
        <v>269</v>
      </c>
      <c r="N12">
        <f>IFERROR(M12-MIN(H12:K12),0)</f>
        <v>20.5</v>
      </c>
      <c r="O12" t="s">
        <v>856</v>
      </c>
    </row>
    <row r="13" spans="1:16">
      <c r="A13">
        <v>10</v>
      </c>
      <c r="B13" t="s">
        <v>903</v>
      </c>
      <c r="D13" t="s">
        <v>904</v>
      </c>
      <c r="E13" t="s">
        <v>905</v>
      </c>
      <c r="F13" t="s">
        <v>906</v>
      </c>
      <c r="G13" t="s">
        <v>907</v>
      </c>
      <c r="H13">
        <f t="shared" si="0"/>
        <v>279.5</v>
      </c>
      <c r="I13">
        <f t="shared" si="1"/>
        <v>280.5</v>
      </c>
      <c r="J13">
        <f t="shared" si="2"/>
        <v>274.5</v>
      </c>
      <c r="K13">
        <f t="shared" si="3"/>
        <v>275.5</v>
      </c>
      <c r="L13" s="33">
        <f t="shared" si="4"/>
        <v>6</v>
      </c>
      <c r="M13">
        <f>INDEX(espn!$C$2:$C$400,MATCH(RIGHT(B13,LEN(B13)-1),espn!$A$2:$A$400,0),1)</f>
        <v>261</v>
      </c>
      <c r="N13">
        <f>IFERROR(MAX(H13:K13)-M13,0)</f>
        <v>19.5</v>
      </c>
      <c r="O13" t="s">
        <v>882</v>
      </c>
    </row>
    <row r="14" spans="1:16">
      <c r="A14">
        <v>35</v>
      </c>
      <c r="B14" t="s">
        <v>908</v>
      </c>
      <c r="E14" t="s">
        <v>859</v>
      </c>
      <c r="H14" t="str">
        <f t="shared" si="0"/>
        <v/>
      </c>
      <c r="I14">
        <f t="shared" si="1"/>
        <v>231.5</v>
      </c>
      <c r="J14" t="str">
        <f t="shared" si="2"/>
        <v/>
      </c>
      <c r="K14" t="str">
        <f t="shared" si="3"/>
        <v/>
      </c>
      <c r="L14" s="33">
        <f t="shared" si="4"/>
        <v>0</v>
      </c>
      <c r="M14">
        <f>INDEX(espn!$C$2:$C$400,MATCH(RIGHT(B14,LEN(B14)-1),espn!$A$2:$A$400,0),1)</f>
        <v>251</v>
      </c>
      <c r="N14">
        <f>IFERROR(M14-MIN(H14:K14),0)</f>
        <v>19.5</v>
      </c>
      <c r="O14" t="s">
        <v>856</v>
      </c>
    </row>
    <row r="15" spans="1:16">
      <c r="A15">
        <v>13</v>
      </c>
      <c r="B15" t="s">
        <v>909</v>
      </c>
      <c r="D15" t="s">
        <v>910</v>
      </c>
      <c r="E15" t="s">
        <v>911</v>
      </c>
      <c r="F15" t="s">
        <v>912</v>
      </c>
      <c r="G15" t="s">
        <v>897</v>
      </c>
      <c r="H15">
        <f t="shared" si="0"/>
        <v>267.5</v>
      </c>
      <c r="I15">
        <f t="shared" si="1"/>
        <v>261.5</v>
      </c>
      <c r="J15">
        <f t="shared" si="2"/>
        <v>267.5</v>
      </c>
      <c r="K15">
        <f t="shared" si="3"/>
        <v>235.5</v>
      </c>
      <c r="L15" s="33">
        <f t="shared" si="4"/>
        <v>32</v>
      </c>
      <c r="M15">
        <f>INDEX(espn!$C$2:$C$400,MATCH(RIGHT(B15,LEN(B15)-1),espn!$A$2:$A$400,0),1)</f>
        <v>254</v>
      </c>
      <c r="N15">
        <f>IFERROR(M15-MIN(H15:K15),0)</f>
        <v>18.5</v>
      </c>
      <c r="O15" t="s">
        <v>856</v>
      </c>
    </row>
    <row r="16" spans="1:16">
      <c r="A16">
        <v>30</v>
      </c>
      <c r="B16" t="s">
        <v>913</v>
      </c>
      <c r="D16" t="s">
        <v>914</v>
      </c>
      <c r="E16" t="s">
        <v>915</v>
      </c>
      <c r="F16" t="s">
        <v>916</v>
      </c>
      <c r="G16" t="s">
        <v>917</v>
      </c>
      <c r="H16">
        <f t="shared" si="0"/>
        <v>232.5</v>
      </c>
      <c r="I16">
        <f t="shared" si="1"/>
        <v>228.5</v>
      </c>
      <c r="J16">
        <f t="shared" si="2"/>
        <v>235.5</v>
      </c>
      <c r="K16">
        <f t="shared" si="3"/>
        <v>232.5</v>
      </c>
      <c r="L16" s="33">
        <f t="shared" si="4"/>
        <v>7</v>
      </c>
      <c r="M16">
        <f>INDEX(espn!$C$2:$C$400,MATCH(RIGHT(B16,LEN(B16)-1),espn!$A$2:$A$400,0),1)</f>
        <v>217</v>
      </c>
      <c r="N16">
        <f>IFERROR(MAX(H16:K16)-M16,0)</f>
        <v>18.5</v>
      </c>
      <c r="O16" t="s">
        <v>882</v>
      </c>
    </row>
    <row r="17" spans="1:15">
      <c r="A17">
        <v>25</v>
      </c>
      <c r="B17" t="s">
        <v>918</v>
      </c>
      <c r="D17" t="s">
        <v>919</v>
      </c>
      <c r="E17" t="s">
        <v>919</v>
      </c>
      <c r="F17" t="s">
        <v>920</v>
      </c>
      <c r="G17" t="s">
        <v>902</v>
      </c>
      <c r="H17">
        <f t="shared" si="0"/>
        <v>249.5</v>
      </c>
      <c r="I17">
        <f t="shared" si="1"/>
        <v>249.5</v>
      </c>
      <c r="J17">
        <f t="shared" si="2"/>
        <v>248.5</v>
      </c>
      <c r="K17">
        <f t="shared" si="3"/>
        <v>248.5</v>
      </c>
      <c r="L17" s="33">
        <f t="shared" si="4"/>
        <v>1</v>
      </c>
      <c r="M17">
        <f>INDEX(espn!$C$2:$C$400,MATCH(RIGHT(B17,LEN(B17)-1),espn!$A$2:$A$400,0),1)</f>
        <v>266</v>
      </c>
      <c r="N17">
        <f>IFERROR(M17-MIN(H17:K17),0)</f>
        <v>17.5</v>
      </c>
      <c r="O17" t="s">
        <v>856</v>
      </c>
    </row>
    <row r="18" spans="1:15">
      <c r="A18">
        <v>42</v>
      </c>
      <c r="B18" t="s">
        <v>921</v>
      </c>
      <c r="D18" t="s">
        <v>922</v>
      </c>
      <c r="E18" t="s">
        <v>923</v>
      </c>
      <c r="F18" t="s">
        <v>924</v>
      </c>
      <c r="G18" t="s">
        <v>925</v>
      </c>
      <c r="H18">
        <f t="shared" si="0"/>
        <v>210.5</v>
      </c>
      <c r="I18">
        <f t="shared" si="1"/>
        <v>209.5</v>
      </c>
      <c r="J18">
        <f t="shared" si="2"/>
        <v>213.5</v>
      </c>
      <c r="K18">
        <f t="shared" si="3"/>
        <v>210.5</v>
      </c>
      <c r="L18" s="33">
        <f t="shared" si="4"/>
        <v>4</v>
      </c>
      <c r="M18">
        <f>INDEX(espn!$C$2:$C$400,MATCH(RIGHT(B18,LEN(B18)-1),espn!$A$2:$A$400,0),1)</f>
        <v>196</v>
      </c>
      <c r="N18">
        <f>IFERROR(MAX(H18:K18)-M18,0)</f>
        <v>17.5</v>
      </c>
      <c r="O18" t="s">
        <v>882</v>
      </c>
    </row>
    <row r="19" spans="1:15">
      <c r="A19">
        <v>45</v>
      </c>
      <c r="B19" t="s">
        <v>926</v>
      </c>
      <c r="D19" t="s">
        <v>868</v>
      </c>
      <c r="E19" t="s">
        <v>927</v>
      </c>
      <c r="F19" t="s">
        <v>928</v>
      </c>
      <c r="G19" t="s">
        <v>929</v>
      </c>
      <c r="H19">
        <f t="shared" si="0"/>
        <v>210.5</v>
      </c>
      <c r="I19">
        <f t="shared" si="1"/>
        <v>209.5</v>
      </c>
      <c r="J19">
        <f t="shared" si="2"/>
        <v>207.5</v>
      </c>
      <c r="K19">
        <f t="shared" si="3"/>
        <v>209.5</v>
      </c>
      <c r="L19" s="33">
        <f t="shared" si="4"/>
        <v>3</v>
      </c>
      <c r="M19">
        <f>INDEX(espn!$C$2:$C$400,MATCH(RIGHT(B19,LEN(B19)-1),espn!$A$2:$A$400,0),1)</f>
        <v>222</v>
      </c>
      <c r="N19">
        <f>IFERROR(M19-MIN(H19:K19),0)</f>
        <v>14.5</v>
      </c>
      <c r="O19" t="s">
        <v>856</v>
      </c>
    </row>
    <row r="20" spans="1:15">
      <c r="A20">
        <v>48</v>
      </c>
      <c r="B20" t="s">
        <v>930</v>
      </c>
      <c r="D20" t="s">
        <v>931</v>
      </c>
      <c r="E20" t="s">
        <v>932</v>
      </c>
      <c r="F20" t="s">
        <v>933</v>
      </c>
      <c r="G20" t="s">
        <v>934</v>
      </c>
      <c r="H20">
        <f t="shared" si="0"/>
        <v>196.5</v>
      </c>
      <c r="I20">
        <f t="shared" si="1"/>
        <v>195.5</v>
      </c>
      <c r="J20">
        <f t="shared" si="2"/>
        <v>193.5</v>
      </c>
      <c r="K20">
        <f t="shared" si="3"/>
        <v>193.5</v>
      </c>
      <c r="L20" s="33">
        <f t="shared" si="4"/>
        <v>3</v>
      </c>
      <c r="M20">
        <f>INDEX(espn!$C$2:$C$400,MATCH(RIGHT(B20,LEN(B20)-1),espn!$A$2:$A$400,0),1)</f>
        <v>182</v>
      </c>
      <c r="N20">
        <f t="shared" ref="N20:N25" si="6">IFERROR(MAX(H20:K20)-M20,0)</f>
        <v>14.5</v>
      </c>
      <c r="O20" t="s">
        <v>882</v>
      </c>
    </row>
    <row r="21" spans="1:15">
      <c r="A21">
        <v>12</v>
      </c>
      <c r="B21" t="s">
        <v>909</v>
      </c>
      <c r="D21" t="s">
        <v>935</v>
      </c>
      <c r="E21" t="s">
        <v>936</v>
      </c>
      <c r="F21" t="s">
        <v>937</v>
      </c>
      <c r="G21" t="s">
        <v>938</v>
      </c>
      <c r="H21">
        <f t="shared" si="0"/>
        <v>267.5</v>
      </c>
      <c r="I21">
        <f t="shared" si="1"/>
        <v>261.5</v>
      </c>
      <c r="J21">
        <f t="shared" si="2"/>
        <v>267.5</v>
      </c>
      <c r="K21">
        <f t="shared" si="3"/>
        <v>235.5</v>
      </c>
      <c r="L21" s="33">
        <f t="shared" si="4"/>
        <v>32</v>
      </c>
      <c r="M21">
        <f>INDEX(espn!$C$2:$C$400,MATCH(RIGHT(B21,LEN(B21)-1),espn!$A$2:$A$400,0),1)</f>
        <v>254</v>
      </c>
      <c r="N21">
        <f t="shared" si="6"/>
        <v>13.5</v>
      </c>
      <c r="O21" t="s">
        <v>882</v>
      </c>
    </row>
    <row r="22" spans="1:15">
      <c r="A22">
        <v>20</v>
      </c>
      <c r="B22" t="s">
        <v>939</v>
      </c>
      <c r="D22" t="s">
        <v>940</v>
      </c>
      <c r="E22" t="s">
        <v>879</v>
      </c>
      <c r="F22" t="s">
        <v>941</v>
      </c>
      <c r="G22" t="s">
        <v>942</v>
      </c>
      <c r="H22">
        <f t="shared" si="0"/>
        <v>252.5</v>
      </c>
      <c r="I22">
        <f t="shared" si="1"/>
        <v>250.5</v>
      </c>
      <c r="J22">
        <f t="shared" si="2"/>
        <v>253.5</v>
      </c>
      <c r="K22">
        <f t="shared" si="3"/>
        <v>252.5</v>
      </c>
      <c r="L22" s="33">
        <f t="shared" si="4"/>
        <v>3</v>
      </c>
      <c r="M22">
        <f>INDEX(espn!$C$2:$C$400,MATCH(RIGHT(B22,LEN(B22)-1),espn!$A$2:$A$400,0),1)</f>
        <v>241</v>
      </c>
      <c r="N22">
        <f t="shared" si="6"/>
        <v>12.5</v>
      </c>
      <c r="O22" t="s">
        <v>882</v>
      </c>
    </row>
    <row r="23" spans="1:15">
      <c r="A23">
        <v>4</v>
      </c>
      <c r="B23" t="s">
        <v>943</v>
      </c>
      <c r="D23" t="s">
        <v>944</v>
      </c>
      <c r="E23" t="s">
        <v>945</v>
      </c>
      <c r="F23" t="s">
        <v>946</v>
      </c>
      <c r="G23" t="s">
        <v>947</v>
      </c>
      <c r="H23">
        <f t="shared" si="0"/>
        <v>295.5</v>
      </c>
      <c r="I23">
        <f t="shared" si="1"/>
        <v>291.5</v>
      </c>
      <c r="J23">
        <f t="shared" si="2"/>
        <v>296.5</v>
      </c>
      <c r="K23">
        <f t="shared" si="3"/>
        <v>294.5</v>
      </c>
      <c r="L23" s="33">
        <f t="shared" si="4"/>
        <v>5</v>
      </c>
      <c r="M23">
        <f>INDEX(espn!$C$2:$C$400,MATCH(RIGHT(B23,LEN(B23)-1),espn!$A$2:$A$400,0),1)</f>
        <v>286</v>
      </c>
      <c r="N23">
        <f t="shared" si="6"/>
        <v>10.5</v>
      </c>
      <c r="O23" t="s">
        <v>882</v>
      </c>
    </row>
    <row r="24" spans="1:15">
      <c r="A24">
        <v>18</v>
      </c>
      <c r="B24" t="s">
        <v>948</v>
      </c>
      <c r="D24" t="s">
        <v>949</v>
      </c>
      <c r="E24" t="s">
        <v>879</v>
      </c>
      <c r="F24" t="s">
        <v>942</v>
      </c>
      <c r="G24" t="s">
        <v>950</v>
      </c>
      <c r="H24">
        <f t="shared" si="0"/>
        <v>254.5</v>
      </c>
      <c r="I24">
        <f t="shared" si="1"/>
        <v>250.5</v>
      </c>
      <c r="J24">
        <f t="shared" si="2"/>
        <v>252.5</v>
      </c>
      <c r="K24">
        <f t="shared" si="3"/>
        <v>252.5</v>
      </c>
      <c r="L24" s="33">
        <f t="shared" si="4"/>
        <v>4</v>
      </c>
      <c r="M24">
        <f>INDEX(espn!$C$2:$C$400,MATCH(RIGHT(B24,LEN(B24)-1),espn!$A$2:$A$400,0),1)</f>
        <v>245</v>
      </c>
      <c r="N24">
        <f t="shared" si="6"/>
        <v>9.5</v>
      </c>
      <c r="O24" t="s">
        <v>882</v>
      </c>
    </row>
    <row r="25" spans="1:15">
      <c r="A25">
        <v>28</v>
      </c>
      <c r="B25" t="s">
        <v>951</v>
      </c>
      <c r="D25" t="s">
        <v>952</v>
      </c>
      <c r="E25" t="s">
        <v>953</v>
      </c>
      <c r="F25" t="s">
        <v>954</v>
      </c>
      <c r="G25" t="s">
        <v>955</v>
      </c>
      <c r="H25">
        <f t="shared" si="0"/>
        <v>242.5</v>
      </c>
      <c r="I25">
        <f t="shared" si="1"/>
        <v>237.5</v>
      </c>
      <c r="J25">
        <f t="shared" si="2"/>
        <v>242.5</v>
      </c>
      <c r="K25">
        <f t="shared" si="3"/>
        <v>242.5</v>
      </c>
      <c r="L25" s="33">
        <f t="shared" si="4"/>
        <v>5</v>
      </c>
      <c r="M25">
        <f>INDEX(espn!$C$2:$C$400,MATCH(RIGHT(B25,LEN(B25)-1),espn!$A$2:$A$400,0),1)</f>
        <v>238</v>
      </c>
      <c r="N25">
        <f t="shared" si="6"/>
        <v>4.5</v>
      </c>
      <c r="O25" t="s">
        <v>882</v>
      </c>
    </row>
    <row r="26" spans="1:15">
      <c r="A26">
        <v>29</v>
      </c>
      <c r="B26" t="s">
        <v>951</v>
      </c>
      <c r="D26" t="s">
        <v>956</v>
      </c>
      <c r="E26" t="s">
        <v>957</v>
      </c>
      <c r="F26" t="s">
        <v>958</v>
      </c>
      <c r="G26" t="s">
        <v>959</v>
      </c>
      <c r="H26">
        <f t="shared" si="0"/>
        <v>242.5</v>
      </c>
      <c r="I26">
        <f t="shared" si="1"/>
        <v>237.5</v>
      </c>
      <c r="J26">
        <f t="shared" si="2"/>
        <v>242.5</v>
      </c>
      <c r="K26">
        <f t="shared" si="3"/>
        <v>242.5</v>
      </c>
      <c r="L26" s="33">
        <f t="shared" si="4"/>
        <v>5</v>
      </c>
      <c r="M26">
        <f>INDEX(espn!$C$2:$C$400,MATCH(RIGHT(B26,LEN(B26)-1),espn!$A$2:$A$400,0),1)</f>
        <v>238</v>
      </c>
      <c r="N26">
        <f>IFERROR(M26-MIN(H26:K26),0)</f>
        <v>0.5</v>
      </c>
      <c r="O26" t="s">
        <v>856</v>
      </c>
    </row>
    <row r="27" spans="1:15">
      <c r="A27">
        <v>1</v>
      </c>
      <c r="B27" s="39"/>
      <c r="H27" t="str">
        <f t="shared" si="0"/>
        <v/>
      </c>
      <c r="I27" t="str">
        <f t="shared" si="1"/>
        <v/>
      </c>
      <c r="J27" t="str">
        <f t="shared" si="2"/>
        <v/>
      </c>
      <c r="K27" t="str">
        <f t="shared" si="3"/>
        <v/>
      </c>
      <c r="L27" s="33">
        <f t="shared" si="4"/>
        <v>0</v>
      </c>
      <c r="M27" t="e">
        <f>INDEX(espn!$C$2:$C$400,MATCH(RIGHT(B27,LEN(B27)-1),espn!$A$2:$A$400,0),1)</f>
        <v>#VALUE!</v>
      </c>
      <c r="N27">
        <f>IFERROR(M27-MIN(H27:K27),0)</f>
        <v>0</v>
      </c>
      <c r="O27" t="s">
        <v>856</v>
      </c>
    </row>
    <row r="28" spans="1:15">
      <c r="A28">
        <v>2</v>
      </c>
      <c r="B28" s="39" t="s">
        <v>20</v>
      </c>
      <c r="D28" t="s">
        <v>960</v>
      </c>
      <c r="E28" t="s">
        <v>961</v>
      </c>
      <c r="F28" t="s">
        <v>962</v>
      </c>
      <c r="G28" t="s">
        <v>963</v>
      </c>
      <c r="H28">
        <f t="shared" si="0"/>
        <v>305.5</v>
      </c>
      <c r="I28">
        <f t="shared" si="1"/>
        <v>302.5</v>
      </c>
      <c r="J28">
        <f t="shared" si="2"/>
        <v>306.5</v>
      </c>
      <c r="K28">
        <f t="shared" si="3"/>
        <v>303.5</v>
      </c>
      <c r="L28" s="33">
        <f t="shared" si="4"/>
        <v>4</v>
      </c>
      <c r="M28" t="e">
        <f>INDEX(espn!$C$2:$C$400,MATCH(RIGHT(B28,LEN(B28)-1),espn!$A$2:$A$400,0),1)</f>
        <v>#N/A</v>
      </c>
      <c r="N28">
        <f>IFERROR(MAX(H28:K28)-M28,0)</f>
        <v>0</v>
      </c>
      <c r="O28" t="s">
        <v>882</v>
      </c>
    </row>
    <row r="29" spans="1:15">
      <c r="A29">
        <v>16</v>
      </c>
      <c r="B29" t="s">
        <v>964</v>
      </c>
      <c r="D29" t="s">
        <v>889</v>
      </c>
      <c r="E29" t="s">
        <v>935</v>
      </c>
      <c r="F29" t="s">
        <v>965</v>
      </c>
      <c r="H29">
        <f t="shared" si="0"/>
        <v>255.5</v>
      </c>
      <c r="I29">
        <f t="shared" si="1"/>
        <v>267.5</v>
      </c>
      <c r="J29">
        <f t="shared" si="2"/>
        <v>256.5</v>
      </c>
      <c r="K29" t="str">
        <f t="shared" si="3"/>
        <v/>
      </c>
      <c r="L29" s="33">
        <f t="shared" si="4"/>
        <v>12</v>
      </c>
      <c r="M29" t="e">
        <f>INDEX(espn!$C$2:$C$400,MATCH(RIGHT(B29,LEN(B29)-1),espn!$A$2:$A$400,0),1)</f>
        <v>#N/A</v>
      </c>
      <c r="N29">
        <f>IFERROR(MAX(H29:K29)-M29,0)</f>
        <v>0</v>
      </c>
      <c r="O29" t="s">
        <v>882</v>
      </c>
    </row>
    <row r="30" spans="1:15">
      <c r="A30">
        <v>17</v>
      </c>
      <c r="B30" t="s">
        <v>964</v>
      </c>
      <c r="D30" t="s">
        <v>966</v>
      </c>
      <c r="E30" t="s">
        <v>910</v>
      </c>
      <c r="F30" t="s">
        <v>967</v>
      </c>
      <c r="H30">
        <f t="shared" si="0"/>
        <v>255.5</v>
      </c>
      <c r="I30">
        <f t="shared" si="1"/>
        <v>267.5</v>
      </c>
      <c r="J30">
        <f t="shared" si="2"/>
        <v>256.5</v>
      </c>
      <c r="K30" t="str">
        <f t="shared" si="3"/>
        <v/>
      </c>
      <c r="L30" s="33">
        <f t="shared" si="4"/>
        <v>12</v>
      </c>
      <c r="M30" t="e">
        <f>INDEX(espn!$C$2:$C$400,MATCH(RIGHT(B30,LEN(B30)-1),espn!$A$2:$A$400,0),1)</f>
        <v>#N/A</v>
      </c>
      <c r="N30">
        <f>IFERROR(M30-MIN(H30:K30),0)</f>
        <v>0</v>
      </c>
      <c r="O30" t="s">
        <v>856</v>
      </c>
    </row>
    <row r="31" spans="1:15">
      <c r="A31">
        <v>52</v>
      </c>
      <c r="H31" t="str">
        <f t="shared" si="0"/>
        <v/>
      </c>
      <c r="I31" t="str">
        <f t="shared" si="1"/>
        <v/>
      </c>
      <c r="J31" t="str">
        <f t="shared" si="2"/>
        <v/>
      </c>
      <c r="K31" t="str">
        <f t="shared" si="3"/>
        <v/>
      </c>
      <c r="L31" s="33">
        <f t="shared" si="4"/>
        <v>0</v>
      </c>
      <c r="M31" t="e">
        <f>INDEX(espn!$C$2:$C$400,MATCH(RIGHT(B31,LEN(B31)-1),espn!$A$2:$A$400,0),1)</f>
        <v>#VALUE!</v>
      </c>
      <c r="N31">
        <f>IFERROR(MAX(H31:K31)-M31,0)</f>
        <v>0</v>
      </c>
      <c r="O31" t="s">
        <v>882</v>
      </c>
    </row>
    <row r="32" spans="1:15">
      <c r="A32">
        <v>53</v>
      </c>
      <c r="H32" t="str">
        <f t="shared" si="0"/>
        <v/>
      </c>
      <c r="I32" t="str">
        <f t="shared" si="1"/>
        <v/>
      </c>
      <c r="J32" t="str">
        <f t="shared" si="2"/>
        <v/>
      </c>
      <c r="K32" t="str">
        <f t="shared" si="3"/>
        <v/>
      </c>
      <c r="L32" s="33">
        <f t="shared" si="4"/>
        <v>0</v>
      </c>
      <c r="M32" t="e">
        <f>INDEX(espn!$C$2:$C$400,MATCH(RIGHT(B32,LEN(B32)-1),espn!$A$2:$A$400,0),1)</f>
        <v>#VALUE!</v>
      </c>
      <c r="N32">
        <f>IFERROR(M32-MIN(H32:K32),0)</f>
        <v>0</v>
      </c>
      <c r="O32" t="s">
        <v>856</v>
      </c>
    </row>
    <row r="33" spans="1:15">
      <c r="A33">
        <v>54</v>
      </c>
      <c r="H33" t="str">
        <f t="shared" si="0"/>
        <v/>
      </c>
      <c r="I33" t="str">
        <f t="shared" si="1"/>
        <v/>
      </c>
      <c r="J33" t="str">
        <f t="shared" si="2"/>
        <v/>
      </c>
      <c r="K33" t="str">
        <f t="shared" si="3"/>
        <v/>
      </c>
      <c r="L33" s="33">
        <f t="shared" si="4"/>
        <v>0</v>
      </c>
      <c r="M33" t="e">
        <f>INDEX(espn!$C$2:$C$400,MATCH(RIGHT(B33,LEN(B33)-1),espn!$A$2:$A$400,0),1)</f>
        <v>#VALUE!</v>
      </c>
      <c r="N33">
        <f>IFERROR(MAX(H33:K33)-M33,0)</f>
        <v>0</v>
      </c>
      <c r="O33" t="s">
        <v>882</v>
      </c>
    </row>
    <row r="34" spans="1:15">
      <c r="A34">
        <v>55</v>
      </c>
      <c r="H34" t="str">
        <f t="shared" si="0"/>
        <v/>
      </c>
      <c r="I34" t="str">
        <f t="shared" si="1"/>
        <v/>
      </c>
      <c r="J34" t="str">
        <f t="shared" si="2"/>
        <v/>
      </c>
      <c r="K34" t="str">
        <f t="shared" si="3"/>
        <v/>
      </c>
      <c r="L34" s="33">
        <f t="shared" si="4"/>
        <v>0</v>
      </c>
      <c r="M34" t="e">
        <f>INDEX(espn!$C$2:$C$400,MATCH(RIGHT(B34,LEN(B34)-1),espn!$A$2:$A$400,0),1)</f>
        <v>#VALUE!</v>
      </c>
      <c r="N34">
        <f>IFERROR(M34-MIN(H34:K34),0)</f>
        <v>0</v>
      </c>
      <c r="O34" t="s">
        <v>856</v>
      </c>
    </row>
    <row r="35" spans="1:15">
      <c r="A35">
        <v>56</v>
      </c>
      <c r="H35" t="str">
        <f t="shared" si="0"/>
        <v/>
      </c>
      <c r="I35" t="str">
        <f t="shared" si="1"/>
        <v/>
      </c>
      <c r="J35" t="str">
        <f t="shared" si="2"/>
        <v/>
      </c>
      <c r="K35" t="str">
        <f t="shared" si="3"/>
        <v/>
      </c>
      <c r="L35" s="33">
        <f t="shared" si="4"/>
        <v>0</v>
      </c>
      <c r="M35" t="e">
        <f>INDEX(espn!$C$2:$C$400,MATCH(RIGHT(B35,LEN(B35)-1),espn!$A$2:$A$400,0),1)</f>
        <v>#VALUE!</v>
      </c>
      <c r="N35">
        <f>IFERROR(MAX(H35:K35)-M35,0)</f>
        <v>0</v>
      </c>
      <c r="O35" t="s">
        <v>882</v>
      </c>
    </row>
    <row r="36" spans="1:15">
      <c r="A36">
        <v>57</v>
      </c>
      <c r="H36" t="str">
        <f t="shared" si="0"/>
        <v/>
      </c>
      <c r="I36" t="str">
        <f t="shared" si="1"/>
        <v/>
      </c>
      <c r="J36" t="str">
        <f t="shared" si="2"/>
        <v/>
      </c>
      <c r="K36" t="str">
        <f t="shared" si="3"/>
        <v/>
      </c>
      <c r="L36" s="33">
        <f t="shared" si="4"/>
        <v>0</v>
      </c>
      <c r="M36" t="e">
        <f>INDEX(espn!$C$2:$C$400,MATCH(RIGHT(B36,LEN(B36)-1),espn!$A$2:$A$400,0),1)</f>
        <v>#VALUE!</v>
      </c>
      <c r="N36">
        <f>IFERROR(M36-MIN(H36:K36),0)</f>
        <v>0</v>
      </c>
      <c r="O36" t="s">
        <v>856</v>
      </c>
    </row>
    <row r="37" spans="1:15">
      <c r="A37">
        <v>58</v>
      </c>
      <c r="H37" t="str">
        <f t="shared" si="0"/>
        <v/>
      </c>
      <c r="I37" t="str">
        <f t="shared" si="1"/>
        <v/>
      </c>
      <c r="J37" t="str">
        <f t="shared" si="2"/>
        <v/>
      </c>
      <c r="K37" t="str">
        <f t="shared" si="3"/>
        <v/>
      </c>
      <c r="L37" s="33">
        <f t="shared" si="4"/>
        <v>0</v>
      </c>
      <c r="M37" t="e">
        <f>INDEX(espn!$C$2:$C$400,MATCH(RIGHT(B37,LEN(B37)-1),espn!$A$2:$A$400,0),1)</f>
        <v>#VALUE!</v>
      </c>
      <c r="N37">
        <f>IFERROR(MAX(H37:K37)-M37,0)</f>
        <v>0</v>
      </c>
      <c r="O37" t="s">
        <v>882</v>
      </c>
    </row>
    <row r="38" spans="1:15">
      <c r="A38">
        <v>59</v>
      </c>
      <c r="H38" t="str">
        <f t="shared" si="0"/>
        <v/>
      </c>
      <c r="I38" t="str">
        <f t="shared" si="1"/>
        <v/>
      </c>
      <c r="J38" t="str">
        <f t="shared" si="2"/>
        <v/>
      </c>
      <c r="K38" t="str">
        <f t="shared" si="3"/>
        <v/>
      </c>
      <c r="L38" s="33">
        <f t="shared" si="4"/>
        <v>0</v>
      </c>
      <c r="M38" t="e">
        <f>INDEX(espn!$C$2:$C$400,MATCH(RIGHT(B38,LEN(B38)-1),espn!$A$2:$A$400,0),1)</f>
        <v>#VALUE!</v>
      </c>
      <c r="N38">
        <f>IFERROR(M38-MIN(H38:K38),0)</f>
        <v>0</v>
      </c>
      <c r="O38" t="s">
        <v>856</v>
      </c>
    </row>
    <row r="39" spans="1:15">
      <c r="A39">
        <v>60</v>
      </c>
      <c r="H39" t="str">
        <f t="shared" si="0"/>
        <v/>
      </c>
      <c r="I39" t="str">
        <f t="shared" si="1"/>
        <v/>
      </c>
      <c r="J39" t="str">
        <f t="shared" si="2"/>
        <v/>
      </c>
      <c r="K39" t="str">
        <f t="shared" si="3"/>
        <v/>
      </c>
      <c r="L39" s="33">
        <f t="shared" si="4"/>
        <v>0</v>
      </c>
      <c r="M39" t="e">
        <f>INDEX(espn!$C$2:$C$400,MATCH(RIGHT(B39,LEN(B39)-1),espn!$A$2:$A$400,0),1)</f>
        <v>#VALUE!</v>
      </c>
      <c r="N39">
        <f>IFERROR(MAX(H39:K39)-M39,0)</f>
        <v>0</v>
      </c>
      <c r="O39" t="s">
        <v>882</v>
      </c>
    </row>
    <row r="40" spans="1:15">
      <c r="A40">
        <v>61</v>
      </c>
      <c r="H40" t="str">
        <f t="shared" si="0"/>
        <v/>
      </c>
      <c r="I40" t="str">
        <f t="shared" si="1"/>
        <v/>
      </c>
      <c r="J40" t="str">
        <f t="shared" si="2"/>
        <v/>
      </c>
      <c r="K40" t="str">
        <f t="shared" si="3"/>
        <v/>
      </c>
      <c r="L40" s="33">
        <f t="shared" si="4"/>
        <v>0</v>
      </c>
      <c r="M40" t="e">
        <f>INDEX(espn!$C$2:$C$400,MATCH(RIGHT(B40,LEN(B40)-1),espn!$A$2:$A$400,0),1)</f>
        <v>#VALUE!</v>
      </c>
      <c r="N40">
        <f>IFERROR(M40-MIN(H40:K40),0)</f>
        <v>0</v>
      </c>
      <c r="O40" t="s">
        <v>856</v>
      </c>
    </row>
    <row r="41" spans="1:15">
      <c r="A41">
        <v>62</v>
      </c>
      <c r="H41" t="str">
        <f t="shared" si="0"/>
        <v/>
      </c>
      <c r="I41" t="str">
        <f t="shared" si="1"/>
        <v/>
      </c>
      <c r="J41" t="str">
        <f t="shared" si="2"/>
        <v/>
      </c>
      <c r="K41" t="str">
        <f t="shared" si="3"/>
        <v/>
      </c>
      <c r="L41" s="33">
        <f t="shared" si="4"/>
        <v>0</v>
      </c>
      <c r="M41" t="e">
        <f>INDEX(espn!$C$2:$C$400,MATCH(RIGHT(B41,LEN(B41)-1),espn!$A$2:$A$400,0),1)</f>
        <v>#VALUE!</v>
      </c>
      <c r="N41">
        <f>IFERROR(MAX(H41:K41)-M41,0)</f>
        <v>0</v>
      </c>
      <c r="O41" t="s">
        <v>882</v>
      </c>
    </row>
    <row r="42" spans="1:15">
      <c r="A42">
        <v>63</v>
      </c>
      <c r="H42" t="str">
        <f t="shared" si="0"/>
        <v/>
      </c>
      <c r="I42" t="str">
        <f t="shared" si="1"/>
        <v/>
      </c>
      <c r="J42" t="str">
        <f t="shared" si="2"/>
        <v/>
      </c>
      <c r="K42" t="str">
        <f t="shared" si="3"/>
        <v/>
      </c>
      <c r="L42" s="33">
        <f t="shared" si="4"/>
        <v>0</v>
      </c>
      <c r="M42" t="e">
        <f>INDEX(espn!$C$2:$C$400,MATCH(RIGHT(B42,LEN(B42)-1),espn!$A$2:$A$400,0),1)</f>
        <v>#VALUE!</v>
      </c>
      <c r="N42">
        <f>IFERROR(M42-MIN(H42:K42),0)</f>
        <v>0</v>
      </c>
      <c r="O42" t="s">
        <v>856</v>
      </c>
    </row>
    <row r="43" spans="1:15">
      <c r="A43">
        <v>64</v>
      </c>
      <c r="H43" t="str">
        <f t="shared" si="0"/>
        <v/>
      </c>
      <c r="I43" t="str">
        <f t="shared" si="1"/>
        <v/>
      </c>
      <c r="J43" t="str">
        <f t="shared" si="2"/>
        <v/>
      </c>
      <c r="K43" t="str">
        <f t="shared" si="3"/>
        <v/>
      </c>
      <c r="L43" s="33">
        <f t="shared" si="4"/>
        <v>0</v>
      </c>
      <c r="M43" t="e">
        <f>INDEX(espn!$C$2:$C$400,MATCH(RIGHT(B43,LEN(B43)-1),espn!$A$2:$A$400,0),1)</f>
        <v>#VALUE!</v>
      </c>
      <c r="N43">
        <f>IFERROR(MAX(H43:K43)-M43,0)</f>
        <v>0</v>
      </c>
      <c r="O43" t="s">
        <v>882</v>
      </c>
    </row>
    <row r="44" spans="1:15">
      <c r="A44">
        <v>65</v>
      </c>
      <c r="H44" t="str">
        <f t="shared" si="0"/>
        <v/>
      </c>
      <c r="I44" t="str">
        <f t="shared" si="1"/>
        <v/>
      </c>
      <c r="J44" t="str">
        <f t="shared" si="2"/>
        <v/>
      </c>
      <c r="K44" t="str">
        <f t="shared" si="3"/>
        <v/>
      </c>
      <c r="L44" s="33">
        <f t="shared" si="4"/>
        <v>0</v>
      </c>
      <c r="M44" t="e">
        <f>INDEX(espn!$C$2:$C$400,MATCH(RIGHT(B44,LEN(B44)-1),espn!$A$2:$A$400,0),1)</f>
        <v>#VALUE!</v>
      </c>
      <c r="N44">
        <f>IFERROR(M44-MIN(H44:K44),0)</f>
        <v>0</v>
      </c>
      <c r="O44" t="s">
        <v>856</v>
      </c>
    </row>
    <row r="45" spans="1:15">
      <c r="A45">
        <v>66</v>
      </c>
      <c r="H45" t="str">
        <f t="shared" si="0"/>
        <v/>
      </c>
      <c r="I45" t="str">
        <f t="shared" si="1"/>
        <v/>
      </c>
      <c r="J45" t="str">
        <f t="shared" si="2"/>
        <v/>
      </c>
      <c r="K45" t="str">
        <f t="shared" si="3"/>
        <v/>
      </c>
      <c r="L45" s="33">
        <f t="shared" si="4"/>
        <v>0</v>
      </c>
      <c r="M45" t="e">
        <f>INDEX(espn!$C$2:$C$400,MATCH(RIGHT(B45,LEN(B45)-1),espn!$A$2:$A$400,0),1)</f>
        <v>#VALUE!</v>
      </c>
      <c r="N45">
        <f>IFERROR(MAX(H45:K45)-M45,0)</f>
        <v>0</v>
      </c>
      <c r="O45" t="s">
        <v>882</v>
      </c>
    </row>
    <row r="46" spans="1:15">
      <c r="A46">
        <v>67</v>
      </c>
      <c r="H46" t="str">
        <f t="shared" si="0"/>
        <v/>
      </c>
      <c r="I46" t="str">
        <f t="shared" si="1"/>
        <v/>
      </c>
      <c r="J46" t="str">
        <f t="shared" si="2"/>
        <v/>
      </c>
      <c r="K46" t="str">
        <f t="shared" si="3"/>
        <v/>
      </c>
      <c r="L46" s="33">
        <f t="shared" si="4"/>
        <v>0</v>
      </c>
      <c r="M46" t="e">
        <f>INDEX(espn!$C$2:$C$400,MATCH(RIGHT(B46,LEN(B46)-1),espn!$A$2:$A$400,0),1)</f>
        <v>#VALUE!</v>
      </c>
      <c r="N46">
        <f>IFERROR(M46-MIN(H46:K46),0)</f>
        <v>0</v>
      </c>
      <c r="O46" t="s">
        <v>856</v>
      </c>
    </row>
    <row r="47" spans="1:15">
      <c r="A47">
        <v>68</v>
      </c>
      <c r="H47" t="str">
        <f t="shared" si="0"/>
        <v/>
      </c>
      <c r="I47" t="str">
        <f t="shared" si="1"/>
        <v/>
      </c>
      <c r="J47" t="str">
        <f t="shared" si="2"/>
        <v/>
      </c>
      <c r="K47" t="str">
        <f t="shared" si="3"/>
        <v/>
      </c>
      <c r="L47" s="33">
        <f t="shared" si="4"/>
        <v>0</v>
      </c>
      <c r="M47" t="e">
        <f>INDEX(espn!$C$2:$C$400,MATCH(RIGHT(B47,LEN(B47)-1),espn!$A$2:$A$400,0),1)</f>
        <v>#VALUE!</v>
      </c>
      <c r="N47">
        <f>IFERROR(MAX(H47:K47)-M47,0)</f>
        <v>0</v>
      </c>
      <c r="O47" t="s">
        <v>882</v>
      </c>
    </row>
    <row r="48" spans="1:15">
      <c r="A48">
        <v>69</v>
      </c>
      <c r="H48" t="str">
        <f t="shared" si="0"/>
        <v/>
      </c>
      <c r="I48" t="str">
        <f t="shared" si="1"/>
        <v/>
      </c>
      <c r="J48" t="str">
        <f t="shared" si="2"/>
        <v/>
      </c>
      <c r="K48" t="str">
        <f t="shared" si="3"/>
        <v/>
      </c>
      <c r="L48" s="33">
        <f t="shared" si="4"/>
        <v>0</v>
      </c>
      <c r="M48" t="e">
        <f>INDEX(espn!$C$2:$C$400,MATCH(RIGHT(B48,LEN(B48)-1),espn!$A$2:$A$400,0),1)</f>
        <v>#VALUE!</v>
      </c>
      <c r="N48">
        <f>IFERROR(M48-MIN(H48:K48),0)</f>
        <v>0</v>
      </c>
      <c r="O48" t="s">
        <v>856</v>
      </c>
    </row>
    <row r="49" spans="1:15">
      <c r="A49">
        <v>70</v>
      </c>
      <c r="H49" t="str">
        <f t="shared" si="0"/>
        <v/>
      </c>
      <c r="I49" t="str">
        <f t="shared" si="1"/>
        <v/>
      </c>
      <c r="J49" t="str">
        <f t="shared" si="2"/>
        <v/>
      </c>
      <c r="K49" t="str">
        <f t="shared" si="3"/>
        <v/>
      </c>
      <c r="L49" s="33">
        <f t="shared" si="4"/>
        <v>0</v>
      </c>
      <c r="M49" t="e">
        <f>INDEX(espn!$C$2:$C$400,MATCH(RIGHT(B49,LEN(B49)-1),espn!$A$2:$A$400,0),1)</f>
        <v>#VALUE!</v>
      </c>
      <c r="N49">
        <f>IFERROR(MAX(H49:K49)-M49,0)</f>
        <v>0</v>
      </c>
      <c r="O49" t="s">
        <v>882</v>
      </c>
    </row>
    <row r="50" spans="1:15">
      <c r="A50">
        <v>71</v>
      </c>
      <c r="H50" t="str">
        <f t="shared" si="0"/>
        <v/>
      </c>
      <c r="I50" t="str">
        <f t="shared" si="1"/>
        <v/>
      </c>
      <c r="J50" t="str">
        <f t="shared" si="2"/>
        <v/>
      </c>
      <c r="K50" t="str">
        <f t="shared" si="3"/>
        <v/>
      </c>
      <c r="L50" s="33">
        <f t="shared" si="4"/>
        <v>0</v>
      </c>
      <c r="M50" t="e">
        <f>INDEX(espn!$C$2:$C$400,MATCH(RIGHT(B50,LEN(B50)-1),espn!$A$2:$A$400,0),1)</f>
        <v>#VALUE!</v>
      </c>
      <c r="N50">
        <f>IFERROR(M50-MIN(H50:K50),0)</f>
        <v>0</v>
      </c>
      <c r="O50" t="s">
        <v>856</v>
      </c>
    </row>
    <row r="51" spans="1:15">
      <c r="A51">
        <v>72</v>
      </c>
      <c r="H51" t="str">
        <f t="shared" si="0"/>
        <v/>
      </c>
      <c r="I51" t="str">
        <f t="shared" si="1"/>
        <v/>
      </c>
      <c r="J51" t="str">
        <f t="shared" si="2"/>
        <v/>
      </c>
      <c r="K51" t="str">
        <f t="shared" si="3"/>
        <v/>
      </c>
      <c r="L51" s="33">
        <f t="shared" si="4"/>
        <v>0</v>
      </c>
      <c r="M51" t="e">
        <f>INDEX(espn!$C$2:$C$400,MATCH(RIGHT(B51,LEN(B51)-1),espn!$A$2:$A$400,0),1)</f>
        <v>#VALUE!</v>
      </c>
      <c r="N51">
        <f>IFERROR(MAX(H51:K51)-M51,0)</f>
        <v>0</v>
      </c>
      <c r="O51" t="s">
        <v>882</v>
      </c>
    </row>
    <row r="52" spans="1:15">
      <c r="A52">
        <v>73</v>
      </c>
      <c r="H52" t="str">
        <f t="shared" si="0"/>
        <v/>
      </c>
      <c r="I52" t="str">
        <f t="shared" si="1"/>
        <v/>
      </c>
      <c r="J52" t="str">
        <f t="shared" si="2"/>
        <v/>
      </c>
      <c r="K52" t="str">
        <f t="shared" si="3"/>
        <v/>
      </c>
      <c r="L52" s="33">
        <f t="shared" si="4"/>
        <v>0</v>
      </c>
      <c r="M52" t="e">
        <f>INDEX(espn!$C$2:$C$400,MATCH(RIGHT(B52,LEN(B52)-1),espn!$A$2:$A$400,0),1)</f>
        <v>#VALUE!</v>
      </c>
      <c r="N52">
        <f>IFERROR(M52-MIN(H52:K52),0)</f>
        <v>0</v>
      </c>
      <c r="O52" t="s">
        <v>856</v>
      </c>
    </row>
    <row r="53" spans="1:15">
      <c r="A53">
        <v>74</v>
      </c>
      <c r="H53" t="str">
        <f t="shared" si="0"/>
        <v/>
      </c>
      <c r="I53" t="str">
        <f t="shared" si="1"/>
        <v/>
      </c>
      <c r="J53" t="str">
        <f t="shared" si="2"/>
        <v/>
      </c>
      <c r="K53" t="str">
        <f t="shared" si="3"/>
        <v/>
      </c>
      <c r="L53" s="33">
        <f t="shared" si="4"/>
        <v>0</v>
      </c>
      <c r="M53" t="e">
        <f>INDEX(espn!$C$2:$C$400,MATCH(RIGHT(B53,LEN(B53)-1),espn!$A$2:$A$400,0),1)</f>
        <v>#VALUE!</v>
      </c>
      <c r="N53">
        <f>IFERROR(MAX(H53:K53)-M53,0)</f>
        <v>0</v>
      </c>
      <c r="O53" t="s">
        <v>882</v>
      </c>
    </row>
    <row r="54" spans="1:15">
      <c r="A54">
        <v>75</v>
      </c>
      <c r="H54" t="str">
        <f t="shared" si="0"/>
        <v/>
      </c>
      <c r="I54" t="str">
        <f t="shared" si="1"/>
        <v/>
      </c>
      <c r="J54" t="str">
        <f t="shared" si="2"/>
        <v/>
      </c>
      <c r="K54" t="str">
        <f t="shared" si="3"/>
        <v/>
      </c>
      <c r="L54" s="33">
        <f t="shared" si="4"/>
        <v>0</v>
      </c>
      <c r="M54" t="e">
        <f>INDEX(espn!$C$2:$C$400,MATCH(RIGHT(B54,LEN(B54)-1),espn!$A$2:$A$400,0),1)</f>
        <v>#VALUE!</v>
      </c>
      <c r="N54">
        <f>IFERROR(M54-MIN(H54:K54),0)</f>
        <v>0</v>
      </c>
      <c r="O54" t="s">
        <v>856</v>
      </c>
    </row>
    <row r="55" spans="1:15">
      <c r="A55">
        <v>76</v>
      </c>
      <c r="H55" t="str">
        <f t="shared" si="0"/>
        <v/>
      </c>
      <c r="I55" t="str">
        <f t="shared" si="1"/>
        <v/>
      </c>
      <c r="J55" t="str">
        <f t="shared" si="2"/>
        <v/>
      </c>
      <c r="K55" t="str">
        <f t="shared" si="3"/>
        <v/>
      </c>
      <c r="L55" s="33">
        <f t="shared" si="4"/>
        <v>0</v>
      </c>
      <c r="M55" t="e">
        <f>INDEX(espn!$C$2:$C$400,MATCH(RIGHT(B55,LEN(B55)-1),espn!$A$2:$A$400,0),1)</f>
        <v>#VALUE!</v>
      </c>
      <c r="N55">
        <f>IFERROR(MAX(H55:K55)-M55,0)</f>
        <v>0</v>
      </c>
      <c r="O55" t="s">
        <v>882</v>
      </c>
    </row>
    <row r="56" spans="1:15">
      <c r="A56">
        <v>77</v>
      </c>
      <c r="H56" t="str">
        <f t="shared" si="0"/>
        <v/>
      </c>
      <c r="I56" t="str">
        <f t="shared" si="1"/>
        <v/>
      </c>
      <c r="J56" t="str">
        <f t="shared" si="2"/>
        <v/>
      </c>
      <c r="K56" t="str">
        <f t="shared" si="3"/>
        <v/>
      </c>
      <c r="L56" s="33">
        <f t="shared" si="4"/>
        <v>0</v>
      </c>
      <c r="M56" t="e">
        <f>INDEX(espn!$C$2:$C$400,MATCH(RIGHT(B56,LEN(B56)-1),espn!$A$2:$A$400,0),1)</f>
        <v>#VALUE!</v>
      </c>
      <c r="N56">
        <f>IFERROR(M56-MIN(H56:K56),0)</f>
        <v>0</v>
      </c>
      <c r="O56" t="s">
        <v>856</v>
      </c>
    </row>
    <row r="57" spans="1:15">
      <c r="A57">
        <v>78</v>
      </c>
      <c r="H57" t="str">
        <f t="shared" si="0"/>
        <v/>
      </c>
      <c r="I57" t="str">
        <f t="shared" si="1"/>
        <v/>
      </c>
      <c r="J57" t="str">
        <f t="shared" si="2"/>
        <v/>
      </c>
      <c r="K57" t="str">
        <f t="shared" si="3"/>
        <v/>
      </c>
      <c r="L57" s="33">
        <f t="shared" si="4"/>
        <v>0</v>
      </c>
      <c r="M57" t="e">
        <f>INDEX(espn!$C$2:$C$400,MATCH(RIGHT(B57,LEN(B57)-1),espn!$A$2:$A$400,0),1)</f>
        <v>#VALUE!</v>
      </c>
      <c r="N57">
        <f>IFERROR(MAX(H57:K57)-M57,0)</f>
        <v>0</v>
      </c>
      <c r="O57" t="s">
        <v>882</v>
      </c>
    </row>
    <row r="58" spans="1:15">
      <c r="A58">
        <v>79</v>
      </c>
      <c r="H58" t="str">
        <f t="shared" si="0"/>
        <v/>
      </c>
      <c r="I58" t="str">
        <f t="shared" si="1"/>
        <v/>
      </c>
      <c r="J58" t="str">
        <f t="shared" si="2"/>
        <v/>
      </c>
      <c r="K58" t="str">
        <f t="shared" si="3"/>
        <v/>
      </c>
      <c r="L58" s="33">
        <f t="shared" si="4"/>
        <v>0</v>
      </c>
      <c r="M58" t="e">
        <f>INDEX(espn!$C$2:$C$400,MATCH(RIGHT(B58,LEN(B58)-1),espn!$A$2:$A$400,0),1)</f>
        <v>#VALUE!</v>
      </c>
      <c r="N58">
        <f>IFERROR(M58-MIN(H58:K58),0)</f>
        <v>0</v>
      </c>
      <c r="O58" t="s">
        <v>856</v>
      </c>
    </row>
    <row r="59" spans="1:15">
      <c r="A59">
        <v>80</v>
      </c>
      <c r="H59" t="str">
        <f t="shared" si="0"/>
        <v/>
      </c>
      <c r="I59" t="str">
        <f t="shared" si="1"/>
        <v/>
      </c>
      <c r="J59" t="str">
        <f t="shared" si="2"/>
        <v/>
      </c>
      <c r="K59" t="str">
        <f t="shared" si="3"/>
        <v/>
      </c>
      <c r="L59" s="33">
        <f t="shared" si="4"/>
        <v>0</v>
      </c>
      <c r="M59" t="e">
        <f>INDEX(espn!$C$2:$C$400,MATCH(RIGHT(B59,LEN(B59)-1),espn!$A$2:$A$400,0),1)</f>
        <v>#VALUE!</v>
      </c>
      <c r="N59">
        <f>IFERROR(MAX(H59:K59)-M59,0)</f>
        <v>0</v>
      </c>
      <c r="O59" t="s">
        <v>882</v>
      </c>
    </row>
    <row r="60" spans="1:15">
      <c r="A60">
        <v>81</v>
      </c>
      <c r="H60" t="str">
        <f t="shared" si="0"/>
        <v/>
      </c>
      <c r="I60" t="str">
        <f t="shared" si="1"/>
        <v/>
      </c>
      <c r="J60" t="str">
        <f t="shared" si="2"/>
        <v/>
      </c>
      <c r="K60" t="str">
        <f t="shared" si="3"/>
        <v/>
      </c>
      <c r="L60" s="33">
        <f t="shared" si="4"/>
        <v>0</v>
      </c>
      <c r="M60" t="e">
        <f>INDEX(espn!$C$2:$C$400,MATCH(RIGHT(B60,LEN(B60)-1),espn!$A$2:$A$400,0),1)</f>
        <v>#VALUE!</v>
      </c>
      <c r="N60">
        <f>IFERROR(M60-MIN(H60:K60),0)</f>
        <v>0</v>
      </c>
      <c r="O60" t="s">
        <v>856</v>
      </c>
    </row>
    <row r="61" spans="1:15">
      <c r="A61">
        <v>82</v>
      </c>
      <c r="H61" t="str">
        <f t="shared" si="0"/>
        <v/>
      </c>
      <c r="I61" t="str">
        <f t="shared" si="1"/>
        <v/>
      </c>
      <c r="J61" t="str">
        <f t="shared" si="2"/>
        <v/>
      </c>
      <c r="K61" t="str">
        <f t="shared" si="3"/>
        <v/>
      </c>
      <c r="L61" s="33">
        <f t="shared" si="4"/>
        <v>0</v>
      </c>
      <c r="M61" t="e">
        <f>INDEX(espn!$C$2:$C$400,MATCH(RIGHT(B61,LEN(B61)-1),espn!$A$2:$A$400,0),1)</f>
        <v>#VALUE!</v>
      </c>
      <c r="N61">
        <f>IFERROR(MAX(H61:K61)-M61,0)</f>
        <v>0</v>
      </c>
      <c r="O61" t="s">
        <v>882</v>
      </c>
    </row>
    <row r="62" spans="1:15">
      <c r="A62">
        <v>83</v>
      </c>
      <c r="H62" t="str">
        <f t="shared" si="0"/>
        <v/>
      </c>
      <c r="I62" t="str">
        <f t="shared" si="1"/>
        <v/>
      </c>
      <c r="J62" t="str">
        <f t="shared" si="2"/>
        <v/>
      </c>
      <c r="K62" t="str">
        <f t="shared" si="3"/>
        <v/>
      </c>
      <c r="L62" s="33">
        <f t="shared" si="4"/>
        <v>0</v>
      </c>
      <c r="M62" t="e">
        <f>INDEX(espn!$C$2:$C$400,MATCH(RIGHT(B62,LEN(B62)-1),espn!$A$2:$A$400,0),1)</f>
        <v>#VALUE!</v>
      </c>
      <c r="N62">
        <f>IFERROR(M62-MIN(H62:K62),0)</f>
        <v>0</v>
      </c>
      <c r="O62" t="s">
        <v>856</v>
      </c>
    </row>
    <row r="63" spans="1:15">
      <c r="A63">
        <v>84</v>
      </c>
      <c r="H63" t="str">
        <f t="shared" si="0"/>
        <v/>
      </c>
      <c r="I63" t="str">
        <f t="shared" si="1"/>
        <v/>
      </c>
      <c r="J63" t="str">
        <f t="shared" si="2"/>
        <v/>
      </c>
      <c r="K63" t="str">
        <f t="shared" si="3"/>
        <v/>
      </c>
      <c r="L63" s="33">
        <f t="shared" si="4"/>
        <v>0</v>
      </c>
      <c r="M63" t="e">
        <f>INDEX(espn!$C$2:$C$400,MATCH(RIGHT(B63,LEN(B63)-1),espn!$A$2:$A$400,0),1)</f>
        <v>#VALUE!</v>
      </c>
      <c r="N63">
        <f>IFERROR(MAX(H63:K63)-M63,0)</f>
        <v>0</v>
      </c>
      <c r="O63" t="s">
        <v>882</v>
      </c>
    </row>
    <row r="64" spans="1:15">
      <c r="A64">
        <v>85</v>
      </c>
      <c r="H64" t="str">
        <f t="shared" si="0"/>
        <v/>
      </c>
      <c r="I64" t="str">
        <f t="shared" si="1"/>
        <v/>
      </c>
      <c r="J64" t="str">
        <f t="shared" si="2"/>
        <v/>
      </c>
      <c r="K64" t="str">
        <f t="shared" si="3"/>
        <v/>
      </c>
      <c r="L64" s="33">
        <f t="shared" si="4"/>
        <v>0</v>
      </c>
      <c r="M64" t="e">
        <f>INDEX(espn!$C$2:$C$400,MATCH(RIGHT(B64,LEN(B64)-1),espn!$A$2:$A$400,0),1)</f>
        <v>#VALUE!</v>
      </c>
      <c r="N64">
        <f>IFERROR(M64-MIN(H64:K64),0)</f>
        <v>0</v>
      </c>
      <c r="O64" t="s">
        <v>856</v>
      </c>
    </row>
    <row r="65" spans="1:15">
      <c r="A65">
        <v>86</v>
      </c>
      <c r="H65" t="str">
        <f t="shared" si="0"/>
        <v/>
      </c>
      <c r="I65" t="str">
        <f t="shared" si="1"/>
        <v/>
      </c>
      <c r="J65" t="str">
        <f t="shared" si="2"/>
        <v/>
      </c>
      <c r="K65" t="str">
        <f t="shared" si="3"/>
        <v/>
      </c>
      <c r="L65" s="33">
        <f t="shared" si="4"/>
        <v>0</v>
      </c>
      <c r="M65" t="e">
        <f>INDEX(espn!$C$2:$C$400,MATCH(RIGHT(B65,LEN(B65)-1),espn!$A$2:$A$400,0),1)</f>
        <v>#VALUE!</v>
      </c>
      <c r="N65">
        <f>IFERROR(MAX(H65:K65)-M65,0)</f>
        <v>0</v>
      </c>
      <c r="O65" t="s">
        <v>882</v>
      </c>
    </row>
    <row r="66" spans="1:15">
      <c r="A66">
        <v>87</v>
      </c>
      <c r="H66" t="str">
        <f t="shared" ref="H66:H129" si="7">IFERROR(MID(D66,2,LEN(D66)-5)*1,"")</f>
        <v/>
      </c>
      <c r="I66" t="str">
        <f t="shared" ref="I66:I129" si="8">IFERROR(MID(E66,2,LEN(E66)-5)*1,"")</f>
        <v/>
      </c>
      <c r="J66" t="str">
        <f t="shared" ref="J66:J129" si="9">IFERROR(MID(F66,2,LEN(F66)-5)*1,"")</f>
        <v/>
      </c>
      <c r="K66" t="str">
        <f t="shared" ref="K66:K129" si="10">IFERROR(MID(G66,2,LEN(G66)-5)*1,"")</f>
        <v/>
      </c>
      <c r="L66" s="33">
        <f t="shared" ref="L66:L129" si="11">MAX(H66:K66)-MIN(H66:K66)</f>
        <v>0</v>
      </c>
      <c r="M66" t="e">
        <f>INDEX(espn!$C$2:$C$400,MATCH(RIGHT(B66,LEN(B66)-1),espn!$A$2:$A$400,0),1)</f>
        <v>#VALUE!</v>
      </c>
      <c r="N66">
        <f>IFERROR(M66-MIN(H66:K66),0)</f>
        <v>0</v>
      </c>
      <c r="O66" t="s">
        <v>856</v>
      </c>
    </row>
    <row r="67" spans="1:15">
      <c r="A67">
        <v>88</v>
      </c>
      <c r="H67" t="str">
        <f t="shared" si="7"/>
        <v/>
      </c>
      <c r="I67" t="str">
        <f t="shared" si="8"/>
        <v/>
      </c>
      <c r="J67" t="str">
        <f t="shared" si="9"/>
        <v/>
      </c>
      <c r="K67" t="str">
        <f t="shared" si="10"/>
        <v/>
      </c>
      <c r="L67" s="33">
        <f t="shared" si="11"/>
        <v>0</v>
      </c>
      <c r="M67" t="e">
        <f>INDEX(espn!$C$2:$C$400,MATCH(RIGHT(B67,LEN(B67)-1),espn!$A$2:$A$400,0),1)</f>
        <v>#VALUE!</v>
      </c>
      <c r="N67">
        <f>IFERROR(MAX(H67:K67)-M67,0)</f>
        <v>0</v>
      </c>
      <c r="O67" t="s">
        <v>882</v>
      </c>
    </row>
    <row r="68" spans="1:15">
      <c r="A68">
        <v>89</v>
      </c>
      <c r="H68" t="str">
        <f t="shared" si="7"/>
        <v/>
      </c>
      <c r="I68" t="str">
        <f t="shared" si="8"/>
        <v/>
      </c>
      <c r="J68" t="str">
        <f t="shared" si="9"/>
        <v/>
      </c>
      <c r="K68" t="str">
        <f t="shared" si="10"/>
        <v/>
      </c>
      <c r="L68" s="33">
        <f t="shared" si="11"/>
        <v>0</v>
      </c>
      <c r="M68" t="e">
        <f>INDEX(espn!$C$2:$C$400,MATCH(RIGHT(B68,LEN(B68)-1),espn!$A$2:$A$400,0),1)</f>
        <v>#VALUE!</v>
      </c>
      <c r="N68">
        <f>IFERROR(M68-MIN(H68:K68),0)</f>
        <v>0</v>
      </c>
      <c r="O68" t="s">
        <v>856</v>
      </c>
    </row>
    <row r="69" spans="1:15">
      <c r="A69">
        <v>90</v>
      </c>
      <c r="H69" t="str">
        <f t="shared" si="7"/>
        <v/>
      </c>
      <c r="I69" t="str">
        <f t="shared" si="8"/>
        <v/>
      </c>
      <c r="J69" t="str">
        <f t="shared" si="9"/>
        <v/>
      </c>
      <c r="K69" t="str">
        <f t="shared" si="10"/>
        <v/>
      </c>
      <c r="L69" s="33">
        <f t="shared" si="11"/>
        <v>0</v>
      </c>
      <c r="M69" t="e">
        <f>INDEX(espn!$C$2:$C$400,MATCH(RIGHT(B69,LEN(B69)-1),espn!$A$2:$A$400,0),1)</f>
        <v>#VALUE!</v>
      </c>
      <c r="N69">
        <f>IFERROR(MAX(H69:K69)-M69,0)</f>
        <v>0</v>
      </c>
      <c r="O69" t="s">
        <v>882</v>
      </c>
    </row>
    <row r="70" spans="1:15">
      <c r="A70">
        <v>91</v>
      </c>
      <c r="H70" t="str">
        <f t="shared" si="7"/>
        <v/>
      </c>
      <c r="I70" t="str">
        <f t="shared" si="8"/>
        <v/>
      </c>
      <c r="J70" t="str">
        <f t="shared" si="9"/>
        <v/>
      </c>
      <c r="K70" t="str">
        <f t="shared" si="10"/>
        <v/>
      </c>
      <c r="L70" s="33">
        <f t="shared" si="11"/>
        <v>0</v>
      </c>
      <c r="M70" t="e">
        <f>INDEX(espn!$C$2:$C$400,MATCH(RIGHT(B70,LEN(B70)-1),espn!$A$2:$A$400,0),1)</f>
        <v>#VALUE!</v>
      </c>
      <c r="N70">
        <f>IFERROR(M70-MIN(H70:K70),0)</f>
        <v>0</v>
      </c>
      <c r="O70" t="s">
        <v>856</v>
      </c>
    </row>
    <row r="71" spans="1:15">
      <c r="A71">
        <v>92</v>
      </c>
      <c r="H71" t="str">
        <f t="shared" si="7"/>
        <v/>
      </c>
      <c r="I71" t="str">
        <f t="shared" si="8"/>
        <v/>
      </c>
      <c r="J71" t="str">
        <f t="shared" si="9"/>
        <v/>
      </c>
      <c r="K71" t="str">
        <f t="shared" si="10"/>
        <v/>
      </c>
      <c r="L71" s="33">
        <f t="shared" si="11"/>
        <v>0</v>
      </c>
      <c r="M71" t="e">
        <f>INDEX(espn!$C$2:$C$400,MATCH(RIGHT(B71,LEN(B71)-1),espn!$A$2:$A$400,0),1)</f>
        <v>#VALUE!</v>
      </c>
      <c r="N71">
        <f>IFERROR(MAX(H71:K71)-M71,0)</f>
        <v>0</v>
      </c>
      <c r="O71" t="s">
        <v>882</v>
      </c>
    </row>
    <row r="72" spans="1:15">
      <c r="A72">
        <v>93</v>
      </c>
      <c r="H72" t="str">
        <f t="shared" si="7"/>
        <v/>
      </c>
      <c r="I72" t="str">
        <f t="shared" si="8"/>
        <v/>
      </c>
      <c r="J72" t="str">
        <f t="shared" si="9"/>
        <v/>
      </c>
      <c r="K72" t="str">
        <f t="shared" si="10"/>
        <v/>
      </c>
      <c r="L72" s="33">
        <f t="shared" si="11"/>
        <v>0</v>
      </c>
      <c r="M72" t="e">
        <f>INDEX(espn!$C$2:$C$400,MATCH(RIGHT(B72,LEN(B72)-1),espn!$A$2:$A$400,0),1)</f>
        <v>#VALUE!</v>
      </c>
      <c r="N72">
        <f>IFERROR(M72-MIN(H72:K72),0)</f>
        <v>0</v>
      </c>
      <c r="O72" t="s">
        <v>856</v>
      </c>
    </row>
    <row r="73" spans="1:15">
      <c r="A73">
        <v>94</v>
      </c>
      <c r="H73" t="str">
        <f t="shared" si="7"/>
        <v/>
      </c>
      <c r="I73" t="str">
        <f t="shared" si="8"/>
        <v/>
      </c>
      <c r="J73" t="str">
        <f t="shared" si="9"/>
        <v/>
      </c>
      <c r="K73" t="str">
        <f t="shared" si="10"/>
        <v/>
      </c>
      <c r="L73" s="33">
        <f t="shared" si="11"/>
        <v>0</v>
      </c>
      <c r="M73" t="e">
        <f>INDEX(espn!$C$2:$C$400,MATCH(RIGHT(B73,LEN(B73)-1),espn!$A$2:$A$400,0),1)</f>
        <v>#VALUE!</v>
      </c>
      <c r="N73">
        <f>IFERROR(MAX(H73:K73)-M73,0)</f>
        <v>0</v>
      </c>
      <c r="O73" t="s">
        <v>882</v>
      </c>
    </row>
    <row r="74" spans="1:15">
      <c r="A74">
        <v>95</v>
      </c>
      <c r="H74" t="str">
        <f t="shared" si="7"/>
        <v/>
      </c>
      <c r="I74" t="str">
        <f t="shared" si="8"/>
        <v/>
      </c>
      <c r="J74" t="str">
        <f t="shared" si="9"/>
        <v/>
      </c>
      <c r="K74" t="str">
        <f t="shared" si="10"/>
        <v/>
      </c>
      <c r="L74" s="33">
        <f t="shared" si="11"/>
        <v>0</v>
      </c>
      <c r="M74" t="e">
        <f>INDEX(espn!$C$2:$C$400,MATCH(RIGHT(B74,LEN(B74)-1),espn!$A$2:$A$400,0),1)</f>
        <v>#VALUE!</v>
      </c>
      <c r="N74">
        <f>IFERROR(M74-MIN(H74:K74),0)</f>
        <v>0</v>
      </c>
      <c r="O74" t="s">
        <v>856</v>
      </c>
    </row>
    <row r="75" spans="1:15">
      <c r="A75">
        <v>96</v>
      </c>
      <c r="H75" t="str">
        <f t="shared" si="7"/>
        <v/>
      </c>
      <c r="I75" t="str">
        <f t="shared" si="8"/>
        <v/>
      </c>
      <c r="J75" t="str">
        <f t="shared" si="9"/>
        <v/>
      </c>
      <c r="K75" t="str">
        <f t="shared" si="10"/>
        <v/>
      </c>
      <c r="L75" s="33">
        <f t="shared" si="11"/>
        <v>0</v>
      </c>
      <c r="M75" t="e">
        <f>INDEX(espn!$C$2:$C$400,MATCH(RIGHT(B75,LEN(B75)-1),espn!$A$2:$A$400,0),1)</f>
        <v>#VALUE!</v>
      </c>
      <c r="N75">
        <f>IFERROR(MAX(H75:K75)-M75,0)</f>
        <v>0</v>
      </c>
      <c r="O75" t="s">
        <v>882</v>
      </c>
    </row>
    <row r="76" spans="1:15">
      <c r="A76">
        <v>97</v>
      </c>
      <c r="H76" t="str">
        <f t="shared" si="7"/>
        <v/>
      </c>
      <c r="I76" t="str">
        <f t="shared" si="8"/>
        <v/>
      </c>
      <c r="J76" t="str">
        <f t="shared" si="9"/>
        <v/>
      </c>
      <c r="K76" t="str">
        <f t="shared" si="10"/>
        <v/>
      </c>
      <c r="L76" s="33">
        <f t="shared" si="11"/>
        <v>0</v>
      </c>
      <c r="M76" t="e">
        <f>INDEX(espn!$C$2:$C$400,MATCH(RIGHT(B76,LEN(B76)-1),espn!$A$2:$A$400,0),1)</f>
        <v>#VALUE!</v>
      </c>
      <c r="N76">
        <f>IFERROR(M76-MIN(H76:K76),0)</f>
        <v>0</v>
      </c>
      <c r="O76" t="s">
        <v>856</v>
      </c>
    </row>
    <row r="77" spans="1:15">
      <c r="A77">
        <v>98</v>
      </c>
      <c r="H77" t="str">
        <f t="shared" si="7"/>
        <v/>
      </c>
      <c r="I77" t="str">
        <f t="shared" si="8"/>
        <v/>
      </c>
      <c r="J77" t="str">
        <f t="shared" si="9"/>
        <v/>
      </c>
      <c r="K77" t="str">
        <f t="shared" si="10"/>
        <v/>
      </c>
      <c r="L77" s="33">
        <f t="shared" si="11"/>
        <v>0</v>
      </c>
      <c r="M77" t="e">
        <f>INDEX(espn!$C$2:$C$400,MATCH(RIGHT(B77,LEN(B77)-1),espn!$A$2:$A$400,0),1)</f>
        <v>#VALUE!</v>
      </c>
      <c r="N77">
        <f>IFERROR(MAX(H77:K77)-M77,0)</f>
        <v>0</v>
      </c>
      <c r="O77" t="s">
        <v>882</v>
      </c>
    </row>
    <row r="78" spans="1:15">
      <c r="A78">
        <v>99</v>
      </c>
      <c r="H78" t="str">
        <f t="shared" si="7"/>
        <v/>
      </c>
      <c r="I78" t="str">
        <f t="shared" si="8"/>
        <v/>
      </c>
      <c r="J78" t="str">
        <f t="shared" si="9"/>
        <v/>
      </c>
      <c r="K78" t="str">
        <f t="shared" si="10"/>
        <v/>
      </c>
      <c r="L78" s="33">
        <f t="shared" si="11"/>
        <v>0</v>
      </c>
      <c r="M78" t="e">
        <f>INDEX(espn!$C$2:$C$400,MATCH(RIGHT(B78,LEN(B78)-1),espn!$A$2:$A$400,0),1)</f>
        <v>#VALUE!</v>
      </c>
      <c r="N78">
        <f>IFERROR(M78-MIN(H78:K78),0)</f>
        <v>0</v>
      </c>
      <c r="O78" t="s">
        <v>856</v>
      </c>
    </row>
    <row r="79" spans="1:15">
      <c r="A79">
        <v>100</v>
      </c>
      <c r="H79" t="str">
        <f t="shared" si="7"/>
        <v/>
      </c>
      <c r="I79" t="str">
        <f t="shared" si="8"/>
        <v/>
      </c>
      <c r="J79" t="str">
        <f t="shared" si="9"/>
        <v/>
      </c>
      <c r="K79" t="str">
        <f t="shared" si="10"/>
        <v/>
      </c>
      <c r="L79" s="33">
        <f t="shared" si="11"/>
        <v>0</v>
      </c>
      <c r="M79" t="e">
        <f>INDEX(espn!$C$2:$C$400,MATCH(RIGHT(B79,LEN(B79)-1),espn!$A$2:$A$400,0),1)</f>
        <v>#VALUE!</v>
      </c>
      <c r="N79">
        <f>IFERROR(MAX(H79:K79)-M79,0)</f>
        <v>0</v>
      </c>
      <c r="O79" t="s">
        <v>882</v>
      </c>
    </row>
    <row r="80" spans="1:15">
      <c r="A80">
        <v>101</v>
      </c>
      <c r="H80" t="str">
        <f t="shared" si="7"/>
        <v/>
      </c>
      <c r="I80" t="str">
        <f t="shared" si="8"/>
        <v/>
      </c>
      <c r="J80" t="str">
        <f t="shared" si="9"/>
        <v/>
      </c>
      <c r="K80" t="str">
        <f t="shared" si="10"/>
        <v/>
      </c>
      <c r="L80" s="33">
        <f t="shared" si="11"/>
        <v>0</v>
      </c>
      <c r="M80" t="e">
        <f>INDEX(espn!$C$2:$C$400,MATCH(RIGHT(B80,LEN(B80)-1),espn!$A$2:$A$400,0),1)</f>
        <v>#VALUE!</v>
      </c>
      <c r="N80">
        <f>IFERROR(M80-MIN(H80:K80),0)</f>
        <v>0</v>
      </c>
      <c r="O80" t="s">
        <v>856</v>
      </c>
    </row>
    <row r="81" spans="1:15">
      <c r="A81">
        <v>102</v>
      </c>
      <c r="H81" t="str">
        <f t="shared" si="7"/>
        <v/>
      </c>
      <c r="I81" t="str">
        <f t="shared" si="8"/>
        <v/>
      </c>
      <c r="J81" t="str">
        <f t="shared" si="9"/>
        <v/>
      </c>
      <c r="K81" t="str">
        <f t="shared" si="10"/>
        <v/>
      </c>
      <c r="L81" s="33">
        <f t="shared" si="11"/>
        <v>0</v>
      </c>
      <c r="M81" t="e">
        <f>INDEX(espn!$C$2:$C$400,MATCH(RIGHT(B81,LEN(B81)-1),espn!$A$2:$A$400,0),1)</f>
        <v>#VALUE!</v>
      </c>
      <c r="N81">
        <f>IFERROR(MAX(H81:K81)-M81,0)</f>
        <v>0</v>
      </c>
      <c r="O81" t="s">
        <v>882</v>
      </c>
    </row>
    <row r="82" spans="1:15">
      <c r="A82">
        <v>103</v>
      </c>
      <c r="H82" t="str">
        <f t="shared" si="7"/>
        <v/>
      </c>
      <c r="I82" t="str">
        <f t="shared" si="8"/>
        <v/>
      </c>
      <c r="J82" t="str">
        <f t="shared" si="9"/>
        <v/>
      </c>
      <c r="K82" t="str">
        <f t="shared" si="10"/>
        <v/>
      </c>
      <c r="L82" s="33">
        <f t="shared" si="11"/>
        <v>0</v>
      </c>
      <c r="M82" t="e">
        <f>INDEX(espn!$C$2:$C$400,MATCH(RIGHT(B82,LEN(B82)-1),espn!$A$2:$A$400,0),1)</f>
        <v>#VALUE!</v>
      </c>
      <c r="N82">
        <f>IFERROR(M82-MIN(H82:K82),0)</f>
        <v>0</v>
      </c>
      <c r="O82" t="s">
        <v>856</v>
      </c>
    </row>
    <row r="83" spans="1:15">
      <c r="A83">
        <v>104</v>
      </c>
      <c r="H83" t="str">
        <f t="shared" si="7"/>
        <v/>
      </c>
      <c r="I83" t="str">
        <f t="shared" si="8"/>
        <v/>
      </c>
      <c r="J83" t="str">
        <f t="shared" si="9"/>
        <v/>
      </c>
      <c r="K83" t="str">
        <f t="shared" si="10"/>
        <v/>
      </c>
      <c r="L83" s="33">
        <f t="shared" si="11"/>
        <v>0</v>
      </c>
      <c r="M83" t="e">
        <f>INDEX(espn!$C$2:$C$400,MATCH(RIGHT(B83,LEN(B83)-1),espn!$A$2:$A$400,0),1)</f>
        <v>#VALUE!</v>
      </c>
      <c r="N83">
        <f>IFERROR(MAX(H83:K83)-M83,0)</f>
        <v>0</v>
      </c>
      <c r="O83" t="s">
        <v>882</v>
      </c>
    </row>
    <row r="84" spans="1:15">
      <c r="A84">
        <v>105</v>
      </c>
      <c r="H84" t="str">
        <f t="shared" si="7"/>
        <v/>
      </c>
      <c r="I84" t="str">
        <f t="shared" si="8"/>
        <v/>
      </c>
      <c r="J84" t="str">
        <f t="shared" si="9"/>
        <v/>
      </c>
      <c r="K84" t="str">
        <f t="shared" si="10"/>
        <v/>
      </c>
      <c r="L84" s="33">
        <f t="shared" si="11"/>
        <v>0</v>
      </c>
      <c r="M84" t="e">
        <f>INDEX(espn!$C$2:$C$400,MATCH(RIGHT(B84,LEN(B84)-1),espn!$A$2:$A$400,0),1)</f>
        <v>#VALUE!</v>
      </c>
      <c r="N84">
        <f>IFERROR(M84-MIN(H84:K84),0)</f>
        <v>0</v>
      </c>
      <c r="O84" t="s">
        <v>856</v>
      </c>
    </row>
    <row r="85" spans="1:15">
      <c r="A85">
        <v>106</v>
      </c>
      <c r="H85" t="str">
        <f t="shared" si="7"/>
        <v/>
      </c>
      <c r="I85" t="str">
        <f t="shared" si="8"/>
        <v/>
      </c>
      <c r="J85" t="str">
        <f t="shared" si="9"/>
        <v/>
      </c>
      <c r="K85" t="str">
        <f t="shared" si="10"/>
        <v/>
      </c>
      <c r="L85" s="33">
        <f t="shared" si="11"/>
        <v>0</v>
      </c>
      <c r="M85" t="e">
        <f>INDEX(espn!$C$2:$C$400,MATCH(RIGHT(B85,LEN(B85)-1),espn!$A$2:$A$400,0),1)</f>
        <v>#VALUE!</v>
      </c>
      <c r="N85">
        <f>IFERROR(MAX(H85:K85)-M85,0)</f>
        <v>0</v>
      </c>
      <c r="O85" t="s">
        <v>882</v>
      </c>
    </row>
    <row r="86" spans="1:15">
      <c r="A86">
        <v>107</v>
      </c>
      <c r="H86" t="str">
        <f t="shared" si="7"/>
        <v/>
      </c>
      <c r="I86" t="str">
        <f t="shared" si="8"/>
        <v/>
      </c>
      <c r="J86" t="str">
        <f t="shared" si="9"/>
        <v/>
      </c>
      <c r="K86" t="str">
        <f t="shared" si="10"/>
        <v/>
      </c>
      <c r="L86" s="33">
        <f t="shared" si="11"/>
        <v>0</v>
      </c>
      <c r="M86" t="e">
        <f>INDEX(espn!$C$2:$C$400,MATCH(RIGHT(B86,LEN(B86)-1),espn!$A$2:$A$400,0),1)</f>
        <v>#VALUE!</v>
      </c>
      <c r="N86">
        <f>IFERROR(M86-MIN(H86:K86),0)</f>
        <v>0</v>
      </c>
      <c r="O86" t="s">
        <v>856</v>
      </c>
    </row>
    <row r="87" spans="1:15">
      <c r="A87">
        <v>108</v>
      </c>
      <c r="H87" t="str">
        <f t="shared" si="7"/>
        <v/>
      </c>
      <c r="I87" t="str">
        <f t="shared" si="8"/>
        <v/>
      </c>
      <c r="J87" t="str">
        <f t="shared" si="9"/>
        <v/>
      </c>
      <c r="K87" t="str">
        <f t="shared" si="10"/>
        <v/>
      </c>
      <c r="L87" s="33">
        <f t="shared" si="11"/>
        <v>0</v>
      </c>
      <c r="M87" t="e">
        <f>INDEX(espn!$C$2:$C$400,MATCH(RIGHT(B87,LEN(B87)-1),espn!$A$2:$A$400,0),1)</f>
        <v>#VALUE!</v>
      </c>
      <c r="N87">
        <f>IFERROR(MAX(H87:K87)-M87,0)</f>
        <v>0</v>
      </c>
      <c r="O87" t="s">
        <v>882</v>
      </c>
    </row>
    <row r="88" spans="1:15">
      <c r="A88">
        <v>109</v>
      </c>
      <c r="H88" t="str">
        <f t="shared" si="7"/>
        <v/>
      </c>
      <c r="I88" t="str">
        <f t="shared" si="8"/>
        <v/>
      </c>
      <c r="J88" t="str">
        <f t="shared" si="9"/>
        <v/>
      </c>
      <c r="K88" t="str">
        <f t="shared" si="10"/>
        <v/>
      </c>
      <c r="L88" s="33">
        <f t="shared" si="11"/>
        <v>0</v>
      </c>
      <c r="M88" t="e">
        <f>INDEX(espn!$C$2:$C$400,MATCH(RIGHT(B88,LEN(B88)-1),espn!$A$2:$A$400,0),1)</f>
        <v>#VALUE!</v>
      </c>
      <c r="N88">
        <f>IFERROR(M88-MIN(H88:K88),0)</f>
        <v>0</v>
      </c>
      <c r="O88" t="s">
        <v>856</v>
      </c>
    </row>
    <row r="89" spans="1:15">
      <c r="A89">
        <v>110</v>
      </c>
      <c r="H89" t="str">
        <f t="shared" si="7"/>
        <v/>
      </c>
      <c r="I89" t="str">
        <f t="shared" si="8"/>
        <v/>
      </c>
      <c r="J89" t="str">
        <f t="shared" si="9"/>
        <v/>
      </c>
      <c r="K89" t="str">
        <f t="shared" si="10"/>
        <v/>
      </c>
      <c r="L89" s="33">
        <f t="shared" si="11"/>
        <v>0</v>
      </c>
      <c r="M89" t="e">
        <f>INDEX(espn!$C$2:$C$400,MATCH(RIGHT(B89,LEN(B89)-1),espn!$A$2:$A$400,0),1)</f>
        <v>#VALUE!</v>
      </c>
      <c r="N89">
        <f>IFERROR(MAX(H89:K89)-M89,0)</f>
        <v>0</v>
      </c>
      <c r="O89" t="s">
        <v>882</v>
      </c>
    </row>
    <row r="90" spans="1:15">
      <c r="A90">
        <v>111</v>
      </c>
      <c r="H90" t="str">
        <f t="shared" si="7"/>
        <v/>
      </c>
      <c r="I90" t="str">
        <f t="shared" si="8"/>
        <v/>
      </c>
      <c r="J90" t="str">
        <f t="shared" si="9"/>
        <v/>
      </c>
      <c r="K90" t="str">
        <f t="shared" si="10"/>
        <v/>
      </c>
      <c r="L90" s="33">
        <f t="shared" si="11"/>
        <v>0</v>
      </c>
      <c r="M90" t="e">
        <f>INDEX(espn!$C$2:$C$400,MATCH(RIGHT(B90,LEN(B90)-1),espn!$A$2:$A$400,0),1)</f>
        <v>#VALUE!</v>
      </c>
      <c r="N90">
        <f>IFERROR(M90-MIN(H90:K90),0)</f>
        <v>0</v>
      </c>
      <c r="O90" t="s">
        <v>856</v>
      </c>
    </row>
    <row r="91" spans="1:15">
      <c r="A91">
        <v>112</v>
      </c>
      <c r="H91" t="str">
        <f t="shared" si="7"/>
        <v/>
      </c>
      <c r="I91" t="str">
        <f t="shared" si="8"/>
        <v/>
      </c>
      <c r="J91" t="str">
        <f t="shared" si="9"/>
        <v/>
      </c>
      <c r="K91" t="str">
        <f t="shared" si="10"/>
        <v/>
      </c>
      <c r="L91" s="33">
        <f t="shared" si="11"/>
        <v>0</v>
      </c>
      <c r="M91" t="e">
        <f>INDEX(espn!$C$2:$C$400,MATCH(RIGHT(B91,LEN(B91)-1),espn!$A$2:$A$400,0),1)</f>
        <v>#VALUE!</v>
      </c>
      <c r="N91">
        <f>IFERROR(MAX(H91:K91)-M91,0)</f>
        <v>0</v>
      </c>
      <c r="O91" t="s">
        <v>882</v>
      </c>
    </row>
    <row r="92" spans="1:15">
      <c r="A92">
        <v>113</v>
      </c>
      <c r="H92" t="str">
        <f t="shared" si="7"/>
        <v/>
      </c>
      <c r="I92" t="str">
        <f t="shared" si="8"/>
        <v/>
      </c>
      <c r="J92" t="str">
        <f t="shared" si="9"/>
        <v/>
      </c>
      <c r="K92" t="str">
        <f t="shared" si="10"/>
        <v/>
      </c>
      <c r="L92" s="33">
        <f t="shared" si="11"/>
        <v>0</v>
      </c>
      <c r="M92" t="e">
        <f>INDEX(espn!$C$2:$C$400,MATCH(RIGHT(B92,LEN(B92)-1),espn!$A$2:$A$400,0),1)</f>
        <v>#VALUE!</v>
      </c>
      <c r="N92">
        <f>IFERROR(M92-MIN(H92:K92),0)</f>
        <v>0</v>
      </c>
      <c r="O92" t="s">
        <v>856</v>
      </c>
    </row>
    <row r="93" spans="1:15">
      <c r="A93">
        <v>114</v>
      </c>
      <c r="H93" t="str">
        <f t="shared" si="7"/>
        <v/>
      </c>
      <c r="I93" t="str">
        <f t="shared" si="8"/>
        <v/>
      </c>
      <c r="J93" t="str">
        <f t="shared" si="9"/>
        <v/>
      </c>
      <c r="K93" t="str">
        <f t="shared" si="10"/>
        <v/>
      </c>
      <c r="L93" s="33">
        <f t="shared" si="11"/>
        <v>0</v>
      </c>
      <c r="M93" t="e">
        <f>INDEX(espn!$C$2:$C$400,MATCH(RIGHT(B93,LEN(B93)-1),espn!$A$2:$A$400,0),1)</f>
        <v>#VALUE!</v>
      </c>
      <c r="N93">
        <f>IFERROR(MAX(H93:K93)-M93,0)</f>
        <v>0</v>
      </c>
      <c r="O93" t="s">
        <v>882</v>
      </c>
    </row>
    <row r="94" spans="1:15">
      <c r="A94">
        <v>115</v>
      </c>
      <c r="H94" t="str">
        <f t="shared" si="7"/>
        <v/>
      </c>
      <c r="I94" t="str">
        <f t="shared" si="8"/>
        <v/>
      </c>
      <c r="J94" t="str">
        <f t="shared" si="9"/>
        <v/>
      </c>
      <c r="K94" t="str">
        <f t="shared" si="10"/>
        <v/>
      </c>
      <c r="L94" s="33">
        <f t="shared" si="11"/>
        <v>0</v>
      </c>
      <c r="M94" t="e">
        <f>INDEX(espn!$C$2:$C$400,MATCH(RIGHT(B94,LEN(B94)-1),espn!$A$2:$A$400,0),1)</f>
        <v>#VALUE!</v>
      </c>
      <c r="N94">
        <f>IFERROR(M94-MIN(H94:K94),0)</f>
        <v>0</v>
      </c>
      <c r="O94" t="s">
        <v>856</v>
      </c>
    </row>
    <row r="95" spans="1:15">
      <c r="A95">
        <v>116</v>
      </c>
      <c r="H95" t="str">
        <f t="shared" si="7"/>
        <v/>
      </c>
      <c r="I95" t="str">
        <f t="shared" si="8"/>
        <v/>
      </c>
      <c r="J95" t="str">
        <f t="shared" si="9"/>
        <v/>
      </c>
      <c r="K95" t="str">
        <f t="shared" si="10"/>
        <v/>
      </c>
      <c r="L95" s="33">
        <f t="shared" si="11"/>
        <v>0</v>
      </c>
      <c r="M95" t="e">
        <f>INDEX(espn!$C$2:$C$400,MATCH(RIGHT(B95,LEN(B95)-1),espn!$A$2:$A$400,0),1)</f>
        <v>#VALUE!</v>
      </c>
      <c r="N95">
        <f>IFERROR(MAX(H95:K95)-M95,0)</f>
        <v>0</v>
      </c>
      <c r="O95" t="s">
        <v>882</v>
      </c>
    </row>
    <row r="96" spans="1:15">
      <c r="A96">
        <v>117</v>
      </c>
      <c r="H96" t="str">
        <f t="shared" si="7"/>
        <v/>
      </c>
      <c r="I96" t="str">
        <f t="shared" si="8"/>
        <v/>
      </c>
      <c r="J96" t="str">
        <f t="shared" si="9"/>
        <v/>
      </c>
      <c r="K96" t="str">
        <f t="shared" si="10"/>
        <v/>
      </c>
      <c r="L96" s="33">
        <f t="shared" si="11"/>
        <v>0</v>
      </c>
      <c r="M96" t="e">
        <f>INDEX(espn!$C$2:$C$400,MATCH(RIGHT(B96,LEN(B96)-1),espn!$A$2:$A$400,0),1)</f>
        <v>#VALUE!</v>
      </c>
      <c r="N96">
        <f>IFERROR(M96-MIN(H96:K96),0)</f>
        <v>0</v>
      </c>
      <c r="O96" t="s">
        <v>856</v>
      </c>
    </row>
    <row r="97" spans="1:15">
      <c r="A97">
        <v>118</v>
      </c>
      <c r="H97" t="str">
        <f t="shared" si="7"/>
        <v/>
      </c>
      <c r="I97" t="str">
        <f t="shared" si="8"/>
        <v/>
      </c>
      <c r="J97" t="str">
        <f t="shared" si="9"/>
        <v/>
      </c>
      <c r="K97" t="str">
        <f t="shared" si="10"/>
        <v/>
      </c>
      <c r="L97" s="33">
        <f t="shared" si="11"/>
        <v>0</v>
      </c>
      <c r="M97" t="e">
        <f>INDEX(espn!$C$2:$C$400,MATCH(RIGHT(B97,LEN(B97)-1),espn!$A$2:$A$400,0),1)</f>
        <v>#VALUE!</v>
      </c>
      <c r="N97">
        <f>IFERROR(MAX(H97:K97)-M97,0)</f>
        <v>0</v>
      </c>
      <c r="O97" t="s">
        <v>882</v>
      </c>
    </row>
    <row r="98" spans="1:15">
      <c r="A98">
        <v>119</v>
      </c>
      <c r="H98" t="str">
        <f t="shared" si="7"/>
        <v/>
      </c>
      <c r="I98" t="str">
        <f t="shared" si="8"/>
        <v/>
      </c>
      <c r="J98" t="str">
        <f t="shared" si="9"/>
        <v/>
      </c>
      <c r="K98" t="str">
        <f t="shared" si="10"/>
        <v/>
      </c>
      <c r="L98" s="33">
        <f t="shared" si="11"/>
        <v>0</v>
      </c>
      <c r="M98" t="e">
        <f>INDEX(espn!$C$2:$C$400,MATCH(RIGHT(B98,LEN(B98)-1),espn!$A$2:$A$400,0),1)</f>
        <v>#VALUE!</v>
      </c>
      <c r="N98">
        <f>IFERROR(M98-MIN(H98:K98),0)</f>
        <v>0</v>
      </c>
      <c r="O98" t="s">
        <v>856</v>
      </c>
    </row>
    <row r="99" spans="1:15">
      <c r="A99">
        <v>120</v>
      </c>
      <c r="H99" t="str">
        <f t="shared" si="7"/>
        <v/>
      </c>
      <c r="I99" t="str">
        <f t="shared" si="8"/>
        <v/>
      </c>
      <c r="J99" t="str">
        <f t="shared" si="9"/>
        <v/>
      </c>
      <c r="K99" t="str">
        <f t="shared" si="10"/>
        <v/>
      </c>
      <c r="L99" s="33">
        <f t="shared" si="11"/>
        <v>0</v>
      </c>
      <c r="M99" t="e">
        <f>INDEX(espn!$C$2:$C$400,MATCH(RIGHT(B99,LEN(B99)-1),espn!$A$2:$A$400,0),1)</f>
        <v>#VALUE!</v>
      </c>
      <c r="N99">
        <f>IFERROR(MAX(H99:K99)-M99,0)</f>
        <v>0</v>
      </c>
      <c r="O99" t="s">
        <v>882</v>
      </c>
    </row>
    <row r="100" spans="1:15">
      <c r="A100">
        <v>121</v>
      </c>
      <c r="H100" t="str">
        <f t="shared" si="7"/>
        <v/>
      </c>
      <c r="I100" t="str">
        <f t="shared" si="8"/>
        <v/>
      </c>
      <c r="J100" t="str">
        <f t="shared" si="9"/>
        <v/>
      </c>
      <c r="K100" t="str">
        <f t="shared" si="10"/>
        <v/>
      </c>
      <c r="L100" s="33">
        <f t="shared" si="11"/>
        <v>0</v>
      </c>
      <c r="M100" t="e">
        <f>INDEX(espn!$C$2:$C$400,MATCH(RIGHT(B100,LEN(B100)-1),espn!$A$2:$A$400,0),1)</f>
        <v>#VALUE!</v>
      </c>
      <c r="N100">
        <f>IFERROR(M100-MIN(H100:K100),0)</f>
        <v>0</v>
      </c>
      <c r="O100" t="s">
        <v>856</v>
      </c>
    </row>
    <row r="101" spans="1:15">
      <c r="A101">
        <v>122</v>
      </c>
      <c r="H101" t="str">
        <f t="shared" si="7"/>
        <v/>
      </c>
      <c r="I101" t="str">
        <f t="shared" si="8"/>
        <v/>
      </c>
      <c r="J101" t="str">
        <f t="shared" si="9"/>
        <v/>
      </c>
      <c r="K101" t="str">
        <f t="shared" si="10"/>
        <v/>
      </c>
      <c r="L101" s="33">
        <f t="shared" si="11"/>
        <v>0</v>
      </c>
      <c r="M101" t="e">
        <f>INDEX(espn!$C$2:$C$400,MATCH(RIGHT(B101,LEN(B101)-1),espn!$A$2:$A$400,0),1)</f>
        <v>#VALUE!</v>
      </c>
      <c r="N101">
        <f>IFERROR(MAX(H101:K101)-M101,0)</f>
        <v>0</v>
      </c>
      <c r="O101" t="s">
        <v>882</v>
      </c>
    </row>
    <row r="102" spans="1:15">
      <c r="A102">
        <v>123</v>
      </c>
      <c r="H102" t="str">
        <f t="shared" si="7"/>
        <v/>
      </c>
      <c r="I102" t="str">
        <f t="shared" si="8"/>
        <v/>
      </c>
      <c r="J102" t="str">
        <f t="shared" si="9"/>
        <v/>
      </c>
      <c r="K102" t="str">
        <f t="shared" si="10"/>
        <v/>
      </c>
      <c r="L102" s="33">
        <f t="shared" si="11"/>
        <v>0</v>
      </c>
      <c r="M102" t="e">
        <f>INDEX(espn!$C$2:$C$400,MATCH(RIGHT(B102,LEN(B102)-1),espn!$A$2:$A$400,0),1)</f>
        <v>#VALUE!</v>
      </c>
      <c r="N102">
        <f>IFERROR(M102-MIN(H102:K102),0)</f>
        <v>0</v>
      </c>
      <c r="O102" t="s">
        <v>856</v>
      </c>
    </row>
    <row r="103" spans="1:15">
      <c r="A103">
        <v>124</v>
      </c>
      <c r="H103" t="str">
        <f t="shared" si="7"/>
        <v/>
      </c>
      <c r="I103" t="str">
        <f t="shared" si="8"/>
        <v/>
      </c>
      <c r="J103" t="str">
        <f t="shared" si="9"/>
        <v/>
      </c>
      <c r="K103" t="str">
        <f t="shared" si="10"/>
        <v/>
      </c>
      <c r="L103" s="33">
        <f t="shared" si="11"/>
        <v>0</v>
      </c>
      <c r="M103" t="e">
        <f>INDEX(espn!$C$2:$C$400,MATCH(RIGHT(B103,LEN(B103)-1),espn!$A$2:$A$400,0),1)</f>
        <v>#VALUE!</v>
      </c>
      <c r="N103">
        <f>IFERROR(MAX(H103:K103)-M103,0)</f>
        <v>0</v>
      </c>
      <c r="O103" t="s">
        <v>882</v>
      </c>
    </row>
    <row r="104" spans="1:15">
      <c r="A104">
        <v>125</v>
      </c>
      <c r="H104" t="str">
        <f t="shared" si="7"/>
        <v/>
      </c>
      <c r="I104" t="str">
        <f t="shared" si="8"/>
        <v/>
      </c>
      <c r="J104" t="str">
        <f t="shared" si="9"/>
        <v/>
      </c>
      <c r="K104" t="str">
        <f t="shared" si="10"/>
        <v/>
      </c>
      <c r="L104" s="33">
        <f t="shared" si="11"/>
        <v>0</v>
      </c>
      <c r="M104" t="e">
        <f>INDEX(espn!$C$2:$C$400,MATCH(RIGHT(B104,LEN(B104)-1),espn!$A$2:$A$400,0),1)</f>
        <v>#VALUE!</v>
      </c>
      <c r="N104">
        <f>IFERROR(M104-MIN(H104:K104),0)</f>
        <v>0</v>
      </c>
      <c r="O104" t="s">
        <v>856</v>
      </c>
    </row>
    <row r="105" spans="1:15">
      <c r="A105">
        <v>126</v>
      </c>
      <c r="H105" t="str">
        <f t="shared" si="7"/>
        <v/>
      </c>
      <c r="I105" t="str">
        <f t="shared" si="8"/>
        <v/>
      </c>
      <c r="J105" t="str">
        <f t="shared" si="9"/>
        <v/>
      </c>
      <c r="K105" t="str">
        <f t="shared" si="10"/>
        <v/>
      </c>
      <c r="L105" s="33">
        <f t="shared" si="11"/>
        <v>0</v>
      </c>
      <c r="M105" t="e">
        <f>INDEX(espn!$C$2:$C$400,MATCH(RIGHT(B105,LEN(B105)-1),espn!$A$2:$A$400,0),1)</f>
        <v>#VALUE!</v>
      </c>
      <c r="N105">
        <f>IFERROR(MAX(H105:K105)-M105,0)</f>
        <v>0</v>
      </c>
      <c r="O105" t="s">
        <v>882</v>
      </c>
    </row>
    <row r="106" spans="1:15">
      <c r="A106">
        <v>127</v>
      </c>
      <c r="H106" t="str">
        <f t="shared" si="7"/>
        <v/>
      </c>
      <c r="I106" t="str">
        <f t="shared" si="8"/>
        <v/>
      </c>
      <c r="J106" t="str">
        <f t="shared" si="9"/>
        <v/>
      </c>
      <c r="K106" t="str">
        <f t="shared" si="10"/>
        <v/>
      </c>
      <c r="L106" s="33">
        <f t="shared" si="11"/>
        <v>0</v>
      </c>
      <c r="M106" t="e">
        <f>INDEX(espn!$C$2:$C$400,MATCH(RIGHT(B106,LEN(B106)-1),espn!$A$2:$A$400,0),1)</f>
        <v>#VALUE!</v>
      </c>
      <c r="N106">
        <f>IFERROR(M106-MIN(H106:K106),0)</f>
        <v>0</v>
      </c>
      <c r="O106" t="s">
        <v>856</v>
      </c>
    </row>
    <row r="107" spans="1:15">
      <c r="A107">
        <v>128</v>
      </c>
      <c r="H107" t="str">
        <f t="shared" si="7"/>
        <v/>
      </c>
      <c r="I107" t="str">
        <f t="shared" si="8"/>
        <v/>
      </c>
      <c r="J107" t="str">
        <f t="shared" si="9"/>
        <v/>
      </c>
      <c r="K107" t="str">
        <f t="shared" si="10"/>
        <v/>
      </c>
      <c r="L107" s="33">
        <f t="shared" si="11"/>
        <v>0</v>
      </c>
      <c r="M107" t="e">
        <f>INDEX(espn!$C$2:$C$400,MATCH(RIGHT(B107,LEN(B107)-1),espn!$A$2:$A$400,0),1)</f>
        <v>#VALUE!</v>
      </c>
      <c r="N107">
        <f>IFERROR(MAX(H107:K107)-M107,0)</f>
        <v>0</v>
      </c>
      <c r="O107" t="s">
        <v>882</v>
      </c>
    </row>
    <row r="108" spans="1:15">
      <c r="A108">
        <v>129</v>
      </c>
      <c r="H108" t="str">
        <f t="shared" si="7"/>
        <v/>
      </c>
      <c r="I108" t="str">
        <f t="shared" si="8"/>
        <v/>
      </c>
      <c r="J108" t="str">
        <f t="shared" si="9"/>
        <v/>
      </c>
      <c r="K108" t="str">
        <f t="shared" si="10"/>
        <v/>
      </c>
      <c r="L108" s="33">
        <f t="shared" si="11"/>
        <v>0</v>
      </c>
      <c r="M108" t="e">
        <f>INDEX(espn!$C$2:$C$400,MATCH(RIGHT(B108,LEN(B108)-1),espn!$A$2:$A$400,0),1)</f>
        <v>#VALUE!</v>
      </c>
      <c r="N108">
        <f>IFERROR(M108-MIN(H108:K108),0)</f>
        <v>0</v>
      </c>
      <c r="O108" t="s">
        <v>856</v>
      </c>
    </row>
    <row r="109" spans="1:15">
      <c r="A109">
        <v>130</v>
      </c>
      <c r="H109" t="str">
        <f t="shared" si="7"/>
        <v/>
      </c>
      <c r="I109" t="str">
        <f t="shared" si="8"/>
        <v/>
      </c>
      <c r="J109" t="str">
        <f t="shared" si="9"/>
        <v/>
      </c>
      <c r="K109" t="str">
        <f t="shared" si="10"/>
        <v/>
      </c>
      <c r="L109" s="33">
        <f t="shared" si="11"/>
        <v>0</v>
      </c>
      <c r="M109" t="e">
        <f>INDEX(espn!$C$2:$C$400,MATCH(RIGHT(B109,LEN(B109)-1),espn!$A$2:$A$400,0),1)</f>
        <v>#VALUE!</v>
      </c>
      <c r="N109">
        <f>IFERROR(MAX(H109:K109)-M109,0)</f>
        <v>0</v>
      </c>
      <c r="O109" t="s">
        <v>882</v>
      </c>
    </row>
    <row r="110" spans="1:15">
      <c r="A110">
        <v>131</v>
      </c>
      <c r="H110" t="str">
        <f t="shared" si="7"/>
        <v/>
      </c>
      <c r="I110" t="str">
        <f t="shared" si="8"/>
        <v/>
      </c>
      <c r="J110" t="str">
        <f t="shared" si="9"/>
        <v/>
      </c>
      <c r="K110" t="str">
        <f t="shared" si="10"/>
        <v/>
      </c>
      <c r="L110" s="33">
        <f t="shared" si="11"/>
        <v>0</v>
      </c>
      <c r="M110" t="e">
        <f>INDEX(espn!$C$2:$C$400,MATCH(RIGHT(B110,LEN(B110)-1),espn!$A$2:$A$400,0),1)</f>
        <v>#VALUE!</v>
      </c>
      <c r="N110">
        <f>IFERROR(M110-MIN(H110:K110),0)</f>
        <v>0</v>
      </c>
      <c r="O110" t="s">
        <v>856</v>
      </c>
    </row>
    <row r="111" spans="1:15">
      <c r="A111">
        <v>132</v>
      </c>
      <c r="H111" t="str">
        <f t="shared" si="7"/>
        <v/>
      </c>
      <c r="I111" t="str">
        <f t="shared" si="8"/>
        <v/>
      </c>
      <c r="J111" t="str">
        <f t="shared" si="9"/>
        <v/>
      </c>
      <c r="K111" t="str">
        <f t="shared" si="10"/>
        <v/>
      </c>
      <c r="L111" s="33">
        <f t="shared" si="11"/>
        <v>0</v>
      </c>
      <c r="M111" t="e">
        <f>INDEX(espn!$C$2:$C$400,MATCH(RIGHT(B111,LEN(B111)-1),espn!$A$2:$A$400,0),1)</f>
        <v>#VALUE!</v>
      </c>
      <c r="N111">
        <f>IFERROR(MAX(H111:K111)-M111,0)</f>
        <v>0</v>
      </c>
      <c r="O111" t="s">
        <v>882</v>
      </c>
    </row>
    <row r="112" spans="1:15">
      <c r="A112">
        <v>133</v>
      </c>
      <c r="H112" t="str">
        <f t="shared" si="7"/>
        <v/>
      </c>
      <c r="I112" t="str">
        <f t="shared" si="8"/>
        <v/>
      </c>
      <c r="J112" t="str">
        <f t="shared" si="9"/>
        <v/>
      </c>
      <c r="K112" t="str">
        <f t="shared" si="10"/>
        <v/>
      </c>
      <c r="L112" s="33">
        <f t="shared" si="11"/>
        <v>0</v>
      </c>
      <c r="M112" t="e">
        <f>INDEX(espn!$C$2:$C$400,MATCH(RIGHT(B112,LEN(B112)-1),espn!$A$2:$A$400,0),1)</f>
        <v>#VALUE!</v>
      </c>
      <c r="N112">
        <f>IFERROR(M112-MIN(H112:K112),0)</f>
        <v>0</v>
      </c>
      <c r="O112" t="s">
        <v>856</v>
      </c>
    </row>
    <row r="113" spans="1:15">
      <c r="A113">
        <v>134</v>
      </c>
      <c r="H113" t="str">
        <f t="shared" si="7"/>
        <v/>
      </c>
      <c r="I113" t="str">
        <f t="shared" si="8"/>
        <v/>
      </c>
      <c r="J113" t="str">
        <f t="shared" si="9"/>
        <v/>
      </c>
      <c r="K113" t="str">
        <f t="shared" si="10"/>
        <v/>
      </c>
      <c r="L113" s="33">
        <f t="shared" si="11"/>
        <v>0</v>
      </c>
      <c r="M113" t="e">
        <f>INDEX(espn!$C$2:$C$400,MATCH(RIGHT(B113,LEN(B113)-1),espn!$A$2:$A$400,0),1)</f>
        <v>#VALUE!</v>
      </c>
      <c r="N113">
        <f>IFERROR(MAX(H113:K113)-M113,0)</f>
        <v>0</v>
      </c>
      <c r="O113" t="s">
        <v>882</v>
      </c>
    </row>
    <row r="114" spans="1:15">
      <c r="A114">
        <v>135</v>
      </c>
      <c r="H114" t="str">
        <f t="shared" si="7"/>
        <v/>
      </c>
      <c r="I114" t="str">
        <f t="shared" si="8"/>
        <v/>
      </c>
      <c r="J114" t="str">
        <f t="shared" si="9"/>
        <v/>
      </c>
      <c r="K114" t="str">
        <f t="shared" si="10"/>
        <v/>
      </c>
      <c r="L114" s="33">
        <f t="shared" si="11"/>
        <v>0</v>
      </c>
      <c r="M114" t="e">
        <f>INDEX(espn!$C$2:$C$400,MATCH(RIGHT(B114,LEN(B114)-1),espn!$A$2:$A$400,0),1)</f>
        <v>#VALUE!</v>
      </c>
      <c r="N114">
        <f>IFERROR(M114-MIN(H114:K114),0)</f>
        <v>0</v>
      </c>
      <c r="O114" t="s">
        <v>856</v>
      </c>
    </row>
    <row r="115" spans="1:15">
      <c r="A115">
        <v>136</v>
      </c>
      <c r="H115" t="str">
        <f t="shared" si="7"/>
        <v/>
      </c>
      <c r="I115" t="str">
        <f t="shared" si="8"/>
        <v/>
      </c>
      <c r="J115" t="str">
        <f t="shared" si="9"/>
        <v/>
      </c>
      <c r="K115" t="str">
        <f t="shared" si="10"/>
        <v/>
      </c>
      <c r="L115" s="33">
        <f t="shared" si="11"/>
        <v>0</v>
      </c>
      <c r="M115" t="e">
        <f>INDEX(espn!$C$2:$C$400,MATCH(RIGHT(B115,LEN(B115)-1),espn!$A$2:$A$400,0),1)</f>
        <v>#VALUE!</v>
      </c>
      <c r="N115">
        <f>IFERROR(MAX(H115:K115)-M115,0)</f>
        <v>0</v>
      </c>
      <c r="O115" t="s">
        <v>882</v>
      </c>
    </row>
    <row r="116" spans="1:15">
      <c r="A116">
        <v>137</v>
      </c>
      <c r="H116" t="str">
        <f t="shared" si="7"/>
        <v/>
      </c>
      <c r="I116" t="str">
        <f t="shared" si="8"/>
        <v/>
      </c>
      <c r="J116" t="str">
        <f t="shared" si="9"/>
        <v/>
      </c>
      <c r="K116" t="str">
        <f t="shared" si="10"/>
        <v/>
      </c>
      <c r="L116" s="33">
        <f t="shared" si="11"/>
        <v>0</v>
      </c>
      <c r="M116" t="e">
        <f>INDEX(espn!$C$2:$C$400,MATCH(RIGHT(B116,LEN(B116)-1),espn!$A$2:$A$400,0),1)</f>
        <v>#VALUE!</v>
      </c>
      <c r="N116">
        <f>IFERROR(M116-MIN(H116:K116),0)</f>
        <v>0</v>
      </c>
      <c r="O116" t="s">
        <v>856</v>
      </c>
    </row>
    <row r="117" spans="1:15">
      <c r="A117">
        <v>138</v>
      </c>
      <c r="H117" t="str">
        <f t="shared" si="7"/>
        <v/>
      </c>
      <c r="I117" t="str">
        <f t="shared" si="8"/>
        <v/>
      </c>
      <c r="J117" t="str">
        <f t="shared" si="9"/>
        <v/>
      </c>
      <c r="K117" t="str">
        <f t="shared" si="10"/>
        <v/>
      </c>
      <c r="L117" s="33">
        <f t="shared" si="11"/>
        <v>0</v>
      </c>
      <c r="M117" t="e">
        <f>INDEX(espn!$C$2:$C$400,MATCH(RIGHT(B117,LEN(B117)-1),espn!$A$2:$A$400,0),1)</f>
        <v>#VALUE!</v>
      </c>
      <c r="N117">
        <f>IFERROR(MAX(H117:K117)-M117,0)</f>
        <v>0</v>
      </c>
      <c r="O117" t="s">
        <v>882</v>
      </c>
    </row>
    <row r="118" spans="1:15">
      <c r="A118">
        <v>139</v>
      </c>
      <c r="H118" t="str">
        <f t="shared" si="7"/>
        <v/>
      </c>
      <c r="I118" t="str">
        <f t="shared" si="8"/>
        <v/>
      </c>
      <c r="J118" t="str">
        <f t="shared" si="9"/>
        <v/>
      </c>
      <c r="K118" t="str">
        <f t="shared" si="10"/>
        <v/>
      </c>
      <c r="L118" s="33">
        <f t="shared" si="11"/>
        <v>0</v>
      </c>
      <c r="M118" t="e">
        <f>INDEX(espn!$C$2:$C$400,MATCH(RIGHT(B118,LEN(B118)-1),espn!$A$2:$A$400,0),1)</f>
        <v>#VALUE!</v>
      </c>
      <c r="N118">
        <f>IFERROR(M118-MIN(H118:K118),0)</f>
        <v>0</v>
      </c>
      <c r="O118" t="s">
        <v>856</v>
      </c>
    </row>
    <row r="119" spans="1:15">
      <c r="A119">
        <v>140</v>
      </c>
      <c r="H119" t="str">
        <f t="shared" si="7"/>
        <v/>
      </c>
      <c r="I119" t="str">
        <f t="shared" si="8"/>
        <v/>
      </c>
      <c r="J119" t="str">
        <f t="shared" si="9"/>
        <v/>
      </c>
      <c r="K119" t="str">
        <f t="shared" si="10"/>
        <v/>
      </c>
      <c r="L119" s="33">
        <f t="shared" si="11"/>
        <v>0</v>
      </c>
      <c r="M119" t="e">
        <f>INDEX(espn!$C$2:$C$400,MATCH(RIGHT(B119,LEN(B119)-1),espn!$A$2:$A$400,0),1)</f>
        <v>#VALUE!</v>
      </c>
      <c r="N119">
        <f>IFERROR(MAX(H119:K119)-M119,0)</f>
        <v>0</v>
      </c>
      <c r="O119" t="s">
        <v>882</v>
      </c>
    </row>
    <row r="120" spans="1:15">
      <c r="A120">
        <v>141</v>
      </c>
      <c r="H120" t="str">
        <f t="shared" si="7"/>
        <v/>
      </c>
      <c r="I120" t="str">
        <f t="shared" si="8"/>
        <v/>
      </c>
      <c r="J120" t="str">
        <f t="shared" si="9"/>
        <v/>
      </c>
      <c r="K120" t="str">
        <f t="shared" si="10"/>
        <v/>
      </c>
      <c r="L120" s="33">
        <f t="shared" si="11"/>
        <v>0</v>
      </c>
      <c r="M120" t="e">
        <f>INDEX(espn!$C$2:$C$400,MATCH(RIGHT(B120,LEN(B120)-1),espn!$A$2:$A$400,0),1)</f>
        <v>#VALUE!</v>
      </c>
      <c r="N120">
        <f>IFERROR(M120-MIN(H120:K120),0)</f>
        <v>0</v>
      </c>
      <c r="O120" t="s">
        <v>856</v>
      </c>
    </row>
    <row r="121" spans="1:15">
      <c r="A121">
        <v>142</v>
      </c>
      <c r="H121" t="str">
        <f t="shared" si="7"/>
        <v/>
      </c>
      <c r="I121" t="str">
        <f t="shared" si="8"/>
        <v/>
      </c>
      <c r="J121" t="str">
        <f t="shared" si="9"/>
        <v/>
      </c>
      <c r="K121" t="str">
        <f t="shared" si="10"/>
        <v/>
      </c>
      <c r="L121" s="33">
        <f t="shared" si="11"/>
        <v>0</v>
      </c>
      <c r="M121" t="e">
        <f>INDEX(espn!$C$2:$C$400,MATCH(RIGHT(B121,LEN(B121)-1),espn!$A$2:$A$400,0),1)</f>
        <v>#VALUE!</v>
      </c>
      <c r="N121">
        <f>IFERROR(MAX(H121:K121)-M121,0)</f>
        <v>0</v>
      </c>
      <c r="O121" t="s">
        <v>882</v>
      </c>
    </row>
    <row r="122" spans="1:15">
      <c r="A122">
        <v>143</v>
      </c>
      <c r="H122" t="str">
        <f t="shared" si="7"/>
        <v/>
      </c>
      <c r="I122" t="str">
        <f t="shared" si="8"/>
        <v/>
      </c>
      <c r="J122" t="str">
        <f t="shared" si="9"/>
        <v/>
      </c>
      <c r="K122" t="str">
        <f t="shared" si="10"/>
        <v/>
      </c>
      <c r="L122" s="33">
        <f t="shared" si="11"/>
        <v>0</v>
      </c>
      <c r="M122" t="e">
        <f>INDEX(espn!$C$2:$C$400,MATCH(RIGHT(B122,LEN(B122)-1),espn!$A$2:$A$400,0),1)</f>
        <v>#VALUE!</v>
      </c>
      <c r="N122">
        <f>IFERROR(M122-MIN(H122:K122),0)</f>
        <v>0</v>
      </c>
      <c r="O122" t="s">
        <v>856</v>
      </c>
    </row>
    <row r="123" spans="1:15">
      <c r="A123">
        <v>144</v>
      </c>
      <c r="H123" t="str">
        <f t="shared" si="7"/>
        <v/>
      </c>
      <c r="I123" t="str">
        <f t="shared" si="8"/>
        <v/>
      </c>
      <c r="J123" t="str">
        <f t="shared" si="9"/>
        <v/>
      </c>
      <c r="K123" t="str">
        <f t="shared" si="10"/>
        <v/>
      </c>
      <c r="L123" s="33">
        <f t="shared" si="11"/>
        <v>0</v>
      </c>
      <c r="M123" t="e">
        <f>INDEX(espn!$C$2:$C$400,MATCH(RIGHT(B123,LEN(B123)-1),espn!$A$2:$A$400,0),1)</f>
        <v>#VALUE!</v>
      </c>
      <c r="N123">
        <f>IFERROR(MAX(H123:K123)-M123,0)</f>
        <v>0</v>
      </c>
      <c r="O123" t="s">
        <v>882</v>
      </c>
    </row>
    <row r="124" spans="1:15">
      <c r="A124">
        <v>145</v>
      </c>
      <c r="H124" t="str">
        <f t="shared" si="7"/>
        <v/>
      </c>
      <c r="I124" t="str">
        <f t="shared" si="8"/>
        <v/>
      </c>
      <c r="J124" t="str">
        <f t="shared" si="9"/>
        <v/>
      </c>
      <c r="K124" t="str">
        <f t="shared" si="10"/>
        <v/>
      </c>
      <c r="L124" s="33">
        <f t="shared" si="11"/>
        <v>0</v>
      </c>
      <c r="M124" t="e">
        <f>INDEX(espn!$C$2:$C$400,MATCH(RIGHT(B124,LEN(B124)-1),espn!$A$2:$A$400,0),1)</f>
        <v>#VALUE!</v>
      </c>
      <c r="N124">
        <f>IFERROR(M124-MIN(H124:K124),0)</f>
        <v>0</v>
      </c>
      <c r="O124" t="s">
        <v>856</v>
      </c>
    </row>
    <row r="125" spans="1:15">
      <c r="A125">
        <v>146</v>
      </c>
      <c r="H125" t="str">
        <f t="shared" si="7"/>
        <v/>
      </c>
      <c r="I125" t="str">
        <f t="shared" si="8"/>
        <v/>
      </c>
      <c r="J125" t="str">
        <f t="shared" si="9"/>
        <v/>
      </c>
      <c r="K125" t="str">
        <f t="shared" si="10"/>
        <v/>
      </c>
      <c r="L125" s="33">
        <f t="shared" si="11"/>
        <v>0</v>
      </c>
      <c r="M125" t="e">
        <f>INDEX(espn!$C$2:$C$400,MATCH(RIGHT(B125,LEN(B125)-1),espn!$A$2:$A$400,0),1)</f>
        <v>#VALUE!</v>
      </c>
      <c r="N125">
        <f>IFERROR(MAX(H125:K125)-M125,0)</f>
        <v>0</v>
      </c>
      <c r="O125" t="s">
        <v>882</v>
      </c>
    </row>
    <row r="126" spans="1:15">
      <c r="A126">
        <v>147</v>
      </c>
      <c r="H126" t="str">
        <f t="shared" si="7"/>
        <v/>
      </c>
      <c r="I126" t="str">
        <f t="shared" si="8"/>
        <v/>
      </c>
      <c r="J126" t="str">
        <f t="shared" si="9"/>
        <v/>
      </c>
      <c r="K126" t="str">
        <f t="shared" si="10"/>
        <v/>
      </c>
      <c r="L126" s="33">
        <f t="shared" si="11"/>
        <v>0</v>
      </c>
      <c r="M126" t="e">
        <f>INDEX(espn!$C$2:$C$400,MATCH(RIGHT(B126,LEN(B126)-1),espn!$A$2:$A$400,0),1)</f>
        <v>#VALUE!</v>
      </c>
      <c r="N126">
        <f>IFERROR(M126-MIN(H126:K126),0)</f>
        <v>0</v>
      </c>
      <c r="O126" t="s">
        <v>856</v>
      </c>
    </row>
    <row r="127" spans="1:15">
      <c r="A127">
        <v>148</v>
      </c>
      <c r="H127" t="str">
        <f t="shared" si="7"/>
        <v/>
      </c>
      <c r="I127" t="str">
        <f t="shared" si="8"/>
        <v/>
      </c>
      <c r="J127" t="str">
        <f t="shared" si="9"/>
        <v/>
      </c>
      <c r="K127" t="str">
        <f t="shared" si="10"/>
        <v/>
      </c>
      <c r="L127" s="33">
        <f t="shared" si="11"/>
        <v>0</v>
      </c>
      <c r="M127" t="e">
        <f>INDEX(espn!$C$2:$C$400,MATCH(RIGHT(B127,LEN(B127)-1),espn!$A$2:$A$400,0),1)</f>
        <v>#VALUE!</v>
      </c>
      <c r="N127">
        <f>IFERROR(MAX(H127:K127)-M127,0)</f>
        <v>0</v>
      </c>
      <c r="O127" t="s">
        <v>882</v>
      </c>
    </row>
    <row r="128" spans="1:15">
      <c r="A128">
        <v>149</v>
      </c>
      <c r="H128" t="str">
        <f t="shared" si="7"/>
        <v/>
      </c>
      <c r="I128" t="str">
        <f t="shared" si="8"/>
        <v/>
      </c>
      <c r="J128" t="str">
        <f t="shared" si="9"/>
        <v/>
      </c>
      <c r="K128" t="str">
        <f t="shared" si="10"/>
        <v/>
      </c>
      <c r="L128" s="33">
        <f t="shared" si="11"/>
        <v>0</v>
      </c>
      <c r="M128" t="e">
        <f>INDEX(espn!$C$2:$C$400,MATCH(RIGHT(B128,LEN(B128)-1),espn!$A$2:$A$400,0),1)</f>
        <v>#VALUE!</v>
      </c>
      <c r="N128">
        <f>IFERROR(M128-MIN(H128:K128),0)</f>
        <v>0</v>
      </c>
      <c r="O128" t="s">
        <v>856</v>
      </c>
    </row>
    <row r="129" spans="1:15">
      <c r="A129">
        <v>150</v>
      </c>
      <c r="H129" t="str">
        <f t="shared" si="7"/>
        <v/>
      </c>
      <c r="I129" t="str">
        <f t="shared" si="8"/>
        <v/>
      </c>
      <c r="J129" t="str">
        <f t="shared" si="9"/>
        <v/>
      </c>
      <c r="K129" t="str">
        <f t="shared" si="10"/>
        <v/>
      </c>
      <c r="L129" s="33">
        <f t="shared" si="11"/>
        <v>0</v>
      </c>
      <c r="M129" t="e">
        <f>INDEX(espn!$C$2:$C$400,MATCH(RIGHT(B129,LEN(B129)-1),espn!$A$2:$A$400,0),1)</f>
        <v>#VALUE!</v>
      </c>
      <c r="N129">
        <f>IFERROR(MAX(H129:K129)-M129,0)</f>
        <v>0</v>
      </c>
      <c r="O129" t="s">
        <v>882</v>
      </c>
    </row>
    <row r="130" spans="1:15">
      <c r="A130">
        <v>151</v>
      </c>
      <c r="H130" t="str">
        <f t="shared" ref="H130:H193" si="12">IFERROR(MID(D130,2,LEN(D130)-5)*1,"")</f>
        <v/>
      </c>
      <c r="I130" t="str">
        <f t="shared" ref="I130:I193" si="13">IFERROR(MID(E130,2,LEN(E130)-5)*1,"")</f>
        <v/>
      </c>
      <c r="J130" t="str">
        <f t="shared" ref="J130:J193" si="14">IFERROR(MID(F130,2,LEN(F130)-5)*1,"")</f>
        <v/>
      </c>
      <c r="K130" t="str">
        <f t="shared" ref="K130:K193" si="15">IFERROR(MID(G130,2,LEN(G130)-5)*1,"")</f>
        <v/>
      </c>
      <c r="L130" s="33">
        <f t="shared" ref="L130:L193" si="16">MAX(H130:K130)-MIN(H130:K130)</f>
        <v>0</v>
      </c>
      <c r="M130" t="e">
        <f>INDEX(espn!$C$2:$C$400,MATCH(RIGHT(B130,LEN(B130)-1),espn!$A$2:$A$400,0),1)</f>
        <v>#VALUE!</v>
      </c>
      <c r="N130">
        <f>IFERROR(M130-MIN(H130:K130),0)</f>
        <v>0</v>
      </c>
      <c r="O130" t="s">
        <v>856</v>
      </c>
    </row>
    <row r="131" spans="1:15">
      <c r="A131">
        <v>152</v>
      </c>
      <c r="H131" t="str">
        <f t="shared" si="12"/>
        <v/>
      </c>
      <c r="I131" t="str">
        <f t="shared" si="13"/>
        <v/>
      </c>
      <c r="J131" t="str">
        <f t="shared" si="14"/>
        <v/>
      </c>
      <c r="K131" t="str">
        <f t="shared" si="15"/>
        <v/>
      </c>
      <c r="L131" s="33">
        <f t="shared" si="16"/>
        <v>0</v>
      </c>
      <c r="M131" t="e">
        <f>INDEX(espn!$C$2:$C$400,MATCH(RIGHT(B131,LEN(B131)-1),espn!$A$2:$A$400,0),1)</f>
        <v>#VALUE!</v>
      </c>
      <c r="N131">
        <f>IFERROR(MAX(H131:K131)-M131,0)</f>
        <v>0</v>
      </c>
      <c r="O131" t="s">
        <v>882</v>
      </c>
    </row>
    <row r="132" spans="1:15">
      <c r="A132">
        <v>153</v>
      </c>
      <c r="H132" t="str">
        <f t="shared" si="12"/>
        <v/>
      </c>
      <c r="I132" t="str">
        <f t="shared" si="13"/>
        <v/>
      </c>
      <c r="J132" t="str">
        <f t="shared" si="14"/>
        <v/>
      </c>
      <c r="K132" t="str">
        <f t="shared" si="15"/>
        <v/>
      </c>
      <c r="L132" s="33">
        <f t="shared" si="16"/>
        <v>0</v>
      </c>
      <c r="M132" t="e">
        <f>INDEX(espn!$C$2:$C$400,MATCH(RIGHT(B132,LEN(B132)-1),espn!$A$2:$A$400,0),1)</f>
        <v>#VALUE!</v>
      </c>
      <c r="N132">
        <f>IFERROR(M132-MIN(H132:K132),0)</f>
        <v>0</v>
      </c>
      <c r="O132" t="s">
        <v>856</v>
      </c>
    </row>
    <row r="133" spans="1:15">
      <c r="A133">
        <v>154</v>
      </c>
      <c r="H133" t="str">
        <f t="shared" si="12"/>
        <v/>
      </c>
      <c r="I133" t="str">
        <f t="shared" si="13"/>
        <v/>
      </c>
      <c r="J133" t="str">
        <f t="shared" si="14"/>
        <v/>
      </c>
      <c r="K133" t="str">
        <f t="shared" si="15"/>
        <v/>
      </c>
      <c r="L133" s="33">
        <f t="shared" si="16"/>
        <v>0</v>
      </c>
      <c r="M133" t="e">
        <f>INDEX(espn!$C$2:$C$400,MATCH(RIGHT(B133,LEN(B133)-1),espn!$A$2:$A$400,0),1)</f>
        <v>#VALUE!</v>
      </c>
      <c r="N133">
        <f>IFERROR(MAX(H133:K133)-M133,0)</f>
        <v>0</v>
      </c>
      <c r="O133" t="s">
        <v>882</v>
      </c>
    </row>
    <row r="134" spans="1:15">
      <c r="A134">
        <v>155</v>
      </c>
      <c r="H134" t="str">
        <f t="shared" si="12"/>
        <v/>
      </c>
      <c r="I134" t="str">
        <f t="shared" si="13"/>
        <v/>
      </c>
      <c r="J134" t="str">
        <f t="shared" si="14"/>
        <v/>
      </c>
      <c r="K134" t="str">
        <f t="shared" si="15"/>
        <v/>
      </c>
      <c r="L134" s="33">
        <f t="shared" si="16"/>
        <v>0</v>
      </c>
      <c r="M134" t="e">
        <f>INDEX(espn!$C$2:$C$400,MATCH(RIGHT(B134,LEN(B134)-1),espn!$A$2:$A$400,0),1)</f>
        <v>#VALUE!</v>
      </c>
      <c r="N134">
        <f>IFERROR(M134-MIN(H134:K134),0)</f>
        <v>0</v>
      </c>
      <c r="O134" t="s">
        <v>856</v>
      </c>
    </row>
    <row r="135" spans="1:15">
      <c r="A135">
        <v>156</v>
      </c>
      <c r="H135" t="str">
        <f t="shared" si="12"/>
        <v/>
      </c>
      <c r="I135" t="str">
        <f t="shared" si="13"/>
        <v/>
      </c>
      <c r="J135" t="str">
        <f t="shared" si="14"/>
        <v/>
      </c>
      <c r="K135" t="str">
        <f t="shared" si="15"/>
        <v/>
      </c>
      <c r="L135" s="33">
        <f t="shared" si="16"/>
        <v>0</v>
      </c>
      <c r="M135" t="e">
        <f>INDEX(espn!$C$2:$C$400,MATCH(RIGHT(B135,LEN(B135)-1),espn!$A$2:$A$400,0),1)</f>
        <v>#VALUE!</v>
      </c>
      <c r="N135">
        <f>IFERROR(MAX(H135:K135)-M135,0)</f>
        <v>0</v>
      </c>
      <c r="O135" t="s">
        <v>882</v>
      </c>
    </row>
    <row r="136" spans="1:15">
      <c r="A136">
        <v>157</v>
      </c>
      <c r="H136" t="str">
        <f t="shared" si="12"/>
        <v/>
      </c>
      <c r="I136" t="str">
        <f t="shared" si="13"/>
        <v/>
      </c>
      <c r="J136" t="str">
        <f t="shared" si="14"/>
        <v/>
      </c>
      <c r="K136" t="str">
        <f t="shared" si="15"/>
        <v/>
      </c>
      <c r="L136" s="33">
        <f t="shared" si="16"/>
        <v>0</v>
      </c>
      <c r="M136" t="e">
        <f>INDEX(espn!$C$2:$C$400,MATCH(RIGHT(B136,LEN(B136)-1),espn!$A$2:$A$400,0),1)</f>
        <v>#VALUE!</v>
      </c>
      <c r="N136">
        <f>IFERROR(M136-MIN(H136:K136),0)</f>
        <v>0</v>
      </c>
      <c r="O136" t="s">
        <v>856</v>
      </c>
    </row>
    <row r="137" spans="1:15">
      <c r="A137">
        <v>158</v>
      </c>
      <c r="H137" t="str">
        <f t="shared" si="12"/>
        <v/>
      </c>
      <c r="I137" t="str">
        <f t="shared" si="13"/>
        <v/>
      </c>
      <c r="J137" t="str">
        <f t="shared" si="14"/>
        <v/>
      </c>
      <c r="K137" t="str">
        <f t="shared" si="15"/>
        <v/>
      </c>
      <c r="L137" s="33">
        <f t="shared" si="16"/>
        <v>0</v>
      </c>
      <c r="M137" t="e">
        <f>INDEX(espn!$C$2:$C$400,MATCH(RIGHT(B137,LEN(B137)-1),espn!$A$2:$A$400,0),1)</f>
        <v>#VALUE!</v>
      </c>
      <c r="N137">
        <f>IFERROR(MAX(H137:K137)-M137,0)</f>
        <v>0</v>
      </c>
      <c r="O137" t="s">
        <v>882</v>
      </c>
    </row>
    <row r="138" spans="1:15">
      <c r="A138">
        <v>159</v>
      </c>
      <c r="H138" t="str">
        <f t="shared" si="12"/>
        <v/>
      </c>
      <c r="I138" t="str">
        <f t="shared" si="13"/>
        <v/>
      </c>
      <c r="J138" t="str">
        <f t="shared" si="14"/>
        <v/>
      </c>
      <c r="K138" t="str">
        <f t="shared" si="15"/>
        <v/>
      </c>
      <c r="L138" s="33">
        <f t="shared" si="16"/>
        <v>0</v>
      </c>
      <c r="M138" t="e">
        <f>INDEX(espn!$C$2:$C$400,MATCH(RIGHT(B138,LEN(B138)-1),espn!$A$2:$A$400,0),1)</f>
        <v>#VALUE!</v>
      </c>
      <c r="N138">
        <f>IFERROR(M138-MIN(H138:K138),0)</f>
        <v>0</v>
      </c>
      <c r="O138" t="s">
        <v>856</v>
      </c>
    </row>
    <row r="139" spans="1:15">
      <c r="A139">
        <v>160</v>
      </c>
      <c r="H139" t="str">
        <f t="shared" si="12"/>
        <v/>
      </c>
      <c r="I139" t="str">
        <f t="shared" si="13"/>
        <v/>
      </c>
      <c r="J139" t="str">
        <f t="shared" si="14"/>
        <v/>
      </c>
      <c r="K139" t="str">
        <f t="shared" si="15"/>
        <v/>
      </c>
      <c r="L139" s="33">
        <f t="shared" si="16"/>
        <v>0</v>
      </c>
      <c r="M139" t="e">
        <f>INDEX(espn!$C$2:$C$400,MATCH(RIGHT(B139,LEN(B139)-1),espn!$A$2:$A$400,0),1)</f>
        <v>#VALUE!</v>
      </c>
      <c r="N139">
        <f>IFERROR(MAX(H139:K139)-M139,0)</f>
        <v>0</v>
      </c>
      <c r="O139" t="s">
        <v>882</v>
      </c>
    </row>
    <row r="140" spans="1:15">
      <c r="A140">
        <v>161</v>
      </c>
      <c r="H140" t="str">
        <f t="shared" si="12"/>
        <v/>
      </c>
      <c r="I140" t="str">
        <f t="shared" si="13"/>
        <v/>
      </c>
      <c r="J140" t="str">
        <f t="shared" si="14"/>
        <v/>
      </c>
      <c r="K140" t="str">
        <f t="shared" si="15"/>
        <v/>
      </c>
      <c r="L140" s="33">
        <f t="shared" si="16"/>
        <v>0</v>
      </c>
      <c r="M140" t="e">
        <f>INDEX(espn!$C$2:$C$400,MATCH(RIGHT(B140,LEN(B140)-1),espn!$A$2:$A$400,0),1)</f>
        <v>#VALUE!</v>
      </c>
      <c r="N140">
        <f>IFERROR(M140-MIN(H140:K140),0)</f>
        <v>0</v>
      </c>
      <c r="O140" t="s">
        <v>856</v>
      </c>
    </row>
    <row r="141" spans="1:15">
      <c r="A141">
        <v>162</v>
      </c>
      <c r="H141" t="str">
        <f t="shared" si="12"/>
        <v/>
      </c>
      <c r="I141" t="str">
        <f t="shared" si="13"/>
        <v/>
      </c>
      <c r="J141" t="str">
        <f t="shared" si="14"/>
        <v/>
      </c>
      <c r="K141" t="str">
        <f t="shared" si="15"/>
        <v/>
      </c>
      <c r="L141" s="33">
        <f t="shared" si="16"/>
        <v>0</v>
      </c>
      <c r="M141" t="e">
        <f>INDEX(espn!$C$2:$C$400,MATCH(RIGHT(B141,LEN(B141)-1),espn!$A$2:$A$400,0),1)</f>
        <v>#VALUE!</v>
      </c>
      <c r="N141">
        <f>IFERROR(MAX(H141:K141)-M141,0)</f>
        <v>0</v>
      </c>
      <c r="O141" t="s">
        <v>882</v>
      </c>
    </row>
    <row r="142" spans="1:15">
      <c r="A142">
        <v>163</v>
      </c>
      <c r="H142" t="str">
        <f t="shared" si="12"/>
        <v/>
      </c>
      <c r="I142" t="str">
        <f t="shared" si="13"/>
        <v/>
      </c>
      <c r="J142" t="str">
        <f t="shared" si="14"/>
        <v/>
      </c>
      <c r="K142" t="str">
        <f t="shared" si="15"/>
        <v/>
      </c>
      <c r="L142" s="33">
        <f t="shared" si="16"/>
        <v>0</v>
      </c>
      <c r="M142" t="e">
        <f>INDEX(espn!$C$2:$C$400,MATCH(RIGHT(B142,LEN(B142)-1),espn!$A$2:$A$400,0),1)</f>
        <v>#VALUE!</v>
      </c>
      <c r="N142">
        <f>IFERROR(M142-MIN(H142:K142),0)</f>
        <v>0</v>
      </c>
      <c r="O142" t="s">
        <v>856</v>
      </c>
    </row>
    <row r="143" spans="1:15">
      <c r="A143">
        <v>164</v>
      </c>
      <c r="H143" t="str">
        <f t="shared" si="12"/>
        <v/>
      </c>
      <c r="I143" t="str">
        <f t="shared" si="13"/>
        <v/>
      </c>
      <c r="J143" t="str">
        <f t="shared" si="14"/>
        <v/>
      </c>
      <c r="K143" t="str">
        <f t="shared" si="15"/>
        <v/>
      </c>
      <c r="L143" s="33">
        <f t="shared" si="16"/>
        <v>0</v>
      </c>
      <c r="M143" t="e">
        <f>INDEX(espn!$C$2:$C$400,MATCH(RIGHT(B143,LEN(B143)-1),espn!$A$2:$A$400,0),1)</f>
        <v>#VALUE!</v>
      </c>
      <c r="N143">
        <f>IFERROR(MAX(H143:K143)-M143,0)</f>
        <v>0</v>
      </c>
      <c r="O143" t="s">
        <v>882</v>
      </c>
    </row>
    <row r="144" spans="1:15">
      <c r="A144">
        <v>165</v>
      </c>
      <c r="H144" t="str">
        <f t="shared" si="12"/>
        <v/>
      </c>
      <c r="I144" t="str">
        <f t="shared" si="13"/>
        <v/>
      </c>
      <c r="J144" t="str">
        <f t="shared" si="14"/>
        <v/>
      </c>
      <c r="K144" t="str">
        <f t="shared" si="15"/>
        <v/>
      </c>
      <c r="L144" s="33">
        <f t="shared" si="16"/>
        <v>0</v>
      </c>
      <c r="M144" t="e">
        <f>INDEX(espn!$C$2:$C$400,MATCH(RIGHT(B144,LEN(B144)-1),espn!$A$2:$A$400,0),1)</f>
        <v>#VALUE!</v>
      </c>
      <c r="N144">
        <f>IFERROR(M144-MIN(H144:K144),0)</f>
        <v>0</v>
      </c>
      <c r="O144" t="s">
        <v>856</v>
      </c>
    </row>
    <row r="145" spans="1:15">
      <c r="A145">
        <v>166</v>
      </c>
      <c r="H145" t="str">
        <f t="shared" si="12"/>
        <v/>
      </c>
      <c r="I145" t="str">
        <f t="shared" si="13"/>
        <v/>
      </c>
      <c r="J145" t="str">
        <f t="shared" si="14"/>
        <v/>
      </c>
      <c r="K145" t="str">
        <f t="shared" si="15"/>
        <v/>
      </c>
      <c r="L145" s="33">
        <f t="shared" si="16"/>
        <v>0</v>
      </c>
      <c r="M145" t="e">
        <f>INDEX(espn!$C$2:$C$400,MATCH(RIGHT(B145,LEN(B145)-1),espn!$A$2:$A$400,0),1)</f>
        <v>#VALUE!</v>
      </c>
      <c r="N145">
        <f>IFERROR(MAX(H145:K145)-M145,0)</f>
        <v>0</v>
      </c>
      <c r="O145" t="s">
        <v>882</v>
      </c>
    </row>
    <row r="146" spans="1:15">
      <c r="A146">
        <v>167</v>
      </c>
      <c r="H146" t="str">
        <f t="shared" si="12"/>
        <v/>
      </c>
      <c r="I146" t="str">
        <f t="shared" si="13"/>
        <v/>
      </c>
      <c r="J146" t="str">
        <f t="shared" si="14"/>
        <v/>
      </c>
      <c r="K146" t="str">
        <f t="shared" si="15"/>
        <v/>
      </c>
      <c r="L146" s="33">
        <f t="shared" si="16"/>
        <v>0</v>
      </c>
      <c r="M146" t="e">
        <f>INDEX(espn!$C$2:$C$400,MATCH(RIGHT(B146,LEN(B146)-1),espn!$A$2:$A$400,0),1)</f>
        <v>#VALUE!</v>
      </c>
      <c r="N146">
        <f>IFERROR(M146-MIN(H146:K146),0)</f>
        <v>0</v>
      </c>
      <c r="O146" t="s">
        <v>856</v>
      </c>
    </row>
    <row r="147" spans="1:15">
      <c r="A147">
        <v>168</v>
      </c>
      <c r="H147" t="str">
        <f t="shared" si="12"/>
        <v/>
      </c>
      <c r="I147" t="str">
        <f t="shared" si="13"/>
        <v/>
      </c>
      <c r="J147" t="str">
        <f t="shared" si="14"/>
        <v/>
      </c>
      <c r="K147" t="str">
        <f t="shared" si="15"/>
        <v/>
      </c>
      <c r="L147" s="33">
        <f t="shared" si="16"/>
        <v>0</v>
      </c>
      <c r="M147" t="e">
        <f>INDEX(espn!$C$2:$C$400,MATCH(RIGHT(B147,LEN(B147)-1),espn!$A$2:$A$400,0),1)</f>
        <v>#VALUE!</v>
      </c>
      <c r="N147">
        <f>IFERROR(MAX(H147:K147)-M147,0)</f>
        <v>0</v>
      </c>
      <c r="O147" t="s">
        <v>882</v>
      </c>
    </row>
    <row r="148" spans="1:15">
      <c r="A148">
        <v>169</v>
      </c>
      <c r="H148" t="str">
        <f t="shared" si="12"/>
        <v/>
      </c>
      <c r="I148" t="str">
        <f t="shared" si="13"/>
        <v/>
      </c>
      <c r="J148" t="str">
        <f t="shared" si="14"/>
        <v/>
      </c>
      <c r="K148" t="str">
        <f t="shared" si="15"/>
        <v/>
      </c>
      <c r="L148" s="33">
        <f t="shared" si="16"/>
        <v>0</v>
      </c>
      <c r="M148" t="e">
        <f>INDEX(espn!$C$2:$C$400,MATCH(RIGHT(B148,LEN(B148)-1),espn!$A$2:$A$400,0),1)</f>
        <v>#VALUE!</v>
      </c>
      <c r="N148">
        <f>IFERROR(M148-MIN(H148:K148),0)</f>
        <v>0</v>
      </c>
      <c r="O148" t="s">
        <v>856</v>
      </c>
    </row>
    <row r="149" spans="1:15">
      <c r="A149">
        <v>170</v>
      </c>
      <c r="H149" t="str">
        <f t="shared" si="12"/>
        <v/>
      </c>
      <c r="I149" t="str">
        <f t="shared" si="13"/>
        <v/>
      </c>
      <c r="J149" t="str">
        <f t="shared" si="14"/>
        <v/>
      </c>
      <c r="K149" t="str">
        <f t="shared" si="15"/>
        <v/>
      </c>
      <c r="L149" s="33">
        <f t="shared" si="16"/>
        <v>0</v>
      </c>
      <c r="M149" t="e">
        <f>INDEX(espn!$C$2:$C$400,MATCH(RIGHT(B149,LEN(B149)-1),espn!$A$2:$A$400,0),1)</f>
        <v>#VALUE!</v>
      </c>
      <c r="N149">
        <f>IFERROR(MAX(H149:K149)-M149,0)</f>
        <v>0</v>
      </c>
      <c r="O149" t="s">
        <v>882</v>
      </c>
    </row>
    <row r="150" spans="1:15">
      <c r="A150">
        <v>171</v>
      </c>
      <c r="H150" t="str">
        <f t="shared" si="12"/>
        <v/>
      </c>
      <c r="I150" t="str">
        <f t="shared" si="13"/>
        <v/>
      </c>
      <c r="J150" t="str">
        <f t="shared" si="14"/>
        <v/>
      </c>
      <c r="K150" t="str">
        <f t="shared" si="15"/>
        <v/>
      </c>
      <c r="L150" s="33">
        <f t="shared" si="16"/>
        <v>0</v>
      </c>
      <c r="M150" t="e">
        <f>INDEX(espn!$C$2:$C$400,MATCH(RIGHT(B150,LEN(B150)-1),espn!$A$2:$A$400,0),1)</f>
        <v>#VALUE!</v>
      </c>
      <c r="N150">
        <f>IFERROR(M150-MIN(H150:K150),0)</f>
        <v>0</v>
      </c>
      <c r="O150" t="s">
        <v>856</v>
      </c>
    </row>
    <row r="151" spans="1:15">
      <c r="A151">
        <v>172</v>
      </c>
      <c r="H151" t="str">
        <f t="shared" si="12"/>
        <v/>
      </c>
      <c r="I151" t="str">
        <f t="shared" si="13"/>
        <v/>
      </c>
      <c r="J151" t="str">
        <f t="shared" si="14"/>
        <v/>
      </c>
      <c r="K151" t="str">
        <f t="shared" si="15"/>
        <v/>
      </c>
      <c r="L151" s="33">
        <f t="shared" si="16"/>
        <v>0</v>
      </c>
      <c r="M151" t="e">
        <f>INDEX(espn!$C$2:$C$400,MATCH(RIGHT(B151,LEN(B151)-1),espn!$A$2:$A$400,0),1)</f>
        <v>#VALUE!</v>
      </c>
      <c r="N151">
        <f>IFERROR(MAX(H151:K151)-M151,0)</f>
        <v>0</v>
      </c>
      <c r="O151" t="s">
        <v>882</v>
      </c>
    </row>
    <row r="152" spans="1:15">
      <c r="A152">
        <v>173</v>
      </c>
      <c r="H152" t="str">
        <f t="shared" si="12"/>
        <v/>
      </c>
      <c r="I152" t="str">
        <f t="shared" si="13"/>
        <v/>
      </c>
      <c r="J152" t="str">
        <f t="shared" si="14"/>
        <v/>
      </c>
      <c r="K152" t="str">
        <f t="shared" si="15"/>
        <v/>
      </c>
      <c r="L152" s="33">
        <f t="shared" si="16"/>
        <v>0</v>
      </c>
      <c r="M152" t="e">
        <f>INDEX(espn!$C$2:$C$400,MATCH(RIGHT(B152,LEN(B152)-1),espn!$A$2:$A$400,0),1)</f>
        <v>#VALUE!</v>
      </c>
      <c r="N152">
        <f>IFERROR(M152-MIN(H152:K152),0)</f>
        <v>0</v>
      </c>
      <c r="O152" t="s">
        <v>856</v>
      </c>
    </row>
    <row r="153" spans="1:15">
      <c r="A153">
        <v>174</v>
      </c>
      <c r="H153" t="str">
        <f t="shared" si="12"/>
        <v/>
      </c>
      <c r="I153" t="str">
        <f t="shared" si="13"/>
        <v/>
      </c>
      <c r="J153" t="str">
        <f t="shared" si="14"/>
        <v/>
      </c>
      <c r="K153" t="str">
        <f t="shared" si="15"/>
        <v/>
      </c>
      <c r="L153" s="33">
        <f t="shared" si="16"/>
        <v>0</v>
      </c>
      <c r="M153" t="e">
        <f>INDEX(espn!$C$2:$C$400,MATCH(RIGHT(B153,LEN(B153)-1),espn!$A$2:$A$400,0),1)</f>
        <v>#VALUE!</v>
      </c>
      <c r="N153">
        <f>IFERROR(MAX(H153:K153)-M153,0)</f>
        <v>0</v>
      </c>
      <c r="O153" t="s">
        <v>882</v>
      </c>
    </row>
    <row r="154" spans="1:15">
      <c r="A154">
        <v>175</v>
      </c>
      <c r="H154" t="str">
        <f t="shared" si="12"/>
        <v/>
      </c>
      <c r="I154" t="str">
        <f t="shared" si="13"/>
        <v/>
      </c>
      <c r="J154" t="str">
        <f t="shared" si="14"/>
        <v/>
      </c>
      <c r="K154" t="str">
        <f t="shared" si="15"/>
        <v/>
      </c>
      <c r="L154" s="33">
        <f t="shared" si="16"/>
        <v>0</v>
      </c>
      <c r="M154" t="e">
        <f>INDEX(espn!$C$2:$C$400,MATCH(RIGHT(B154,LEN(B154)-1),espn!$A$2:$A$400,0),1)</f>
        <v>#VALUE!</v>
      </c>
      <c r="N154">
        <f>IFERROR(M154-MIN(H154:K154),0)</f>
        <v>0</v>
      </c>
      <c r="O154" t="s">
        <v>856</v>
      </c>
    </row>
    <row r="155" spans="1:15">
      <c r="A155">
        <v>176</v>
      </c>
      <c r="H155" t="str">
        <f t="shared" si="12"/>
        <v/>
      </c>
      <c r="I155" t="str">
        <f t="shared" si="13"/>
        <v/>
      </c>
      <c r="J155" t="str">
        <f t="shared" si="14"/>
        <v/>
      </c>
      <c r="K155" t="str">
        <f t="shared" si="15"/>
        <v/>
      </c>
      <c r="L155" s="33">
        <f t="shared" si="16"/>
        <v>0</v>
      </c>
      <c r="M155" t="e">
        <f>INDEX(espn!$C$2:$C$400,MATCH(RIGHT(B155,LEN(B155)-1),espn!$A$2:$A$400,0),1)</f>
        <v>#VALUE!</v>
      </c>
      <c r="N155">
        <f>IFERROR(MAX(H155:K155)-M155,0)</f>
        <v>0</v>
      </c>
      <c r="O155" t="s">
        <v>882</v>
      </c>
    </row>
    <row r="156" spans="1:15">
      <c r="A156">
        <v>177</v>
      </c>
      <c r="H156" t="str">
        <f t="shared" si="12"/>
        <v/>
      </c>
      <c r="I156" t="str">
        <f t="shared" si="13"/>
        <v/>
      </c>
      <c r="J156" t="str">
        <f t="shared" si="14"/>
        <v/>
      </c>
      <c r="K156" t="str">
        <f t="shared" si="15"/>
        <v/>
      </c>
      <c r="L156" s="33">
        <f t="shared" si="16"/>
        <v>0</v>
      </c>
      <c r="M156" t="e">
        <f>INDEX(espn!$C$2:$C$400,MATCH(RIGHT(B156,LEN(B156)-1),espn!$A$2:$A$400,0),1)</f>
        <v>#VALUE!</v>
      </c>
      <c r="N156">
        <f>IFERROR(M156-MIN(H156:K156),0)</f>
        <v>0</v>
      </c>
      <c r="O156" t="s">
        <v>856</v>
      </c>
    </row>
    <row r="157" spans="1:15">
      <c r="A157">
        <v>178</v>
      </c>
      <c r="H157" t="str">
        <f t="shared" si="12"/>
        <v/>
      </c>
      <c r="I157" t="str">
        <f t="shared" si="13"/>
        <v/>
      </c>
      <c r="J157" t="str">
        <f t="shared" si="14"/>
        <v/>
      </c>
      <c r="K157" t="str">
        <f t="shared" si="15"/>
        <v/>
      </c>
      <c r="L157" s="33">
        <f t="shared" si="16"/>
        <v>0</v>
      </c>
      <c r="M157" t="e">
        <f>INDEX(espn!$C$2:$C$400,MATCH(RIGHT(B157,LEN(B157)-1),espn!$A$2:$A$400,0),1)</f>
        <v>#VALUE!</v>
      </c>
      <c r="N157">
        <f>IFERROR(MAX(H157:K157)-M157,0)</f>
        <v>0</v>
      </c>
      <c r="O157" t="s">
        <v>882</v>
      </c>
    </row>
    <row r="158" spans="1:15">
      <c r="A158">
        <v>179</v>
      </c>
      <c r="H158" t="str">
        <f t="shared" si="12"/>
        <v/>
      </c>
      <c r="I158" t="str">
        <f t="shared" si="13"/>
        <v/>
      </c>
      <c r="J158" t="str">
        <f t="shared" si="14"/>
        <v/>
      </c>
      <c r="K158" t="str">
        <f t="shared" si="15"/>
        <v/>
      </c>
      <c r="L158" s="33">
        <f t="shared" si="16"/>
        <v>0</v>
      </c>
      <c r="M158" t="e">
        <f>INDEX(espn!$C$2:$C$400,MATCH(RIGHT(B158,LEN(B158)-1),espn!$A$2:$A$400,0),1)</f>
        <v>#VALUE!</v>
      </c>
      <c r="N158">
        <f>IFERROR(M158-MIN(H158:K158),0)</f>
        <v>0</v>
      </c>
      <c r="O158" t="s">
        <v>856</v>
      </c>
    </row>
    <row r="159" spans="1:15">
      <c r="A159">
        <v>180</v>
      </c>
      <c r="H159" t="str">
        <f t="shared" si="12"/>
        <v/>
      </c>
      <c r="I159" t="str">
        <f t="shared" si="13"/>
        <v/>
      </c>
      <c r="J159" t="str">
        <f t="shared" si="14"/>
        <v/>
      </c>
      <c r="K159" t="str">
        <f t="shared" si="15"/>
        <v/>
      </c>
      <c r="L159" s="33">
        <f t="shared" si="16"/>
        <v>0</v>
      </c>
      <c r="M159" t="e">
        <f>INDEX(espn!$C$2:$C$400,MATCH(RIGHT(B159,LEN(B159)-1),espn!$A$2:$A$400,0),1)</f>
        <v>#VALUE!</v>
      </c>
      <c r="N159">
        <f>IFERROR(MAX(H159:K159)-M159,0)</f>
        <v>0</v>
      </c>
      <c r="O159" t="s">
        <v>882</v>
      </c>
    </row>
    <row r="160" spans="1:15">
      <c r="A160">
        <v>181</v>
      </c>
      <c r="H160" t="str">
        <f t="shared" si="12"/>
        <v/>
      </c>
      <c r="I160" t="str">
        <f t="shared" si="13"/>
        <v/>
      </c>
      <c r="J160" t="str">
        <f t="shared" si="14"/>
        <v/>
      </c>
      <c r="K160" t="str">
        <f t="shared" si="15"/>
        <v/>
      </c>
      <c r="L160" s="33">
        <f t="shared" si="16"/>
        <v>0</v>
      </c>
      <c r="M160" t="e">
        <f>INDEX(espn!$C$2:$C$400,MATCH(RIGHT(B160,LEN(B160)-1),espn!$A$2:$A$400,0),1)</f>
        <v>#VALUE!</v>
      </c>
      <c r="N160">
        <f>IFERROR(M160-MIN(H160:K160),0)</f>
        <v>0</v>
      </c>
      <c r="O160" t="s">
        <v>856</v>
      </c>
    </row>
    <row r="161" spans="1:15">
      <c r="A161">
        <v>182</v>
      </c>
      <c r="H161" t="str">
        <f t="shared" si="12"/>
        <v/>
      </c>
      <c r="I161" t="str">
        <f t="shared" si="13"/>
        <v/>
      </c>
      <c r="J161" t="str">
        <f t="shared" si="14"/>
        <v/>
      </c>
      <c r="K161" t="str">
        <f t="shared" si="15"/>
        <v/>
      </c>
      <c r="L161" s="33">
        <f t="shared" si="16"/>
        <v>0</v>
      </c>
      <c r="M161" t="e">
        <f>INDEX(espn!$C$2:$C$400,MATCH(RIGHT(B161,LEN(B161)-1),espn!$A$2:$A$400,0),1)</f>
        <v>#VALUE!</v>
      </c>
      <c r="N161">
        <f>IFERROR(MAX(H161:K161)-M161,0)</f>
        <v>0</v>
      </c>
      <c r="O161" t="s">
        <v>882</v>
      </c>
    </row>
    <row r="162" spans="1:15">
      <c r="A162">
        <v>183</v>
      </c>
      <c r="H162" t="str">
        <f t="shared" si="12"/>
        <v/>
      </c>
      <c r="I162" t="str">
        <f t="shared" si="13"/>
        <v/>
      </c>
      <c r="J162" t="str">
        <f t="shared" si="14"/>
        <v/>
      </c>
      <c r="K162" t="str">
        <f t="shared" si="15"/>
        <v/>
      </c>
      <c r="L162" s="33">
        <f t="shared" si="16"/>
        <v>0</v>
      </c>
      <c r="M162" t="e">
        <f>INDEX(espn!$C$2:$C$400,MATCH(RIGHT(B162,LEN(B162)-1),espn!$A$2:$A$400,0),1)</f>
        <v>#VALUE!</v>
      </c>
      <c r="N162">
        <f>IFERROR(M162-MIN(H162:K162),0)</f>
        <v>0</v>
      </c>
      <c r="O162" t="s">
        <v>856</v>
      </c>
    </row>
    <row r="163" spans="1:15">
      <c r="A163">
        <v>184</v>
      </c>
      <c r="H163" t="str">
        <f t="shared" si="12"/>
        <v/>
      </c>
      <c r="I163" t="str">
        <f t="shared" si="13"/>
        <v/>
      </c>
      <c r="J163" t="str">
        <f t="shared" si="14"/>
        <v/>
      </c>
      <c r="K163" t="str">
        <f t="shared" si="15"/>
        <v/>
      </c>
      <c r="L163" s="33">
        <f t="shared" si="16"/>
        <v>0</v>
      </c>
      <c r="M163" t="e">
        <f>INDEX(espn!$C$2:$C$400,MATCH(RIGHT(B163,LEN(B163)-1),espn!$A$2:$A$400,0),1)</f>
        <v>#VALUE!</v>
      </c>
      <c r="N163">
        <f>IFERROR(MAX(H163:K163)-M163,0)</f>
        <v>0</v>
      </c>
      <c r="O163" t="s">
        <v>882</v>
      </c>
    </row>
    <row r="164" spans="1:15">
      <c r="A164">
        <v>185</v>
      </c>
      <c r="H164" t="str">
        <f t="shared" si="12"/>
        <v/>
      </c>
      <c r="I164" t="str">
        <f t="shared" si="13"/>
        <v/>
      </c>
      <c r="J164" t="str">
        <f t="shared" si="14"/>
        <v/>
      </c>
      <c r="K164" t="str">
        <f t="shared" si="15"/>
        <v/>
      </c>
      <c r="L164" s="33">
        <f t="shared" si="16"/>
        <v>0</v>
      </c>
      <c r="M164" t="e">
        <f>INDEX(espn!$C$2:$C$400,MATCH(RIGHT(B164,LEN(B164)-1),espn!$A$2:$A$400,0),1)</f>
        <v>#VALUE!</v>
      </c>
      <c r="N164">
        <f>IFERROR(M164-MIN(H164:K164),0)</f>
        <v>0</v>
      </c>
      <c r="O164" t="s">
        <v>856</v>
      </c>
    </row>
    <row r="165" spans="1:15">
      <c r="A165">
        <v>186</v>
      </c>
      <c r="H165" t="str">
        <f t="shared" si="12"/>
        <v/>
      </c>
      <c r="I165" t="str">
        <f t="shared" si="13"/>
        <v/>
      </c>
      <c r="J165" t="str">
        <f t="shared" si="14"/>
        <v/>
      </c>
      <c r="K165" t="str">
        <f t="shared" si="15"/>
        <v/>
      </c>
      <c r="L165" s="33">
        <f t="shared" si="16"/>
        <v>0</v>
      </c>
      <c r="M165" t="e">
        <f>INDEX(espn!$C$2:$C$400,MATCH(RIGHT(B165,LEN(B165)-1),espn!$A$2:$A$400,0),1)</f>
        <v>#VALUE!</v>
      </c>
      <c r="N165">
        <f>IFERROR(MAX(H165:K165)-M165,0)</f>
        <v>0</v>
      </c>
      <c r="O165" t="s">
        <v>882</v>
      </c>
    </row>
    <row r="166" spans="1:15">
      <c r="A166">
        <v>187</v>
      </c>
      <c r="H166" t="str">
        <f t="shared" si="12"/>
        <v/>
      </c>
      <c r="I166" t="str">
        <f t="shared" si="13"/>
        <v/>
      </c>
      <c r="J166" t="str">
        <f t="shared" si="14"/>
        <v/>
      </c>
      <c r="K166" t="str">
        <f t="shared" si="15"/>
        <v/>
      </c>
      <c r="L166" s="33">
        <f t="shared" si="16"/>
        <v>0</v>
      </c>
      <c r="M166" t="e">
        <f>INDEX(espn!$C$2:$C$400,MATCH(RIGHT(B166,LEN(B166)-1),espn!$A$2:$A$400,0),1)</f>
        <v>#VALUE!</v>
      </c>
      <c r="N166">
        <f>IFERROR(M166-MIN(H166:K166),0)</f>
        <v>0</v>
      </c>
      <c r="O166" t="s">
        <v>856</v>
      </c>
    </row>
    <row r="167" spans="1:15">
      <c r="A167">
        <v>188</v>
      </c>
      <c r="H167" t="str">
        <f t="shared" si="12"/>
        <v/>
      </c>
      <c r="I167" t="str">
        <f t="shared" si="13"/>
        <v/>
      </c>
      <c r="J167" t="str">
        <f t="shared" si="14"/>
        <v/>
      </c>
      <c r="K167" t="str">
        <f t="shared" si="15"/>
        <v/>
      </c>
      <c r="L167" s="33">
        <f t="shared" si="16"/>
        <v>0</v>
      </c>
      <c r="M167" t="e">
        <f>INDEX(espn!$C$2:$C$400,MATCH(RIGHT(B167,LEN(B167)-1),espn!$A$2:$A$400,0),1)</f>
        <v>#VALUE!</v>
      </c>
      <c r="N167">
        <f>IFERROR(MAX(H167:K167)-M167,0)</f>
        <v>0</v>
      </c>
      <c r="O167" t="s">
        <v>882</v>
      </c>
    </row>
    <row r="168" spans="1:15">
      <c r="A168">
        <v>189</v>
      </c>
      <c r="H168" t="str">
        <f t="shared" si="12"/>
        <v/>
      </c>
      <c r="I168" t="str">
        <f t="shared" si="13"/>
        <v/>
      </c>
      <c r="J168" t="str">
        <f t="shared" si="14"/>
        <v/>
      </c>
      <c r="K168" t="str">
        <f t="shared" si="15"/>
        <v/>
      </c>
      <c r="L168" s="33">
        <f t="shared" si="16"/>
        <v>0</v>
      </c>
      <c r="M168" t="e">
        <f>INDEX(espn!$C$2:$C$400,MATCH(RIGHT(B168,LEN(B168)-1),espn!$A$2:$A$400,0),1)</f>
        <v>#VALUE!</v>
      </c>
      <c r="N168">
        <f>IFERROR(M168-MIN(H168:K168),0)</f>
        <v>0</v>
      </c>
      <c r="O168" t="s">
        <v>856</v>
      </c>
    </row>
    <row r="169" spans="1:15">
      <c r="A169">
        <v>190</v>
      </c>
      <c r="H169" t="str">
        <f t="shared" si="12"/>
        <v/>
      </c>
      <c r="I169" t="str">
        <f t="shared" si="13"/>
        <v/>
      </c>
      <c r="J169" t="str">
        <f t="shared" si="14"/>
        <v/>
      </c>
      <c r="K169" t="str">
        <f t="shared" si="15"/>
        <v/>
      </c>
      <c r="L169" s="33">
        <f t="shared" si="16"/>
        <v>0</v>
      </c>
      <c r="M169" t="e">
        <f>INDEX(espn!$C$2:$C$400,MATCH(RIGHT(B169,LEN(B169)-1),espn!$A$2:$A$400,0),1)</f>
        <v>#VALUE!</v>
      </c>
      <c r="N169">
        <f>IFERROR(MAX(H169:K169)-M169,0)</f>
        <v>0</v>
      </c>
      <c r="O169" t="s">
        <v>882</v>
      </c>
    </row>
    <row r="170" spans="1:15">
      <c r="A170">
        <v>191</v>
      </c>
      <c r="H170" t="str">
        <f t="shared" si="12"/>
        <v/>
      </c>
      <c r="I170" t="str">
        <f t="shared" si="13"/>
        <v/>
      </c>
      <c r="J170" t="str">
        <f t="shared" si="14"/>
        <v/>
      </c>
      <c r="K170" t="str">
        <f t="shared" si="15"/>
        <v/>
      </c>
      <c r="L170" s="33">
        <f t="shared" si="16"/>
        <v>0</v>
      </c>
      <c r="M170" t="e">
        <f>INDEX(espn!$C$2:$C$400,MATCH(RIGHT(B170,LEN(B170)-1),espn!$A$2:$A$400,0),1)</f>
        <v>#VALUE!</v>
      </c>
      <c r="N170">
        <f>IFERROR(M170-MIN(H170:K170),0)</f>
        <v>0</v>
      </c>
      <c r="O170" t="s">
        <v>856</v>
      </c>
    </row>
    <row r="171" spans="1:15">
      <c r="A171">
        <v>192</v>
      </c>
      <c r="H171" t="str">
        <f t="shared" si="12"/>
        <v/>
      </c>
      <c r="I171" t="str">
        <f t="shared" si="13"/>
        <v/>
      </c>
      <c r="J171" t="str">
        <f t="shared" si="14"/>
        <v/>
      </c>
      <c r="K171" t="str">
        <f t="shared" si="15"/>
        <v/>
      </c>
      <c r="L171" s="33">
        <f t="shared" si="16"/>
        <v>0</v>
      </c>
      <c r="M171" t="e">
        <f>INDEX(espn!$C$2:$C$400,MATCH(RIGHT(B171,LEN(B171)-1),espn!$A$2:$A$400,0),1)</f>
        <v>#VALUE!</v>
      </c>
      <c r="N171">
        <f>IFERROR(MAX(H171:K171)-M171,0)</f>
        <v>0</v>
      </c>
      <c r="O171" t="s">
        <v>882</v>
      </c>
    </row>
    <row r="172" spans="1:15">
      <c r="A172">
        <v>193</v>
      </c>
      <c r="H172" t="str">
        <f t="shared" si="12"/>
        <v/>
      </c>
      <c r="I172" t="str">
        <f t="shared" si="13"/>
        <v/>
      </c>
      <c r="J172" t="str">
        <f t="shared" si="14"/>
        <v/>
      </c>
      <c r="K172" t="str">
        <f t="shared" si="15"/>
        <v/>
      </c>
      <c r="L172" s="33">
        <f t="shared" si="16"/>
        <v>0</v>
      </c>
      <c r="M172" t="e">
        <f>INDEX(espn!$C$2:$C$400,MATCH(RIGHT(B172,LEN(B172)-1),espn!$A$2:$A$400,0),1)</f>
        <v>#VALUE!</v>
      </c>
      <c r="N172">
        <f>IFERROR(M172-MIN(H172:K172),0)</f>
        <v>0</v>
      </c>
      <c r="O172" t="s">
        <v>856</v>
      </c>
    </row>
    <row r="173" spans="1:15">
      <c r="A173">
        <v>194</v>
      </c>
      <c r="H173" t="str">
        <f t="shared" si="12"/>
        <v/>
      </c>
      <c r="I173" t="str">
        <f t="shared" si="13"/>
        <v/>
      </c>
      <c r="J173" t="str">
        <f t="shared" si="14"/>
        <v/>
      </c>
      <c r="K173" t="str">
        <f t="shared" si="15"/>
        <v/>
      </c>
      <c r="L173" s="33">
        <f t="shared" si="16"/>
        <v>0</v>
      </c>
      <c r="M173" t="e">
        <f>INDEX(espn!$C$2:$C$400,MATCH(RIGHT(B173,LEN(B173)-1),espn!$A$2:$A$400,0),1)</f>
        <v>#VALUE!</v>
      </c>
      <c r="N173">
        <f>IFERROR(MAX(H173:K173)-M173,0)</f>
        <v>0</v>
      </c>
      <c r="O173" t="s">
        <v>882</v>
      </c>
    </row>
    <row r="174" spans="1:15">
      <c r="A174">
        <v>195</v>
      </c>
      <c r="H174" t="str">
        <f t="shared" si="12"/>
        <v/>
      </c>
      <c r="I174" t="str">
        <f t="shared" si="13"/>
        <v/>
      </c>
      <c r="J174" t="str">
        <f t="shared" si="14"/>
        <v/>
      </c>
      <c r="K174" t="str">
        <f t="shared" si="15"/>
        <v/>
      </c>
      <c r="L174" s="33">
        <f t="shared" si="16"/>
        <v>0</v>
      </c>
      <c r="M174" t="e">
        <f>INDEX(espn!$C$2:$C$400,MATCH(RIGHT(B174,LEN(B174)-1),espn!$A$2:$A$400,0),1)</f>
        <v>#VALUE!</v>
      </c>
      <c r="N174">
        <f>IFERROR(M174-MIN(H174:K174),0)</f>
        <v>0</v>
      </c>
      <c r="O174" t="s">
        <v>856</v>
      </c>
    </row>
    <row r="175" spans="1:15">
      <c r="A175">
        <v>196</v>
      </c>
      <c r="H175" t="str">
        <f t="shared" si="12"/>
        <v/>
      </c>
      <c r="I175" t="str">
        <f t="shared" si="13"/>
        <v/>
      </c>
      <c r="J175" t="str">
        <f t="shared" si="14"/>
        <v/>
      </c>
      <c r="K175" t="str">
        <f t="shared" si="15"/>
        <v/>
      </c>
      <c r="L175" s="33">
        <f t="shared" si="16"/>
        <v>0</v>
      </c>
      <c r="M175" t="e">
        <f>INDEX(espn!$C$2:$C$400,MATCH(RIGHT(B175,LEN(B175)-1),espn!$A$2:$A$400,0),1)</f>
        <v>#VALUE!</v>
      </c>
      <c r="N175">
        <f>IFERROR(MAX(H175:K175)-M175,0)</f>
        <v>0</v>
      </c>
      <c r="O175" t="s">
        <v>882</v>
      </c>
    </row>
    <row r="176" spans="1:15">
      <c r="A176">
        <v>197</v>
      </c>
      <c r="H176" t="str">
        <f t="shared" si="12"/>
        <v/>
      </c>
      <c r="I176" t="str">
        <f t="shared" si="13"/>
        <v/>
      </c>
      <c r="J176" t="str">
        <f t="shared" si="14"/>
        <v/>
      </c>
      <c r="K176" t="str">
        <f t="shared" si="15"/>
        <v/>
      </c>
      <c r="L176" s="33">
        <f t="shared" si="16"/>
        <v>0</v>
      </c>
      <c r="M176" t="e">
        <f>INDEX(espn!$C$2:$C$400,MATCH(RIGHT(B176,LEN(B176)-1),espn!$A$2:$A$400,0),1)</f>
        <v>#VALUE!</v>
      </c>
      <c r="N176">
        <f>IFERROR(M176-MIN(H176:K176),0)</f>
        <v>0</v>
      </c>
      <c r="O176" t="s">
        <v>856</v>
      </c>
    </row>
    <row r="177" spans="1:15">
      <c r="A177">
        <v>198</v>
      </c>
      <c r="H177" t="str">
        <f t="shared" si="12"/>
        <v/>
      </c>
      <c r="I177" t="str">
        <f t="shared" si="13"/>
        <v/>
      </c>
      <c r="J177" t="str">
        <f t="shared" si="14"/>
        <v/>
      </c>
      <c r="K177" t="str">
        <f t="shared" si="15"/>
        <v/>
      </c>
      <c r="L177" s="33">
        <f t="shared" si="16"/>
        <v>0</v>
      </c>
      <c r="M177" t="e">
        <f>INDEX(espn!$C$2:$C$400,MATCH(RIGHT(B177,LEN(B177)-1),espn!$A$2:$A$400,0),1)</f>
        <v>#VALUE!</v>
      </c>
      <c r="N177">
        <f>IFERROR(MAX(H177:K177)-M177,0)</f>
        <v>0</v>
      </c>
      <c r="O177" t="s">
        <v>882</v>
      </c>
    </row>
    <row r="178" spans="1:15">
      <c r="A178">
        <v>199</v>
      </c>
      <c r="H178" t="str">
        <f t="shared" si="12"/>
        <v/>
      </c>
      <c r="I178" t="str">
        <f t="shared" si="13"/>
        <v/>
      </c>
      <c r="J178" t="str">
        <f t="shared" si="14"/>
        <v/>
      </c>
      <c r="K178" t="str">
        <f t="shared" si="15"/>
        <v/>
      </c>
      <c r="L178" s="33">
        <f t="shared" si="16"/>
        <v>0</v>
      </c>
      <c r="M178" t="e">
        <f>INDEX(espn!$C$2:$C$400,MATCH(RIGHT(B178,LEN(B178)-1),espn!$A$2:$A$400,0),1)</f>
        <v>#VALUE!</v>
      </c>
      <c r="N178">
        <f>IFERROR(M178-MIN(H178:K178),0)</f>
        <v>0</v>
      </c>
      <c r="O178" t="s">
        <v>856</v>
      </c>
    </row>
    <row r="179" spans="1:15">
      <c r="A179">
        <v>200</v>
      </c>
      <c r="H179" t="str">
        <f t="shared" si="12"/>
        <v/>
      </c>
      <c r="I179" t="str">
        <f t="shared" si="13"/>
        <v/>
      </c>
      <c r="J179" t="str">
        <f t="shared" si="14"/>
        <v/>
      </c>
      <c r="K179" t="str">
        <f t="shared" si="15"/>
        <v/>
      </c>
      <c r="L179" s="33">
        <f t="shared" si="16"/>
        <v>0</v>
      </c>
      <c r="M179" t="e">
        <f>INDEX(espn!$C$2:$C$400,MATCH(RIGHT(B179,LEN(B179)-1),espn!$A$2:$A$400,0),1)</f>
        <v>#VALUE!</v>
      </c>
      <c r="N179">
        <f>IFERROR(MAX(H179:K179)-M179,0)</f>
        <v>0</v>
      </c>
      <c r="O179" t="s">
        <v>882</v>
      </c>
    </row>
    <row r="180" spans="1:15">
      <c r="A180">
        <v>201</v>
      </c>
      <c r="H180" t="str">
        <f t="shared" si="12"/>
        <v/>
      </c>
      <c r="I180" t="str">
        <f t="shared" si="13"/>
        <v/>
      </c>
      <c r="J180" t="str">
        <f t="shared" si="14"/>
        <v/>
      </c>
      <c r="K180" t="str">
        <f t="shared" si="15"/>
        <v/>
      </c>
      <c r="L180" s="33">
        <f t="shared" si="16"/>
        <v>0</v>
      </c>
      <c r="M180" t="e">
        <f>INDEX(espn!$C$2:$C$400,MATCH(RIGHT(B180,LEN(B180)-1),espn!$A$2:$A$400,0),1)</f>
        <v>#VALUE!</v>
      </c>
      <c r="N180">
        <f>IFERROR(M180-MIN(H180:K180),0)</f>
        <v>0</v>
      </c>
      <c r="O180" t="s">
        <v>856</v>
      </c>
    </row>
    <row r="181" spans="1:15">
      <c r="A181">
        <v>202</v>
      </c>
      <c r="H181" t="str">
        <f t="shared" si="12"/>
        <v/>
      </c>
      <c r="I181" t="str">
        <f t="shared" si="13"/>
        <v/>
      </c>
      <c r="J181" t="str">
        <f t="shared" si="14"/>
        <v/>
      </c>
      <c r="K181" t="str">
        <f t="shared" si="15"/>
        <v/>
      </c>
      <c r="L181" s="33">
        <f t="shared" si="16"/>
        <v>0</v>
      </c>
      <c r="M181" t="e">
        <f>INDEX(espn!$C$2:$C$400,MATCH(RIGHT(B181,LEN(B181)-1),espn!$A$2:$A$400,0),1)</f>
        <v>#VALUE!</v>
      </c>
      <c r="N181">
        <f>IFERROR(MAX(H181:K181)-M181,0)</f>
        <v>0</v>
      </c>
      <c r="O181" t="s">
        <v>882</v>
      </c>
    </row>
    <row r="182" spans="1:15">
      <c r="A182">
        <v>203</v>
      </c>
      <c r="H182" t="str">
        <f t="shared" si="12"/>
        <v/>
      </c>
      <c r="I182" t="str">
        <f t="shared" si="13"/>
        <v/>
      </c>
      <c r="J182" t="str">
        <f t="shared" si="14"/>
        <v/>
      </c>
      <c r="K182" t="str">
        <f t="shared" si="15"/>
        <v/>
      </c>
      <c r="L182" s="33">
        <f t="shared" si="16"/>
        <v>0</v>
      </c>
      <c r="M182" t="e">
        <f>INDEX(espn!$C$2:$C$400,MATCH(RIGHT(B182,LEN(B182)-1),espn!$A$2:$A$400,0),1)</f>
        <v>#VALUE!</v>
      </c>
      <c r="N182">
        <f>IFERROR(M182-MIN(H182:K182),0)</f>
        <v>0</v>
      </c>
      <c r="O182" t="s">
        <v>856</v>
      </c>
    </row>
    <row r="183" spans="1:15">
      <c r="A183">
        <v>204</v>
      </c>
      <c r="H183" t="str">
        <f t="shared" si="12"/>
        <v/>
      </c>
      <c r="I183" t="str">
        <f t="shared" si="13"/>
        <v/>
      </c>
      <c r="J183" t="str">
        <f t="shared" si="14"/>
        <v/>
      </c>
      <c r="K183" t="str">
        <f t="shared" si="15"/>
        <v/>
      </c>
      <c r="L183" s="33">
        <f t="shared" si="16"/>
        <v>0</v>
      </c>
      <c r="M183" t="e">
        <f>INDEX(espn!$C$2:$C$400,MATCH(RIGHT(B183,LEN(B183)-1),espn!$A$2:$A$400,0),1)</f>
        <v>#VALUE!</v>
      </c>
      <c r="N183">
        <f>IFERROR(MAX(H183:K183)-M183,0)</f>
        <v>0</v>
      </c>
      <c r="O183" t="s">
        <v>882</v>
      </c>
    </row>
    <row r="184" spans="1:15">
      <c r="A184">
        <v>205</v>
      </c>
      <c r="H184" t="str">
        <f t="shared" si="12"/>
        <v/>
      </c>
      <c r="I184" t="str">
        <f t="shared" si="13"/>
        <v/>
      </c>
      <c r="J184" t="str">
        <f t="shared" si="14"/>
        <v/>
      </c>
      <c r="K184" t="str">
        <f t="shared" si="15"/>
        <v/>
      </c>
      <c r="L184" s="33">
        <f t="shared" si="16"/>
        <v>0</v>
      </c>
      <c r="M184" t="e">
        <f>INDEX(espn!$C$2:$C$400,MATCH(RIGHT(B184,LEN(B184)-1),espn!$A$2:$A$400,0),1)</f>
        <v>#VALUE!</v>
      </c>
      <c r="N184">
        <f>IFERROR(M184-MIN(H184:K184),0)</f>
        <v>0</v>
      </c>
      <c r="O184" t="s">
        <v>856</v>
      </c>
    </row>
    <row r="185" spans="1:15">
      <c r="A185">
        <v>206</v>
      </c>
      <c r="H185" t="str">
        <f t="shared" si="12"/>
        <v/>
      </c>
      <c r="I185" t="str">
        <f t="shared" si="13"/>
        <v/>
      </c>
      <c r="J185" t="str">
        <f t="shared" si="14"/>
        <v/>
      </c>
      <c r="K185" t="str">
        <f t="shared" si="15"/>
        <v/>
      </c>
      <c r="L185" s="33">
        <f t="shared" si="16"/>
        <v>0</v>
      </c>
      <c r="M185" t="e">
        <f>INDEX(espn!$C$2:$C$400,MATCH(RIGHT(B185,LEN(B185)-1),espn!$A$2:$A$400,0),1)</f>
        <v>#VALUE!</v>
      </c>
      <c r="N185">
        <f>IFERROR(MAX(H185:K185)-M185,0)</f>
        <v>0</v>
      </c>
      <c r="O185" t="s">
        <v>882</v>
      </c>
    </row>
    <row r="186" spans="1:15">
      <c r="A186">
        <v>207</v>
      </c>
      <c r="H186" t="str">
        <f t="shared" si="12"/>
        <v/>
      </c>
      <c r="I186" t="str">
        <f t="shared" si="13"/>
        <v/>
      </c>
      <c r="J186" t="str">
        <f t="shared" si="14"/>
        <v/>
      </c>
      <c r="K186" t="str">
        <f t="shared" si="15"/>
        <v/>
      </c>
      <c r="L186" s="33">
        <f t="shared" si="16"/>
        <v>0</v>
      </c>
      <c r="M186" t="e">
        <f>INDEX(espn!$C$2:$C$400,MATCH(RIGHT(B186,LEN(B186)-1),espn!$A$2:$A$400,0),1)</f>
        <v>#VALUE!</v>
      </c>
      <c r="N186">
        <f>IFERROR(M186-MIN(H186:K186),0)</f>
        <v>0</v>
      </c>
      <c r="O186" t="s">
        <v>856</v>
      </c>
    </row>
    <row r="187" spans="1:15">
      <c r="A187">
        <v>208</v>
      </c>
      <c r="H187" t="str">
        <f t="shared" si="12"/>
        <v/>
      </c>
      <c r="I187" t="str">
        <f t="shared" si="13"/>
        <v/>
      </c>
      <c r="J187" t="str">
        <f t="shared" si="14"/>
        <v/>
      </c>
      <c r="K187" t="str">
        <f t="shared" si="15"/>
        <v/>
      </c>
      <c r="L187" s="33">
        <f t="shared" si="16"/>
        <v>0</v>
      </c>
      <c r="M187" t="e">
        <f>INDEX(espn!$C$2:$C$400,MATCH(RIGHT(B187,LEN(B187)-1),espn!$A$2:$A$400,0),1)</f>
        <v>#VALUE!</v>
      </c>
      <c r="N187">
        <f>IFERROR(MAX(H187:K187)-M187,0)</f>
        <v>0</v>
      </c>
      <c r="O187" t="s">
        <v>882</v>
      </c>
    </row>
    <row r="188" spans="1:15">
      <c r="A188">
        <v>209</v>
      </c>
      <c r="H188" t="str">
        <f t="shared" si="12"/>
        <v/>
      </c>
      <c r="I188" t="str">
        <f t="shared" si="13"/>
        <v/>
      </c>
      <c r="J188" t="str">
        <f t="shared" si="14"/>
        <v/>
      </c>
      <c r="K188" t="str">
        <f t="shared" si="15"/>
        <v/>
      </c>
      <c r="L188" s="33">
        <f t="shared" si="16"/>
        <v>0</v>
      </c>
      <c r="M188" t="e">
        <f>INDEX(espn!$C$2:$C$400,MATCH(RIGHT(B188,LEN(B188)-1),espn!$A$2:$A$400,0),1)</f>
        <v>#VALUE!</v>
      </c>
      <c r="N188">
        <f>IFERROR(M188-MIN(H188:K188),0)</f>
        <v>0</v>
      </c>
      <c r="O188" t="s">
        <v>856</v>
      </c>
    </row>
    <row r="189" spans="1:15">
      <c r="A189">
        <v>210</v>
      </c>
      <c r="H189" t="str">
        <f t="shared" si="12"/>
        <v/>
      </c>
      <c r="I189" t="str">
        <f t="shared" si="13"/>
        <v/>
      </c>
      <c r="J189" t="str">
        <f t="shared" si="14"/>
        <v/>
      </c>
      <c r="K189" t="str">
        <f t="shared" si="15"/>
        <v/>
      </c>
      <c r="L189" s="33">
        <f t="shared" si="16"/>
        <v>0</v>
      </c>
      <c r="M189" t="e">
        <f>INDEX(espn!$C$2:$C$400,MATCH(RIGHT(B189,LEN(B189)-1),espn!$A$2:$A$400,0),1)</f>
        <v>#VALUE!</v>
      </c>
      <c r="N189">
        <f>IFERROR(MAX(H189:K189)-M189,0)</f>
        <v>0</v>
      </c>
      <c r="O189" t="s">
        <v>882</v>
      </c>
    </row>
    <row r="190" spans="1:15">
      <c r="A190">
        <v>211</v>
      </c>
      <c r="H190" t="str">
        <f t="shared" si="12"/>
        <v/>
      </c>
      <c r="I190" t="str">
        <f t="shared" si="13"/>
        <v/>
      </c>
      <c r="J190" t="str">
        <f t="shared" si="14"/>
        <v/>
      </c>
      <c r="K190" t="str">
        <f t="shared" si="15"/>
        <v/>
      </c>
      <c r="L190" s="33">
        <f t="shared" si="16"/>
        <v>0</v>
      </c>
      <c r="M190" t="e">
        <f>INDEX(espn!$C$2:$C$400,MATCH(RIGHT(B190,LEN(B190)-1),espn!$A$2:$A$400,0),1)</f>
        <v>#VALUE!</v>
      </c>
      <c r="N190">
        <f>IFERROR(M190-MIN(H190:K190),0)</f>
        <v>0</v>
      </c>
      <c r="O190" t="s">
        <v>856</v>
      </c>
    </row>
    <row r="191" spans="1:15">
      <c r="A191">
        <v>212</v>
      </c>
      <c r="H191" t="str">
        <f t="shared" si="12"/>
        <v/>
      </c>
      <c r="I191" t="str">
        <f t="shared" si="13"/>
        <v/>
      </c>
      <c r="J191" t="str">
        <f t="shared" si="14"/>
        <v/>
      </c>
      <c r="K191" t="str">
        <f t="shared" si="15"/>
        <v/>
      </c>
      <c r="L191" s="33">
        <f t="shared" si="16"/>
        <v>0</v>
      </c>
      <c r="M191" t="e">
        <f>INDEX(espn!$C$2:$C$400,MATCH(RIGHT(B191,LEN(B191)-1),espn!$A$2:$A$400,0),1)</f>
        <v>#VALUE!</v>
      </c>
      <c r="N191">
        <f>IFERROR(MAX(H191:K191)-M191,0)</f>
        <v>0</v>
      </c>
      <c r="O191" t="s">
        <v>882</v>
      </c>
    </row>
    <row r="192" spans="1:15">
      <c r="A192">
        <v>213</v>
      </c>
      <c r="H192" t="str">
        <f t="shared" si="12"/>
        <v/>
      </c>
      <c r="I192" t="str">
        <f t="shared" si="13"/>
        <v/>
      </c>
      <c r="J192" t="str">
        <f t="shared" si="14"/>
        <v/>
      </c>
      <c r="K192" t="str">
        <f t="shared" si="15"/>
        <v/>
      </c>
      <c r="L192" s="33">
        <f t="shared" si="16"/>
        <v>0</v>
      </c>
      <c r="M192" t="e">
        <f>INDEX(espn!$C$2:$C$400,MATCH(RIGHT(B192,LEN(B192)-1),espn!$A$2:$A$400,0),1)</f>
        <v>#VALUE!</v>
      </c>
      <c r="N192">
        <f>IFERROR(M192-MIN(H192:K192),0)</f>
        <v>0</v>
      </c>
      <c r="O192" t="s">
        <v>856</v>
      </c>
    </row>
    <row r="193" spans="1:15">
      <c r="A193">
        <v>214</v>
      </c>
      <c r="H193" t="str">
        <f t="shared" si="12"/>
        <v/>
      </c>
      <c r="I193" t="str">
        <f t="shared" si="13"/>
        <v/>
      </c>
      <c r="J193" t="str">
        <f t="shared" si="14"/>
        <v/>
      </c>
      <c r="K193" t="str">
        <f t="shared" si="15"/>
        <v/>
      </c>
      <c r="L193" s="33">
        <f t="shared" si="16"/>
        <v>0</v>
      </c>
      <c r="M193" t="e">
        <f>INDEX(espn!$C$2:$C$400,MATCH(RIGHT(B193,LEN(B193)-1),espn!$A$2:$A$400,0),1)</f>
        <v>#VALUE!</v>
      </c>
      <c r="N193">
        <f>IFERROR(MAX(H193:K193)-M193,0)</f>
        <v>0</v>
      </c>
      <c r="O193" t="s">
        <v>882</v>
      </c>
    </row>
    <row r="194" spans="1:15">
      <c r="A194">
        <v>215</v>
      </c>
      <c r="H194" t="str">
        <f t="shared" ref="H194:H257" si="17">IFERROR(MID(D194,2,LEN(D194)-5)*1,"")</f>
        <v/>
      </c>
      <c r="I194" t="str">
        <f t="shared" ref="I194:I257" si="18">IFERROR(MID(E194,2,LEN(E194)-5)*1,"")</f>
        <v/>
      </c>
      <c r="J194" t="str">
        <f t="shared" ref="J194:J257" si="19">IFERROR(MID(F194,2,LEN(F194)-5)*1,"")</f>
        <v/>
      </c>
      <c r="K194" t="str">
        <f t="shared" ref="K194:K257" si="20">IFERROR(MID(G194,2,LEN(G194)-5)*1,"")</f>
        <v/>
      </c>
      <c r="L194" s="33">
        <f t="shared" ref="L194:L257" si="21">MAX(H194:K194)-MIN(H194:K194)</f>
        <v>0</v>
      </c>
      <c r="M194" t="e">
        <f>INDEX(espn!$C$2:$C$400,MATCH(RIGHT(B194,LEN(B194)-1),espn!$A$2:$A$400,0),1)</f>
        <v>#VALUE!</v>
      </c>
      <c r="N194">
        <f>IFERROR(M194-MIN(H194:K194),0)</f>
        <v>0</v>
      </c>
      <c r="O194" t="s">
        <v>856</v>
      </c>
    </row>
    <row r="195" spans="1:15">
      <c r="A195">
        <v>216</v>
      </c>
      <c r="H195" t="str">
        <f t="shared" si="17"/>
        <v/>
      </c>
      <c r="I195" t="str">
        <f t="shared" si="18"/>
        <v/>
      </c>
      <c r="J195" t="str">
        <f t="shared" si="19"/>
        <v/>
      </c>
      <c r="K195" t="str">
        <f t="shared" si="20"/>
        <v/>
      </c>
      <c r="L195" s="33">
        <f t="shared" si="21"/>
        <v>0</v>
      </c>
      <c r="M195" t="e">
        <f>INDEX(espn!$C$2:$C$400,MATCH(RIGHT(B195,LEN(B195)-1),espn!$A$2:$A$400,0),1)</f>
        <v>#VALUE!</v>
      </c>
      <c r="N195">
        <f>IFERROR(MAX(H195:K195)-M195,0)</f>
        <v>0</v>
      </c>
      <c r="O195" t="s">
        <v>882</v>
      </c>
    </row>
    <row r="196" spans="1:15">
      <c r="A196">
        <v>217</v>
      </c>
      <c r="H196" t="str">
        <f t="shared" si="17"/>
        <v/>
      </c>
      <c r="I196" t="str">
        <f t="shared" si="18"/>
        <v/>
      </c>
      <c r="J196" t="str">
        <f t="shared" si="19"/>
        <v/>
      </c>
      <c r="K196" t="str">
        <f t="shared" si="20"/>
        <v/>
      </c>
      <c r="L196" s="33">
        <f t="shared" si="21"/>
        <v>0</v>
      </c>
      <c r="M196" t="e">
        <f>INDEX(espn!$C$2:$C$400,MATCH(RIGHT(B196,LEN(B196)-1),espn!$A$2:$A$400,0),1)</f>
        <v>#VALUE!</v>
      </c>
      <c r="N196">
        <f>IFERROR(M196-MIN(H196:K196),0)</f>
        <v>0</v>
      </c>
      <c r="O196" t="s">
        <v>856</v>
      </c>
    </row>
    <row r="197" spans="1:15">
      <c r="A197">
        <v>218</v>
      </c>
      <c r="H197" t="str">
        <f t="shared" si="17"/>
        <v/>
      </c>
      <c r="I197" t="str">
        <f t="shared" si="18"/>
        <v/>
      </c>
      <c r="J197" t="str">
        <f t="shared" si="19"/>
        <v/>
      </c>
      <c r="K197" t="str">
        <f t="shared" si="20"/>
        <v/>
      </c>
      <c r="L197" s="33">
        <f t="shared" si="21"/>
        <v>0</v>
      </c>
      <c r="M197" t="e">
        <f>INDEX(espn!$C$2:$C$400,MATCH(RIGHT(B197,LEN(B197)-1),espn!$A$2:$A$400,0),1)</f>
        <v>#VALUE!</v>
      </c>
      <c r="N197">
        <f>IFERROR(MAX(H197:K197)-M197,0)</f>
        <v>0</v>
      </c>
      <c r="O197" t="s">
        <v>882</v>
      </c>
    </row>
    <row r="198" spans="1:15">
      <c r="A198">
        <v>219</v>
      </c>
      <c r="H198" t="str">
        <f t="shared" si="17"/>
        <v/>
      </c>
      <c r="I198" t="str">
        <f t="shared" si="18"/>
        <v/>
      </c>
      <c r="J198" t="str">
        <f t="shared" si="19"/>
        <v/>
      </c>
      <c r="K198" t="str">
        <f t="shared" si="20"/>
        <v/>
      </c>
      <c r="L198" s="33">
        <f t="shared" si="21"/>
        <v>0</v>
      </c>
      <c r="M198" t="e">
        <f>INDEX(espn!$C$2:$C$400,MATCH(RIGHT(B198,LEN(B198)-1),espn!$A$2:$A$400,0),1)</f>
        <v>#VALUE!</v>
      </c>
      <c r="N198">
        <f>IFERROR(M198-MIN(H198:K198),0)</f>
        <v>0</v>
      </c>
      <c r="O198" t="s">
        <v>856</v>
      </c>
    </row>
    <row r="199" spans="1:15">
      <c r="A199">
        <v>220</v>
      </c>
      <c r="H199" t="str">
        <f t="shared" si="17"/>
        <v/>
      </c>
      <c r="I199" t="str">
        <f t="shared" si="18"/>
        <v/>
      </c>
      <c r="J199" t="str">
        <f t="shared" si="19"/>
        <v/>
      </c>
      <c r="K199" t="str">
        <f t="shared" si="20"/>
        <v/>
      </c>
      <c r="L199" s="33">
        <f t="shared" si="21"/>
        <v>0</v>
      </c>
      <c r="M199" t="e">
        <f>INDEX(espn!$C$2:$C$400,MATCH(RIGHT(B199,LEN(B199)-1),espn!$A$2:$A$400,0),1)</f>
        <v>#VALUE!</v>
      </c>
      <c r="N199">
        <f>IFERROR(MAX(H199:K199)-M199,0)</f>
        <v>0</v>
      </c>
      <c r="O199" t="s">
        <v>882</v>
      </c>
    </row>
    <row r="200" spans="1:15">
      <c r="A200">
        <v>221</v>
      </c>
      <c r="H200" t="str">
        <f t="shared" si="17"/>
        <v/>
      </c>
      <c r="I200" t="str">
        <f t="shared" si="18"/>
        <v/>
      </c>
      <c r="J200" t="str">
        <f t="shared" si="19"/>
        <v/>
      </c>
      <c r="K200" t="str">
        <f t="shared" si="20"/>
        <v/>
      </c>
      <c r="L200" s="33">
        <f t="shared" si="21"/>
        <v>0</v>
      </c>
      <c r="M200" t="e">
        <f>INDEX(espn!$C$2:$C$400,MATCH(RIGHT(B200,LEN(B200)-1),espn!$A$2:$A$400,0),1)</f>
        <v>#VALUE!</v>
      </c>
      <c r="N200">
        <f>IFERROR(M200-MIN(H200:K200),0)</f>
        <v>0</v>
      </c>
      <c r="O200" t="s">
        <v>856</v>
      </c>
    </row>
    <row r="201" spans="1:15">
      <c r="A201">
        <v>222</v>
      </c>
      <c r="H201" t="str">
        <f t="shared" si="17"/>
        <v/>
      </c>
      <c r="I201" t="str">
        <f t="shared" si="18"/>
        <v/>
      </c>
      <c r="J201" t="str">
        <f t="shared" si="19"/>
        <v/>
      </c>
      <c r="K201" t="str">
        <f t="shared" si="20"/>
        <v/>
      </c>
      <c r="L201" s="33">
        <f t="shared" si="21"/>
        <v>0</v>
      </c>
      <c r="M201" t="e">
        <f>INDEX(espn!$C$2:$C$400,MATCH(RIGHT(B201,LEN(B201)-1),espn!$A$2:$A$400,0),1)</f>
        <v>#VALUE!</v>
      </c>
      <c r="N201">
        <f>IFERROR(MAX(H201:K201)-M201,0)</f>
        <v>0</v>
      </c>
      <c r="O201" t="s">
        <v>882</v>
      </c>
    </row>
    <row r="202" spans="1:15">
      <c r="A202">
        <v>223</v>
      </c>
      <c r="H202" t="str">
        <f t="shared" si="17"/>
        <v/>
      </c>
      <c r="I202" t="str">
        <f t="shared" si="18"/>
        <v/>
      </c>
      <c r="J202" t="str">
        <f t="shared" si="19"/>
        <v/>
      </c>
      <c r="K202" t="str">
        <f t="shared" si="20"/>
        <v/>
      </c>
      <c r="L202" s="33">
        <f t="shared" si="21"/>
        <v>0</v>
      </c>
      <c r="M202" t="e">
        <f>INDEX(espn!$C$2:$C$400,MATCH(RIGHT(B202,LEN(B202)-1),espn!$A$2:$A$400,0),1)</f>
        <v>#VALUE!</v>
      </c>
      <c r="N202">
        <f>IFERROR(M202-MIN(H202:K202),0)</f>
        <v>0</v>
      </c>
      <c r="O202" t="s">
        <v>856</v>
      </c>
    </row>
    <row r="203" spans="1:15">
      <c r="A203">
        <v>224</v>
      </c>
      <c r="H203" t="str">
        <f t="shared" si="17"/>
        <v/>
      </c>
      <c r="I203" t="str">
        <f t="shared" si="18"/>
        <v/>
      </c>
      <c r="J203" t="str">
        <f t="shared" si="19"/>
        <v/>
      </c>
      <c r="K203" t="str">
        <f t="shared" si="20"/>
        <v/>
      </c>
      <c r="L203" s="33">
        <f t="shared" si="21"/>
        <v>0</v>
      </c>
      <c r="M203" t="e">
        <f>INDEX(espn!$C$2:$C$400,MATCH(RIGHT(B203,LEN(B203)-1),espn!$A$2:$A$400,0),1)</f>
        <v>#VALUE!</v>
      </c>
      <c r="N203">
        <f>IFERROR(MAX(H203:K203)-M203,0)</f>
        <v>0</v>
      </c>
      <c r="O203" t="s">
        <v>882</v>
      </c>
    </row>
    <row r="204" spans="1:15">
      <c r="A204">
        <v>225</v>
      </c>
      <c r="H204" t="str">
        <f t="shared" si="17"/>
        <v/>
      </c>
      <c r="I204" t="str">
        <f t="shared" si="18"/>
        <v/>
      </c>
      <c r="J204" t="str">
        <f t="shared" si="19"/>
        <v/>
      </c>
      <c r="K204" t="str">
        <f t="shared" si="20"/>
        <v/>
      </c>
      <c r="L204" s="33">
        <f t="shared" si="21"/>
        <v>0</v>
      </c>
      <c r="M204" t="e">
        <f>INDEX(espn!$C$2:$C$400,MATCH(RIGHT(B204,LEN(B204)-1),espn!$A$2:$A$400,0),1)</f>
        <v>#VALUE!</v>
      </c>
      <c r="N204">
        <f>IFERROR(M204-MIN(H204:K204),0)</f>
        <v>0</v>
      </c>
      <c r="O204" t="s">
        <v>856</v>
      </c>
    </row>
    <row r="205" spans="1:15">
      <c r="A205">
        <v>226</v>
      </c>
      <c r="H205" t="str">
        <f t="shared" si="17"/>
        <v/>
      </c>
      <c r="I205" t="str">
        <f t="shared" si="18"/>
        <v/>
      </c>
      <c r="J205" t="str">
        <f t="shared" si="19"/>
        <v/>
      </c>
      <c r="K205" t="str">
        <f t="shared" si="20"/>
        <v/>
      </c>
      <c r="L205" s="33">
        <f t="shared" si="21"/>
        <v>0</v>
      </c>
      <c r="M205" t="e">
        <f>INDEX(espn!$C$2:$C$400,MATCH(RIGHT(B205,LEN(B205)-1),espn!$A$2:$A$400,0),1)</f>
        <v>#VALUE!</v>
      </c>
      <c r="N205">
        <f>IFERROR(MAX(H205:K205)-M205,0)</f>
        <v>0</v>
      </c>
      <c r="O205" t="s">
        <v>882</v>
      </c>
    </row>
    <row r="206" spans="1:15">
      <c r="A206">
        <v>227</v>
      </c>
      <c r="H206" t="str">
        <f t="shared" si="17"/>
        <v/>
      </c>
      <c r="I206" t="str">
        <f t="shared" si="18"/>
        <v/>
      </c>
      <c r="J206" t="str">
        <f t="shared" si="19"/>
        <v/>
      </c>
      <c r="K206" t="str">
        <f t="shared" si="20"/>
        <v/>
      </c>
      <c r="L206" s="33">
        <f t="shared" si="21"/>
        <v>0</v>
      </c>
      <c r="M206" t="e">
        <f>INDEX(espn!$C$2:$C$400,MATCH(RIGHT(B206,LEN(B206)-1),espn!$A$2:$A$400,0),1)</f>
        <v>#VALUE!</v>
      </c>
      <c r="N206">
        <f>IFERROR(M206-MIN(H206:K206),0)</f>
        <v>0</v>
      </c>
      <c r="O206" t="s">
        <v>856</v>
      </c>
    </row>
    <row r="207" spans="1:15">
      <c r="A207">
        <v>228</v>
      </c>
      <c r="H207" t="str">
        <f t="shared" si="17"/>
        <v/>
      </c>
      <c r="I207" t="str">
        <f t="shared" si="18"/>
        <v/>
      </c>
      <c r="J207" t="str">
        <f t="shared" si="19"/>
        <v/>
      </c>
      <c r="K207" t="str">
        <f t="shared" si="20"/>
        <v/>
      </c>
      <c r="L207" s="33">
        <f t="shared" si="21"/>
        <v>0</v>
      </c>
      <c r="M207" t="e">
        <f>INDEX(espn!$C$2:$C$400,MATCH(RIGHT(B207,LEN(B207)-1),espn!$A$2:$A$400,0),1)</f>
        <v>#VALUE!</v>
      </c>
      <c r="N207">
        <f>IFERROR(MAX(H207:K207)-M207,0)</f>
        <v>0</v>
      </c>
      <c r="O207" t="s">
        <v>882</v>
      </c>
    </row>
    <row r="208" spans="1:15">
      <c r="A208">
        <v>229</v>
      </c>
      <c r="H208" t="str">
        <f t="shared" si="17"/>
        <v/>
      </c>
      <c r="I208" t="str">
        <f t="shared" si="18"/>
        <v/>
      </c>
      <c r="J208" t="str">
        <f t="shared" si="19"/>
        <v/>
      </c>
      <c r="K208" t="str">
        <f t="shared" si="20"/>
        <v/>
      </c>
      <c r="L208" s="33">
        <f t="shared" si="21"/>
        <v>0</v>
      </c>
      <c r="M208" t="e">
        <f>INDEX(espn!$C$2:$C$400,MATCH(RIGHT(B208,LEN(B208)-1),espn!$A$2:$A$400,0),1)</f>
        <v>#VALUE!</v>
      </c>
      <c r="N208">
        <f>IFERROR(M208-MIN(H208:K208),0)</f>
        <v>0</v>
      </c>
      <c r="O208" t="s">
        <v>856</v>
      </c>
    </row>
    <row r="209" spans="1:15">
      <c r="A209">
        <v>230</v>
      </c>
      <c r="H209" t="str">
        <f t="shared" si="17"/>
        <v/>
      </c>
      <c r="I209" t="str">
        <f t="shared" si="18"/>
        <v/>
      </c>
      <c r="J209" t="str">
        <f t="shared" si="19"/>
        <v/>
      </c>
      <c r="K209" t="str">
        <f t="shared" si="20"/>
        <v/>
      </c>
      <c r="L209" s="33">
        <f t="shared" si="21"/>
        <v>0</v>
      </c>
      <c r="M209" t="e">
        <f>INDEX(espn!$C$2:$C$400,MATCH(RIGHT(B209,LEN(B209)-1),espn!$A$2:$A$400,0),1)</f>
        <v>#VALUE!</v>
      </c>
      <c r="N209">
        <f>IFERROR(MAX(H209:K209)-M209,0)</f>
        <v>0</v>
      </c>
      <c r="O209" t="s">
        <v>882</v>
      </c>
    </row>
    <row r="210" spans="1:15">
      <c r="A210">
        <v>231</v>
      </c>
      <c r="H210" t="str">
        <f t="shared" si="17"/>
        <v/>
      </c>
      <c r="I210" t="str">
        <f t="shared" si="18"/>
        <v/>
      </c>
      <c r="J210" t="str">
        <f t="shared" si="19"/>
        <v/>
      </c>
      <c r="K210" t="str">
        <f t="shared" si="20"/>
        <v/>
      </c>
      <c r="L210" s="33">
        <f t="shared" si="21"/>
        <v>0</v>
      </c>
      <c r="M210" t="e">
        <f>INDEX(espn!$C$2:$C$400,MATCH(RIGHT(B210,LEN(B210)-1),espn!$A$2:$A$400,0),1)</f>
        <v>#VALUE!</v>
      </c>
      <c r="N210">
        <f>IFERROR(M210-MIN(H210:K210),0)</f>
        <v>0</v>
      </c>
      <c r="O210" t="s">
        <v>856</v>
      </c>
    </row>
    <row r="211" spans="1:15">
      <c r="A211">
        <v>232</v>
      </c>
      <c r="H211" t="str">
        <f t="shared" si="17"/>
        <v/>
      </c>
      <c r="I211" t="str">
        <f t="shared" si="18"/>
        <v/>
      </c>
      <c r="J211" t="str">
        <f t="shared" si="19"/>
        <v/>
      </c>
      <c r="K211" t="str">
        <f t="shared" si="20"/>
        <v/>
      </c>
      <c r="L211" s="33">
        <f t="shared" si="21"/>
        <v>0</v>
      </c>
      <c r="M211" t="e">
        <f>INDEX(espn!$C$2:$C$400,MATCH(RIGHT(B211,LEN(B211)-1),espn!$A$2:$A$400,0),1)</f>
        <v>#VALUE!</v>
      </c>
      <c r="N211">
        <f>IFERROR(MAX(H211:K211)-M211,0)</f>
        <v>0</v>
      </c>
      <c r="O211" t="s">
        <v>882</v>
      </c>
    </row>
    <row r="212" spans="1:15">
      <c r="A212">
        <v>233</v>
      </c>
      <c r="H212" t="str">
        <f t="shared" si="17"/>
        <v/>
      </c>
      <c r="I212" t="str">
        <f t="shared" si="18"/>
        <v/>
      </c>
      <c r="J212" t="str">
        <f t="shared" si="19"/>
        <v/>
      </c>
      <c r="K212" t="str">
        <f t="shared" si="20"/>
        <v/>
      </c>
      <c r="L212" s="33">
        <f t="shared" si="21"/>
        <v>0</v>
      </c>
      <c r="M212" t="e">
        <f>INDEX(espn!$C$2:$C$400,MATCH(RIGHT(B212,LEN(B212)-1),espn!$A$2:$A$400,0),1)</f>
        <v>#VALUE!</v>
      </c>
      <c r="N212">
        <f>IFERROR(M212-MIN(H212:K212),0)</f>
        <v>0</v>
      </c>
      <c r="O212" t="s">
        <v>856</v>
      </c>
    </row>
    <row r="213" spans="1:15">
      <c r="A213">
        <v>234</v>
      </c>
      <c r="H213" t="str">
        <f t="shared" si="17"/>
        <v/>
      </c>
      <c r="I213" t="str">
        <f t="shared" si="18"/>
        <v/>
      </c>
      <c r="J213" t="str">
        <f t="shared" si="19"/>
        <v/>
      </c>
      <c r="K213" t="str">
        <f t="shared" si="20"/>
        <v/>
      </c>
      <c r="L213" s="33">
        <f t="shared" si="21"/>
        <v>0</v>
      </c>
      <c r="M213" t="e">
        <f>INDEX(espn!$C$2:$C$400,MATCH(RIGHT(B213,LEN(B213)-1),espn!$A$2:$A$400,0),1)</f>
        <v>#VALUE!</v>
      </c>
      <c r="N213">
        <f>IFERROR(MAX(H213:K213)-M213,0)</f>
        <v>0</v>
      </c>
      <c r="O213" t="s">
        <v>882</v>
      </c>
    </row>
    <row r="214" spans="1:15">
      <c r="A214">
        <v>235</v>
      </c>
      <c r="H214" t="str">
        <f t="shared" si="17"/>
        <v/>
      </c>
      <c r="I214" t="str">
        <f t="shared" si="18"/>
        <v/>
      </c>
      <c r="J214" t="str">
        <f t="shared" si="19"/>
        <v/>
      </c>
      <c r="K214" t="str">
        <f t="shared" si="20"/>
        <v/>
      </c>
      <c r="L214" s="33">
        <f t="shared" si="21"/>
        <v>0</v>
      </c>
      <c r="M214" t="e">
        <f>INDEX(espn!$C$2:$C$400,MATCH(RIGHT(B214,LEN(B214)-1),espn!$A$2:$A$400,0),1)</f>
        <v>#VALUE!</v>
      </c>
      <c r="N214">
        <f>IFERROR(M214-MIN(H214:K214),0)</f>
        <v>0</v>
      </c>
      <c r="O214" t="s">
        <v>856</v>
      </c>
    </row>
    <row r="215" spans="1:15">
      <c r="A215">
        <v>236</v>
      </c>
      <c r="H215" t="str">
        <f t="shared" si="17"/>
        <v/>
      </c>
      <c r="I215" t="str">
        <f t="shared" si="18"/>
        <v/>
      </c>
      <c r="J215" t="str">
        <f t="shared" si="19"/>
        <v/>
      </c>
      <c r="K215" t="str">
        <f t="shared" si="20"/>
        <v/>
      </c>
      <c r="L215" s="33">
        <f t="shared" si="21"/>
        <v>0</v>
      </c>
      <c r="M215" t="e">
        <f>INDEX(espn!$C$2:$C$400,MATCH(RIGHT(B215,LEN(B215)-1),espn!$A$2:$A$400,0),1)</f>
        <v>#VALUE!</v>
      </c>
      <c r="N215">
        <f>IFERROR(MAX(H215:K215)-M215,0)</f>
        <v>0</v>
      </c>
      <c r="O215" t="s">
        <v>882</v>
      </c>
    </row>
    <row r="216" spans="1:15">
      <c r="A216">
        <v>237</v>
      </c>
      <c r="H216" t="str">
        <f t="shared" si="17"/>
        <v/>
      </c>
      <c r="I216" t="str">
        <f t="shared" si="18"/>
        <v/>
      </c>
      <c r="J216" t="str">
        <f t="shared" si="19"/>
        <v/>
      </c>
      <c r="K216" t="str">
        <f t="shared" si="20"/>
        <v/>
      </c>
      <c r="L216" s="33">
        <f t="shared" si="21"/>
        <v>0</v>
      </c>
      <c r="M216" t="e">
        <f>INDEX(espn!$C$2:$C$400,MATCH(RIGHT(B216,LEN(B216)-1),espn!$A$2:$A$400,0),1)</f>
        <v>#VALUE!</v>
      </c>
      <c r="N216">
        <f>IFERROR(M216-MIN(H216:K216),0)</f>
        <v>0</v>
      </c>
      <c r="O216" t="s">
        <v>856</v>
      </c>
    </row>
    <row r="217" spans="1:15">
      <c r="A217">
        <v>238</v>
      </c>
      <c r="H217" t="str">
        <f t="shared" si="17"/>
        <v/>
      </c>
      <c r="I217" t="str">
        <f t="shared" si="18"/>
        <v/>
      </c>
      <c r="J217" t="str">
        <f t="shared" si="19"/>
        <v/>
      </c>
      <c r="K217" t="str">
        <f t="shared" si="20"/>
        <v/>
      </c>
      <c r="L217" s="33">
        <f t="shared" si="21"/>
        <v>0</v>
      </c>
      <c r="M217" t="e">
        <f>INDEX(espn!$C$2:$C$400,MATCH(RIGHT(B217,LEN(B217)-1),espn!$A$2:$A$400,0),1)</f>
        <v>#VALUE!</v>
      </c>
      <c r="N217">
        <f>IFERROR(MAX(H217:K217)-M217,0)</f>
        <v>0</v>
      </c>
      <c r="O217" t="s">
        <v>882</v>
      </c>
    </row>
    <row r="218" spans="1:15">
      <c r="A218">
        <v>239</v>
      </c>
      <c r="H218" t="str">
        <f t="shared" si="17"/>
        <v/>
      </c>
      <c r="I218" t="str">
        <f t="shared" si="18"/>
        <v/>
      </c>
      <c r="J218" t="str">
        <f t="shared" si="19"/>
        <v/>
      </c>
      <c r="K218" t="str">
        <f t="shared" si="20"/>
        <v/>
      </c>
      <c r="L218" s="33">
        <f t="shared" si="21"/>
        <v>0</v>
      </c>
      <c r="M218" t="e">
        <f>INDEX(espn!$C$2:$C$400,MATCH(RIGHT(B218,LEN(B218)-1),espn!$A$2:$A$400,0),1)</f>
        <v>#VALUE!</v>
      </c>
      <c r="N218">
        <f>IFERROR(M218-MIN(H218:K218),0)</f>
        <v>0</v>
      </c>
      <c r="O218" t="s">
        <v>856</v>
      </c>
    </row>
    <row r="219" spans="1:15">
      <c r="A219">
        <v>240</v>
      </c>
      <c r="H219" t="str">
        <f t="shared" si="17"/>
        <v/>
      </c>
      <c r="I219" t="str">
        <f t="shared" si="18"/>
        <v/>
      </c>
      <c r="J219" t="str">
        <f t="shared" si="19"/>
        <v/>
      </c>
      <c r="K219" t="str">
        <f t="shared" si="20"/>
        <v/>
      </c>
      <c r="L219" s="33">
        <f t="shared" si="21"/>
        <v>0</v>
      </c>
      <c r="M219" t="e">
        <f>INDEX(espn!$C$2:$C$400,MATCH(RIGHT(B219,LEN(B219)-1),espn!$A$2:$A$400,0),1)</f>
        <v>#VALUE!</v>
      </c>
      <c r="N219">
        <f>IFERROR(MAX(H219:K219)-M219,0)</f>
        <v>0</v>
      </c>
      <c r="O219" t="s">
        <v>882</v>
      </c>
    </row>
    <row r="220" spans="1:15">
      <c r="A220">
        <v>241</v>
      </c>
      <c r="H220" t="str">
        <f t="shared" si="17"/>
        <v/>
      </c>
      <c r="I220" t="str">
        <f t="shared" si="18"/>
        <v/>
      </c>
      <c r="J220" t="str">
        <f t="shared" si="19"/>
        <v/>
      </c>
      <c r="K220" t="str">
        <f t="shared" si="20"/>
        <v/>
      </c>
      <c r="L220" s="33">
        <f t="shared" si="21"/>
        <v>0</v>
      </c>
      <c r="M220" t="e">
        <f>INDEX(espn!$C$2:$C$400,MATCH(RIGHT(B220,LEN(B220)-1),espn!$A$2:$A$400,0),1)</f>
        <v>#VALUE!</v>
      </c>
      <c r="N220">
        <f>IFERROR(M220-MIN(H220:K220),0)</f>
        <v>0</v>
      </c>
      <c r="O220" t="s">
        <v>856</v>
      </c>
    </row>
    <row r="221" spans="1:15">
      <c r="A221">
        <v>242</v>
      </c>
      <c r="H221" t="str">
        <f t="shared" si="17"/>
        <v/>
      </c>
      <c r="I221" t="str">
        <f t="shared" si="18"/>
        <v/>
      </c>
      <c r="J221" t="str">
        <f t="shared" si="19"/>
        <v/>
      </c>
      <c r="K221" t="str">
        <f t="shared" si="20"/>
        <v/>
      </c>
      <c r="L221" s="33">
        <f t="shared" si="21"/>
        <v>0</v>
      </c>
      <c r="M221" t="e">
        <f>INDEX(espn!$C$2:$C$400,MATCH(RIGHT(B221,LEN(B221)-1),espn!$A$2:$A$400,0),1)</f>
        <v>#VALUE!</v>
      </c>
      <c r="N221">
        <f>IFERROR(MAX(H221:K221)-M221,0)</f>
        <v>0</v>
      </c>
      <c r="O221" t="s">
        <v>882</v>
      </c>
    </row>
    <row r="222" spans="1:15">
      <c r="A222">
        <v>243</v>
      </c>
      <c r="H222" t="str">
        <f t="shared" si="17"/>
        <v/>
      </c>
      <c r="I222" t="str">
        <f t="shared" si="18"/>
        <v/>
      </c>
      <c r="J222" t="str">
        <f t="shared" si="19"/>
        <v/>
      </c>
      <c r="K222" t="str">
        <f t="shared" si="20"/>
        <v/>
      </c>
      <c r="L222" s="33">
        <f t="shared" si="21"/>
        <v>0</v>
      </c>
      <c r="M222" t="e">
        <f>INDEX(espn!$C$2:$C$400,MATCH(RIGHT(B222,LEN(B222)-1),espn!$A$2:$A$400,0),1)</f>
        <v>#VALUE!</v>
      </c>
      <c r="N222">
        <f>IFERROR(M222-MIN(H222:K222),0)</f>
        <v>0</v>
      </c>
      <c r="O222" t="s">
        <v>856</v>
      </c>
    </row>
    <row r="223" spans="1:15">
      <c r="A223">
        <v>244</v>
      </c>
      <c r="H223" t="str">
        <f t="shared" si="17"/>
        <v/>
      </c>
      <c r="I223" t="str">
        <f t="shared" si="18"/>
        <v/>
      </c>
      <c r="J223" t="str">
        <f t="shared" si="19"/>
        <v/>
      </c>
      <c r="K223" t="str">
        <f t="shared" si="20"/>
        <v/>
      </c>
      <c r="L223" s="33">
        <f t="shared" si="21"/>
        <v>0</v>
      </c>
      <c r="M223" t="e">
        <f>INDEX(espn!$C$2:$C$400,MATCH(RIGHT(B223,LEN(B223)-1),espn!$A$2:$A$400,0),1)</f>
        <v>#VALUE!</v>
      </c>
      <c r="N223">
        <f>IFERROR(MAX(H223:K223)-M223,0)</f>
        <v>0</v>
      </c>
      <c r="O223" t="s">
        <v>882</v>
      </c>
    </row>
    <row r="224" spans="1:15">
      <c r="A224">
        <v>245</v>
      </c>
      <c r="H224" t="str">
        <f t="shared" si="17"/>
        <v/>
      </c>
      <c r="I224" t="str">
        <f t="shared" si="18"/>
        <v/>
      </c>
      <c r="J224" t="str">
        <f t="shared" si="19"/>
        <v/>
      </c>
      <c r="K224" t="str">
        <f t="shared" si="20"/>
        <v/>
      </c>
      <c r="L224" s="33">
        <f t="shared" si="21"/>
        <v>0</v>
      </c>
      <c r="M224" t="e">
        <f>INDEX(espn!$C$2:$C$400,MATCH(RIGHT(B224,LEN(B224)-1),espn!$A$2:$A$400,0),1)</f>
        <v>#VALUE!</v>
      </c>
      <c r="N224">
        <f>IFERROR(M224-MIN(H224:K224),0)</f>
        <v>0</v>
      </c>
      <c r="O224" t="s">
        <v>856</v>
      </c>
    </row>
    <row r="225" spans="1:15">
      <c r="A225">
        <v>246</v>
      </c>
      <c r="H225" t="str">
        <f t="shared" si="17"/>
        <v/>
      </c>
      <c r="I225" t="str">
        <f t="shared" si="18"/>
        <v/>
      </c>
      <c r="J225" t="str">
        <f t="shared" si="19"/>
        <v/>
      </c>
      <c r="K225" t="str">
        <f t="shared" si="20"/>
        <v/>
      </c>
      <c r="L225" s="33">
        <f t="shared" si="21"/>
        <v>0</v>
      </c>
      <c r="M225" t="e">
        <f>INDEX(espn!$C$2:$C$400,MATCH(RIGHT(B225,LEN(B225)-1),espn!$A$2:$A$400,0),1)</f>
        <v>#VALUE!</v>
      </c>
      <c r="N225">
        <f>IFERROR(MAX(H225:K225)-M225,0)</f>
        <v>0</v>
      </c>
      <c r="O225" t="s">
        <v>882</v>
      </c>
    </row>
    <row r="226" spans="1:15">
      <c r="A226">
        <v>247</v>
      </c>
      <c r="H226" t="str">
        <f t="shared" si="17"/>
        <v/>
      </c>
      <c r="I226" t="str">
        <f t="shared" si="18"/>
        <v/>
      </c>
      <c r="J226" t="str">
        <f t="shared" si="19"/>
        <v/>
      </c>
      <c r="K226" t="str">
        <f t="shared" si="20"/>
        <v/>
      </c>
      <c r="L226" s="33">
        <f t="shared" si="21"/>
        <v>0</v>
      </c>
      <c r="M226" t="e">
        <f>INDEX(espn!$C$2:$C$400,MATCH(RIGHT(B226,LEN(B226)-1),espn!$A$2:$A$400,0),1)</f>
        <v>#VALUE!</v>
      </c>
      <c r="N226">
        <f>IFERROR(M226-MIN(H226:K226),0)</f>
        <v>0</v>
      </c>
      <c r="O226" t="s">
        <v>856</v>
      </c>
    </row>
    <row r="227" spans="1:15">
      <c r="A227">
        <v>248</v>
      </c>
      <c r="H227" t="str">
        <f t="shared" si="17"/>
        <v/>
      </c>
      <c r="I227" t="str">
        <f t="shared" si="18"/>
        <v/>
      </c>
      <c r="J227" t="str">
        <f t="shared" si="19"/>
        <v/>
      </c>
      <c r="K227" t="str">
        <f t="shared" si="20"/>
        <v/>
      </c>
      <c r="L227" s="33">
        <f t="shared" si="21"/>
        <v>0</v>
      </c>
      <c r="M227" t="e">
        <f>INDEX(espn!$C$2:$C$400,MATCH(RIGHT(B227,LEN(B227)-1),espn!$A$2:$A$400,0),1)</f>
        <v>#VALUE!</v>
      </c>
      <c r="N227">
        <f>IFERROR(MAX(H227:K227)-M227,0)</f>
        <v>0</v>
      </c>
      <c r="O227" t="s">
        <v>882</v>
      </c>
    </row>
    <row r="228" spans="1:15">
      <c r="A228">
        <v>249</v>
      </c>
      <c r="H228" t="str">
        <f t="shared" si="17"/>
        <v/>
      </c>
      <c r="I228" t="str">
        <f t="shared" si="18"/>
        <v/>
      </c>
      <c r="J228" t="str">
        <f t="shared" si="19"/>
        <v/>
      </c>
      <c r="K228" t="str">
        <f t="shared" si="20"/>
        <v/>
      </c>
      <c r="L228" s="33">
        <f t="shared" si="21"/>
        <v>0</v>
      </c>
      <c r="M228" t="e">
        <f>INDEX(espn!$C$2:$C$400,MATCH(RIGHT(B228,LEN(B228)-1),espn!$A$2:$A$400,0),1)</f>
        <v>#VALUE!</v>
      </c>
      <c r="N228">
        <f>IFERROR(M228-MIN(H228:K228),0)</f>
        <v>0</v>
      </c>
      <c r="O228" t="s">
        <v>856</v>
      </c>
    </row>
    <row r="229" spans="1:15">
      <c r="A229">
        <v>250</v>
      </c>
      <c r="H229" t="str">
        <f t="shared" si="17"/>
        <v/>
      </c>
      <c r="I229" t="str">
        <f t="shared" si="18"/>
        <v/>
      </c>
      <c r="J229" t="str">
        <f t="shared" si="19"/>
        <v/>
      </c>
      <c r="K229" t="str">
        <f t="shared" si="20"/>
        <v/>
      </c>
      <c r="L229" s="33">
        <f t="shared" si="21"/>
        <v>0</v>
      </c>
      <c r="M229" t="e">
        <f>INDEX(espn!$C$2:$C$400,MATCH(RIGHT(B229,LEN(B229)-1),espn!$A$2:$A$400,0),1)</f>
        <v>#VALUE!</v>
      </c>
      <c r="N229">
        <f>IFERROR(MAX(H229:K229)-M229,0)</f>
        <v>0</v>
      </c>
      <c r="O229" t="s">
        <v>882</v>
      </c>
    </row>
    <row r="230" spans="1:15">
      <c r="A230">
        <v>251</v>
      </c>
      <c r="H230" t="str">
        <f t="shared" si="17"/>
        <v/>
      </c>
      <c r="I230" t="str">
        <f t="shared" si="18"/>
        <v/>
      </c>
      <c r="J230" t="str">
        <f t="shared" si="19"/>
        <v/>
      </c>
      <c r="K230" t="str">
        <f t="shared" si="20"/>
        <v/>
      </c>
      <c r="L230" s="33">
        <f t="shared" si="21"/>
        <v>0</v>
      </c>
      <c r="M230" t="e">
        <f>INDEX(espn!$C$2:$C$400,MATCH(RIGHT(B230,LEN(B230)-1),espn!$A$2:$A$400,0),1)</f>
        <v>#VALUE!</v>
      </c>
      <c r="N230">
        <f>IFERROR(M230-MIN(H230:K230),0)</f>
        <v>0</v>
      </c>
      <c r="O230" t="s">
        <v>856</v>
      </c>
    </row>
    <row r="231" spans="1:15">
      <c r="A231">
        <v>252</v>
      </c>
      <c r="H231" t="str">
        <f t="shared" si="17"/>
        <v/>
      </c>
      <c r="I231" t="str">
        <f t="shared" si="18"/>
        <v/>
      </c>
      <c r="J231" t="str">
        <f t="shared" si="19"/>
        <v/>
      </c>
      <c r="K231" t="str">
        <f t="shared" si="20"/>
        <v/>
      </c>
      <c r="L231" s="33">
        <f t="shared" si="21"/>
        <v>0</v>
      </c>
      <c r="M231" t="e">
        <f>INDEX(espn!$C$2:$C$400,MATCH(RIGHT(B231,LEN(B231)-1),espn!$A$2:$A$400,0),1)</f>
        <v>#VALUE!</v>
      </c>
      <c r="N231">
        <f>IFERROR(MAX(H231:K231)-M231,0)</f>
        <v>0</v>
      </c>
      <c r="O231" t="s">
        <v>882</v>
      </c>
    </row>
    <row r="232" spans="1:15">
      <c r="A232">
        <v>253</v>
      </c>
      <c r="H232" t="str">
        <f t="shared" si="17"/>
        <v/>
      </c>
      <c r="I232" t="str">
        <f t="shared" si="18"/>
        <v/>
      </c>
      <c r="J232" t="str">
        <f t="shared" si="19"/>
        <v/>
      </c>
      <c r="K232" t="str">
        <f t="shared" si="20"/>
        <v/>
      </c>
      <c r="L232" s="33">
        <f t="shared" si="21"/>
        <v>0</v>
      </c>
      <c r="M232" t="e">
        <f>INDEX(espn!$C$2:$C$400,MATCH(RIGHT(B232,LEN(B232)-1),espn!$A$2:$A$400,0),1)</f>
        <v>#VALUE!</v>
      </c>
      <c r="N232">
        <f>IFERROR(M232-MIN(H232:K232),0)</f>
        <v>0</v>
      </c>
      <c r="O232" t="s">
        <v>856</v>
      </c>
    </row>
    <row r="233" spans="1:15">
      <c r="A233">
        <v>254</v>
      </c>
      <c r="H233" t="str">
        <f t="shared" si="17"/>
        <v/>
      </c>
      <c r="I233" t="str">
        <f t="shared" si="18"/>
        <v/>
      </c>
      <c r="J233" t="str">
        <f t="shared" si="19"/>
        <v/>
      </c>
      <c r="K233" t="str">
        <f t="shared" si="20"/>
        <v/>
      </c>
      <c r="L233" s="33">
        <f t="shared" si="21"/>
        <v>0</v>
      </c>
      <c r="M233" t="e">
        <f>INDEX(espn!$C$2:$C$400,MATCH(RIGHT(B233,LEN(B233)-1),espn!$A$2:$A$400,0),1)</f>
        <v>#VALUE!</v>
      </c>
      <c r="N233">
        <f>IFERROR(MAX(H233:K233)-M233,0)</f>
        <v>0</v>
      </c>
      <c r="O233" t="s">
        <v>882</v>
      </c>
    </row>
    <row r="234" spans="1:15">
      <c r="A234">
        <v>255</v>
      </c>
      <c r="H234" t="str">
        <f t="shared" si="17"/>
        <v/>
      </c>
      <c r="I234" t="str">
        <f t="shared" si="18"/>
        <v/>
      </c>
      <c r="J234" t="str">
        <f t="shared" si="19"/>
        <v/>
      </c>
      <c r="K234" t="str">
        <f t="shared" si="20"/>
        <v/>
      </c>
      <c r="L234" s="33">
        <f t="shared" si="21"/>
        <v>0</v>
      </c>
      <c r="M234" t="e">
        <f>INDEX(espn!$C$2:$C$400,MATCH(RIGHT(B234,LEN(B234)-1),espn!$A$2:$A$400,0),1)</f>
        <v>#VALUE!</v>
      </c>
      <c r="N234">
        <f>IFERROR(M234-MIN(H234:K234),0)</f>
        <v>0</v>
      </c>
      <c r="O234" t="s">
        <v>856</v>
      </c>
    </row>
    <row r="235" spans="1:15">
      <c r="A235">
        <v>256</v>
      </c>
      <c r="H235" t="str">
        <f t="shared" si="17"/>
        <v/>
      </c>
      <c r="I235" t="str">
        <f t="shared" si="18"/>
        <v/>
      </c>
      <c r="J235" t="str">
        <f t="shared" si="19"/>
        <v/>
      </c>
      <c r="K235" t="str">
        <f t="shared" si="20"/>
        <v/>
      </c>
      <c r="L235" s="33">
        <f t="shared" si="21"/>
        <v>0</v>
      </c>
      <c r="M235" t="e">
        <f>INDEX(espn!$C$2:$C$400,MATCH(RIGHT(B235,LEN(B235)-1),espn!$A$2:$A$400,0),1)</f>
        <v>#VALUE!</v>
      </c>
      <c r="N235">
        <f>IFERROR(MAX(H235:K235)-M235,0)</f>
        <v>0</v>
      </c>
      <c r="O235" t="s">
        <v>882</v>
      </c>
    </row>
    <row r="236" spans="1:15">
      <c r="A236">
        <v>257</v>
      </c>
      <c r="H236" t="str">
        <f t="shared" si="17"/>
        <v/>
      </c>
      <c r="I236" t="str">
        <f t="shared" si="18"/>
        <v/>
      </c>
      <c r="J236" t="str">
        <f t="shared" si="19"/>
        <v/>
      </c>
      <c r="K236" t="str">
        <f t="shared" si="20"/>
        <v/>
      </c>
      <c r="L236" s="33">
        <f t="shared" si="21"/>
        <v>0</v>
      </c>
      <c r="M236" t="e">
        <f>INDEX(espn!$C$2:$C$400,MATCH(RIGHT(B236,LEN(B236)-1),espn!$A$2:$A$400,0),1)</f>
        <v>#VALUE!</v>
      </c>
      <c r="N236">
        <f>IFERROR(M236-MIN(H236:K236),0)</f>
        <v>0</v>
      </c>
      <c r="O236" t="s">
        <v>856</v>
      </c>
    </row>
    <row r="237" spans="1:15">
      <c r="A237">
        <v>258</v>
      </c>
      <c r="H237" t="str">
        <f t="shared" si="17"/>
        <v/>
      </c>
      <c r="I237" t="str">
        <f t="shared" si="18"/>
        <v/>
      </c>
      <c r="J237" t="str">
        <f t="shared" si="19"/>
        <v/>
      </c>
      <c r="K237" t="str">
        <f t="shared" si="20"/>
        <v/>
      </c>
      <c r="L237" s="33">
        <f t="shared" si="21"/>
        <v>0</v>
      </c>
      <c r="M237" t="e">
        <f>INDEX(espn!$C$2:$C$400,MATCH(RIGHT(B237,LEN(B237)-1),espn!$A$2:$A$400,0),1)</f>
        <v>#VALUE!</v>
      </c>
      <c r="N237">
        <f>IFERROR(MAX(H237:K237)-M237,0)</f>
        <v>0</v>
      </c>
      <c r="O237" t="s">
        <v>882</v>
      </c>
    </row>
    <row r="238" spans="1:15">
      <c r="A238">
        <v>259</v>
      </c>
      <c r="H238" t="str">
        <f t="shared" si="17"/>
        <v/>
      </c>
      <c r="I238" t="str">
        <f t="shared" si="18"/>
        <v/>
      </c>
      <c r="J238" t="str">
        <f t="shared" si="19"/>
        <v/>
      </c>
      <c r="K238" t="str">
        <f t="shared" si="20"/>
        <v/>
      </c>
      <c r="L238" s="33">
        <f t="shared" si="21"/>
        <v>0</v>
      </c>
      <c r="M238" t="e">
        <f>INDEX(espn!$C$2:$C$400,MATCH(RIGHT(B238,LEN(B238)-1),espn!$A$2:$A$400,0),1)</f>
        <v>#VALUE!</v>
      </c>
      <c r="N238">
        <f>IFERROR(M238-MIN(H238:K238),0)</f>
        <v>0</v>
      </c>
      <c r="O238" t="s">
        <v>856</v>
      </c>
    </row>
    <row r="239" spans="1:15">
      <c r="A239">
        <v>260</v>
      </c>
      <c r="H239" t="str">
        <f t="shared" si="17"/>
        <v/>
      </c>
      <c r="I239" t="str">
        <f t="shared" si="18"/>
        <v/>
      </c>
      <c r="J239" t="str">
        <f t="shared" si="19"/>
        <v/>
      </c>
      <c r="K239" t="str">
        <f t="shared" si="20"/>
        <v/>
      </c>
      <c r="L239" s="33">
        <f t="shared" si="21"/>
        <v>0</v>
      </c>
      <c r="M239" t="e">
        <f>INDEX(espn!$C$2:$C$400,MATCH(RIGHT(B239,LEN(B239)-1),espn!$A$2:$A$400,0),1)</f>
        <v>#VALUE!</v>
      </c>
      <c r="N239">
        <f>IFERROR(MAX(H239:K239)-M239,0)</f>
        <v>0</v>
      </c>
      <c r="O239" t="s">
        <v>882</v>
      </c>
    </row>
    <row r="240" spans="1:15">
      <c r="A240">
        <v>261</v>
      </c>
      <c r="H240" t="str">
        <f t="shared" si="17"/>
        <v/>
      </c>
      <c r="I240" t="str">
        <f t="shared" si="18"/>
        <v/>
      </c>
      <c r="J240" t="str">
        <f t="shared" si="19"/>
        <v/>
      </c>
      <c r="K240" t="str">
        <f t="shared" si="20"/>
        <v/>
      </c>
      <c r="L240" s="33">
        <f t="shared" si="21"/>
        <v>0</v>
      </c>
      <c r="M240" t="e">
        <f>INDEX(espn!$C$2:$C$400,MATCH(RIGHT(B240,LEN(B240)-1),espn!$A$2:$A$400,0),1)</f>
        <v>#VALUE!</v>
      </c>
      <c r="N240">
        <f>IFERROR(M240-MIN(H240:K240),0)</f>
        <v>0</v>
      </c>
      <c r="O240" t="s">
        <v>856</v>
      </c>
    </row>
    <row r="241" spans="1:15">
      <c r="A241">
        <v>262</v>
      </c>
      <c r="H241" t="str">
        <f t="shared" si="17"/>
        <v/>
      </c>
      <c r="I241" t="str">
        <f t="shared" si="18"/>
        <v/>
      </c>
      <c r="J241" t="str">
        <f t="shared" si="19"/>
        <v/>
      </c>
      <c r="K241" t="str">
        <f t="shared" si="20"/>
        <v/>
      </c>
      <c r="L241" s="33">
        <f t="shared" si="21"/>
        <v>0</v>
      </c>
      <c r="M241" t="e">
        <f>INDEX(espn!$C$2:$C$400,MATCH(RIGHT(B241,LEN(B241)-1),espn!$A$2:$A$400,0),1)</f>
        <v>#VALUE!</v>
      </c>
      <c r="N241">
        <f>IFERROR(MAX(H241:K241)-M241,0)</f>
        <v>0</v>
      </c>
      <c r="O241" t="s">
        <v>882</v>
      </c>
    </row>
    <row r="242" spans="1:15">
      <c r="A242">
        <v>263</v>
      </c>
      <c r="H242" t="str">
        <f t="shared" si="17"/>
        <v/>
      </c>
      <c r="I242" t="str">
        <f t="shared" si="18"/>
        <v/>
      </c>
      <c r="J242" t="str">
        <f t="shared" si="19"/>
        <v/>
      </c>
      <c r="K242" t="str">
        <f t="shared" si="20"/>
        <v/>
      </c>
      <c r="L242" s="33">
        <f t="shared" si="21"/>
        <v>0</v>
      </c>
      <c r="M242" t="e">
        <f>INDEX(espn!$C$2:$C$400,MATCH(RIGHT(B242,LEN(B242)-1),espn!$A$2:$A$400,0),1)</f>
        <v>#VALUE!</v>
      </c>
      <c r="N242">
        <f>IFERROR(M242-MIN(H242:K242),0)</f>
        <v>0</v>
      </c>
      <c r="O242" t="s">
        <v>856</v>
      </c>
    </row>
    <row r="243" spans="1:15">
      <c r="A243">
        <v>264</v>
      </c>
      <c r="H243" t="str">
        <f t="shared" si="17"/>
        <v/>
      </c>
      <c r="I243" t="str">
        <f t="shared" si="18"/>
        <v/>
      </c>
      <c r="J243" t="str">
        <f t="shared" si="19"/>
        <v/>
      </c>
      <c r="K243" t="str">
        <f t="shared" si="20"/>
        <v/>
      </c>
      <c r="L243" s="33">
        <f t="shared" si="21"/>
        <v>0</v>
      </c>
      <c r="M243" t="e">
        <f>INDEX(espn!$C$2:$C$400,MATCH(RIGHT(B243,LEN(B243)-1),espn!$A$2:$A$400,0),1)</f>
        <v>#VALUE!</v>
      </c>
      <c r="N243">
        <f>IFERROR(MAX(H243:K243)-M243,0)</f>
        <v>0</v>
      </c>
      <c r="O243" t="s">
        <v>882</v>
      </c>
    </row>
    <row r="244" spans="1:15">
      <c r="A244">
        <v>265</v>
      </c>
      <c r="H244" t="str">
        <f t="shared" si="17"/>
        <v/>
      </c>
      <c r="I244" t="str">
        <f t="shared" si="18"/>
        <v/>
      </c>
      <c r="J244" t="str">
        <f t="shared" si="19"/>
        <v/>
      </c>
      <c r="K244" t="str">
        <f t="shared" si="20"/>
        <v/>
      </c>
      <c r="L244" s="33">
        <f t="shared" si="21"/>
        <v>0</v>
      </c>
      <c r="M244" t="e">
        <f>INDEX(espn!$C$2:$C$400,MATCH(RIGHT(B244,LEN(B244)-1),espn!$A$2:$A$400,0),1)</f>
        <v>#VALUE!</v>
      </c>
      <c r="N244">
        <f>IFERROR(M244-MIN(H244:K244),0)</f>
        <v>0</v>
      </c>
      <c r="O244" t="s">
        <v>856</v>
      </c>
    </row>
    <row r="245" spans="1:15">
      <c r="A245">
        <v>266</v>
      </c>
      <c r="H245" t="str">
        <f t="shared" si="17"/>
        <v/>
      </c>
      <c r="I245" t="str">
        <f t="shared" si="18"/>
        <v/>
      </c>
      <c r="J245" t="str">
        <f t="shared" si="19"/>
        <v/>
      </c>
      <c r="K245" t="str">
        <f t="shared" si="20"/>
        <v/>
      </c>
      <c r="L245" s="33">
        <f t="shared" si="21"/>
        <v>0</v>
      </c>
      <c r="M245" t="e">
        <f>INDEX(espn!$C$2:$C$400,MATCH(RIGHT(B245,LEN(B245)-1),espn!$A$2:$A$400,0),1)</f>
        <v>#VALUE!</v>
      </c>
      <c r="N245">
        <f>IFERROR(MAX(H245:K245)-M245,0)</f>
        <v>0</v>
      </c>
      <c r="O245" t="s">
        <v>882</v>
      </c>
    </row>
    <row r="246" spans="1:15">
      <c r="A246">
        <v>267</v>
      </c>
      <c r="H246" t="str">
        <f t="shared" si="17"/>
        <v/>
      </c>
      <c r="I246" t="str">
        <f t="shared" si="18"/>
        <v/>
      </c>
      <c r="J246" t="str">
        <f t="shared" si="19"/>
        <v/>
      </c>
      <c r="K246" t="str">
        <f t="shared" si="20"/>
        <v/>
      </c>
      <c r="L246" s="33">
        <f t="shared" si="21"/>
        <v>0</v>
      </c>
      <c r="M246" t="e">
        <f>INDEX(espn!$C$2:$C$400,MATCH(RIGHT(B246,LEN(B246)-1),espn!$A$2:$A$400,0),1)</f>
        <v>#VALUE!</v>
      </c>
      <c r="N246">
        <f>IFERROR(M246-MIN(H246:K246),0)</f>
        <v>0</v>
      </c>
      <c r="O246" t="s">
        <v>856</v>
      </c>
    </row>
    <row r="247" spans="1:15">
      <c r="A247">
        <v>268</v>
      </c>
      <c r="H247" t="str">
        <f t="shared" si="17"/>
        <v/>
      </c>
      <c r="I247" t="str">
        <f t="shared" si="18"/>
        <v/>
      </c>
      <c r="J247" t="str">
        <f t="shared" si="19"/>
        <v/>
      </c>
      <c r="K247" t="str">
        <f t="shared" si="20"/>
        <v/>
      </c>
      <c r="L247" s="33">
        <f t="shared" si="21"/>
        <v>0</v>
      </c>
      <c r="M247" t="e">
        <f>INDEX(espn!$C$2:$C$400,MATCH(RIGHT(B247,LEN(B247)-1),espn!$A$2:$A$400,0),1)</f>
        <v>#VALUE!</v>
      </c>
      <c r="N247">
        <f>IFERROR(MAX(H247:K247)-M247,0)</f>
        <v>0</v>
      </c>
      <c r="O247" t="s">
        <v>882</v>
      </c>
    </row>
    <row r="248" spans="1:15">
      <c r="A248">
        <v>269</v>
      </c>
      <c r="H248" t="str">
        <f t="shared" si="17"/>
        <v/>
      </c>
      <c r="I248" t="str">
        <f t="shared" si="18"/>
        <v/>
      </c>
      <c r="J248" t="str">
        <f t="shared" si="19"/>
        <v/>
      </c>
      <c r="K248" t="str">
        <f t="shared" si="20"/>
        <v/>
      </c>
      <c r="L248" s="33">
        <f t="shared" si="21"/>
        <v>0</v>
      </c>
      <c r="M248" t="e">
        <f>INDEX(espn!$C$2:$C$400,MATCH(RIGHT(B248,LEN(B248)-1),espn!$A$2:$A$400,0),1)</f>
        <v>#VALUE!</v>
      </c>
      <c r="N248">
        <f>IFERROR(M248-MIN(H248:K248),0)</f>
        <v>0</v>
      </c>
      <c r="O248" t="s">
        <v>856</v>
      </c>
    </row>
    <row r="249" spans="1:15">
      <c r="A249">
        <v>270</v>
      </c>
      <c r="H249" t="str">
        <f t="shared" si="17"/>
        <v/>
      </c>
      <c r="I249" t="str">
        <f t="shared" si="18"/>
        <v/>
      </c>
      <c r="J249" t="str">
        <f t="shared" si="19"/>
        <v/>
      </c>
      <c r="K249" t="str">
        <f t="shared" si="20"/>
        <v/>
      </c>
      <c r="L249" s="33">
        <f t="shared" si="21"/>
        <v>0</v>
      </c>
      <c r="M249" t="e">
        <f>INDEX(espn!$C$2:$C$400,MATCH(RIGHT(B249,LEN(B249)-1),espn!$A$2:$A$400,0),1)</f>
        <v>#VALUE!</v>
      </c>
      <c r="N249">
        <f>IFERROR(MAX(H249:K249)-M249,0)</f>
        <v>0</v>
      </c>
      <c r="O249" t="s">
        <v>882</v>
      </c>
    </row>
    <row r="250" spans="1:15">
      <c r="A250">
        <v>271</v>
      </c>
      <c r="H250" t="str">
        <f t="shared" si="17"/>
        <v/>
      </c>
      <c r="I250" t="str">
        <f t="shared" si="18"/>
        <v/>
      </c>
      <c r="J250" t="str">
        <f t="shared" si="19"/>
        <v/>
      </c>
      <c r="K250" t="str">
        <f t="shared" si="20"/>
        <v/>
      </c>
      <c r="L250" s="33">
        <f t="shared" si="21"/>
        <v>0</v>
      </c>
      <c r="M250" t="e">
        <f>INDEX(espn!$C$2:$C$400,MATCH(RIGHT(B250,LEN(B250)-1),espn!$A$2:$A$400,0),1)</f>
        <v>#VALUE!</v>
      </c>
      <c r="N250">
        <f>IFERROR(M250-MIN(H250:K250),0)</f>
        <v>0</v>
      </c>
      <c r="O250" t="s">
        <v>856</v>
      </c>
    </row>
    <row r="251" spans="1:15">
      <c r="A251">
        <v>272</v>
      </c>
      <c r="H251" t="str">
        <f t="shared" si="17"/>
        <v/>
      </c>
      <c r="I251" t="str">
        <f t="shared" si="18"/>
        <v/>
      </c>
      <c r="J251" t="str">
        <f t="shared" si="19"/>
        <v/>
      </c>
      <c r="K251" t="str">
        <f t="shared" si="20"/>
        <v/>
      </c>
      <c r="L251" s="33">
        <f t="shared" si="21"/>
        <v>0</v>
      </c>
      <c r="M251" t="e">
        <f>INDEX(espn!$C$2:$C$400,MATCH(RIGHT(B251,LEN(B251)-1),espn!$A$2:$A$400,0),1)</f>
        <v>#VALUE!</v>
      </c>
      <c r="N251">
        <f>IFERROR(MAX(H251:K251)-M251,0)</f>
        <v>0</v>
      </c>
      <c r="O251" t="s">
        <v>882</v>
      </c>
    </row>
    <row r="252" spans="1:15">
      <c r="A252">
        <v>273</v>
      </c>
      <c r="H252" t="str">
        <f t="shared" si="17"/>
        <v/>
      </c>
      <c r="I252" t="str">
        <f t="shared" si="18"/>
        <v/>
      </c>
      <c r="J252" t="str">
        <f t="shared" si="19"/>
        <v/>
      </c>
      <c r="K252" t="str">
        <f t="shared" si="20"/>
        <v/>
      </c>
      <c r="L252" s="33">
        <f t="shared" si="21"/>
        <v>0</v>
      </c>
      <c r="M252" t="e">
        <f>INDEX(espn!$C$2:$C$400,MATCH(RIGHT(B252,LEN(B252)-1),espn!$A$2:$A$400,0),1)</f>
        <v>#VALUE!</v>
      </c>
      <c r="N252">
        <f>IFERROR(M252-MIN(H252:K252),0)</f>
        <v>0</v>
      </c>
      <c r="O252" t="s">
        <v>856</v>
      </c>
    </row>
    <row r="253" spans="1:15">
      <c r="A253">
        <v>274</v>
      </c>
      <c r="H253" t="str">
        <f t="shared" si="17"/>
        <v/>
      </c>
      <c r="I253" t="str">
        <f t="shared" si="18"/>
        <v/>
      </c>
      <c r="J253" t="str">
        <f t="shared" si="19"/>
        <v/>
      </c>
      <c r="K253" t="str">
        <f t="shared" si="20"/>
        <v/>
      </c>
      <c r="L253" s="33">
        <f t="shared" si="21"/>
        <v>0</v>
      </c>
      <c r="M253" t="e">
        <f>INDEX(espn!$C$2:$C$400,MATCH(RIGHT(B253,LEN(B253)-1),espn!$A$2:$A$400,0),1)</f>
        <v>#VALUE!</v>
      </c>
      <c r="N253">
        <f>IFERROR(MAX(H253:K253)-M253,0)</f>
        <v>0</v>
      </c>
      <c r="O253" t="s">
        <v>882</v>
      </c>
    </row>
    <row r="254" spans="1:15">
      <c r="A254">
        <v>275</v>
      </c>
      <c r="H254" t="str">
        <f t="shared" si="17"/>
        <v/>
      </c>
      <c r="I254" t="str">
        <f t="shared" si="18"/>
        <v/>
      </c>
      <c r="J254" t="str">
        <f t="shared" si="19"/>
        <v/>
      </c>
      <c r="K254" t="str">
        <f t="shared" si="20"/>
        <v/>
      </c>
      <c r="L254" s="33">
        <f t="shared" si="21"/>
        <v>0</v>
      </c>
      <c r="M254" t="e">
        <f>INDEX(espn!$C$2:$C$400,MATCH(RIGHT(B254,LEN(B254)-1),espn!$A$2:$A$400,0),1)</f>
        <v>#VALUE!</v>
      </c>
      <c r="N254">
        <f>IFERROR(M254-MIN(H254:K254),0)</f>
        <v>0</v>
      </c>
      <c r="O254" t="s">
        <v>856</v>
      </c>
    </row>
    <row r="255" spans="1:15">
      <c r="A255">
        <v>276</v>
      </c>
      <c r="H255" t="str">
        <f t="shared" si="17"/>
        <v/>
      </c>
      <c r="I255" t="str">
        <f t="shared" si="18"/>
        <v/>
      </c>
      <c r="J255" t="str">
        <f t="shared" si="19"/>
        <v/>
      </c>
      <c r="K255" t="str">
        <f t="shared" si="20"/>
        <v/>
      </c>
      <c r="L255" s="33">
        <f t="shared" si="21"/>
        <v>0</v>
      </c>
      <c r="M255" t="e">
        <f>INDEX(espn!$C$2:$C$400,MATCH(RIGHT(B255,LEN(B255)-1),espn!$A$2:$A$400,0),1)</f>
        <v>#VALUE!</v>
      </c>
      <c r="N255">
        <f>IFERROR(MAX(H255:K255)-M255,0)</f>
        <v>0</v>
      </c>
      <c r="O255" t="s">
        <v>882</v>
      </c>
    </row>
    <row r="256" spans="1:15">
      <c r="A256">
        <v>277</v>
      </c>
      <c r="H256" t="str">
        <f t="shared" si="17"/>
        <v/>
      </c>
      <c r="I256" t="str">
        <f t="shared" si="18"/>
        <v/>
      </c>
      <c r="J256" t="str">
        <f t="shared" si="19"/>
        <v/>
      </c>
      <c r="K256" t="str">
        <f t="shared" si="20"/>
        <v/>
      </c>
      <c r="L256" s="33">
        <f t="shared" si="21"/>
        <v>0</v>
      </c>
      <c r="M256" t="e">
        <f>INDEX(espn!$C$2:$C$400,MATCH(RIGHT(B256,LEN(B256)-1),espn!$A$2:$A$400,0),1)</f>
        <v>#VALUE!</v>
      </c>
      <c r="N256">
        <f>IFERROR(M256-MIN(H256:K256),0)</f>
        <v>0</v>
      </c>
      <c r="O256" t="s">
        <v>856</v>
      </c>
    </row>
    <row r="257" spans="1:15">
      <c r="A257">
        <v>278</v>
      </c>
      <c r="H257" t="str">
        <f t="shared" si="17"/>
        <v/>
      </c>
      <c r="I257" t="str">
        <f t="shared" si="18"/>
        <v/>
      </c>
      <c r="J257" t="str">
        <f t="shared" si="19"/>
        <v/>
      </c>
      <c r="K257" t="str">
        <f t="shared" si="20"/>
        <v/>
      </c>
      <c r="L257" s="33">
        <f t="shared" si="21"/>
        <v>0</v>
      </c>
      <c r="M257" t="e">
        <f>INDEX(espn!$C$2:$C$400,MATCH(RIGHT(B257,LEN(B257)-1),espn!$A$2:$A$400,0),1)</f>
        <v>#VALUE!</v>
      </c>
      <c r="N257">
        <f>IFERROR(MAX(H257:K257)-M257,0)</f>
        <v>0</v>
      </c>
      <c r="O257" t="s">
        <v>882</v>
      </c>
    </row>
    <row r="258" spans="1:15">
      <c r="A258">
        <v>279</v>
      </c>
      <c r="H258" t="str">
        <f t="shared" ref="H258:H321" si="22">IFERROR(MID(D258,2,LEN(D258)-5)*1,"")</f>
        <v/>
      </c>
      <c r="I258" t="str">
        <f t="shared" ref="I258:I321" si="23">IFERROR(MID(E258,2,LEN(E258)-5)*1,"")</f>
        <v/>
      </c>
      <c r="J258" t="str">
        <f t="shared" ref="J258:J321" si="24">IFERROR(MID(F258,2,LEN(F258)-5)*1,"")</f>
        <v/>
      </c>
      <c r="K258" t="str">
        <f t="shared" ref="K258:K321" si="25">IFERROR(MID(G258,2,LEN(G258)-5)*1,"")</f>
        <v/>
      </c>
      <c r="L258" s="33">
        <f t="shared" ref="L258:L321" si="26">MAX(H258:K258)-MIN(H258:K258)</f>
        <v>0</v>
      </c>
      <c r="M258" t="e">
        <f>INDEX(espn!$C$2:$C$400,MATCH(RIGHT(B258,LEN(B258)-1),espn!$A$2:$A$400,0),1)</f>
        <v>#VALUE!</v>
      </c>
      <c r="N258">
        <f>IFERROR(M258-MIN(H258:K258),0)</f>
        <v>0</v>
      </c>
      <c r="O258" t="s">
        <v>856</v>
      </c>
    </row>
    <row r="259" spans="1:15">
      <c r="A259">
        <v>280</v>
      </c>
      <c r="H259" t="str">
        <f t="shared" si="22"/>
        <v/>
      </c>
      <c r="I259" t="str">
        <f t="shared" si="23"/>
        <v/>
      </c>
      <c r="J259" t="str">
        <f t="shared" si="24"/>
        <v/>
      </c>
      <c r="K259" t="str">
        <f t="shared" si="25"/>
        <v/>
      </c>
      <c r="L259" s="33">
        <f t="shared" si="26"/>
        <v>0</v>
      </c>
      <c r="M259" t="e">
        <f>INDEX(espn!$C$2:$C$400,MATCH(RIGHT(B259,LEN(B259)-1),espn!$A$2:$A$400,0),1)</f>
        <v>#VALUE!</v>
      </c>
      <c r="N259">
        <f>IFERROR(MAX(H259:K259)-M259,0)</f>
        <v>0</v>
      </c>
      <c r="O259" t="s">
        <v>882</v>
      </c>
    </row>
    <row r="260" spans="1:15">
      <c r="A260">
        <v>281</v>
      </c>
      <c r="H260" t="str">
        <f t="shared" si="22"/>
        <v/>
      </c>
      <c r="I260" t="str">
        <f t="shared" si="23"/>
        <v/>
      </c>
      <c r="J260" t="str">
        <f t="shared" si="24"/>
        <v/>
      </c>
      <c r="K260" t="str">
        <f t="shared" si="25"/>
        <v/>
      </c>
      <c r="L260" s="33">
        <f t="shared" si="26"/>
        <v>0</v>
      </c>
      <c r="M260" t="e">
        <f>INDEX(espn!$C$2:$C$400,MATCH(RIGHT(B260,LEN(B260)-1),espn!$A$2:$A$400,0),1)</f>
        <v>#VALUE!</v>
      </c>
      <c r="N260">
        <f>IFERROR(M260-MIN(H260:K260),0)</f>
        <v>0</v>
      </c>
      <c r="O260" t="s">
        <v>856</v>
      </c>
    </row>
    <row r="261" spans="1:15">
      <c r="A261">
        <v>282</v>
      </c>
      <c r="H261" t="str">
        <f t="shared" si="22"/>
        <v/>
      </c>
      <c r="I261" t="str">
        <f t="shared" si="23"/>
        <v/>
      </c>
      <c r="J261" t="str">
        <f t="shared" si="24"/>
        <v/>
      </c>
      <c r="K261" t="str">
        <f t="shared" si="25"/>
        <v/>
      </c>
      <c r="L261" s="33">
        <f t="shared" si="26"/>
        <v>0</v>
      </c>
      <c r="M261" t="e">
        <f>INDEX(espn!$C$2:$C$400,MATCH(RIGHT(B261,LEN(B261)-1),espn!$A$2:$A$400,0),1)</f>
        <v>#VALUE!</v>
      </c>
      <c r="N261">
        <f>IFERROR(MAX(H261:K261)-M261,0)</f>
        <v>0</v>
      </c>
      <c r="O261" t="s">
        <v>882</v>
      </c>
    </row>
    <row r="262" spans="1:15">
      <c r="A262">
        <v>283</v>
      </c>
      <c r="H262" t="str">
        <f t="shared" si="22"/>
        <v/>
      </c>
      <c r="I262" t="str">
        <f t="shared" si="23"/>
        <v/>
      </c>
      <c r="J262" t="str">
        <f t="shared" si="24"/>
        <v/>
      </c>
      <c r="K262" t="str">
        <f t="shared" si="25"/>
        <v/>
      </c>
      <c r="L262" s="33">
        <f t="shared" si="26"/>
        <v>0</v>
      </c>
      <c r="M262" t="e">
        <f>INDEX(espn!$C$2:$C$400,MATCH(RIGHT(B262,LEN(B262)-1),espn!$A$2:$A$400,0),1)</f>
        <v>#VALUE!</v>
      </c>
      <c r="N262">
        <f>IFERROR(M262-MIN(H262:K262),0)</f>
        <v>0</v>
      </c>
      <c r="O262" t="s">
        <v>856</v>
      </c>
    </row>
    <row r="263" spans="1:15">
      <c r="A263">
        <v>284</v>
      </c>
      <c r="H263" t="str">
        <f t="shared" si="22"/>
        <v/>
      </c>
      <c r="I263" t="str">
        <f t="shared" si="23"/>
        <v/>
      </c>
      <c r="J263" t="str">
        <f t="shared" si="24"/>
        <v/>
      </c>
      <c r="K263" t="str">
        <f t="shared" si="25"/>
        <v/>
      </c>
      <c r="L263" s="33">
        <f t="shared" si="26"/>
        <v>0</v>
      </c>
      <c r="M263" t="e">
        <f>INDEX(espn!$C$2:$C$400,MATCH(RIGHT(B263,LEN(B263)-1),espn!$A$2:$A$400,0),1)</f>
        <v>#VALUE!</v>
      </c>
      <c r="N263">
        <f>IFERROR(MAX(H263:K263)-M263,0)</f>
        <v>0</v>
      </c>
      <c r="O263" t="s">
        <v>882</v>
      </c>
    </row>
    <row r="264" spans="1:15">
      <c r="A264">
        <v>285</v>
      </c>
      <c r="H264" t="str">
        <f t="shared" si="22"/>
        <v/>
      </c>
      <c r="I264" t="str">
        <f t="shared" si="23"/>
        <v/>
      </c>
      <c r="J264" t="str">
        <f t="shared" si="24"/>
        <v/>
      </c>
      <c r="K264" t="str">
        <f t="shared" si="25"/>
        <v/>
      </c>
      <c r="L264" s="33">
        <f t="shared" si="26"/>
        <v>0</v>
      </c>
      <c r="M264" t="e">
        <f>INDEX(espn!$C$2:$C$400,MATCH(RIGHT(B264,LEN(B264)-1),espn!$A$2:$A$400,0),1)</f>
        <v>#VALUE!</v>
      </c>
      <c r="N264">
        <f>IFERROR(M264-MIN(H264:K264),0)</f>
        <v>0</v>
      </c>
      <c r="O264" t="s">
        <v>856</v>
      </c>
    </row>
    <row r="265" spans="1:15">
      <c r="A265">
        <v>286</v>
      </c>
      <c r="H265" t="str">
        <f t="shared" si="22"/>
        <v/>
      </c>
      <c r="I265" t="str">
        <f t="shared" si="23"/>
        <v/>
      </c>
      <c r="J265" t="str">
        <f t="shared" si="24"/>
        <v/>
      </c>
      <c r="K265" t="str">
        <f t="shared" si="25"/>
        <v/>
      </c>
      <c r="L265" s="33">
        <f t="shared" si="26"/>
        <v>0</v>
      </c>
      <c r="M265" t="e">
        <f>INDEX(espn!$C$2:$C$400,MATCH(RIGHT(B265,LEN(B265)-1),espn!$A$2:$A$400,0),1)</f>
        <v>#VALUE!</v>
      </c>
      <c r="N265">
        <f>IFERROR(MAX(H265:K265)-M265,0)</f>
        <v>0</v>
      </c>
      <c r="O265" t="s">
        <v>882</v>
      </c>
    </row>
    <row r="266" spans="1:15">
      <c r="A266">
        <v>287</v>
      </c>
      <c r="H266" t="str">
        <f t="shared" si="22"/>
        <v/>
      </c>
      <c r="I266" t="str">
        <f t="shared" si="23"/>
        <v/>
      </c>
      <c r="J266" t="str">
        <f t="shared" si="24"/>
        <v/>
      </c>
      <c r="K266" t="str">
        <f t="shared" si="25"/>
        <v/>
      </c>
      <c r="L266" s="33">
        <f t="shared" si="26"/>
        <v>0</v>
      </c>
      <c r="M266" t="e">
        <f>INDEX(espn!$C$2:$C$400,MATCH(RIGHT(B266,LEN(B266)-1),espn!$A$2:$A$400,0),1)</f>
        <v>#VALUE!</v>
      </c>
      <c r="N266">
        <f>IFERROR(M266-MIN(H266:K266),0)</f>
        <v>0</v>
      </c>
      <c r="O266" t="s">
        <v>856</v>
      </c>
    </row>
    <row r="267" spans="1:15">
      <c r="A267">
        <v>288</v>
      </c>
      <c r="H267" t="str">
        <f t="shared" si="22"/>
        <v/>
      </c>
      <c r="I267" t="str">
        <f t="shared" si="23"/>
        <v/>
      </c>
      <c r="J267" t="str">
        <f t="shared" si="24"/>
        <v/>
      </c>
      <c r="K267" t="str">
        <f t="shared" si="25"/>
        <v/>
      </c>
      <c r="L267" s="33">
        <f t="shared" si="26"/>
        <v>0</v>
      </c>
      <c r="M267" t="e">
        <f>INDEX(espn!$C$2:$C$400,MATCH(RIGHT(B267,LEN(B267)-1),espn!$A$2:$A$400,0),1)</f>
        <v>#VALUE!</v>
      </c>
      <c r="N267">
        <f>IFERROR(MAX(H267:K267)-M267,0)</f>
        <v>0</v>
      </c>
      <c r="O267" t="s">
        <v>882</v>
      </c>
    </row>
    <row r="268" spans="1:15">
      <c r="A268">
        <v>289</v>
      </c>
      <c r="H268" t="str">
        <f t="shared" si="22"/>
        <v/>
      </c>
      <c r="I268" t="str">
        <f t="shared" si="23"/>
        <v/>
      </c>
      <c r="J268" t="str">
        <f t="shared" si="24"/>
        <v/>
      </c>
      <c r="K268" t="str">
        <f t="shared" si="25"/>
        <v/>
      </c>
      <c r="L268" s="33">
        <f t="shared" si="26"/>
        <v>0</v>
      </c>
      <c r="M268" t="e">
        <f>INDEX(espn!$C$2:$C$400,MATCH(RIGHT(B268,LEN(B268)-1),espn!$A$2:$A$400,0),1)</f>
        <v>#VALUE!</v>
      </c>
      <c r="N268">
        <f>IFERROR(M268-MIN(H268:K268),0)</f>
        <v>0</v>
      </c>
      <c r="O268" t="s">
        <v>856</v>
      </c>
    </row>
    <row r="269" spans="1:15">
      <c r="A269">
        <v>290</v>
      </c>
      <c r="H269" t="str">
        <f t="shared" si="22"/>
        <v/>
      </c>
      <c r="I269" t="str">
        <f t="shared" si="23"/>
        <v/>
      </c>
      <c r="J269" t="str">
        <f t="shared" si="24"/>
        <v/>
      </c>
      <c r="K269" t="str">
        <f t="shared" si="25"/>
        <v/>
      </c>
      <c r="L269" s="33">
        <f t="shared" si="26"/>
        <v>0</v>
      </c>
      <c r="M269" t="e">
        <f>INDEX(espn!$C$2:$C$400,MATCH(RIGHT(B269,LEN(B269)-1),espn!$A$2:$A$400,0),1)</f>
        <v>#VALUE!</v>
      </c>
      <c r="N269">
        <f>IFERROR(MAX(H269:K269)-M269,0)</f>
        <v>0</v>
      </c>
      <c r="O269" t="s">
        <v>882</v>
      </c>
    </row>
    <row r="270" spans="1:15">
      <c r="A270">
        <v>291</v>
      </c>
      <c r="H270" t="str">
        <f t="shared" si="22"/>
        <v/>
      </c>
      <c r="I270" t="str">
        <f t="shared" si="23"/>
        <v/>
      </c>
      <c r="J270" t="str">
        <f t="shared" si="24"/>
        <v/>
      </c>
      <c r="K270" t="str">
        <f t="shared" si="25"/>
        <v/>
      </c>
      <c r="L270" s="33">
        <f t="shared" si="26"/>
        <v>0</v>
      </c>
      <c r="M270" t="e">
        <f>INDEX(espn!$C$2:$C$400,MATCH(RIGHT(B270,LEN(B270)-1),espn!$A$2:$A$400,0),1)</f>
        <v>#VALUE!</v>
      </c>
      <c r="N270">
        <f>IFERROR(M270-MIN(H270:K270),0)</f>
        <v>0</v>
      </c>
      <c r="O270" t="s">
        <v>856</v>
      </c>
    </row>
    <row r="271" spans="1:15">
      <c r="A271">
        <v>292</v>
      </c>
      <c r="H271" t="str">
        <f t="shared" si="22"/>
        <v/>
      </c>
      <c r="I271" t="str">
        <f t="shared" si="23"/>
        <v/>
      </c>
      <c r="J271" t="str">
        <f t="shared" si="24"/>
        <v/>
      </c>
      <c r="K271" t="str">
        <f t="shared" si="25"/>
        <v/>
      </c>
      <c r="L271" s="33">
        <f t="shared" si="26"/>
        <v>0</v>
      </c>
      <c r="M271" t="e">
        <f>INDEX(espn!$C$2:$C$400,MATCH(RIGHT(B271,LEN(B271)-1),espn!$A$2:$A$400,0),1)</f>
        <v>#VALUE!</v>
      </c>
      <c r="N271">
        <f>IFERROR(MAX(H271:K271)-M271,0)</f>
        <v>0</v>
      </c>
      <c r="O271" t="s">
        <v>882</v>
      </c>
    </row>
    <row r="272" spans="1:15">
      <c r="A272">
        <v>293</v>
      </c>
      <c r="H272" t="str">
        <f t="shared" si="22"/>
        <v/>
      </c>
      <c r="I272" t="str">
        <f t="shared" si="23"/>
        <v/>
      </c>
      <c r="J272" t="str">
        <f t="shared" si="24"/>
        <v/>
      </c>
      <c r="K272" t="str">
        <f t="shared" si="25"/>
        <v/>
      </c>
      <c r="L272" s="33">
        <f t="shared" si="26"/>
        <v>0</v>
      </c>
      <c r="M272" t="e">
        <f>INDEX(espn!$C$2:$C$400,MATCH(RIGHT(B272,LEN(B272)-1),espn!$A$2:$A$400,0),1)</f>
        <v>#VALUE!</v>
      </c>
      <c r="N272">
        <f>IFERROR(M272-MIN(H272:K272),0)</f>
        <v>0</v>
      </c>
      <c r="O272" t="s">
        <v>856</v>
      </c>
    </row>
    <row r="273" spans="1:15">
      <c r="A273">
        <v>294</v>
      </c>
      <c r="H273" t="str">
        <f t="shared" si="22"/>
        <v/>
      </c>
      <c r="I273" t="str">
        <f t="shared" si="23"/>
        <v/>
      </c>
      <c r="J273" t="str">
        <f t="shared" si="24"/>
        <v/>
      </c>
      <c r="K273" t="str">
        <f t="shared" si="25"/>
        <v/>
      </c>
      <c r="L273" s="33">
        <f t="shared" si="26"/>
        <v>0</v>
      </c>
      <c r="M273" t="e">
        <f>INDEX(espn!$C$2:$C$400,MATCH(RIGHT(B273,LEN(B273)-1),espn!$A$2:$A$400,0),1)</f>
        <v>#VALUE!</v>
      </c>
      <c r="N273">
        <f>IFERROR(MAX(H273:K273)-M273,0)</f>
        <v>0</v>
      </c>
      <c r="O273" t="s">
        <v>882</v>
      </c>
    </row>
    <row r="274" spans="1:15">
      <c r="A274">
        <v>295</v>
      </c>
      <c r="H274" t="str">
        <f t="shared" si="22"/>
        <v/>
      </c>
      <c r="I274" t="str">
        <f t="shared" si="23"/>
        <v/>
      </c>
      <c r="J274" t="str">
        <f t="shared" si="24"/>
        <v/>
      </c>
      <c r="K274" t="str">
        <f t="shared" si="25"/>
        <v/>
      </c>
      <c r="L274" s="33">
        <f t="shared" si="26"/>
        <v>0</v>
      </c>
      <c r="M274" t="e">
        <f>INDEX(espn!$C$2:$C$400,MATCH(RIGHT(B274,LEN(B274)-1),espn!$A$2:$A$400,0),1)</f>
        <v>#VALUE!</v>
      </c>
      <c r="N274">
        <f>IFERROR(M274-MIN(H274:K274),0)</f>
        <v>0</v>
      </c>
      <c r="O274" t="s">
        <v>856</v>
      </c>
    </row>
    <row r="275" spans="1:15">
      <c r="A275">
        <v>296</v>
      </c>
      <c r="H275" t="str">
        <f t="shared" si="22"/>
        <v/>
      </c>
      <c r="I275" t="str">
        <f t="shared" si="23"/>
        <v/>
      </c>
      <c r="J275" t="str">
        <f t="shared" si="24"/>
        <v/>
      </c>
      <c r="K275" t="str">
        <f t="shared" si="25"/>
        <v/>
      </c>
      <c r="L275" s="33">
        <f t="shared" si="26"/>
        <v>0</v>
      </c>
      <c r="M275" t="e">
        <f>INDEX(espn!$C$2:$C$400,MATCH(RIGHT(B275,LEN(B275)-1),espn!$A$2:$A$400,0),1)</f>
        <v>#VALUE!</v>
      </c>
      <c r="N275">
        <f>IFERROR(MAX(H275:K275)-M275,0)</f>
        <v>0</v>
      </c>
      <c r="O275" t="s">
        <v>882</v>
      </c>
    </row>
    <row r="276" spans="1:15">
      <c r="A276">
        <v>297</v>
      </c>
      <c r="H276" t="str">
        <f t="shared" si="22"/>
        <v/>
      </c>
      <c r="I276" t="str">
        <f t="shared" si="23"/>
        <v/>
      </c>
      <c r="J276" t="str">
        <f t="shared" si="24"/>
        <v/>
      </c>
      <c r="K276" t="str">
        <f t="shared" si="25"/>
        <v/>
      </c>
      <c r="L276" s="33">
        <f t="shared" si="26"/>
        <v>0</v>
      </c>
      <c r="M276" t="e">
        <f>INDEX(espn!$C$2:$C$400,MATCH(RIGHT(B276,LEN(B276)-1),espn!$A$2:$A$400,0),1)</f>
        <v>#VALUE!</v>
      </c>
      <c r="N276">
        <f>IFERROR(M276-MIN(H276:K276),0)</f>
        <v>0</v>
      </c>
      <c r="O276" t="s">
        <v>856</v>
      </c>
    </row>
    <row r="277" spans="1:15">
      <c r="A277">
        <v>298</v>
      </c>
      <c r="H277" t="str">
        <f t="shared" si="22"/>
        <v/>
      </c>
      <c r="I277" t="str">
        <f t="shared" si="23"/>
        <v/>
      </c>
      <c r="J277" t="str">
        <f t="shared" si="24"/>
        <v/>
      </c>
      <c r="K277" t="str">
        <f t="shared" si="25"/>
        <v/>
      </c>
      <c r="L277" s="33">
        <f t="shared" si="26"/>
        <v>0</v>
      </c>
      <c r="M277" t="e">
        <f>INDEX(espn!$C$2:$C$400,MATCH(RIGHT(B277,LEN(B277)-1),espn!$A$2:$A$400,0),1)</f>
        <v>#VALUE!</v>
      </c>
      <c r="N277">
        <f>IFERROR(MAX(H277:K277)-M277,0)</f>
        <v>0</v>
      </c>
      <c r="O277" t="s">
        <v>882</v>
      </c>
    </row>
    <row r="278" spans="1:15">
      <c r="A278">
        <v>299</v>
      </c>
      <c r="H278" t="str">
        <f t="shared" si="22"/>
        <v/>
      </c>
      <c r="I278" t="str">
        <f t="shared" si="23"/>
        <v/>
      </c>
      <c r="J278" t="str">
        <f t="shared" si="24"/>
        <v/>
      </c>
      <c r="K278" t="str">
        <f t="shared" si="25"/>
        <v/>
      </c>
      <c r="L278" s="33">
        <f t="shared" si="26"/>
        <v>0</v>
      </c>
      <c r="M278" t="e">
        <f>INDEX(espn!$C$2:$C$400,MATCH(RIGHT(B278,LEN(B278)-1),espn!$A$2:$A$400,0),1)</f>
        <v>#VALUE!</v>
      </c>
      <c r="N278">
        <f>IFERROR(M278-MIN(H278:K278),0)</f>
        <v>0</v>
      </c>
      <c r="O278" t="s">
        <v>856</v>
      </c>
    </row>
    <row r="279" spans="1:15">
      <c r="A279">
        <v>300</v>
      </c>
      <c r="H279" t="str">
        <f t="shared" si="22"/>
        <v/>
      </c>
      <c r="I279" t="str">
        <f t="shared" si="23"/>
        <v/>
      </c>
      <c r="J279" t="str">
        <f t="shared" si="24"/>
        <v/>
      </c>
      <c r="K279" t="str">
        <f t="shared" si="25"/>
        <v/>
      </c>
      <c r="L279" s="33">
        <f t="shared" si="26"/>
        <v>0</v>
      </c>
      <c r="M279" t="e">
        <f>INDEX(espn!$C$2:$C$400,MATCH(RIGHT(B279,LEN(B279)-1),espn!$A$2:$A$400,0),1)</f>
        <v>#VALUE!</v>
      </c>
      <c r="N279">
        <f>IFERROR(MAX(H279:K279)-M279,0)</f>
        <v>0</v>
      </c>
      <c r="O279" t="s">
        <v>882</v>
      </c>
    </row>
    <row r="280" spans="1:15">
      <c r="A280">
        <v>301</v>
      </c>
      <c r="H280" t="str">
        <f t="shared" si="22"/>
        <v/>
      </c>
      <c r="I280" t="str">
        <f t="shared" si="23"/>
        <v/>
      </c>
      <c r="J280" t="str">
        <f t="shared" si="24"/>
        <v/>
      </c>
      <c r="K280" t="str">
        <f t="shared" si="25"/>
        <v/>
      </c>
      <c r="L280" s="33">
        <f t="shared" si="26"/>
        <v>0</v>
      </c>
      <c r="M280" t="e">
        <f>INDEX(espn!$C$2:$C$400,MATCH(RIGHT(B280,LEN(B280)-1),espn!$A$2:$A$400,0),1)</f>
        <v>#VALUE!</v>
      </c>
      <c r="N280">
        <f>IFERROR(M280-MIN(H280:K280),0)</f>
        <v>0</v>
      </c>
      <c r="O280" t="s">
        <v>856</v>
      </c>
    </row>
    <row r="281" spans="1:15">
      <c r="A281">
        <v>302</v>
      </c>
      <c r="H281" t="str">
        <f t="shared" si="22"/>
        <v/>
      </c>
      <c r="I281" t="str">
        <f t="shared" si="23"/>
        <v/>
      </c>
      <c r="J281" t="str">
        <f t="shared" si="24"/>
        <v/>
      </c>
      <c r="K281" t="str">
        <f t="shared" si="25"/>
        <v/>
      </c>
      <c r="L281" s="33">
        <f t="shared" si="26"/>
        <v>0</v>
      </c>
      <c r="M281" t="e">
        <f>INDEX(espn!$C$2:$C$400,MATCH(RIGHT(B281,LEN(B281)-1),espn!$A$2:$A$400,0),1)</f>
        <v>#VALUE!</v>
      </c>
      <c r="N281">
        <f>IFERROR(MAX(H281:K281)-M281,0)</f>
        <v>0</v>
      </c>
      <c r="O281" t="s">
        <v>882</v>
      </c>
    </row>
    <row r="282" spans="1:15">
      <c r="A282">
        <v>303</v>
      </c>
      <c r="H282" t="str">
        <f t="shared" si="22"/>
        <v/>
      </c>
      <c r="I282" t="str">
        <f t="shared" si="23"/>
        <v/>
      </c>
      <c r="J282" t="str">
        <f t="shared" si="24"/>
        <v/>
      </c>
      <c r="K282" t="str">
        <f t="shared" si="25"/>
        <v/>
      </c>
      <c r="L282" s="33">
        <f t="shared" si="26"/>
        <v>0</v>
      </c>
      <c r="M282" t="e">
        <f>INDEX(espn!$C$2:$C$400,MATCH(RIGHT(B282,LEN(B282)-1),espn!$A$2:$A$400,0),1)</f>
        <v>#VALUE!</v>
      </c>
      <c r="N282">
        <f>IFERROR(M282-MIN(H282:K282),0)</f>
        <v>0</v>
      </c>
      <c r="O282" t="s">
        <v>856</v>
      </c>
    </row>
    <row r="283" spans="1:15">
      <c r="A283">
        <v>304</v>
      </c>
      <c r="H283" t="str">
        <f t="shared" si="22"/>
        <v/>
      </c>
      <c r="I283" t="str">
        <f t="shared" si="23"/>
        <v/>
      </c>
      <c r="J283" t="str">
        <f t="shared" si="24"/>
        <v/>
      </c>
      <c r="K283" t="str">
        <f t="shared" si="25"/>
        <v/>
      </c>
      <c r="L283" s="33">
        <f t="shared" si="26"/>
        <v>0</v>
      </c>
      <c r="M283" t="e">
        <f>INDEX(espn!$C$2:$C$400,MATCH(RIGHT(B283,LEN(B283)-1),espn!$A$2:$A$400,0),1)</f>
        <v>#VALUE!</v>
      </c>
      <c r="N283">
        <f>IFERROR(MAX(H283:K283)-M283,0)</f>
        <v>0</v>
      </c>
      <c r="O283" t="s">
        <v>882</v>
      </c>
    </row>
    <row r="284" spans="1:15">
      <c r="A284">
        <v>305</v>
      </c>
      <c r="H284" t="str">
        <f t="shared" si="22"/>
        <v/>
      </c>
      <c r="I284" t="str">
        <f t="shared" si="23"/>
        <v/>
      </c>
      <c r="J284" t="str">
        <f t="shared" si="24"/>
        <v/>
      </c>
      <c r="K284" t="str">
        <f t="shared" si="25"/>
        <v/>
      </c>
      <c r="L284" s="33">
        <f t="shared" si="26"/>
        <v>0</v>
      </c>
      <c r="M284" t="e">
        <f>INDEX(espn!$C$2:$C$400,MATCH(RIGHT(B284,LEN(B284)-1),espn!$A$2:$A$400,0),1)</f>
        <v>#VALUE!</v>
      </c>
      <c r="N284">
        <f>IFERROR(M284-MIN(H284:K284),0)</f>
        <v>0</v>
      </c>
      <c r="O284" t="s">
        <v>856</v>
      </c>
    </row>
    <row r="285" spans="1:15">
      <c r="A285">
        <v>306</v>
      </c>
      <c r="H285" t="str">
        <f t="shared" si="22"/>
        <v/>
      </c>
      <c r="I285" t="str">
        <f t="shared" si="23"/>
        <v/>
      </c>
      <c r="J285" t="str">
        <f t="shared" si="24"/>
        <v/>
      </c>
      <c r="K285" t="str">
        <f t="shared" si="25"/>
        <v/>
      </c>
      <c r="L285" s="33">
        <f t="shared" si="26"/>
        <v>0</v>
      </c>
      <c r="M285" t="e">
        <f>INDEX(espn!$C$2:$C$400,MATCH(RIGHT(B285,LEN(B285)-1),espn!$A$2:$A$400,0),1)</f>
        <v>#VALUE!</v>
      </c>
      <c r="N285">
        <f>IFERROR(MAX(H285:K285)-M285,0)</f>
        <v>0</v>
      </c>
      <c r="O285" t="s">
        <v>882</v>
      </c>
    </row>
    <row r="286" spans="1:15">
      <c r="A286">
        <v>307</v>
      </c>
      <c r="H286" t="str">
        <f t="shared" si="22"/>
        <v/>
      </c>
      <c r="I286" t="str">
        <f t="shared" si="23"/>
        <v/>
      </c>
      <c r="J286" t="str">
        <f t="shared" si="24"/>
        <v/>
      </c>
      <c r="K286" t="str">
        <f t="shared" si="25"/>
        <v/>
      </c>
      <c r="L286" s="33">
        <f t="shared" si="26"/>
        <v>0</v>
      </c>
      <c r="M286" t="e">
        <f>INDEX(espn!$C$2:$C$400,MATCH(RIGHT(B286,LEN(B286)-1),espn!$A$2:$A$400,0),1)</f>
        <v>#VALUE!</v>
      </c>
      <c r="N286">
        <f>IFERROR(M286-MIN(H286:K286),0)</f>
        <v>0</v>
      </c>
      <c r="O286" t="s">
        <v>856</v>
      </c>
    </row>
    <row r="287" spans="1:15">
      <c r="A287">
        <v>308</v>
      </c>
      <c r="H287" t="str">
        <f t="shared" si="22"/>
        <v/>
      </c>
      <c r="I287" t="str">
        <f t="shared" si="23"/>
        <v/>
      </c>
      <c r="J287" t="str">
        <f t="shared" si="24"/>
        <v/>
      </c>
      <c r="K287" t="str">
        <f t="shared" si="25"/>
        <v/>
      </c>
      <c r="L287" s="33">
        <f t="shared" si="26"/>
        <v>0</v>
      </c>
      <c r="M287" t="e">
        <f>INDEX(espn!$C$2:$C$400,MATCH(RIGHT(B287,LEN(B287)-1),espn!$A$2:$A$400,0),1)</f>
        <v>#VALUE!</v>
      </c>
      <c r="N287">
        <f>IFERROR(MAX(H287:K287)-M287,0)</f>
        <v>0</v>
      </c>
      <c r="O287" t="s">
        <v>882</v>
      </c>
    </row>
    <row r="288" spans="1:15">
      <c r="A288">
        <v>309</v>
      </c>
      <c r="H288" t="str">
        <f t="shared" si="22"/>
        <v/>
      </c>
      <c r="I288" t="str">
        <f t="shared" si="23"/>
        <v/>
      </c>
      <c r="J288" t="str">
        <f t="shared" si="24"/>
        <v/>
      </c>
      <c r="K288" t="str">
        <f t="shared" si="25"/>
        <v/>
      </c>
      <c r="L288" s="33">
        <f t="shared" si="26"/>
        <v>0</v>
      </c>
      <c r="M288" t="e">
        <f>INDEX(espn!$C$2:$C$400,MATCH(RIGHT(B288,LEN(B288)-1),espn!$A$2:$A$400,0),1)</f>
        <v>#VALUE!</v>
      </c>
      <c r="N288">
        <f>IFERROR(M288-MIN(H288:K288),0)</f>
        <v>0</v>
      </c>
      <c r="O288" t="s">
        <v>856</v>
      </c>
    </row>
    <row r="289" spans="1:15">
      <c r="A289">
        <v>310</v>
      </c>
      <c r="H289" t="str">
        <f t="shared" si="22"/>
        <v/>
      </c>
      <c r="I289" t="str">
        <f t="shared" si="23"/>
        <v/>
      </c>
      <c r="J289" t="str">
        <f t="shared" si="24"/>
        <v/>
      </c>
      <c r="K289" t="str">
        <f t="shared" si="25"/>
        <v/>
      </c>
      <c r="L289" s="33">
        <f t="shared" si="26"/>
        <v>0</v>
      </c>
      <c r="M289" t="e">
        <f>INDEX(espn!$C$2:$C$400,MATCH(RIGHT(B289,LEN(B289)-1),espn!$A$2:$A$400,0),1)</f>
        <v>#VALUE!</v>
      </c>
      <c r="N289">
        <f>IFERROR(MAX(H289:K289)-M289,0)</f>
        <v>0</v>
      </c>
      <c r="O289" t="s">
        <v>882</v>
      </c>
    </row>
    <row r="290" spans="1:15">
      <c r="A290">
        <v>311</v>
      </c>
      <c r="H290" t="str">
        <f t="shared" si="22"/>
        <v/>
      </c>
      <c r="I290" t="str">
        <f t="shared" si="23"/>
        <v/>
      </c>
      <c r="J290" t="str">
        <f t="shared" si="24"/>
        <v/>
      </c>
      <c r="K290" t="str">
        <f t="shared" si="25"/>
        <v/>
      </c>
      <c r="L290" s="33">
        <f t="shared" si="26"/>
        <v>0</v>
      </c>
      <c r="M290" t="e">
        <f>INDEX(espn!$C$2:$C$400,MATCH(RIGHT(B290,LEN(B290)-1),espn!$A$2:$A$400,0),1)</f>
        <v>#VALUE!</v>
      </c>
      <c r="N290">
        <f>IFERROR(M290-MIN(H290:K290),0)</f>
        <v>0</v>
      </c>
      <c r="O290" t="s">
        <v>856</v>
      </c>
    </row>
    <row r="291" spans="1:15">
      <c r="A291">
        <v>312</v>
      </c>
      <c r="H291" t="str">
        <f t="shared" si="22"/>
        <v/>
      </c>
      <c r="I291" t="str">
        <f t="shared" si="23"/>
        <v/>
      </c>
      <c r="J291" t="str">
        <f t="shared" si="24"/>
        <v/>
      </c>
      <c r="K291" t="str">
        <f t="shared" si="25"/>
        <v/>
      </c>
      <c r="L291" s="33">
        <f t="shared" si="26"/>
        <v>0</v>
      </c>
      <c r="M291" t="e">
        <f>INDEX(espn!$C$2:$C$400,MATCH(RIGHT(B291,LEN(B291)-1),espn!$A$2:$A$400,0),1)</f>
        <v>#VALUE!</v>
      </c>
      <c r="N291">
        <f>IFERROR(MAX(H291:K291)-M291,0)</f>
        <v>0</v>
      </c>
      <c r="O291" t="s">
        <v>882</v>
      </c>
    </row>
    <row r="292" spans="1:15">
      <c r="A292">
        <v>313</v>
      </c>
      <c r="H292" t="str">
        <f t="shared" si="22"/>
        <v/>
      </c>
      <c r="I292" t="str">
        <f t="shared" si="23"/>
        <v/>
      </c>
      <c r="J292" t="str">
        <f t="shared" si="24"/>
        <v/>
      </c>
      <c r="K292" t="str">
        <f t="shared" si="25"/>
        <v/>
      </c>
      <c r="L292" s="33">
        <f t="shared" si="26"/>
        <v>0</v>
      </c>
      <c r="M292" t="e">
        <f>INDEX(espn!$C$2:$C$400,MATCH(RIGHT(B292,LEN(B292)-1),espn!$A$2:$A$400,0),1)</f>
        <v>#VALUE!</v>
      </c>
      <c r="N292">
        <f>IFERROR(M292-MIN(H292:K292),0)</f>
        <v>0</v>
      </c>
      <c r="O292" t="s">
        <v>856</v>
      </c>
    </row>
    <row r="293" spans="1:15">
      <c r="A293">
        <v>314</v>
      </c>
      <c r="H293" t="str">
        <f t="shared" si="22"/>
        <v/>
      </c>
      <c r="I293" t="str">
        <f t="shared" si="23"/>
        <v/>
      </c>
      <c r="J293" t="str">
        <f t="shared" si="24"/>
        <v/>
      </c>
      <c r="K293" t="str">
        <f t="shared" si="25"/>
        <v/>
      </c>
      <c r="L293" s="33">
        <f t="shared" si="26"/>
        <v>0</v>
      </c>
      <c r="M293" t="e">
        <f>INDEX(espn!$C$2:$C$400,MATCH(RIGHT(B293,LEN(B293)-1),espn!$A$2:$A$400,0),1)</f>
        <v>#VALUE!</v>
      </c>
      <c r="N293">
        <f>IFERROR(MAX(H293:K293)-M293,0)</f>
        <v>0</v>
      </c>
      <c r="O293" t="s">
        <v>882</v>
      </c>
    </row>
    <row r="294" spans="1:15">
      <c r="A294">
        <v>315</v>
      </c>
      <c r="H294" t="str">
        <f t="shared" si="22"/>
        <v/>
      </c>
      <c r="I294" t="str">
        <f t="shared" si="23"/>
        <v/>
      </c>
      <c r="J294" t="str">
        <f t="shared" si="24"/>
        <v/>
      </c>
      <c r="K294" t="str">
        <f t="shared" si="25"/>
        <v/>
      </c>
      <c r="L294" s="33">
        <f t="shared" si="26"/>
        <v>0</v>
      </c>
      <c r="M294" t="e">
        <f>INDEX(espn!$C$2:$C$400,MATCH(RIGHT(B294,LEN(B294)-1),espn!$A$2:$A$400,0),1)</f>
        <v>#VALUE!</v>
      </c>
      <c r="N294">
        <f>IFERROR(M294-MIN(H294:K294),0)</f>
        <v>0</v>
      </c>
      <c r="O294" t="s">
        <v>856</v>
      </c>
    </row>
    <row r="295" spans="1:15">
      <c r="A295">
        <v>316</v>
      </c>
      <c r="H295" t="str">
        <f t="shared" si="22"/>
        <v/>
      </c>
      <c r="I295" t="str">
        <f t="shared" si="23"/>
        <v/>
      </c>
      <c r="J295" t="str">
        <f t="shared" si="24"/>
        <v/>
      </c>
      <c r="K295" t="str">
        <f t="shared" si="25"/>
        <v/>
      </c>
      <c r="L295" s="33">
        <f t="shared" si="26"/>
        <v>0</v>
      </c>
      <c r="M295" t="e">
        <f>INDEX(espn!$C$2:$C$400,MATCH(RIGHT(B295,LEN(B295)-1),espn!$A$2:$A$400,0),1)</f>
        <v>#VALUE!</v>
      </c>
      <c r="N295">
        <f>IFERROR(MAX(H295:K295)-M295,0)</f>
        <v>0</v>
      </c>
      <c r="O295" t="s">
        <v>882</v>
      </c>
    </row>
    <row r="296" spans="1:15">
      <c r="A296">
        <v>317</v>
      </c>
      <c r="H296" t="str">
        <f t="shared" si="22"/>
        <v/>
      </c>
      <c r="I296" t="str">
        <f t="shared" si="23"/>
        <v/>
      </c>
      <c r="J296" t="str">
        <f t="shared" si="24"/>
        <v/>
      </c>
      <c r="K296" t="str">
        <f t="shared" si="25"/>
        <v/>
      </c>
      <c r="L296" s="33">
        <f t="shared" si="26"/>
        <v>0</v>
      </c>
      <c r="M296" t="e">
        <f>INDEX(espn!$C$2:$C$400,MATCH(RIGHT(B296,LEN(B296)-1),espn!$A$2:$A$400,0),1)</f>
        <v>#VALUE!</v>
      </c>
      <c r="N296">
        <f>IFERROR(M296-MIN(H296:K296),0)</f>
        <v>0</v>
      </c>
      <c r="O296" t="s">
        <v>856</v>
      </c>
    </row>
    <row r="297" spans="1:15">
      <c r="A297">
        <v>318</v>
      </c>
      <c r="H297" t="str">
        <f t="shared" si="22"/>
        <v/>
      </c>
      <c r="I297" t="str">
        <f t="shared" si="23"/>
        <v/>
      </c>
      <c r="J297" t="str">
        <f t="shared" si="24"/>
        <v/>
      </c>
      <c r="K297" t="str">
        <f t="shared" si="25"/>
        <v/>
      </c>
      <c r="L297" s="33">
        <f t="shared" si="26"/>
        <v>0</v>
      </c>
      <c r="M297" t="e">
        <f>INDEX(espn!$C$2:$C$400,MATCH(RIGHT(B297,LEN(B297)-1),espn!$A$2:$A$400,0),1)</f>
        <v>#VALUE!</v>
      </c>
      <c r="N297">
        <f>IFERROR(MAX(H297:K297)-M297,0)</f>
        <v>0</v>
      </c>
      <c r="O297" t="s">
        <v>882</v>
      </c>
    </row>
    <row r="298" spans="1:15">
      <c r="A298">
        <v>319</v>
      </c>
      <c r="H298" t="str">
        <f t="shared" si="22"/>
        <v/>
      </c>
      <c r="I298" t="str">
        <f t="shared" si="23"/>
        <v/>
      </c>
      <c r="J298" t="str">
        <f t="shared" si="24"/>
        <v/>
      </c>
      <c r="K298" t="str">
        <f t="shared" si="25"/>
        <v/>
      </c>
      <c r="L298" s="33">
        <f t="shared" si="26"/>
        <v>0</v>
      </c>
      <c r="M298" t="e">
        <f>INDEX(espn!$C$2:$C$400,MATCH(RIGHT(B298,LEN(B298)-1),espn!$A$2:$A$400,0),1)</f>
        <v>#VALUE!</v>
      </c>
      <c r="N298">
        <f>IFERROR(M298-MIN(H298:K298),0)</f>
        <v>0</v>
      </c>
      <c r="O298" t="s">
        <v>856</v>
      </c>
    </row>
    <row r="299" spans="1:15">
      <c r="A299">
        <v>320</v>
      </c>
      <c r="H299" t="str">
        <f t="shared" si="22"/>
        <v/>
      </c>
      <c r="I299" t="str">
        <f t="shared" si="23"/>
        <v/>
      </c>
      <c r="J299" t="str">
        <f t="shared" si="24"/>
        <v/>
      </c>
      <c r="K299" t="str">
        <f t="shared" si="25"/>
        <v/>
      </c>
      <c r="L299" s="33">
        <f t="shared" si="26"/>
        <v>0</v>
      </c>
      <c r="M299" t="e">
        <f>INDEX(espn!$C$2:$C$400,MATCH(RIGHT(B299,LEN(B299)-1),espn!$A$2:$A$400,0),1)</f>
        <v>#VALUE!</v>
      </c>
      <c r="N299">
        <f>IFERROR(MAX(H299:K299)-M299,0)</f>
        <v>0</v>
      </c>
      <c r="O299" t="s">
        <v>882</v>
      </c>
    </row>
    <row r="300" spans="1:15">
      <c r="A300">
        <v>321</v>
      </c>
      <c r="H300" t="str">
        <f t="shared" si="22"/>
        <v/>
      </c>
      <c r="I300" t="str">
        <f t="shared" si="23"/>
        <v/>
      </c>
      <c r="J300" t="str">
        <f t="shared" si="24"/>
        <v/>
      </c>
      <c r="K300" t="str">
        <f t="shared" si="25"/>
        <v/>
      </c>
      <c r="L300" s="33">
        <f t="shared" si="26"/>
        <v>0</v>
      </c>
      <c r="M300" t="e">
        <f>INDEX(espn!$C$2:$C$400,MATCH(RIGHT(B300,LEN(B300)-1),espn!$A$2:$A$400,0),1)</f>
        <v>#VALUE!</v>
      </c>
      <c r="N300">
        <f>IFERROR(M300-MIN(H300:K300),0)</f>
        <v>0</v>
      </c>
      <c r="O300" t="s">
        <v>856</v>
      </c>
    </row>
    <row r="301" spans="1:15">
      <c r="A301">
        <v>322</v>
      </c>
      <c r="H301" t="str">
        <f t="shared" si="22"/>
        <v/>
      </c>
      <c r="I301" t="str">
        <f t="shared" si="23"/>
        <v/>
      </c>
      <c r="J301" t="str">
        <f t="shared" si="24"/>
        <v/>
      </c>
      <c r="K301" t="str">
        <f t="shared" si="25"/>
        <v/>
      </c>
      <c r="L301" s="33">
        <f t="shared" si="26"/>
        <v>0</v>
      </c>
      <c r="M301" t="e">
        <f>INDEX(espn!$C$2:$C$400,MATCH(RIGHT(B301,LEN(B301)-1),espn!$A$2:$A$400,0),1)</f>
        <v>#VALUE!</v>
      </c>
      <c r="N301">
        <f>IFERROR(MAX(H301:K301)-M301,0)</f>
        <v>0</v>
      </c>
      <c r="O301" t="s">
        <v>882</v>
      </c>
    </row>
    <row r="302" spans="1:15">
      <c r="A302">
        <v>323</v>
      </c>
      <c r="H302" t="str">
        <f t="shared" si="22"/>
        <v/>
      </c>
      <c r="I302" t="str">
        <f t="shared" si="23"/>
        <v/>
      </c>
      <c r="J302" t="str">
        <f t="shared" si="24"/>
        <v/>
      </c>
      <c r="K302" t="str">
        <f t="shared" si="25"/>
        <v/>
      </c>
      <c r="L302" s="33">
        <f t="shared" si="26"/>
        <v>0</v>
      </c>
      <c r="M302" t="e">
        <f>INDEX(espn!$C$2:$C$400,MATCH(RIGHT(B302,LEN(B302)-1),espn!$A$2:$A$400,0),1)</f>
        <v>#VALUE!</v>
      </c>
      <c r="N302">
        <f>IFERROR(M302-MIN(H302:K302),0)</f>
        <v>0</v>
      </c>
      <c r="O302" t="s">
        <v>856</v>
      </c>
    </row>
    <row r="303" spans="1:15">
      <c r="A303">
        <v>324</v>
      </c>
      <c r="H303" t="str">
        <f t="shared" si="22"/>
        <v/>
      </c>
      <c r="I303" t="str">
        <f t="shared" si="23"/>
        <v/>
      </c>
      <c r="J303" t="str">
        <f t="shared" si="24"/>
        <v/>
      </c>
      <c r="K303" t="str">
        <f t="shared" si="25"/>
        <v/>
      </c>
      <c r="L303" s="33">
        <f t="shared" si="26"/>
        <v>0</v>
      </c>
      <c r="M303" t="e">
        <f>INDEX(espn!$C$2:$C$400,MATCH(RIGHT(B303,LEN(B303)-1),espn!$A$2:$A$400,0),1)</f>
        <v>#VALUE!</v>
      </c>
      <c r="N303">
        <f>IFERROR(MAX(H303:K303)-M303,0)</f>
        <v>0</v>
      </c>
      <c r="O303" t="s">
        <v>882</v>
      </c>
    </row>
    <row r="304" spans="1:15">
      <c r="A304">
        <v>325</v>
      </c>
      <c r="H304" t="str">
        <f t="shared" si="22"/>
        <v/>
      </c>
      <c r="I304" t="str">
        <f t="shared" si="23"/>
        <v/>
      </c>
      <c r="J304" t="str">
        <f t="shared" si="24"/>
        <v/>
      </c>
      <c r="K304" t="str">
        <f t="shared" si="25"/>
        <v/>
      </c>
      <c r="L304" s="33">
        <f t="shared" si="26"/>
        <v>0</v>
      </c>
      <c r="M304" t="e">
        <f>INDEX(espn!$C$2:$C$400,MATCH(RIGHT(B304,LEN(B304)-1),espn!$A$2:$A$400,0),1)</f>
        <v>#VALUE!</v>
      </c>
      <c r="N304">
        <f>IFERROR(M304-MIN(H304:K304),0)</f>
        <v>0</v>
      </c>
      <c r="O304" t="s">
        <v>856</v>
      </c>
    </row>
    <row r="305" spans="1:15">
      <c r="A305">
        <v>326</v>
      </c>
      <c r="H305" t="str">
        <f t="shared" si="22"/>
        <v/>
      </c>
      <c r="I305" t="str">
        <f t="shared" si="23"/>
        <v/>
      </c>
      <c r="J305" t="str">
        <f t="shared" si="24"/>
        <v/>
      </c>
      <c r="K305" t="str">
        <f t="shared" si="25"/>
        <v/>
      </c>
      <c r="L305" s="33">
        <f t="shared" si="26"/>
        <v>0</v>
      </c>
      <c r="M305" t="e">
        <f>INDEX(espn!$C$2:$C$400,MATCH(RIGHT(B305,LEN(B305)-1),espn!$A$2:$A$400,0),1)</f>
        <v>#VALUE!</v>
      </c>
      <c r="N305">
        <f>IFERROR(MAX(H305:K305)-M305,0)</f>
        <v>0</v>
      </c>
      <c r="O305" t="s">
        <v>882</v>
      </c>
    </row>
    <row r="306" spans="1:15">
      <c r="A306">
        <v>327</v>
      </c>
      <c r="H306" t="str">
        <f t="shared" si="22"/>
        <v/>
      </c>
      <c r="I306" t="str">
        <f t="shared" si="23"/>
        <v/>
      </c>
      <c r="J306" t="str">
        <f t="shared" si="24"/>
        <v/>
      </c>
      <c r="K306" t="str">
        <f t="shared" si="25"/>
        <v/>
      </c>
      <c r="L306" s="33">
        <f t="shared" si="26"/>
        <v>0</v>
      </c>
      <c r="M306" t="e">
        <f>INDEX(espn!$C$2:$C$400,MATCH(RIGHT(B306,LEN(B306)-1),espn!$A$2:$A$400,0),1)</f>
        <v>#VALUE!</v>
      </c>
      <c r="N306">
        <f>IFERROR(M306-MIN(H306:K306),0)</f>
        <v>0</v>
      </c>
      <c r="O306" t="s">
        <v>856</v>
      </c>
    </row>
    <row r="307" spans="1:15">
      <c r="A307">
        <v>328</v>
      </c>
      <c r="H307" t="str">
        <f t="shared" si="22"/>
        <v/>
      </c>
      <c r="I307" t="str">
        <f t="shared" si="23"/>
        <v/>
      </c>
      <c r="J307" t="str">
        <f t="shared" si="24"/>
        <v/>
      </c>
      <c r="K307" t="str">
        <f t="shared" si="25"/>
        <v/>
      </c>
      <c r="L307" s="33">
        <f t="shared" si="26"/>
        <v>0</v>
      </c>
      <c r="M307" t="e">
        <f>INDEX(espn!$C$2:$C$400,MATCH(RIGHT(B307,LEN(B307)-1),espn!$A$2:$A$400,0),1)</f>
        <v>#VALUE!</v>
      </c>
      <c r="N307">
        <f>IFERROR(MAX(H307:K307)-M307,0)</f>
        <v>0</v>
      </c>
      <c r="O307" t="s">
        <v>882</v>
      </c>
    </row>
    <row r="308" spans="1:15">
      <c r="A308">
        <v>329</v>
      </c>
      <c r="H308" t="str">
        <f t="shared" si="22"/>
        <v/>
      </c>
      <c r="I308" t="str">
        <f t="shared" si="23"/>
        <v/>
      </c>
      <c r="J308" t="str">
        <f t="shared" si="24"/>
        <v/>
      </c>
      <c r="K308" t="str">
        <f t="shared" si="25"/>
        <v/>
      </c>
      <c r="L308" s="33">
        <f t="shared" si="26"/>
        <v>0</v>
      </c>
      <c r="M308" t="e">
        <f>INDEX(espn!$C$2:$C$400,MATCH(RIGHT(B308,LEN(B308)-1),espn!$A$2:$A$400,0),1)</f>
        <v>#VALUE!</v>
      </c>
      <c r="N308">
        <f>IFERROR(M308-MIN(H308:K308),0)</f>
        <v>0</v>
      </c>
      <c r="O308" t="s">
        <v>856</v>
      </c>
    </row>
    <row r="309" spans="1:15">
      <c r="A309">
        <v>330</v>
      </c>
      <c r="H309" t="str">
        <f t="shared" si="22"/>
        <v/>
      </c>
      <c r="I309" t="str">
        <f t="shared" si="23"/>
        <v/>
      </c>
      <c r="J309" t="str">
        <f t="shared" si="24"/>
        <v/>
      </c>
      <c r="K309" t="str">
        <f t="shared" si="25"/>
        <v/>
      </c>
      <c r="L309" s="33">
        <f t="shared" si="26"/>
        <v>0</v>
      </c>
      <c r="M309" t="e">
        <f>INDEX(espn!$C$2:$C$400,MATCH(RIGHT(B309,LEN(B309)-1),espn!$A$2:$A$400,0),1)</f>
        <v>#VALUE!</v>
      </c>
      <c r="N309">
        <f>IFERROR(MAX(H309:K309)-M309,0)</f>
        <v>0</v>
      </c>
      <c r="O309" t="s">
        <v>882</v>
      </c>
    </row>
    <row r="310" spans="1:15">
      <c r="A310">
        <v>331</v>
      </c>
      <c r="H310" t="str">
        <f t="shared" si="22"/>
        <v/>
      </c>
      <c r="I310" t="str">
        <f t="shared" si="23"/>
        <v/>
      </c>
      <c r="J310" t="str">
        <f t="shared" si="24"/>
        <v/>
      </c>
      <c r="K310" t="str">
        <f t="shared" si="25"/>
        <v/>
      </c>
      <c r="L310" s="33">
        <f t="shared" si="26"/>
        <v>0</v>
      </c>
      <c r="M310" t="e">
        <f>INDEX(espn!$C$2:$C$400,MATCH(RIGHT(B310,LEN(B310)-1),espn!$A$2:$A$400,0),1)</f>
        <v>#VALUE!</v>
      </c>
      <c r="N310">
        <f>IFERROR(M310-MIN(H310:K310),0)</f>
        <v>0</v>
      </c>
      <c r="O310" t="s">
        <v>856</v>
      </c>
    </row>
    <row r="311" spans="1:15">
      <c r="A311">
        <v>332</v>
      </c>
      <c r="H311" t="str">
        <f t="shared" si="22"/>
        <v/>
      </c>
      <c r="I311" t="str">
        <f t="shared" si="23"/>
        <v/>
      </c>
      <c r="J311" t="str">
        <f t="shared" si="24"/>
        <v/>
      </c>
      <c r="K311" t="str">
        <f t="shared" si="25"/>
        <v/>
      </c>
      <c r="L311" s="33">
        <f t="shared" si="26"/>
        <v>0</v>
      </c>
      <c r="M311" t="e">
        <f>INDEX(espn!$C$2:$C$400,MATCH(RIGHT(B311,LEN(B311)-1),espn!$A$2:$A$400,0),1)</f>
        <v>#VALUE!</v>
      </c>
      <c r="N311">
        <f>IFERROR(MAX(H311:K311)-M311,0)</f>
        <v>0</v>
      </c>
      <c r="O311" t="s">
        <v>882</v>
      </c>
    </row>
    <row r="312" spans="1:15">
      <c r="A312">
        <v>333</v>
      </c>
      <c r="H312" t="str">
        <f t="shared" si="22"/>
        <v/>
      </c>
      <c r="I312" t="str">
        <f t="shared" si="23"/>
        <v/>
      </c>
      <c r="J312" t="str">
        <f t="shared" si="24"/>
        <v/>
      </c>
      <c r="K312" t="str">
        <f t="shared" si="25"/>
        <v/>
      </c>
      <c r="L312" s="33">
        <f t="shared" si="26"/>
        <v>0</v>
      </c>
      <c r="M312" t="e">
        <f>INDEX(espn!$C$2:$C$400,MATCH(RIGHT(B312,LEN(B312)-1),espn!$A$2:$A$400,0),1)</f>
        <v>#VALUE!</v>
      </c>
      <c r="N312">
        <f>IFERROR(M312-MIN(H312:K312),0)</f>
        <v>0</v>
      </c>
      <c r="O312" t="s">
        <v>856</v>
      </c>
    </row>
    <row r="313" spans="1:15">
      <c r="A313">
        <v>334</v>
      </c>
      <c r="H313" t="str">
        <f t="shared" si="22"/>
        <v/>
      </c>
      <c r="I313" t="str">
        <f t="shared" si="23"/>
        <v/>
      </c>
      <c r="J313" t="str">
        <f t="shared" si="24"/>
        <v/>
      </c>
      <c r="K313" t="str">
        <f t="shared" si="25"/>
        <v/>
      </c>
      <c r="L313" s="33">
        <f t="shared" si="26"/>
        <v>0</v>
      </c>
      <c r="M313" t="e">
        <f>INDEX(espn!$C$2:$C$400,MATCH(RIGHT(B313,LEN(B313)-1),espn!$A$2:$A$400,0),1)</f>
        <v>#VALUE!</v>
      </c>
      <c r="N313">
        <f>IFERROR(MAX(H313:K313)-M313,0)</f>
        <v>0</v>
      </c>
      <c r="O313" t="s">
        <v>882</v>
      </c>
    </row>
    <row r="314" spans="1:15">
      <c r="A314">
        <v>335</v>
      </c>
      <c r="H314" t="str">
        <f t="shared" si="22"/>
        <v/>
      </c>
      <c r="I314" t="str">
        <f t="shared" si="23"/>
        <v/>
      </c>
      <c r="J314" t="str">
        <f t="shared" si="24"/>
        <v/>
      </c>
      <c r="K314" t="str">
        <f t="shared" si="25"/>
        <v/>
      </c>
      <c r="L314" s="33">
        <f t="shared" si="26"/>
        <v>0</v>
      </c>
      <c r="M314" t="e">
        <f>INDEX(espn!$C$2:$C$400,MATCH(RIGHT(B314,LEN(B314)-1),espn!$A$2:$A$400,0),1)</f>
        <v>#VALUE!</v>
      </c>
      <c r="N314">
        <f>IFERROR(M314-MIN(H314:K314),0)</f>
        <v>0</v>
      </c>
      <c r="O314" t="s">
        <v>856</v>
      </c>
    </row>
    <row r="315" spans="1:15">
      <c r="A315">
        <v>336</v>
      </c>
      <c r="H315" t="str">
        <f t="shared" si="22"/>
        <v/>
      </c>
      <c r="I315" t="str">
        <f t="shared" si="23"/>
        <v/>
      </c>
      <c r="J315" t="str">
        <f t="shared" si="24"/>
        <v/>
      </c>
      <c r="K315" t="str">
        <f t="shared" si="25"/>
        <v/>
      </c>
      <c r="L315" s="33">
        <f t="shared" si="26"/>
        <v>0</v>
      </c>
      <c r="M315" t="e">
        <f>INDEX(espn!$C$2:$C$400,MATCH(RIGHT(B315,LEN(B315)-1),espn!$A$2:$A$400,0),1)</f>
        <v>#VALUE!</v>
      </c>
      <c r="N315">
        <f>IFERROR(MAX(H315:K315)-M315,0)</f>
        <v>0</v>
      </c>
      <c r="O315" t="s">
        <v>882</v>
      </c>
    </row>
    <row r="316" spans="1:15">
      <c r="A316">
        <v>337</v>
      </c>
      <c r="H316" t="str">
        <f t="shared" si="22"/>
        <v/>
      </c>
      <c r="I316" t="str">
        <f t="shared" si="23"/>
        <v/>
      </c>
      <c r="J316" t="str">
        <f t="shared" si="24"/>
        <v/>
      </c>
      <c r="K316" t="str">
        <f t="shared" si="25"/>
        <v/>
      </c>
      <c r="L316" s="33">
        <f t="shared" si="26"/>
        <v>0</v>
      </c>
      <c r="M316" t="e">
        <f>INDEX(espn!$C$2:$C$400,MATCH(RIGHT(B316,LEN(B316)-1),espn!$A$2:$A$400,0),1)</f>
        <v>#VALUE!</v>
      </c>
      <c r="N316">
        <f>IFERROR(M316-MIN(H316:K316),0)</f>
        <v>0</v>
      </c>
      <c r="O316" t="s">
        <v>856</v>
      </c>
    </row>
    <row r="317" spans="1:15">
      <c r="A317">
        <v>338</v>
      </c>
      <c r="H317" t="str">
        <f t="shared" si="22"/>
        <v/>
      </c>
      <c r="I317" t="str">
        <f t="shared" si="23"/>
        <v/>
      </c>
      <c r="J317" t="str">
        <f t="shared" si="24"/>
        <v/>
      </c>
      <c r="K317" t="str">
        <f t="shared" si="25"/>
        <v/>
      </c>
      <c r="L317" s="33">
        <f t="shared" si="26"/>
        <v>0</v>
      </c>
      <c r="M317" t="e">
        <f>INDEX(espn!$C$2:$C$400,MATCH(RIGHT(B317,LEN(B317)-1),espn!$A$2:$A$400,0),1)</f>
        <v>#VALUE!</v>
      </c>
      <c r="N317">
        <f>IFERROR(MAX(H317:K317)-M317,0)</f>
        <v>0</v>
      </c>
      <c r="O317" t="s">
        <v>882</v>
      </c>
    </row>
    <row r="318" spans="1:15">
      <c r="A318">
        <v>339</v>
      </c>
      <c r="H318" t="str">
        <f t="shared" si="22"/>
        <v/>
      </c>
      <c r="I318" t="str">
        <f t="shared" si="23"/>
        <v/>
      </c>
      <c r="J318" t="str">
        <f t="shared" si="24"/>
        <v/>
      </c>
      <c r="K318" t="str">
        <f t="shared" si="25"/>
        <v/>
      </c>
      <c r="L318" s="33">
        <f t="shared" si="26"/>
        <v>0</v>
      </c>
      <c r="M318" t="e">
        <f>INDEX(espn!$C$2:$C$400,MATCH(RIGHT(B318,LEN(B318)-1),espn!$A$2:$A$400,0),1)</f>
        <v>#VALUE!</v>
      </c>
      <c r="N318">
        <f>IFERROR(M318-MIN(H318:K318),0)</f>
        <v>0</v>
      </c>
      <c r="O318" t="s">
        <v>856</v>
      </c>
    </row>
    <row r="319" spans="1:15">
      <c r="A319">
        <v>340</v>
      </c>
      <c r="H319" t="str">
        <f t="shared" si="22"/>
        <v/>
      </c>
      <c r="I319" t="str">
        <f t="shared" si="23"/>
        <v/>
      </c>
      <c r="J319" t="str">
        <f t="shared" si="24"/>
        <v/>
      </c>
      <c r="K319" t="str">
        <f t="shared" si="25"/>
        <v/>
      </c>
      <c r="L319" s="33">
        <f t="shared" si="26"/>
        <v>0</v>
      </c>
      <c r="M319" t="e">
        <f>INDEX(espn!$C$2:$C$400,MATCH(RIGHT(B319,LEN(B319)-1),espn!$A$2:$A$400,0),1)</f>
        <v>#VALUE!</v>
      </c>
      <c r="N319">
        <f>IFERROR(MAX(H319:K319)-M319,0)</f>
        <v>0</v>
      </c>
      <c r="O319" t="s">
        <v>882</v>
      </c>
    </row>
    <row r="320" spans="1:15">
      <c r="A320">
        <v>341</v>
      </c>
      <c r="H320" t="str">
        <f t="shared" si="22"/>
        <v/>
      </c>
      <c r="I320" t="str">
        <f t="shared" si="23"/>
        <v/>
      </c>
      <c r="J320" t="str">
        <f t="shared" si="24"/>
        <v/>
      </c>
      <c r="K320" t="str">
        <f t="shared" si="25"/>
        <v/>
      </c>
      <c r="L320" s="33">
        <f t="shared" si="26"/>
        <v>0</v>
      </c>
      <c r="M320" t="e">
        <f>INDEX(espn!$C$2:$C$400,MATCH(RIGHT(B320,LEN(B320)-1),espn!$A$2:$A$400,0),1)</f>
        <v>#VALUE!</v>
      </c>
      <c r="N320">
        <f>IFERROR(M320-MIN(H320:K320),0)</f>
        <v>0</v>
      </c>
      <c r="O320" t="s">
        <v>856</v>
      </c>
    </row>
    <row r="321" spans="1:15">
      <c r="A321">
        <v>342</v>
      </c>
      <c r="H321" t="str">
        <f t="shared" si="22"/>
        <v/>
      </c>
      <c r="I321" t="str">
        <f t="shared" si="23"/>
        <v/>
      </c>
      <c r="J321" t="str">
        <f t="shared" si="24"/>
        <v/>
      </c>
      <c r="K321" t="str">
        <f t="shared" si="25"/>
        <v/>
      </c>
      <c r="L321" s="33">
        <f t="shared" si="26"/>
        <v>0</v>
      </c>
      <c r="M321" t="e">
        <f>INDEX(espn!$C$2:$C$400,MATCH(RIGHT(B321,LEN(B321)-1),espn!$A$2:$A$400,0),1)</f>
        <v>#VALUE!</v>
      </c>
      <c r="N321">
        <f>IFERROR(MAX(H321:K321)-M321,0)</f>
        <v>0</v>
      </c>
      <c r="O321" t="s">
        <v>882</v>
      </c>
    </row>
    <row r="322" spans="1:15">
      <c r="A322">
        <v>343</v>
      </c>
      <c r="H322" t="str">
        <f t="shared" ref="H322:H345" si="27">IFERROR(MID(D322,2,LEN(D322)-5)*1,"")</f>
        <v/>
      </c>
      <c r="I322" t="str">
        <f t="shared" ref="I322:I345" si="28">IFERROR(MID(E322,2,LEN(E322)-5)*1,"")</f>
        <v/>
      </c>
      <c r="J322" t="str">
        <f t="shared" ref="J322:J345" si="29">IFERROR(MID(F322,2,LEN(F322)-5)*1,"")</f>
        <v/>
      </c>
      <c r="K322" t="str">
        <f t="shared" ref="K322:K345" si="30">IFERROR(MID(G322,2,LEN(G322)-5)*1,"")</f>
        <v/>
      </c>
      <c r="L322" s="33">
        <f t="shared" ref="L322:L385" si="31">MAX(H322:K322)-MIN(H322:K322)</f>
        <v>0</v>
      </c>
      <c r="M322" t="e">
        <f>INDEX(espn!$C$2:$C$400,MATCH(RIGHT(B322,LEN(B322)-1),espn!$A$2:$A$400,0),1)</f>
        <v>#VALUE!</v>
      </c>
      <c r="N322">
        <f>IFERROR(M322-MIN(H322:K322),0)</f>
        <v>0</v>
      </c>
      <c r="O322" t="s">
        <v>856</v>
      </c>
    </row>
    <row r="323" spans="1:15">
      <c r="A323">
        <v>344</v>
      </c>
      <c r="H323" t="str">
        <f t="shared" si="27"/>
        <v/>
      </c>
      <c r="I323" t="str">
        <f t="shared" si="28"/>
        <v/>
      </c>
      <c r="J323" t="str">
        <f t="shared" si="29"/>
        <v/>
      </c>
      <c r="K323" t="str">
        <f t="shared" si="30"/>
        <v/>
      </c>
      <c r="L323" s="33">
        <f t="shared" si="31"/>
        <v>0</v>
      </c>
      <c r="M323" t="e">
        <f>INDEX(espn!$C$2:$C$400,MATCH(RIGHT(B323,LEN(B323)-1),espn!$A$2:$A$400,0),1)</f>
        <v>#VALUE!</v>
      </c>
      <c r="N323">
        <f>IFERROR(MAX(H323:K323)-M323,0)</f>
        <v>0</v>
      </c>
      <c r="O323" t="s">
        <v>882</v>
      </c>
    </row>
    <row r="324" spans="1:15">
      <c r="A324">
        <v>345</v>
      </c>
      <c r="H324" t="str">
        <f t="shared" si="27"/>
        <v/>
      </c>
      <c r="I324" t="str">
        <f t="shared" si="28"/>
        <v/>
      </c>
      <c r="J324" t="str">
        <f t="shared" si="29"/>
        <v/>
      </c>
      <c r="K324" t="str">
        <f t="shared" si="30"/>
        <v/>
      </c>
      <c r="L324" s="33">
        <f t="shared" si="31"/>
        <v>0</v>
      </c>
      <c r="M324" t="e">
        <f>INDEX(espn!$C$2:$C$400,MATCH(RIGHT(B324,LEN(B324)-1),espn!$A$2:$A$400,0),1)</f>
        <v>#VALUE!</v>
      </c>
      <c r="N324">
        <f>IFERROR(M324-MIN(H324:K324),0)</f>
        <v>0</v>
      </c>
      <c r="O324" t="s">
        <v>856</v>
      </c>
    </row>
    <row r="325" spans="1:15">
      <c r="A325">
        <v>346</v>
      </c>
      <c r="H325" t="str">
        <f t="shared" si="27"/>
        <v/>
      </c>
      <c r="I325" t="str">
        <f t="shared" si="28"/>
        <v/>
      </c>
      <c r="J325" t="str">
        <f t="shared" si="29"/>
        <v/>
      </c>
      <c r="K325" t="str">
        <f t="shared" si="30"/>
        <v/>
      </c>
      <c r="L325" s="33">
        <f t="shared" si="31"/>
        <v>0</v>
      </c>
      <c r="M325" t="e">
        <f>INDEX(espn!$C$2:$C$400,MATCH(RIGHT(B325,LEN(B325)-1),espn!$A$2:$A$400,0),1)</f>
        <v>#VALUE!</v>
      </c>
      <c r="N325">
        <f>IFERROR(MAX(H325:K325)-M325,0)</f>
        <v>0</v>
      </c>
      <c r="O325" t="s">
        <v>882</v>
      </c>
    </row>
    <row r="326" spans="1:15">
      <c r="A326">
        <v>347</v>
      </c>
      <c r="H326" t="str">
        <f t="shared" si="27"/>
        <v/>
      </c>
      <c r="I326" t="str">
        <f t="shared" si="28"/>
        <v/>
      </c>
      <c r="J326" t="str">
        <f t="shared" si="29"/>
        <v/>
      </c>
      <c r="K326" t="str">
        <f t="shared" si="30"/>
        <v/>
      </c>
      <c r="L326" s="33">
        <f t="shared" si="31"/>
        <v>0</v>
      </c>
      <c r="M326" t="e">
        <f>INDEX(espn!$C$2:$C$400,MATCH(RIGHT(B326,LEN(B326)-1),espn!$A$2:$A$400,0),1)</f>
        <v>#VALUE!</v>
      </c>
      <c r="N326">
        <f>IFERROR(M326-MIN(H326:K326),0)</f>
        <v>0</v>
      </c>
      <c r="O326" t="s">
        <v>856</v>
      </c>
    </row>
    <row r="327" spans="1:15">
      <c r="A327">
        <v>348</v>
      </c>
      <c r="H327" t="str">
        <f t="shared" si="27"/>
        <v/>
      </c>
      <c r="I327" t="str">
        <f t="shared" si="28"/>
        <v/>
      </c>
      <c r="J327" t="str">
        <f t="shared" si="29"/>
        <v/>
      </c>
      <c r="K327" t="str">
        <f t="shared" si="30"/>
        <v/>
      </c>
      <c r="L327" s="33">
        <f t="shared" si="31"/>
        <v>0</v>
      </c>
      <c r="M327" t="e">
        <f>INDEX(espn!$C$2:$C$400,MATCH(RIGHT(B327,LEN(B327)-1),espn!$A$2:$A$400,0),1)</f>
        <v>#VALUE!</v>
      </c>
      <c r="N327">
        <f>IFERROR(MAX(H327:K327)-M327,0)</f>
        <v>0</v>
      </c>
      <c r="O327" t="s">
        <v>882</v>
      </c>
    </row>
    <row r="328" spans="1:15">
      <c r="A328">
        <v>349</v>
      </c>
      <c r="H328" t="str">
        <f t="shared" si="27"/>
        <v/>
      </c>
      <c r="I328" t="str">
        <f t="shared" si="28"/>
        <v/>
      </c>
      <c r="J328" t="str">
        <f t="shared" si="29"/>
        <v/>
      </c>
      <c r="K328" t="str">
        <f t="shared" si="30"/>
        <v/>
      </c>
      <c r="L328" s="33">
        <f t="shared" si="31"/>
        <v>0</v>
      </c>
      <c r="M328" t="e">
        <f>INDEX(espn!$C$2:$C$400,MATCH(RIGHT(B328,LEN(B328)-1),espn!$A$2:$A$400,0),1)</f>
        <v>#VALUE!</v>
      </c>
      <c r="N328">
        <f>IFERROR(M328-MIN(H328:K328),0)</f>
        <v>0</v>
      </c>
      <c r="O328" t="s">
        <v>856</v>
      </c>
    </row>
    <row r="329" spans="1:15">
      <c r="A329">
        <v>350</v>
      </c>
      <c r="H329" t="str">
        <f t="shared" si="27"/>
        <v/>
      </c>
      <c r="I329" t="str">
        <f t="shared" si="28"/>
        <v/>
      </c>
      <c r="J329" t="str">
        <f t="shared" si="29"/>
        <v/>
      </c>
      <c r="K329" t="str">
        <f t="shared" si="30"/>
        <v/>
      </c>
      <c r="L329" s="33">
        <f t="shared" si="31"/>
        <v>0</v>
      </c>
      <c r="M329" t="e">
        <f>INDEX(espn!$C$2:$C$400,MATCH(RIGHT(B329,LEN(B329)-1),espn!$A$2:$A$400,0),1)</f>
        <v>#VALUE!</v>
      </c>
      <c r="N329">
        <f>IFERROR(MAX(H329:K329)-M329,0)</f>
        <v>0</v>
      </c>
      <c r="O329" t="s">
        <v>882</v>
      </c>
    </row>
    <row r="330" spans="1:15">
      <c r="A330">
        <v>351</v>
      </c>
      <c r="H330" t="str">
        <f t="shared" si="27"/>
        <v/>
      </c>
      <c r="I330" t="str">
        <f t="shared" si="28"/>
        <v/>
      </c>
      <c r="J330" t="str">
        <f t="shared" si="29"/>
        <v/>
      </c>
      <c r="K330" t="str">
        <f t="shared" si="30"/>
        <v/>
      </c>
      <c r="L330" s="33">
        <f t="shared" si="31"/>
        <v>0</v>
      </c>
      <c r="M330" t="e">
        <f>INDEX(espn!$C$2:$C$400,MATCH(RIGHT(B330,LEN(B330)-1),espn!$A$2:$A$400,0),1)</f>
        <v>#VALUE!</v>
      </c>
      <c r="N330">
        <f>IFERROR(M330-MIN(H330:K330),0)</f>
        <v>0</v>
      </c>
      <c r="O330" t="s">
        <v>856</v>
      </c>
    </row>
    <row r="331" spans="1:15">
      <c r="A331">
        <v>352</v>
      </c>
      <c r="H331" t="str">
        <f t="shared" si="27"/>
        <v/>
      </c>
      <c r="I331" t="str">
        <f t="shared" si="28"/>
        <v/>
      </c>
      <c r="J331" t="str">
        <f t="shared" si="29"/>
        <v/>
      </c>
      <c r="K331" t="str">
        <f t="shared" si="30"/>
        <v/>
      </c>
      <c r="L331" s="33">
        <f t="shared" si="31"/>
        <v>0</v>
      </c>
      <c r="M331" t="e">
        <f>INDEX(espn!$C$2:$C$400,MATCH(RIGHT(B331,LEN(B331)-1),espn!$A$2:$A$400,0),1)</f>
        <v>#VALUE!</v>
      </c>
      <c r="N331">
        <f>IFERROR(MAX(H331:K331)-M331,0)</f>
        <v>0</v>
      </c>
      <c r="O331" t="s">
        <v>882</v>
      </c>
    </row>
    <row r="332" spans="1:15">
      <c r="A332">
        <v>353</v>
      </c>
      <c r="H332" t="str">
        <f t="shared" si="27"/>
        <v/>
      </c>
      <c r="I332" t="str">
        <f t="shared" si="28"/>
        <v/>
      </c>
      <c r="J332" t="str">
        <f t="shared" si="29"/>
        <v/>
      </c>
      <c r="K332" t="str">
        <f t="shared" si="30"/>
        <v/>
      </c>
      <c r="L332" s="33">
        <f t="shared" si="31"/>
        <v>0</v>
      </c>
      <c r="M332" t="e">
        <f>INDEX(espn!$C$2:$C$400,MATCH(RIGHT(B332,LEN(B332)-1),espn!$A$2:$A$400,0),1)</f>
        <v>#VALUE!</v>
      </c>
      <c r="N332">
        <f>IFERROR(M332-MIN(H332:K332),0)</f>
        <v>0</v>
      </c>
      <c r="O332" t="s">
        <v>856</v>
      </c>
    </row>
    <row r="333" spans="1:15">
      <c r="A333">
        <v>354</v>
      </c>
      <c r="H333" t="str">
        <f t="shared" si="27"/>
        <v/>
      </c>
      <c r="I333" t="str">
        <f t="shared" si="28"/>
        <v/>
      </c>
      <c r="J333" t="str">
        <f t="shared" si="29"/>
        <v/>
      </c>
      <c r="K333" t="str">
        <f t="shared" si="30"/>
        <v/>
      </c>
      <c r="L333" s="33">
        <f t="shared" si="31"/>
        <v>0</v>
      </c>
      <c r="M333" t="e">
        <f>INDEX(espn!$C$2:$C$400,MATCH(RIGHT(B333,LEN(B333)-1),espn!$A$2:$A$400,0),1)</f>
        <v>#VALUE!</v>
      </c>
      <c r="N333">
        <f>IFERROR(MAX(H333:K333)-M333,0)</f>
        <v>0</v>
      </c>
      <c r="O333" t="s">
        <v>882</v>
      </c>
    </row>
    <row r="334" spans="1:15">
      <c r="A334">
        <v>355</v>
      </c>
      <c r="H334" t="str">
        <f t="shared" si="27"/>
        <v/>
      </c>
      <c r="I334" t="str">
        <f t="shared" si="28"/>
        <v/>
      </c>
      <c r="J334" t="str">
        <f t="shared" si="29"/>
        <v/>
      </c>
      <c r="K334" t="str">
        <f t="shared" si="30"/>
        <v/>
      </c>
      <c r="L334" s="33">
        <f t="shared" si="31"/>
        <v>0</v>
      </c>
      <c r="M334" t="e">
        <f>INDEX(espn!$C$2:$C$400,MATCH(RIGHT(B334,LEN(B334)-1),espn!$A$2:$A$400,0),1)</f>
        <v>#VALUE!</v>
      </c>
      <c r="N334">
        <f>IFERROR(M334-MIN(H334:K334),0)</f>
        <v>0</v>
      </c>
      <c r="O334" t="s">
        <v>856</v>
      </c>
    </row>
    <row r="335" spans="1:15">
      <c r="A335">
        <v>356</v>
      </c>
      <c r="H335" t="str">
        <f t="shared" si="27"/>
        <v/>
      </c>
      <c r="I335" t="str">
        <f t="shared" si="28"/>
        <v/>
      </c>
      <c r="J335" t="str">
        <f t="shared" si="29"/>
        <v/>
      </c>
      <c r="K335" t="str">
        <f t="shared" si="30"/>
        <v/>
      </c>
      <c r="L335" s="33">
        <f t="shared" si="31"/>
        <v>0</v>
      </c>
      <c r="M335" t="e">
        <f>INDEX(espn!$C$2:$C$400,MATCH(RIGHT(B335,LEN(B335)-1),espn!$A$2:$A$400,0),1)</f>
        <v>#VALUE!</v>
      </c>
      <c r="N335">
        <f>IFERROR(MAX(H335:K335)-M335,0)</f>
        <v>0</v>
      </c>
      <c r="O335" t="s">
        <v>882</v>
      </c>
    </row>
    <row r="336" spans="1:15">
      <c r="A336">
        <v>357</v>
      </c>
      <c r="H336" t="str">
        <f t="shared" si="27"/>
        <v/>
      </c>
      <c r="I336" t="str">
        <f t="shared" si="28"/>
        <v/>
      </c>
      <c r="J336" t="str">
        <f t="shared" si="29"/>
        <v/>
      </c>
      <c r="K336" t="str">
        <f t="shared" si="30"/>
        <v/>
      </c>
      <c r="L336" s="33">
        <f t="shared" si="31"/>
        <v>0</v>
      </c>
      <c r="M336" t="e">
        <f>INDEX(espn!$C$2:$C$400,MATCH(RIGHT(B336,LEN(B336)-1),espn!$A$2:$A$400,0),1)</f>
        <v>#VALUE!</v>
      </c>
      <c r="N336">
        <f>IFERROR(M336-MIN(H336:K336),0)</f>
        <v>0</v>
      </c>
      <c r="O336" t="s">
        <v>856</v>
      </c>
    </row>
    <row r="337" spans="1:15">
      <c r="A337">
        <v>358</v>
      </c>
      <c r="H337" t="str">
        <f t="shared" si="27"/>
        <v/>
      </c>
      <c r="I337" t="str">
        <f t="shared" si="28"/>
        <v/>
      </c>
      <c r="J337" t="str">
        <f t="shared" si="29"/>
        <v/>
      </c>
      <c r="K337" t="str">
        <f t="shared" si="30"/>
        <v/>
      </c>
      <c r="L337" s="33">
        <f t="shared" si="31"/>
        <v>0</v>
      </c>
      <c r="M337" t="e">
        <f>INDEX(espn!$C$2:$C$400,MATCH(RIGHT(B337,LEN(B337)-1),espn!$A$2:$A$400,0),1)</f>
        <v>#VALUE!</v>
      </c>
      <c r="N337">
        <f>IFERROR(MAX(H337:K337)-M337,0)</f>
        <v>0</v>
      </c>
      <c r="O337" t="s">
        <v>882</v>
      </c>
    </row>
    <row r="338" spans="1:15">
      <c r="A338">
        <v>359</v>
      </c>
      <c r="H338" t="str">
        <f t="shared" si="27"/>
        <v/>
      </c>
      <c r="I338" t="str">
        <f t="shared" si="28"/>
        <v/>
      </c>
      <c r="J338" t="str">
        <f t="shared" si="29"/>
        <v/>
      </c>
      <c r="K338" t="str">
        <f t="shared" si="30"/>
        <v/>
      </c>
      <c r="L338" s="33">
        <f t="shared" si="31"/>
        <v>0</v>
      </c>
      <c r="M338" t="e">
        <f>INDEX(espn!$C$2:$C$400,MATCH(RIGHT(B338,LEN(B338)-1),espn!$A$2:$A$400,0),1)</f>
        <v>#VALUE!</v>
      </c>
      <c r="N338">
        <f>IFERROR(M338-MIN(H338:K338),0)</f>
        <v>0</v>
      </c>
      <c r="O338" t="s">
        <v>856</v>
      </c>
    </row>
    <row r="339" spans="1:15">
      <c r="A339">
        <v>360</v>
      </c>
      <c r="H339" t="str">
        <f t="shared" si="27"/>
        <v/>
      </c>
      <c r="I339" t="str">
        <f t="shared" si="28"/>
        <v/>
      </c>
      <c r="J339" t="str">
        <f t="shared" si="29"/>
        <v/>
      </c>
      <c r="K339" t="str">
        <f t="shared" si="30"/>
        <v/>
      </c>
      <c r="L339" s="33">
        <f t="shared" si="31"/>
        <v>0</v>
      </c>
      <c r="M339" t="e">
        <f>INDEX(espn!$C$2:$C$400,MATCH(RIGHT(B339,LEN(B339)-1),espn!$A$2:$A$400,0),1)</f>
        <v>#VALUE!</v>
      </c>
      <c r="N339">
        <f>IFERROR(MAX(H339:K339)-M339,0)</f>
        <v>0</v>
      </c>
      <c r="O339" t="s">
        <v>882</v>
      </c>
    </row>
    <row r="340" spans="1:15">
      <c r="A340">
        <v>361</v>
      </c>
      <c r="H340" t="str">
        <f t="shared" si="27"/>
        <v/>
      </c>
      <c r="I340" t="str">
        <f t="shared" si="28"/>
        <v/>
      </c>
      <c r="J340" t="str">
        <f t="shared" si="29"/>
        <v/>
      </c>
      <c r="K340" t="str">
        <f t="shared" si="30"/>
        <v/>
      </c>
      <c r="L340" s="33">
        <f t="shared" si="31"/>
        <v>0</v>
      </c>
      <c r="M340" t="e">
        <f>INDEX(espn!$C$2:$C$400,MATCH(RIGHT(B340,LEN(B340)-1),espn!$A$2:$A$400,0),1)</f>
        <v>#VALUE!</v>
      </c>
      <c r="N340">
        <f>IFERROR(M340-MIN(H340:K340),0)</f>
        <v>0</v>
      </c>
      <c r="O340" t="s">
        <v>856</v>
      </c>
    </row>
    <row r="341" spans="1:15">
      <c r="A341">
        <v>362</v>
      </c>
      <c r="H341" t="str">
        <f t="shared" si="27"/>
        <v/>
      </c>
      <c r="I341" t="str">
        <f t="shared" si="28"/>
        <v/>
      </c>
      <c r="J341" t="str">
        <f t="shared" si="29"/>
        <v/>
      </c>
      <c r="K341" t="str">
        <f t="shared" si="30"/>
        <v/>
      </c>
      <c r="L341" s="33">
        <f t="shared" si="31"/>
        <v>0</v>
      </c>
      <c r="M341" t="e">
        <f>INDEX(espn!$C$2:$C$400,MATCH(RIGHT(B341,LEN(B341)-1),espn!$A$2:$A$400,0),1)</f>
        <v>#VALUE!</v>
      </c>
      <c r="N341">
        <f>IFERROR(MAX(H341:K341)-M341,0)</f>
        <v>0</v>
      </c>
      <c r="O341" t="s">
        <v>882</v>
      </c>
    </row>
    <row r="342" spans="1:15">
      <c r="A342">
        <v>363</v>
      </c>
      <c r="H342" t="str">
        <f t="shared" si="27"/>
        <v/>
      </c>
      <c r="I342" t="str">
        <f t="shared" si="28"/>
        <v/>
      </c>
      <c r="J342" t="str">
        <f t="shared" si="29"/>
        <v/>
      </c>
      <c r="K342" t="str">
        <f t="shared" si="30"/>
        <v/>
      </c>
      <c r="L342" s="33">
        <f t="shared" si="31"/>
        <v>0</v>
      </c>
      <c r="M342" t="e">
        <f>INDEX(espn!$C$2:$C$400,MATCH(RIGHT(B342,LEN(B342)-1),espn!$A$2:$A$400,0),1)</f>
        <v>#VALUE!</v>
      </c>
      <c r="N342">
        <f>IFERROR(M342-MIN(H342:K342),0)</f>
        <v>0</v>
      </c>
      <c r="O342" t="s">
        <v>856</v>
      </c>
    </row>
    <row r="343" spans="1:15">
      <c r="A343">
        <v>364</v>
      </c>
      <c r="H343" t="str">
        <f t="shared" si="27"/>
        <v/>
      </c>
      <c r="I343" t="str">
        <f t="shared" si="28"/>
        <v/>
      </c>
      <c r="J343" t="str">
        <f t="shared" si="29"/>
        <v/>
      </c>
      <c r="K343" t="str">
        <f t="shared" si="30"/>
        <v/>
      </c>
      <c r="L343" s="33">
        <f t="shared" si="31"/>
        <v>0</v>
      </c>
      <c r="M343" t="e">
        <f>INDEX(espn!$C$2:$C$400,MATCH(RIGHT(B343,LEN(B343)-1),espn!$A$2:$A$400,0),1)</f>
        <v>#VALUE!</v>
      </c>
      <c r="N343">
        <f>IFERROR(MAX(H343:K343)-M343,0)</f>
        <v>0</v>
      </c>
      <c r="O343" t="s">
        <v>882</v>
      </c>
    </row>
    <row r="344" spans="1:15">
      <c r="A344">
        <v>365</v>
      </c>
      <c r="H344" t="str">
        <f t="shared" si="27"/>
        <v/>
      </c>
      <c r="I344" t="str">
        <f t="shared" si="28"/>
        <v/>
      </c>
      <c r="J344" t="str">
        <f t="shared" si="29"/>
        <v/>
      </c>
      <c r="K344" t="str">
        <f t="shared" si="30"/>
        <v/>
      </c>
      <c r="L344" s="33">
        <f t="shared" si="31"/>
        <v>0</v>
      </c>
      <c r="M344" t="e">
        <f>INDEX(espn!$C$2:$C$400,MATCH(RIGHT(B344,LEN(B344)-1),espn!$A$2:$A$400,0),1)</f>
        <v>#VALUE!</v>
      </c>
      <c r="N344">
        <f>IFERROR(M344-MIN(H344:K344),0)</f>
        <v>0</v>
      </c>
      <c r="O344" t="s">
        <v>856</v>
      </c>
    </row>
    <row r="345" spans="1:15">
      <c r="A345">
        <v>366</v>
      </c>
      <c r="H345" t="str">
        <f t="shared" si="27"/>
        <v/>
      </c>
      <c r="I345" t="str">
        <f t="shared" si="28"/>
        <v/>
      </c>
      <c r="J345" t="str">
        <f t="shared" si="29"/>
        <v/>
      </c>
      <c r="K345" t="str">
        <f t="shared" si="30"/>
        <v/>
      </c>
      <c r="L345" s="33">
        <f t="shared" si="31"/>
        <v>0</v>
      </c>
      <c r="M345" t="e">
        <f>INDEX(espn!$C$2:$C$400,MATCH(RIGHT(B345,LEN(B345)-1),espn!$A$2:$A$400,0),1)</f>
        <v>#VALUE!</v>
      </c>
      <c r="N345">
        <f>IFERROR(MAX(H345:K345)-M345,0)</f>
        <v>0</v>
      </c>
      <c r="O345" t="s">
        <v>882</v>
      </c>
    </row>
    <row r="346" spans="1:15">
      <c r="A346">
        <v>367</v>
      </c>
      <c r="M346" t="e">
        <f>INDEX(espn!$C$2:$C$400,MATCH(RIGHT(B346,LEN(B346)-1),espn!$A$2:$A$400,0),1)</f>
        <v>#VALUE!</v>
      </c>
      <c r="N346">
        <f>IFERROR(M346-MIN(H346:K346),0)</f>
        <v>0</v>
      </c>
      <c r="O346" t="s">
        <v>856</v>
      </c>
    </row>
    <row r="347" spans="1:15">
      <c r="A347">
        <v>368</v>
      </c>
      <c r="M347" t="e">
        <f>INDEX(espn!$C$2:$C$400,MATCH(RIGHT(B347,LEN(B347)-1),espn!$A$2:$A$400,0),1)</f>
        <v>#VALUE!</v>
      </c>
      <c r="N347">
        <f>IFERROR(MAX(H347:K347)-M347,0)</f>
        <v>0</v>
      </c>
      <c r="O347" t="s">
        <v>882</v>
      </c>
    </row>
    <row r="348" spans="1:15">
      <c r="A348">
        <v>369</v>
      </c>
      <c r="M348" t="e">
        <f>INDEX(espn!$C$2:$C$400,MATCH(RIGHT(B348,LEN(B348)-1),espn!$A$2:$A$400,0),1)</f>
        <v>#VALUE!</v>
      </c>
      <c r="N348">
        <f>IFERROR(M348-MIN(H348:K348),0)</f>
        <v>0</v>
      </c>
      <c r="O348" t="s">
        <v>856</v>
      </c>
    </row>
    <row r="349" spans="1:15">
      <c r="A349">
        <v>370</v>
      </c>
      <c r="M349" t="e">
        <f>INDEX(espn!$C$2:$C$400,MATCH(RIGHT(B349,LEN(B349)-1),espn!$A$2:$A$400,0),1)</f>
        <v>#VALUE!</v>
      </c>
      <c r="N349">
        <f>IFERROR(MAX(H349:K349)-M349,0)</f>
        <v>0</v>
      </c>
      <c r="O349" t="s">
        <v>882</v>
      </c>
    </row>
    <row r="350" spans="1:15">
      <c r="A350">
        <v>371</v>
      </c>
      <c r="M350" t="e">
        <f>INDEX(espn!$C$2:$C$400,MATCH(RIGHT(B350,LEN(B350)-1),espn!$A$2:$A$400,0),1)</f>
        <v>#VALUE!</v>
      </c>
      <c r="N350">
        <f>IFERROR(M350-MIN(H350:K350),0)</f>
        <v>0</v>
      </c>
      <c r="O350" t="s">
        <v>856</v>
      </c>
    </row>
    <row r="351" spans="1:15">
      <c r="A351">
        <v>372</v>
      </c>
      <c r="M351" t="e">
        <f>INDEX(espn!$C$2:$C$400,MATCH(RIGHT(B351,LEN(B351)-1),espn!$A$2:$A$400,0),1)</f>
        <v>#VALUE!</v>
      </c>
      <c r="N351">
        <f>IFERROR(MAX(H351:K351)-M351,0)</f>
        <v>0</v>
      </c>
      <c r="O351" t="s">
        <v>882</v>
      </c>
    </row>
    <row r="352" spans="1:15">
      <c r="A352">
        <v>373</v>
      </c>
      <c r="M352" t="e">
        <f>INDEX(espn!$C$2:$C$400,MATCH(RIGHT(B352,LEN(B352)-1),espn!$A$2:$A$400,0),1)</f>
        <v>#VALUE!</v>
      </c>
      <c r="N352">
        <f>IFERROR(M352-MIN(H352:K352),0)</f>
        <v>0</v>
      </c>
      <c r="O352" t="s">
        <v>856</v>
      </c>
    </row>
    <row r="353" spans="1:15">
      <c r="A353">
        <v>374</v>
      </c>
      <c r="M353" t="e">
        <f>INDEX(espn!$C$2:$C$400,MATCH(RIGHT(B353,LEN(B353)-1),espn!$A$2:$A$400,0),1)</f>
        <v>#VALUE!</v>
      </c>
      <c r="N353">
        <f>IFERROR(MAX(H353:K353)-M353,0)</f>
        <v>0</v>
      </c>
      <c r="O353" t="s">
        <v>882</v>
      </c>
    </row>
    <row r="354" spans="1:15">
      <c r="A354">
        <v>375</v>
      </c>
      <c r="M354" t="e">
        <f>INDEX(espn!$C$2:$C$400,MATCH(RIGHT(B354,LEN(B354)-1),espn!$A$2:$A$400,0),1)</f>
        <v>#VALUE!</v>
      </c>
      <c r="N354">
        <f>IFERROR(M354-MIN(H354:K354),0)</f>
        <v>0</v>
      </c>
      <c r="O354" t="s">
        <v>856</v>
      </c>
    </row>
    <row r="355" spans="1:15">
      <c r="A355">
        <v>376</v>
      </c>
      <c r="M355" t="e">
        <f>INDEX(espn!$C$2:$C$400,MATCH(RIGHT(B355,LEN(B355)-1),espn!$A$2:$A$400,0),1)</f>
        <v>#VALUE!</v>
      </c>
      <c r="N355">
        <f>IFERROR(MAX(H355:K355)-M355,0)</f>
        <v>0</v>
      </c>
      <c r="O355" t="s">
        <v>882</v>
      </c>
    </row>
    <row r="356" spans="1:15">
      <c r="A356">
        <v>377</v>
      </c>
      <c r="M356" t="e">
        <f>INDEX(espn!$C$2:$C$400,MATCH(RIGHT(B356,LEN(B356)-1),espn!$A$2:$A$400,0),1)</f>
        <v>#VALUE!</v>
      </c>
      <c r="N356">
        <f>IFERROR(M356-MIN(H356:K356),0)</f>
        <v>0</v>
      </c>
      <c r="O356" t="s">
        <v>856</v>
      </c>
    </row>
    <row r="357" spans="1:15">
      <c r="A357">
        <v>378</v>
      </c>
      <c r="M357" t="e">
        <f>INDEX(espn!$C$2:$C$400,MATCH(RIGHT(B357,LEN(B357)-1),espn!$A$2:$A$400,0),1)</f>
        <v>#VALUE!</v>
      </c>
      <c r="N357">
        <f>IFERROR(MAX(H357:K357)-M357,0)</f>
        <v>0</v>
      </c>
      <c r="O357" t="s">
        <v>882</v>
      </c>
    </row>
    <row r="358" spans="1:15">
      <c r="A358">
        <v>379</v>
      </c>
      <c r="M358" t="e">
        <f>INDEX(espn!$C$2:$C$400,MATCH(RIGHT(B358,LEN(B358)-1),espn!$A$2:$A$400,0),1)</f>
        <v>#VALUE!</v>
      </c>
      <c r="N358">
        <f>IFERROR(M358-MIN(H358:K358),0)</f>
        <v>0</v>
      </c>
      <c r="O358" t="s">
        <v>856</v>
      </c>
    </row>
    <row r="359" spans="1:15">
      <c r="A359">
        <v>380</v>
      </c>
      <c r="M359" t="e">
        <f>INDEX(espn!$C$2:$C$400,MATCH(RIGHT(B359,LEN(B359)-1),espn!$A$2:$A$400,0),1)</f>
        <v>#VALUE!</v>
      </c>
      <c r="N359">
        <f>IFERROR(MAX(H359:K359)-M359,0)</f>
        <v>0</v>
      </c>
      <c r="O359" t="s">
        <v>882</v>
      </c>
    </row>
    <row r="360" spans="1:15">
      <c r="A360">
        <v>381</v>
      </c>
      <c r="M360" t="e">
        <f>INDEX(espn!$C$2:$C$400,MATCH(RIGHT(B360,LEN(B360)-1),espn!$A$2:$A$400,0),1)</f>
        <v>#VALUE!</v>
      </c>
      <c r="N360">
        <f>IFERROR(M360-MIN(H360:K360),0)</f>
        <v>0</v>
      </c>
      <c r="O360" t="s">
        <v>856</v>
      </c>
    </row>
    <row r="361" spans="1:15">
      <c r="A361">
        <v>382</v>
      </c>
      <c r="M361" t="e">
        <f>INDEX(espn!$C$2:$C$400,MATCH(RIGHT(B361,LEN(B361)-1),espn!$A$2:$A$400,0),1)</f>
        <v>#VALUE!</v>
      </c>
      <c r="N361">
        <f>IFERROR(MAX(H361:K361)-M361,0)</f>
        <v>0</v>
      </c>
      <c r="O361" t="s">
        <v>882</v>
      </c>
    </row>
    <row r="362" spans="1:15">
      <c r="A362">
        <v>383</v>
      </c>
      <c r="M362" t="e">
        <f>INDEX(espn!$C$2:$C$400,MATCH(RIGHT(B362,LEN(B362)-1),espn!$A$2:$A$400,0),1)</f>
        <v>#VALUE!</v>
      </c>
      <c r="N362">
        <f>IFERROR(M362-MIN(H362:K362),0)</f>
        <v>0</v>
      </c>
      <c r="O362" t="s">
        <v>856</v>
      </c>
    </row>
    <row r="363" spans="1:15">
      <c r="A363">
        <v>384</v>
      </c>
      <c r="M363" t="e">
        <f>INDEX(espn!$C$2:$C$400,MATCH(RIGHT(B363,LEN(B363)-1),espn!$A$2:$A$400,0),1)</f>
        <v>#VALUE!</v>
      </c>
      <c r="N363">
        <f>IFERROR(MAX(H363:K363)-M363,0)</f>
        <v>0</v>
      </c>
      <c r="O363" t="s">
        <v>882</v>
      </c>
    </row>
    <row r="364" spans="1:15">
      <c r="A364">
        <v>385</v>
      </c>
      <c r="M364" t="e">
        <f>INDEX(espn!$C$2:$C$400,MATCH(RIGHT(B364,LEN(B364)-1),espn!$A$2:$A$400,0),1)</f>
        <v>#VALUE!</v>
      </c>
      <c r="N364">
        <f>IFERROR(M364-MIN(H364:K364),0)</f>
        <v>0</v>
      </c>
      <c r="O364" t="s">
        <v>856</v>
      </c>
    </row>
    <row r="365" spans="1:15">
      <c r="A365">
        <v>386</v>
      </c>
      <c r="M365" t="e">
        <f>INDEX(espn!$C$2:$C$400,MATCH(RIGHT(B365,LEN(B365)-1),espn!$A$2:$A$400,0),1)</f>
        <v>#VALUE!</v>
      </c>
      <c r="N365">
        <f>IFERROR(MAX(H365:K365)-M365,0)</f>
        <v>0</v>
      </c>
      <c r="O365" t="s">
        <v>882</v>
      </c>
    </row>
    <row r="366" spans="1:15">
      <c r="A366">
        <v>387</v>
      </c>
      <c r="M366" t="e">
        <f>INDEX(espn!$C$2:$C$400,MATCH(RIGHT(B366,LEN(B366)-1),espn!$A$2:$A$400,0),1)</f>
        <v>#VALUE!</v>
      </c>
      <c r="N366">
        <f>IFERROR(M366-MIN(H366:K366),0)</f>
        <v>0</v>
      </c>
      <c r="O366" t="s">
        <v>856</v>
      </c>
    </row>
    <row r="367" spans="1:15">
      <c r="A367">
        <v>388</v>
      </c>
      <c r="M367" t="e">
        <f>INDEX(espn!$C$2:$C$400,MATCH(RIGHT(B367,LEN(B367)-1),espn!$A$2:$A$400,0),1)</f>
        <v>#VALUE!</v>
      </c>
      <c r="N367">
        <f>IFERROR(MAX(H367:K367)-M367,0)</f>
        <v>0</v>
      </c>
      <c r="O367" t="s">
        <v>882</v>
      </c>
    </row>
    <row r="368" spans="1:15">
      <c r="A368">
        <v>389</v>
      </c>
      <c r="M368" t="e">
        <f>INDEX(espn!$C$2:$C$400,MATCH(RIGHT(B368,LEN(B368)-1),espn!$A$2:$A$400,0),1)</f>
        <v>#VALUE!</v>
      </c>
      <c r="N368">
        <f>IFERROR(M368-MIN(H368:K368),0)</f>
        <v>0</v>
      </c>
      <c r="O368" t="s">
        <v>856</v>
      </c>
    </row>
    <row r="369" spans="1:15">
      <c r="A369">
        <v>3</v>
      </c>
      <c r="B369" t="s">
        <v>968</v>
      </c>
      <c r="D369" t="s">
        <v>969</v>
      </c>
      <c r="E369" t="s">
        <v>970</v>
      </c>
      <c r="F369" t="s">
        <v>971</v>
      </c>
      <c r="G369" t="s">
        <v>972</v>
      </c>
      <c r="H369">
        <f t="shared" ref="H369:H390" si="32">IFERROR(MID(D369,2,LEN(D369)-5)*1,"")</f>
        <v>305.5</v>
      </c>
      <c r="I369">
        <f t="shared" ref="I369:I390" si="33">IFERROR(MID(E369,2,LEN(E369)-5)*1,"")</f>
        <v>302.5</v>
      </c>
      <c r="J369">
        <f t="shared" ref="J369:J390" si="34">IFERROR(MID(F369,2,LEN(F369)-5)*1,"")</f>
        <v>306.5</v>
      </c>
      <c r="K369">
        <f t="shared" ref="K369:K390" si="35">IFERROR(MID(G369,2,LEN(G369)-5)*1,"")</f>
        <v>303.5</v>
      </c>
      <c r="L369" s="33">
        <f t="shared" ref="L369:L390" si="36">MAX(H369:K369)-MIN(H369:K369)</f>
        <v>4</v>
      </c>
      <c r="M369">
        <f>INDEX(espn!$C$2:$C$400,MATCH(RIGHT(B369,LEN(B369)-1),espn!$A$2:$A$400,0),1)</f>
        <v>301</v>
      </c>
      <c r="N369">
        <f>IFERROR(M369-MIN(H369:K369),0)</f>
        <v>-1.5</v>
      </c>
      <c r="O369" t="s">
        <v>856</v>
      </c>
    </row>
    <row r="370" spans="1:15">
      <c r="A370">
        <v>40</v>
      </c>
      <c r="B370" t="s">
        <v>893</v>
      </c>
      <c r="D370" t="s">
        <v>973</v>
      </c>
      <c r="E370" t="s">
        <v>974</v>
      </c>
      <c r="F370" t="s">
        <v>975</v>
      </c>
      <c r="G370" t="s">
        <v>938</v>
      </c>
      <c r="H370">
        <f t="shared" si="32"/>
        <v>219.5</v>
      </c>
      <c r="I370">
        <f t="shared" si="33"/>
        <v>216.5</v>
      </c>
      <c r="J370">
        <f t="shared" si="34"/>
        <v>218.5</v>
      </c>
      <c r="K370">
        <f t="shared" si="35"/>
        <v>235.5</v>
      </c>
      <c r="L370" s="33">
        <f t="shared" si="36"/>
        <v>19</v>
      </c>
      <c r="M370">
        <f>INDEX(espn!$C$2:$C$400,MATCH(RIGHT(B370,LEN(B370)-1),espn!$A$2:$A$400,0),1)</f>
        <v>239</v>
      </c>
      <c r="N370">
        <f>IFERROR(MAX(H370:K370)-M370,0)</f>
        <v>-3.5</v>
      </c>
      <c r="O370" t="s">
        <v>882</v>
      </c>
    </row>
    <row r="371" spans="1:15">
      <c r="A371">
        <v>5</v>
      </c>
      <c r="B371" t="s">
        <v>943</v>
      </c>
      <c r="D371" t="s">
        <v>976</v>
      </c>
      <c r="E371" t="s">
        <v>977</v>
      </c>
      <c r="F371" t="s">
        <v>978</v>
      </c>
      <c r="G371" t="s">
        <v>979</v>
      </c>
      <c r="H371">
        <f t="shared" si="32"/>
        <v>295.5</v>
      </c>
      <c r="I371">
        <f t="shared" si="33"/>
        <v>291.5</v>
      </c>
      <c r="J371">
        <f t="shared" si="34"/>
        <v>296.5</v>
      </c>
      <c r="K371">
        <f t="shared" si="35"/>
        <v>294.5</v>
      </c>
      <c r="L371" s="33">
        <f t="shared" si="36"/>
        <v>5</v>
      </c>
      <c r="M371">
        <f>INDEX(espn!$C$2:$C$400,MATCH(RIGHT(B371,LEN(B371)-1),espn!$A$2:$A$400,0),1)</f>
        <v>286</v>
      </c>
      <c r="N371">
        <f>IFERROR(M371-MIN(H371:K371),0)</f>
        <v>-5.5</v>
      </c>
      <c r="O371" t="s">
        <v>856</v>
      </c>
    </row>
    <row r="372" spans="1:15">
      <c r="A372">
        <v>19</v>
      </c>
      <c r="B372" t="s">
        <v>948</v>
      </c>
      <c r="D372" t="s">
        <v>980</v>
      </c>
      <c r="E372" t="s">
        <v>981</v>
      </c>
      <c r="F372" t="s">
        <v>982</v>
      </c>
      <c r="G372" t="s">
        <v>983</v>
      </c>
      <c r="H372">
        <f t="shared" si="32"/>
        <v>254.5</v>
      </c>
      <c r="I372">
        <f t="shared" si="33"/>
        <v>250.5</v>
      </c>
      <c r="J372">
        <f t="shared" si="34"/>
        <v>252.5</v>
      </c>
      <c r="K372">
        <f t="shared" si="35"/>
        <v>252.5</v>
      </c>
      <c r="L372" s="33">
        <f t="shared" si="36"/>
        <v>4</v>
      </c>
      <c r="M372">
        <f>INDEX(espn!$C$2:$C$400,MATCH(RIGHT(B372,LEN(B372)-1),espn!$A$2:$A$400,0),1)</f>
        <v>245</v>
      </c>
      <c r="N372">
        <f>IFERROR(M372-MIN(H372:K372),0)</f>
        <v>-5.5</v>
      </c>
      <c r="O372" t="s">
        <v>856</v>
      </c>
    </row>
    <row r="373" spans="1:15">
      <c r="A373">
        <v>21</v>
      </c>
      <c r="B373" t="s">
        <v>939</v>
      </c>
      <c r="D373" t="s">
        <v>984</v>
      </c>
      <c r="E373" t="s">
        <v>981</v>
      </c>
      <c r="F373" t="s">
        <v>985</v>
      </c>
      <c r="G373" t="s">
        <v>986</v>
      </c>
      <c r="H373">
        <f t="shared" si="32"/>
        <v>252.5</v>
      </c>
      <c r="I373">
        <f t="shared" si="33"/>
        <v>250.5</v>
      </c>
      <c r="J373">
        <f t="shared" si="34"/>
        <v>253.5</v>
      </c>
      <c r="K373">
        <f t="shared" si="35"/>
        <v>252.5</v>
      </c>
      <c r="L373" s="33">
        <f t="shared" si="36"/>
        <v>3</v>
      </c>
      <c r="M373">
        <f>INDEX(espn!$C$2:$C$400,MATCH(RIGHT(B373,LEN(B373)-1),espn!$A$2:$A$400,0),1)</f>
        <v>241</v>
      </c>
      <c r="N373">
        <f>IFERROR(M373-MIN(H373:K373),0)</f>
        <v>-9.5</v>
      </c>
      <c r="O373" t="s">
        <v>856</v>
      </c>
    </row>
    <row r="374" spans="1:15">
      <c r="A374">
        <v>31</v>
      </c>
      <c r="B374" t="s">
        <v>913</v>
      </c>
      <c r="D374" t="s">
        <v>987</v>
      </c>
      <c r="E374" t="s">
        <v>988</v>
      </c>
      <c r="F374" t="s">
        <v>989</v>
      </c>
      <c r="G374" t="s">
        <v>860</v>
      </c>
      <c r="H374">
        <f t="shared" si="32"/>
        <v>232.5</v>
      </c>
      <c r="I374">
        <f t="shared" si="33"/>
        <v>228.5</v>
      </c>
      <c r="J374">
        <f t="shared" si="34"/>
        <v>235.5</v>
      </c>
      <c r="K374">
        <f t="shared" si="35"/>
        <v>232.5</v>
      </c>
      <c r="L374" s="33">
        <f t="shared" si="36"/>
        <v>7</v>
      </c>
      <c r="M374">
        <f>INDEX(espn!$C$2:$C$400,MATCH(RIGHT(B374,LEN(B374)-1),espn!$A$2:$A$400,0),1)</f>
        <v>217</v>
      </c>
      <c r="N374">
        <f>IFERROR(M374-MIN(H374:K374),0)</f>
        <v>-11.5</v>
      </c>
      <c r="O374" t="s">
        <v>856</v>
      </c>
    </row>
    <row r="375" spans="1:15">
      <c r="A375">
        <v>44</v>
      </c>
      <c r="B375" t="s">
        <v>926</v>
      </c>
      <c r="D375" t="s">
        <v>922</v>
      </c>
      <c r="E375" t="s">
        <v>923</v>
      </c>
      <c r="F375" t="s">
        <v>990</v>
      </c>
      <c r="G375" t="s">
        <v>991</v>
      </c>
      <c r="H375">
        <f t="shared" si="32"/>
        <v>210.5</v>
      </c>
      <c r="I375">
        <f t="shared" si="33"/>
        <v>209.5</v>
      </c>
      <c r="J375">
        <f t="shared" si="34"/>
        <v>207.5</v>
      </c>
      <c r="K375">
        <f t="shared" si="35"/>
        <v>209.5</v>
      </c>
      <c r="L375" s="33">
        <f t="shared" si="36"/>
        <v>3</v>
      </c>
      <c r="M375">
        <f>INDEX(espn!$C$2:$C$400,MATCH(RIGHT(B375,LEN(B375)-1),espn!$A$2:$A$400,0),1)</f>
        <v>222</v>
      </c>
      <c r="N375">
        <f>IFERROR(MAX(H375:K375)-M375,0)</f>
        <v>-11.5</v>
      </c>
      <c r="O375" t="s">
        <v>882</v>
      </c>
    </row>
    <row r="376" spans="1:15">
      <c r="A376">
        <v>49</v>
      </c>
      <c r="B376" t="s">
        <v>930</v>
      </c>
      <c r="D376" t="s">
        <v>992</v>
      </c>
      <c r="E376" t="s">
        <v>993</v>
      </c>
      <c r="F376" t="s">
        <v>994</v>
      </c>
      <c r="G376" t="s">
        <v>995</v>
      </c>
      <c r="H376">
        <f t="shared" si="32"/>
        <v>196.5</v>
      </c>
      <c r="I376">
        <f t="shared" si="33"/>
        <v>195.5</v>
      </c>
      <c r="J376">
        <f t="shared" si="34"/>
        <v>193.5</v>
      </c>
      <c r="K376">
        <f t="shared" si="35"/>
        <v>193.5</v>
      </c>
      <c r="L376" s="33">
        <f t="shared" si="36"/>
        <v>3</v>
      </c>
      <c r="M376">
        <f>INDEX(espn!$C$2:$C$400,MATCH(RIGHT(B376,LEN(B376)-1),espn!$A$2:$A$400,0),1)</f>
        <v>182</v>
      </c>
      <c r="N376">
        <f>IFERROR(M376-MIN(H376:K376),0)</f>
        <v>-11.5</v>
      </c>
      <c r="O376" t="s">
        <v>856</v>
      </c>
    </row>
    <row r="377" spans="1:15">
      <c r="A377">
        <v>11</v>
      </c>
      <c r="B377" t="s">
        <v>903</v>
      </c>
      <c r="D377" t="s">
        <v>996</v>
      </c>
      <c r="E377" t="s">
        <v>875</v>
      </c>
      <c r="F377" t="s">
        <v>997</v>
      </c>
      <c r="G377" t="s">
        <v>998</v>
      </c>
      <c r="H377">
        <f t="shared" si="32"/>
        <v>279.5</v>
      </c>
      <c r="I377">
        <f t="shared" si="33"/>
        <v>280.5</v>
      </c>
      <c r="J377">
        <f t="shared" si="34"/>
        <v>274.5</v>
      </c>
      <c r="K377">
        <f t="shared" si="35"/>
        <v>275.5</v>
      </c>
      <c r="L377" s="33">
        <f t="shared" si="36"/>
        <v>6</v>
      </c>
      <c r="M377">
        <f>INDEX(espn!$C$2:$C$400,MATCH(RIGHT(B377,LEN(B377)-1),espn!$A$2:$A$400,0),1)</f>
        <v>261</v>
      </c>
      <c r="N377">
        <f>IFERROR(M377-MIN(H377:K377),0)</f>
        <v>-13.5</v>
      </c>
      <c r="O377" t="s">
        <v>856</v>
      </c>
    </row>
    <row r="378" spans="1:15">
      <c r="A378">
        <v>43</v>
      </c>
      <c r="B378" t="s">
        <v>921</v>
      </c>
      <c r="D378" t="s">
        <v>868</v>
      </c>
      <c r="E378" t="s">
        <v>927</v>
      </c>
      <c r="F378" t="s">
        <v>999</v>
      </c>
      <c r="G378" t="s">
        <v>1000</v>
      </c>
      <c r="H378">
        <f t="shared" si="32"/>
        <v>210.5</v>
      </c>
      <c r="I378">
        <f t="shared" si="33"/>
        <v>209.5</v>
      </c>
      <c r="J378">
        <f t="shared" si="34"/>
        <v>213.5</v>
      </c>
      <c r="K378">
        <f t="shared" si="35"/>
        <v>210.5</v>
      </c>
      <c r="L378" s="33">
        <f t="shared" si="36"/>
        <v>4</v>
      </c>
      <c r="M378">
        <f>INDEX(espn!$C$2:$C$400,MATCH(RIGHT(B378,LEN(B378)-1),espn!$A$2:$A$400,0),1)</f>
        <v>196</v>
      </c>
      <c r="N378">
        <f>IFERROR(M378-MIN(H378:K378),0)</f>
        <v>-13.5</v>
      </c>
      <c r="O378" t="s">
        <v>856</v>
      </c>
    </row>
    <row r="379" spans="1:15">
      <c r="A379">
        <v>24</v>
      </c>
      <c r="B379" t="s">
        <v>918</v>
      </c>
      <c r="D379" t="s">
        <v>1001</v>
      </c>
      <c r="E379" t="s">
        <v>1001</v>
      </c>
      <c r="F379" t="s">
        <v>1002</v>
      </c>
      <c r="G379" t="s">
        <v>1003</v>
      </c>
      <c r="H379">
        <f t="shared" si="32"/>
        <v>249.5</v>
      </c>
      <c r="I379">
        <f t="shared" si="33"/>
        <v>249.5</v>
      </c>
      <c r="J379">
        <f t="shared" si="34"/>
        <v>248.5</v>
      </c>
      <c r="K379">
        <f t="shared" si="35"/>
        <v>248.5</v>
      </c>
      <c r="L379" s="33">
        <f t="shared" si="36"/>
        <v>1</v>
      </c>
      <c r="M379">
        <f>INDEX(espn!$C$2:$C$400,MATCH(RIGHT(B379,LEN(B379)-1),espn!$A$2:$A$400,0),1)</f>
        <v>266</v>
      </c>
      <c r="N379">
        <f>IFERROR(MAX(H379:K379)-M379,0)</f>
        <v>-16.5</v>
      </c>
      <c r="O379" t="s">
        <v>882</v>
      </c>
    </row>
    <row r="380" spans="1:15">
      <c r="A380">
        <v>7</v>
      </c>
      <c r="B380" s="39" t="s">
        <v>883</v>
      </c>
      <c r="D380" t="s">
        <v>1004</v>
      </c>
      <c r="E380" t="s">
        <v>1005</v>
      </c>
      <c r="F380" t="s">
        <v>1006</v>
      </c>
      <c r="G380" t="s">
        <v>1007</v>
      </c>
      <c r="H380">
        <f t="shared" si="32"/>
        <v>287.5</v>
      </c>
      <c r="I380">
        <f t="shared" si="33"/>
        <v>293.5</v>
      </c>
      <c r="J380">
        <f t="shared" si="34"/>
        <v>289.5</v>
      </c>
      <c r="K380">
        <f t="shared" si="35"/>
        <v>288.5</v>
      </c>
      <c r="L380" s="33">
        <f t="shared" si="36"/>
        <v>6</v>
      </c>
      <c r="M380">
        <f>INDEX(espn!$C$2:$C$400,MATCH(RIGHT(B380,LEN(B380)-1),espn!$A$2:$A$400,0),1)</f>
        <v>269</v>
      </c>
      <c r="N380">
        <f>IFERROR(M380-MIN(H380:K380),0)</f>
        <v>-18.5</v>
      </c>
      <c r="O380" t="s">
        <v>856</v>
      </c>
    </row>
    <row r="381" spans="1:15">
      <c r="A381">
        <v>26</v>
      </c>
      <c r="B381" t="s">
        <v>898</v>
      </c>
      <c r="D381" t="s">
        <v>1008</v>
      </c>
      <c r="E381" t="s">
        <v>1009</v>
      </c>
      <c r="F381" t="s">
        <v>1010</v>
      </c>
      <c r="G381" t="s">
        <v>1003</v>
      </c>
      <c r="H381">
        <f t="shared" si="32"/>
        <v>249.5</v>
      </c>
      <c r="I381">
        <f t="shared" si="33"/>
        <v>248.5</v>
      </c>
      <c r="J381">
        <f t="shared" si="34"/>
        <v>248.5</v>
      </c>
      <c r="K381">
        <f t="shared" si="35"/>
        <v>248.5</v>
      </c>
      <c r="L381" s="33">
        <f t="shared" si="36"/>
        <v>1</v>
      </c>
      <c r="M381">
        <f>INDEX(espn!$C$2:$C$400,MATCH(RIGHT(B381,LEN(B381)-1),espn!$A$2:$A$400,0),1)</f>
        <v>269</v>
      </c>
      <c r="N381">
        <f>IFERROR(MAX(H381:K381)-M381,0)</f>
        <v>-19.5</v>
      </c>
      <c r="O381" t="s">
        <v>882</v>
      </c>
    </row>
    <row r="382" spans="1:15">
      <c r="A382">
        <v>34</v>
      </c>
      <c r="B382" t="s">
        <v>908</v>
      </c>
      <c r="E382" t="s">
        <v>1011</v>
      </c>
      <c r="H382" t="str">
        <f t="shared" si="32"/>
        <v/>
      </c>
      <c r="I382">
        <f t="shared" si="33"/>
        <v>231.5</v>
      </c>
      <c r="J382" t="str">
        <f t="shared" si="34"/>
        <v/>
      </c>
      <c r="K382" t="str">
        <f t="shared" si="35"/>
        <v/>
      </c>
      <c r="L382" s="33">
        <f t="shared" si="36"/>
        <v>0</v>
      </c>
      <c r="M382">
        <f>INDEX(espn!$C$2:$C$400,MATCH(RIGHT(B382,LEN(B382)-1),espn!$A$2:$A$400,0),1)</f>
        <v>251</v>
      </c>
      <c r="N382">
        <f>IFERROR(MAX(H382:K382)-M382,0)</f>
        <v>-19.5</v>
      </c>
      <c r="O382" t="s">
        <v>882</v>
      </c>
    </row>
    <row r="383" spans="1:15">
      <c r="A383">
        <v>15</v>
      </c>
      <c r="B383" t="s">
        <v>888</v>
      </c>
      <c r="D383" t="s">
        <v>966</v>
      </c>
      <c r="E383" t="s">
        <v>1012</v>
      </c>
      <c r="F383" t="s">
        <v>1013</v>
      </c>
      <c r="G383" t="s">
        <v>1014</v>
      </c>
      <c r="H383">
        <f t="shared" si="32"/>
        <v>255.5</v>
      </c>
      <c r="I383">
        <f t="shared" si="33"/>
        <v>256.5</v>
      </c>
      <c r="J383">
        <f t="shared" si="34"/>
        <v>257.5</v>
      </c>
      <c r="K383">
        <f t="shared" si="35"/>
        <v>257.5</v>
      </c>
      <c r="L383" s="33">
        <f t="shared" si="36"/>
        <v>2</v>
      </c>
      <c r="M383">
        <f>INDEX(espn!$C$2:$C$400,MATCH(RIGHT(B383,LEN(B383)-1),espn!$A$2:$A$400,0),1)</f>
        <v>235</v>
      </c>
      <c r="N383">
        <f>IFERROR(M383-MIN(H383:K383),0)</f>
        <v>-20.5</v>
      </c>
      <c r="O383" t="s">
        <v>856</v>
      </c>
    </row>
    <row r="384" spans="1:15">
      <c r="A384">
        <v>23</v>
      </c>
      <c r="B384" t="s">
        <v>878</v>
      </c>
      <c r="D384" t="s">
        <v>981</v>
      </c>
      <c r="E384" t="s">
        <v>1015</v>
      </c>
      <c r="F384" t="s">
        <v>1016</v>
      </c>
      <c r="H384">
        <f t="shared" si="32"/>
        <v>250.5</v>
      </c>
      <c r="I384">
        <f t="shared" si="33"/>
        <v>246.5</v>
      </c>
      <c r="J384">
        <f t="shared" si="34"/>
        <v>250.5</v>
      </c>
      <c r="K384" t="str">
        <f t="shared" si="35"/>
        <v/>
      </c>
      <c r="L384" s="33">
        <f t="shared" si="36"/>
        <v>4</v>
      </c>
      <c r="M384">
        <f>INDEX(espn!$C$2:$C$400,MATCH(RIGHT(B384,LEN(B384)-1),espn!$A$2:$A$400,0),1)</f>
        <v>223</v>
      </c>
      <c r="N384">
        <f>IFERROR(M384-MIN(H384:K384),0)</f>
        <v>-23.5</v>
      </c>
      <c r="O384" t="s">
        <v>856</v>
      </c>
    </row>
    <row r="385" spans="1:15">
      <c r="A385">
        <v>38</v>
      </c>
      <c r="B385" t="s">
        <v>866</v>
      </c>
      <c r="D385" t="s">
        <v>1017</v>
      </c>
      <c r="E385" t="s">
        <v>922</v>
      </c>
      <c r="F385" t="s">
        <v>1018</v>
      </c>
      <c r="G385" t="s">
        <v>1019</v>
      </c>
      <c r="H385">
        <f t="shared" si="32"/>
        <v>220.5</v>
      </c>
      <c r="I385">
        <f t="shared" si="33"/>
        <v>210.5</v>
      </c>
      <c r="J385">
        <f t="shared" si="34"/>
        <v>215.5</v>
      </c>
      <c r="K385">
        <f t="shared" si="35"/>
        <v>220.5</v>
      </c>
      <c r="L385" s="33">
        <f t="shared" si="36"/>
        <v>10</v>
      </c>
      <c r="M385">
        <f>INDEX(espn!$C$2:$C$400,MATCH(RIGHT(B385,LEN(B385)-1),espn!$A$2:$A$400,0),1)</f>
        <v>249</v>
      </c>
      <c r="N385">
        <f t="shared" ref="N385:N390" si="37">IFERROR(MAX(H385:K385)-M385,0)</f>
        <v>-28.5</v>
      </c>
      <c r="O385" t="s">
        <v>882</v>
      </c>
    </row>
    <row r="386" spans="1:15">
      <c r="A386">
        <v>46</v>
      </c>
      <c r="B386" t="s">
        <v>871</v>
      </c>
      <c r="D386" t="s">
        <v>1020</v>
      </c>
      <c r="E386" t="s">
        <v>922</v>
      </c>
      <c r="F386" t="s">
        <v>1021</v>
      </c>
      <c r="H386">
        <f t="shared" si="32"/>
        <v>204.5</v>
      </c>
      <c r="I386">
        <f t="shared" si="33"/>
        <v>210.5</v>
      </c>
      <c r="J386">
        <f t="shared" si="34"/>
        <v>202.5</v>
      </c>
      <c r="K386" t="str">
        <f t="shared" si="35"/>
        <v/>
      </c>
      <c r="L386" s="33">
        <f t="shared" si="36"/>
        <v>8</v>
      </c>
      <c r="M386">
        <f>INDEX(espn!$C$2:$C$400,MATCH(RIGHT(B386,LEN(B386)-1),espn!$A$2:$A$400,0),1)</f>
        <v>241</v>
      </c>
      <c r="N386">
        <f t="shared" si="37"/>
        <v>-30.5</v>
      </c>
      <c r="O386" t="s">
        <v>882</v>
      </c>
    </row>
    <row r="387" spans="1:15">
      <c r="A387">
        <v>8</v>
      </c>
      <c r="B387" t="s">
        <v>874</v>
      </c>
      <c r="D387" t="s">
        <v>905</v>
      </c>
      <c r="E387" t="s">
        <v>905</v>
      </c>
      <c r="F387" t="s">
        <v>1022</v>
      </c>
      <c r="G387" t="s">
        <v>1023</v>
      </c>
      <c r="H387">
        <f t="shared" si="32"/>
        <v>280.5</v>
      </c>
      <c r="I387">
        <f t="shared" si="33"/>
        <v>280.5</v>
      </c>
      <c r="J387">
        <f t="shared" si="34"/>
        <v>279.5</v>
      </c>
      <c r="K387">
        <f t="shared" si="35"/>
        <v>280.5</v>
      </c>
      <c r="L387" s="33">
        <f t="shared" si="36"/>
        <v>1</v>
      </c>
      <c r="M387">
        <f>INDEX(espn!$C$2:$C$400,MATCH(RIGHT(B387,LEN(B387)-1),espn!$A$2:$A$400,0),1)</f>
        <v>317</v>
      </c>
      <c r="N387">
        <f t="shared" si="37"/>
        <v>-36.5</v>
      </c>
      <c r="O387" t="s">
        <v>882</v>
      </c>
    </row>
    <row r="388" spans="1:15">
      <c r="A388">
        <v>50</v>
      </c>
      <c r="B388" t="s">
        <v>862</v>
      </c>
      <c r="E388" t="s">
        <v>1024</v>
      </c>
      <c r="F388" t="s">
        <v>1025</v>
      </c>
      <c r="G388" t="s">
        <v>1026</v>
      </c>
      <c r="H388" t="str">
        <f t="shared" si="32"/>
        <v/>
      </c>
      <c r="I388">
        <f t="shared" si="33"/>
        <v>191.5</v>
      </c>
      <c r="J388">
        <f t="shared" si="34"/>
        <v>192.5</v>
      </c>
      <c r="K388">
        <f t="shared" si="35"/>
        <v>190.5</v>
      </c>
      <c r="L388" s="33">
        <f t="shared" si="36"/>
        <v>2</v>
      </c>
      <c r="M388">
        <f>INDEX(espn!$C$2:$C$400,MATCH(RIGHT(B388,LEN(B388)-1),espn!$A$2:$A$400,0),1)</f>
        <v>231</v>
      </c>
      <c r="N388">
        <f t="shared" si="37"/>
        <v>-38.5</v>
      </c>
      <c r="O388" t="s">
        <v>882</v>
      </c>
    </row>
    <row r="389" spans="1:15">
      <c r="A389">
        <v>32</v>
      </c>
      <c r="B389" t="s">
        <v>857</v>
      </c>
      <c r="D389" t="s">
        <v>1027</v>
      </c>
      <c r="E389" t="s">
        <v>1011</v>
      </c>
      <c r="F389" t="s">
        <v>1028</v>
      </c>
      <c r="G389" t="s">
        <v>1029</v>
      </c>
      <c r="H389">
        <f t="shared" si="32"/>
        <v>230.5</v>
      </c>
      <c r="I389">
        <f t="shared" si="33"/>
        <v>231.5</v>
      </c>
      <c r="J389">
        <f t="shared" si="34"/>
        <v>232.5</v>
      </c>
      <c r="K389">
        <f t="shared" si="35"/>
        <v>231.5</v>
      </c>
      <c r="L389" s="33">
        <f t="shared" si="36"/>
        <v>2</v>
      </c>
      <c r="M389">
        <f>INDEX(espn!$C$2:$C$400,MATCH(RIGHT(B389,LEN(B389)-1),espn!$A$2:$A$400,0),1)</f>
        <v>272</v>
      </c>
      <c r="N389">
        <f t="shared" si="37"/>
        <v>-39.5</v>
      </c>
      <c r="O389" t="s">
        <v>882</v>
      </c>
    </row>
    <row r="390" spans="1:15">
      <c r="A390">
        <v>36</v>
      </c>
      <c r="B390" t="s">
        <v>852</v>
      </c>
      <c r="D390" t="s">
        <v>1030</v>
      </c>
      <c r="E390" t="s">
        <v>1031</v>
      </c>
      <c r="F390" t="s">
        <v>1029</v>
      </c>
      <c r="H390">
        <f t="shared" si="32"/>
        <v>232.5</v>
      </c>
      <c r="I390">
        <f t="shared" si="33"/>
        <v>227.5</v>
      </c>
      <c r="J390">
        <f t="shared" si="34"/>
        <v>231.5</v>
      </c>
      <c r="K390" t="str">
        <f t="shared" si="35"/>
        <v/>
      </c>
      <c r="L390" s="33">
        <f t="shared" si="36"/>
        <v>5</v>
      </c>
      <c r="M390">
        <f>INDEX(espn!$C$2:$C$400,MATCH(RIGHT(B390,LEN(B390)-1),espn!$A$2:$A$400,0),1)</f>
        <v>281</v>
      </c>
      <c r="N390">
        <f t="shared" si="37"/>
        <v>-48.5</v>
      </c>
      <c r="O390" t="s">
        <v>882</v>
      </c>
    </row>
  </sheetData>
  <autoFilter ref="A1:O392" xr:uid="{00000000-0009-0000-0000-000002000000}">
    <sortState xmlns:xlrd2="http://schemas.microsoft.com/office/spreadsheetml/2017/richdata2" ref="A2:O392">
      <sortCondition descending="1" ref="N1:N392"/>
    </sortState>
  </autoFilter>
  <conditionalFormatting sqref="L1:L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391:N1048576 N1">
    <cfRule type="colorScale" priority="2">
      <colorScale>
        <cfvo type="num" val="0"/>
        <cfvo type="max"/>
        <color rgb="FFFCFCFF"/>
        <color rgb="FF63BE7B"/>
      </colorScale>
    </cfRule>
  </conditionalFormatting>
  <conditionalFormatting sqref="N2:N390">
    <cfRule type="colorScale" priority="1">
      <colorScale>
        <cfvo type="num" val="0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390"/>
  <sheetViews>
    <sheetView workbookViewId="0">
      <selection activeCell="I29" sqref="I29"/>
    </sheetView>
  </sheetViews>
  <sheetFormatPr baseColWidth="10" defaultRowHeight="14"/>
  <cols>
    <col min="1" max="1" width="4.1640625" style="40" bestFit="1" customWidth="1"/>
    <col min="2" max="2" width="18.83203125" style="40" bestFit="1" customWidth="1"/>
    <col min="3" max="4" width="3.33203125" style="40" customWidth="1"/>
    <col min="5" max="5" width="9.6640625" style="40" bestFit="1" customWidth="1"/>
    <col min="6" max="7" width="9.1640625" style="40" bestFit="1" customWidth="1"/>
    <col min="8" max="11" width="10.83203125" style="37" customWidth="1"/>
    <col min="12" max="16" width="10.83203125" style="40" customWidth="1"/>
    <col min="17" max="16384" width="10.83203125" style="40"/>
  </cols>
  <sheetData>
    <row r="1" spans="1:16">
      <c r="A1" s="39" t="s">
        <v>845</v>
      </c>
      <c r="B1" s="32"/>
      <c r="C1" s="32"/>
      <c r="D1" s="32"/>
      <c r="E1" s="32"/>
      <c r="F1" s="32"/>
      <c r="G1" s="32"/>
      <c r="H1" s="37" t="s">
        <v>846</v>
      </c>
      <c r="I1" s="38" t="s">
        <v>847</v>
      </c>
      <c r="J1" s="37" t="s">
        <v>1032</v>
      </c>
      <c r="K1" s="37" t="s">
        <v>1033</v>
      </c>
      <c r="L1" s="31"/>
      <c r="M1" s="34" t="s">
        <v>850</v>
      </c>
      <c r="N1" s="39" t="s">
        <v>851</v>
      </c>
      <c r="P1" s="39"/>
    </row>
    <row r="2" spans="1:16">
      <c r="A2">
        <v>32</v>
      </c>
      <c r="B2" t="s">
        <v>1034</v>
      </c>
      <c r="D2" t="s">
        <v>1035</v>
      </c>
      <c r="E2" t="s">
        <v>1036</v>
      </c>
      <c r="F2" t="s">
        <v>1037</v>
      </c>
      <c r="H2" s="37">
        <f t="shared" ref="H2:H65" si="0">IFERROR(MID(D2,2,LEN(D2)-5)*1,"")</f>
        <v>53.5</v>
      </c>
      <c r="I2" s="37">
        <f t="shared" ref="I2:I65" si="1">IFERROR(MID(E2,2,LEN(E2)-5)*1,"")</f>
        <v>50.5</v>
      </c>
      <c r="J2" s="37">
        <f t="shared" ref="J2:J65" si="2">IFERROR(MID(F2,2,LEN(F2)-5)*1,"")</f>
        <v>53.5</v>
      </c>
      <c r="K2" s="37" t="str">
        <f t="shared" ref="K2:K65" si="3">IFERROR(MID(G2,2,LEN(G2)-5)*1,"")</f>
        <v/>
      </c>
      <c r="L2" s="33">
        <f t="shared" ref="L2:L65" si="4">MAX(H2:K2)-MIN(H2:K2)</f>
        <v>3</v>
      </c>
      <c r="M2">
        <f>IFERROR(INDEX(espn!$G$2:$G$400,MATCH(RIGHT(B2,LEN(B2)-1),espn!$A$2:$A$400,0),1),INDEX(espn!$G$2:$G$400,MATCH(RIGHT(B2,LEN(B2)-1)&amp;" jr.",espn!$A$2:$A$400,0),1))</f>
        <v>34</v>
      </c>
      <c r="N2">
        <f>IFERROR(MAX(H2:K2)-M2,0)</f>
        <v>19.5</v>
      </c>
      <c r="O2" t="s">
        <v>882</v>
      </c>
    </row>
    <row r="3" spans="1:16">
      <c r="A3">
        <v>11</v>
      </c>
      <c r="B3" t="s">
        <v>1038</v>
      </c>
      <c r="D3" t="s">
        <v>1039</v>
      </c>
      <c r="E3" t="s">
        <v>1039</v>
      </c>
      <c r="F3" t="s">
        <v>1040</v>
      </c>
      <c r="H3" s="37">
        <f t="shared" si="0"/>
        <v>72.5</v>
      </c>
      <c r="I3" s="37">
        <f t="shared" si="1"/>
        <v>72.5</v>
      </c>
      <c r="J3" s="37">
        <f t="shared" si="2"/>
        <v>68.5</v>
      </c>
      <c r="K3" s="37" t="str">
        <f t="shared" si="3"/>
        <v/>
      </c>
      <c r="L3" s="33">
        <f t="shared" si="4"/>
        <v>4</v>
      </c>
      <c r="M3">
        <f>IFERROR(INDEX(espn!$G$2:$G$400,MATCH(RIGHT(B3,LEN(B3)-1),espn!$A$2:$A$400,0),1),INDEX(espn!$G$2:$G$400,MATCH(RIGHT(B3,LEN(B3)-1)&amp;" jr.",espn!$A$2:$A$400,0),1))</f>
        <v>86</v>
      </c>
      <c r="N3">
        <f>IFERROR(M3-MIN(H3:K3),0)</f>
        <v>17.5</v>
      </c>
      <c r="O3" t="s">
        <v>856</v>
      </c>
    </row>
    <row r="4" spans="1:16">
      <c r="A4">
        <v>23</v>
      </c>
      <c r="B4" t="s">
        <v>1041</v>
      </c>
      <c r="E4" t="s">
        <v>1042</v>
      </c>
      <c r="F4" t="s">
        <v>1043</v>
      </c>
      <c r="G4" t="s">
        <v>1044</v>
      </c>
      <c r="H4" s="37" t="str">
        <f t="shared" si="0"/>
        <v/>
      </c>
      <c r="I4" s="37">
        <f t="shared" si="1"/>
        <v>63.5</v>
      </c>
      <c r="J4" s="37">
        <f t="shared" si="2"/>
        <v>61.5</v>
      </c>
      <c r="K4" s="37">
        <f t="shared" si="3"/>
        <v>61.5</v>
      </c>
      <c r="L4" s="33">
        <f t="shared" si="4"/>
        <v>2</v>
      </c>
      <c r="M4">
        <f>IFERROR(INDEX(espn!$G$2:$G$400,MATCH(RIGHT(B4,LEN(B4)-1),espn!$A$2:$A$400,0),1),INDEX(espn!$G$2:$G$400,MATCH(RIGHT(B4,LEN(B4)-1)&amp;" jr.",espn!$A$2:$A$400,0),1))</f>
        <v>76</v>
      </c>
      <c r="N4">
        <f>IFERROR(M4-MIN(H4:K4),0)</f>
        <v>14.5</v>
      </c>
      <c r="O4" t="s">
        <v>856</v>
      </c>
    </row>
    <row r="5" spans="1:16">
      <c r="A5">
        <v>39</v>
      </c>
      <c r="B5" s="39" t="s">
        <v>1045</v>
      </c>
      <c r="E5" t="s">
        <v>1046</v>
      </c>
      <c r="F5" t="s">
        <v>1047</v>
      </c>
      <c r="H5" s="37" t="str">
        <f t="shared" si="0"/>
        <v/>
      </c>
      <c r="I5" s="37">
        <f t="shared" si="1"/>
        <v>49.5</v>
      </c>
      <c r="J5" s="37">
        <f t="shared" si="2"/>
        <v>47.5</v>
      </c>
      <c r="K5" s="37" t="str">
        <f t="shared" si="3"/>
        <v/>
      </c>
      <c r="L5" s="33">
        <f t="shared" si="4"/>
        <v>2</v>
      </c>
      <c r="M5">
        <f>IFERROR(INDEX(espn!$G$2:$G$400,MATCH(RIGHT(B5,LEN(B5)-1),espn!$A$2:$A$400,0),1),INDEX(espn!$G$2:$G$400,MATCH(RIGHT(B5,LEN(B5)-1)&amp;" jr.",espn!$A$2:$A$400,0),1))</f>
        <v>62</v>
      </c>
      <c r="N5">
        <f>IFERROR(M5-MIN(H5:K5),0)</f>
        <v>14.5</v>
      </c>
      <c r="O5" t="s">
        <v>856</v>
      </c>
    </row>
    <row r="6" spans="1:16">
      <c r="A6">
        <v>26</v>
      </c>
      <c r="B6" t="s">
        <v>871</v>
      </c>
      <c r="D6" t="s">
        <v>1048</v>
      </c>
      <c r="E6" t="s">
        <v>1048</v>
      </c>
      <c r="F6" t="s">
        <v>1049</v>
      </c>
      <c r="H6" s="37">
        <f t="shared" si="0"/>
        <v>56.5</v>
      </c>
      <c r="I6" s="37">
        <f t="shared" si="1"/>
        <v>56.5</v>
      </c>
      <c r="J6" s="37">
        <f t="shared" si="2"/>
        <v>56.5</v>
      </c>
      <c r="K6" s="37" t="str">
        <f t="shared" si="3"/>
        <v/>
      </c>
      <c r="L6" s="33">
        <f t="shared" si="4"/>
        <v>0</v>
      </c>
      <c r="M6">
        <f>IFERROR(INDEX(espn!$G$2:$G$400,MATCH(RIGHT(B6,LEN(B6)-1),espn!$A$2:$A$400,0),1),INDEX(espn!$G$2:$G$400,MATCH(RIGHT(B6,LEN(B6)-1)&amp;" jr.",espn!$A$2:$A$400,0),1))</f>
        <v>43</v>
      </c>
      <c r="N6">
        <f>IFERROR(MAX(H6:K6)-M6,0)</f>
        <v>13.5</v>
      </c>
      <c r="O6" t="s">
        <v>882</v>
      </c>
    </row>
    <row r="7" spans="1:16">
      <c r="A7">
        <v>35</v>
      </c>
      <c r="B7" t="s">
        <v>1050</v>
      </c>
      <c r="D7" t="s">
        <v>1051</v>
      </c>
      <c r="E7" t="s">
        <v>1051</v>
      </c>
      <c r="F7" t="s">
        <v>1052</v>
      </c>
      <c r="H7" s="37">
        <f t="shared" si="0"/>
        <v>52.5</v>
      </c>
      <c r="I7" s="37">
        <f t="shared" si="1"/>
        <v>52.5</v>
      </c>
      <c r="J7" s="37">
        <f t="shared" si="2"/>
        <v>52.5</v>
      </c>
      <c r="K7" s="37" t="str">
        <f t="shared" si="3"/>
        <v/>
      </c>
      <c r="L7" s="33">
        <f t="shared" si="4"/>
        <v>0</v>
      </c>
      <c r="M7">
        <f>IFERROR(INDEX(espn!$G$2:$G$400,MATCH(RIGHT(B7,LEN(B7)-1),espn!$A$2:$A$400,0),1),INDEX(espn!$G$2:$G$400,MATCH(RIGHT(B7,LEN(B7)-1)&amp;" jr.",espn!$A$2:$A$400,0),1))</f>
        <v>65</v>
      </c>
      <c r="N7">
        <f>IFERROR(M7-MIN(H7:K7),0)</f>
        <v>12.5</v>
      </c>
      <c r="O7" t="s">
        <v>856</v>
      </c>
    </row>
    <row r="8" spans="1:16">
      <c r="A8">
        <v>18</v>
      </c>
      <c r="B8" s="39" t="s">
        <v>1053</v>
      </c>
      <c r="D8" t="s">
        <v>1054</v>
      </c>
      <c r="E8" t="s">
        <v>1055</v>
      </c>
      <c r="F8" t="s">
        <v>1056</v>
      </c>
      <c r="G8" t="s">
        <v>1057</v>
      </c>
      <c r="H8" s="37">
        <f t="shared" si="0"/>
        <v>64.5</v>
      </c>
      <c r="I8" s="37">
        <f t="shared" si="1"/>
        <v>63.5</v>
      </c>
      <c r="J8" s="37">
        <f t="shared" si="2"/>
        <v>68.5</v>
      </c>
      <c r="K8" s="37">
        <f t="shared" si="3"/>
        <v>64.5</v>
      </c>
      <c r="L8" s="33">
        <f t="shared" si="4"/>
        <v>5</v>
      </c>
      <c r="M8">
        <f>IFERROR(INDEX(espn!$G$2:$G$400,MATCH(RIGHT(B8,LEN(B8)-1),espn!$A$2:$A$400,0),1),INDEX(espn!$G$2:$G$400,MATCH(RIGHT(B8,LEN(B8)-1)&amp;" jr.",espn!$A$2:$A$400,0),1))</f>
        <v>57</v>
      </c>
      <c r="N8">
        <f>IFERROR(MAX(H8:K8)-M8,0)</f>
        <v>11.5</v>
      </c>
      <c r="O8" t="s">
        <v>882</v>
      </c>
    </row>
    <row r="9" spans="1:16">
      <c r="A9">
        <v>57</v>
      </c>
      <c r="B9" t="s">
        <v>883</v>
      </c>
      <c r="D9" t="s">
        <v>1058</v>
      </c>
      <c r="E9" t="s">
        <v>1059</v>
      </c>
      <c r="F9" t="s">
        <v>1060</v>
      </c>
      <c r="G9" t="s">
        <v>1061</v>
      </c>
      <c r="H9" s="37">
        <f t="shared" si="0"/>
        <v>25.5</v>
      </c>
      <c r="I9" s="37">
        <f t="shared" si="1"/>
        <v>27.5</v>
      </c>
      <c r="J9" s="37">
        <f t="shared" si="2"/>
        <v>25.5</v>
      </c>
      <c r="K9" s="37">
        <f t="shared" si="3"/>
        <v>25.5</v>
      </c>
      <c r="L9" s="33">
        <f t="shared" si="4"/>
        <v>2</v>
      </c>
      <c r="M9">
        <f>IFERROR(INDEX(espn!$G$2:$G$400,MATCH(RIGHT(B9,LEN(B9)-1),espn!$A$2:$A$400,0),1),INDEX(espn!$G$2:$G$400,MATCH(RIGHT(B9,LEN(B9)-1)&amp;" jr.",espn!$A$2:$A$400,0),1))</f>
        <v>37</v>
      </c>
      <c r="N9">
        <f>IFERROR(M9-MIN(H9:K9),0)</f>
        <v>11.5</v>
      </c>
      <c r="O9" t="s">
        <v>856</v>
      </c>
    </row>
    <row r="10" spans="1:16">
      <c r="A10">
        <v>9</v>
      </c>
      <c r="B10" s="39" t="s">
        <v>1062</v>
      </c>
      <c r="D10" t="s">
        <v>1063</v>
      </c>
      <c r="E10" t="s">
        <v>1064</v>
      </c>
      <c r="F10" t="s">
        <v>1065</v>
      </c>
      <c r="G10" t="s">
        <v>1066</v>
      </c>
      <c r="H10" s="37">
        <f t="shared" si="0"/>
        <v>74.5</v>
      </c>
      <c r="I10" s="37">
        <f t="shared" si="1"/>
        <v>73.5</v>
      </c>
      <c r="J10" s="37">
        <f t="shared" si="2"/>
        <v>73.5</v>
      </c>
      <c r="K10" s="37">
        <f t="shared" si="3"/>
        <v>73.5</v>
      </c>
      <c r="L10" s="33">
        <f t="shared" si="4"/>
        <v>1</v>
      </c>
      <c r="M10">
        <f>IFERROR(INDEX(espn!$G$2:$G$400,MATCH(RIGHT(B10,LEN(B10)-1),espn!$A$2:$A$400,0),1),INDEX(espn!$G$2:$G$400,MATCH(RIGHT(B10,LEN(B10)-1)&amp;" jr.",espn!$A$2:$A$400,0),1))</f>
        <v>84</v>
      </c>
      <c r="N10">
        <f>IFERROR(M10-MIN(H10:K10),0)</f>
        <v>10.5</v>
      </c>
      <c r="O10" t="s">
        <v>856</v>
      </c>
    </row>
    <row r="11" spans="1:16">
      <c r="A11">
        <v>37</v>
      </c>
      <c r="B11" t="s">
        <v>1067</v>
      </c>
      <c r="E11" t="s">
        <v>1068</v>
      </c>
      <c r="G11" t="s">
        <v>1069</v>
      </c>
      <c r="H11" s="37" t="str">
        <f t="shared" si="0"/>
        <v/>
      </c>
      <c r="I11" s="37">
        <f t="shared" si="1"/>
        <v>51.5</v>
      </c>
      <c r="J11" s="37" t="str">
        <f t="shared" si="2"/>
        <v/>
      </c>
      <c r="K11" s="37">
        <f t="shared" si="3"/>
        <v>51.5</v>
      </c>
      <c r="L11" s="33">
        <f t="shared" si="4"/>
        <v>0</v>
      </c>
      <c r="M11">
        <f>IFERROR(INDEX(espn!$G$2:$G$400,MATCH(RIGHT(B11,LEN(B11)-1),espn!$A$2:$A$400,0),1),INDEX(espn!$G$2:$G$400,MATCH(RIGHT(B11,LEN(B11)-1)&amp;" jr.",espn!$A$2:$A$400,0),1))</f>
        <v>62</v>
      </c>
      <c r="N11">
        <f>IFERROR(M11-MIN(H11:K11),0)</f>
        <v>10.5</v>
      </c>
      <c r="O11" t="s">
        <v>856</v>
      </c>
    </row>
    <row r="12" spans="1:16">
      <c r="A12">
        <v>40</v>
      </c>
      <c r="B12" t="s">
        <v>1070</v>
      </c>
      <c r="E12" t="s">
        <v>1071</v>
      </c>
      <c r="H12" s="37" t="str">
        <f t="shared" si="0"/>
        <v/>
      </c>
      <c r="I12" s="37">
        <f t="shared" si="1"/>
        <v>43.5</v>
      </c>
      <c r="J12" s="37" t="str">
        <f t="shared" si="2"/>
        <v/>
      </c>
      <c r="K12" s="37" t="str">
        <f t="shared" si="3"/>
        <v/>
      </c>
      <c r="L12" s="33">
        <f t="shared" si="4"/>
        <v>0</v>
      </c>
      <c r="M12">
        <f>IFERROR(INDEX(espn!$G$2:$G$400,MATCH(RIGHT(B12,LEN(B12)-1),espn!$A$2:$A$400,0),1),INDEX(espn!$G$2:$G$400,MATCH(RIGHT(B12,LEN(B12)-1)&amp;" jr.",espn!$A$2:$A$400,0),1))</f>
        <v>33</v>
      </c>
      <c r="N12">
        <f>IFERROR(MAX(H12:K12)-M12,0)</f>
        <v>10.5</v>
      </c>
      <c r="O12" t="s">
        <v>882</v>
      </c>
    </row>
    <row r="13" spans="1:16">
      <c r="A13">
        <v>47</v>
      </c>
      <c r="B13" t="s">
        <v>951</v>
      </c>
      <c r="E13" t="s">
        <v>1072</v>
      </c>
      <c r="F13" t="s">
        <v>1073</v>
      </c>
      <c r="G13" t="s">
        <v>1074</v>
      </c>
      <c r="H13" s="37" t="str">
        <f t="shared" si="0"/>
        <v/>
      </c>
      <c r="I13" s="37">
        <f t="shared" si="1"/>
        <v>36.5</v>
      </c>
      <c r="J13" s="37">
        <f t="shared" si="2"/>
        <v>39.5</v>
      </c>
      <c r="K13" s="37">
        <f t="shared" si="3"/>
        <v>36.5</v>
      </c>
      <c r="L13" s="33">
        <f t="shared" si="4"/>
        <v>3</v>
      </c>
      <c r="M13">
        <f>IFERROR(INDEX(espn!$G$2:$G$400,MATCH(RIGHT(B13,LEN(B13)-1),espn!$A$2:$A$400,0),1),INDEX(espn!$G$2:$G$400,MATCH(RIGHT(B13,LEN(B13)-1)&amp;" jr.",espn!$A$2:$A$400,0),1))</f>
        <v>46</v>
      </c>
      <c r="N13">
        <f>IFERROR(M13-MIN(H13:K13),0)</f>
        <v>9.5</v>
      </c>
      <c r="O13" t="s">
        <v>856</v>
      </c>
    </row>
    <row r="14" spans="1:16">
      <c r="A14">
        <v>44</v>
      </c>
      <c r="B14" t="s">
        <v>1075</v>
      </c>
      <c r="D14" t="s">
        <v>1076</v>
      </c>
      <c r="E14" t="s">
        <v>1077</v>
      </c>
      <c r="H14" s="37">
        <f t="shared" si="0"/>
        <v>35.5</v>
      </c>
      <c r="I14" s="37">
        <f t="shared" si="1"/>
        <v>40.5</v>
      </c>
      <c r="J14" s="37" t="str">
        <f t="shared" si="2"/>
        <v/>
      </c>
      <c r="K14" s="37" t="str">
        <f t="shared" si="3"/>
        <v/>
      </c>
      <c r="L14" s="33">
        <f t="shared" si="4"/>
        <v>5</v>
      </c>
      <c r="M14">
        <f>IFERROR(INDEX(espn!$G$2:$G$400,MATCH(RIGHT(B14,LEN(B14)-1),espn!$A$2:$A$400,0),1),INDEX(espn!$G$2:$G$400,MATCH(RIGHT(B14,LEN(B14)-1)&amp;" jr.",espn!$A$2:$A$400,0),1))</f>
        <v>32</v>
      </c>
      <c r="N14">
        <f>IFERROR(MAX(H14:K14)-M14,0)</f>
        <v>8.5</v>
      </c>
      <c r="O14" t="s">
        <v>882</v>
      </c>
    </row>
    <row r="15" spans="1:16">
      <c r="A15">
        <v>54</v>
      </c>
      <c r="B15" t="s">
        <v>862</v>
      </c>
      <c r="E15" t="s">
        <v>1078</v>
      </c>
      <c r="F15" t="s">
        <v>1079</v>
      </c>
      <c r="H15" s="37" t="str">
        <f t="shared" si="0"/>
        <v/>
      </c>
      <c r="I15" s="37">
        <f t="shared" si="1"/>
        <v>27.5</v>
      </c>
      <c r="J15" s="37">
        <f t="shared" si="2"/>
        <v>26.5</v>
      </c>
      <c r="K15" s="37" t="str">
        <f t="shared" si="3"/>
        <v/>
      </c>
      <c r="L15" s="33">
        <f t="shared" si="4"/>
        <v>1</v>
      </c>
      <c r="M15">
        <f>IFERROR(INDEX(espn!$G$2:$G$400,MATCH(RIGHT(B15,LEN(B15)-1),espn!$A$2:$A$400,0),1),INDEX(espn!$G$2:$G$400,MATCH(RIGHT(B15,LEN(B15)-1)&amp;" jr.",espn!$A$2:$A$400,0),1))</f>
        <v>19</v>
      </c>
      <c r="N15">
        <f>IFERROR(MAX(H15:K15)-M15,0)</f>
        <v>8.5</v>
      </c>
      <c r="O15" t="s">
        <v>882</v>
      </c>
    </row>
    <row r="16" spans="1:16">
      <c r="A16">
        <v>31</v>
      </c>
      <c r="B16" t="s">
        <v>1080</v>
      </c>
      <c r="D16" t="s">
        <v>1081</v>
      </c>
      <c r="E16" t="s">
        <v>1082</v>
      </c>
      <c r="F16" t="s">
        <v>1083</v>
      </c>
      <c r="G16" t="s">
        <v>1084</v>
      </c>
      <c r="H16" s="37">
        <f t="shared" si="0"/>
        <v>53.5</v>
      </c>
      <c r="I16" s="37">
        <f t="shared" si="1"/>
        <v>48.5</v>
      </c>
      <c r="J16" s="37">
        <f t="shared" si="2"/>
        <v>53.5</v>
      </c>
      <c r="K16" s="37">
        <f t="shared" si="3"/>
        <v>50.5</v>
      </c>
      <c r="L16" s="33">
        <f t="shared" si="4"/>
        <v>5</v>
      </c>
      <c r="M16">
        <f>IFERROR(INDEX(espn!$G$2:$G$400,MATCH(RIGHT(B16,LEN(B16)-1),espn!$A$2:$A$400,0),1),INDEX(espn!$G$2:$G$400,MATCH(RIGHT(B16,LEN(B16)-1)&amp;" jr.",espn!$A$2:$A$400,0),1))</f>
        <v>55</v>
      </c>
      <c r="N16">
        <f>IFERROR(M16-MIN(H16:K16),0)</f>
        <v>6.5</v>
      </c>
      <c r="O16" t="s">
        <v>856</v>
      </c>
    </row>
    <row r="17" spans="1:15">
      <c r="A17">
        <v>17</v>
      </c>
      <c r="B17" t="s">
        <v>1085</v>
      </c>
      <c r="D17" t="s">
        <v>1086</v>
      </c>
      <c r="E17" t="s">
        <v>1087</v>
      </c>
      <c r="F17" t="s">
        <v>1088</v>
      </c>
      <c r="G17" t="s">
        <v>1089</v>
      </c>
      <c r="H17" s="37">
        <f t="shared" si="0"/>
        <v>65.5</v>
      </c>
      <c r="I17" s="37">
        <f t="shared" si="1"/>
        <v>64.5</v>
      </c>
      <c r="J17" s="37">
        <f t="shared" si="2"/>
        <v>65.5</v>
      </c>
      <c r="K17" s="37">
        <f t="shared" si="3"/>
        <v>67.5</v>
      </c>
      <c r="L17" s="33">
        <f t="shared" si="4"/>
        <v>3</v>
      </c>
      <c r="M17">
        <f>IFERROR(INDEX(espn!$G$2:$G$400,MATCH(RIGHT(B17,LEN(B17)-1),espn!$A$2:$A$400,0),1),INDEX(espn!$G$2:$G$400,MATCH(RIGHT(B17,LEN(B17)-1)&amp;" jr.",espn!$A$2:$A$400,0),1))</f>
        <v>71</v>
      </c>
      <c r="N17">
        <f>IFERROR(M17-MIN(H17:K17),0)</f>
        <v>6.5</v>
      </c>
      <c r="O17" t="s">
        <v>856</v>
      </c>
    </row>
    <row r="18" spans="1:15">
      <c r="A18">
        <v>28</v>
      </c>
      <c r="B18" t="s">
        <v>1090</v>
      </c>
      <c r="D18" t="s">
        <v>1091</v>
      </c>
      <c r="E18" t="s">
        <v>1035</v>
      </c>
      <c r="F18" t="s">
        <v>1092</v>
      </c>
      <c r="G18" t="s">
        <v>1093</v>
      </c>
      <c r="H18" s="37">
        <f t="shared" si="0"/>
        <v>55.5</v>
      </c>
      <c r="I18" s="37">
        <f t="shared" si="1"/>
        <v>53.5</v>
      </c>
      <c r="J18" s="37">
        <f t="shared" si="2"/>
        <v>55.5</v>
      </c>
      <c r="K18" s="37">
        <f t="shared" si="3"/>
        <v>55.5</v>
      </c>
      <c r="L18" s="33">
        <f t="shared" si="4"/>
        <v>2</v>
      </c>
      <c r="M18">
        <f>IFERROR(INDEX(espn!$G$2:$G$400,MATCH(RIGHT(B18,LEN(B18)-1),espn!$A$2:$A$400,0),1),INDEX(espn!$G$2:$G$400,MATCH(RIGHT(B18,LEN(B18)-1)&amp;" jr.",espn!$A$2:$A$400,0),1))</f>
        <v>49</v>
      </c>
      <c r="N18">
        <f>IFERROR(MAX(H18:K18)-M18,0)</f>
        <v>6.5</v>
      </c>
      <c r="O18" t="s">
        <v>882</v>
      </c>
    </row>
    <row r="19" spans="1:15">
      <c r="A19">
        <v>3</v>
      </c>
      <c r="B19" t="s">
        <v>1094</v>
      </c>
      <c r="D19" t="s">
        <v>1095</v>
      </c>
      <c r="E19" t="s">
        <v>1096</v>
      </c>
      <c r="F19" t="s">
        <v>1097</v>
      </c>
      <c r="G19" t="s">
        <v>1098</v>
      </c>
      <c r="H19" s="37">
        <f t="shared" si="0"/>
        <v>118.5</v>
      </c>
      <c r="I19" s="37">
        <f t="shared" si="1"/>
        <v>123.5</v>
      </c>
      <c r="J19" s="37">
        <f t="shared" si="2"/>
        <v>121.5</v>
      </c>
      <c r="K19" s="37">
        <f t="shared" si="3"/>
        <v>121.5</v>
      </c>
      <c r="L19" s="33">
        <f t="shared" si="4"/>
        <v>5</v>
      </c>
      <c r="M19">
        <f>IFERROR(INDEX(espn!$G$2:$G$400,MATCH(RIGHT(B19,LEN(B19)-1),espn!$A$2:$A$400,0),1),INDEX(espn!$G$2:$G$400,MATCH(RIGHT(B19,LEN(B19)-1)&amp;" jr.",espn!$A$2:$A$400,0),1))</f>
        <v>124</v>
      </c>
      <c r="N19">
        <f>IFERROR(M19-MIN(H19:K19),0)</f>
        <v>5.5</v>
      </c>
      <c r="O19" t="s">
        <v>856</v>
      </c>
    </row>
    <row r="20" spans="1:15">
      <c r="A20">
        <v>21</v>
      </c>
      <c r="B20" t="s">
        <v>930</v>
      </c>
      <c r="D20" t="s">
        <v>1086</v>
      </c>
      <c r="E20" t="s">
        <v>1099</v>
      </c>
      <c r="F20" t="s">
        <v>1100</v>
      </c>
      <c r="G20" t="s">
        <v>1101</v>
      </c>
      <c r="H20" s="37">
        <f t="shared" si="0"/>
        <v>65.5</v>
      </c>
      <c r="I20" s="37">
        <f t="shared" si="1"/>
        <v>61.5</v>
      </c>
      <c r="J20" s="37">
        <f t="shared" si="2"/>
        <v>62.5</v>
      </c>
      <c r="K20" s="37">
        <f t="shared" si="3"/>
        <v>60.5</v>
      </c>
      <c r="L20" s="33">
        <f t="shared" si="4"/>
        <v>5</v>
      </c>
      <c r="M20">
        <f>IFERROR(INDEX(espn!$G$2:$G$400,MATCH(RIGHT(B20,LEN(B20)-1),espn!$A$2:$A$400,0),1),INDEX(espn!$G$2:$G$400,MATCH(RIGHT(B20,LEN(B20)-1)&amp;" jr.",espn!$A$2:$A$400,0),1))</f>
        <v>66</v>
      </c>
      <c r="N20">
        <f>IFERROR(M20-MIN(H20:K20),0)</f>
        <v>5.5</v>
      </c>
      <c r="O20" t="s">
        <v>856</v>
      </c>
    </row>
    <row r="21" spans="1:15">
      <c r="A21">
        <v>59</v>
      </c>
      <c r="B21" t="s">
        <v>918</v>
      </c>
      <c r="E21" t="s">
        <v>1102</v>
      </c>
      <c r="F21" t="s">
        <v>1103</v>
      </c>
      <c r="G21" t="s">
        <v>1104</v>
      </c>
      <c r="H21" s="37" t="str">
        <f t="shared" si="0"/>
        <v/>
      </c>
      <c r="I21" s="37">
        <f t="shared" si="1"/>
        <v>24.5</v>
      </c>
      <c r="J21" s="37">
        <f t="shared" si="2"/>
        <v>20.5</v>
      </c>
      <c r="K21" s="37">
        <f t="shared" si="3"/>
        <v>20.5</v>
      </c>
      <c r="L21" s="33">
        <f t="shared" si="4"/>
        <v>4</v>
      </c>
      <c r="M21">
        <f>IFERROR(INDEX(espn!$G$2:$G$400,MATCH(RIGHT(B21,LEN(B21)-1),espn!$A$2:$A$400,0),1),INDEX(espn!$G$2:$G$400,MATCH(RIGHT(B21,LEN(B21)-1)&amp;" jr.",espn!$A$2:$A$400,0),1))</f>
        <v>26</v>
      </c>
      <c r="N21">
        <f>IFERROR(M21-MIN(H21:K21),0)</f>
        <v>5.5</v>
      </c>
      <c r="O21" t="s">
        <v>856</v>
      </c>
    </row>
    <row r="22" spans="1:15">
      <c r="A22">
        <v>6</v>
      </c>
      <c r="B22" s="39" t="s">
        <v>1105</v>
      </c>
      <c r="D22" t="s">
        <v>1106</v>
      </c>
      <c r="E22" t="s">
        <v>1107</v>
      </c>
      <c r="F22" t="s">
        <v>1108</v>
      </c>
      <c r="G22" t="s">
        <v>1109</v>
      </c>
      <c r="H22" s="37">
        <f t="shared" si="0"/>
        <v>78.5</v>
      </c>
      <c r="I22" s="37">
        <f t="shared" si="1"/>
        <v>77.5</v>
      </c>
      <c r="J22" s="37">
        <f t="shared" si="2"/>
        <v>77.5</v>
      </c>
      <c r="K22" s="37">
        <f t="shared" si="3"/>
        <v>78.5</v>
      </c>
      <c r="L22" s="33">
        <f t="shared" si="4"/>
        <v>1</v>
      </c>
      <c r="M22">
        <f>IFERROR(INDEX(espn!$G$2:$G$400,MATCH(RIGHT(B22,LEN(B22)-1),espn!$A$2:$A$400,0),1),INDEX(espn!$G$2:$G$400,MATCH(RIGHT(B22,LEN(B22)-1)&amp;" jr.",espn!$A$2:$A$400,0),1))</f>
        <v>73</v>
      </c>
      <c r="N22">
        <f>IFERROR(MAX(H22:K22)-M22,0)</f>
        <v>5.5</v>
      </c>
      <c r="O22" t="s">
        <v>882</v>
      </c>
    </row>
    <row r="23" spans="1:15">
      <c r="A23">
        <v>25</v>
      </c>
      <c r="B23" t="s">
        <v>1110</v>
      </c>
      <c r="E23" t="s">
        <v>1111</v>
      </c>
      <c r="H23" s="37" t="str">
        <f t="shared" si="0"/>
        <v/>
      </c>
      <c r="I23" s="37">
        <f t="shared" si="1"/>
        <v>57.5</v>
      </c>
      <c r="J23" s="37" t="str">
        <f t="shared" si="2"/>
        <v/>
      </c>
      <c r="K23" s="37" t="str">
        <f t="shared" si="3"/>
        <v/>
      </c>
      <c r="L23" s="33">
        <f t="shared" si="4"/>
        <v>0</v>
      </c>
      <c r="M23">
        <f>IFERROR(INDEX(espn!$G$2:$G$400,MATCH(RIGHT(B23,LEN(B23)-1),espn!$A$2:$A$400,0),1),INDEX(espn!$G$2:$G$400,MATCH(RIGHT(B23,LEN(B23)-1)&amp;" jr.",espn!$A$2:$A$400,0),1))</f>
        <v>63</v>
      </c>
      <c r="N23">
        <f>IFERROR(M23-MIN(H23:K23),0)</f>
        <v>5.5</v>
      </c>
      <c r="O23" t="s">
        <v>856</v>
      </c>
    </row>
    <row r="24" spans="1:15">
      <c r="A24">
        <v>63</v>
      </c>
      <c r="B24" t="s">
        <v>939</v>
      </c>
      <c r="D24" t="s">
        <v>1112</v>
      </c>
      <c r="E24" t="s">
        <v>1113</v>
      </c>
      <c r="F24" t="s">
        <v>1114</v>
      </c>
      <c r="G24" t="s">
        <v>1115</v>
      </c>
      <c r="H24" s="37">
        <f t="shared" si="0"/>
        <v>14.5</v>
      </c>
      <c r="I24" s="37">
        <f t="shared" si="1"/>
        <v>14.5</v>
      </c>
      <c r="J24" s="37">
        <f t="shared" si="2"/>
        <v>14.5</v>
      </c>
      <c r="K24" s="37">
        <f t="shared" si="3"/>
        <v>14.5</v>
      </c>
      <c r="L24" s="33">
        <f t="shared" si="4"/>
        <v>0</v>
      </c>
      <c r="M24">
        <f>IFERROR(INDEX(espn!$G$2:$G$400,MATCH(RIGHT(B24,LEN(B24)-1),espn!$A$2:$A$400,0),1),INDEX(espn!$G$2:$G$400,MATCH(RIGHT(B24,LEN(B24)-1)&amp;" jr.",espn!$A$2:$A$400,0),1))</f>
        <v>20</v>
      </c>
      <c r="N24">
        <f>IFERROR(M24-MIN(H24:K24),0)</f>
        <v>5.5</v>
      </c>
      <c r="O24" t="s">
        <v>856</v>
      </c>
    </row>
    <row r="25" spans="1:15">
      <c r="A25">
        <v>79</v>
      </c>
      <c r="B25" t="s">
        <v>893</v>
      </c>
      <c r="F25" t="s">
        <v>1116</v>
      </c>
      <c r="H25" s="37" t="str">
        <f t="shared" si="0"/>
        <v/>
      </c>
      <c r="I25" s="37" t="str">
        <f t="shared" si="1"/>
        <v/>
      </c>
      <c r="J25" s="37">
        <f t="shared" si="2"/>
        <v>6.5</v>
      </c>
      <c r="K25" s="37" t="str">
        <f t="shared" si="3"/>
        <v/>
      </c>
      <c r="L25" s="33">
        <f t="shared" si="4"/>
        <v>0</v>
      </c>
      <c r="M25">
        <f>IFERROR(INDEX(espn!$G$2:$G$400,MATCH(RIGHT(B25,LEN(B25)-1),espn!$A$2:$A$400,0),1),INDEX(espn!$G$2:$G$400,MATCH(RIGHT(B25,LEN(B25)-1)&amp;" jr.",espn!$A$2:$A$400,0),1))</f>
        <v>12</v>
      </c>
      <c r="N25">
        <f>IFERROR(M25-MIN(H25:K25),0)</f>
        <v>5.5</v>
      </c>
      <c r="O25" t="s">
        <v>856</v>
      </c>
    </row>
    <row r="26" spans="1:15">
      <c r="A26">
        <v>12</v>
      </c>
      <c r="B26" t="s">
        <v>1117</v>
      </c>
      <c r="D26" t="s">
        <v>1118</v>
      </c>
      <c r="E26" t="s">
        <v>1119</v>
      </c>
      <c r="F26" t="s">
        <v>1120</v>
      </c>
      <c r="G26" t="s">
        <v>1121</v>
      </c>
      <c r="H26" s="37">
        <f t="shared" si="0"/>
        <v>69.5</v>
      </c>
      <c r="I26" s="37">
        <f t="shared" si="1"/>
        <v>70.5</v>
      </c>
      <c r="J26" s="37">
        <f t="shared" si="2"/>
        <v>69.5</v>
      </c>
      <c r="K26" s="37">
        <f t="shared" si="3"/>
        <v>66.5</v>
      </c>
      <c r="L26" s="33">
        <f t="shared" si="4"/>
        <v>4</v>
      </c>
      <c r="M26">
        <f>IFERROR(INDEX(espn!$G$2:$G$400,MATCH(RIGHT(B26,LEN(B26)-1),espn!$A$2:$A$400,0),1),INDEX(espn!$G$2:$G$400,MATCH(RIGHT(B26,LEN(B26)-1)&amp;" jr.",espn!$A$2:$A$400,0),1))</f>
        <v>66</v>
      </c>
      <c r="N26">
        <f>IFERROR(MAX(H26:K26)-M26,0)</f>
        <v>4.5</v>
      </c>
      <c r="O26" t="s">
        <v>882</v>
      </c>
    </row>
    <row r="27" spans="1:15">
      <c r="A27">
        <v>48</v>
      </c>
      <c r="B27" t="s">
        <v>1122</v>
      </c>
      <c r="D27" t="s">
        <v>1123</v>
      </c>
      <c r="E27" t="s">
        <v>1124</v>
      </c>
      <c r="F27" t="s">
        <v>1125</v>
      </c>
      <c r="G27" t="s">
        <v>1126</v>
      </c>
      <c r="H27" s="37">
        <f t="shared" si="0"/>
        <v>33.5</v>
      </c>
      <c r="I27" s="37">
        <f t="shared" si="1"/>
        <v>33.5</v>
      </c>
      <c r="J27" s="37">
        <f t="shared" si="2"/>
        <v>36.5</v>
      </c>
      <c r="K27" s="37">
        <f t="shared" si="3"/>
        <v>34.5</v>
      </c>
      <c r="L27" s="33">
        <f t="shared" si="4"/>
        <v>3</v>
      </c>
      <c r="M27">
        <f>IFERROR(INDEX(espn!$G$2:$G$400,MATCH(RIGHT(B27,LEN(B27)-1),espn!$A$2:$A$400,0),1),INDEX(espn!$G$2:$G$400,MATCH(RIGHT(B27,LEN(B27)-1)&amp;" jr.",espn!$A$2:$A$400,0),1))</f>
        <v>32</v>
      </c>
      <c r="N27">
        <f>IFERROR(MAX(H27:K27)-M27,0)</f>
        <v>4.5</v>
      </c>
      <c r="O27" t="s">
        <v>882</v>
      </c>
    </row>
    <row r="28" spans="1:15">
      <c r="A28">
        <v>68</v>
      </c>
      <c r="B28" t="s">
        <v>903</v>
      </c>
      <c r="E28" t="s">
        <v>1127</v>
      </c>
      <c r="F28" t="s">
        <v>1128</v>
      </c>
      <c r="G28" t="s">
        <v>1129</v>
      </c>
      <c r="H28" s="37" t="str">
        <f t="shared" si="0"/>
        <v/>
      </c>
      <c r="I28" s="37">
        <f t="shared" si="1"/>
        <v>9.5</v>
      </c>
      <c r="J28" s="37">
        <f t="shared" si="2"/>
        <v>10.5</v>
      </c>
      <c r="K28" s="37">
        <f t="shared" si="3"/>
        <v>10.5</v>
      </c>
      <c r="L28" s="33">
        <f t="shared" si="4"/>
        <v>1</v>
      </c>
      <c r="M28">
        <f>IFERROR(INDEX(espn!$G$2:$G$400,MATCH(RIGHT(B28,LEN(B28)-1),espn!$A$2:$A$400,0),1),INDEX(espn!$G$2:$G$400,MATCH(RIGHT(B28,LEN(B28)-1)&amp;" jr.",espn!$A$2:$A$400,0),1))</f>
        <v>6</v>
      </c>
      <c r="N28">
        <f>IFERROR(MAX(H28:K28)-M28,0)</f>
        <v>4.5</v>
      </c>
      <c r="O28" t="s">
        <v>882</v>
      </c>
    </row>
    <row r="29" spans="1:15">
      <c r="A29">
        <v>43</v>
      </c>
      <c r="B29" t="s">
        <v>1130</v>
      </c>
      <c r="E29" t="s">
        <v>1131</v>
      </c>
      <c r="H29" s="37" t="str">
        <f t="shared" si="0"/>
        <v/>
      </c>
      <c r="I29" s="37">
        <f t="shared" si="1"/>
        <v>39.5</v>
      </c>
      <c r="J29" s="37" t="str">
        <f t="shared" si="2"/>
        <v/>
      </c>
      <c r="K29" s="37" t="str">
        <f t="shared" si="3"/>
        <v/>
      </c>
      <c r="L29" s="33">
        <f t="shared" si="4"/>
        <v>0</v>
      </c>
      <c r="M29">
        <f>IFERROR(INDEX(espn!$G$2:$G$400,MATCH(RIGHT(B29,LEN(B29)-1),espn!$A$2:$A$400,0),1),INDEX(espn!$G$2:$G$400,MATCH(RIGHT(B29,LEN(B29)-1)&amp;" jr.",espn!$A$2:$A$400,0),1))</f>
        <v>44</v>
      </c>
      <c r="N29">
        <f>IFERROR(M29-MIN(H29:K29),0)</f>
        <v>4.5</v>
      </c>
      <c r="O29" t="s">
        <v>856</v>
      </c>
    </row>
    <row r="30" spans="1:15">
      <c r="A30">
        <v>53</v>
      </c>
      <c r="B30" t="s">
        <v>1132</v>
      </c>
      <c r="D30" t="s">
        <v>1059</v>
      </c>
      <c r="E30" t="s">
        <v>1133</v>
      </c>
      <c r="F30" t="s">
        <v>1134</v>
      </c>
      <c r="G30" t="s">
        <v>1135</v>
      </c>
      <c r="H30" s="37">
        <f t="shared" si="0"/>
        <v>27.5</v>
      </c>
      <c r="I30" s="37">
        <f t="shared" si="1"/>
        <v>26.5</v>
      </c>
      <c r="J30" s="37">
        <f t="shared" si="2"/>
        <v>27.5</v>
      </c>
      <c r="K30" s="37">
        <f t="shared" si="3"/>
        <v>27.5</v>
      </c>
      <c r="L30" s="33">
        <f t="shared" si="4"/>
        <v>1</v>
      </c>
      <c r="M30">
        <f>IFERROR(INDEX(espn!$G$2:$G$400,MATCH(RIGHT(B30,LEN(B30)-1),espn!$A$2:$A$400,0),1),INDEX(espn!$G$2:$G$400,MATCH(RIGHT(B30,LEN(B30)-1)&amp;" jr.",espn!$A$2:$A$400,0),1))</f>
        <v>30</v>
      </c>
      <c r="N30">
        <f>IFERROR(M30-MIN(H30:K30),0)</f>
        <v>3.5</v>
      </c>
      <c r="O30" t="s">
        <v>856</v>
      </c>
    </row>
    <row r="31" spans="1:15">
      <c r="A31">
        <v>64</v>
      </c>
      <c r="B31" t="s">
        <v>921</v>
      </c>
      <c r="E31" t="s">
        <v>1136</v>
      </c>
      <c r="F31" t="s">
        <v>1137</v>
      </c>
      <c r="G31" t="s">
        <v>1138</v>
      </c>
      <c r="H31" s="37" t="str">
        <f t="shared" si="0"/>
        <v/>
      </c>
      <c r="I31" s="37">
        <f t="shared" si="1"/>
        <v>13.5</v>
      </c>
      <c r="J31" s="37">
        <f t="shared" si="2"/>
        <v>14.5</v>
      </c>
      <c r="K31" s="37">
        <f t="shared" si="3"/>
        <v>14.5</v>
      </c>
      <c r="L31" s="33">
        <f t="shared" si="4"/>
        <v>1</v>
      </c>
      <c r="M31">
        <f>IFERROR(INDEX(espn!$G$2:$G$400,MATCH(RIGHT(B31,LEN(B31)-1),espn!$A$2:$A$400,0),1),INDEX(espn!$G$2:$G$400,MATCH(RIGHT(B31,LEN(B31)-1)&amp;" jr.",espn!$A$2:$A$400,0),1))</f>
        <v>11</v>
      </c>
      <c r="N31">
        <f>IFERROR(MAX(H31:K31)-M31,0)</f>
        <v>3.5</v>
      </c>
      <c r="O31" t="s">
        <v>882</v>
      </c>
    </row>
    <row r="32" spans="1:15">
      <c r="A32">
        <v>71</v>
      </c>
      <c r="B32" t="s">
        <v>943</v>
      </c>
      <c r="D32" t="s">
        <v>1139</v>
      </c>
      <c r="E32" t="s">
        <v>1140</v>
      </c>
      <c r="F32" t="s">
        <v>1141</v>
      </c>
      <c r="H32" s="37">
        <f t="shared" si="0"/>
        <v>9.5</v>
      </c>
      <c r="I32" s="37">
        <f t="shared" si="1"/>
        <v>9.5</v>
      </c>
      <c r="J32" s="37">
        <f t="shared" si="2"/>
        <v>9.5</v>
      </c>
      <c r="K32" s="37" t="str">
        <f t="shared" si="3"/>
        <v/>
      </c>
      <c r="L32" s="33">
        <f t="shared" si="4"/>
        <v>0</v>
      </c>
      <c r="M32">
        <f>IFERROR(INDEX(espn!$G$2:$G$400,MATCH(RIGHT(B32,LEN(B32)-1),espn!$A$2:$A$400,0),1),INDEX(espn!$G$2:$G$400,MATCH(RIGHT(B32,LEN(B32)-1)&amp;" jr.",espn!$A$2:$A$400,0),1))</f>
        <v>13</v>
      </c>
      <c r="N32">
        <f>IFERROR(M32-MIN(H32:K32),0)</f>
        <v>3.5</v>
      </c>
      <c r="O32" t="s">
        <v>856</v>
      </c>
    </row>
    <row r="33" spans="1:15">
      <c r="A33">
        <v>5</v>
      </c>
      <c r="B33" s="39" t="s">
        <v>1142</v>
      </c>
      <c r="C33" s="39"/>
      <c r="D33" s="39" t="s">
        <v>1143</v>
      </c>
      <c r="E33" s="39" t="s">
        <v>1144</v>
      </c>
      <c r="F33" s="39" t="s">
        <v>1145</v>
      </c>
      <c r="G33" s="39" t="s">
        <v>1146</v>
      </c>
      <c r="H33" s="37">
        <f t="shared" si="0"/>
        <v>83.5</v>
      </c>
      <c r="I33" s="37">
        <f t="shared" si="1"/>
        <v>85.5</v>
      </c>
      <c r="J33" s="37">
        <f t="shared" si="2"/>
        <v>83.5</v>
      </c>
      <c r="K33" s="37">
        <f t="shared" si="3"/>
        <v>86.5</v>
      </c>
      <c r="L33" s="33">
        <f t="shared" si="4"/>
        <v>3</v>
      </c>
      <c r="M33">
        <f>IFERROR(INDEX(espn!$G$2:$G$400,MATCH(RIGHT(B33,LEN(B33)-1),espn!$A$2:$A$400,0),1),INDEX(espn!$G$2:$G$400,MATCH(RIGHT(B33,LEN(B33)-1)&amp;" jr.",espn!$A$2:$A$400,0),1))</f>
        <v>86</v>
      </c>
      <c r="N33">
        <f>IFERROR(M33-MIN(H33:K33),0)</f>
        <v>2.5</v>
      </c>
      <c r="O33" t="s">
        <v>856</v>
      </c>
    </row>
    <row r="34" spans="1:15">
      <c r="A34">
        <v>15</v>
      </c>
      <c r="B34" t="s">
        <v>1147</v>
      </c>
      <c r="D34" t="s">
        <v>1148</v>
      </c>
      <c r="E34" t="s">
        <v>1149</v>
      </c>
      <c r="F34" t="s">
        <v>1150</v>
      </c>
      <c r="G34" t="s">
        <v>1089</v>
      </c>
      <c r="H34" s="37">
        <f t="shared" si="0"/>
        <v>68.5</v>
      </c>
      <c r="I34" s="37">
        <f t="shared" si="1"/>
        <v>66.5</v>
      </c>
      <c r="J34" s="37">
        <f t="shared" si="2"/>
        <v>68.5</v>
      </c>
      <c r="K34" s="37">
        <f t="shared" si="3"/>
        <v>67.5</v>
      </c>
      <c r="L34" s="33">
        <f t="shared" si="4"/>
        <v>2</v>
      </c>
      <c r="M34">
        <f>IFERROR(INDEX(espn!$G$2:$G$400,MATCH(RIGHT(B34,LEN(B34)-1),espn!$A$2:$A$400,0),1),INDEX(espn!$G$2:$G$400,MATCH(RIGHT(B34,LEN(B34)-1)&amp;" jr.",espn!$A$2:$A$400,0),1))</f>
        <v>69</v>
      </c>
      <c r="N34">
        <f>IFERROR(M34-MIN(H34:K34),0)</f>
        <v>2.5</v>
      </c>
      <c r="O34" t="s">
        <v>856</v>
      </c>
    </row>
    <row r="35" spans="1:15">
      <c r="A35">
        <v>60</v>
      </c>
      <c r="B35" t="s">
        <v>913</v>
      </c>
      <c r="D35" t="s">
        <v>1151</v>
      </c>
      <c r="E35" t="s">
        <v>1152</v>
      </c>
      <c r="F35" t="s">
        <v>1153</v>
      </c>
      <c r="G35" t="s">
        <v>1138</v>
      </c>
      <c r="H35" s="37">
        <f t="shared" si="0"/>
        <v>15.5</v>
      </c>
      <c r="I35" s="37">
        <f t="shared" si="1"/>
        <v>15.5</v>
      </c>
      <c r="J35" s="37">
        <f t="shared" si="2"/>
        <v>14.5</v>
      </c>
      <c r="K35" s="37">
        <f t="shared" si="3"/>
        <v>14.5</v>
      </c>
      <c r="L35" s="33">
        <f t="shared" si="4"/>
        <v>1</v>
      </c>
      <c r="M35">
        <f>IFERROR(INDEX(espn!$G$2:$G$400,MATCH(RIGHT(B35,LEN(B35)-1),espn!$A$2:$A$400,0),1),INDEX(espn!$G$2:$G$400,MATCH(RIGHT(B35,LEN(B35)-1)&amp;" jr.",espn!$A$2:$A$400,0),1))</f>
        <v>13</v>
      </c>
      <c r="N35">
        <f>IFERROR(MAX(H35:K35)-M35,0)</f>
        <v>2.5</v>
      </c>
      <c r="O35" t="s">
        <v>882</v>
      </c>
    </row>
    <row r="36" spans="1:15">
      <c r="A36">
        <v>75</v>
      </c>
      <c r="B36" t="s">
        <v>1154</v>
      </c>
      <c r="F36" t="s">
        <v>1155</v>
      </c>
      <c r="H36" s="37" t="str">
        <f t="shared" si="0"/>
        <v/>
      </c>
      <c r="I36" s="37" t="str">
        <f t="shared" si="1"/>
        <v/>
      </c>
      <c r="J36" s="37">
        <f t="shared" si="2"/>
        <v>7.5</v>
      </c>
      <c r="K36" s="37" t="str">
        <f t="shared" si="3"/>
        <v/>
      </c>
      <c r="L36" s="33">
        <f t="shared" si="4"/>
        <v>0</v>
      </c>
      <c r="M36">
        <f>IFERROR(INDEX(espn!$G$2:$G$400,MATCH(RIGHT(B36,LEN(B36)-1),espn!$A$2:$A$400,0),1),INDEX(espn!$G$2:$G$400,MATCH(RIGHT(B36,LEN(B36)-1)&amp;" jr.",espn!$A$2:$A$400,0),1))</f>
        <v>10</v>
      </c>
      <c r="N36">
        <f>IFERROR(M36-MIN(H36:K36),0)</f>
        <v>2.5</v>
      </c>
      <c r="O36" t="s">
        <v>856</v>
      </c>
    </row>
    <row r="37" spans="1:15">
      <c r="A37">
        <v>50</v>
      </c>
      <c r="B37" t="s">
        <v>1156</v>
      </c>
      <c r="D37" t="s">
        <v>1124</v>
      </c>
      <c r="E37" t="s">
        <v>1157</v>
      </c>
      <c r="F37" t="s">
        <v>1158</v>
      </c>
      <c r="G37" t="s">
        <v>1159</v>
      </c>
      <c r="H37" s="37">
        <f t="shared" si="0"/>
        <v>33.5</v>
      </c>
      <c r="I37" s="37">
        <f t="shared" si="1"/>
        <v>32.5</v>
      </c>
      <c r="J37" s="37">
        <f t="shared" si="2"/>
        <v>33.5</v>
      </c>
      <c r="K37" s="37">
        <f t="shared" si="3"/>
        <v>33.5</v>
      </c>
      <c r="L37" s="33">
        <f t="shared" si="4"/>
        <v>1</v>
      </c>
      <c r="M37">
        <f>IFERROR(INDEX(espn!$G$2:$G$400,MATCH(RIGHT(B37,LEN(B37)-1),espn!$A$2:$A$400,0),1),INDEX(espn!$G$2:$G$400,MATCH(RIGHT(B37,LEN(B37)-1)&amp;" jr.",espn!$A$2:$A$400,0),1))</f>
        <v>32</v>
      </c>
      <c r="N37">
        <f>IFERROR(MAX(H37:K37)-M37,0)</f>
        <v>1.5</v>
      </c>
      <c r="O37" t="s">
        <v>882</v>
      </c>
    </row>
    <row r="38" spans="1:15">
      <c r="A38">
        <v>66</v>
      </c>
      <c r="B38" t="s">
        <v>888</v>
      </c>
      <c r="E38" t="s">
        <v>1160</v>
      </c>
      <c r="F38" t="s">
        <v>1161</v>
      </c>
      <c r="G38" t="s">
        <v>1162</v>
      </c>
      <c r="H38" s="37" t="str">
        <f t="shared" si="0"/>
        <v/>
      </c>
      <c r="I38" s="37">
        <f t="shared" si="1"/>
        <v>12.5</v>
      </c>
      <c r="J38" s="37">
        <f t="shared" si="2"/>
        <v>13.5</v>
      </c>
      <c r="K38" s="37">
        <f t="shared" si="3"/>
        <v>13.5</v>
      </c>
      <c r="L38" s="33">
        <f t="shared" si="4"/>
        <v>1</v>
      </c>
      <c r="M38">
        <f>IFERROR(INDEX(espn!$G$2:$G$400,MATCH(RIGHT(B38,LEN(B38)-1),espn!$A$2:$A$400,0),1),INDEX(espn!$G$2:$G$400,MATCH(RIGHT(B38,LEN(B38)-1)&amp;" jr.",espn!$A$2:$A$400,0),1))</f>
        <v>12</v>
      </c>
      <c r="N38">
        <f>IFERROR(MAX(H38:K38)-M38,0)</f>
        <v>1.5</v>
      </c>
      <c r="O38" t="s">
        <v>882</v>
      </c>
    </row>
    <row r="39" spans="1:15">
      <c r="A39">
        <v>77</v>
      </c>
      <c r="B39" t="s">
        <v>948</v>
      </c>
      <c r="E39" t="s">
        <v>1163</v>
      </c>
      <c r="F39" t="s">
        <v>1164</v>
      </c>
      <c r="H39" s="37" t="str">
        <f t="shared" si="0"/>
        <v/>
      </c>
      <c r="I39" s="37">
        <f t="shared" si="1"/>
        <v>6.5</v>
      </c>
      <c r="J39" s="37">
        <f t="shared" si="2"/>
        <v>7.5</v>
      </c>
      <c r="K39" s="37" t="str">
        <f t="shared" si="3"/>
        <v/>
      </c>
      <c r="L39" s="33">
        <f t="shared" si="4"/>
        <v>1</v>
      </c>
      <c r="M39">
        <f>IFERROR(INDEX(espn!$G$2:$G$400,MATCH(RIGHT(B39,LEN(B39)-1),espn!$A$2:$A$400,0),1),INDEX(espn!$G$2:$G$400,MATCH(RIGHT(B39,LEN(B39)-1)&amp;" jr.",espn!$A$2:$A$400,0),1))</f>
        <v>8</v>
      </c>
      <c r="N39">
        <f>IFERROR(M39-MIN(H39:K39),0)</f>
        <v>1.5</v>
      </c>
      <c r="O39" t="s">
        <v>856</v>
      </c>
    </row>
    <row r="40" spans="1:15">
      <c r="A40">
        <v>73</v>
      </c>
      <c r="B40" t="s">
        <v>878</v>
      </c>
      <c r="F40" t="s">
        <v>1165</v>
      </c>
      <c r="H40" s="37" t="str">
        <f t="shared" si="0"/>
        <v/>
      </c>
      <c r="I40" s="37" t="str">
        <f t="shared" si="1"/>
        <v/>
      </c>
      <c r="J40" s="37">
        <f t="shared" si="2"/>
        <v>8.5</v>
      </c>
      <c r="K40" s="37" t="str">
        <f t="shared" si="3"/>
        <v/>
      </c>
      <c r="L40" s="33">
        <f t="shared" si="4"/>
        <v>0</v>
      </c>
      <c r="M40">
        <f>IFERROR(INDEX(espn!$G$2:$G$400,MATCH(RIGHT(B40,LEN(B40)-1),espn!$A$2:$A$400,0),1),INDEX(espn!$G$2:$G$400,MATCH(RIGHT(B40,LEN(B40)-1)&amp;" jr.",espn!$A$2:$A$400,0),1))</f>
        <v>10</v>
      </c>
      <c r="N40">
        <f>IFERROR(M40-MIN(H40:K40),0)</f>
        <v>1.5</v>
      </c>
      <c r="O40" t="s">
        <v>856</v>
      </c>
    </row>
    <row r="41" spans="1:15">
      <c r="A41">
        <v>4</v>
      </c>
      <c r="B41" s="39" t="s">
        <v>1142</v>
      </c>
      <c r="C41" s="39"/>
      <c r="D41" s="39" t="s">
        <v>1166</v>
      </c>
      <c r="E41" s="39" t="s">
        <v>1167</v>
      </c>
      <c r="F41" s="39" t="s">
        <v>1168</v>
      </c>
      <c r="G41" s="39" t="s">
        <v>1169</v>
      </c>
      <c r="H41" s="37">
        <f t="shared" si="0"/>
        <v>83.5</v>
      </c>
      <c r="I41" s="37">
        <f t="shared" si="1"/>
        <v>85.5</v>
      </c>
      <c r="J41" s="37">
        <f t="shared" si="2"/>
        <v>83.5</v>
      </c>
      <c r="K41" s="37">
        <f t="shared" si="3"/>
        <v>86.5</v>
      </c>
      <c r="L41" s="33">
        <f t="shared" si="4"/>
        <v>3</v>
      </c>
      <c r="M41">
        <f>IFERROR(INDEX(espn!$G$2:$G$400,MATCH(RIGHT(B41,LEN(B41)-1),espn!$A$2:$A$400,0),1),INDEX(espn!$G$2:$G$400,MATCH(RIGHT(B41,LEN(B41)-1)&amp;" jr.",espn!$A$2:$A$400,0),1))</f>
        <v>86</v>
      </c>
      <c r="N41">
        <f>IFERROR(MAX(H41:K41)-M41,0)</f>
        <v>0.5</v>
      </c>
      <c r="O41" t="s">
        <v>882</v>
      </c>
    </row>
    <row r="42" spans="1:15">
      <c r="A42">
        <v>81</v>
      </c>
      <c r="B42" t="s">
        <v>874</v>
      </c>
      <c r="F42" t="s">
        <v>1170</v>
      </c>
      <c r="H42" s="37" t="str">
        <f t="shared" si="0"/>
        <v/>
      </c>
      <c r="I42" s="37" t="str">
        <f t="shared" si="1"/>
        <v/>
      </c>
      <c r="J42" s="37">
        <f t="shared" si="2"/>
        <v>5.5</v>
      </c>
      <c r="K42" s="37" t="str">
        <f t="shared" si="3"/>
        <v/>
      </c>
      <c r="L42" s="33">
        <f t="shared" si="4"/>
        <v>0</v>
      </c>
      <c r="M42">
        <f>IFERROR(INDEX(espn!$G$2:$G$400,MATCH(RIGHT(B42,LEN(B42)-1),espn!$A$2:$A$400,0),1),INDEX(espn!$G$2:$G$400,MATCH(RIGHT(B42,LEN(B42)-1)&amp;" jr.",espn!$A$2:$A$400,0),1))</f>
        <v>6</v>
      </c>
      <c r="N42">
        <f>IFERROR(M42-MIN(H42:K42),0)</f>
        <v>0.5</v>
      </c>
      <c r="O42" t="s">
        <v>856</v>
      </c>
    </row>
    <row r="43" spans="1:15">
      <c r="A43">
        <v>1</v>
      </c>
      <c r="H43" s="37" t="str">
        <f t="shared" si="0"/>
        <v/>
      </c>
      <c r="I43" s="37" t="str">
        <f t="shared" si="1"/>
        <v/>
      </c>
      <c r="J43" s="37" t="str">
        <f t="shared" si="2"/>
        <v/>
      </c>
      <c r="K43" s="37" t="str">
        <f t="shared" si="3"/>
        <v/>
      </c>
      <c r="L43" s="33">
        <f t="shared" si="4"/>
        <v>0</v>
      </c>
      <c r="M43" t="e">
        <f>IFERROR(INDEX(espn!$G$2:$G$400,MATCH(RIGHT(B43,LEN(B43)-1),espn!$A$2:$A$400,0),1),INDEX(espn!$G$2:$G$400,MATCH(RIGHT(B43,LEN(B43)-1)&amp;" jr.",espn!$A$2:$A$400,0),1))</f>
        <v>#VALUE!</v>
      </c>
      <c r="N43">
        <f>IFERROR(M43-MIN(H43:K43),0)</f>
        <v>0</v>
      </c>
      <c r="O43" t="s">
        <v>856</v>
      </c>
    </row>
    <row r="44" spans="1:15">
      <c r="A44">
        <v>82</v>
      </c>
      <c r="H44" s="37" t="str">
        <f t="shared" si="0"/>
        <v/>
      </c>
      <c r="I44" s="37" t="str">
        <f t="shared" si="1"/>
        <v/>
      </c>
      <c r="J44" s="37" t="str">
        <f t="shared" si="2"/>
        <v/>
      </c>
      <c r="K44" s="37" t="str">
        <f t="shared" si="3"/>
        <v/>
      </c>
      <c r="L44" s="33">
        <f t="shared" si="4"/>
        <v>0</v>
      </c>
      <c r="M44" t="e">
        <f>IFERROR(INDEX(espn!$G$2:$G$400,MATCH(RIGHT(B44,LEN(B44)-1),espn!$A$2:$A$400,0),1),INDEX(espn!$G$2:$G$400,MATCH(RIGHT(B44,LEN(B44)-1)&amp;" jr.",espn!$A$2:$A$400,0),1))</f>
        <v>#VALUE!</v>
      </c>
      <c r="N44">
        <f>IFERROR(MAX(H44:K44)-M44,0)</f>
        <v>0</v>
      </c>
      <c r="O44" t="s">
        <v>882</v>
      </c>
    </row>
    <row r="45" spans="1:15">
      <c r="A45">
        <v>83</v>
      </c>
      <c r="H45" s="37" t="str">
        <f t="shared" si="0"/>
        <v/>
      </c>
      <c r="I45" s="37" t="str">
        <f t="shared" si="1"/>
        <v/>
      </c>
      <c r="J45" s="37" t="str">
        <f t="shared" si="2"/>
        <v/>
      </c>
      <c r="K45" s="37" t="str">
        <f t="shared" si="3"/>
        <v/>
      </c>
      <c r="L45" s="33">
        <f t="shared" si="4"/>
        <v>0</v>
      </c>
      <c r="M45" t="e">
        <f>IFERROR(INDEX(espn!$G$2:$G$400,MATCH(RIGHT(B45,LEN(B45)-1),espn!$A$2:$A$400,0),1),INDEX(espn!$G$2:$G$400,MATCH(RIGHT(B45,LEN(B45)-1)&amp;" jr.",espn!$A$2:$A$400,0),1))</f>
        <v>#VALUE!</v>
      </c>
      <c r="N45">
        <f>IFERROR(M45-MIN(H45:K45),0)</f>
        <v>0</v>
      </c>
      <c r="O45" t="s">
        <v>856</v>
      </c>
    </row>
    <row r="46" spans="1:15">
      <c r="A46">
        <v>84</v>
      </c>
      <c r="H46" s="37" t="str">
        <f t="shared" si="0"/>
        <v/>
      </c>
      <c r="I46" s="37" t="str">
        <f t="shared" si="1"/>
        <v/>
      </c>
      <c r="J46" s="37" t="str">
        <f t="shared" si="2"/>
        <v/>
      </c>
      <c r="K46" s="37" t="str">
        <f t="shared" si="3"/>
        <v/>
      </c>
      <c r="L46" s="33">
        <f t="shared" si="4"/>
        <v>0</v>
      </c>
      <c r="M46" t="e">
        <f>IFERROR(INDEX(espn!$G$2:$G$400,MATCH(RIGHT(B46,LEN(B46)-1),espn!$A$2:$A$400,0),1),INDEX(espn!$G$2:$G$400,MATCH(RIGHT(B46,LEN(B46)-1)&amp;" jr.",espn!$A$2:$A$400,0),1))</f>
        <v>#VALUE!</v>
      </c>
      <c r="N46">
        <f>IFERROR(MAX(H46:K46)-M46,0)</f>
        <v>0</v>
      </c>
      <c r="O46" t="s">
        <v>882</v>
      </c>
    </row>
    <row r="47" spans="1:15">
      <c r="A47">
        <v>85</v>
      </c>
      <c r="H47" s="37" t="str">
        <f t="shared" si="0"/>
        <v/>
      </c>
      <c r="I47" s="37" t="str">
        <f t="shared" si="1"/>
        <v/>
      </c>
      <c r="J47" s="37" t="str">
        <f t="shared" si="2"/>
        <v/>
      </c>
      <c r="K47" s="37" t="str">
        <f t="shared" si="3"/>
        <v/>
      </c>
      <c r="L47" s="33">
        <f t="shared" si="4"/>
        <v>0</v>
      </c>
      <c r="M47" t="e">
        <f>IFERROR(INDEX(espn!$G$2:$G$400,MATCH(RIGHT(B47,LEN(B47)-1),espn!$A$2:$A$400,0),1),INDEX(espn!$G$2:$G$400,MATCH(RIGHT(B47,LEN(B47)-1)&amp;" jr.",espn!$A$2:$A$400,0),1))</f>
        <v>#VALUE!</v>
      </c>
      <c r="N47">
        <f>IFERROR(M47-MIN(H47:K47),0)</f>
        <v>0</v>
      </c>
      <c r="O47" t="s">
        <v>856</v>
      </c>
    </row>
    <row r="48" spans="1:15">
      <c r="A48">
        <v>86</v>
      </c>
      <c r="H48" s="37" t="str">
        <f t="shared" si="0"/>
        <v/>
      </c>
      <c r="I48" s="37" t="str">
        <f t="shared" si="1"/>
        <v/>
      </c>
      <c r="J48" s="37" t="str">
        <f t="shared" si="2"/>
        <v/>
      </c>
      <c r="K48" s="37" t="str">
        <f t="shared" si="3"/>
        <v/>
      </c>
      <c r="L48" s="33">
        <f t="shared" si="4"/>
        <v>0</v>
      </c>
      <c r="M48" t="e">
        <f>IFERROR(INDEX(espn!$G$2:$G$400,MATCH(RIGHT(B48,LEN(B48)-1),espn!$A$2:$A$400,0),1),INDEX(espn!$G$2:$G$400,MATCH(RIGHT(B48,LEN(B48)-1)&amp;" jr.",espn!$A$2:$A$400,0),1))</f>
        <v>#VALUE!</v>
      </c>
      <c r="N48">
        <f>IFERROR(MAX(H48:K48)-M48,0)</f>
        <v>0</v>
      </c>
      <c r="O48" t="s">
        <v>882</v>
      </c>
    </row>
    <row r="49" spans="1:15">
      <c r="A49">
        <v>87</v>
      </c>
      <c r="H49" s="37" t="str">
        <f t="shared" si="0"/>
        <v/>
      </c>
      <c r="I49" s="37" t="str">
        <f t="shared" si="1"/>
        <v/>
      </c>
      <c r="J49" s="37" t="str">
        <f t="shared" si="2"/>
        <v/>
      </c>
      <c r="K49" s="37" t="str">
        <f t="shared" si="3"/>
        <v/>
      </c>
      <c r="L49" s="33">
        <f t="shared" si="4"/>
        <v>0</v>
      </c>
      <c r="M49" t="e">
        <f>IFERROR(INDEX(espn!$G$2:$G$400,MATCH(RIGHT(B49,LEN(B49)-1),espn!$A$2:$A$400,0),1),INDEX(espn!$G$2:$G$400,MATCH(RIGHT(B49,LEN(B49)-1)&amp;" jr.",espn!$A$2:$A$400,0),1))</f>
        <v>#VALUE!</v>
      </c>
      <c r="N49">
        <f>IFERROR(M49-MIN(H49:K49),0)</f>
        <v>0</v>
      </c>
      <c r="O49" t="s">
        <v>856</v>
      </c>
    </row>
    <row r="50" spans="1:15">
      <c r="A50">
        <v>88</v>
      </c>
      <c r="H50" s="37" t="str">
        <f t="shared" si="0"/>
        <v/>
      </c>
      <c r="I50" s="37" t="str">
        <f t="shared" si="1"/>
        <v/>
      </c>
      <c r="J50" s="37" t="str">
        <f t="shared" si="2"/>
        <v/>
      </c>
      <c r="K50" s="37" t="str">
        <f t="shared" si="3"/>
        <v/>
      </c>
      <c r="L50" s="33">
        <f t="shared" si="4"/>
        <v>0</v>
      </c>
      <c r="M50" t="e">
        <f>IFERROR(INDEX(espn!$G$2:$G$400,MATCH(RIGHT(B50,LEN(B50)-1),espn!$A$2:$A$400,0),1),INDEX(espn!$G$2:$G$400,MATCH(RIGHT(B50,LEN(B50)-1)&amp;" jr.",espn!$A$2:$A$400,0),1))</f>
        <v>#VALUE!</v>
      </c>
      <c r="N50">
        <f>IFERROR(MAX(H50:K50)-M50,0)</f>
        <v>0</v>
      </c>
      <c r="O50" t="s">
        <v>882</v>
      </c>
    </row>
    <row r="51" spans="1:15">
      <c r="A51">
        <v>89</v>
      </c>
      <c r="H51" s="37" t="str">
        <f t="shared" si="0"/>
        <v/>
      </c>
      <c r="I51" s="37" t="str">
        <f t="shared" si="1"/>
        <v/>
      </c>
      <c r="J51" s="37" t="str">
        <f t="shared" si="2"/>
        <v/>
      </c>
      <c r="K51" s="37" t="str">
        <f t="shared" si="3"/>
        <v/>
      </c>
      <c r="L51" s="33">
        <f t="shared" si="4"/>
        <v>0</v>
      </c>
      <c r="M51" t="e">
        <f>IFERROR(INDEX(espn!$G$2:$G$400,MATCH(RIGHT(B51,LEN(B51)-1),espn!$A$2:$A$400,0),1),INDEX(espn!$G$2:$G$400,MATCH(RIGHT(B51,LEN(B51)-1)&amp;" jr.",espn!$A$2:$A$400,0),1))</f>
        <v>#VALUE!</v>
      </c>
      <c r="N51">
        <f>IFERROR(M51-MIN(H51:K51),0)</f>
        <v>0</v>
      </c>
      <c r="O51" t="s">
        <v>856</v>
      </c>
    </row>
    <row r="52" spans="1:15">
      <c r="A52">
        <v>90</v>
      </c>
      <c r="H52" s="37" t="str">
        <f t="shared" si="0"/>
        <v/>
      </c>
      <c r="I52" s="37" t="str">
        <f t="shared" si="1"/>
        <v/>
      </c>
      <c r="J52" s="37" t="str">
        <f t="shared" si="2"/>
        <v/>
      </c>
      <c r="K52" s="37" t="str">
        <f t="shared" si="3"/>
        <v/>
      </c>
      <c r="L52" s="33">
        <f t="shared" si="4"/>
        <v>0</v>
      </c>
      <c r="M52" t="e">
        <f>IFERROR(INDEX(espn!$G$2:$G$400,MATCH(RIGHT(B52,LEN(B52)-1),espn!$A$2:$A$400,0),1),INDEX(espn!$G$2:$G$400,MATCH(RIGHT(B52,LEN(B52)-1)&amp;" jr.",espn!$A$2:$A$400,0),1))</f>
        <v>#VALUE!</v>
      </c>
      <c r="N52">
        <f>IFERROR(MAX(H52:K52)-M52,0)</f>
        <v>0</v>
      </c>
      <c r="O52" t="s">
        <v>882</v>
      </c>
    </row>
    <row r="53" spans="1:15">
      <c r="A53">
        <v>91</v>
      </c>
      <c r="H53" s="37" t="str">
        <f t="shared" si="0"/>
        <v/>
      </c>
      <c r="I53" s="37" t="str">
        <f t="shared" si="1"/>
        <v/>
      </c>
      <c r="J53" s="37" t="str">
        <f t="shared" si="2"/>
        <v/>
      </c>
      <c r="K53" s="37" t="str">
        <f t="shared" si="3"/>
        <v/>
      </c>
      <c r="L53" s="33">
        <f t="shared" si="4"/>
        <v>0</v>
      </c>
      <c r="M53" t="e">
        <f>IFERROR(INDEX(espn!$G$2:$G$400,MATCH(RIGHT(B53,LEN(B53)-1),espn!$A$2:$A$400,0),1),INDEX(espn!$G$2:$G$400,MATCH(RIGHT(B53,LEN(B53)-1)&amp;" jr.",espn!$A$2:$A$400,0),1))</f>
        <v>#VALUE!</v>
      </c>
      <c r="N53">
        <f>IFERROR(M53-MIN(H53:K53),0)</f>
        <v>0</v>
      </c>
      <c r="O53" t="s">
        <v>856</v>
      </c>
    </row>
    <row r="54" spans="1:15">
      <c r="A54">
        <v>92</v>
      </c>
      <c r="H54" s="37" t="str">
        <f t="shared" si="0"/>
        <v/>
      </c>
      <c r="I54" s="37" t="str">
        <f t="shared" si="1"/>
        <v/>
      </c>
      <c r="J54" s="37" t="str">
        <f t="shared" si="2"/>
        <v/>
      </c>
      <c r="K54" s="37" t="str">
        <f t="shared" si="3"/>
        <v/>
      </c>
      <c r="L54" s="33">
        <f t="shared" si="4"/>
        <v>0</v>
      </c>
      <c r="M54" t="e">
        <f>IFERROR(INDEX(espn!$G$2:$G$400,MATCH(RIGHT(B54,LEN(B54)-1),espn!$A$2:$A$400,0),1),INDEX(espn!$G$2:$G$400,MATCH(RIGHT(B54,LEN(B54)-1)&amp;" jr.",espn!$A$2:$A$400,0),1))</f>
        <v>#VALUE!</v>
      </c>
      <c r="N54">
        <f>IFERROR(MAX(H54:K54)-M54,0)</f>
        <v>0</v>
      </c>
      <c r="O54" t="s">
        <v>882</v>
      </c>
    </row>
    <row r="55" spans="1:15">
      <c r="A55">
        <v>93</v>
      </c>
      <c r="H55" s="37" t="str">
        <f t="shared" si="0"/>
        <v/>
      </c>
      <c r="I55" s="37" t="str">
        <f t="shared" si="1"/>
        <v/>
      </c>
      <c r="J55" s="37" t="str">
        <f t="shared" si="2"/>
        <v/>
      </c>
      <c r="K55" s="37" t="str">
        <f t="shared" si="3"/>
        <v/>
      </c>
      <c r="L55" s="33">
        <f t="shared" si="4"/>
        <v>0</v>
      </c>
      <c r="M55" t="e">
        <f>IFERROR(INDEX(espn!$G$2:$G$400,MATCH(RIGHT(B55,LEN(B55)-1),espn!$A$2:$A$400,0),1),INDEX(espn!$G$2:$G$400,MATCH(RIGHT(B55,LEN(B55)-1)&amp;" jr.",espn!$A$2:$A$400,0),1))</f>
        <v>#VALUE!</v>
      </c>
      <c r="N55">
        <f>IFERROR(M55-MIN(H55:K55),0)</f>
        <v>0</v>
      </c>
      <c r="O55" t="s">
        <v>856</v>
      </c>
    </row>
    <row r="56" spans="1:15">
      <c r="A56">
        <v>94</v>
      </c>
      <c r="H56" s="37" t="str">
        <f t="shared" si="0"/>
        <v/>
      </c>
      <c r="I56" s="37" t="str">
        <f t="shared" si="1"/>
        <v/>
      </c>
      <c r="J56" s="37" t="str">
        <f t="shared" si="2"/>
        <v/>
      </c>
      <c r="K56" s="37" t="str">
        <f t="shared" si="3"/>
        <v/>
      </c>
      <c r="L56" s="33">
        <f t="shared" si="4"/>
        <v>0</v>
      </c>
      <c r="M56" t="e">
        <f>IFERROR(INDEX(espn!$G$2:$G$400,MATCH(RIGHT(B56,LEN(B56)-1),espn!$A$2:$A$400,0),1),INDEX(espn!$G$2:$G$400,MATCH(RIGHT(B56,LEN(B56)-1)&amp;" jr.",espn!$A$2:$A$400,0),1))</f>
        <v>#VALUE!</v>
      </c>
      <c r="N56">
        <f>IFERROR(MAX(H56:K56)-M56,0)</f>
        <v>0</v>
      </c>
      <c r="O56" t="s">
        <v>882</v>
      </c>
    </row>
    <row r="57" spans="1:15">
      <c r="A57">
        <v>95</v>
      </c>
      <c r="H57" s="37" t="str">
        <f t="shared" si="0"/>
        <v/>
      </c>
      <c r="I57" s="37" t="str">
        <f t="shared" si="1"/>
        <v/>
      </c>
      <c r="J57" s="37" t="str">
        <f t="shared" si="2"/>
        <v/>
      </c>
      <c r="K57" s="37" t="str">
        <f t="shared" si="3"/>
        <v/>
      </c>
      <c r="L57" s="33">
        <f t="shared" si="4"/>
        <v>0</v>
      </c>
      <c r="M57" t="e">
        <f>IFERROR(INDEX(espn!$G$2:$G$400,MATCH(RIGHT(B57,LEN(B57)-1),espn!$A$2:$A$400,0),1),INDEX(espn!$G$2:$G$400,MATCH(RIGHT(B57,LEN(B57)-1)&amp;" jr.",espn!$A$2:$A$400,0),1))</f>
        <v>#VALUE!</v>
      </c>
      <c r="N57">
        <f>IFERROR(M57-MIN(H57:K57),0)</f>
        <v>0</v>
      </c>
      <c r="O57" t="s">
        <v>856</v>
      </c>
    </row>
    <row r="58" spans="1:15">
      <c r="A58">
        <v>96</v>
      </c>
      <c r="H58" s="37" t="str">
        <f t="shared" si="0"/>
        <v/>
      </c>
      <c r="I58" s="37" t="str">
        <f t="shared" si="1"/>
        <v/>
      </c>
      <c r="J58" s="37" t="str">
        <f t="shared" si="2"/>
        <v/>
      </c>
      <c r="K58" s="37" t="str">
        <f t="shared" si="3"/>
        <v/>
      </c>
      <c r="L58" s="33">
        <f t="shared" si="4"/>
        <v>0</v>
      </c>
      <c r="M58" t="e">
        <f>IFERROR(INDEX(espn!$G$2:$G$400,MATCH(RIGHT(B58,LEN(B58)-1),espn!$A$2:$A$400,0),1),INDEX(espn!$G$2:$G$400,MATCH(RIGHT(B58,LEN(B58)-1)&amp;" jr.",espn!$A$2:$A$400,0),1))</f>
        <v>#VALUE!</v>
      </c>
      <c r="N58">
        <f>IFERROR(MAX(H58:K58)-M58,0)</f>
        <v>0</v>
      </c>
      <c r="O58" t="s">
        <v>882</v>
      </c>
    </row>
    <row r="59" spans="1:15">
      <c r="A59">
        <v>97</v>
      </c>
      <c r="H59" s="37" t="str">
        <f t="shared" si="0"/>
        <v/>
      </c>
      <c r="I59" s="37" t="str">
        <f t="shared" si="1"/>
        <v/>
      </c>
      <c r="J59" s="37" t="str">
        <f t="shared" si="2"/>
        <v/>
      </c>
      <c r="K59" s="37" t="str">
        <f t="shared" si="3"/>
        <v/>
      </c>
      <c r="L59" s="33">
        <f t="shared" si="4"/>
        <v>0</v>
      </c>
      <c r="M59" t="e">
        <f>IFERROR(INDEX(espn!$G$2:$G$400,MATCH(RIGHT(B59,LEN(B59)-1),espn!$A$2:$A$400,0),1),INDEX(espn!$G$2:$G$400,MATCH(RIGHT(B59,LEN(B59)-1)&amp;" jr.",espn!$A$2:$A$400,0),1))</f>
        <v>#VALUE!</v>
      </c>
      <c r="N59">
        <f>IFERROR(M59-MIN(H59:K59),0)</f>
        <v>0</v>
      </c>
      <c r="O59" t="s">
        <v>856</v>
      </c>
    </row>
    <row r="60" spans="1:15">
      <c r="A60">
        <v>98</v>
      </c>
      <c r="H60" s="37" t="str">
        <f t="shared" si="0"/>
        <v/>
      </c>
      <c r="I60" s="37" t="str">
        <f t="shared" si="1"/>
        <v/>
      </c>
      <c r="J60" s="37" t="str">
        <f t="shared" si="2"/>
        <v/>
      </c>
      <c r="K60" s="37" t="str">
        <f t="shared" si="3"/>
        <v/>
      </c>
      <c r="L60" s="33">
        <f t="shared" si="4"/>
        <v>0</v>
      </c>
      <c r="M60" t="e">
        <f>IFERROR(INDEX(espn!$G$2:$G$400,MATCH(RIGHT(B60,LEN(B60)-1),espn!$A$2:$A$400,0),1),INDEX(espn!$G$2:$G$400,MATCH(RIGHT(B60,LEN(B60)-1)&amp;" jr.",espn!$A$2:$A$400,0),1))</f>
        <v>#VALUE!</v>
      </c>
      <c r="N60">
        <f>IFERROR(MAX(H60:K60)-M60,0)</f>
        <v>0</v>
      </c>
      <c r="O60" t="s">
        <v>882</v>
      </c>
    </row>
    <row r="61" spans="1:15">
      <c r="A61">
        <v>99</v>
      </c>
      <c r="H61" s="37" t="str">
        <f t="shared" si="0"/>
        <v/>
      </c>
      <c r="I61" s="37" t="str">
        <f t="shared" si="1"/>
        <v/>
      </c>
      <c r="J61" s="37" t="str">
        <f t="shared" si="2"/>
        <v/>
      </c>
      <c r="K61" s="37" t="str">
        <f t="shared" si="3"/>
        <v/>
      </c>
      <c r="L61" s="33">
        <f t="shared" si="4"/>
        <v>0</v>
      </c>
      <c r="M61" t="e">
        <f>IFERROR(INDEX(espn!$G$2:$G$400,MATCH(RIGHT(B61,LEN(B61)-1),espn!$A$2:$A$400,0),1),INDEX(espn!$G$2:$G$400,MATCH(RIGHT(B61,LEN(B61)-1)&amp;" jr.",espn!$A$2:$A$400,0),1))</f>
        <v>#VALUE!</v>
      </c>
      <c r="N61">
        <f>IFERROR(M61-MIN(H61:K61),0)</f>
        <v>0</v>
      </c>
      <c r="O61" t="s">
        <v>856</v>
      </c>
    </row>
    <row r="62" spans="1:15">
      <c r="A62">
        <v>100</v>
      </c>
      <c r="H62" s="37" t="str">
        <f t="shared" si="0"/>
        <v/>
      </c>
      <c r="I62" s="37" t="str">
        <f t="shared" si="1"/>
        <v/>
      </c>
      <c r="J62" s="37" t="str">
        <f t="shared" si="2"/>
        <v/>
      </c>
      <c r="K62" s="37" t="str">
        <f t="shared" si="3"/>
        <v/>
      </c>
      <c r="L62" s="33">
        <f t="shared" si="4"/>
        <v>0</v>
      </c>
      <c r="M62" t="e">
        <f>IFERROR(INDEX(espn!$G$2:$G$400,MATCH(RIGHT(B62,LEN(B62)-1),espn!$A$2:$A$400,0),1),INDEX(espn!$G$2:$G$400,MATCH(RIGHT(B62,LEN(B62)-1)&amp;" jr.",espn!$A$2:$A$400,0),1))</f>
        <v>#VALUE!</v>
      </c>
      <c r="N62">
        <f>IFERROR(MAX(H62:K62)-M62,0)</f>
        <v>0</v>
      </c>
      <c r="O62" t="s">
        <v>882</v>
      </c>
    </row>
    <row r="63" spans="1:15">
      <c r="A63">
        <v>101</v>
      </c>
      <c r="H63" s="37" t="str">
        <f t="shared" si="0"/>
        <v/>
      </c>
      <c r="I63" s="37" t="str">
        <f t="shared" si="1"/>
        <v/>
      </c>
      <c r="J63" s="37" t="str">
        <f t="shared" si="2"/>
        <v/>
      </c>
      <c r="K63" s="37" t="str">
        <f t="shared" si="3"/>
        <v/>
      </c>
      <c r="L63" s="33">
        <f t="shared" si="4"/>
        <v>0</v>
      </c>
      <c r="M63" t="e">
        <f>IFERROR(INDEX(espn!$G$2:$G$400,MATCH(RIGHT(B63,LEN(B63)-1),espn!$A$2:$A$400,0),1),INDEX(espn!$G$2:$G$400,MATCH(RIGHT(B63,LEN(B63)-1)&amp;" jr.",espn!$A$2:$A$400,0),1))</f>
        <v>#VALUE!</v>
      </c>
      <c r="N63">
        <f>IFERROR(M63-MIN(H63:K63),0)</f>
        <v>0</v>
      </c>
      <c r="O63" t="s">
        <v>856</v>
      </c>
    </row>
    <row r="64" spans="1:15">
      <c r="A64">
        <v>102</v>
      </c>
      <c r="H64" s="37" t="str">
        <f t="shared" si="0"/>
        <v/>
      </c>
      <c r="I64" s="37" t="str">
        <f t="shared" si="1"/>
        <v/>
      </c>
      <c r="J64" s="37" t="str">
        <f t="shared" si="2"/>
        <v/>
      </c>
      <c r="K64" s="37" t="str">
        <f t="shared" si="3"/>
        <v/>
      </c>
      <c r="L64" s="33">
        <f t="shared" si="4"/>
        <v>0</v>
      </c>
      <c r="M64" t="e">
        <f>IFERROR(INDEX(espn!$G$2:$G$400,MATCH(RIGHT(B64,LEN(B64)-1),espn!$A$2:$A$400,0),1),INDEX(espn!$G$2:$G$400,MATCH(RIGHT(B64,LEN(B64)-1)&amp;" jr.",espn!$A$2:$A$400,0),1))</f>
        <v>#VALUE!</v>
      </c>
      <c r="N64">
        <f>IFERROR(MAX(H64:K64)-M64,0)</f>
        <v>0</v>
      </c>
      <c r="O64" t="s">
        <v>882</v>
      </c>
    </row>
    <row r="65" spans="1:15">
      <c r="A65">
        <v>103</v>
      </c>
      <c r="H65" s="37" t="str">
        <f t="shared" si="0"/>
        <v/>
      </c>
      <c r="I65" s="37" t="str">
        <f t="shared" si="1"/>
        <v/>
      </c>
      <c r="J65" s="37" t="str">
        <f t="shared" si="2"/>
        <v/>
      </c>
      <c r="K65" s="37" t="str">
        <f t="shared" si="3"/>
        <v/>
      </c>
      <c r="L65" s="33">
        <f t="shared" si="4"/>
        <v>0</v>
      </c>
      <c r="M65" t="e">
        <f>IFERROR(INDEX(espn!$G$2:$G$400,MATCH(RIGHT(B65,LEN(B65)-1),espn!$A$2:$A$400,0),1),INDEX(espn!$G$2:$G$400,MATCH(RIGHT(B65,LEN(B65)-1)&amp;" jr.",espn!$A$2:$A$400,0),1))</f>
        <v>#VALUE!</v>
      </c>
      <c r="N65">
        <f>IFERROR(M65-MIN(H65:K65),0)</f>
        <v>0</v>
      </c>
      <c r="O65" t="s">
        <v>856</v>
      </c>
    </row>
    <row r="66" spans="1:15">
      <c r="A66">
        <v>104</v>
      </c>
      <c r="H66" s="37" t="str">
        <f t="shared" ref="H66:H129" si="5">IFERROR(MID(D66,2,LEN(D66)-5)*1,"")</f>
        <v/>
      </c>
      <c r="I66" s="37" t="str">
        <f t="shared" ref="I66:I129" si="6">IFERROR(MID(E66,2,LEN(E66)-5)*1,"")</f>
        <v/>
      </c>
      <c r="J66" s="37" t="str">
        <f t="shared" ref="J66:J129" si="7">IFERROR(MID(F66,2,LEN(F66)-5)*1,"")</f>
        <v/>
      </c>
      <c r="K66" s="37" t="str">
        <f t="shared" ref="K66:K129" si="8">IFERROR(MID(G66,2,LEN(G66)-5)*1,"")</f>
        <v/>
      </c>
      <c r="L66" s="33">
        <f t="shared" ref="L66:L129" si="9">MAX(H66:K66)-MIN(H66:K66)</f>
        <v>0</v>
      </c>
      <c r="M66" t="e">
        <f>IFERROR(INDEX(espn!$G$2:$G$400,MATCH(RIGHT(B66,LEN(B66)-1),espn!$A$2:$A$400,0),1),INDEX(espn!$G$2:$G$400,MATCH(RIGHT(B66,LEN(B66)-1)&amp;" jr.",espn!$A$2:$A$400,0),1))</f>
        <v>#VALUE!</v>
      </c>
      <c r="N66">
        <f>IFERROR(MAX(H66:K66)-M66,0)</f>
        <v>0</v>
      </c>
      <c r="O66" t="s">
        <v>882</v>
      </c>
    </row>
    <row r="67" spans="1:15">
      <c r="A67">
        <v>105</v>
      </c>
      <c r="H67" s="37" t="str">
        <f t="shared" si="5"/>
        <v/>
      </c>
      <c r="I67" s="37" t="str">
        <f t="shared" si="6"/>
        <v/>
      </c>
      <c r="J67" s="37" t="str">
        <f t="shared" si="7"/>
        <v/>
      </c>
      <c r="K67" s="37" t="str">
        <f t="shared" si="8"/>
        <v/>
      </c>
      <c r="L67" s="33">
        <f t="shared" si="9"/>
        <v>0</v>
      </c>
      <c r="M67" t="e">
        <f>IFERROR(INDEX(espn!$G$2:$G$400,MATCH(RIGHT(B67,LEN(B67)-1),espn!$A$2:$A$400,0),1),INDEX(espn!$G$2:$G$400,MATCH(RIGHT(B67,LEN(B67)-1)&amp;" jr.",espn!$A$2:$A$400,0),1))</f>
        <v>#VALUE!</v>
      </c>
      <c r="N67">
        <f>IFERROR(M67-MIN(H67:K67),0)</f>
        <v>0</v>
      </c>
      <c r="O67" t="s">
        <v>856</v>
      </c>
    </row>
    <row r="68" spans="1:15">
      <c r="A68">
        <v>106</v>
      </c>
      <c r="H68" s="37" t="str">
        <f t="shared" si="5"/>
        <v/>
      </c>
      <c r="I68" s="37" t="str">
        <f t="shared" si="6"/>
        <v/>
      </c>
      <c r="J68" s="37" t="str">
        <f t="shared" si="7"/>
        <v/>
      </c>
      <c r="K68" s="37" t="str">
        <f t="shared" si="8"/>
        <v/>
      </c>
      <c r="L68" s="33">
        <f t="shared" si="9"/>
        <v>0</v>
      </c>
      <c r="M68" t="e">
        <f>IFERROR(INDEX(espn!$G$2:$G$400,MATCH(RIGHT(B68,LEN(B68)-1),espn!$A$2:$A$400,0),1),INDEX(espn!$G$2:$G$400,MATCH(RIGHT(B68,LEN(B68)-1)&amp;" jr.",espn!$A$2:$A$400,0),1))</f>
        <v>#VALUE!</v>
      </c>
      <c r="N68">
        <f>IFERROR(MAX(H68:K68)-M68,0)</f>
        <v>0</v>
      </c>
      <c r="O68" t="s">
        <v>882</v>
      </c>
    </row>
    <row r="69" spans="1:15">
      <c r="A69">
        <v>107</v>
      </c>
      <c r="H69" s="37" t="str">
        <f t="shared" si="5"/>
        <v/>
      </c>
      <c r="I69" s="37" t="str">
        <f t="shared" si="6"/>
        <v/>
      </c>
      <c r="J69" s="37" t="str">
        <f t="shared" si="7"/>
        <v/>
      </c>
      <c r="K69" s="37" t="str">
        <f t="shared" si="8"/>
        <v/>
      </c>
      <c r="L69" s="33">
        <f t="shared" si="9"/>
        <v>0</v>
      </c>
      <c r="M69" t="e">
        <f>IFERROR(INDEX(espn!$G$2:$G$400,MATCH(RIGHT(B69,LEN(B69)-1),espn!$A$2:$A$400,0),1),INDEX(espn!$G$2:$G$400,MATCH(RIGHT(B69,LEN(B69)-1)&amp;" jr.",espn!$A$2:$A$400,0),1))</f>
        <v>#VALUE!</v>
      </c>
      <c r="N69">
        <f>IFERROR(M69-MIN(H69:K69),0)</f>
        <v>0</v>
      </c>
      <c r="O69" t="s">
        <v>856</v>
      </c>
    </row>
    <row r="70" spans="1:15">
      <c r="A70">
        <v>108</v>
      </c>
      <c r="H70" s="37" t="str">
        <f t="shared" si="5"/>
        <v/>
      </c>
      <c r="I70" s="37" t="str">
        <f t="shared" si="6"/>
        <v/>
      </c>
      <c r="J70" s="37" t="str">
        <f t="shared" si="7"/>
        <v/>
      </c>
      <c r="K70" s="37" t="str">
        <f t="shared" si="8"/>
        <v/>
      </c>
      <c r="L70" s="33">
        <f t="shared" si="9"/>
        <v>0</v>
      </c>
      <c r="M70" t="e">
        <f>IFERROR(INDEX(espn!$G$2:$G$400,MATCH(RIGHT(B70,LEN(B70)-1),espn!$A$2:$A$400,0),1),INDEX(espn!$G$2:$G$400,MATCH(RIGHT(B70,LEN(B70)-1)&amp;" jr.",espn!$A$2:$A$400,0),1))</f>
        <v>#VALUE!</v>
      </c>
      <c r="N70">
        <f>IFERROR(MAX(H70:K70)-M70,0)</f>
        <v>0</v>
      </c>
      <c r="O70" t="s">
        <v>882</v>
      </c>
    </row>
    <row r="71" spans="1:15">
      <c r="A71">
        <v>109</v>
      </c>
      <c r="H71" s="37" t="str">
        <f t="shared" si="5"/>
        <v/>
      </c>
      <c r="I71" s="37" t="str">
        <f t="shared" si="6"/>
        <v/>
      </c>
      <c r="J71" s="37" t="str">
        <f t="shared" si="7"/>
        <v/>
      </c>
      <c r="K71" s="37" t="str">
        <f t="shared" si="8"/>
        <v/>
      </c>
      <c r="L71" s="33">
        <f t="shared" si="9"/>
        <v>0</v>
      </c>
      <c r="M71" t="e">
        <f>IFERROR(INDEX(espn!$G$2:$G$400,MATCH(RIGHT(B71,LEN(B71)-1),espn!$A$2:$A$400,0),1),INDEX(espn!$G$2:$G$400,MATCH(RIGHT(B71,LEN(B71)-1)&amp;" jr.",espn!$A$2:$A$400,0),1))</f>
        <v>#VALUE!</v>
      </c>
      <c r="N71">
        <f>IFERROR(M71-MIN(H71:K71),0)</f>
        <v>0</v>
      </c>
      <c r="O71" t="s">
        <v>856</v>
      </c>
    </row>
    <row r="72" spans="1:15">
      <c r="A72">
        <v>110</v>
      </c>
      <c r="H72" s="37" t="str">
        <f t="shared" si="5"/>
        <v/>
      </c>
      <c r="I72" s="37" t="str">
        <f t="shared" si="6"/>
        <v/>
      </c>
      <c r="J72" s="37" t="str">
        <f t="shared" si="7"/>
        <v/>
      </c>
      <c r="K72" s="37" t="str">
        <f t="shared" si="8"/>
        <v/>
      </c>
      <c r="L72" s="33">
        <f t="shared" si="9"/>
        <v>0</v>
      </c>
      <c r="M72" t="e">
        <f>IFERROR(INDEX(espn!$G$2:$G$400,MATCH(RIGHT(B72,LEN(B72)-1),espn!$A$2:$A$400,0),1),INDEX(espn!$G$2:$G$400,MATCH(RIGHT(B72,LEN(B72)-1)&amp;" jr.",espn!$A$2:$A$400,0),1))</f>
        <v>#VALUE!</v>
      </c>
      <c r="N72">
        <f>IFERROR(MAX(H72:K72)-M72,0)</f>
        <v>0</v>
      </c>
      <c r="O72" t="s">
        <v>882</v>
      </c>
    </row>
    <row r="73" spans="1:15">
      <c r="A73">
        <v>111</v>
      </c>
      <c r="H73" s="37" t="str">
        <f t="shared" si="5"/>
        <v/>
      </c>
      <c r="I73" s="37" t="str">
        <f t="shared" si="6"/>
        <v/>
      </c>
      <c r="J73" s="37" t="str">
        <f t="shared" si="7"/>
        <v/>
      </c>
      <c r="K73" s="37" t="str">
        <f t="shared" si="8"/>
        <v/>
      </c>
      <c r="L73" s="33">
        <f t="shared" si="9"/>
        <v>0</v>
      </c>
      <c r="M73" t="e">
        <f>IFERROR(INDEX(espn!$G$2:$G$400,MATCH(RIGHT(B73,LEN(B73)-1),espn!$A$2:$A$400,0),1),INDEX(espn!$G$2:$G$400,MATCH(RIGHT(B73,LEN(B73)-1)&amp;" jr.",espn!$A$2:$A$400,0),1))</f>
        <v>#VALUE!</v>
      </c>
      <c r="N73">
        <f>IFERROR(M73-MIN(H73:K73),0)</f>
        <v>0</v>
      </c>
      <c r="O73" t="s">
        <v>856</v>
      </c>
    </row>
    <row r="74" spans="1:15">
      <c r="A74">
        <v>112</v>
      </c>
      <c r="H74" s="37" t="str">
        <f t="shared" si="5"/>
        <v/>
      </c>
      <c r="I74" s="37" t="str">
        <f t="shared" si="6"/>
        <v/>
      </c>
      <c r="J74" s="37" t="str">
        <f t="shared" si="7"/>
        <v/>
      </c>
      <c r="K74" s="37" t="str">
        <f t="shared" si="8"/>
        <v/>
      </c>
      <c r="L74" s="33">
        <f t="shared" si="9"/>
        <v>0</v>
      </c>
      <c r="M74" t="e">
        <f>IFERROR(INDEX(espn!$G$2:$G$400,MATCH(RIGHT(B74,LEN(B74)-1),espn!$A$2:$A$400,0),1),INDEX(espn!$G$2:$G$400,MATCH(RIGHT(B74,LEN(B74)-1)&amp;" jr.",espn!$A$2:$A$400,0),1))</f>
        <v>#VALUE!</v>
      </c>
      <c r="N74">
        <f>IFERROR(MAX(H74:K74)-M74,0)</f>
        <v>0</v>
      </c>
      <c r="O74" t="s">
        <v>882</v>
      </c>
    </row>
    <row r="75" spans="1:15">
      <c r="A75">
        <v>113</v>
      </c>
      <c r="H75" s="37" t="str">
        <f t="shared" si="5"/>
        <v/>
      </c>
      <c r="I75" s="37" t="str">
        <f t="shared" si="6"/>
        <v/>
      </c>
      <c r="J75" s="37" t="str">
        <f t="shared" si="7"/>
        <v/>
      </c>
      <c r="K75" s="37" t="str">
        <f t="shared" si="8"/>
        <v/>
      </c>
      <c r="L75" s="33">
        <f t="shared" si="9"/>
        <v>0</v>
      </c>
      <c r="M75" t="e">
        <f>IFERROR(INDEX(espn!$G$2:$G$400,MATCH(RIGHT(B75,LEN(B75)-1),espn!$A$2:$A$400,0),1),INDEX(espn!$G$2:$G$400,MATCH(RIGHT(B75,LEN(B75)-1)&amp;" jr.",espn!$A$2:$A$400,0),1))</f>
        <v>#VALUE!</v>
      </c>
      <c r="N75">
        <f>IFERROR(M75-MIN(H75:K75),0)</f>
        <v>0</v>
      </c>
      <c r="O75" t="s">
        <v>856</v>
      </c>
    </row>
    <row r="76" spans="1:15">
      <c r="A76">
        <v>114</v>
      </c>
      <c r="H76" s="37" t="str">
        <f t="shared" si="5"/>
        <v/>
      </c>
      <c r="I76" s="37" t="str">
        <f t="shared" si="6"/>
        <v/>
      </c>
      <c r="J76" s="37" t="str">
        <f t="shared" si="7"/>
        <v/>
      </c>
      <c r="K76" s="37" t="str">
        <f t="shared" si="8"/>
        <v/>
      </c>
      <c r="L76" s="33">
        <f t="shared" si="9"/>
        <v>0</v>
      </c>
      <c r="M76" t="e">
        <f>IFERROR(INDEX(espn!$G$2:$G$400,MATCH(RIGHT(B76,LEN(B76)-1),espn!$A$2:$A$400,0),1),INDEX(espn!$G$2:$G$400,MATCH(RIGHT(B76,LEN(B76)-1)&amp;" jr.",espn!$A$2:$A$400,0),1))</f>
        <v>#VALUE!</v>
      </c>
      <c r="N76">
        <f>IFERROR(MAX(H76:K76)-M76,0)</f>
        <v>0</v>
      </c>
      <c r="O76" t="s">
        <v>882</v>
      </c>
    </row>
    <row r="77" spans="1:15">
      <c r="A77">
        <v>115</v>
      </c>
      <c r="H77" s="37" t="str">
        <f t="shared" si="5"/>
        <v/>
      </c>
      <c r="I77" s="37" t="str">
        <f t="shared" si="6"/>
        <v/>
      </c>
      <c r="J77" s="37" t="str">
        <f t="shared" si="7"/>
        <v/>
      </c>
      <c r="K77" s="37" t="str">
        <f t="shared" si="8"/>
        <v/>
      </c>
      <c r="L77" s="33">
        <f t="shared" si="9"/>
        <v>0</v>
      </c>
      <c r="M77" t="e">
        <f>IFERROR(INDEX(espn!$G$2:$G$400,MATCH(RIGHT(B77,LEN(B77)-1),espn!$A$2:$A$400,0),1),INDEX(espn!$G$2:$G$400,MATCH(RIGHT(B77,LEN(B77)-1)&amp;" jr.",espn!$A$2:$A$400,0),1))</f>
        <v>#VALUE!</v>
      </c>
      <c r="N77">
        <f>IFERROR(M77-MIN(H77:K77),0)</f>
        <v>0</v>
      </c>
      <c r="O77" t="s">
        <v>856</v>
      </c>
    </row>
    <row r="78" spans="1:15">
      <c r="A78">
        <v>116</v>
      </c>
      <c r="H78" s="37" t="str">
        <f t="shared" si="5"/>
        <v/>
      </c>
      <c r="I78" s="37" t="str">
        <f t="shared" si="6"/>
        <v/>
      </c>
      <c r="J78" s="37" t="str">
        <f t="shared" si="7"/>
        <v/>
      </c>
      <c r="K78" s="37" t="str">
        <f t="shared" si="8"/>
        <v/>
      </c>
      <c r="L78" s="33">
        <f t="shared" si="9"/>
        <v>0</v>
      </c>
      <c r="M78" t="e">
        <f>IFERROR(INDEX(espn!$G$2:$G$400,MATCH(RIGHT(B78,LEN(B78)-1),espn!$A$2:$A$400,0),1),INDEX(espn!$G$2:$G$400,MATCH(RIGHT(B78,LEN(B78)-1)&amp;" jr.",espn!$A$2:$A$400,0),1))</f>
        <v>#VALUE!</v>
      </c>
      <c r="N78">
        <f>IFERROR(MAX(H78:K78)-M78,0)</f>
        <v>0</v>
      </c>
      <c r="O78" t="s">
        <v>882</v>
      </c>
    </row>
    <row r="79" spans="1:15">
      <c r="A79">
        <v>117</v>
      </c>
      <c r="H79" s="37" t="str">
        <f t="shared" si="5"/>
        <v/>
      </c>
      <c r="I79" s="37" t="str">
        <f t="shared" si="6"/>
        <v/>
      </c>
      <c r="J79" s="37" t="str">
        <f t="shared" si="7"/>
        <v/>
      </c>
      <c r="K79" s="37" t="str">
        <f t="shared" si="8"/>
        <v/>
      </c>
      <c r="L79" s="33">
        <f t="shared" si="9"/>
        <v>0</v>
      </c>
      <c r="M79" t="e">
        <f>IFERROR(INDEX(espn!$G$2:$G$400,MATCH(RIGHT(B79,LEN(B79)-1),espn!$A$2:$A$400,0),1),INDEX(espn!$G$2:$G$400,MATCH(RIGHT(B79,LEN(B79)-1)&amp;" jr.",espn!$A$2:$A$400,0),1))</f>
        <v>#VALUE!</v>
      </c>
      <c r="N79">
        <f>IFERROR(M79-MIN(H79:K79),0)</f>
        <v>0</v>
      </c>
      <c r="O79" t="s">
        <v>856</v>
      </c>
    </row>
    <row r="80" spans="1:15">
      <c r="A80">
        <v>118</v>
      </c>
      <c r="H80" s="37" t="str">
        <f t="shared" si="5"/>
        <v/>
      </c>
      <c r="I80" s="37" t="str">
        <f t="shared" si="6"/>
        <v/>
      </c>
      <c r="J80" s="37" t="str">
        <f t="shared" si="7"/>
        <v/>
      </c>
      <c r="K80" s="37" t="str">
        <f t="shared" si="8"/>
        <v/>
      </c>
      <c r="L80" s="33">
        <f t="shared" si="9"/>
        <v>0</v>
      </c>
      <c r="M80" t="e">
        <f>IFERROR(INDEX(espn!$G$2:$G$400,MATCH(RIGHT(B80,LEN(B80)-1),espn!$A$2:$A$400,0),1),INDEX(espn!$G$2:$G$400,MATCH(RIGHT(B80,LEN(B80)-1)&amp;" jr.",espn!$A$2:$A$400,0),1))</f>
        <v>#VALUE!</v>
      </c>
      <c r="N80">
        <f>IFERROR(MAX(H80:K80)-M80,0)</f>
        <v>0</v>
      </c>
      <c r="O80" t="s">
        <v>882</v>
      </c>
    </row>
    <row r="81" spans="1:15">
      <c r="A81">
        <v>119</v>
      </c>
      <c r="H81" s="37" t="str">
        <f t="shared" si="5"/>
        <v/>
      </c>
      <c r="I81" s="37" t="str">
        <f t="shared" si="6"/>
        <v/>
      </c>
      <c r="J81" s="37" t="str">
        <f t="shared" si="7"/>
        <v/>
      </c>
      <c r="K81" s="37" t="str">
        <f t="shared" si="8"/>
        <v/>
      </c>
      <c r="L81" s="33">
        <f t="shared" si="9"/>
        <v>0</v>
      </c>
      <c r="M81" t="e">
        <f>IFERROR(INDEX(espn!$G$2:$G$400,MATCH(RIGHT(B81,LEN(B81)-1),espn!$A$2:$A$400,0),1),INDEX(espn!$G$2:$G$400,MATCH(RIGHT(B81,LEN(B81)-1)&amp;" jr.",espn!$A$2:$A$400,0),1))</f>
        <v>#VALUE!</v>
      </c>
      <c r="N81">
        <f>IFERROR(M81-MIN(H81:K81),0)</f>
        <v>0</v>
      </c>
      <c r="O81" t="s">
        <v>856</v>
      </c>
    </row>
    <row r="82" spans="1:15">
      <c r="A82">
        <v>120</v>
      </c>
      <c r="H82" s="37" t="str">
        <f t="shared" si="5"/>
        <v/>
      </c>
      <c r="I82" s="37" t="str">
        <f t="shared" si="6"/>
        <v/>
      </c>
      <c r="J82" s="37" t="str">
        <f t="shared" si="7"/>
        <v/>
      </c>
      <c r="K82" s="37" t="str">
        <f t="shared" si="8"/>
        <v/>
      </c>
      <c r="L82" s="33">
        <f t="shared" si="9"/>
        <v>0</v>
      </c>
      <c r="M82" t="e">
        <f>IFERROR(INDEX(espn!$G$2:$G$400,MATCH(RIGHT(B82,LEN(B82)-1),espn!$A$2:$A$400,0),1),INDEX(espn!$G$2:$G$400,MATCH(RIGHT(B82,LEN(B82)-1)&amp;" jr.",espn!$A$2:$A$400,0),1))</f>
        <v>#VALUE!</v>
      </c>
      <c r="N82">
        <f>IFERROR(MAX(H82:K82)-M82,0)</f>
        <v>0</v>
      </c>
      <c r="O82" t="s">
        <v>882</v>
      </c>
    </row>
    <row r="83" spans="1:15">
      <c r="A83">
        <v>121</v>
      </c>
      <c r="H83" s="37" t="str">
        <f t="shared" si="5"/>
        <v/>
      </c>
      <c r="I83" s="37" t="str">
        <f t="shared" si="6"/>
        <v/>
      </c>
      <c r="J83" s="37" t="str">
        <f t="shared" si="7"/>
        <v/>
      </c>
      <c r="K83" s="37" t="str">
        <f t="shared" si="8"/>
        <v/>
      </c>
      <c r="L83" s="33">
        <f t="shared" si="9"/>
        <v>0</v>
      </c>
      <c r="M83" t="e">
        <f>IFERROR(INDEX(espn!$G$2:$G$400,MATCH(RIGHT(B83,LEN(B83)-1),espn!$A$2:$A$400,0),1),INDEX(espn!$G$2:$G$400,MATCH(RIGHT(B83,LEN(B83)-1)&amp;" jr.",espn!$A$2:$A$400,0),1))</f>
        <v>#VALUE!</v>
      </c>
      <c r="N83">
        <f>IFERROR(M83-MIN(H83:K83),0)</f>
        <v>0</v>
      </c>
      <c r="O83" t="s">
        <v>856</v>
      </c>
    </row>
    <row r="84" spans="1:15">
      <c r="A84">
        <v>122</v>
      </c>
      <c r="H84" s="37" t="str">
        <f t="shared" si="5"/>
        <v/>
      </c>
      <c r="I84" s="37" t="str">
        <f t="shared" si="6"/>
        <v/>
      </c>
      <c r="J84" s="37" t="str">
        <f t="shared" si="7"/>
        <v/>
      </c>
      <c r="K84" s="37" t="str">
        <f t="shared" si="8"/>
        <v/>
      </c>
      <c r="L84" s="33">
        <f t="shared" si="9"/>
        <v>0</v>
      </c>
      <c r="M84" t="e">
        <f>IFERROR(INDEX(espn!$G$2:$G$400,MATCH(RIGHT(B84,LEN(B84)-1),espn!$A$2:$A$400,0),1),INDEX(espn!$G$2:$G$400,MATCH(RIGHT(B84,LEN(B84)-1)&amp;" jr.",espn!$A$2:$A$400,0),1))</f>
        <v>#VALUE!</v>
      </c>
      <c r="N84">
        <f>IFERROR(MAX(H84:K84)-M84,0)</f>
        <v>0</v>
      </c>
      <c r="O84" t="s">
        <v>882</v>
      </c>
    </row>
    <row r="85" spans="1:15">
      <c r="A85">
        <v>123</v>
      </c>
      <c r="H85" s="37" t="str">
        <f t="shared" si="5"/>
        <v/>
      </c>
      <c r="I85" s="37" t="str">
        <f t="shared" si="6"/>
        <v/>
      </c>
      <c r="J85" s="37" t="str">
        <f t="shared" si="7"/>
        <v/>
      </c>
      <c r="K85" s="37" t="str">
        <f t="shared" si="8"/>
        <v/>
      </c>
      <c r="L85" s="33">
        <f t="shared" si="9"/>
        <v>0</v>
      </c>
      <c r="M85" t="e">
        <f>IFERROR(INDEX(espn!$G$2:$G$400,MATCH(RIGHT(B85,LEN(B85)-1),espn!$A$2:$A$400,0),1),INDEX(espn!$G$2:$G$400,MATCH(RIGHT(B85,LEN(B85)-1)&amp;" jr.",espn!$A$2:$A$400,0),1))</f>
        <v>#VALUE!</v>
      </c>
      <c r="N85">
        <f>IFERROR(M85-MIN(H85:K85),0)</f>
        <v>0</v>
      </c>
      <c r="O85" t="s">
        <v>856</v>
      </c>
    </row>
    <row r="86" spans="1:15">
      <c r="A86">
        <v>124</v>
      </c>
      <c r="H86" s="37" t="str">
        <f t="shared" si="5"/>
        <v/>
      </c>
      <c r="I86" s="37" t="str">
        <f t="shared" si="6"/>
        <v/>
      </c>
      <c r="J86" s="37" t="str">
        <f t="shared" si="7"/>
        <v/>
      </c>
      <c r="K86" s="37" t="str">
        <f t="shared" si="8"/>
        <v/>
      </c>
      <c r="L86" s="33">
        <f t="shared" si="9"/>
        <v>0</v>
      </c>
      <c r="M86" t="e">
        <f>IFERROR(INDEX(espn!$G$2:$G$400,MATCH(RIGHT(B86,LEN(B86)-1),espn!$A$2:$A$400,0),1),INDEX(espn!$G$2:$G$400,MATCH(RIGHT(B86,LEN(B86)-1)&amp;" jr.",espn!$A$2:$A$400,0),1))</f>
        <v>#VALUE!</v>
      </c>
      <c r="N86">
        <f>IFERROR(MAX(H86:K86)-M86,0)</f>
        <v>0</v>
      </c>
      <c r="O86" t="s">
        <v>882</v>
      </c>
    </row>
    <row r="87" spans="1:15">
      <c r="A87">
        <v>125</v>
      </c>
      <c r="H87" s="37" t="str">
        <f t="shared" si="5"/>
        <v/>
      </c>
      <c r="I87" s="37" t="str">
        <f t="shared" si="6"/>
        <v/>
      </c>
      <c r="J87" s="37" t="str">
        <f t="shared" si="7"/>
        <v/>
      </c>
      <c r="K87" s="37" t="str">
        <f t="shared" si="8"/>
        <v/>
      </c>
      <c r="L87" s="33">
        <f t="shared" si="9"/>
        <v>0</v>
      </c>
      <c r="M87" t="e">
        <f>IFERROR(INDEX(espn!$G$2:$G$400,MATCH(RIGHT(B87,LEN(B87)-1),espn!$A$2:$A$400,0),1),INDEX(espn!$G$2:$G$400,MATCH(RIGHT(B87,LEN(B87)-1)&amp;" jr.",espn!$A$2:$A$400,0),1))</f>
        <v>#VALUE!</v>
      </c>
      <c r="N87">
        <f>IFERROR(M87-MIN(H87:K87),0)</f>
        <v>0</v>
      </c>
      <c r="O87" t="s">
        <v>856</v>
      </c>
    </row>
    <row r="88" spans="1:15">
      <c r="A88">
        <v>126</v>
      </c>
      <c r="H88" s="37" t="str">
        <f t="shared" si="5"/>
        <v/>
      </c>
      <c r="I88" s="37" t="str">
        <f t="shared" si="6"/>
        <v/>
      </c>
      <c r="J88" s="37" t="str">
        <f t="shared" si="7"/>
        <v/>
      </c>
      <c r="K88" s="37" t="str">
        <f t="shared" si="8"/>
        <v/>
      </c>
      <c r="L88" s="33">
        <f t="shared" si="9"/>
        <v>0</v>
      </c>
      <c r="M88" t="e">
        <f>IFERROR(INDEX(espn!$G$2:$G$400,MATCH(RIGHT(B88,LEN(B88)-1),espn!$A$2:$A$400,0),1),INDEX(espn!$G$2:$G$400,MATCH(RIGHT(B88,LEN(B88)-1)&amp;" jr.",espn!$A$2:$A$400,0),1))</f>
        <v>#VALUE!</v>
      </c>
      <c r="N88">
        <f>IFERROR(MAX(H88:K88)-M88,0)</f>
        <v>0</v>
      </c>
      <c r="O88" t="s">
        <v>882</v>
      </c>
    </row>
    <row r="89" spans="1:15">
      <c r="A89">
        <v>127</v>
      </c>
      <c r="H89" s="37" t="str">
        <f t="shared" si="5"/>
        <v/>
      </c>
      <c r="I89" s="37" t="str">
        <f t="shared" si="6"/>
        <v/>
      </c>
      <c r="J89" s="37" t="str">
        <f t="shared" si="7"/>
        <v/>
      </c>
      <c r="K89" s="37" t="str">
        <f t="shared" si="8"/>
        <v/>
      </c>
      <c r="L89" s="33">
        <f t="shared" si="9"/>
        <v>0</v>
      </c>
      <c r="M89" t="e">
        <f>IFERROR(INDEX(espn!$G$2:$G$400,MATCH(RIGHT(B89,LEN(B89)-1),espn!$A$2:$A$400,0),1),INDEX(espn!$G$2:$G$400,MATCH(RIGHT(B89,LEN(B89)-1)&amp;" jr.",espn!$A$2:$A$400,0),1))</f>
        <v>#VALUE!</v>
      </c>
      <c r="N89">
        <f>IFERROR(M89-MIN(H89:K89),0)</f>
        <v>0</v>
      </c>
      <c r="O89" t="s">
        <v>856</v>
      </c>
    </row>
    <row r="90" spans="1:15">
      <c r="A90">
        <v>128</v>
      </c>
      <c r="H90" s="37" t="str">
        <f t="shared" si="5"/>
        <v/>
      </c>
      <c r="I90" s="37" t="str">
        <f t="shared" si="6"/>
        <v/>
      </c>
      <c r="J90" s="37" t="str">
        <f t="shared" si="7"/>
        <v/>
      </c>
      <c r="K90" s="37" t="str">
        <f t="shared" si="8"/>
        <v/>
      </c>
      <c r="L90" s="33">
        <f t="shared" si="9"/>
        <v>0</v>
      </c>
      <c r="M90" t="e">
        <f>IFERROR(INDEX(espn!$G$2:$G$400,MATCH(RIGHT(B90,LEN(B90)-1),espn!$A$2:$A$400,0),1),INDEX(espn!$G$2:$G$400,MATCH(RIGHT(B90,LEN(B90)-1)&amp;" jr.",espn!$A$2:$A$400,0),1))</f>
        <v>#VALUE!</v>
      </c>
      <c r="N90">
        <f>IFERROR(MAX(H90:K90)-M90,0)</f>
        <v>0</v>
      </c>
      <c r="O90" t="s">
        <v>882</v>
      </c>
    </row>
    <row r="91" spans="1:15">
      <c r="A91">
        <v>129</v>
      </c>
      <c r="H91" s="37" t="str">
        <f t="shared" si="5"/>
        <v/>
      </c>
      <c r="I91" s="37" t="str">
        <f t="shared" si="6"/>
        <v/>
      </c>
      <c r="J91" s="37" t="str">
        <f t="shared" si="7"/>
        <v/>
      </c>
      <c r="K91" s="37" t="str">
        <f t="shared" si="8"/>
        <v/>
      </c>
      <c r="L91" s="33">
        <f t="shared" si="9"/>
        <v>0</v>
      </c>
      <c r="M91" t="e">
        <f>IFERROR(INDEX(espn!$G$2:$G$400,MATCH(RIGHT(B91,LEN(B91)-1),espn!$A$2:$A$400,0),1),INDEX(espn!$G$2:$G$400,MATCH(RIGHT(B91,LEN(B91)-1)&amp;" jr.",espn!$A$2:$A$400,0),1))</f>
        <v>#VALUE!</v>
      </c>
      <c r="N91">
        <f>IFERROR(M91-MIN(H91:K91),0)</f>
        <v>0</v>
      </c>
      <c r="O91" t="s">
        <v>856</v>
      </c>
    </row>
    <row r="92" spans="1:15">
      <c r="A92">
        <v>130</v>
      </c>
      <c r="H92" s="37" t="str">
        <f t="shared" si="5"/>
        <v/>
      </c>
      <c r="I92" s="37" t="str">
        <f t="shared" si="6"/>
        <v/>
      </c>
      <c r="J92" s="37" t="str">
        <f t="shared" si="7"/>
        <v/>
      </c>
      <c r="K92" s="37" t="str">
        <f t="shared" si="8"/>
        <v/>
      </c>
      <c r="L92" s="33">
        <f t="shared" si="9"/>
        <v>0</v>
      </c>
      <c r="M92" t="e">
        <f>IFERROR(INDEX(espn!$G$2:$G$400,MATCH(RIGHT(B92,LEN(B92)-1),espn!$A$2:$A$400,0),1),INDEX(espn!$G$2:$G$400,MATCH(RIGHT(B92,LEN(B92)-1)&amp;" jr.",espn!$A$2:$A$400,0),1))</f>
        <v>#VALUE!</v>
      </c>
      <c r="N92">
        <f>IFERROR(MAX(H92:K92)-M92,0)</f>
        <v>0</v>
      </c>
      <c r="O92" t="s">
        <v>882</v>
      </c>
    </row>
    <row r="93" spans="1:15">
      <c r="A93">
        <v>131</v>
      </c>
      <c r="H93" s="37" t="str">
        <f t="shared" si="5"/>
        <v/>
      </c>
      <c r="I93" s="37" t="str">
        <f t="shared" si="6"/>
        <v/>
      </c>
      <c r="J93" s="37" t="str">
        <f t="shared" si="7"/>
        <v/>
      </c>
      <c r="K93" s="37" t="str">
        <f t="shared" si="8"/>
        <v/>
      </c>
      <c r="L93" s="33">
        <f t="shared" si="9"/>
        <v>0</v>
      </c>
      <c r="M93" t="e">
        <f>IFERROR(INDEX(espn!$G$2:$G$400,MATCH(RIGHT(B93,LEN(B93)-1),espn!$A$2:$A$400,0),1),INDEX(espn!$G$2:$G$400,MATCH(RIGHT(B93,LEN(B93)-1)&amp;" jr.",espn!$A$2:$A$400,0),1))</f>
        <v>#VALUE!</v>
      </c>
      <c r="N93">
        <f>IFERROR(M93-MIN(H93:K93),0)</f>
        <v>0</v>
      </c>
      <c r="O93" t="s">
        <v>856</v>
      </c>
    </row>
    <row r="94" spans="1:15">
      <c r="A94">
        <v>132</v>
      </c>
      <c r="H94" s="37" t="str">
        <f t="shared" si="5"/>
        <v/>
      </c>
      <c r="I94" s="37" t="str">
        <f t="shared" si="6"/>
        <v/>
      </c>
      <c r="J94" s="37" t="str">
        <f t="shared" si="7"/>
        <v/>
      </c>
      <c r="K94" s="37" t="str">
        <f t="shared" si="8"/>
        <v/>
      </c>
      <c r="L94" s="33">
        <f t="shared" si="9"/>
        <v>0</v>
      </c>
      <c r="M94" t="e">
        <f>IFERROR(INDEX(espn!$G$2:$G$400,MATCH(RIGHT(B94,LEN(B94)-1),espn!$A$2:$A$400,0),1),INDEX(espn!$G$2:$G$400,MATCH(RIGHT(B94,LEN(B94)-1)&amp;" jr.",espn!$A$2:$A$400,0),1))</f>
        <v>#VALUE!</v>
      </c>
      <c r="N94">
        <f>IFERROR(MAX(H94:K94)-M94,0)</f>
        <v>0</v>
      </c>
      <c r="O94" t="s">
        <v>882</v>
      </c>
    </row>
    <row r="95" spans="1:15">
      <c r="A95">
        <v>133</v>
      </c>
      <c r="H95" s="37" t="str">
        <f t="shared" si="5"/>
        <v/>
      </c>
      <c r="I95" s="37" t="str">
        <f t="shared" si="6"/>
        <v/>
      </c>
      <c r="J95" s="37" t="str">
        <f t="shared" si="7"/>
        <v/>
      </c>
      <c r="K95" s="37" t="str">
        <f t="shared" si="8"/>
        <v/>
      </c>
      <c r="L95" s="33">
        <f t="shared" si="9"/>
        <v>0</v>
      </c>
      <c r="M95" t="e">
        <f>IFERROR(INDEX(espn!$G$2:$G$400,MATCH(RIGHT(B95,LEN(B95)-1),espn!$A$2:$A$400,0),1),INDEX(espn!$G$2:$G$400,MATCH(RIGHT(B95,LEN(B95)-1)&amp;" jr.",espn!$A$2:$A$400,0),1))</f>
        <v>#VALUE!</v>
      </c>
      <c r="N95">
        <f>IFERROR(M95-MIN(H95:K95),0)</f>
        <v>0</v>
      </c>
      <c r="O95" t="s">
        <v>856</v>
      </c>
    </row>
    <row r="96" spans="1:15">
      <c r="A96">
        <v>134</v>
      </c>
      <c r="H96" s="37" t="str">
        <f t="shared" si="5"/>
        <v/>
      </c>
      <c r="I96" s="37" t="str">
        <f t="shared" si="6"/>
        <v/>
      </c>
      <c r="J96" s="37" t="str">
        <f t="shared" si="7"/>
        <v/>
      </c>
      <c r="K96" s="37" t="str">
        <f t="shared" si="8"/>
        <v/>
      </c>
      <c r="L96" s="33">
        <f t="shared" si="9"/>
        <v>0</v>
      </c>
      <c r="M96" t="e">
        <f>IFERROR(INDEX(espn!$G$2:$G$400,MATCH(RIGHT(B96,LEN(B96)-1),espn!$A$2:$A$400,0),1),INDEX(espn!$G$2:$G$400,MATCH(RIGHT(B96,LEN(B96)-1)&amp;" jr.",espn!$A$2:$A$400,0),1))</f>
        <v>#VALUE!</v>
      </c>
      <c r="N96">
        <f>IFERROR(MAX(H96:K96)-M96,0)</f>
        <v>0</v>
      </c>
      <c r="O96" t="s">
        <v>882</v>
      </c>
    </row>
    <row r="97" spans="1:15">
      <c r="A97">
        <v>135</v>
      </c>
      <c r="H97" s="37" t="str">
        <f t="shared" si="5"/>
        <v/>
      </c>
      <c r="I97" s="37" t="str">
        <f t="shared" si="6"/>
        <v/>
      </c>
      <c r="J97" s="37" t="str">
        <f t="shared" si="7"/>
        <v/>
      </c>
      <c r="K97" s="37" t="str">
        <f t="shared" si="8"/>
        <v/>
      </c>
      <c r="L97" s="33">
        <f t="shared" si="9"/>
        <v>0</v>
      </c>
      <c r="M97" t="e">
        <f>IFERROR(INDEX(espn!$G$2:$G$400,MATCH(RIGHT(B97,LEN(B97)-1),espn!$A$2:$A$400,0),1),INDEX(espn!$G$2:$G$400,MATCH(RIGHT(B97,LEN(B97)-1)&amp;" jr.",espn!$A$2:$A$400,0),1))</f>
        <v>#VALUE!</v>
      </c>
      <c r="N97">
        <f>IFERROR(M97-MIN(H97:K97),0)</f>
        <v>0</v>
      </c>
      <c r="O97" t="s">
        <v>856</v>
      </c>
    </row>
    <row r="98" spans="1:15">
      <c r="A98">
        <v>136</v>
      </c>
      <c r="H98" s="37" t="str">
        <f t="shared" si="5"/>
        <v/>
      </c>
      <c r="I98" s="37" t="str">
        <f t="shared" si="6"/>
        <v/>
      </c>
      <c r="J98" s="37" t="str">
        <f t="shared" si="7"/>
        <v/>
      </c>
      <c r="K98" s="37" t="str">
        <f t="shared" si="8"/>
        <v/>
      </c>
      <c r="L98" s="33">
        <f t="shared" si="9"/>
        <v>0</v>
      </c>
      <c r="M98" t="e">
        <f>IFERROR(INDEX(espn!$G$2:$G$400,MATCH(RIGHT(B98,LEN(B98)-1),espn!$A$2:$A$400,0),1),INDEX(espn!$G$2:$G$400,MATCH(RIGHT(B98,LEN(B98)-1)&amp;" jr.",espn!$A$2:$A$400,0),1))</f>
        <v>#VALUE!</v>
      </c>
      <c r="N98">
        <f>IFERROR(MAX(H98:K98)-M98,0)</f>
        <v>0</v>
      </c>
      <c r="O98" t="s">
        <v>882</v>
      </c>
    </row>
    <row r="99" spans="1:15">
      <c r="A99">
        <v>137</v>
      </c>
      <c r="H99" s="37" t="str">
        <f t="shared" si="5"/>
        <v/>
      </c>
      <c r="I99" s="37" t="str">
        <f t="shared" si="6"/>
        <v/>
      </c>
      <c r="J99" s="37" t="str">
        <f t="shared" si="7"/>
        <v/>
      </c>
      <c r="K99" s="37" t="str">
        <f t="shared" si="8"/>
        <v/>
      </c>
      <c r="L99" s="33">
        <f t="shared" si="9"/>
        <v>0</v>
      </c>
      <c r="M99" t="e">
        <f>IFERROR(INDEX(espn!$G$2:$G$400,MATCH(RIGHT(B99,LEN(B99)-1),espn!$A$2:$A$400,0),1),INDEX(espn!$G$2:$G$400,MATCH(RIGHT(B99,LEN(B99)-1)&amp;" jr.",espn!$A$2:$A$400,0),1))</f>
        <v>#VALUE!</v>
      </c>
      <c r="N99">
        <f>IFERROR(M99-MIN(H99:K99),0)</f>
        <v>0</v>
      </c>
      <c r="O99" t="s">
        <v>856</v>
      </c>
    </row>
    <row r="100" spans="1:15">
      <c r="A100">
        <v>138</v>
      </c>
      <c r="H100" s="37" t="str">
        <f t="shared" si="5"/>
        <v/>
      </c>
      <c r="I100" s="37" t="str">
        <f t="shared" si="6"/>
        <v/>
      </c>
      <c r="J100" s="37" t="str">
        <f t="shared" si="7"/>
        <v/>
      </c>
      <c r="K100" s="37" t="str">
        <f t="shared" si="8"/>
        <v/>
      </c>
      <c r="L100" s="33">
        <f t="shared" si="9"/>
        <v>0</v>
      </c>
      <c r="M100" t="e">
        <f>IFERROR(INDEX(espn!$G$2:$G$400,MATCH(RIGHT(B100,LEN(B100)-1),espn!$A$2:$A$400,0),1),INDEX(espn!$G$2:$G$400,MATCH(RIGHT(B100,LEN(B100)-1)&amp;" jr.",espn!$A$2:$A$400,0),1))</f>
        <v>#VALUE!</v>
      </c>
      <c r="N100">
        <f>IFERROR(MAX(H100:K100)-M100,0)</f>
        <v>0</v>
      </c>
      <c r="O100" t="s">
        <v>882</v>
      </c>
    </row>
    <row r="101" spans="1:15">
      <c r="A101">
        <v>139</v>
      </c>
      <c r="H101" s="37" t="str">
        <f t="shared" si="5"/>
        <v/>
      </c>
      <c r="I101" s="37" t="str">
        <f t="shared" si="6"/>
        <v/>
      </c>
      <c r="J101" s="37" t="str">
        <f t="shared" si="7"/>
        <v/>
      </c>
      <c r="K101" s="37" t="str">
        <f t="shared" si="8"/>
        <v/>
      </c>
      <c r="L101" s="33">
        <f t="shared" si="9"/>
        <v>0</v>
      </c>
      <c r="M101" t="e">
        <f>IFERROR(INDEX(espn!$G$2:$G$400,MATCH(RIGHT(B101,LEN(B101)-1),espn!$A$2:$A$400,0),1),INDEX(espn!$G$2:$G$400,MATCH(RIGHT(B101,LEN(B101)-1)&amp;" jr.",espn!$A$2:$A$400,0),1))</f>
        <v>#VALUE!</v>
      </c>
      <c r="N101">
        <f>IFERROR(M101-MIN(H101:K101),0)</f>
        <v>0</v>
      </c>
      <c r="O101" t="s">
        <v>856</v>
      </c>
    </row>
    <row r="102" spans="1:15">
      <c r="A102">
        <v>140</v>
      </c>
      <c r="H102" s="37" t="str">
        <f t="shared" si="5"/>
        <v/>
      </c>
      <c r="I102" s="37" t="str">
        <f t="shared" si="6"/>
        <v/>
      </c>
      <c r="J102" s="37" t="str">
        <f t="shared" si="7"/>
        <v/>
      </c>
      <c r="K102" s="37" t="str">
        <f t="shared" si="8"/>
        <v/>
      </c>
      <c r="L102" s="33">
        <f t="shared" si="9"/>
        <v>0</v>
      </c>
      <c r="M102" t="e">
        <f>IFERROR(INDEX(espn!$G$2:$G$400,MATCH(RIGHT(B102,LEN(B102)-1),espn!$A$2:$A$400,0),1),INDEX(espn!$G$2:$G$400,MATCH(RIGHT(B102,LEN(B102)-1)&amp;" jr.",espn!$A$2:$A$400,0),1))</f>
        <v>#VALUE!</v>
      </c>
      <c r="N102">
        <f>IFERROR(MAX(H102:K102)-M102,0)</f>
        <v>0</v>
      </c>
      <c r="O102" t="s">
        <v>882</v>
      </c>
    </row>
    <row r="103" spans="1:15">
      <c r="A103">
        <v>141</v>
      </c>
      <c r="H103" s="37" t="str">
        <f t="shared" si="5"/>
        <v/>
      </c>
      <c r="I103" s="37" t="str">
        <f t="shared" si="6"/>
        <v/>
      </c>
      <c r="J103" s="37" t="str">
        <f t="shared" si="7"/>
        <v/>
      </c>
      <c r="K103" s="37" t="str">
        <f t="shared" si="8"/>
        <v/>
      </c>
      <c r="L103" s="33">
        <f t="shared" si="9"/>
        <v>0</v>
      </c>
      <c r="M103" t="e">
        <f>IFERROR(INDEX(espn!$G$2:$G$400,MATCH(RIGHT(B103,LEN(B103)-1),espn!$A$2:$A$400,0),1),INDEX(espn!$G$2:$G$400,MATCH(RIGHT(B103,LEN(B103)-1)&amp;" jr.",espn!$A$2:$A$400,0),1))</f>
        <v>#VALUE!</v>
      </c>
      <c r="N103">
        <f>IFERROR(M103-MIN(H103:K103),0)</f>
        <v>0</v>
      </c>
      <c r="O103" t="s">
        <v>856</v>
      </c>
    </row>
    <row r="104" spans="1:15">
      <c r="A104">
        <v>142</v>
      </c>
      <c r="H104" s="37" t="str">
        <f t="shared" si="5"/>
        <v/>
      </c>
      <c r="I104" s="37" t="str">
        <f t="shared" si="6"/>
        <v/>
      </c>
      <c r="J104" s="37" t="str">
        <f t="shared" si="7"/>
        <v/>
      </c>
      <c r="K104" s="37" t="str">
        <f t="shared" si="8"/>
        <v/>
      </c>
      <c r="L104" s="33">
        <f t="shared" si="9"/>
        <v>0</v>
      </c>
      <c r="M104" t="e">
        <f>IFERROR(INDEX(espn!$G$2:$G$400,MATCH(RIGHT(B104,LEN(B104)-1),espn!$A$2:$A$400,0),1),INDEX(espn!$G$2:$G$400,MATCH(RIGHT(B104,LEN(B104)-1)&amp;" jr.",espn!$A$2:$A$400,0),1))</f>
        <v>#VALUE!</v>
      </c>
      <c r="N104">
        <f>IFERROR(MAX(H104:K104)-M104,0)</f>
        <v>0</v>
      </c>
      <c r="O104" t="s">
        <v>882</v>
      </c>
    </row>
    <row r="105" spans="1:15">
      <c r="A105">
        <v>143</v>
      </c>
      <c r="H105" s="37" t="str">
        <f t="shared" si="5"/>
        <v/>
      </c>
      <c r="I105" s="37" t="str">
        <f t="shared" si="6"/>
        <v/>
      </c>
      <c r="J105" s="37" t="str">
        <f t="shared" si="7"/>
        <v/>
      </c>
      <c r="K105" s="37" t="str">
        <f t="shared" si="8"/>
        <v/>
      </c>
      <c r="L105" s="33">
        <f t="shared" si="9"/>
        <v>0</v>
      </c>
      <c r="M105" t="e">
        <f>IFERROR(INDEX(espn!$G$2:$G$400,MATCH(RIGHT(B105,LEN(B105)-1),espn!$A$2:$A$400,0),1),INDEX(espn!$G$2:$G$400,MATCH(RIGHT(B105,LEN(B105)-1)&amp;" jr.",espn!$A$2:$A$400,0),1))</f>
        <v>#VALUE!</v>
      </c>
      <c r="N105">
        <f>IFERROR(M105-MIN(H105:K105),0)</f>
        <v>0</v>
      </c>
      <c r="O105" t="s">
        <v>856</v>
      </c>
    </row>
    <row r="106" spans="1:15">
      <c r="A106">
        <v>144</v>
      </c>
      <c r="H106" s="37" t="str">
        <f t="shared" si="5"/>
        <v/>
      </c>
      <c r="I106" s="37" t="str">
        <f t="shared" si="6"/>
        <v/>
      </c>
      <c r="J106" s="37" t="str">
        <f t="shared" si="7"/>
        <v/>
      </c>
      <c r="K106" s="37" t="str">
        <f t="shared" si="8"/>
        <v/>
      </c>
      <c r="L106" s="33">
        <f t="shared" si="9"/>
        <v>0</v>
      </c>
      <c r="M106" t="e">
        <f>IFERROR(INDEX(espn!$G$2:$G$400,MATCH(RIGHT(B106,LEN(B106)-1),espn!$A$2:$A$400,0),1),INDEX(espn!$G$2:$G$400,MATCH(RIGHT(B106,LEN(B106)-1)&amp;" jr.",espn!$A$2:$A$400,0),1))</f>
        <v>#VALUE!</v>
      </c>
      <c r="N106">
        <f>IFERROR(MAX(H106:K106)-M106,0)</f>
        <v>0</v>
      </c>
      <c r="O106" t="s">
        <v>882</v>
      </c>
    </row>
    <row r="107" spans="1:15">
      <c r="A107">
        <v>145</v>
      </c>
      <c r="H107" s="37" t="str">
        <f t="shared" si="5"/>
        <v/>
      </c>
      <c r="I107" s="37" t="str">
        <f t="shared" si="6"/>
        <v/>
      </c>
      <c r="J107" s="37" t="str">
        <f t="shared" si="7"/>
        <v/>
      </c>
      <c r="K107" s="37" t="str">
        <f t="shared" si="8"/>
        <v/>
      </c>
      <c r="L107" s="33">
        <f t="shared" si="9"/>
        <v>0</v>
      </c>
      <c r="M107" t="e">
        <f>IFERROR(INDEX(espn!$G$2:$G$400,MATCH(RIGHT(B107,LEN(B107)-1),espn!$A$2:$A$400,0),1),INDEX(espn!$G$2:$G$400,MATCH(RIGHT(B107,LEN(B107)-1)&amp;" jr.",espn!$A$2:$A$400,0),1))</f>
        <v>#VALUE!</v>
      </c>
      <c r="N107">
        <f>IFERROR(M107-MIN(H107:K107),0)</f>
        <v>0</v>
      </c>
      <c r="O107" t="s">
        <v>856</v>
      </c>
    </row>
    <row r="108" spans="1:15">
      <c r="A108">
        <v>146</v>
      </c>
      <c r="H108" s="37" t="str">
        <f t="shared" si="5"/>
        <v/>
      </c>
      <c r="I108" s="37" t="str">
        <f t="shared" si="6"/>
        <v/>
      </c>
      <c r="J108" s="37" t="str">
        <f t="shared" si="7"/>
        <v/>
      </c>
      <c r="K108" s="37" t="str">
        <f t="shared" si="8"/>
        <v/>
      </c>
      <c r="L108" s="33">
        <f t="shared" si="9"/>
        <v>0</v>
      </c>
      <c r="M108" t="e">
        <f>IFERROR(INDEX(espn!$G$2:$G$400,MATCH(RIGHT(B108,LEN(B108)-1),espn!$A$2:$A$400,0),1),INDEX(espn!$G$2:$G$400,MATCH(RIGHT(B108,LEN(B108)-1)&amp;" jr.",espn!$A$2:$A$400,0),1))</f>
        <v>#VALUE!</v>
      </c>
      <c r="N108">
        <f>IFERROR(MAX(H108:K108)-M108,0)</f>
        <v>0</v>
      </c>
      <c r="O108" t="s">
        <v>882</v>
      </c>
    </row>
    <row r="109" spans="1:15">
      <c r="A109">
        <v>147</v>
      </c>
      <c r="H109" s="37" t="str">
        <f t="shared" si="5"/>
        <v/>
      </c>
      <c r="I109" s="37" t="str">
        <f t="shared" si="6"/>
        <v/>
      </c>
      <c r="J109" s="37" t="str">
        <f t="shared" si="7"/>
        <v/>
      </c>
      <c r="K109" s="37" t="str">
        <f t="shared" si="8"/>
        <v/>
      </c>
      <c r="L109" s="33">
        <f t="shared" si="9"/>
        <v>0</v>
      </c>
      <c r="M109" t="e">
        <f>IFERROR(INDEX(espn!$G$2:$G$400,MATCH(RIGHT(B109,LEN(B109)-1),espn!$A$2:$A$400,0),1),INDEX(espn!$G$2:$G$400,MATCH(RIGHT(B109,LEN(B109)-1)&amp;" jr.",espn!$A$2:$A$400,0),1))</f>
        <v>#VALUE!</v>
      </c>
      <c r="N109">
        <f>IFERROR(M109-MIN(H109:K109),0)</f>
        <v>0</v>
      </c>
      <c r="O109" t="s">
        <v>856</v>
      </c>
    </row>
    <row r="110" spans="1:15">
      <c r="A110">
        <v>148</v>
      </c>
      <c r="H110" s="37" t="str">
        <f t="shared" si="5"/>
        <v/>
      </c>
      <c r="I110" s="37" t="str">
        <f t="shared" si="6"/>
        <v/>
      </c>
      <c r="J110" s="37" t="str">
        <f t="shared" si="7"/>
        <v/>
      </c>
      <c r="K110" s="37" t="str">
        <f t="shared" si="8"/>
        <v/>
      </c>
      <c r="L110" s="33">
        <f t="shared" si="9"/>
        <v>0</v>
      </c>
      <c r="M110" t="e">
        <f>IFERROR(INDEX(espn!$G$2:$G$400,MATCH(RIGHT(B110,LEN(B110)-1),espn!$A$2:$A$400,0),1),INDEX(espn!$G$2:$G$400,MATCH(RIGHT(B110,LEN(B110)-1)&amp;" jr.",espn!$A$2:$A$400,0),1))</f>
        <v>#VALUE!</v>
      </c>
      <c r="N110">
        <f>IFERROR(MAX(H110:K110)-M110,0)</f>
        <v>0</v>
      </c>
      <c r="O110" t="s">
        <v>882</v>
      </c>
    </row>
    <row r="111" spans="1:15">
      <c r="A111">
        <v>149</v>
      </c>
      <c r="H111" s="37" t="str">
        <f t="shared" si="5"/>
        <v/>
      </c>
      <c r="I111" s="37" t="str">
        <f t="shared" si="6"/>
        <v/>
      </c>
      <c r="J111" s="37" t="str">
        <f t="shared" si="7"/>
        <v/>
      </c>
      <c r="K111" s="37" t="str">
        <f t="shared" si="8"/>
        <v/>
      </c>
      <c r="L111" s="33">
        <f t="shared" si="9"/>
        <v>0</v>
      </c>
      <c r="M111" t="e">
        <f>IFERROR(INDEX(espn!$G$2:$G$400,MATCH(RIGHT(B111,LEN(B111)-1),espn!$A$2:$A$400,0),1),INDEX(espn!$G$2:$G$400,MATCH(RIGHT(B111,LEN(B111)-1)&amp;" jr.",espn!$A$2:$A$400,0),1))</f>
        <v>#VALUE!</v>
      </c>
      <c r="N111">
        <f>IFERROR(M111-MIN(H111:K111),0)</f>
        <v>0</v>
      </c>
      <c r="O111" t="s">
        <v>856</v>
      </c>
    </row>
    <row r="112" spans="1:15">
      <c r="A112">
        <v>150</v>
      </c>
      <c r="H112" s="37" t="str">
        <f t="shared" si="5"/>
        <v/>
      </c>
      <c r="I112" s="37" t="str">
        <f t="shared" si="6"/>
        <v/>
      </c>
      <c r="J112" s="37" t="str">
        <f t="shared" si="7"/>
        <v/>
      </c>
      <c r="K112" s="37" t="str">
        <f t="shared" si="8"/>
        <v/>
      </c>
      <c r="L112" s="33">
        <f t="shared" si="9"/>
        <v>0</v>
      </c>
      <c r="M112" t="e">
        <f>IFERROR(INDEX(espn!$G$2:$G$400,MATCH(RIGHT(B112,LEN(B112)-1),espn!$A$2:$A$400,0),1),INDEX(espn!$G$2:$G$400,MATCH(RIGHT(B112,LEN(B112)-1)&amp;" jr.",espn!$A$2:$A$400,0),1))</f>
        <v>#VALUE!</v>
      </c>
      <c r="N112">
        <f>IFERROR(MAX(H112:K112)-M112,0)</f>
        <v>0</v>
      </c>
      <c r="O112" t="s">
        <v>882</v>
      </c>
    </row>
    <row r="113" spans="1:15">
      <c r="A113">
        <v>151</v>
      </c>
      <c r="H113" s="37" t="str">
        <f t="shared" si="5"/>
        <v/>
      </c>
      <c r="I113" s="37" t="str">
        <f t="shared" si="6"/>
        <v/>
      </c>
      <c r="J113" s="37" t="str">
        <f t="shared" si="7"/>
        <v/>
      </c>
      <c r="K113" s="37" t="str">
        <f t="shared" si="8"/>
        <v/>
      </c>
      <c r="L113" s="33">
        <f t="shared" si="9"/>
        <v>0</v>
      </c>
      <c r="M113" t="e">
        <f>IFERROR(INDEX(espn!$G$2:$G$400,MATCH(RIGHT(B113,LEN(B113)-1),espn!$A$2:$A$400,0),1),INDEX(espn!$G$2:$G$400,MATCH(RIGHT(B113,LEN(B113)-1)&amp;" jr.",espn!$A$2:$A$400,0),1))</f>
        <v>#VALUE!</v>
      </c>
      <c r="N113">
        <f>IFERROR(M113-MIN(H113:K113),0)</f>
        <v>0</v>
      </c>
      <c r="O113" t="s">
        <v>856</v>
      </c>
    </row>
    <row r="114" spans="1:15">
      <c r="A114">
        <v>152</v>
      </c>
      <c r="H114" s="37" t="str">
        <f t="shared" si="5"/>
        <v/>
      </c>
      <c r="I114" s="37" t="str">
        <f t="shared" si="6"/>
        <v/>
      </c>
      <c r="J114" s="37" t="str">
        <f t="shared" si="7"/>
        <v/>
      </c>
      <c r="K114" s="37" t="str">
        <f t="shared" si="8"/>
        <v/>
      </c>
      <c r="L114" s="33">
        <f t="shared" si="9"/>
        <v>0</v>
      </c>
      <c r="M114" t="e">
        <f>IFERROR(INDEX(espn!$G$2:$G$400,MATCH(RIGHT(B114,LEN(B114)-1),espn!$A$2:$A$400,0),1),INDEX(espn!$G$2:$G$400,MATCH(RIGHT(B114,LEN(B114)-1)&amp;" jr.",espn!$A$2:$A$400,0),1))</f>
        <v>#VALUE!</v>
      </c>
      <c r="N114">
        <f>IFERROR(MAX(H114:K114)-M114,0)</f>
        <v>0</v>
      </c>
      <c r="O114" t="s">
        <v>882</v>
      </c>
    </row>
    <row r="115" spans="1:15">
      <c r="A115">
        <v>153</v>
      </c>
      <c r="H115" s="37" t="str">
        <f t="shared" si="5"/>
        <v/>
      </c>
      <c r="I115" s="37" t="str">
        <f t="shared" si="6"/>
        <v/>
      </c>
      <c r="J115" s="37" t="str">
        <f t="shared" si="7"/>
        <v/>
      </c>
      <c r="K115" s="37" t="str">
        <f t="shared" si="8"/>
        <v/>
      </c>
      <c r="L115" s="33">
        <f t="shared" si="9"/>
        <v>0</v>
      </c>
      <c r="M115" t="e">
        <f>IFERROR(INDEX(espn!$G$2:$G$400,MATCH(RIGHT(B115,LEN(B115)-1),espn!$A$2:$A$400,0),1),INDEX(espn!$G$2:$G$400,MATCH(RIGHT(B115,LEN(B115)-1)&amp;" jr.",espn!$A$2:$A$400,0),1))</f>
        <v>#VALUE!</v>
      </c>
      <c r="N115">
        <f>IFERROR(M115-MIN(H115:K115),0)</f>
        <v>0</v>
      </c>
      <c r="O115" t="s">
        <v>856</v>
      </c>
    </row>
    <row r="116" spans="1:15">
      <c r="A116">
        <v>154</v>
      </c>
      <c r="H116" s="37" t="str">
        <f t="shared" si="5"/>
        <v/>
      </c>
      <c r="I116" s="37" t="str">
        <f t="shared" si="6"/>
        <v/>
      </c>
      <c r="J116" s="37" t="str">
        <f t="shared" si="7"/>
        <v/>
      </c>
      <c r="K116" s="37" t="str">
        <f t="shared" si="8"/>
        <v/>
      </c>
      <c r="L116" s="33">
        <f t="shared" si="9"/>
        <v>0</v>
      </c>
      <c r="M116" t="e">
        <f>IFERROR(INDEX(espn!$G$2:$G$400,MATCH(RIGHT(B116,LEN(B116)-1),espn!$A$2:$A$400,0),1),INDEX(espn!$G$2:$G$400,MATCH(RIGHT(B116,LEN(B116)-1)&amp;" jr.",espn!$A$2:$A$400,0),1))</f>
        <v>#VALUE!</v>
      </c>
      <c r="N116">
        <f>IFERROR(MAX(H116:K116)-M116,0)</f>
        <v>0</v>
      </c>
      <c r="O116" t="s">
        <v>882</v>
      </c>
    </row>
    <row r="117" spans="1:15">
      <c r="A117">
        <v>155</v>
      </c>
      <c r="H117" s="37" t="str">
        <f t="shared" si="5"/>
        <v/>
      </c>
      <c r="I117" s="37" t="str">
        <f t="shared" si="6"/>
        <v/>
      </c>
      <c r="J117" s="37" t="str">
        <f t="shared" si="7"/>
        <v/>
      </c>
      <c r="K117" s="37" t="str">
        <f t="shared" si="8"/>
        <v/>
      </c>
      <c r="L117" s="33">
        <f t="shared" si="9"/>
        <v>0</v>
      </c>
      <c r="M117" t="e">
        <f>IFERROR(INDEX(espn!$G$2:$G$400,MATCH(RIGHT(B117,LEN(B117)-1),espn!$A$2:$A$400,0),1),INDEX(espn!$G$2:$G$400,MATCH(RIGHT(B117,LEN(B117)-1)&amp;" jr.",espn!$A$2:$A$400,0),1))</f>
        <v>#VALUE!</v>
      </c>
      <c r="N117">
        <f>IFERROR(M117-MIN(H117:K117),0)</f>
        <v>0</v>
      </c>
      <c r="O117" t="s">
        <v>856</v>
      </c>
    </row>
    <row r="118" spans="1:15">
      <c r="A118">
        <v>156</v>
      </c>
      <c r="H118" s="37" t="str">
        <f t="shared" si="5"/>
        <v/>
      </c>
      <c r="I118" s="37" t="str">
        <f t="shared" si="6"/>
        <v/>
      </c>
      <c r="J118" s="37" t="str">
        <f t="shared" si="7"/>
        <v/>
      </c>
      <c r="K118" s="37" t="str">
        <f t="shared" si="8"/>
        <v/>
      </c>
      <c r="L118" s="33">
        <f t="shared" si="9"/>
        <v>0</v>
      </c>
      <c r="M118" t="e">
        <f>IFERROR(INDEX(espn!$G$2:$G$400,MATCH(RIGHT(B118,LEN(B118)-1),espn!$A$2:$A$400,0),1),INDEX(espn!$G$2:$G$400,MATCH(RIGHT(B118,LEN(B118)-1)&amp;" jr.",espn!$A$2:$A$400,0),1))</f>
        <v>#VALUE!</v>
      </c>
      <c r="N118">
        <f>IFERROR(MAX(H118:K118)-M118,0)</f>
        <v>0</v>
      </c>
      <c r="O118" t="s">
        <v>882</v>
      </c>
    </row>
    <row r="119" spans="1:15">
      <c r="A119">
        <v>157</v>
      </c>
      <c r="H119" s="37" t="str">
        <f t="shared" si="5"/>
        <v/>
      </c>
      <c r="I119" s="37" t="str">
        <f t="shared" si="6"/>
        <v/>
      </c>
      <c r="J119" s="37" t="str">
        <f t="shared" si="7"/>
        <v/>
      </c>
      <c r="K119" s="37" t="str">
        <f t="shared" si="8"/>
        <v/>
      </c>
      <c r="L119" s="33">
        <f t="shared" si="9"/>
        <v>0</v>
      </c>
      <c r="M119" t="e">
        <f>IFERROR(INDEX(espn!$G$2:$G$400,MATCH(RIGHT(B119,LEN(B119)-1),espn!$A$2:$A$400,0),1),INDEX(espn!$G$2:$G$400,MATCH(RIGHT(B119,LEN(B119)-1)&amp;" jr.",espn!$A$2:$A$400,0),1))</f>
        <v>#VALUE!</v>
      </c>
      <c r="N119">
        <f>IFERROR(M119-MIN(H119:K119),0)</f>
        <v>0</v>
      </c>
      <c r="O119" t="s">
        <v>856</v>
      </c>
    </row>
    <row r="120" spans="1:15">
      <c r="A120">
        <v>158</v>
      </c>
      <c r="H120" s="37" t="str">
        <f t="shared" si="5"/>
        <v/>
      </c>
      <c r="I120" s="37" t="str">
        <f t="shared" si="6"/>
        <v/>
      </c>
      <c r="J120" s="37" t="str">
        <f t="shared" si="7"/>
        <v/>
      </c>
      <c r="K120" s="37" t="str">
        <f t="shared" si="8"/>
        <v/>
      </c>
      <c r="L120" s="33">
        <f t="shared" si="9"/>
        <v>0</v>
      </c>
      <c r="M120" t="e">
        <f>IFERROR(INDEX(espn!$G$2:$G$400,MATCH(RIGHT(B120,LEN(B120)-1),espn!$A$2:$A$400,0),1),INDEX(espn!$G$2:$G$400,MATCH(RIGHT(B120,LEN(B120)-1)&amp;" jr.",espn!$A$2:$A$400,0),1))</f>
        <v>#VALUE!</v>
      </c>
      <c r="N120">
        <f>IFERROR(MAX(H120:K120)-M120,0)</f>
        <v>0</v>
      </c>
      <c r="O120" t="s">
        <v>882</v>
      </c>
    </row>
    <row r="121" spans="1:15">
      <c r="A121">
        <v>159</v>
      </c>
      <c r="H121" s="37" t="str">
        <f t="shared" si="5"/>
        <v/>
      </c>
      <c r="I121" s="37" t="str">
        <f t="shared" si="6"/>
        <v/>
      </c>
      <c r="J121" s="37" t="str">
        <f t="shared" si="7"/>
        <v/>
      </c>
      <c r="K121" s="37" t="str">
        <f t="shared" si="8"/>
        <v/>
      </c>
      <c r="L121" s="33">
        <f t="shared" si="9"/>
        <v>0</v>
      </c>
      <c r="M121" t="e">
        <f>IFERROR(INDEX(espn!$G$2:$G$400,MATCH(RIGHT(B121,LEN(B121)-1),espn!$A$2:$A$400,0),1),INDEX(espn!$G$2:$G$400,MATCH(RIGHT(B121,LEN(B121)-1)&amp;" jr.",espn!$A$2:$A$400,0),1))</f>
        <v>#VALUE!</v>
      </c>
      <c r="N121">
        <f>IFERROR(M121-MIN(H121:K121),0)</f>
        <v>0</v>
      </c>
      <c r="O121" t="s">
        <v>856</v>
      </c>
    </row>
    <row r="122" spans="1:15">
      <c r="A122">
        <v>160</v>
      </c>
      <c r="H122" s="37" t="str">
        <f t="shared" si="5"/>
        <v/>
      </c>
      <c r="I122" s="37" t="str">
        <f t="shared" si="6"/>
        <v/>
      </c>
      <c r="J122" s="37" t="str">
        <f t="shared" si="7"/>
        <v/>
      </c>
      <c r="K122" s="37" t="str">
        <f t="shared" si="8"/>
        <v/>
      </c>
      <c r="L122" s="33">
        <f t="shared" si="9"/>
        <v>0</v>
      </c>
      <c r="M122" t="e">
        <f>IFERROR(INDEX(espn!$G$2:$G$400,MATCH(RIGHT(B122,LEN(B122)-1),espn!$A$2:$A$400,0),1),INDEX(espn!$G$2:$G$400,MATCH(RIGHT(B122,LEN(B122)-1)&amp;" jr.",espn!$A$2:$A$400,0),1))</f>
        <v>#VALUE!</v>
      </c>
      <c r="N122">
        <f>IFERROR(MAX(H122:K122)-M122,0)</f>
        <v>0</v>
      </c>
      <c r="O122" t="s">
        <v>882</v>
      </c>
    </row>
    <row r="123" spans="1:15">
      <c r="A123">
        <v>161</v>
      </c>
      <c r="H123" s="37" t="str">
        <f t="shared" si="5"/>
        <v/>
      </c>
      <c r="I123" s="37" t="str">
        <f t="shared" si="6"/>
        <v/>
      </c>
      <c r="J123" s="37" t="str">
        <f t="shared" si="7"/>
        <v/>
      </c>
      <c r="K123" s="37" t="str">
        <f t="shared" si="8"/>
        <v/>
      </c>
      <c r="L123" s="33">
        <f t="shared" si="9"/>
        <v>0</v>
      </c>
      <c r="M123" t="e">
        <f>IFERROR(INDEX(espn!$G$2:$G$400,MATCH(RIGHT(B123,LEN(B123)-1),espn!$A$2:$A$400,0),1),INDEX(espn!$G$2:$G$400,MATCH(RIGHT(B123,LEN(B123)-1)&amp;" jr.",espn!$A$2:$A$400,0),1))</f>
        <v>#VALUE!</v>
      </c>
      <c r="N123">
        <f>IFERROR(M123-MIN(H123:K123),0)</f>
        <v>0</v>
      </c>
      <c r="O123" t="s">
        <v>856</v>
      </c>
    </row>
    <row r="124" spans="1:15">
      <c r="A124">
        <v>162</v>
      </c>
      <c r="H124" s="37" t="str">
        <f t="shared" si="5"/>
        <v/>
      </c>
      <c r="I124" s="37" t="str">
        <f t="shared" si="6"/>
        <v/>
      </c>
      <c r="J124" s="37" t="str">
        <f t="shared" si="7"/>
        <v/>
      </c>
      <c r="K124" s="37" t="str">
        <f t="shared" si="8"/>
        <v/>
      </c>
      <c r="L124" s="33">
        <f t="shared" si="9"/>
        <v>0</v>
      </c>
      <c r="M124" t="e">
        <f>IFERROR(INDEX(espn!$G$2:$G$400,MATCH(RIGHT(B124,LEN(B124)-1),espn!$A$2:$A$400,0),1),INDEX(espn!$G$2:$G$400,MATCH(RIGHT(B124,LEN(B124)-1)&amp;" jr.",espn!$A$2:$A$400,0),1))</f>
        <v>#VALUE!</v>
      </c>
      <c r="N124">
        <f>IFERROR(MAX(H124:K124)-M124,0)</f>
        <v>0</v>
      </c>
      <c r="O124" t="s">
        <v>882</v>
      </c>
    </row>
    <row r="125" spans="1:15">
      <c r="A125">
        <v>163</v>
      </c>
      <c r="H125" s="37" t="str">
        <f t="shared" si="5"/>
        <v/>
      </c>
      <c r="I125" s="37" t="str">
        <f t="shared" si="6"/>
        <v/>
      </c>
      <c r="J125" s="37" t="str">
        <f t="shared" si="7"/>
        <v/>
      </c>
      <c r="K125" s="37" t="str">
        <f t="shared" si="8"/>
        <v/>
      </c>
      <c r="L125" s="33">
        <f t="shared" si="9"/>
        <v>0</v>
      </c>
      <c r="M125" t="e">
        <f>IFERROR(INDEX(espn!$G$2:$G$400,MATCH(RIGHT(B125,LEN(B125)-1),espn!$A$2:$A$400,0),1),INDEX(espn!$G$2:$G$400,MATCH(RIGHT(B125,LEN(B125)-1)&amp;" jr.",espn!$A$2:$A$400,0),1))</f>
        <v>#VALUE!</v>
      </c>
      <c r="N125">
        <f>IFERROR(M125-MIN(H125:K125),0)</f>
        <v>0</v>
      </c>
      <c r="O125" t="s">
        <v>856</v>
      </c>
    </row>
    <row r="126" spans="1:15">
      <c r="A126">
        <v>164</v>
      </c>
      <c r="H126" s="37" t="str">
        <f t="shared" si="5"/>
        <v/>
      </c>
      <c r="I126" s="37" t="str">
        <f t="shared" si="6"/>
        <v/>
      </c>
      <c r="J126" s="37" t="str">
        <f t="shared" si="7"/>
        <v/>
      </c>
      <c r="K126" s="37" t="str">
        <f t="shared" si="8"/>
        <v/>
      </c>
      <c r="L126" s="33">
        <f t="shared" si="9"/>
        <v>0</v>
      </c>
      <c r="M126" t="e">
        <f>IFERROR(INDEX(espn!$G$2:$G$400,MATCH(RIGHT(B126,LEN(B126)-1),espn!$A$2:$A$400,0),1),INDEX(espn!$G$2:$G$400,MATCH(RIGHT(B126,LEN(B126)-1)&amp;" jr.",espn!$A$2:$A$400,0),1))</f>
        <v>#VALUE!</v>
      </c>
      <c r="N126">
        <f>IFERROR(MAX(H126:K126)-M126,0)</f>
        <v>0</v>
      </c>
      <c r="O126" t="s">
        <v>882</v>
      </c>
    </row>
    <row r="127" spans="1:15">
      <c r="A127">
        <v>165</v>
      </c>
      <c r="H127" s="37" t="str">
        <f t="shared" si="5"/>
        <v/>
      </c>
      <c r="I127" s="37" t="str">
        <f t="shared" si="6"/>
        <v/>
      </c>
      <c r="J127" s="37" t="str">
        <f t="shared" si="7"/>
        <v/>
      </c>
      <c r="K127" s="37" t="str">
        <f t="shared" si="8"/>
        <v/>
      </c>
      <c r="L127" s="33">
        <f t="shared" si="9"/>
        <v>0</v>
      </c>
      <c r="M127" t="e">
        <f>IFERROR(INDEX(espn!$G$2:$G$400,MATCH(RIGHT(B127,LEN(B127)-1),espn!$A$2:$A$400,0),1),INDEX(espn!$G$2:$G$400,MATCH(RIGHT(B127,LEN(B127)-1)&amp;" jr.",espn!$A$2:$A$400,0),1))</f>
        <v>#VALUE!</v>
      </c>
      <c r="N127">
        <f>IFERROR(M127-MIN(H127:K127),0)</f>
        <v>0</v>
      </c>
      <c r="O127" t="s">
        <v>856</v>
      </c>
    </row>
    <row r="128" spans="1:15">
      <c r="A128">
        <v>166</v>
      </c>
      <c r="H128" s="37" t="str">
        <f t="shared" si="5"/>
        <v/>
      </c>
      <c r="I128" s="37" t="str">
        <f t="shared" si="6"/>
        <v/>
      </c>
      <c r="J128" s="37" t="str">
        <f t="shared" si="7"/>
        <v/>
      </c>
      <c r="K128" s="37" t="str">
        <f t="shared" si="8"/>
        <v/>
      </c>
      <c r="L128" s="33">
        <f t="shared" si="9"/>
        <v>0</v>
      </c>
      <c r="M128" t="e">
        <f>IFERROR(INDEX(espn!$G$2:$G$400,MATCH(RIGHT(B128,LEN(B128)-1),espn!$A$2:$A$400,0),1),INDEX(espn!$G$2:$G$400,MATCH(RIGHT(B128,LEN(B128)-1)&amp;" jr.",espn!$A$2:$A$400,0),1))</f>
        <v>#VALUE!</v>
      </c>
      <c r="N128">
        <f>IFERROR(MAX(H128:K128)-M128,0)</f>
        <v>0</v>
      </c>
      <c r="O128" t="s">
        <v>882</v>
      </c>
    </row>
    <row r="129" spans="1:15">
      <c r="A129">
        <v>167</v>
      </c>
      <c r="H129" s="37" t="str">
        <f t="shared" si="5"/>
        <v/>
      </c>
      <c r="I129" s="37" t="str">
        <f t="shared" si="6"/>
        <v/>
      </c>
      <c r="J129" s="37" t="str">
        <f t="shared" si="7"/>
        <v/>
      </c>
      <c r="K129" s="37" t="str">
        <f t="shared" si="8"/>
        <v/>
      </c>
      <c r="L129" s="33">
        <f t="shared" si="9"/>
        <v>0</v>
      </c>
      <c r="M129" t="e">
        <f>IFERROR(INDEX(espn!$G$2:$G$400,MATCH(RIGHT(B129,LEN(B129)-1),espn!$A$2:$A$400,0),1),INDEX(espn!$G$2:$G$400,MATCH(RIGHT(B129,LEN(B129)-1)&amp;" jr.",espn!$A$2:$A$400,0),1))</f>
        <v>#VALUE!</v>
      </c>
      <c r="N129">
        <f>IFERROR(M129-MIN(H129:K129),0)</f>
        <v>0</v>
      </c>
      <c r="O129" t="s">
        <v>856</v>
      </c>
    </row>
    <row r="130" spans="1:15">
      <c r="A130">
        <v>168</v>
      </c>
      <c r="H130" s="37" t="str">
        <f t="shared" ref="H130:H193" si="10">IFERROR(MID(D130,2,LEN(D130)-5)*1,"")</f>
        <v/>
      </c>
      <c r="I130" s="37" t="str">
        <f t="shared" ref="I130:I193" si="11">IFERROR(MID(E130,2,LEN(E130)-5)*1,"")</f>
        <v/>
      </c>
      <c r="J130" s="37" t="str">
        <f t="shared" ref="J130:J193" si="12">IFERROR(MID(F130,2,LEN(F130)-5)*1,"")</f>
        <v/>
      </c>
      <c r="K130" s="37" t="str">
        <f t="shared" ref="K130:K193" si="13">IFERROR(MID(G130,2,LEN(G130)-5)*1,"")</f>
        <v/>
      </c>
      <c r="L130" s="33">
        <f t="shared" ref="L130:L193" si="14">MAX(H130:K130)-MIN(H130:K130)</f>
        <v>0</v>
      </c>
      <c r="M130" t="e">
        <f>IFERROR(INDEX(espn!$G$2:$G$400,MATCH(RIGHT(B130,LEN(B130)-1),espn!$A$2:$A$400,0),1),INDEX(espn!$G$2:$G$400,MATCH(RIGHT(B130,LEN(B130)-1)&amp;" jr.",espn!$A$2:$A$400,0),1))</f>
        <v>#VALUE!</v>
      </c>
      <c r="N130">
        <f>IFERROR(MAX(H130:K130)-M130,0)</f>
        <v>0</v>
      </c>
      <c r="O130" t="s">
        <v>882</v>
      </c>
    </row>
    <row r="131" spans="1:15">
      <c r="A131">
        <v>169</v>
      </c>
      <c r="H131" s="37" t="str">
        <f t="shared" si="10"/>
        <v/>
      </c>
      <c r="I131" s="37" t="str">
        <f t="shared" si="11"/>
        <v/>
      </c>
      <c r="J131" s="37" t="str">
        <f t="shared" si="12"/>
        <v/>
      </c>
      <c r="K131" s="37" t="str">
        <f t="shared" si="13"/>
        <v/>
      </c>
      <c r="L131" s="33">
        <f t="shared" si="14"/>
        <v>0</v>
      </c>
      <c r="M131" t="e">
        <f>IFERROR(INDEX(espn!$G$2:$G$400,MATCH(RIGHT(B131,LEN(B131)-1),espn!$A$2:$A$400,0),1),INDEX(espn!$G$2:$G$400,MATCH(RIGHT(B131,LEN(B131)-1)&amp;" jr.",espn!$A$2:$A$400,0),1))</f>
        <v>#VALUE!</v>
      </c>
      <c r="N131">
        <f>IFERROR(M131-MIN(H131:K131),0)</f>
        <v>0</v>
      </c>
      <c r="O131" t="s">
        <v>856</v>
      </c>
    </row>
    <row r="132" spans="1:15">
      <c r="A132">
        <v>170</v>
      </c>
      <c r="H132" s="37" t="str">
        <f t="shared" si="10"/>
        <v/>
      </c>
      <c r="I132" s="37" t="str">
        <f t="shared" si="11"/>
        <v/>
      </c>
      <c r="J132" s="37" t="str">
        <f t="shared" si="12"/>
        <v/>
      </c>
      <c r="K132" s="37" t="str">
        <f t="shared" si="13"/>
        <v/>
      </c>
      <c r="L132" s="33">
        <f t="shared" si="14"/>
        <v>0</v>
      </c>
      <c r="M132" t="e">
        <f>IFERROR(INDEX(espn!$G$2:$G$400,MATCH(RIGHT(B132,LEN(B132)-1),espn!$A$2:$A$400,0),1),INDEX(espn!$G$2:$G$400,MATCH(RIGHT(B132,LEN(B132)-1)&amp;" jr.",espn!$A$2:$A$400,0),1))</f>
        <v>#VALUE!</v>
      </c>
      <c r="N132">
        <f>IFERROR(MAX(H132:K132)-M132,0)</f>
        <v>0</v>
      </c>
      <c r="O132" t="s">
        <v>882</v>
      </c>
    </row>
    <row r="133" spans="1:15">
      <c r="A133">
        <v>171</v>
      </c>
      <c r="H133" s="37" t="str">
        <f t="shared" si="10"/>
        <v/>
      </c>
      <c r="I133" s="37" t="str">
        <f t="shared" si="11"/>
        <v/>
      </c>
      <c r="J133" s="37" t="str">
        <f t="shared" si="12"/>
        <v/>
      </c>
      <c r="K133" s="37" t="str">
        <f t="shared" si="13"/>
        <v/>
      </c>
      <c r="L133" s="33">
        <f t="shared" si="14"/>
        <v>0</v>
      </c>
      <c r="M133" t="e">
        <f>IFERROR(INDEX(espn!$G$2:$G$400,MATCH(RIGHT(B133,LEN(B133)-1),espn!$A$2:$A$400,0),1),INDEX(espn!$G$2:$G$400,MATCH(RIGHT(B133,LEN(B133)-1)&amp;" jr.",espn!$A$2:$A$400,0),1))</f>
        <v>#VALUE!</v>
      </c>
      <c r="N133">
        <f>IFERROR(M133-MIN(H133:K133),0)</f>
        <v>0</v>
      </c>
      <c r="O133" t="s">
        <v>856</v>
      </c>
    </row>
    <row r="134" spans="1:15">
      <c r="A134">
        <v>172</v>
      </c>
      <c r="H134" s="37" t="str">
        <f t="shared" si="10"/>
        <v/>
      </c>
      <c r="I134" s="37" t="str">
        <f t="shared" si="11"/>
        <v/>
      </c>
      <c r="J134" s="37" t="str">
        <f t="shared" si="12"/>
        <v/>
      </c>
      <c r="K134" s="37" t="str">
        <f t="shared" si="13"/>
        <v/>
      </c>
      <c r="L134" s="33">
        <f t="shared" si="14"/>
        <v>0</v>
      </c>
      <c r="M134" t="e">
        <f>IFERROR(INDEX(espn!$G$2:$G$400,MATCH(RIGHT(B134,LEN(B134)-1),espn!$A$2:$A$400,0),1),INDEX(espn!$G$2:$G$400,MATCH(RIGHT(B134,LEN(B134)-1)&amp;" jr.",espn!$A$2:$A$400,0),1))</f>
        <v>#VALUE!</v>
      </c>
      <c r="N134">
        <f>IFERROR(MAX(H134:K134)-M134,0)</f>
        <v>0</v>
      </c>
      <c r="O134" t="s">
        <v>882</v>
      </c>
    </row>
    <row r="135" spans="1:15">
      <c r="A135">
        <v>173</v>
      </c>
      <c r="H135" s="37" t="str">
        <f t="shared" si="10"/>
        <v/>
      </c>
      <c r="I135" s="37" t="str">
        <f t="shared" si="11"/>
        <v/>
      </c>
      <c r="J135" s="37" t="str">
        <f t="shared" si="12"/>
        <v/>
      </c>
      <c r="K135" s="37" t="str">
        <f t="shared" si="13"/>
        <v/>
      </c>
      <c r="L135" s="33">
        <f t="shared" si="14"/>
        <v>0</v>
      </c>
      <c r="M135" t="e">
        <f>IFERROR(INDEX(espn!$G$2:$G$400,MATCH(RIGHT(B135,LEN(B135)-1),espn!$A$2:$A$400,0),1),INDEX(espn!$G$2:$G$400,MATCH(RIGHT(B135,LEN(B135)-1)&amp;" jr.",espn!$A$2:$A$400,0),1))</f>
        <v>#VALUE!</v>
      </c>
      <c r="N135">
        <f>IFERROR(M135-MIN(H135:K135),0)</f>
        <v>0</v>
      </c>
      <c r="O135" t="s">
        <v>856</v>
      </c>
    </row>
    <row r="136" spans="1:15">
      <c r="A136">
        <v>174</v>
      </c>
      <c r="H136" s="37" t="str">
        <f t="shared" si="10"/>
        <v/>
      </c>
      <c r="I136" s="37" t="str">
        <f t="shared" si="11"/>
        <v/>
      </c>
      <c r="J136" s="37" t="str">
        <f t="shared" si="12"/>
        <v/>
      </c>
      <c r="K136" s="37" t="str">
        <f t="shared" si="13"/>
        <v/>
      </c>
      <c r="L136" s="33">
        <f t="shared" si="14"/>
        <v>0</v>
      </c>
      <c r="M136" t="e">
        <f>IFERROR(INDEX(espn!$G$2:$G$400,MATCH(RIGHT(B136,LEN(B136)-1),espn!$A$2:$A$400,0),1),INDEX(espn!$G$2:$G$400,MATCH(RIGHT(B136,LEN(B136)-1)&amp;" jr.",espn!$A$2:$A$400,0),1))</f>
        <v>#VALUE!</v>
      </c>
      <c r="N136">
        <f>IFERROR(MAX(H136:K136)-M136,0)</f>
        <v>0</v>
      </c>
      <c r="O136" t="s">
        <v>882</v>
      </c>
    </row>
    <row r="137" spans="1:15">
      <c r="A137">
        <v>175</v>
      </c>
      <c r="H137" s="37" t="str">
        <f t="shared" si="10"/>
        <v/>
      </c>
      <c r="I137" s="37" t="str">
        <f t="shared" si="11"/>
        <v/>
      </c>
      <c r="J137" s="37" t="str">
        <f t="shared" si="12"/>
        <v/>
      </c>
      <c r="K137" s="37" t="str">
        <f t="shared" si="13"/>
        <v/>
      </c>
      <c r="L137" s="33">
        <f t="shared" si="14"/>
        <v>0</v>
      </c>
      <c r="M137" t="e">
        <f>IFERROR(INDEX(espn!$G$2:$G$400,MATCH(RIGHT(B137,LEN(B137)-1),espn!$A$2:$A$400,0),1),INDEX(espn!$G$2:$G$400,MATCH(RIGHT(B137,LEN(B137)-1)&amp;" jr.",espn!$A$2:$A$400,0),1))</f>
        <v>#VALUE!</v>
      </c>
      <c r="N137">
        <f>IFERROR(M137-MIN(H137:K137),0)</f>
        <v>0</v>
      </c>
      <c r="O137" t="s">
        <v>856</v>
      </c>
    </row>
    <row r="138" spans="1:15">
      <c r="A138">
        <v>176</v>
      </c>
      <c r="H138" s="37" t="str">
        <f t="shared" si="10"/>
        <v/>
      </c>
      <c r="I138" s="37" t="str">
        <f t="shared" si="11"/>
        <v/>
      </c>
      <c r="J138" s="37" t="str">
        <f t="shared" si="12"/>
        <v/>
      </c>
      <c r="K138" s="37" t="str">
        <f t="shared" si="13"/>
        <v/>
      </c>
      <c r="L138" s="33">
        <f t="shared" si="14"/>
        <v>0</v>
      </c>
      <c r="M138" t="e">
        <f>IFERROR(INDEX(espn!$G$2:$G$400,MATCH(RIGHT(B138,LEN(B138)-1),espn!$A$2:$A$400,0),1),INDEX(espn!$G$2:$G$400,MATCH(RIGHT(B138,LEN(B138)-1)&amp;" jr.",espn!$A$2:$A$400,0),1))</f>
        <v>#VALUE!</v>
      </c>
      <c r="N138">
        <f>IFERROR(MAX(H138:K138)-M138,0)</f>
        <v>0</v>
      </c>
      <c r="O138" t="s">
        <v>882</v>
      </c>
    </row>
    <row r="139" spans="1:15">
      <c r="A139">
        <v>177</v>
      </c>
      <c r="H139" s="37" t="str">
        <f t="shared" si="10"/>
        <v/>
      </c>
      <c r="I139" s="37" t="str">
        <f t="shared" si="11"/>
        <v/>
      </c>
      <c r="J139" s="37" t="str">
        <f t="shared" si="12"/>
        <v/>
      </c>
      <c r="K139" s="37" t="str">
        <f t="shared" si="13"/>
        <v/>
      </c>
      <c r="L139" s="33">
        <f t="shared" si="14"/>
        <v>0</v>
      </c>
      <c r="M139" t="e">
        <f>IFERROR(INDEX(espn!$G$2:$G$400,MATCH(RIGHT(B139,LEN(B139)-1),espn!$A$2:$A$400,0),1),INDEX(espn!$G$2:$G$400,MATCH(RIGHT(B139,LEN(B139)-1)&amp;" jr.",espn!$A$2:$A$400,0),1))</f>
        <v>#VALUE!</v>
      </c>
      <c r="N139">
        <f>IFERROR(M139-MIN(H139:K139),0)</f>
        <v>0</v>
      </c>
      <c r="O139" t="s">
        <v>856</v>
      </c>
    </row>
    <row r="140" spans="1:15">
      <c r="A140">
        <v>178</v>
      </c>
      <c r="H140" s="37" t="str">
        <f t="shared" si="10"/>
        <v/>
      </c>
      <c r="I140" s="37" t="str">
        <f t="shared" si="11"/>
        <v/>
      </c>
      <c r="J140" s="37" t="str">
        <f t="shared" si="12"/>
        <v/>
      </c>
      <c r="K140" s="37" t="str">
        <f t="shared" si="13"/>
        <v/>
      </c>
      <c r="L140" s="33">
        <f t="shared" si="14"/>
        <v>0</v>
      </c>
      <c r="M140" t="e">
        <f>IFERROR(INDEX(espn!$G$2:$G$400,MATCH(RIGHT(B140,LEN(B140)-1),espn!$A$2:$A$400,0),1),INDEX(espn!$G$2:$G$400,MATCH(RIGHT(B140,LEN(B140)-1)&amp;" jr.",espn!$A$2:$A$400,0),1))</f>
        <v>#VALUE!</v>
      </c>
      <c r="N140">
        <f>IFERROR(MAX(H140:K140)-M140,0)</f>
        <v>0</v>
      </c>
      <c r="O140" t="s">
        <v>882</v>
      </c>
    </row>
    <row r="141" spans="1:15">
      <c r="A141">
        <v>179</v>
      </c>
      <c r="H141" s="37" t="str">
        <f t="shared" si="10"/>
        <v/>
      </c>
      <c r="I141" s="37" t="str">
        <f t="shared" si="11"/>
        <v/>
      </c>
      <c r="J141" s="37" t="str">
        <f t="shared" si="12"/>
        <v/>
      </c>
      <c r="K141" s="37" t="str">
        <f t="shared" si="13"/>
        <v/>
      </c>
      <c r="L141" s="33">
        <f t="shared" si="14"/>
        <v>0</v>
      </c>
      <c r="M141" t="e">
        <f>IFERROR(INDEX(espn!$G$2:$G$400,MATCH(RIGHT(B141,LEN(B141)-1),espn!$A$2:$A$400,0),1),INDEX(espn!$G$2:$G$400,MATCH(RIGHT(B141,LEN(B141)-1)&amp;" jr.",espn!$A$2:$A$400,0),1))</f>
        <v>#VALUE!</v>
      </c>
      <c r="N141">
        <f>IFERROR(M141-MIN(H141:K141),0)</f>
        <v>0</v>
      </c>
      <c r="O141" t="s">
        <v>856</v>
      </c>
    </row>
    <row r="142" spans="1:15">
      <c r="A142">
        <v>180</v>
      </c>
      <c r="H142" s="37" t="str">
        <f t="shared" si="10"/>
        <v/>
      </c>
      <c r="I142" s="37" t="str">
        <f t="shared" si="11"/>
        <v/>
      </c>
      <c r="J142" s="37" t="str">
        <f t="shared" si="12"/>
        <v/>
      </c>
      <c r="K142" s="37" t="str">
        <f t="shared" si="13"/>
        <v/>
      </c>
      <c r="L142" s="33">
        <f t="shared" si="14"/>
        <v>0</v>
      </c>
      <c r="M142" t="e">
        <f>IFERROR(INDEX(espn!$G$2:$G$400,MATCH(RIGHT(B142,LEN(B142)-1),espn!$A$2:$A$400,0),1),INDEX(espn!$G$2:$G$400,MATCH(RIGHT(B142,LEN(B142)-1)&amp;" jr.",espn!$A$2:$A$400,0),1))</f>
        <v>#VALUE!</v>
      </c>
      <c r="N142">
        <f>IFERROR(MAX(H142:K142)-M142,0)</f>
        <v>0</v>
      </c>
      <c r="O142" t="s">
        <v>882</v>
      </c>
    </row>
    <row r="143" spans="1:15">
      <c r="A143">
        <v>181</v>
      </c>
      <c r="H143" s="37" t="str">
        <f t="shared" si="10"/>
        <v/>
      </c>
      <c r="I143" s="37" t="str">
        <f t="shared" si="11"/>
        <v/>
      </c>
      <c r="J143" s="37" t="str">
        <f t="shared" si="12"/>
        <v/>
      </c>
      <c r="K143" s="37" t="str">
        <f t="shared" si="13"/>
        <v/>
      </c>
      <c r="L143" s="33">
        <f t="shared" si="14"/>
        <v>0</v>
      </c>
      <c r="M143" t="e">
        <f>IFERROR(INDEX(espn!$G$2:$G$400,MATCH(RIGHT(B143,LEN(B143)-1),espn!$A$2:$A$400,0),1),INDEX(espn!$G$2:$G$400,MATCH(RIGHT(B143,LEN(B143)-1)&amp;" jr.",espn!$A$2:$A$400,0),1))</f>
        <v>#VALUE!</v>
      </c>
      <c r="N143">
        <f>IFERROR(M143-MIN(H143:K143),0)</f>
        <v>0</v>
      </c>
      <c r="O143" t="s">
        <v>856</v>
      </c>
    </row>
    <row r="144" spans="1:15">
      <c r="A144">
        <v>182</v>
      </c>
      <c r="H144" s="37" t="str">
        <f t="shared" si="10"/>
        <v/>
      </c>
      <c r="I144" s="37" t="str">
        <f t="shared" si="11"/>
        <v/>
      </c>
      <c r="J144" s="37" t="str">
        <f t="shared" si="12"/>
        <v/>
      </c>
      <c r="K144" s="37" t="str">
        <f t="shared" si="13"/>
        <v/>
      </c>
      <c r="L144" s="33">
        <f t="shared" si="14"/>
        <v>0</v>
      </c>
      <c r="M144" t="e">
        <f>IFERROR(INDEX(espn!$G$2:$G$400,MATCH(RIGHT(B144,LEN(B144)-1),espn!$A$2:$A$400,0),1),INDEX(espn!$G$2:$G$400,MATCH(RIGHT(B144,LEN(B144)-1)&amp;" jr.",espn!$A$2:$A$400,0),1))</f>
        <v>#VALUE!</v>
      </c>
      <c r="N144">
        <f>IFERROR(MAX(H144:K144)-M144,0)</f>
        <v>0</v>
      </c>
      <c r="O144" t="s">
        <v>882</v>
      </c>
    </row>
    <row r="145" spans="1:15">
      <c r="A145">
        <v>183</v>
      </c>
      <c r="H145" s="37" t="str">
        <f t="shared" si="10"/>
        <v/>
      </c>
      <c r="I145" s="37" t="str">
        <f t="shared" si="11"/>
        <v/>
      </c>
      <c r="J145" s="37" t="str">
        <f t="shared" si="12"/>
        <v/>
      </c>
      <c r="K145" s="37" t="str">
        <f t="shared" si="13"/>
        <v/>
      </c>
      <c r="L145" s="33">
        <f t="shared" si="14"/>
        <v>0</v>
      </c>
      <c r="M145" t="e">
        <f>IFERROR(INDEX(espn!$G$2:$G$400,MATCH(RIGHT(B145,LEN(B145)-1),espn!$A$2:$A$400,0),1),INDEX(espn!$G$2:$G$400,MATCH(RIGHT(B145,LEN(B145)-1)&amp;" jr.",espn!$A$2:$A$400,0),1))</f>
        <v>#VALUE!</v>
      </c>
      <c r="N145">
        <f>IFERROR(M145-MIN(H145:K145),0)</f>
        <v>0</v>
      </c>
      <c r="O145" t="s">
        <v>856</v>
      </c>
    </row>
    <row r="146" spans="1:15">
      <c r="A146">
        <v>184</v>
      </c>
      <c r="H146" s="37" t="str">
        <f t="shared" si="10"/>
        <v/>
      </c>
      <c r="I146" s="37" t="str">
        <f t="shared" si="11"/>
        <v/>
      </c>
      <c r="J146" s="37" t="str">
        <f t="shared" si="12"/>
        <v/>
      </c>
      <c r="K146" s="37" t="str">
        <f t="shared" si="13"/>
        <v/>
      </c>
      <c r="L146" s="33">
        <f t="shared" si="14"/>
        <v>0</v>
      </c>
      <c r="M146" t="e">
        <f>IFERROR(INDEX(espn!$G$2:$G$400,MATCH(RIGHT(B146,LEN(B146)-1),espn!$A$2:$A$400,0),1),INDEX(espn!$G$2:$G$400,MATCH(RIGHT(B146,LEN(B146)-1)&amp;" jr.",espn!$A$2:$A$400,0),1))</f>
        <v>#VALUE!</v>
      </c>
      <c r="N146">
        <f>IFERROR(MAX(H146:K146)-M146,0)</f>
        <v>0</v>
      </c>
      <c r="O146" t="s">
        <v>882</v>
      </c>
    </row>
    <row r="147" spans="1:15">
      <c r="A147">
        <v>185</v>
      </c>
      <c r="H147" s="37" t="str">
        <f t="shared" si="10"/>
        <v/>
      </c>
      <c r="I147" s="37" t="str">
        <f t="shared" si="11"/>
        <v/>
      </c>
      <c r="J147" s="37" t="str">
        <f t="shared" si="12"/>
        <v/>
      </c>
      <c r="K147" s="37" t="str">
        <f t="shared" si="13"/>
        <v/>
      </c>
      <c r="L147" s="33">
        <f t="shared" si="14"/>
        <v>0</v>
      </c>
      <c r="M147" t="e">
        <f>IFERROR(INDEX(espn!$G$2:$G$400,MATCH(RIGHT(B147,LEN(B147)-1),espn!$A$2:$A$400,0),1),INDEX(espn!$G$2:$G$400,MATCH(RIGHT(B147,LEN(B147)-1)&amp;" jr.",espn!$A$2:$A$400,0),1))</f>
        <v>#VALUE!</v>
      </c>
      <c r="N147">
        <f>IFERROR(M147-MIN(H147:K147),0)</f>
        <v>0</v>
      </c>
      <c r="O147" t="s">
        <v>856</v>
      </c>
    </row>
    <row r="148" spans="1:15">
      <c r="A148">
        <v>186</v>
      </c>
      <c r="H148" s="37" t="str">
        <f t="shared" si="10"/>
        <v/>
      </c>
      <c r="I148" s="37" t="str">
        <f t="shared" si="11"/>
        <v/>
      </c>
      <c r="J148" s="37" t="str">
        <f t="shared" si="12"/>
        <v/>
      </c>
      <c r="K148" s="37" t="str">
        <f t="shared" si="13"/>
        <v/>
      </c>
      <c r="L148" s="33">
        <f t="shared" si="14"/>
        <v>0</v>
      </c>
      <c r="M148" t="e">
        <f>IFERROR(INDEX(espn!$G$2:$G$400,MATCH(RIGHT(B148,LEN(B148)-1),espn!$A$2:$A$400,0),1),INDEX(espn!$G$2:$G$400,MATCH(RIGHT(B148,LEN(B148)-1)&amp;" jr.",espn!$A$2:$A$400,0),1))</f>
        <v>#VALUE!</v>
      </c>
      <c r="N148">
        <f>IFERROR(MAX(H148:K148)-M148,0)</f>
        <v>0</v>
      </c>
      <c r="O148" t="s">
        <v>882</v>
      </c>
    </row>
    <row r="149" spans="1:15">
      <c r="A149">
        <v>187</v>
      </c>
      <c r="H149" s="37" t="str">
        <f t="shared" si="10"/>
        <v/>
      </c>
      <c r="I149" s="37" t="str">
        <f t="shared" si="11"/>
        <v/>
      </c>
      <c r="J149" s="37" t="str">
        <f t="shared" si="12"/>
        <v/>
      </c>
      <c r="K149" s="37" t="str">
        <f t="shared" si="13"/>
        <v/>
      </c>
      <c r="L149" s="33">
        <f t="shared" si="14"/>
        <v>0</v>
      </c>
      <c r="M149" t="e">
        <f>IFERROR(INDEX(espn!$G$2:$G$400,MATCH(RIGHT(B149,LEN(B149)-1),espn!$A$2:$A$400,0),1),INDEX(espn!$G$2:$G$400,MATCH(RIGHT(B149,LEN(B149)-1)&amp;" jr.",espn!$A$2:$A$400,0),1))</f>
        <v>#VALUE!</v>
      </c>
      <c r="N149">
        <f>IFERROR(M149-MIN(H149:K149),0)</f>
        <v>0</v>
      </c>
      <c r="O149" t="s">
        <v>856</v>
      </c>
    </row>
    <row r="150" spans="1:15">
      <c r="A150">
        <v>188</v>
      </c>
      <c r="H150" s="37" t="str">
        <f t="shared" si="10"/>
        <v/>
      </c>
      <c r="I150" s="37" t="str">
        <f t="shared" si="11"/>
        <v/>
      </c>
      <c r="J150" s="37" t="str">
        <f t="shared" si="12"/>
        <v/>
      </c>
      <c r="K150" s="37" t="str">
        <f t="shared" si="13"/>
        <v/>
      </c>
      <c r="L150" s="33">
        <f t="shared" si="14"/>
        <v>0</v>
      </c>
      <c r="M150" t="e">
        <f>IFERROR(INDEX(espn!$G$2:$G$400,MATCH(RIGHT(B150,LEN(B150)-1),espn!$A$2:$A$400,0),1),INDEX(espn!$G$2:$G$400,MATCH(RIGHT(B150,LEN(B150)-1)&amp;" jr.",espn!$A$2:$A$400,0),1))</f>
        <v>#VALUE!</v>
      </c>
      <c r="N150">
        <f>IFERROR(MAX(H150:K150)-M150,0)</f>
        <v>0</v>
      </c>
      <c r="O150" t="s">
        <v>882</v>
      </c>
    </row>
    <row r="151" spans="1:15">
      <c r="A151">
        <v>189</v>
      </c>
      <c r="H151" s="37" t="str">
        <f t="shared" si="10"/>
        <v/>
      </c>
      <c r="I151" s="37" t="str">
        <f t="shared" si="11"/>
        <v/>
      </c>
      <c r="J151" s="37" t="str">
        <f t="shared" si="12"/>
        <v/>
      </c>
      <c r="K151" s="37" t="str">
        <f t="shared" si="13"/>
        <v/>
      </c>
      <c r="L151" s="33">
        <f t="shared" si="14"/>
        <v>0</v>
      </c>
      <c r="M151" t="e">
        <f>IFERROR(INDEX(espn!$G$2:$G$400,MATCH(RIGHT(B151,LEN(B151)-1),espn!$A$2:$A$400,0),1),INDEX(espn!$G$2:$G$400,MATCH(RIGHT(B151,LEN(B151)-1)&amp;" jr.",espn!$A$2:$A$400,0),1))</f>
        <v>#VALUE!</v>
      </c>
      <c r="N151">
        <f>IFERROR(M151-MIN(H151:K151),0)</f>
        <v>0</v>
      </c>
      <c r="O151" t="s">
        <v>856</v>
      </c>
    </row>
    <row r="152" spans="1:15">
      <c r="A152">
        <v>190</v>
      </c>
      <c r="H152" s="37" t="str">
        <f t="shared" si="10"/>
        <v/>
      </c>
      <c r="I152" s="37" t="str">
        <f t="shared" si="11"/>
        <v/>
      </c>
      <c r="J152" s="37" t="str">
        <f t="shared" si="12"/>
        <v/>
      </c>
      <c r="K152" s="37" t="str">
        <f t="shared" si="13"/>
        <v/>
      </c>
      <c r="L152" s="33">
        <f t="shared" si="14"/>
        <v>0</v>
      </c>
      <c r="M152" t="e">
        <f>IFERROR(INDEX(espn!$G$2:$G$400,MATCH(RIGHT(B152,LEN(B152)-1),espn!$A$2:$A$400,0),1),INDEX(espn!$G$2:$G$400,MATCH(RIGHT(B152,LEN(B152)-1)&amp;" jr.",espn!$A$2:$A$400,0),1))</f>
        <v>#VALUE!</v>
      </c>
      <c r="N152">
        <f>IFERROR(MAX(H152:K152)-M152,0)</f>
        <v>0</v>
      </c>
      <c r="O152" t="s">
        <v>882</v>
      </c>
    </row>
    <row r="153" spans="1:15">
      <c r="A153">
        <v>191</v>
      </c>
      <c r="H153" s="37" t="str">
        <f t="shared" si="10"/>
        <v/>
      </c>
      <c r="I153" s="37" t="str">
        <f t="shared" si="11"/>
        <v/>
      </c>
      <c r="J153" s="37" t="str">
        <f t="shared" si="12"/>
        <v/>
      </c>
      <c r="K153" s="37" t="str">
        <f t="shared" si="13"/>
        <v/>
      </c>
      <c r="L153" s="33">
        <f t="shared" si="14"/>
        <v>0</v>
      </c>
      <c r="M153" t="e">
        <f>IFERROR(INDEX(espn!$G$2:$G$400,MATCH(RIGHT(B153,LEN(B153)-1),espn!$A$2:$A$400,0),1),INDEX(espn!$G$2:$G$400,MATCH(RIGHT(B153,LEN(B153)-1)&amp;" jr.",espn!$A$2:$A$400,0),1))</f>
        <v>#VALUE!</v>
      </c>
      <c r="N153">
        <f>IFERROR(M153-MIN(H153:K153),0)</f>
        <v>0</v>
      </c>
      <c r="O153" t="s">
        <v>856</v>
      </c>
    </row>
    <row r="154" spans="1:15">
      <c r="A154">
        <v>192</v>
      </c>
      <c r="H154" s="37" t="str">
        <f t="shared" si="10"/>
        <v/>
      </c>
      <c r="I154" s="37" t="str">
        <f t="shared" si="11"/>
        <v/>
      </c>
      <c r="J154" s="37" t="str">
        <f t="shared" si="12"/>
        <v/>
      </c>
      <c r="K154" s="37" t="str">
        <f t="shared" si="13"/>
        <v/>
      </c>
      <c r="L154" s="33">
        <f t="shared" si="14"/>
        <v>0</v>
      </c>
      <c r="M154" t="e">
        <f>IFERROR(INDEX(espn!$G$2:$G$400,MATCH(RIGHT(B154,LEN(B154)-1),espn!$A$2:$A$400,0),1),INDEX(espn!$G$2:$G$400,MATCH(RIGHT(B154,LEN(B154)-1)&amp;" jr.",espn!$A$2:$A$400,0),1))</f>
        <v>#VALUE!</v>
      </c>
      <c r="N154">
        <f>IFERROR(MAX(H154:K154)-M154,0)</f>
        <v>0</v>
      </c>
      <c r="O154" t="s">
        <v>882</v>
      </c>
    </row>
    <row r="155" spans="1:15">
      <c r="A155">
        <v>193</v>
      </c>
      <c r="H155" s="37" t="str">
        <f t="shared" si="10"/>
        <v/>
      </c>
      <c r="I155" s="37" t="str">
        <f t="shared" si="11"/>
        <v/>
      </c>
      <c r="J155" s="37" t="str">
        <f t="shared" si="12"/>
        <v/>
      </c>
      <c r="K155" s="37" t="str">
        <f t="shared" si="13"/>
        <v/>
      </c>
      <c r="L155" s="33">
        <f t="shared" si="14"/>
        <v>0</v>
      </c>
      <c r="M155" t="e">
        <f>IFERROR(INDEX(espn!$G$2:$G$400,MATCH(RIGHT(B155,LEN(B155)-1),espn!$A$2:$A$400,0),1),INDEX(espn!$G$2:$G$400,MATCH(RIGHT(B155,LEN(B155)-1)&amp;" jr.",espn!$A$2:$A$400,0),1))</f>
        <v>#VALUE!</v>
      </c>
      <c r="N155">
        <f>IFERROR(M155-MIN(H155:K155),0)</f>
        <v>0</v>
      </c>
      <c r="O155" t="s">
        <v>856</v>
      </c>
    </row>
    <row r="156" spans="1:15">
      <c r="A156">
        <v>194</v>
      </c>
      <c r="H156" s="37" t="str">
        <f t="shared" si="10"/>
        <v/>
      </c>
      <c r="I156" s="37" t="str">
        <f t="shared" si="11"/>
        <v/>
      </c>
      <c r="J156" s="37" t="str">
        <f t="shared" si="12"/>
        <v/>
      </c>
      <c r="K156" s="37" t="str">
        <f t="shared" si="13"/>
        <v/>
      </c>
      <c r="L156" s="33">
        <f t="shared" si="14"/>
        <v>0</v>
      </c>
      <c r="M156" t="e">
        <f>IFERROR(INDEX(espn!$G$2:$G$400,MATCH(RIGHT(B156,LEN(B156)-1),espn!$A$2:$A$400,0),1),INDEX(espn!$G$2:$G$400,MATCH(RIGHT(B156,LEN(B156)-1)&amp;" jr.",espn!$A$2:$A$400,0),1))</f>
        <v>#VALUE!</v>
      </c>
      <c r="N156">
        <f>IFERROR(MAX(H156:K156)-M156,0)</f>
        <v>0</v>
      </c>
      <c r="O156" t="s">
        <v>882</v>
      </c>
    </row>
    <row r="157" spans="1:15">
      <c r="A157">
        <v>195</v>
      </c>
      <c r="H157" s="37" t="str">
        <f t="shared" si="10"/>
        <v/>
      </c>
      <c r="I157" s="37" t="str">
        <f t="shared" si="11"/>
        <v/>
      </c>
      <c r="J157" s="37" t="str">
        <f t="shared" si="12"/>
        <v/>
      </c>
      <c r="K157" s="37" t="str">
        <f t="shared" si="13"/>
        <v/>
      </c>
      <c r="L157" s="33">
        <f t="shared" si="14"/>
        <v>0</v>
      </c>
      <c r="M157" t="e">
        <f>IFERROR(INDEX(espn!$G$2:$G$400,MATCH(RIGHT(B157,LEN(B157)-1),espn!$A$2:$A$400,0),1),INDEX(espn!$G$2:$G$400,MATCH(RIGHT(B157,LEN(B157)-1)&amp;" jr.",espn!$A$2:$A$400,0),1))</f>
        <v>#VALUE!</v>
      </c>
      <c r="N157">
        <f>IFERROR(M157-MIN(H157:K157),0)</f>
        <v>0</v>
      </c>
      <c r="O157" t="s">
        <v>856</v>
      </c>
    </row>
    <row r="158" spans="1:15">
      <c r="A158">
        <v>196</v>
      </c>
      <c r="H158" s="37" t="str">
        <f t="shared" si="10"/>
        <v/>
      </c>
      <c r="I158" s="37" t="str">
        <f t="shared" si="11"/>
        <v/>
      </c>
      <c r="J158" s="37" t="str">
        <f t="shared" si="12"/>
        <v/>
      </c>
      <c r="K158" s="37" t="str">
        <f t="shared" si="13"/>
        <v/>
      </c>
      <c r="L158" s="33">
        <f t="shared" si="14"/>
        <v>0</v>
      </c>
      <c r="M158" t="e">
        <f>IFERROR(INDEX(espn!$G$2:$G$400,MATCH(RIGHT(B158,LEN(B158)-1),espn!$A$2:$A$400,0),1),INDEX(espn!$G$2:$G$400,MATCH(RIGHT(B158,LEN(B158)-1)&amp;" jr.",espn!$A$2:$A$400,0),1))</f>
        <v>#VALUE!</v>
      </c>
      <c r="N158">
        <f>IFERROR(MAX(H158:K158)-M158,0)</f>
        <v>0</v>
      </c>
      <c r="O158" t="s">
        <v>882</v>
      </c>
    </row>
    <row r="159" spans="1:15">
      <c r="A159">
        <v>197</v>
      </c>
      <c r="H159" s="37" t="str">
        <f t="shared" si="10"/>
        <v/>
      </c>
      <c r="I159" s="37" t="str">
        <f t="shared" si="11"/>
        <v/>
      </c>
      <c r="J159" s="37" t="str">
        <f t="shared" si="12"/>
        <v/>
      </c>
      <c r="K159" s="37" t="str">
        <f t="shared" si="13"/>
        <v/>
      </c>
      <c r="L159" s="33">
        <f t="shared" si="14"/>
        <v>0</v>
      </c>
      <c r="M159" t="e">
        <f>IFERROR(INDEX(espn!$G$2:$G$400,MATCH(RIGHT(B159,LEN(B159)-1),espn!$A$2:$A$400,0),1),INDEX(espn!$G$2:$G$400,MATCH(RIGHT(B159,LEN(B159)-1)&amp;" jr.",espn!$A$2:$A$400,0),1))</f>
        <v>#VALUE!</v>
      </c>
      <c r="N159">
        <f>IFERROR(M159-MIN(H159:K159),0)</f>
        <v>0</v>
      </c>
      <c r="O159" t="s">
        <v>856</v>
      </c>
    </row>
    <row r="160" spans="1:15">
      <c r="A160">
        <v>198</v>
      </c>
      <c r="H160" s="37" t="str">
        <f t="shared" si="10"/>
        <v/>
      </c>
      <c r="I160" s="37" t="str">
        <f t="shared" si="11"/>
        <v/>
      </c>
      <c r="J160" s="37" t="str">
        <f t="shared" si="12"/>
        <v/>
      </c>
      <c r="K160" s="37" t="str">
        <f t="shared" si="13"/>
        <v/>
      </c>
      <c r="L160" s="33">
        <f t="shared" si="14"/>
        <v>0</v>
      </c>
      <c r="M160" t="e">
        <f>IFERROR(INDEX(espn!$G$2:$G$400,MATCH(RIGHT(B160,LEN(B160)-1),espn!$A$2:$A$400,0),1),INDEX(espn!$G$2:$G$400,MATCH(RIGHT(B160,LEN(B160)-1)&amp;" jr.",espn!$A$2:$A$400,0),1))</f>
        <v>#VALUE!</v>
      </c>
      <c r="N160">
        <f>IFERROR(MAX(H160:K160)-M160,0)</f>
        <v>0</v>
      </c>
      <c r="O160" t="s">
        <v>882</v>
      </c>
    </row>
    <row r="161" spans="1:15">
      <c r="A161">
        <v>199</v>
      </c>
      <c r="H161" s="37" t="str">
        <f t="shared" si="10"/>
        <v/>
      </c>
      <c r="I161" s="37" t="str">
        <f t="shared" si="11"/>
        <v/>
      </c>
      <c r="J161" s="37" t="str">
        <f t="shared" si="12"/>
        <v/>
      </c>
      <c r="K161" s="37" t="str">
        <f t="shared" si="13"/>
        <v/>
      </c>
      <c r="L161" s="33">
        <f t="shared" si="14"/>
        <v>0</v>
      </c>
      <c r="M161" t="e">
        <f>IFERROR(INDEX(espn!$G$2:$G$400,MATCH(RIGHT(B161,LEN(B161)-1),espn!$A$2:$A$400,0),1),INDEX(espn!$G$2:$G$400,MATCH(RIGHT(B161,LEN(B161)-1)&amp;" jr.",espn!$A$2:$A$400,0),1))</f>
        <v>#VALUE!</v>
      </c>
      <c r="N161">
        <f>IFERROR(M161-MIN(H161:K161),0)</f>
        <v>0</v>
      </c>
      <c r="O161" t="s">
        <v>856</v>
      </c>
    </row>
    <row r="162" spans="1:15">
      <c r="A162">
        <v>200</v>
      </c>
      <c r="H162" s="37" t="str">
        <f t="shared" si="10"/>
        <v/>
      </c>
      <c r="I162" s="37" t="str">
        <f t="shared" si="11"/>
        <v/>
      </c>
      <c r="J162" s="37" t="str">
        <f t="shared" si="12"/>
        <v/>
      </c>
      <c r="K162" s="37" t="str">
        <f t="shared" si="13"/>
        <v/>
      </c>
      <c r="L162" s="33">
        <f t="shared" si="14"/>
        <v>0</v>
      </c>
      <c r="M162" t="e">
        <f>IFERROR(INDEX(espn!$G$2:$G$400,MATCH(RIGHT(B162,LEN(B162)-1),espn!$A$2:$A$400,0),1),INDEX(espn!$G$2:$G$400,MATCH(RIGHT(B162,LEN(B162)-1)&amp;" jr.",espn!$A$2:$A$400,0),1))</f>
        <v>#VALUE!</v>
      </c>
      <c r="N162">
        <f>IFERROR(MAX(H162:K162)-M162,0)</f>
        <v>0</v>
      </c>
      <c r="O162" t="s">
        <v>882</v>
      </c>
    </row>
    <row r="163" spans="1:15">
      <c r="A163">
        <v>201</v>
      </c>
      <c r="H163" s="37" t="str">
        <f t="shared" si="10"/>
        <v/>
      </c>
      <c r="I163" s="37" t="str">
        <f t="shared" si="11"/>
        <v/>
      </c>
      <c r="J163" s="37" t="str">
        <f t="shared" si="12"/>
        <v/>
      </c>
      <c r="K163" s="37" t="str">
        <f t="shared" si="13"/>
        <v/>
      </c>
      <c r="L163" s="33">
        <f t="shared" si="14"/>
        <v>0</v>
      </c>
      <c r="M163" t="e">
        <f>IFERROR(INDEX(espn!$G$2:$G$400,MATCH(RIGHT(B163,LEN(B163)-1),espn!$A$2:$A$400,0),1),INDEX(espn!$G$2:$G$400,MATCH(RIGHT(B163,LEN(B163)-1)&amp;" jr.",espn!$A$2:$A$400,0),1))</f>
        <v>#VALUE!</v>
      </c>
      <c r="N163">
        <f>IFERROR(M163-MIN(H163:K163),0)</f>
        <v>0</v>
      </c>
      <c r="O163" t="s">
        <v>856</v>
      </c>
    </row>
    <row r="164" spans="1:15">
      <c r="A164">
        <v>202</v>
      </c>
      <c r="H164" s="37" t="str">
        <f t="shared" si="10"/>
        <v/>
      </c>
      <c r="I164" s="37" t="str">
        <f t="shared" si="11"/>
        <v/>
      </c>
      <c r="J164" s="37" t="str">
        <f t="shared" si="12"/>
        <v/>
      </c>
      <c r="K164" s="37" t="str">
        <f t="shared" si="13"/>
        <v/>
      </c>
      <c r="L164" s="33">
        <f t="shared" si="14"/>
        <v>0</v>
      </c>
      <c r="M164" t="e">
        <f>IFERROR(INDEX(espn!$G$2:$G$400,MATCH(RIGHT(B164,LEN(B164)-1),espn!$A$2:$A$400,0),1),INDEX(espn!$G$2:$G$400,MATCH(RIGHT(B164,LEN(B164)-1)&amp;" jr.",espn!$A$2:$A$400,0),1))</f>
        <v>#VALUE!</v>
      </c>
      <c r="N164">
        <f>IFERROR(MAX(H164:K164)-M164,0)</f>
        <v>0</v>
      </c>
      <c r="O164" t="s">
        <v>882</v>
      </c>
    </row>
    <row r="165" spans="1:15">
      <c r="A165">
        <v>203</v>
      </c>
      <c r="H165" s="37" t="str">
        <f t="shared" si="10"/>
        <v/>
      </c>
      <c r="I165" s="37" t="str">
        <f t="shared" si="11"/>
        <v/>
      </c>
      <c r="J165" s="37" t="str">
        <f t="shared" si="12"/>
        <v/>
      </c>
      <c r="K165" s="37" t="str">
        <f t="shared" si="13"/>
        <v/>
      </c>
      <c r="L165" s="33">
        <f t="shared" si="14"/>
        <v>0</v>
      </c>
      <c r="M165" t="e">
        <f>IFERROR(INDEX(espn!$G$2:$G$400,MATCH(RIGHT(B165,LEN(B165)-1),espn!$A$2:$A$400,0),1),INDEX(espn!$G$2:$G$400,MATCH(RIGHT(B165,LEN(B165)-1)&amp;" jr.",espn!$A$2:$A$400,0),1))</f>
        <v>#VALUE!</v>
      </c>
      <c r="N165">
        <f>IFERROR(M165-MIN(H165:K165),0)</f>
        <v>0</v>
      </c>
      <c r="O165" t="s">
        <v>856</v>
      </c>
    </row>
    <row r="166" spans="1:15">
      <c r="A166">
        <v>204</v>
      </c>
      <c r="H166" s="37" t="str">
        <f t="shared" si="10"/>
        <v/>
      </c>
      <c r="I166" s="37" t="str">
        <f t="shared" si="11"/>
        <v/>
      </c>
      <c r="J166" s="37" t="str">
        <f t="shared" si="12"/>
        <v/>
      </c>
      <c r="K166" s="37" t="str">
        <f t="shared" si="13"/>
        <v/>
      </c>
      <c r="L166" s="33">
        <f t="shared" si="14"/>
        <v>0</v>
      </c>
      <c r="M166" t="e">
        <f>IFERROR(INDEX(espn!$G$2:$G$400,MATCH(RIGHT(B166,LEN(B166)-1),espn!$A$2:$A$400,0),1),INDEX(espn!$G$2:$G$400,MATCH(RIGHT(B166,LEN(B166)-1)&amp;" jr.",espn!$A$2:$A$400,0),1))</f>
        <v>#VALUE!</v>
      </c>
      <c r="N166">
        <f>IFERROR(MAX(H166:K166)-M166,0)</f>
        <v>0</v>
      </c>
      <c r="O166" t="s">
        <v>882</v>
      </c>
    </row>
    <row r="167" spans="1:15">
      <c r="A167">
        <v>205</v>
      </c>
      <c r="H167" s="37" t="str">
        <f t="shared" si="10"/>
        <v/>
      </c>
      <c r="I167" s="37" t="str">
        <f t="shared" si="11"/>
        <v/>
      </c>
      <c r="J167" s="37" t="str">
        <f t="shared" si="12"/>
        <v/>
      </c>
      <c r="K167" s="37" t="str">
        <f t="shared" si="13"/>
        <v/>
      </c>
      <c r="L167" s="33">
        <f t="shared" si="14"/>
        <v>0</v>
      </c>
      <c r="M167" t="e">
        <f>IFERROR(INDEX(espn!$G$2:$G$400,MATCH(RIGHT(B167,LEN(B167)-1),espn!$A$2:$A$400,0),1),INDEX(espn!$G$2:$G$400,MATCH(RIGHT(B167,LEN(B167)-1)&amp;" jr.",espn!$A$2:$A$400,0),1))</f>
        <v>#VALUE!</v>
      </c>
      <c r="N167">
        <f>IFERROR(M167-MIN(H167:K167),0)</f>
        <v>0</v>
      </c>
      <c r="O167" t="s">
        <v>856</v>
      </c>
    </row>
    <row r="168" spans="1:15">
      <c r="A168">
        <v>206</v>
      </c>
      <c r="H168" s="37" t="str">
        <f t="shared" si="10"/>
        <v/>
      </c>
      <c r="I168" s="37" t="str">
        <f t="shared" si="11"/>
        <v/>
      </c>
      <c r="J168" s="37" t="str">
        <f t="shared" si="12"/>
        <v/>
      </c>
      <c r="K168" s="37" t="str">
        <f t="shared" si="13"/>
        <v/>
      </c>
      <c r="L168" s="33">
        <f t="shared" si="14"/>
        <v>0</v>
      </c>
      <c r="M168" t="e">
        <f>IFERROR(INDEX(espn!$G$2:$G$400,MATCH(RIGHT(B168,LEN(B168)-1),espn!$A$2:$A$400,0),1),INDEX(espn!$G$2:$G$400,MATCH(RIGHT(B168,LEN(B168)-1)&amp;" jr.",espn!$A$2:$A$400,0),1))</f>
        <v>#VALUE!</v>
      </c>
      <c r="N168">
        <f>IFERROR(MAX(H168:K168)-M168,0)</f>
        <v>0</v>
      </c>
      <c r="O168" t="s">
        <v>882</v>
      </c>
    </row>
    <row r="169" spans="1:15">
      <c r="A169">
        <v>207</v>
      </c>
      <c r="H169" s="37" t="str">
        <f t="shared" si="10"/>
        <v/>
      </c>
      <c r="I169" s="37" t="str">
        <f t="shared" si="11"/>
        <v/>
      </c>
      <c r="J169" s="37" t="str">
        <f t="shared" si="12"/>
        <v/>
      </c>
      <c r="K169" s="37" t="str">
        <f t="shared" si="13"/>
        <v/>
      </c>
      <c r="L169" s="33">
        <f t="shared" si="14"/>
        <v>0</v>
      </c>
      <c r="M169" t="e">
        <f>IFERROR(INDEX(espn!$G$2:$G$400,MATCH(RIGHT(B169,LEN(B169)-1),espn!$A$2:$A$400,0),1),INDEX(espn!$G$2:$G$400,MATCH(RIGHT(B169,LEN(B169)-1)&amp;" jr.",espn!$A$2:$A$400,0),1))</f>
        <v>#VALUE!</v>
      </c>
      <c r="N169">
        <f>IFERROR(M169-MIN(H169:K169),0)</f>
        <v>0</v>
      </c>
      <c r="O169" t="s">
        <v>856</v>
      </c>
    </row>
    <row r="170" spans="1:15">
      <c r="A170">
        <v>208</v>
      </c>
      <c r="H170" s="37" t="str">
        <f t="shared" si="10"/>
        <v/>
      </c>
      <c r="I170" s="37" t="str">
        <f t="shared" si="11"/>
        <v/>
      </c>
      <c r="J170" s="37" t="str">
        <f t="shared" si="12"/>
        <v/>
      </c>
      <c r="K170" s="37" t="str">
        <f t="shared" si="13"/>
        <v/>
      </c>
      <c r="L170" s="33">
        <f t="shared" si="14"/>
        <v>0</v>
      </c>
      <c r="M170" t="e">
        <f>IFERROR(INDEX(espn!$G$2:$G$400,MATCH(RIGHT(B170,LEN(B170)-1),espn!$A$2:$A$400,0),1),INDEX(espn!$G$2:$G$400,MATCH(RIGHT(B170,LEN(B170)-1)&amp;" jr.",espn!$A$2:$A$400,0),1))</f>
        <v>#VALUE!</v>
      </c>
      <c r="N170">
        <f>IFERROR(MAX(H170:K170)-M170,0)</f>
        <v>0</v>
      </c>
      <c r="O170" t="s">
        <v>882</v>
      </c>
    </row>
    <row r="171" spans="1:15">
      <c r="A171">
        <v>209</v>
      </c>
      <c r="H171" s="37" t="str">
        <f t="shared" si="10"/>
        <v/>
      </c>
      <c r="I171" s="37" t="str">
        <f t="shared" si="11"/>
        <v/>
      </c>
      <c r="J171" s="37" t="str">
        <f t="shared" si="12"/>
        <v/>
      </c>
      <c r="K171" s="37" t="str">
        <f t="shared" si="13"/>
        <v/>
      </c>
      <c r="L171" s="33">
        <f t="shared" si="14"/>
        <v>0</v>
      </c>
      <c r="M171" t="e">
        <f>IFERROR(INDEX(espn!$G$2:$G$400,MATCH(RIGHT(B171,LEN(B171)-1),espn!$A$2:$A$400,0),1),INDEX(espn!$G$2:$G$400,MATCH(RIGHT(B171,LEN(B171)-1)&amp;" jr.",espn!$A$2:$A$400,0),1))</f>
        <v>#VALUE!</v>
      </c>
      <c r="N171">
        <f>IFERROR(M171-MIN(H171:K171),0)</f>
        <v>0</v>
      </c>
      <c r="O171" t="s">
        <v>856</v>
      </c>
    </row>
    <row r="172" spans="1:15">
      <c r="A172">
        <v>210</v>
      </c>
      <c r="H172" s="37" t="str">
        <f t="shared" si="10"/>
        <v/>
      </c>
      <c r="I172" s="37" t="str">
        <f t="shared" si="11"/>
        <v/>
      </c>
      <c r="J172" s="37" t="str">
        <f t="shared" si="12"/>
        <v/>
      </c>
      <c r="K172" s="37" t="str">
        <f t="shared" si="13"/>
        <v/>
      </c>
      <c r="L172" s="33">
        <f t="shared" si="14"/>
        <v>0</v>
      </c>
      <c r="M172" t="e">
        <f>IFERROR(INDEX(espn!$G$2:$G$400,MATCH(RIGHT(B172,LEN(B172)-1),espn!$A$2:$A$400,0),1),INDEX(espn!$G$2:$G$400,MATCH(RIGHT(B172,LEN(B172)-1)&amp;" jr.",espn!$A$2:$A$400,0),1))</f>
        <v>#VALUE!</v>
      </c>
      <c r="N172">
        <f>IFERROR(MAX(H172:K172)-M172,0)</f>
        <v>0</v>
      </c>
      <c r="O172" t="s">
        <v>882</v>
      </c>
    </row>
    <row r="173" spans="1:15">
      <c r="A173">
        <v>211</v>
      </c>
      <c r="H173" s="37" t="str">
        <f t="shared" si="10"/>
        <v/>
      </c>
      <c r="I173" s="37" t="str">
        <f t="shared" si="11"/>
        <v/>
      </c>
      <c r="J173" s="37" t="str">
        <f t="shared" si="12"/>
        <v/>
      </c>
      <c r="K173" s="37" t="str">
        <f t="shared" si="13"/>
        <v/>
      </c>
      <c r="L173" s="33">
        <f t="shared" si="14"/>
        <v>0</v>
      </c>
      <c r="M173" t="e">
        <f>IFERROR(INDEX(espn!$G$2:$G$400,MATCH(RIGHT(B173,LEN(B173)-1),espn!$A$2:$A$400,0),1),INDEX(espn!$G$2:$G$400,MATCH(RIGHT(B173,LEN(B173)-1)&amp;" jr.",espn!$A$2:$A$400,0),1))</f>
        <v>#VALUE!</v>
      </c>
      <c r="N173">
        <f>IFERROR(M173-MIN(H173:K173),0)</f>
        <v>0</v>
      </c>
      <c r="O173" t="s">
        <v>856</v>
      </c>
    </row>
    <row r="174" spans="1:15">
      <c r="A174">
        <v>212</v>
      </c>
      <c r="H174" s="37" t="str">
        <f t="shared" si="10"/>
        <v/>
      </c>
      <c r="I174" s="37" t="str">
        <f t="shared" si="11"/>
        <v/>
      </c>
      <c r="J174" s="37" t="str">
        <f t="shared" si="12"/>
        <v/>
      </c>
      <c r="K174" s="37" t="str">
        <f t="shared" si="13"/>
        <v/>
      </c>
      <c r="L174" s="33">
        <f t="shared" si="14"/>
        <v>0</v>
      </c>
      <c r="M174" t="e">
        <f>IFERROR(INDEX(espn!$G$2:$G$400,MATCH(RIGHT(B174,LEN(B174)-1),espn!$A$2:$A$400,0),1),INDEX(espn!$G$2:$G$400,MATCH(RIGHT(B174,LEN(B174)-1)&amp;" jr.",espn!$A$2:$A$400,0),1))</f>
        <v>#VALUE!</v>
      </c>
      <c r="N174">
        <f>IFERROR(MAX(H174:K174)-M174,0)</f>
        <v>0</v>
      </c>
      <c r="O174" t="s">
        <v>882</v>
      </c>
    </row>
    <row r="175" spans="1:15">
      <c r="A175">
        <v>213</v>
      </c>
      <c r="H175" s="37" t="str">
        <f t="shared" si="10"/>
        <v/>
      </c>
      <c r="I175" s="37" t="str">
        <f t="shared" si="11"/>
        <v/>
      </c>
      <c r="J175" s="37" t="str">
        <f t="shared" si="12"/>
        <v/>
      </c>
      <c r="K175" s="37" t="str">
        <f t="shared" si="13"/>
        <v/>
      </c>
      <c r="L175" s="33">
        <f t="shared" si="14"/>
        <v>0</v>
      </c>
      <c r="M175" t="e">
        <f>IFERROR(INDEX(espn!$G$2:$G$400,MATCH(RIGHT(B175,LEN(B175)-1),espn!$A$2:$A$400,0),1),INDEX(espn!$G$2:$G$400,MATCH(RIGHT(B175,LEN(B175)-1)&amp;" jr.",espn!$A$2:$A$400,0),1))</f>
        <v>#VALUE!</v>
      </c>
      <c r="N175">
        <f>IFERROR(M175-MIN(H175:K175),0)</f>
        <v>0</v>
      </c>
      <c r="O175" t="s">
        <v>856</v>
      </c>
    </row>
    <row r="176" spans="1:15">
      <c r="A176">
        <v>214</v>
      </c>
      <c r="H176" s="37" t="str">
        <f t="shared" si="10"/>
        <v/>
      </c>
      <c r="I176" s="37" t="str">
        <f t="shared" si="11"/>
        <v/>
      </c>
      <c r="J176" s="37" t="str">
        <f t="shared" si="12"/>
        <v/>
      </c>
      <c r="K176" s="37" t="str">
        <f t="shared" si="13"/>
        <v/>
      </c>
      <c r="L176" s="33">
        <f t="shared" si="14"/>
        <v>0</v>
      </c>
      <c r="M176" t="e">
        <f>IFERROR(INDEX(espn!$G$2:$G$400,MATCH(RIGHT(B176,LEN(B176)-1),espn!$A$2:$A$400,0),1),INDEX(espn!$G$2:$G$400,MATCH(RIGHT(B176,LEN(B176)-1)&amp;" jr.",espn!$A$2:$A$400,0),1))</f>
        <v>#VALUE!</v>
      </c>
      <c r="N176">
        <f>IFERROR(MAX(H176:K176)-M176,0)</f>
        <v>0</v>
      </c>
      <c r="O176" t="s">
        <v>882</v>
      </c>
    </row>
    <row r="177" spans="1:15">
      <c r="A177">
        <v>215</v>
      </c>
      <c r="H177" s="37" t="str">
        <f t="shared" si="10"/>
        <v/>
      </c>
      <c r="I177" s="37" t="str">
        <f t="shared" si="11"/>
        <v/>
      </c>
      <c r="J177" s="37" t="str">
        <f t="shared" si="12"/>
        <v/>
      </c>
      <c r="K177" s="37" t="str">
        <f t="shared" si="13"/>
        <v/>
      </c>
      <c r="L177" s="33">
        <f t="shared" si="14"/>
        <v>0</v>
      </c>
      <c r="M177" t="e">
        <f>IFERROR(INDEX(espn!$G$2:$G$400,MATCH(RIGHT(B177,LEN(B177)-1),espn!$A$2:$A$400,0),1),INDEX(espn!$G$2:$G$400,MATCH(RIGHT(B177,LEN(B177)-1)&amp;" jr.",espn!$A$2:$A$400,0),1))</f>
        <v>#VALUE!</v>
      </c>
      <c r="N177">
        <f>IFERROR(M177-MIN(H177:K177),0)</f>
        <v>0</v>
      </c>
      <c r="O177" t="s">
        <v>856</v>
      </c>
    </row>
    <row r="178" spans="1:15">
      <c r="A178">
        <v>216</v>
      </c>
      <c r="H178" s="37" t="str">
        <f t="shared" si="10"/>
        <v/>
      </c>
      <c r="I178" s="37" t="str">
        <f t="shared" si="11"/>
        <v/>
      </c>
      <c r="J178" s="37" t="str">
        <f t="shared" si="12"/>
        <v/>
      </c>
      <c r="K178" s="37" t="str">
        <f t="shared" si="13"/>
        <v/>
      </c>
      <c r="L178" s="33">
        <f t="shared" si="14"/>
        <v>0</v>
      </c>
      <c r="M178" t="e">
        <f>IFERROR(INDEX(espn!$G$2:$G$400,MATCH(RIGHT(B178,LEN(B178)-1),espn!$A$2:$A$400,0),1),INDEX(espn!$G$2:$G$400,MATCH(RIGHT(B178,LEN(B178)-1)&amp;" jr.",espn!$A$2:$A$400,0),1))</f>
        <v>#VALUE!</v>
      </c>
      <c r="N178">
        <f>IFERROR(MAX(H178:K178)-M178,0)</f>
        <v>0</v>
      </c>
      <c r="O178" t="s">
        <v>882</v>
      </c>
    </row>
    <row r="179" spans="1:15">
      <c r="A179">
        <v>217</v>
      </c>
      <c r="H179" s="37" t="str">
        <f t="shared" si="10"/>
        <v/>
      </c>
      <c r="I179" s="37" t="str">
        <f t="shared" si="11"/>
        <v/>
      </c>
      <c r="J179" s="37" t="str">
        <f t="shared" si="12"/>
        <v/>
      </c>
      <c r="K179" s="37" t="str">
        <f t="shared" si="13"/>
        <v/>
      </c>
      <c r="L179" s="33">
        <f t="shared" si="14"/>
        <v>0</v>
      </c>
      <c r="M179" t="e">
        <f>IFERROR(INDEX(espn!$G$2:$G$400,MATCH(RIGHT(B179,LEN(B179)-1),espn!$A$2:$A$400,0),1),INDEX(espn!$G$2:$G$400,MATCH(RIGHT(B179,LEN(B179)-1)&amp;" jr.",espn!$A$2:$A$400,0),1))</f>
        <v>#VALUE!</v>
      </c>
      <c r="N179">
        <f>IFERROR(M179-MIN(H179:K179),0)</f>
        <v>0</v>
      </c>
      <c r="O179" t="s">
        <v>856</v>
      </c>
    </row>
    <row r="180" spans="1:15">
      <c r="A180">
        <v>218</v>
      </c>
      <c r="H180" s="37" t="str">
        <f t="shared" si="10"/>
        <v/>
      </c>
      <c r="I180" s="37" t="str">
        <f t="shared" si="11"/>
        <v/>
      </c>
      <c r="J180" s="37" t="str">
        <f t="shared" si="12"/>
        <v/>
      </c>
      <c r="K180" s="37" t="str">
        <f t="shared" si="13"/>
        <v/>
      </c>
      <c r="L180" s="33">
        <f t="shared" si="14"/>
        <v>0</v>
      </c>
      <c r="M180" t="e">
        <f>IFERROR(INDEX(espn!$G$2:$G$400,MATCH(RIGHT(B180,LEN(B180)-1),espn!$A$2:$A$400,0),1),INDEX(espn!$G$2:$G$400,MATCH(RIGHT(B180,LEN(B180)-1)&amp;" jr.",espn!$A$2:$A$400,0),1))</f>
        <v>#VALUE!</v>
      </c>
      <c r="N180">
        <f>IFERROR(MAX(H180:K180)-M180,0)</f>
        <v>0</v>
      </c>
      <c r="O180" t="s">
        <v>882</v>
      </c>
    </row>
    <row r="181" spans="1:15">
      <c r="A181">
        <v>219</v>
      </c>
      <c r="H181" s="37" t="str">
        <f t="shared" si="10"/>
        <v/>
      </c>
      <c r="I181" s="37" t="str">
        <f t="shared" si="11"/>
        <v/>
      </c>
      <c r="J181" s="37" t="str">
        <f t="shared" si="12"/>
        <v/>
      </c>
      <c r="K181" s="37" t="str">
        <f t="shared" si="13"/>
        <v/>
      </c>
      <c r="L181" s="33">
        <f t="shared" si="14"/>
        <v>0</v>
      </c>
      <c r="M181" t="e">
        <f>IFERROR(INDEX(espn!$G$2:$G$400,MATCH(RIGHT(B181,LEN(B181)-1),espn!$A$2:$A$400,0),1),INDEX(espn!$G$2:$G$400,MATCH(RIGHT(B181,LEN(B181)-1)&amp;" jr.",espn!$A$2:$A$400,0),1))</f>
        <v>#VALUE!</v>
      </c>
      <c r="N181">
        <f>IFERROR(M181-MIN(H181:K181),0)</f>
        <v>0</v>
      </c>
      <c r="O181" t="s">
        <v>856</v>
      </c>
    </row>
    <row r="182" spans="1:15">
      <c r="A182">
        <v>220</v>
      </c>
      <c r="H182" s="37" t="str">
        <f t="shared" si="10"/>
        <v/>
      </c>
      <c r="I182" s="37" t="str">
        <f t="shared" si="11"/>
        <v/>
      </c>
      <c r="J182" s="37" t="str">
        <f t="shared" si="12"/>
        <v/>
      </c>
      <c r="K182" s="37" t="str">
        <f t="shared" si="13"/>
        <v/>
      </c>
      <c r="L182" s="33">
        <f t="shared" si="14"/>
        <v>0</v>
      </c>
      <c r="M182" t="e">
        <f>IFERROR(INDEX(espn!$G$2:$G$400,MATCH(RIGHT(B182,LEN(B182)-1),espn!$A$2:$A$400,0),1),INDEX(espn!$G$2:$G$400,MATCH(RIGHT(B182,LEN(B182)-1)&amp;" jr.",espn!$A$2:$A$400,0),1))</f>
        <v>#VALUE!</v>
      </c>
      <c r="N182">
        <f>IFERROR(MAX(H182:K182)-M182,0)</f>
        <v>0</v>
      </c>
      <c r="O182" t="s">
        <v>882</v>
      </c>
    </row>
    <row r="183" spans="1:15">
      <c r="A183">
        <v>221</v>
      </c>
      <c r="H183" s="37" t="str">
        <f t="shared" si="10"/>
        <v/>
      </c>
      <c r="I183" s="37" t="str">
        <f t="shared" si="11"/>
        <v/>
      </c>
      <c r="J183" s="37" t="str">
        <f t="shared" si="12"/>
        <v/>
      </c>
      <c r="K183" s="37" t="str">
        <f t="shared" si="13"/>
        <v/>
      </c>
      <c r="L183" s="33">
        <f t="shared" si="14"/>
        <v>0</v>
      </c>
      <c r="M183" t="e">
        <f>IFERROR(INDEX(espn!$G$2:$G$400,MATCH(RIGHT(B183,LEN(B183)-1),espn!$A$2:$A$400,0),1),INDEX(espn!$G$2:$G$400,MATCH(RIGHT(B183,LEN(B183)-1)&amp;" jr.",espn!$A$2:$A$400,0),1))</f>
        <v>#VALUE!</v>
      </c>
      <c r="N183">
        <f>IFERROR(M183-MIN(H183:K183),0)</f>
        <v>0</v>
      </c>
      <c r="O183" t="s">
        <v>856</v>
      </c>
    </row>
    <row r="184" spans="1:15">
      <c r="A184">
        <v>222</v>
      </c>
      <c r="H184" s="37" t="str">
        <f t="shared" si="10"/>
        <v/>
      </c>
      <c r="I184" s="37" t="str">
        <f t="shared" si="11"/>
        <v/>
      </c>
      <c r="J184" s="37" t="str">
        <f t="shared" si="12"/>
        <v/>
      </c>
      <c r="K184" s="37" t="str">
        <f t="shared" si="13"/>
        <v/>
      </c>
      <c r="L184" s="33">
        <f t="shared" si="14"/>
        <v>0</v>
      </c>
      <c r="M184" t="e">
        <f>IFERROR(INDEX(espn!$G$2:$G$400,MATCH(RIGHT(B184,LEN(B184)-1),espn!$A$2:$A$400,0),1),INDEX(espn!$G$2:$G$400,MATCH(RIGHT(B184,LEN(B184)-1)&amp;" jr.",espn!$A$2:$A$400,0),1))</f>
        <v>#VALUE!</v>
      </c>
      <c r="N184">
        <f>IFERROR(MAX(H184:K184)-M184,0)</f>
        <v>0</v>
      </c>
      <c r="O184" t="s">
        <v>882</v>
      </c>
    </row>
    <row r="185" spans="1:15">
      <c r="A185">
        <v>223</v>
      </c>
      <c r="H185" s="37" t="str">
        <f t="shared" si="10"/>
        <v/>
      </c>
      <c r="I185" s="37" t="str">
        <f t="shared" si="11"/>
        <v/>
      </c>
      <c r="J185" s="37" t="str">
        <f t="shared" si="12"/>
        <v/>
      </c>
      <c r="K185" s="37" t="str">
        <f t="shared" si="13"/>
        <v/>
      </c>
      <c r="L185" s="33">
        <f t="shared" si="14"/>
        <v>0</v>
      </c>
      <c r="M185" t="e">
        <f>IFERROR(INDEX(espn!$G$2:$G$400,MATCH(RIGHT(B185,LEN(B185)-1),espn!$A$2:$A$400,0),1),INDEX(espn!$G$2:$G$400,MATCH(RIGHT(B185,LEN(B185)-1)&amp;" jr.",espn!$A$2:$A$400,0),1))</f>
        <v>#VALUE!</v>
      </c>
      <c r="N185">
        <f>IFERROR(M185-MIN(H185:K185),0)</f>
        <v>0</v>
      </c>
      <c r="O185" t="s">
        <v>856</v>
      </c>
    </row>
    <row r="186" spans="1:15">
      <c r="A186">
        <v>224</v>
      </c>
      <c r="H186" s="37" t="str">
        <f t="shared" si="10"/>
        <v/>
      </c>
      <c r="I186" s="37" t="str">
        <f t="shared" si="11"/>
        <v/>
      </c>
      <c r="J186" s="37" t="str">
        <f t="shared" si="12"/>
        <v/>
      </c>
      <c r="K186" s="37" t="str">
        <f t="shared" si="13"/>
        <v/>
      </c>
      <c r="L186" s="33">
        <f t="shared" si="14"/>
        <v>0</v>
      </c>
      <c r="M186" t="e">
        <f>IFERROR(INDEX(espn!$G$2:$G$400,MATCH(RIGHT(B186,LEN(B186)-1),espn!$A$2:$A$400,0),1),INDEX(espn!$G$2:$G$400,MATCH(RIGHT(B186,LEN(B186)-1)&amp;" jr.",espn!$A$2:$A$400,0),1))</f>
        <v>#VALUE!</v>
      </c>
      <c r="N186">
        <f>IFERROR(MAX(H186:K186)-M186,0)</f>
        <v>0</v>
      </c>
      <c r="O186" t="s">
        <v>882</v>
      </c>
    </row>
    <row r="187" spans="1:15">
      <c r="A187">
        <v>225</v>
      </c>
      <c r="H187" s="37" t="str">
        <f t="shared" si="10"/>
        <v/>
      </c>
      <c r="I187" s="37" t="str">
        <f t="shared" si="11"/>
        <v/>
      </c>
      <c r="J187" s="37" t="str">
        <f t="shared" si="12"/>
        <v/>
      </c>
      <c r="K187" s="37" t="str">
        <f t="shared" si="13"/>
        <v/>
      </c>
      <c r="L187" s="33">
        <f t="shared" si="14"/>
        <v>0</v>
      </c>
      <c r="M187" t="e">
        <f>IFERROR(INDEX(espn!$G$2:$G$400,MATCH(RIGHT(B187,LEN(B187)-1),espn!$A$2:$A$400,0),1),INDEX(espn!$G$2:$G$400,MATCH(RIGHT(B187,LEN(B187)-1)&amp;" jr.",espn!$A$2:$A$400,0),1))</f>
        <v>#VALUE!</v>
      </c>
      <c r="N187">
        <f>IFERROR(M187-MIN(H187:K187),0)</f>
        <v>0</v>
      </c>
      <c r="O187" t="s">
        <v>856</v>
      </c>
    </row>
    <row r="188" spans="1:15">
      <c r="A188">
        <v>226</v>
      </c>
      <c r="H188" s="37" t="str">
        <f t="shared" si="10"/>
        <v/>
      </c>
      <c r="I188" s="37" t="str">
        <f t="shared" si="11"/>
        <v/>
      </c>
      <c r="J188" s="37" t="str">
        <f t="shared" si="12"/>
        <v/>
      </c>
      <c r="K188" s="37" t="str">
        <f t="shared" si="13"/>
        <v/>
      </c>
      <c r="L188" s="33">
        <f t="shared" si="14"/>
        <v>0</v>
      </c>
      <c r="M188" t="e">
        <f>IFERROR(INDEX(espn!$G$2:$G$400,MATCH(RIGHT(B188,LEN(B188)-1),espn!$A$2:$A$400,0),1),INDEX(espn!$G$2:$G$400,MATCH(RIGHT(B188,LEN(B188)-1)&amp;" jr.",espn!$A$2:$A$400,0),1))</f>
        <v>#VALUE!</v>
      </c>
      <c r="N188">
        <f>IFERROR(MAX(H188:K188)-M188,0)</f>
        <v>0</v>
      </c>
      <c r="O188" t="s">
        <v>882</v>
      </c>
    </row>
    <row r="189" spans="1:15">
      <c r="A189">
        <v>227</v>
      </c>
      <c r="H189" s="37" t="str">
        <f t="shared" si="10"/>
        <v/>
      </c>
      <c r="I189" s="37" t="str">
        <f t="shared" si="11"/>
        <v/>
      </c>
      <c r="J189" s="37" t="str">
        <f t="shared" si="12"/>
        <v/>
      </c>
      <c r="K189" s="37" t="str">
        <f t="shared" si="13"/>
        <v/>
      </c>
      <c r="L189" s="33">
        <f t="shared" si="14"/>
        <v>0</v>
      </c>
      <c r="M189" t="e">
        <f>IFERROR(INDEX(espn!$G$2:$G$400,MATCH(RIGHT(B189,LEN(B189)-1),espn!$A$2:$A$400,0),1),INDEX(espn!$G$2:$G$400,MATCH(RIGHT(B189,LEN(B189)-1)&amp;" jr.",espn!$A$2:$A$400,0),1))</f>
        <v>#VALUE!</v>
      </c>
      <c r="N189">
        <f>IFERROR(M189-MIN(H189:K189),0)</f>
        <v>0</v>
      </c>
      <c r="O189" t="s">
        <v>856</v>
      </c>
    </row>
    <row r="190" spans="1:15">
      <c r="A190">
        <v>228</v>
      </c>
      <c r="H190" s="37" t="str">
        <f t="shared" si="10"/>
        <v/>
      </c>
      <c r="I190" s="37" t="str">
        <f t="shared" si="11"/>
        <v/>
      </c>
      <c r="J190" s="37" t="str">
        <f t="shared" si="12"/>
        <v/>
      </c>
      <c r="K190" s="37" t="str">
        <f t="shared" si="13"/>
        <v/>
      </c>
      <c r="L190" s="33">
        <f t="shared" si="14"/>
        <v>0</v>
      </c>
      <c r="M190" t="e">
        <f>IFERROR(INDEX(espn!$G$2:$G$400,MATCH(RIGHT(B190,LEN(B190)-1),espn!$A$2:$A$400,0),1),INDEX(espn!$G$2:$G$400,MATCH(RIGHT(B190,LEN(B190)-1)&amp;" jr.",espn!$A$2:$A$400,0),1))</f>
        <v>#VALUE!</v>
      </c>
      <c r="N190">
        <f>IFERROR(MAX(H190:K190)-M190,0)</f>
        <v>0</v>
      </c>
      <c r="O190" t="s">
        <v>882</v>
      </c>
    </row>
    <row r="191" spans="1:15">
      <c r="A191">
        <v>229</v>
      </c>
      <c r="H191" s="37" t="str">
        <f t="shared" si="10"/>
        <v/>
      </c>
      <c r="I191" s="37" t="str">
        <f t="shared" si="11"/>
        <v/>
      </c>
      <c r="J191" s="37" t="str">
        <f t="shared" si="12"/>
        <v/>
      </c>
      <c r="K191" s="37" t="str">
        <f t="shared" si="13"/>
        <v/>
      </c>
      <c r="L191" s="33">
        <f t="shared" si="14"/>
        <v>0</v>
      </c>
      <c r="M191" t="e">
        <f>IFERROR(INDEX(espn!$G$2:$G$400,MATCH(RIGHT(B191,LEN(B191)-1),espn!$A$2:$A$400,0),1),INDEX(espn!$G$2:$G$400,MATCH(RIGHT(B191,LEN(B191)-1)&amp;" jr.",espn!$A$2:$A$400,0),1))</f>
        <v>#VALUE!</v>
      </c>
      <c r="N191">
        <f>IFERROR(M191-MIN(H191:K191),0)</f>
        <v>0</v>
      </c>
      <c r="O191" t="s">
        <v>856</v>
      </c>
    </row>
    <row r="192" spans="1:15">
      <c r="A192">
        <v>230</v>
      </c>
      <c r="H192" s="37" t="str">
        <f t="shared" si="10"/>
        <v/>
      </c>
      <c r="I192" s="37" t="str">
        <f t="shared" si="11"/>
        <v/>
      </c>
      <c r="J192" s="37" t="str">
        <f t="shared" si="12"/>
        <v/>
      </c>
      <c r="K192" s="37" t="str">
        <f t="shared" si="13"/>
        <v/>
      </c>
      <c r="L192" s="33">
        <f t="shared" si="14"/>
        <v>0</v>
      </c>
      <c r="M192" t="e">
        <f>IFERROR(INDEX(espn!$G$2:$G$400,MATCH(RIGHT(B192,LEN(B192)-1),espn!$A$2:$A$400,0),1),INDEX(espn!$G$2:$G$400,MATCH(RIGHT(B192,LEN(B192)-1)&amp;" jr.",espn!$A$2:$A$400,0),1))</f>
        <v>#VALUE!</v>
      </c>
      <c r="N192">
        <f>IFERROR(MAX(H192:K192)-M192,0)</f>
        <v>0</v>
      </c>
      <c r="O192" t="s">
        <v>882</v>
      </c>
    </row>
    <row r="193" spans="1:15">
      <c r="A193">
        <v>231</v>
      </c>
      <c r="H193" s="37" t="str">
        <f t="shared" si="10"/>
        <v/>
      </c>
      <c r="I193" s="37" t="str">
        <f t="shared" si="11"/>
        <v/>
      </c>
      <c r="J193" s="37" t="str">
        <f t="shared" si="12"/>
        <v/>
      </c>
      <c r="K193" s="37" t="str">
        <f t="shared" si="13"/>
        <v/>
      </c>
      <c r="L193" s="33">
        <f t="shared" si="14"/>
        <v>0</v>
      </c>
      <c r="M193" t="e">
        <f>IFERROR(INDEX(espn!$G$2:$G$400,MATCH(RIGHT(B193,LEN(B193)-1),espn!$A$2:$A$400,0),1),INDEX(espn!$G$2:$G$400,MATCH(RIGHT(B193,LEN(B193)-1)&amp;" jr.",espn!$A$2:$A$400,0),1))</f>
        <v>#VALUE!</v>
      </c>
      <c r="N193">
        <f>IFERROR(M193-MIN(H193:K193),0)</f>
        <v>0</v>
      </c>
      <c r="O193" t="s">
        <v>856</v>
      </c>
    </row>
    <row r="194" spans="1:15">
      <c r="A194">
        <v>232</v>
      </c>
      <c r="H194" s="37" t="str">
        <f t="shared" ref="H194:H257" si="15">IFERROR(MID(D194,2,LEN(D194)-5)*1,"")</f>
        <v/>
      </c>
      <c r="I194" s="37" t="str">
        <f t="shared" ref="I194:I257" si="16">IFERROR(MID(E194,2,LEN(E194)-5)*1,"")</f>
        <v/>
      </c>
      <c r="J194" s="37" t="str">
        <f t="shared" ref="J194:J257" si="17">IFERROR(MID(F194,2,LEN(F194)-5)*1,"")</f>
        <v/>
      </c>
      <c r="K194" s="37" t="str">
        <f t="shared" ref="K194:K257" si="18">IFERROR(MID(G194,2,LEN(G194)-5)*1,"")</f>
        <v/>
      </c>
      <c r="L194" s="33">
        <f t="shared" ref="L194:L257" si="19">MAX(H194:K194)-MIN(H194:K194)</f>
        <v>0</v>
      </c>
      <c r="M194" t="e">
        <f>IFERROR(INDEX(espn!$G$2:$G$400,MATCH(RIGHT(B194,LEN(B194)-1),espn!$A$2:$A$400,0),1),INDEX(espn!$G$2:$G$400,MATCH(RIGHT(B194,LEN(B194)-1)&amp;" jr.",espn!$A$2:$A$400,0),1))</f>
        <v>#VALUE!</v>
      </c>
      <c r="N194">
        <f>IFERROR(MAX(H194:K194)-M194,0)</f>
        <v>0</v>
      </c>
      <c r="O194" t="s">
        <v>882</v>
      </c>
    </row>
    <row r="195" spans="1:15">
      <c r="A195">
        <v>233</v>
      </c>
      <c r="H195" s="37" t="str">
        <f t="shared" si="15"/>
        <v/>
      </c>
      <c r="I195" s="37" t="str">
        <f t="shared" si="16"/>
        <v/>
      </c>
      <c r="J195" s="37" t="str">
        <f t="shared" si="17"/>
        <v/>
      </c>
      <c r="K195" s="37" t="str">
        <f t="shared" si="18"/>
        <v/>
      </c>
      <c r="L195" s="33">
        <f t="shared" si="19"/>
        <v>0</v>
      </c>
      <c r="M195" t="e">
        <f>IFERROR(INDEX(espn!$G$2:$G$400,MATCH(RIGHT(B195,LEN(B195)-1),espn!$A$2:$A$400,0),1),INDEX(espn!$G$2:$G$400,MATCH(RIGHT(B195,LEN(B195)-1)&amp;" jr.",espn!$A$2:$A$400,0),1))</f>
        <v>#VALUE!</v>
      </c>
      <c r="N195">
        <f>IFERROR(M195-MIN(H195:K195),0)</f>
        <v>0</v>
      </c>
      <c r="O195" t="s">
        <v>856</v>
      </c>
    </row>
    <row r="196" spans="1:15">
      <c r="A196">
        <v>234</v>
      </c>
      <c r="H196" s="37" t="str">
        <f t="shared" si="15"/>
        <v/>
      </c>
      <c r="I196" s="37" t="str">
        <f t="shared" si="16"/>
        <v/>
      </c>
      <c r="J196" s="37" t="str">
        <f t="shared" si="17"/>
        <v/>
      </c>
      <c r="K196" s="37" t="str">
        <f t="shared" si="18"/>
        <v/>
      </c>
      <c r="L196" s="33">
        <f t="shared" si="19"/>
        <v>0</v>
      </c>
      <c r="M196" t="e">
        <f>IFERROR(INDEX(espn!$G$2:$G$400,MATCH(RIGHT(B196,LEN(B196)-1),espn!$A$2:$A$400,0),1),INDEX(espn!$G$2:$G$400,MATCH(RIGHT(B196,LEN(B196)-1)&amp;" jr.",espn!$A$2:$A$400,0),1))</f>
        <v>#VALUE!</v>
      </c>
      <c r="N196">
        <f>IFERROR(MAX(H196:K196)-M196,0)</f>
        <v>0</v>
      </c>
      <c r="O196" t="s">
        <v>882</v>
      </c>
    </row>
    <row r="197" spans="1:15">
      <c r="A197">
        <v>235</v>
      </c>
      <c r="H197" s="37" t="str">
        <f t="shared" si="15"/>
        <v/>
      </c>
      <c r="I197" s="37" t="str">
        <f t="shared" si="16"/>
        <v/>
      </c>
      <c r="J197" s="37" t="str">
        <f t="shared" si="17"/>
        <v/>
      </c>
      <c r="K197" s="37" t="str">
        <f t="shared" si="18"/>
        <v/>
      </c>
      <c r="L197" s="33">
        <f t="shared" si="19"/>
        <v>0</v>
      </c>
      <c r="M197" t="e">
        <f>IFERROR(INDEX(espn!$G$2:$G$400,MATCH(RIGHT(B197,LEN(B197)-1),espn!$A$2:$A$400,0),1),INDEX(espn!$G$2:$G$400,MATCH(RIGHT(B197,LEN(B197)-1)&amp;" jr.",espn!$A$2:$A$400,0),1))</f>
        <v>#VALUE!</v>
      </c>
      <c r="N197">
        <f>IFERROR(M197-MIN(H197:K197),0)</f>
        <v>0</v>
      </c>
      <c r="O197" t="s">
        <v>856</v>
      </c>
    </row>
    <row r="198" spans="1:15">
      <c r="A198">
        <v>236</v>
      </c>
      <c r="H198" s="37" t="str">
        <f t="shared" si="15"/>
        <v/>
      </c>
      <c r="I198" s="37" t="str">
        <f t="shared" si="16"/>
        <v/>
      </c>
      <c r="J198" s="37" t="str">
        <f t="shared" si="17"/>
        <v/>
      </c>
      <c r="K198" s="37" t="str">
        <f t="shared" si="18"/>
        <v/>
      </c>
      <c r="L198" s="33">
        <f t="shared" si="19"/>
        <v>0</v>
      </c>
      <c r="M198" t="e">
        <f>IFERROR(INDEX(espn!$G$2:$G$400,MATCH(RIGHT(B198,LEN(B198)-1),espn!$A$2:$A$400,0),1),INDEX(espn!$G$2:$G$400,MATCH(RIGHT(B198,LEN(B198)-1)&amp;" jr.",espn!$A$2:$A$400,0),1))</f>
        <v>#VALUE!</v>
      </c>
      <c r="N198">
        <f>IFERROR(MAX(H198:K198)-M198,0)</f>
        <v>0</v>
      </c>
      <c r="O198" t="s">
        <v>882</v>
      </c>
    </row>
    <row r="199" spans="1:15">
      <c r="A199">
        <v>237</v>
      </c>
      <c r="H199" s="37" t="str">
        <f t="shared" si="15"/>
        <v/>
      </c>
      <c r="I199" s="37" t="str">
        <f t="shared" si="16"/>
        <v/>
      </c>
      <c r="J199" s="37" t="str">
        <f t="shared" si="17"/>
        <v/>
      </c>
      <c r="K199" s="37" t="str">
        <f t="shared" si="18"/>
        <v/>
      </c>
      <c r="L199" s="33">
        <f t="shared" si="19"/>
        <v>0</v>
      </c>
      <c r="M199" t="e">
        <f>IFERROR(INDEX(espn!$G$2:$G$400,MATCH(RIGHT(B199,LEN(B199)-1),espn!$A$2:$A$400,0),1),INDEX(espn!$G$2:$G$400,MATCH(RIGHT(B199,LEN(B199)-1)&amp;" jr.",espn!$A$2:$A$400,0),1))</f>
        <v>#VALUE!</v>
      </c>
      <c r="N199">
        <f>IFERROR(M199-MIN(H199:K199),0)</f>
        <v>0</v>
      </c>
      <c r="O199" t="s">
        <v>856</v>
      </c>
    </row>
    <row r="200" spans="1:15">
      <c r="A200">
        <v>238</v>
      </c>
      <c r="H200" s="37" t="str">
        <f t="shared" si="15"/>
        <v/>
      </c>
      <c r="I200" s="37" t="str">
        <f t="shared" si="16"/>
        <v/>
      </c>
      <c r="J200" s="37" t="str">
        <f t="shared" si="17"/>
        <v/>
      </c>
      <c r="K200" s="37" t="str">
        <f t="shared" si="18"/>
        <v/>
      </c>
      <c r="L200" s="33">
        <f t="shared" si="19"/>
        <v>0</v>
      </c>
      <c r="M200" t="e">
        <f>IFERROR(INDEX(espn!$G$2:$G$400,MATCH(RIGHT(B200,LEN(B200)-1),espn!$A$2:$A$400,0),1),INDEX(espn!$G$2:$G$400,MATCH(RIGHT(B200,LEN(B200)-1)&amp;" jr.",espn!$A$2:$A$400,0),1))</f>
        <v>#VALUE!</v>
      </c>
      <c r="N200">
        <f>IFERROR(MAX(H200:K200)-M200,0)</f>
        <v>0</v>
      </c>
      <c r="O200" t="s">
        <v>882</v>
      </c>
    </row>
    <row r="201" spans="1:15">
      <c r="A201">
        <v>239</v>
      </c>
      <c r="H201" s="37" t="str">
        <f t="shared" si="15"/>
        <v/>
      </c>
      <c r="I201" s="37" t="str">
        <f t="shared" si="16"/>
        <v/>
      </c>
      <c r="J201" s="37" t="str">
        <f t="shared" si="17"/>
        <v/>
      </c>
      <c r="K201" s="37" t="str">
        <f t="shared" si="18"/>
        <v/>
      </c>
      <c r="L201" s="33">
        <f t="shared" si="19"/>
        <v>0</v>
      </c>
      <c r="M201" t="e">
        <f>IFERROR(INDEX(espn!$G$2:$G$400,MATCH(RIGHT(B201,LEN(B201)-1),espn!$A$2:$A$400,0),1),INDEX(espn!$G$2:$G$400,MATCH(RIGHT(B201,LEN(B201)-1)&amp;" jr.",espn!$A$2:$A$400,0),1))</f>
        <v>#VALUE!</v>
      </c>
      <c r="N201">
        <f>IFERROR(M201-MIN(H201:K201),0)</f>
        <v>0</v>
      </c>
      <c r="O201" t="s">
        <v>856</v>
      </c>
    </row>
    <row r="202" spans="1:15">
      <c r="A202">
        <v>240</v>
      </c>
      <c r="H202" s="37" t="str">
        <f t="shared" si="15"/>
        <v/>
      </c>
      <c r="I202" s="37" t="str">
        <f t="shared" si="16"/>
        <v/>
      </c>
      <c r="J202" s="37" t="str">
        <f t="shared" si="17"/>
        <v/>
      </c>
      <c r="K202" s="37" t="str">
        <f t="shared" si="18"/>
        <v/>
      </c>
      <c r="L202" s="33">
        <f t="shared" si="19"/>
        <v>0</v>
      </c>
      <c r="M202" t="e">
        <f>IFERROR(INDEX(espn!$G$2:$G$400,MATCH(RIGHT(B202,LEN(B202)-1),espn!$A$2:$A$400,0),1),INDEX(espn!$G$2:$G$400,MATCH(RIGHT(B202,LEN(B202)-1)&amp;" jr.",espn!$A$2:$A$400,0),1))</f>
        <v>#VALUE!</v>
      </c>
      <c r="N202">
        <f>IFERROR(MAX(H202:K202)-M202,0)</f>
        <v>0</v>
      </c>
      <c r="O202" t="s">
        <v>882</v>
      </c>
    </row>
    <row r="203" spans="1:15">
      <c r="A203">
        <v>241</v>
      </c>
      <c r="H203" s="37" t="str">
        <f t="shared" si="15"/>
        <v/>
      </c>
      <c r="I203" s="37" t="str">
        <f t="shared" si="16"/>
        <v/>
      </c>
      <c r="J203" s="37" t="str">
        <f t="shared" si="17"/>
        <v/>
      </c>
      <c r="K203" s="37" t="str">
        <f t="shared" si="18"/>
        <v/>
      </c>
      <c r="L203" s="33">
        <f t="shared" si="19"/>
        <v>0</v>
      </c>
      <c r="M203" t="e">
        <f>IFERROR(INDEX(espn!$G$2:$G$400,MATCH(RIGHT(B203,LEN(B203)-1),espn!$A$2:$A$400,0),1),INDEX(espn!$G$2:$G$400,MATCH(RIGHT(B203,LEN(B203)-1)&amp;" jr.",espn!$A$2:$A$400,0),1))</f>
        <v>#VALUE!</v>
      </c>
      <c r="N203">
        <f>IFERROR(M203-MIN(H203:K203),0)</f>
        <v>0</v>
      </c>
      <c r="O203" t="s">
        <v>856</v>
      </c>
    </row>
    <row r="204" spans="1:15">
      <c r="A204">
        <v>242</v>
      </c>
      <c r="H204" s="37" t="str">
        <f t="shared" si="15"/>
        <v/>
      </c>
      <c r="I204" s="37" t="str">
        <f t="shared" si="16"/>
        <v/>
      </c>
      <c r="J204" s="37" t="str">
        <f t="shared" si="17"/>
        <v/>
      </c>
      <c r="K204" s="37" t="str">
        <f t="shared" si="18"/>
        <v/>
      </c>
      <c r="L204" s="33">
        <f t="shared" si="19"/>
        <v>0</v>
      </c>
      <c r="M204" t="e">
        <f>IFERROR(INDEX(espn!$G$2:$G$400,MATCH(RIGHT(B204,LEN(B204)-1),espn!$A$2:$A$400,0),1),INDEX(espn!$G$2:$G$400,MATCH(RIGHT(B204,LEN(B204)-1)&amp;" jr.",espn!$A$2:$A$400,0),1))</f>
        <v>#VALUE!</v>
      </c>
      <c r="N204">
        <f>IFERROR(MAX(H204:K204)-M204,0)</f>
        <v>0</v>
      </c>
      <c r="O204" t="s">
        <v>882</v>
      </c>
    </row>
    <row r="205" spans="1:15">
      <c r="A205">
        <v>243</v>
      </c>
      <c r="H205" s="37" t="str">
        <f t="shared" si="15"/>
        <v/>
      </c>
      <c r="I205" s="37" t="str">
        <f t="shared" si="16"/>
        <v/>
      </c>
      <c r="J205" s="37" t="str">
        <f t="shared" si="17"/>
        <v/>
      </c>
      <c r="K205" s="37" t="str">
        <f t="shared" si="18"/>
        <v/>
      </c>
      <c r="L205" s="33">
        <f t="shared" si="19"/>
        <v>0</v>
      </c>
      <c r="M205" t="e">
        <f>IFERROR(INDEX(espn!$G$2:$G$400,MATCH(RIGHT(B205,LEN(B205)-1),espn!$A$2:$A$400,0),1),INDEX(espn!$G$2:$G$400,MATCH(RIGHT(B205,LEN(B205)-1)&amp;" jr.",espn!$A$2:$A$400,0),1))</f>
        <v>#VALUE!</v>
      </c>
      <c r="N205">
        <f>IFERROR(M205-MIN(H205:K205),0)</f>
        <v>0</v>
      </c>
      <c r="O205" t="s">
        <v>856</v>
      </c>
    </row>
    <row r="206" spans="1:15">
      <c r="A206">
        <v>244</v>
      </c>
      <c r="H206" s="37" t="str">
        <f t="shared" si="15"/>
        <v/>
      </c>
      <c r="I206" s="37" t="str">
        <f t="shared" si="16"/>
        <v/>
      </c>
      <c r="J206" s="37" t="str">
        <f t="shared" si="17"/>
        <v/>
      </c>
      <c r="K206" s="37" t="str">
        <f t="shared" si="18"/>
        <v/>
      </c>
      <c r="L206" s="33">
        <f t="shared" si="19"/>
        <v>0</v>
      </c>
      <c r="M206" t="e">
        <f>IFERROR(INDEX(espn!$G$2:$G$400,MATCH(RIGHT(B206,LEN(B206)-1),espn!$A$2:$A$400,0),1),INDEX(espn!$G$2:$G$400,MATCH(RIGHT(B206,LEN(B206)-1)&amp;" jr.",espn!$A$2:$A$400,0),1))</f>
        <v>#VALUE!</v>
      </c>
      <c r="N206">
        <f>IFERROR(MAX(H206:K206)-M206,0)</f>
        <v>0</v>
      </c>
      <c r="O206" t="s">
        <v>882</v>
      </c>
    </row>
    <row r="207" spans="1:15">
      <c r="A207">
        <v>245</v>
      </c>
      <c r="H207" s="37" t="str">
        <f t="shared" si="15"/>
        <v/>
      </c>
      <c r="I207" s="37" t="str">
        <f t="shared" si="16"/>
        <v/>
      </c>
      <c r="J207" s="37" t="str">
        <f t="shared" si="17"/>
        <v/>
      </c>
      <c r="K207" s="37" t="str">
        <f t="shared" si="18"/>
        <v/>
      </c>
      <c r="L207" s="33">
        <f t="shared" si="19"/>
        <v>0</v>
      </c>
      <c r="M207" t="e">
        <f>IFERROR(INDEX(espn!$G$2:$G$400,MATCH(RIGHT(B207,LEN(B207)-1),espn!$A$2:$A$400,0),1),INDEX(espn!$G$2:$G$400,MATCH(RIGHT(B207,LEN(B207)-1)&amp;" jr.",espn!$A$2:$A$400,0),1))</f>
        <v>#VALUE!</v>
      </c>
      <c r="N207">
        <f>IFERROR(M207-MIN(H207:K207),0)</f>
        <v>0</v>
      </c>
      <c r="O207" t="s">
        <v>856</v>
      </c>
    </row>
    <row r="208" spans="1:15">
      <c r="A208">
        <v>246</v>
      </c>
      <c r="H208" s="37" t="str">
        <f t="shared" si="15"/>
        <v/>
      </c>
      <c r="I208" s="37" t="str">
        <f t="shared" si="16"/>
        <v/>
      </c>
      <c r="J208" s="37" t="str">
        <f t="shared" si="17"/>
        <v/>
      </c>
      <c r="K208" s="37" t="str">
        <f t="shared" si="18"/>
        <v/>
      </c>
      <c r="L208" s="33">
        <f t="shared" si="19"/>
        <v>0</v>
      </c>
      <c r="M208" t="e">
        <f>IFERROR(INDEX(espn!$G$2:$G$400,MATCH(RIGHT(B208,LEN(B208)-1),espn!$A$2:$A$400,0),1),INDEX(espn!$G$2:$G$400,MATCH(RIGHT(B208,LEN(B208)-1)&amp;" jr.",espn!$A$2:$A$400,0),1))</f>
        <v>#VALUE!</v>
      </c>
      <c r="N208">
        <f>IFERROR(MAX(H208:K208)-M208,0)</f>
        <v>0</v>
      </c>
      <c r="O208" t="s">
        <v>882</v>
      </c>
    </row>
    <row r="209" spans="1:15">
      <c r="A209">
        <v>247</v>
      </c>
      <c r="H209" s="37" t="str">
        <f t="shared" si="15"/>
        <v/>
      </c>
      <c r="I209" s="37" t="str">
        <f t="shared" si="16"/>
        <v/>
      </c>
      <c r="J209" s="37" t="str">
        <f t="shared" si="17"/>
        <v/>
      </c>
      <c r="K209" s="37" t="str">
        <f t="shared" si="18"/>
        <v/>
      </c>
      <c r="L209" s="33">
        <f t="shared" si="19"/>
        <v>0</v>
      </c>
      <c r="M209" t="e">
        <f>IFERROR(INDEX(espn!$G$2:$G$400,MATCH(RIGHT(B209,LEN(B209)-1),espn!$A$2:$A$400,0),1),INDEX(espn!$G$2:$G$400,MATCH(RIGHT(B209,LEN(B209)-1)&amp;" jr.",espn!$A$2:$A$400,0),1))</f>
        <v>#VALUE!</v>
      </c>
      <c r="N209">
        <f>IFERROR(M209-MIN(H209:K209),0)</f>
        <v>0</v>
      </c>
      <c r="O209" t="s">
        <v>856</v>
      </c>
    </row>
    <row r="210" spans="1:15">
      <c r="A210">
        <v>248</v>
      </c>
      <c r="H210" s="37" t="str">
        <f t="shared" si="15"/>
        <v/>
      </c>
      <c r="I210" s="37" t="str">
        <f t="shared" si="16"/>
        <v/>
      </c>
      <c r="J210" s="37" t="str">
        <f t="shared" si="17"/>
        <v/>
      </c>
      <c r="K210" s="37" t="str">
        <f t="shared" si="18"/>
        <v/>
      </c>
      <c r="L210" s="33">
        <f t="shared" si="19"/>
        <v>0</v>
      </c>
      <c r="M210" t="e">
        <f>IFERROR(INDEX(espn!$G$2:$G$400,MATCH(RIGHT(B210,LEN(B210)-1),espn!$A$2:$A$400,0),1),INDEX(espn!$G$2:$G$400,MATCH(RIGHT(B210,LEN(B210)-1)&amp;" jr.",espn!$A$2:$A$400,0),1))</f>
        <v>#VALUE!</v>
      </c>
      <c r="N210">
        <f>IFERROR(MAX(H210:K210)-M210,0)</f>
        <v>0</v>
      </c>
      <c r="O210" t="s">
        <v>882</v>
      </c>
    </row>
    <row r="211" spans="1:15">
      <c r="A211">
        <v>249</v>
      </c>
      <c r="H211" s="37" t="str">
        <f t="shared" si="15"/>
        <v/>
      </c>
      <c r="I211" s="37" t="str">
        <f t="shared" si="16"/>
        <v/>
      </c>
      <c r="J211" s="37" t="str">
        <f t="shared" si="17"/>
        <v/>
      </c>
      <c r="K211" s="37" t="str">
        <f t="shared" si="18"/>
        <v/>
      </c>
      <c r="L211" s="33">
        <f t="shared" si="19"/>
        <v>0</v>
      </c>
      <c r="M211" t="e">
        <f>IFERROR(INDEX(espn!$G$2:$G$400,MATCH(RIGHT(B211,LEN(B211)-1),espn!$A$2:$A$400,0),1),INDEX(espn!$G$2:$G$400,MATCH(RIGHT(B211,LEN(B211)-1)&amp;" jr.",espn!$A$2:$A$400,0),1))</f>
        <v>#VALUE!</v>
      </c>
      <c r="N211">
        <f>IFERROR(M211-MIN(H211:K211),0)</f>
        <v>0</v>
      </c>
      <c r="O211" t="s">
        <v>856</v>
      </c>
    </row>
    <row r="212" spans="1:15">
      <c r="A212">
        <v>250</v>
      </c>
      <c r="H212" s="37" t="str">
        <f t="shared" si="15"/>
        <v/>
      </c>
      <c r="I212" s="37" t="str">
        <f t="shared" si="16"/>
        <v/>
      </c>
      <c r="J212" s="37" t="str">
        <f t="shared" si="17"/>
        <v/>
      </c>
      <c r="K212" s="37" t="str">
        <f t="shared" si="18"/>
        <v/>
      </c>
      <c r="L212" s="33">
        <f t="shared" si="19"/>
        <v>0</v>
      </c>
      <c r="M212" t="e">
        <f>IFERROR(INDEX(espn!$G$2:$G$400,MATCH(RIGHT(B212,LEN(B212)-1),espn!$A$2:$A$400,0),1),INDEX(espn!$G$2:$G$400,MATCH(RIGHT(B212,LEN(B212)-1)&amp;" jr.",espn!$A$2:$A$400,0),1))</f>
        <v>#VALUE!</v>
      </c>
      <c r="N212">
        <f>IFERROR(MAX(H212:K212)-M212,0)</f>
        <v>0</v>
      </c>
      <c r="O212" t="s">
        <v>882</v>
      </c>
    </row>
    <row r="213" spans="1:15">
      <c r="A213">
        <v>251</v>
      </c>
      <c r="H213" s="37" t="str">
        <f t="shared" si="15"/>
        <v/>
      </c>
      <c r="I213" s="37" t="str">
        <f t="shared" si="16"/>
        <v/>
      </c>
      <c r="J213" s="37" t="str">
        <f t="shared" si="17"/>
        <v/>
      </c>
      <c r="K213" s="37" t="str">
        <f t="shared" si="18"/>
        <v/>
      </c>
      <c r="L213" s="33">
        <f t="shared" si="19"/>
        <v>0</v>
      </c>
      <c r="M213" t="e">
        <f>IFERROR(INDEX(espn!$G$2:$G$400,MATCH(RIGHT(B213,LEN(B213)-1),espn!$A$2:$A$400,0),1),INDEX(espn!$G$2:$G$400,MATCH(RIGHT(B213,LEN(B213)-1)&amp;" jr.",espn!$A$2:$A$400,0),1))</f>
        <v>#VALUE!</v>
      </c>
      <c r="N213">
        <f>IFERROR(M213-MIN(H213:K213),0)</f>
        <v>0</v>
      </c>
      <c r="O213" t="s">
        <v>856</v>
      </c>
    </row>
    <row r="214" spans="1:15">
      <c r="A214">
        <v>252</v>
      </c>
      <c r="H214" s="37" t="str">
        <f t="shared" si="15"/>
        <v/>
      </c>
      <c r="I214" s="37" t="str">
        <f t="shared" si="16"/>
        <v/>
      </c>
      <c r="J214" s="37" t="str">
        <f t="shared" si="17"/>
        <v/>
      </c>
      <c r="K214" s="37" t="str">
        <f t="shared" si="18"/>
        <v/>
      </c>
      <c r="L214" s="33">
        <f t="shared" si="19"/>
        <v>0</v>
      </c>
      <c r="M214" t="e">
        <f>IFERROR(INDEX(espn!$G$2:$G$400,MATCH(RIGHT(B214,LEN(B214)-1),espn!$A$2:$A$400,0),1),INDEX(espn!$G$2:$G$400,MATCH(RIGHT(B214,LEN(B214)-1)&amp;" jr.",espn!$A$2:$A$400,0),1))</f>
        <v>#VALUE!</v>
      </c>
      <c r="N214">
        <f>IFERROR(MAX(H214:K214)-M214,0)</f>
        <v>0</v>
      </c>
      <c r="O214" t="s">
        <v>882</v>
      </c>
    </row>
    <row r="215" spans="1:15">
      <c r="A215">
        <v>253</v>
      </c>
      <c r="H215" s="37" t="str">
        <f t="shared" si="15"/>
        <v/>
      </c>
      <c r="I215" s="37" t="str">
        <f t="shared" si="16"/>
        <v/>
      </c>
      <c r="J215" s="37" t="str">
        <f t="shared" si="17"/>
        <v/>
      </c>
      <c r="K215" s="37" t="str">
        <f t="shared" si="18"/>
        <v/>
      </c>
      <c r="L215" s="33">
        <f t="shared" si="19"/>
        <v>0</v>
      </c>
      <c r="M215" t="e">
        <f>IFERROR(INDEX(espn!$G$2:$G$400,MATCH(RIGHT(B215,LEN(B215)-1),espn!$A$2:$A$400,0),1),INDEX(espn!$G$2:$G$400,MATCH(RIGHT(B215,LEN(B215)-1)&amp;" jr.",espn!$A$2:$A$400,0),1))</f>
        <v>#VALUE!</v>
      </c>
      <c r="N215">
        <f>IFERROR(M215-MIN(H215:K215),0)</f>
        <v>0</v>
      </c>
      <c r="O215" t="s">
        <v>856</v>
      </c>
    </row>
    <row r="216" spans="1:15">
      <c r="A216">
        <v>254</v>
      </c>
      <c r="H216" s="37" t="str">
        <f t="shared" si="15"/>
        <v/>
      </c>
      <c r="I216" s="37" t="str">
        <f t="shared" si="16"/>
        <v/>
      </c>
      <c r="J216" s="37" t="str">
        <f t="shared" si="17"/>
        <v/>
      </c>
      <c r="K216" s="37" t="str">
        <f t="shared" si="18"/>
        <v/>
      </c>
      <c r="L216" s="33">
        <f t="shared" si="19"/>
        <v>0</v>
      </c>
      <c r="M216" t="e">
        <f>IFERROR(INDEX(espn!$G$2:$G$400,MATCH(RIGHT(B216,LEN(B216)-1),espn!$A$2:$A$400,0),1),INDEX(espn!$G$2:$G$400,MATCH(RIGHT(B216,LEN(B216)-1)&amp;" jr.",espn!$A$2:$A$400,0),1))</f>
        <v>#VALUE!</v>
      </c>
      <c r="N216">
        <f>IFERROR(MAX(H216:K216)-M216,0)</f>
        <v>0</v>
      </c>
      <c r="O216" t="s">
        <v>882</v>
      </c>
    </row>
    <row r="217" spans="1:15">
      <c r="A217">
        <v>255</v>
      </c>
      <c r="H217" s="37" t="str">
        <f t="shared" si="15"/>
        <v/>
      </c>
      <c r="I217" s="37" t="str">
        <f t="shared" si="16"/>
        <v/>
      </c>
      <c r="J217" s="37" t="str">
        <f t="shared" si="17"/>
        <v/>
      </c>
      <c r="K217" s="37" t="str">
        <f t="shared" si="18"/>
        <v/>
      </c>
      <c r="L217" s="33">
        <f t="shared" si="19"/>
        <v>0</v>
      </c>
      <c r="M217" t="e">
        <f>IFERROR(INDEX(espn!$G$2:$G$400,MATCH(RIGHT(B217,LEN(B217)-1),espn!$A$2:$A$400,0),1),INDEX(espn!$G$2:$G$400,MATCH(RIGHT(B217,LEN(B217)-1)&amp;" jr.",espn!$A$2:$A$400,0),1))</f>
        <v>#VALUE!</v>
      </c>
      <c r="N217">
        <f>IFERROR(M217-MIN(H217:K217),0)</f>
        <v>0</v>
      </c>
      <c r="O217" t="s">
        <v>856</v>
      </c>
    </row>
    <row r="218" spans="1:15">
      <c r="A218">
        <v>256</v>
      </c>
      <c r="H218" s="37" t="str">
        <f t="shared" si="15"/>
        <v/>
      </c>
      <c r="I218" s="37" t="str">
        <f t="shared" si="16"/>
        <v/>
      </c>
      <c r="J218" s="37" t="str">
        <f t="shared" si="17"/>
        <v/>
      </c>
      <c r="K218" s="37" t="str">
        <f t="shared" si="18"/>
        <v/>
      </c>
      <c r="L218" s="33">
        <f t="shared" si="19"/>
        <v>0</v>
      </c>
      <c r="M218" t="e">
        <f>IFERROR(INDEX(espn!$G$2:$G$400,MATCH(RIGHT(B218,LEN(B218)-1),espn!$A$2:$A$400,0),1),INDEX(espn!$G$2:$G$400,MATCH(RIGHT(B218,LEN(B218)-1)&amp;" jr.",espn!$A$2:$A$400,0),1))</f>
        <v>#VALUE!</v>
      </c>
      <c r="N218">
        <f>IFERROR(MAX(H218:K218)-M218,0)</f>
        <v>0</v>
      </c>
      <c r="O218" t="s">
        <v>882</v>
      </c>
    </row>
    <row r="219" spans="1:15">
      <c r="A219">
        <v>257</v>
      </c>
      <c r="H219" s="37" t="str">
        <f t="shared" si="15"/>
        <v/>
      </c>
      <c r="I219" s="37" t="str">
        <f t="shared" si="16"/>
        <v/>
      </c>
      <c r="J219" s="37" t="str">
        <f t="shared" si="17"/>
        <v/>
      </c>
      <c r="K219" s="37" t="str">
        <f t="shared" si="18"/>
        <v/>
      </c>
      <c r="L219" s="33">
        <f t="shared" si="19"/>
        <v>0</v>
      </c>
      <c r="M219" t="e">
        <f>IFERROR(INDEX(espn!$G$2:$G$400,MATCH(RIGHT(B219,LEN(B219)-1),espn!$A$2:$A$400,0),1),INDEX(espn!$G$2:$G$400,MATCH(RIGHT(B219,LEN(B219)-1)&amp;" jr.",espn!$A$2:$A$400,0),1))</f>
        <v>#VALUE!</v>
      </c>
      <c r="N219">
        <f>IFERROR(M219-MIN(H219:K219),0)</f>
        <v>0</v>
      </c>
      <c r="O219" t="s">
        <v>856</v>
      </c>
    </row>
    <row r="220" spans="1:15">
      <c r="A220">
        <v>258</v>
      </c>
      <c r="H220" s="37" t="str">
        <f t="shared" si="15"/>
        <v/>
      </c>
      <c r="I220" s="37" t="str">
        <f t="shared" si="16"/>
        <v/>
      </c>
      <c r="J220" s="37" t="str">
        <f t="shared" si="17"/>
        <v/>
      </c>
      <c r="K220" s="37" t="str">
        <f t="shared" si="18"/>
        <v/>
      </c>
      <c r="L220" s="33">
        <f t="shared" si="19"/>
        <v>0</v>
      </c>
      <c r="M220" t="e">
        <f>IFERROR(INDEX(espn!$G$2:$G$400,MATCH(RIGHT(B220,LEN(B220)-1),espn!$A$2:$A$400,0),1),INDEX(espn!$G$2:$G$400,MATCH(RIGHT(B220,LEN(B220)-1)&amp;" jr.",espn!$A$2:$A$400,0),1))</f>
        <v>#VALUE!</v>
      </c>
      <c r="N220">
        <f>IFERROR(MAX(H220:K220)-M220,0)</f>
        <v>0</v>
      </c>
      <c r="O220" t="s">
        <v>882</v>
      </c>
    </row>
    <row r="221" spans="1:15">
      <c r="A221">
        <v>259</v>
      </c>
      <c r="H221" s="37" t="str">
        <f t="shared" si="15"/>
        <v/>
      </c>
      <c r="I221" s="37" t="str">
        <f t="shared" si="16"/>
        <v/>
      </c>
      <c r="J221" s="37" t="str">
        <f t="shared" si="17"/>
        <v/>
      </c>
      <c r="K221" s="37" t="str">
        <f t="shared" si="18"/>
        <v/>
      </c>
      <c r="L221" s="33">
        <f t="shared" si="19"/>
        <v>0</v>
      </c>
      <c r="M221" t="e">
        <f>IFERROR(INDEX(espn!$G$2:$G$400,MATCH(RIGHT(B221,LEN(B221)-1),espn!$A$2:$A$400,0),1),INDEX(espn!$G$2:$G$400,MATCH(RIGHT(B221,LEN(B221)-1)&amp;" jr.",espn!$A$2:$A$400,0),1))</f>
        <v>#VALUE!</v>
      </c>
      <c r="N221">
        <f>IFERROR(M221-MIN(H221:K221),0)</f>
        <v>0</v>
      </c>
      <c r="O221" t="s">
        <v>856</v>
      </c>
    </row>
    <row r="222" spans="1:15">
      <c r="A222">
        <v>260</v>
      </c>
      <c r="H222" s="37" t="str">
        <f t="shared" si="15"/>
        <v/>
      </c>
      <c r="I222" s="37" t="str">
        <f t="shared" si="16"/>
        <v/>
      </c>
      <c r="J222" s="37" t="str">
        <f t="shared" si="17"/>
        <v/>
      </c>
      <c r="K222" s="37" t="str">
        <f t="shared" si="18"/>
        <v/>
      </c>
      <c r="L222" s="33">
        <f t="shared" si="19"/>
        <v>0</v>
      </c>
      <c r="M222" t="e">
        <f>IFERROR(INDEX(espn!$G$2:$G$400,MATCH(RIGHT(B222,LEN(B222)-1),espn!$A$2:$A$400,0),1),INDEX(espn!$G$2:$G$400,MATCH(RIGHT(B222,LEN(B222)-1)&amp;" jr.",espn!$A$2:$A$400,0),1))</f>
        <v>#VALUE!</v>
      </c>
      <c r="N222">
        <f>IFERROR(MAX(H222:K222)-M222,0)</f>
        <v>0</v>
      </c>
      <c r="O222" t="s">
        <v>882</v>
      </c>
    </row>
    <row r="223" spans="1:15">
      <c r="A223">
        <v>261</v>
      </c>
      <c r="H223" s="37" t="str">
        <f t="shared" si="15"/>
        <v/>
      </c>
      <c r="I223" s="37" t="str">
        <f t="shared" si="16"/>
        <v/>
      </c>
      <c r="J223" s="37" t="str">
        <f t="shared" si="17"/>
        <v/>
      </c>
      <c r="K223" s="37" t="str">
        <f t="shared" si="18"/>
        <v/>
      </c>
      <c r="L223" s="33">
        <f t="shared" si="19"/>
        <v>0</v>
      </c>
      <c r="M223" t="e">
        <f>IFERROR(INDEX(espn!$G$2:$G$400,MATCH(RIGHT(B223,LEN(B223)-1),espn!$A$2:$A$400,0),1),INDEX(espn!$G$2:$G$400,MATCH(RIGHT(B223,LEN(B223)-1)&amp;" jr.",espn!$A$2:$A$400,0),1))</f>
        <v>#VALUE!</v>
      </c>
      <c r="N223">
        <f>IFERROR(M223-MIN(H223:K223),0)</f>
        <v>0</v>
      </c>
      <c r="O223" t="s">
        <v>856</v>
      </c>
    </row>
    <row r="224" spans="1:15">
      <c r="A224">
        <v>262</v>
      </c>
      <c r="H224" s="37" t="str">
        <f t="shared" si="15"/>
        <v/>
      </c>
      <c r="I224" s="37" t="str">
        <f t="shared" si="16"/>
        <v/>
      </c>
      <c r="J224" s="37" t="str">
        <f t="shared" si="17"/>
        <v/>
      </c>
      <c r="K224" s="37" t="str">
        <f t="shared" si="18"/>
        <v/>
      </c>
      <c r="L224" s="33">
        <f t="shared" si="19"/>
        <v>0</v>
      </c>
      <c r="M224" t="e">
        <f>IFERROR(INDEX(espn!$G$2:$G$400,MATCH(RIGHT(B224,LEN(B224)-1),espn!$A$2:$A$400,0),1),INDEX(espn!$G$2:$G$400,MATCH(RIGHT(B224,LEN(B224)-1)&amp;" jr.",espn!$A$2:$A$400,0),1))</f>
        <v>#VALUE!</v>
      </c>
      <c r="N224">
        <f>IFERROR(MAX(H224:K224)-M224,0)</f>
        <v>0</v>
      </c>
      <c r="O224" t="s">
        <v>882</v>
      </c>
    </row>
    <row r="225" spans="1:15">
      <c r="A225">
        <v>263</v>
      </c>
      <c r="H225" s="37" t="str">
        <f t="shared" si="15"/>
        <v/>
      </c>
      <c r="I225" s="37" t="str">
        <f t="shared" si="16"/>
        <v/>
      </c>
      <c r="J225" s="37" t="str">
        <f t="shared" si="17"/>
        <v/>
      </c>
      <c r="K225" s="37" t="str">
        <f t="shared" si="18"/>
        <v/>
      </c>
      <c r="L225" s="33">
        <f t="shared" si="19"/>
        <v>0</v>
      </c>
      <c r="M225" t="e">
        <f>IFERROR(INDEX(espn!$G$2:$G$400,MATCH(RIGHT(B225,LEN(B225)-1),espn!$A$2:$A$400,0),1),INDEX(espn!$G$2:$G$400,MATCH(RIGHT(B225,LEN(B225)-1)&amp;" jr.",espn!$A$2:$A$400,0),1))</f>
        <v>#VALUE!</v>
      </c>
      <c r="N225">
        <f>IFERROR(M225-MIN(H225:K225),0)</f>
        <v>0</v>
      </c>
      <c r="O225" t="s">
        <v>856</v>
      </c>
    </row>
    <row r="226" spans="1:15">
      <c r="A226">
        <v>264</v>
      </c>
      <c r="H226" s="37" t="str">
        <f t="shared" si="15"/>
        <v/>
      </c>
      <c r="I226" s="37" t="str">
        <f t="shared" si="16"/>
        <v/>
      </c>
      <c r="J226" s="37" t="str">
        <f t="shared" si="17"/>
        <v/>
      </c>
      <c r="K226" s="37" t="str">
        <f t="shared" si="18"/>
        <v/>
      </c>
      <c r="L226" s="33">
        <f t="shared" si="19"/>
        <v>0</v>
      </c>
      <c r="M226" t="e">
        <f>IFERROR(INDEX(espn!$G$2:$G$400,MATCH(RIGHT(B226,LEN(B226)-1),espn!$A$2:$A$400,0),1),INDEX(espn!$G$2:$G$400,MATCH(RIGHT(B226,LEN(B226)-1)&amp;" jr.",espn!$A$2:$A$400,0),1))</f>
        <v>#VALUE!</v>
      </c>
      <c r="N226">
        <f>IFERROR(MAX(H226:K226)-M226,0)</f>
        <v>0</v>
      </c>
      <c r="O226" t="s">
        <v>882</v>
      </c>
    </row>
    <row r="227" spans="1:15">
      <c r="A227">
        <v>265</v>
      </c>
      <c r="H227" s="37" t="str">
        <f t="shared" si="15"/>
        <v/>
      </c>
      <c r="I227" s="37" t="str">
        <f t="shared" si="16"/>
        <v/>
      </c>
      <c r="J227" s="37" t="str">
        <f t="shared" si="17"/>
        <v/>
      </c>
      <c r="K227" s="37" t="str">
        <f t="shared" si="18"/>
        <v/>
      </c>
      <c r="L227" s="33">
        <f t="shared" si="19"/>
        <v>0</v>
      </c>
      <c r="M227" t="e">
        <f>IFERROR(INDEX(espn!$G$2:$G$400,MATCH(RIGHT(B227,LEN(B227)-1),espn!$A$2:$A$400,0),1),INDEX(espn!$G$2:$G$400,MATCH(RIGHT(B227,LEN(B227)-1)&amp;" jr.",espn!$A$2:$A$400,0),1))</f>
        <v>#VALUE!</v>
      </c>
      <c r="N227">
        <f>IFERROR(M227-MIN(H227:K227),0)</f>
        <v>0</v>
      </c>
      <c r="O227" t="s">
        <v>856</v>
      </c>
    </row>
    <row r="228" spans="1:15">
      <c r="A228">
        <v>266</v>
      </c>
      <c r="H228" s="37" t="str">
        <f t="shared" si="15"/>
        <v/>
      </c>
      <c r="I228" s="37" t="str">
        <f t="shared" si="16"/>
        <v/>
      </c>
      <c r="J228" s="37" t="str">
        <f t="shared" si="17"/>
        <v/>
      </c>
      <c r="K228" s="37" t="str">
        <f t="shared" si="18"/>
        <v/>
      </c>
      <c r="L228" s="33">
        <f t="shared" si="19"/>
        <v>0</v>
      </c>
      <c r="M228" t="e">
        <f>IFERROR(INDEX(espn!$G$2:$G$400,MATCH(RIGHT(B228,LEN(B228)-1),espn!$A$2:$A$400,0),1),INDEX(espn!$G$2:$G$400,MATCH(RIGHT(B228,LEN(B228)-1)&amp;" jr.",espn!$A$2:$A$400,0),1))</f>
        <v>#VALUE!</v>
      </c>
      <c r="N228">
        <f>IFERROR(MAX(H228:K228)-M228,0)</f>
        <v>0</v>
      </c>
      <c r="O228" t="s">
        <v>882</v>
      </c>
    </row>
    <row r="229" spans="1:15">
      <c r="A229">
        <v>267</v>
      </c>
      <c r="H229" s="37" t="str">
        <f t="shared" si="15"/>
        <v/>
      </c>
      <c r="I229" s="37" t="str">
        <f t="shared" si="16"/>
        <v/>
      </c>
      <c r="J229" s="37" t="str">
        <f t="shared" si="17"/>
        <v/>
      </c>
      <c r="K229" s="37" t="str">
        <f t="shared" si="18"/>
        <v/>
      </c>
      <c r="L229" s="33">
        <f t="shared" si="19"/>
        <v>0</v>
      </c>
      <c r="M229" t="e">
        <f>IFERROR(INDEX(espn!$G$2:$G$400,MATCH(RIGHT(B229,LEN(B229)-1),espn!$A$2:$A$400,0),1),INDEX(espn!$G$2:$G$400,MATCH(RIGHT(B229,LEN(B229)-1)&amp;" jr.",espn!$A$2:$A$400,0),1))</f>
        <v>#VALUE!</v>
      </c>
      <c r="N229">
        <f>IFERROR(M229-MIN(H229:K229),0)</f>
        <v>0</v>
      </c>
      <c r="O229" t="s">
        <v>856</v>
      </c>
    </row>
    <row r="230" spans="1:15">
      <c r="A230">
        <v>268</v>
      </c>
      <c r="H230" s="37" t="str">
        <f t="shared" si="15"/>
        <v/>
      </c>
      <c r="I230" s="37" t="str">
        <f t="shared" si="16"/>
        <v/>
      </c>
      <c r="J230" s="37" t="str">
        <f t="shared" si="17"/>
        <v/>
      </c>
      <c r="K230" s="37" t="str">
        <f t="shared" si="18"/>
        <v/>
      </c>
      <c r="L230" s="33">
        <f t="shared" si="19"/>
        <v>0</v>
      </c>
      <c r="M230" t="e">
        <f>IFERROR(INDEX(espn!$G$2:$G$400,MATCH(RIGHT(B230,LEN(B230)-1),espn!$A$2:$A$400,0),1),INDEX(espn!$G$2:$G$400,MATCH(RIGHT(B230,LEN(B230)-1)&amp;" jr.",espn!$A$2:$A$400,0),1))</f>
        <v>#VALUE!</v>
      </c>
      <c r="N230">
        <f>IFERROR(MAX(H230:K230)-M230,0)</f>
        <v>0</v>
      </c>
      <c r="O230" t="s">
        <v>882</v>
      </c>
    </row>
    <row r="231" spans="1:15">
      <c r="A231">
        <v>269</v>
      </c>
      <c r="H231" s="37" t="str">
        <f t="shared" si="15"/>
        <v/>
      </c>
      <c r="I231" s="37" t="str">
        <f t="shared" si="16"/>
        <v/>
      </c>
      <c r="J231" s="37" t="str">
        <f t="shared" si="17"/>
        <v/>
      </c>
      <c r="K231" s="37" t="str">
        <f t="shared" si="18"/>
        <v/>
      </c>
      <c r="L231" s="33">
        <f t="shared" si="19"/>
        <v>0</v>
      </c>
      <c r="M231" t="e">
        <f>IFERROR(INDEX(espn!$G$2:$G$400,MATCH(RIGHT(B231,LEN(B231)-1),espn!$A$2:$A$400,0),1),INDEX(espn!$G$2:$G$400,MATCH(RIGHT(B231,LEN(B231)-1)&amp;" jr.",espn!$A$2:$A$400,0),1))</f>
        <v>#VALUE!</v>
      </c>
      <c r="N231">
        <f>IFERROR(M231-MIN(H231:K231),0)</f>
        <v>0</v>
      </c>
      <c r="O231" t="s">
        <v>856</v>
      </c>
    </row>
    <row r="232" spans="1:15">
      <c r="A232">
        <v>270</v>
      </c>
      <c r="H232" s="37" t="str">
        <f t="shared" si="15"/>
        <v/>
      </c>
      <c r="I232" s="37" t="str">
        <f t="shared" si="16"/>
        <v/>
      </c>
      <c r="J232" s="37" t="str">
        <f t="shared" si="17"/>
        <v/>
      </c>
      <c r="K232" s="37" t="str">
        <f t="shared" si="18"/>
        <v/>
      </c>
      <c r="L232" s="33">
        <f t="shared" si="19"/>
        <v>0</v>
      </c>
      <c r="M232" t="e">
        <f>IFERROR(INDEX(espn!$G$2:$G$400,MATCH(RIGHT(B232,LEN(B232)-1),espn!$A$2:$A$400,0),1),INDEX(espn!$G$2:$G$400,MATCH(RIGHT(B232,LEN(B232)-1)&amp;" jr.",espn!$A$2:$A$400,0),1))</f>
        <v>#VALUE!</v>
      </c>
      <c r="N232">
        <f>IFERROR(MAX(H232:K232)-M232,0)</f>
        <v>0</v>
      </c>
      <c r="O232" t="s">
        <v>882</v>
      </c>
    </row>
    <row r="233" spans="1:15">
      <c r="A233">
        <v>271</v>
      </c>
      <c r="H233" s="37" t="str">
        <f t="shared" si="15"/>
        <v/>
      </c>
      <c r="I233" s="37" t="str">
        <f t="shared" si="16"/>
        <v/>
      </c>
      <c r="J233" s="37" t="str">
        <f t="shared" si="17"/>
        <v/>
      </c>
      <c r="K233" s="37" t="str">
        <f t="shared" si="18"/>
        <v/>
      </c>
      <c r="L233" s="33">
        <f t="shared" si="19"/>
        <v>0</v>
      </c>
      <c r="M233" t="e">
        <f>IFERROR(INDEX(espn!$G$2:$G$400,MATCH(RIGHT(B233,LEN(B233)-1),espn!$A$2:$A$400,0),1),INDEX(espn!$G$2:$G$400,MATCH(RIGHT(B233,LEN(B233)-1)&amp;" jr.",espn!$A$2:$A$400,0),1))</f>
        <v>#VALUE!</v>
      </c>
      <c r="N233">
        <f>IFERROR(M233-MIN(H233:K233),0)</f>
        <v>0</v>
      </c>
      <c r="O233" t="s">
        <v>856</v>
      </c>
    </row>
    <row r="234" spans="1:15">
      <c r="A234">
        <v>272</v>
      </c>
      <c r="H234" s="37" t="str">
        <f t="shared" si="15"/>
        <v/>
      </c>
      <c r="I234" s="37" t="str">
        <f t="shared" si="16"/>
        <v/>
      </c>
      <c r="J234" s="37" t="str">
        <f t="shared" si="17"/>
        <v/>
      </c>
      <c r="K234" s="37" t="str">
        <f t="shared" si="18"/>
        <v/>
      </c>
      <c r="L234" s="33">
        <f t="shared" si="19"/>
        <v>0</v>
      </c>
      <c r="M234" t="e">
        <f>IFERROR(INDEX(espn!$G$2:$G$400,MATCH(RIGHT(B234,LEN(B234)-1),espn!$A$2:$A$400,0),1),INDEX(espn!$G$2:$G$400,MATCH(RIGHT(B234,LEN(B234)-1)&amp;" jr.",espn!$A$2:$A$400,0),1))</f>
        <v>#VALUE!</v>
      </c>
      <c r="N234">
        <f>IFERROR(MAX(H234:K234)-M234,0)</f>
        <v>0</v>
      </c>
      <c r="O234" t="s">
        <v>882</v>
      </c>
    </row>
    <row r="235" spans="1:15">
      <c r="A235">
        <v>273</v>
      </c>
      <c r="H235" s="37" t="str">
        <f t="shared" si="15"/>
        <v/>
      </c>
      <c r="I235" s="37" t="str">
        <f t="shared" si="16"/>
        <v/>
      </c>
      <c r="J235" s="37" t="str">
        <f t="shared" si="17"/>
        <v/>
      </c>
      <c r="K235" s="37" t="str">
        <f t="shared" si="18"/>
        <v/>
      </c>
      <c r="L235" s="33">
        <f t="shared" si="19"/>
        <v>0</v>
      </c>
      <c r="M235" t="e">
        <f>IFERROR(INDEX(espn!$G$2:$G$400,MATCH(RIGHT(B235,LEN(B235)-1),espn!$A$2:$A$400,0),1),INDEX(espn!$G$2:$G$400,MATCH(RIGHT(B235,LEN(B235)-1)&amp;" jr.",espn!$A$2:$A$400,0),1))</f>
        <v>#VALUE!</v>
      </c>
      <c r="N235">
        <f>IFERROR(M235-MIN(H235:K235),0)</f>
        <v>0</v>
      </c>
      <c r="O235" t="s">
        <v>856</v>
      </c>
    </row>
    <row r="236" spans="1:15">
      <c r="A236">
        <v>274</v>
      </c>
      <c r="H236" s="37" t="str">
        <f t="shared" si="15"/>
        <v/>
      </c>
      <c r="I236" s="37" t="str">
        <f t="shared" si="16"/>
        <v/>
      </c>
      <c r="J236" s="37" t="str">
        <f t="shared" si="17"/>
        <v/>
      </c>
      <c r="K236" s="37" t="str">
        <f t="shared" si="18"/>
        <v/>
      </c>
      <c r="L236" s="33">
        <f t="shared" si="19"/>
        <v>0</v>
      </c>
      <c r="M236" t="e">
        <f>IFERROR(INDEX(espn!$G$2:$G$400,MATCH(RIGHT(B236,LEN(B236)-1),espn!$A$2:$A$400,0),1),INDEX(espn!$G$2:$G$400,MATCH(RIGHT(B236,LEN(B236)-1)&amp;" jr.",espn!$A$2:$A$400,0),1))</f>
        <v>#VALUE!</v>
      </c>
      <c r="N236">
        <f>IFERROR(MAX(H236:K236)-M236,0)</f>
        <v>0</v>
      </c>
      <c r="O236" t="s">
        <v>882</v>
      </c>
    </row>
    <row r="237" spans="1:15">
      <c r="A237">
        <v>275</v>
      </c>
      <c r="H237" s="37" t="str">
        <f t="shared" si="15"/>
        <v/>
      </c>
      <c r="I237" s="37" t="str">
        <f t="shared" si="16"/>
        <v/>
      </c>
      <c r="J237" s="37" t="str">
        <f t="shared" si="17"/>
        <v/>
      </c>
      <c r="K237" s="37" t="str">
        <f t="shared" si="18"/>
        <v/>
      </c>
      <c r="L237" s="33">
        <f t="shared" si="19"/>
        <v>0</v>
      </c>
      <c r="M237" t="e">
        <f>IFERROR(INDEX(espn!$G$2:$G$400,MATCH(RIGHT(B237,LEN(B237)-1),espn!$A$2:$A$400,0),1),INDEX(espn!$G$2:$G$400,MATCH(RIGHT(B237,LEN(B237)-1)&amp;" jr.",espn!$A$2:$A$400,0),1))</f>
        <v>#VALUE!</v>
      </c>
      <c r="N237">
        <f>IFERROR(M237-MIN(H237:K237),0)</f>
        <v>0</v>
      </c>
      <c r="O237" t="s">
        <v>856</v>
      </c>
    </row>
    <row r="238" spans="1:15">
      <c r="A238">
        <v>276</v>
      </c>
      <c r="H238" s="37" t="str">
        <f t="shared" si="15"/>
        <v/>
      </c>
      <c r="I238" s="37" t="str">
        <f t="shared" si="16"/>
        <v/>
      </c>
      <c r="J238" s="37" t="str">
        <f t="shared" si="17"/>
        <v/>
      </c>
      <c r="K238" s="37" t="str">
        <f t="shared" si="18"/>
        <v/>
      </c>
      <c r="L238" s="33">
        <f t="shared" si="19"/>
        <v>0</v>
      </c>
      <c r="M238" t="e">
        <f>IFERROR(INDEX(espn!$G$2:$G$400,MATCH(RIGHT(B238,LEN(B238)-1),espn!$A$2:$A$400,0),1),INDEX(espn!$G$2:$G$400,MATCH(RIGHT(B238,LEN(B238)-1)&amp;" jr.",espn!$A$2:$A$400,0),1))</f>
        <v>#VALUE!</v>
      </c>
      <c r="N238">
        <f>IFERROR(MAX(H238:K238)-M238,0)</f>
        <v>0</v>
      </c>
      <c r="O238" t="s">
        <v>882</v>
      </c>
    </row>
    <row r="239" spans="1:15">
      <c r="A239">
        <v>277</v>
      </c>
      <c r="H239" s="37" t="str">
        <f t="shared" si="15"/>
        <v/>
      </c>
      <c r="I239" s="37" t="str">
        <f t="shared" si="16"/>
        <v/>
      </c>
      <c r="J239" s="37" t="str">
        <f t="shared" si="17"/>
        <v/>
      </c>
      <c r="K239" s="37" t="str">
        <f t="shared" si="18"/>
        <v/>
      </c>
      <c r="L239" s="33">
        <f t="shared" si="19"/>
        <v>0</v>
      </c>
      <c r="M239" t="e">
        <f>IFERROR(INDEX(espn!$G$2:$G$400,MATCH(RIGHT(B239,LEN(B239)-1),espn!$A$2:$A$400,0),1),INDEX(espn!$G$2:$G$400,MATCH(RIGHT(B239,LEN(B239)-1)&amp;" jr.",espn!$A$2:$A$400,0),1))</f>
        <v>#VALUE!</v>
      </c>
      <c r="N239">
        <f>IFERROR(M239-MIN(H239:K239),0)</f>
        <v>0</v>
      </c>
      <c r="O239" t="s">
        <v>856</v>
      </c>
    </row>
    <row r="240" spans="1:15">
      <c r="A240">
        <v>278</v>
      </c>
      <c r="H240" s="37" t="str">
        <f t="shared" si="15"/>
        <v/>
      </c>
      <c r="I240" s="37" t="str">
        <f t="shared" si="16"/>
        <v/>
      </c>
      <c r="J240" s="37" t="str">
        <f t="shared" si="17"/>
        <v/>
      </c>
      <c r="K240" s="37" t="str">
        <f t="shared" si="18"/>
        <v/>
      </c>
      <c r="L240" s="33">
        <f t="shared" si="19"/>
        <v>0</v>
      </c>
      <c r="M240" t="e">
        <f>IFERROR(INDEX(espn!$G$2:$G$400,MATCH(RIGHT(B240,LEN(B240)-1),espn!$A$2:$A$400,0),1),INDEX(espn!$G$2:$G$400,MATCH(RIGHT(B240,LEN(B240)-1)&amp;" jr.",espn!$A$2:$A$400,0),1))</f>
        <v>#VALUE!</v>
      </c>
      <c r="N240">
        <f>IFERROR(MAX(H240:K240)-M240,0)</f>
        <v>0</v>
      </c>
      <c r="O240" t="s">
        <v>882</v>
      </c>
    </row>
    <row r="241" spans="1:15">
      <c r="A241">
        <v>279</v>
      </c>
      <c r="H241" s="37" t="str">
        <f t="shared" si="15"/>
        <v/>
      </c>
      <c r="I241" s="37" t="str">
        <f t="shared" si="16"/>
        <v/>
      </c>
      <c r="J241" s="37" t="str">
        <f t="shared" si="17"/>
        <v/>
      </c>
      <c r="K241" s="37" t="str">
        <f t="shared" si="18"/>
        <v/>
      </c>
      <c r="L241" s="33">
        <f t="shared" si="19"/>
        <v>0</v>
      </c>
      <c r="M241" t="e">
        <f>IFERROR(INDEX(espn!$G$2:$G$400,MATCH(RIGHT(B241,LEN(B241)-1),espn!$A$2:$A$400,0),1),INDEX(espn!$G$2:$G$400,MATCH(RIGHT(B241,LEN(B241)-1)&amp;" jr.",espn!$A$2:$A$400,0),1))</f>
        <v>#VALUE!</v>
      </c>
      <c r="N241">
        <f>IFERROR(M241-MIN(H241:K241),0)</f>
        <v>0</v>
      </c>
      <c r="O241" t="s">
        <v>856</v>
      </c>
    </row>
    <row r="242" spans="1:15">
      <c r="A242">
        <v>280</v>
      </c>
      <c r="H242" s="37" t="str">
        <f t="shared" si="15"/>
        <v/>
      </c>
      <c r="I242" s="37" t="str">
        <f t="shared" si="16"/>
        <v/>
      </c>
      <c r="J242" s="37" t="str">
        <f t="shared" si="17"/>
        <v/>
      </c>
      <c r="K242" s="37" t="str">
        <f t="shared" si="18"/>
        <v/>
      </c>
      <c r="L242" s="33">
        <f t="shared" si="19"/>
        <v>0</v>
      </c>
      <c r="M242" t="e">
        <f>IFERROR(INDEX(espn!$G$2:$G$400,MATCH(RIGHT(B242,LEN(B242)-1),espn!$A$2:$A$400,0),1),INDEX(espn!$G$2:$G$400,MATCH(RIGHT(B242,LEN(B242)-1)&amp;" jr.",espn!$A$2:$A$400,0),1))</f>
        <v>#VALUE!</v>
      </c>
      <c r="N242">
        <f>IFERROR(MAX(H242:K242)-M242,0)</f>
        <v>0</v>
      </c>
      <c r="O242" t="s">
        <v>882</v>
      </c>
    </row>
    <row r="243" spans="1:15">
      <c r="A243">
        <v>281</v>
      </c>
      <c r="H243" s="37" t="str">
        <f t="shared" si="15"/>
        <v/>
      </c>
      <c r="I243" s="37" t="str">
        <f t="shared" si="16"/>
        <v/>
      </c>
      <c r="J243" s="37" t="str">
        <f t="shared" si="17"/>
        <v/>
      </c>
      <c r="K243" s="37" t="str">
        <f t="shared" si="18"/>
        <v/>
      </c>
      <c r="L243" s="33">
        <f t="shared" si="19"/>
        <v>0</v>
      </c>
      <c r="M243" t="e">
        <f>IFERROR(INDEX(espn!$G$2:$G$400,MATCH(RIGHT(B243,LEN(B243)-1),espn!$A$2:$A$400,0),1),INDEX(espn!$G$2:$G$400,MATCH(RIGHT(B243,LEN(B243)-1)&amp;" jr.",espn!$A$2:$A$400,0),1))</f>
        <v>#VALUE!</v>
      </c>
      <c r="N243">
        <f>IFERROR(M243-MIN(H243:K243),0)</f>
        <v>0</v>
      </c>
      <c r="O243" t="s">
        <v>856</v>
      </c>
    </row>
    <row r="244" spans="1:15">
      <c r="A244">
        <v>282</v>
      </c>
      <c r="H244" s="37" t="str">
        <f t="shared" si="15"/>
        <v/>
      </c>
      <c r="I244" s="37" t="str">
        <f t="shared" si="16"/>
        <v/>
      </c>
      <c r="J244" s="37" t="str">
        <f t="shared" si="17"/>
        <v/>
      </c>
      <c r="K244" s="37" t="str">
        <f t="shared" si="18"/>
        <v/>
      </c>
      <c r="L244" s="33">
        <f t="shared" si="19"/>
        <v>0</v>
      </c>
      <c r="M244" t="e">
        <f>IFERROR(INDEX(espn!$G$2:$G$400,MATCH(RIGHT(B244,LEN(B244)-1),espn!$A$2:$A$400,0),1),INDEX(espn!$G$2:$G$400,MATCH(RIGHT(B244,LEN(B244)-1)&amp;" jr.",espn!$A$2:$A$400,0),1))</f>
        <v>#VALUE!</v>
      </c>
      <c r="N244">
        <f>IFERROR(MAX(H244:K244)-M244,0)</f>
        <v>0</v>
      </c>
      <c r="O244" t="s">
        <v>882</v>
      </c>
    </row>
    <row r="245" spans="1:15">
      <c r="A245">
        <v>283</v>
      </c>
      <c r="H245" s="37" t="str">
        <f t="shared" si="15"/>
        <v/>
      </c>
      <c r="I245" s="37" t="str">
        <f t="shared" si="16"/>
        <v/>
      </c>
      <c r="J245" s="37" t="str">
        <f t="shared" si="17"/>
        <v/>
      </c>
      <c r="K245" s="37" t="str">
        <f t="shared" si="18"/>
        <v/>
      </c>
      <c r="L245" s="33">
        <f t="shared" si="19"/>
        <v>0</v>
      </c>
      <c r="M245" t="e">
        <f>IFERROR(INDEX(espn!$G$2:$G$400,MATCH(RIGHT(B245,LEN(B245)-1),espn!$A$2:$A$400,0),1),INDEX(espn!$G$2:$G$400,MATCH(RIGHT(B245,LEN(B245)-1)&amp;" jr.",espn!$A$2:$A$400,0),1))</f>
        <v>#VALUE!</v>
      </c>
      <c r="N245">
        <f>IFERROR(M245-MIN(H245:K245),0)</f>
        <v>0</v>
      </c>
      <c r="O245" t="s">
        <v>856</v>
      </c>
    </row>
    <row r="246" spans="1:15">
      <c r="A246">
        <v>284</v>
      </c>
      <c r="H246" s="37" t="str">
        <f t="shared" si="15"/>
        <v/>
      </c>
      <c r="I246" s="37" t="str">
        <f t="shared" si="16"/>
        <v/>
      </c>
      <c r="J246" s="37" t="str">
        <f t="shared" si="17"/>
        <v/>
      </c>
      <c r="K246" s="37" t="str">
        <f t="shared" si="18"/>
        <v/>
      </c>
      <c r="L246" s="33">
        <f t="shared" si="19"/>
        <v>0</v>
      </c>
      <c r="M246" t="e">
        <f>IFERROR(INDEX(espn!$G$2:$G$400,MATCH(RIGHT(B246,LEN(B246)-1),espn!$A$2:$A$400,0),1),INDEX(espn!$G$2:$G$400,MATCH(RIGHT(B246,LEN(B246)-1)&amp;" jr.",espn!$A$2:$A$400,0),1))</f>
        <v>#VALUE!</v>
      </c>
      <c r="N246">
        <f>IFERROR(MAX(H246:K246)-M246,0)</f>
        <v>0</v>
      </c>
      <c r="O246" t="s">
        <v>882</v>
      </c>
    </row>
    <row r="247" spans="1:15">
      <c r="A247">
        <v>285</v>
      </c>
      <c r="H247" s="37" t="str">
        <f t="shared" si="15"/>
        <v/>
      </c>
      <c r="I247" s="37" t="str">
        <f t="shared" si="16"/>
        <v/>
      </c>
      <c r="J247" s="37" t="str">
        <f t="shared" si="17"/>
        <v/>
      </c>
      <c r="K247" s="37" t="str">
        <f t="shared" si="18"/>
        <v/>
      </c>
      <c r="L247" s="33">
        <f t="shared" si="19"/>
        <v>0</v>
      </c>
      <c r="M247" t="e">
        <f>IFERROR(INDEX(espn!$G$2:$G$400,MATCH(RIGHT(B247,LEN(B247)-1),espn!$A$2:$A$400,0),1),INDEX(espn!$G$2:$G$400,MATCH(RIGHT(B247,LEN(B247)-1)&amp;" jr.",espn!$A$2:$A$400,0),1))</f>
        <v>#VALUE!</v>
      </c>
      <c r="N247">
        <f>IFERROR(M247-MIN(H247:K247),0)</f>
        <v>0</v>
      </c>
      <c r="O247" t="s">
        <v>856</v>
      </c>
    </row>
    <row r="248" spans="1:15">
      <c r="A248">
        <v>286</v>
      </c>
      <c r="H248" s="37" t="str">
        <f t="shared" si="15"/>
        <v/>
      </c>
      <c r="I248" s="37" t="str">
        <f t="shared" si="16"/>
        <v/>
      </c>
      <c r="J248" s="37" t="str">
        <f t="shared" si="17"/>
        <v/>
      </c>
      <c r="K248" s="37" t="str">
        <f t="shared" si="18"/>
        <v/>
      </c>
      <c r="L248" s="33">
        <f t="shared" si="19"/>
        <v>0</v>
      </c>
      <c r="M248" t="e">
        <f>IFERROR(INDEX(espn!$G$2:$G$400,MATCH(RIGHT(B248,LEN(B248)-1),espn!$A$2:$A$400,0),1),INDEX(espn!$G$2:$G$400,MATCH(RIGHT(B248,LEN(B248)-1)&amp;" jr.",espn!$A$2:$A$400,0),1))</f>
        <v>#VALUE!</v>
      </c>
      <c r="N248">
        <f>IFERROR(MAX(H248:K248)-M248,0)</f>
        <v>0</v>
      </c>
      <c r="O248" t="s">
        <v>882</v>
      </c>
    </row>
    <row r="249" spans="1:15">
      <c r="A249">
        <v>287</v>
      </c>
      <c r="H249" s="37" t="str">
        <f t="shared" si="15"/>
        <v/>
      </c>
      <c r="I249" s="37" t="str">
        <f t="shared" si="16"/>
        <v/>
      </c>
      <c r="J249" s="37" t="str">
        <f t="shared" si="17"/>
        <v/>
      </c>
      <c r="K249" s="37" t="str">
        <f t="shared" si="18"/>
        <v/>
      </c>
      <c r="L249" s="33">
        <f t="shared" si="19"/>
        <v>0</v>
      </c>
      <c r="M249" t="e">
        <f>IFERROR(INDEX(espn!$G$2:$G$400,MATCH(RIGHT(B249,LEN(B249)-1),espn!$A$2:$A$400,0),1),INDEX(espn!$G$2:$G$400,MATCH(RIGHT(B249,LEN(B249)-1)&amp;" jr.",espn!$A$2:$A$400,0),1))</f>
        <v>#VALUE!</v>
      </c>
      <c r="N249">
        <f>IFERROR(M249-MIN(H249:K249),0)</f>
        <v>0</v>
      </c>
      <c r="O249" t="s">
        <v>856</v>
      </c>
    </row>
    <row r="250" spans="1:15">
      <c r="A250">
        <v>288</v>
      </c>
      <c r="H250" s="37" t="str">
        <f t="shared" si="15"/>
        <v/>
      </c>
      <c r="I250" s="37" t="str">
        <f t="shared" si="16"/>
        <v/>
      </c>
      <c r="J250" s="37" t="str">
        <f t="shared" si="17"/>
        <v/>
      </c>
      <c r="K250" s="37" t="str">
        <f t="shared" si="18"/>
        <v/>
      </c>
      <c r="L250" s="33">
        <f t="shared" si="19"/>
        <v>0</v>
      </c>
      <c r="M250" t="e">
        <f>IFERROR(INDEX(espn!$G$2:$G$400,MATCH(RIGHT(B250,LEN(B250)-1),espn!$A$2:$A$400,0),1),INDEX(espn!$G$2:$G$400,MATCH(RIGHT(B250,LEN(B250)-1)&amp;" jr.",espn!$A$2:$A$400,0),1))</f>
        <v>#VALUE!</v>
      </c>
      <c r="N250">
        <f>IFERROR(MAX(H250:K250)-M250,0)</f>
        <v>0</v>
      </c>
      <c r="O250" t="s">
        <v>882</v>
      </c>
    </row>
    <row r="251" spans="1:15">
      <c r="A251">
        <v>289</v>
      </c>
      <c r="H251" s="37" t="str">
        <f t="shared" si="15"/>
        <v/>
      </c>
      <c r="I251" s="37" t="str">
        <f t="shared" si="16"/>
        <v/>
      </c>
      <c r="J251" s="37" t="str">
        <f t="shared" si="17"/>
        <v/>
      </c>
      <c r="K251" s="37" t="str">
        <f t="shared" si="18"/>
        <v/>
      </c>
      <c r="L251" s="33">
        <f t="shared" si="19"/>
        <v>0</v>
      </c>
      <c r="M251" t="e">
        <f>IFERROR(INDEX(espn!$G$2:$G$400,MATCH(RIGHT(B251,LEN(B251)-1),espn!$A$2:$A$400,0),1),INDEX(espn!$G$2:$G$400,MATCH(RIGHT(B251,LEN(B251)-1)&amp;" jr.",espn!$A$2:$A$400,0),1))</f>
        <v>#VALUE!</v>
      </c>
      <c r="N251">
        <f>IFERROR(M251-MIN(H251:K251),0)</f>
        <v>0</v>
      </c>
      <c r="O251" t="s">
        <v>856</v>
      </c>
    </row>
    <row r="252" spans="1:15">
      <c r="A252">
        <v>290</v>
      </c>
      <c r="H252" s="37" t="str">
        <f t="shared" si="15"/>
        <v/>
      </c>
      <c r="I252" s="37" t="str">
        <f t="shared" si="16"/>
        <v/>
      </c>
      <c r="J252" s="37" t="str">
        <f t="shared" si="17"/>
        <v/>
      </c>
      <c r="K252" s="37" t="str">
        <f t="shared" si="18"/>
        <v/>
      </c>
      <c r="L252" s="33">
        <f t="shared" si="19"/>
        <v>0</v>
      </c>
      <c r="M252" t="e">
        <f>IFERROR(INDEX(espn!$G$2:$G$400,MATCH(RIGHT(B252,LEN(B252)-1),espn!$A$2:$A$400,0),1),INDEX(espn!$G$2:$G$400,MATCH(RIGHT(B252,LEN(B252)-1)&amp;" jr.",espn!$A$2:$A$400,0),1))</f>
        <v>#VALUE!</v>
      </c>
      <c r="N252">
        <f>IFERROR(MAX(H252:K252)-M252,0)</f>
        <v>0</v>
      </c>
      <c r="O252" t="s">
        <v>882</v>
      </c>
    </row>
    <row r="253" spans="1:15">
      <c r="A253">
        <v>291</v>
      </c>
      <c r="H253" s="37" t="str">
        <f t="shared" si="15"/>
        <v/>
      </c>
      <c r="I253" s="37" t="str">
        <f t="shared" si="16"/>
        <v/>
      </c>
      <c r="J253" s="37" t="str">
        <f t="shared" si="17"/>
        <v/>
      </c>
      <c r="K253" s="37" t="str">
        <f t="shared" si="18"/>
        <v/>
      </c>
      <c r="L253" s="33">
        <f t="shared" si="19"/>
        <v>0</v>
      </c>
      <c r="M253" t="e">
        <f>IFERROR(INDEX(espn!$G$2:$G$400,MATCH(RIGHT(B253,LEN(B253)-1),espn!$A$2:$A$400,0),1),INDEX(espn!$G$2:$G$400,MATCH(RIGHT(B253,LEN(B253)-1)&amp;" jr.",espn!$A$2:$A$400,0),1))</f>
        <v>#VALUE!</v>
      </c>
      <c r="N253">
        <f>IFERROR(M253-MIN(H253:K253),0)</f>
        <v>0</v>
      </c>
      <c r="O253" t="s">
        <v>856</v>
      </c>
    </row>
    <row r="254" spans="1:15">
      <c r="A254">
        <v>292</v>
      </c>
      <c r="H254" s="37" t="str">
        <f t="shared" si="15"/>
        <v/>
      </c>
      <c r="I254" s="37" t="str">
        <f t="shared" si="16"/>
        <v/>
      </c>
      <c r="J254" s="37" t="str">
        <f t="shared" si="17"/>
        <v/>
      </c>
      <c r="K254" s="37" t="str">
        <f t="shared" si="18"/>
        <v/>
      </c>
      <c r="L254" s="33">
        <f t="shared" si="19"/>
        <v>0</v>
      </c>
      <c r="M254" t="e">
        <f>IFERROR(INDEX(espn!$G$2:$G$400,MATCH(RIGHT(B254,LEN(B254)-1),espn!$A$2:$A$400,0),1),INDEX(espn!$G$2:$G$400,MATCH(RIGHT(B254,LEN(B254)-1)&amp;" jr.",espn!$A$2:$A$400,0),1))</f>
        <v>#VALUE!</v>
      </c>
      <c r="N254">
        <f>IFERROR(MAX(H254:K254)-M254,0)</f>
        <v>0</v>
      </c>
      <c r="O254" t="s">
        <v>882</v>
      </c>
    </row>
    <row r="255" spans="1:15">
      <c r="A255">
        <v>293</v>
      </c>
      <c r="H255" s="37" t="str">
        <f t="shared" si="15"/>
        <v/>
      </c>
      <c r="I255" s="37" t="str">
        <f t="shared" si="16"/>
        <v/>
      </c>
      <c r="J255" s="37" t="str">
        <f t="shared" si="17"/>
        <v/>
      </c>
      <c r="K255" s="37" t="str">
        <f t="shared" si="18"/>
        <v/>
      </c>
      <c r="L255" s="33">
        <f t="shared" si="19"/>
        <v>0</v>
      </c>
      <c r="M255" t="e">
        <f>IFERROR(INDEX(espn!$G$2:$G$400,MATCH(RIGHT(B255,LEN(B255)-1),espn!$A$2:$A$400,0),1),INDEX(espn!$G$2:$G$400,MATCH(RIGHT(B255,LEN(B255)-1)&amp;" jr.",espn!$A$2:$A$400,0),1))</f>
        <v>#VALUE!</v>
      </c>
      <c r="N255">
        <f>IFERROR(M255-MIN(H255:K255),0)</f>
        <v>0</v>
      </c>
      <c r="O255" t="s">
        <v>856</v>
      </c>
    </row>
    <row r="256" spans="1:15">
      <c r="A256">
        <v>294</v>
      </c>
      <c r="H256" s="37" t="str">
        <f t="shared" si="15"/>
        <v/>
      </c>
      <c r="I256" s="37" t="str">
        <f t="shared" si="16"/>
        <v/>
      </c>
      <c r="J256" s="37" t="str">
        <f t="shared" si="17"/>
        <v/>
      </c>
      <c r="K256" s="37" t="str">
        <f t="shared" si="18"/>
        <v/>
      </c>
      <c r="L256" s="33">
        <f t="shared" si="19"/>
        <v>0</v>
      </c>
      <c r="M256" t="e">
        <f>IFERROR(INDEX(espn!$G$2:$G$400,MATCH(RIGHT(B256,LEN(B256)-1),espn!$A$2:$A$400,0),1),INDEX(espn!$G$2:$G$400,MATCH(RIGHT(B256,LEN(B256)-1)&amp;" jr.",espn!$A$2:$A$400,0),1))</f>
        <v>#VALUE!</v>
      </c>
      <c r="N256">
        <f>IFERROR(MAX(H256:K256)-M256,0)</f>
        <v>0</v>
      </c>
      <c r="O256" t="s">
        <v>882</v>
      </c>
    </row>
    <row r="257" spans="1:15">
      <c r="A257">
        <v>295</v>
      </c>
      <c r="H257" s="37" t="str">
        <f t="shared" si="15"/>
        <v/>
      </c>
      <c r="I257" s="37" t="str">
        <f t="shared" si="16"/>
        <v/>
      </c>
      <c r="J257" s="37" t="str">
        <f t="shared" si="17"/>
        <v/>
      </c>
      <c r="K257" s="37" t="str">
        <f t="shared" si="18"/>
        <v/>
      </c>
      <c r="L257" s="33">
        <f t="shared" si="19"/>
        <v>0</v>
      </c>
      <c r="M257" t="e">
        <f>IFERROR(INDEX(espn!$G$2:$G$400,MATCH(RIGHT(B257,LEN(B257)-1),espn!$A$2:$A$400,0),1),INDEX(espn!$G$2:$G$400,MATCH(RIGHT(B257,LEN(B257)-1)&amp;" jr.",espn!$A$2:$A$400,0),1))</f>
        <v>#VALUE!</v>
      </c>
      <c r="N257">
        <f>IFERROR(M257-MIN(H257:K257),0)</f>
        <v>0</v>
      </c>
      <c r="O257" t="s">
        <v>856</v>
      </c>
    </row>
    <row r="258" spans="1:15">
      <c r="A258">
        <v>296</v>
      </c>
      <c r="H258" s="37" t="str">
        <f t="shared" ref="H258:H321" si="20">IFERROR(MID(D258,2,LEN(D258)-5)*1,"")</f>
        <v/>
      </c>
      <c r="I258" s="37" t="str">
        <f t="shared" ref="I258:I321" si="21">IFERROR(MID(E258,2,LEN(E258)-5)*1,"")</f>
        <v/>
      </c>
      <c r="J258" s="37" t="str">
        <f t="shared" ref="J258:J321" si="22">IFERROR(MID(F258,2,LEN(F258)-5)*1,"")</f>
        <v/>
      </c>
      <c r="K258" s="37" t="str">
        <f t="shared" ref="K258:K321" si="23">IFERROR(MID(G258,2,LEN(G258)-5)*1,"")</f>
        <v/>
      </c>
      <c r="L258" s="33">
        <f t="shared" ref="L258:L321" si="24">MAX(H258:K258)-MIN(H258:K258)</f>
        <v>0</v>
      </c>
      <c r="M258" t="e">
        <f>IFERROR(INDEX(espn!$G$2:$G$400,MATCH(RIGHT(B258,LEN(B258)-1),espn!$A$2:$A$400,0),1),INDEX(espn!$G$2:$G$400,MATCH(RIGHT(B258,LEN(B258)-1)&amp;" jr.",espn!$A$2:$A$400,0),1))</f>
        <v>#VALUE!</v>
      </c>
      <c r="N258">
        <f>IFERROR(MAX(H258:K258)-M258,0)</f>
        <v>0</v>
      </c>
      <c r="O258" t="s">
        <v>882</v>
      </c>
    </row>
    <row r="259" spans="1:15">
      <c r="A259">
        <v>297</v>
      </c>
      <c r="H259" s="37" t="str">
        <f t="shared" si="20"/>
        <v/>
      </c>
      <c r="I259" s="37" t="str">
        <f t="shared" si="21"/>
        <v/>
      </c>
      <c r="J259" s="37" t="str">
        <f t="shared" si="22"/>
        <v/>
      </c>
      <c r="K259" s="37" t="str">
        <f t="shared" si="23"/>
        <v/>
      </c>
      <c r="L259" s="33">
        <f t="shared" si="24"/>
        <v>0</v>
      </c>
      <c r="M259" t="e">
        <f>IFERROR(INDEX(espn!$G$2:$G$400,MATCH(RIGHT(B259,LEN(B259)-1),espn!$A$2:$A$400,0),1),INDEX(espn!$G$2:$G$400,MATCH(RIGHT(B259,LEN(B259)-1)&amp;" jr.",espn!$A$2:$A$400,0),1))</f>
        <v>#VALUE!</v>
      </c>
      <c r="N259">
        <f>IFERROR(M259-MIN(H259:K259),0)</f>
        <v>0</v>
      </c>
      <c r="O259" t="s">
        <v>856</v>
      </c>
    </row>
    <row r="260" spans="1:15">
      <c r="A260">
        <v>298</v>
      </c>
      <c r="H260" s="37" t="str">
        <f t="shared" si="20"/>
        <v/>
      </c>
      <c r="I260" s="37" t="str">
        <f t="shared" si="21"/>
        <v/>
      </c>
      <c r="J260" s="37" t="str">
        <f t="shared" si="22"/>
        <v/>
      </c>
      <c r="K260" s="37" t="str">
        <f t="shared" si="23"/>
        <v/>
      </c>
      <c r="L260" s="33">
        <f t="shared" si="24"/>
        <v>0</v>
      </c>
      <c r="M260" t="e">
        <f>IFERROR(INDEX(espn!$G$2:$G$400,MATCH(RIGHT(B260,LEN(B260)-1),espn!$A$2:$A$400,0),1),INDEX(espn!$G$2:$G$400,MATCH(RIGHT(B260,LEN(B260)-1)&amp;" jr.",espn!$A$2:$A$400,0),1))</f>
        <v>#VALUE!</v>
      </c>
      <c r="N260">
        <f>IFERROR(MAX(H260:K260)-M260,0)</f>
        <v>0</v>
      </c>
      <c r="O260" t="s">
        <v>882</v>
      </c>
    </row>
    <row r="261" spans="1:15">
      <c r="A261">
        <v>299</v>
      </c>
      <c r="H261" s="37" t="str">
        <f t="shared" si="20"/>
        <v/>
      </c>
      <c r="I261" s="37" t="str">
        <f t="shared" si="21"/>
        <v/>
      </c>
      <c r="J261" s="37" t="str">
        <f t="shared" si="22"/>
        <v/>
      </c>
      <c r="K261" s="37" t="str">
        <f t="shared" si="23"/>
        <v/>
      </c>
      <c r="L261" s="33">
        <f t="shared" si="24"/>
        <v>0</v>
      </c>
      <c r="M261" t="e">
        <f>IFERROR(INDEX(espn!$G$2:$G$400,MATCH(RIGHT(B261,LEN(B261)-1),espn!$A$2:$A$400,0),1),INDEX(espn!$G$2:$G$400,MATCH(RIGHT(B261,LEN(B261)-1)&amp;" jr.",espn!$A$2:$A$400,0),1))</f>
        <v>#VALUE!</v>
      </c>
      <c r="N261">
        <f>IFERROR(M261-MIN(H261:K261),0)</f>
        <v>0</v>
      </c>
      <c r="O261" t="s">
        <v>856</v>
      </c>
    </row>
    <row r="262" spans="1:15">
      <c r="A262">
        <v>300</v>
      </c>
      <c r="H262" s="37" t="str">
        <f t="shared" si="20"/>
        <v/>
      </c>
      <c r="I262" s="37" t="str">
        <f t="shared" si="21"/>
        <v/>
      </c>
      <c r="J262" s="37" t="str">
        <f t="shared" si="22"/>
        <v/>
      </c>
      <c r="K262" s="37" t="str">
        <f t="shared" si="23"/>
        <v/>
      </c>
      <c r="L262" s="33">
        <f t="shared" si="24"/>
        <v>0</v>
      </c>
      <c r="M262" t="e">
        <f>IFERROR(INDEX(espn!$G$2:$G$400,MATCH(RIGHT(B262,LEN(B262)-1),espn!$A$2:$A$400,0),1),INDEX(espn!$G$2:$G$400,MATCH(RIGHT(B262,LEN(B262)-1)&amp;" jr.",espn!$A$2:$A$400,0),1))</f>
        <v>#VALUE!</v>
      </c>
      <c r="N262">
        <f>IFERROR(MAX(H262:K262)-M262,0)</f>
        <v>0</v>
      </c>
      <c r="O262" t="s">
        <v>882</v>
      </c>
    </row>
    <row r="263" spans="1:15">
      <c r="A263">
        <v>301</v>
      </c>
      <c r="H263" s="37" t="str">
        <f t="shared" si="20"/>
        <v/>
      </c>
      <c r="I263" s="37" t="str">
        <f t="shared" si="21"/>
        <v/>
      </c>
      <c r="J263" s="37" t="str">
        <f t="shared" si="22"/>
        <v/>
      </c>
      <c r="K263" s="37" t="str">
        <f t="shared" si="23"/>
        <v/>
      </c>
      <c r="L263" s="33">
        <f t="shared" si="24"/>
        <v>0</v>
      </c>
      <c r="M263" t="e">
        <f>IFERROR(INDEX(espn!$G$2:$G$400,MATCH(RIGHT(B263,LEN(B263)-1),espn!$A$2:$A$400,0),1),INDEX(espn!$G$2:$G$400,MATCH(RIGHT(B263,LEN(B263)-1)&amp;" jr.",espn!$A$2:$A$400,0),1))</f>
        <v>#VALUE!</v>
      </c>
      <c r="N263">
        <f>IFERROR(M263-MIN(H263:K263),0)</f>
        <v>0</v>
      </c>
      <c r="O263" t="s">
        <v>856</v>
      </c>
    </row>
    <row r="264" spans="1:15">
      <c r="A264">
        <v>302</v>
      </c>
      <c r="H264" s="37" t="str">
        <f t="shared" si="20"/>
        <v/>
      </c>
      <c r="I264" s="37" t="str">
        <f t="shared" si="21"/>
        <v/>
      </c>
      <c r="J264" s="37" t="str">
        <f t="shared" si="22"/>
        <v/>
      </c>
      <c r="K264" s="37" t="str">
        <f t="shared" si="23"/>
        <v/>
      </c>
      <c r="L264" s="33">
        <f t="shared" si="24"/>
        <v>0</v>
      </c>
      <c r="M264" t="e">
        <f>IFERROR(INDEX(espn!$G$2:$G$400,MATCH(RIGHT(B264,LEN(B264)-1),espn!$A$2:$A$400,0),1),INDEX(espn!$G$2:$G$400,MATCH(RIGHT(B264,LEN(B264)-1)&amp;" jr.",espn!$A$2:$A$400,0),1))</f>
        <v>#VALUE!</v>
      </c>
      <c r="N264">
        <f>IFERROR(MAX(H264:K264)-M264,0)</f>
        <v>0</v>
      </c>
      <c r="O264" t="s">
        <v>882</v>
      </c>
    </row>
    <row r="265" spans="1:15">
      <c r="A265">
        <v>303</v>
      </c>
      <c r="H265" s="37" t="str">
        <f t="shared" si="20"/>
        <v/>
      </c>
      <c r="I265" s="37" t="str">
        <f t="shared" si="21"/>
        <v/>
      </c>
      <c r="J265" s="37" t="str">
        <f t="shared" si="22"/>
        <v/>
      </c>
      <c r="K265" s="37" t="str">
        <f t="shared" si="23"/>
        <v/>
      </c>
      <c r="L265" s="33">
        <f t="shared" si="24"/>
        <v>0</v>
      </c>
      <c r="M265" t="e">
        <f>IFERROR(INDEX(espn!$G$2:$G$400,MATCH(RIGHT(B265,LEN(B265)-1),espn!$A$2:$A$400,0),1),INDEX(espn!$G$2:$G$400,MATCH(RIGHT(B265,LEN(B265)-1)&amp;" jr.",espn!$A$2:$A$400,0),1))</f>
        <v>#VALUE!</v>
      </c>
      <c r="N265">
        <f>IFERROR(M265-MIN(H265:K265),0)</f>
        <v>0</v>
      </c>
      <c r="O265" t="s">
        <v>856</v>
      </c>
    </row>
    <row r="266" spans="1:15">
      <c r="A266">
        <v>304</v>
      </c>
      <c r="H266" s="37" t="str">
        <f t="shared" si="20"/>
        <v/>
      </c>
      <c r="I266" s="37" t="str">
        <f t="shared" si="21"/>
        <v/>
      </c>
      <c r="J266" s="37" t="str">
        <f t="shared" si="22"/>
        <v/>
      </c>
      <c r="K266" s="37" t="str">
        <f t="shared" si="23"/>
        <v/>
      </c>
      <c r="L266" s="33">
        <f t="shared" si="24"/>
        <v>0</v>
      </c>
      <c r="M266" t="e">
        <f>IFERROR(INDEX(espn!$G$2:$G$400,MATCH(RIGHT(B266,LEN(B266)-1),espn!$A$2:$A$400,0),1),INDEX(espn!$G$2:$G$400,MATCH(RIGHT(B266,LEN(B266)-1)&amp;" jr.",espn!$A$2:$A$400,0),1))</f>
        <v>#VALUE!</v>
      </c>
      <c r="N266">
        <f>IFERROR(MAX(H266:K266)-M266,0)</f>
        <v>0</v>
      </c>
      <c r="O266" t="s">
        <v>882</v>
      </c>
    </row>
    <row r="267" spans="1:15">
      <c r="A267">
        <v>305</v>
      </c>
      <c r="H267" s="37" t="str">
        <f t="shared" si="20"/>
        <v/>
      </c>
      <c r="I267" s="37" t="str">
        <f t="shared" si="21"/>
        <v/>
      </c>
      <c r="J267" s="37" t="str">
        <f t="shared" si="22"/>
        <v/>
      </c>
      <c r="K267" s="37" t="str">
        <f t="shared" si="23"/>
        <v/>
      </c>
      <c r="L267" s="33">
        <f t="shared" si="24"/>
        <v>0</v>
      </c>
      <c r="M267" t="e">
        <f>IFERROR(INDEX(espn!$G$2:$G$400,MATCH(RIGHT(B267,LEN(B267)-1),espn!$A$2:$A$400,0),1),INDEX(espn!$G$2:$G$400,MATCH(RIGHT(B267,LEN(B267)-1)&amp;" jr.",espn!$A$2:$A$400,0),1))</f>
        <v>#VALUE!</v>
      </c>
      <c r="N267">
        <f>IFERROR(M267-MIN(H267:K267),0)</f>
        <v>0</v>
      </c>
      <c r="O267" t="s">
        <v>856</v>
      </c>
    </row>
    <row r="268" spans="1:15">
      <c r="A268">
        <v>306</v>
      </c>
      <c r="H268" s="37" t="str">
        <f t="shared" si="20"/>
        <v/>
      </c>
      <c r="I268" s="37" t="str">
        <f t="shared" si="21"/>
        <v/>
      </c>
      <c r="J268" s="37" t="str">
        <f t="shared" si="22"/>
        <v/>
      </c>
      <c r="K268" s="37" t="str">
        <f t="shared" si="23"/>
        <v/>
      </c>
      <c r="L268" s="33">
        <f t="shared" si="24"/>
        <v>0</v>
      </c>
      <c r="M268" t="e">
        <f>IFERROR(INDEX(espn!$G$2:$G$400,MATCH(RIGHT(B268,LEN(B268)-1),espn!$A$2:$A$400,0),1),INDEX(espn!$G$2:$G$400,MATCH(RIGHT(B268,LEN(B268)-1)&amp;" jr.",espn!$A$2:$A$400,0),1))</f>
        <v>#VALUE!</v>
      </c>
      <c r="N268">
        <f>IFERROR(MAX(H268:K268)-M268,0)</f>
        <v>0</v>
      </c>
      <c r="O268" t="s">
        <v>882</v>
      </c>
    </row>
    <row r="269" spans="1:15">
      <c r="A269">
        <v>307</v>
      </c>
      <c r="H269" s="37" t="str">
        <f t="shared" si="20"/>
        <v/>
      </c>
      <c r="I269" s="37" t="str">
        <f t="shared" si="21"/>
        <v/>
      </c>
      <c r="J269" s="37" t="str">
        <f t="shared" si="22"/>
        <v/>
      </c>
      <c r="K269" s="37" t="str">
        <f t="shared" si="23"/>
        <v/>
      </c>
      <c r="L269" s="33">
        <f t="shared" si="24"/>
        <v>0</v>
      </c>
      <c r="M269" t="e">
        <f>IFERROR(INDEX(espn!$G$2:$G$400,MATCH(RIGHT(B269,LEN(B269)-1),espn!$A$2:$A$400,0),1),INDEX(espn!$G$2:$G$400,MATCH(RIGHT(B269,LEN(B269)-1)&amp;" jr.",espn!$A$2:$A$400,0),1))</f>
        <v>#VALUE!</v>
      </c>
      <c r="N269">
        <f>IFERROR(M269-MIN(H269:K269),0)</f>
        <v>0</v>
      </c>
      <c r="O269" t="s">
        <v>856</v>
      </c>
    </row>
    <row r="270" spans="1:15">
      <c r="A270">
        <v>308</v>
      </c>
      <c r="H270" s="37" t="str">
        <f t="shared" si="20"/>
        <v/>
      </c>
      <c r="I270" s="37" t="str">
        <f t="shared" si="21"/>
        <v/>
      </c>
      <c r="J270" s="37" t="str">
        <f t="shared" si="22"/>
        <v/>
      </c>
      <c r="K270" s="37" t="str">
        <f t="shared" si="23"/>
        <v/>
      </c>
      <c r="L270" s="33">
        <f t="shared" si="24"/>
        <v>0</v>
      </c>
      <c r="M270" t="e">
        <f>IFERROR(INDEX(espn!$G$2:$G$400,MATCH(RIGHT(B270,LEN(B270)-1),espn!$A$2:$A$400,0),1),INDEX(espn!$G$2:$G$400,MATCH(RIGHT(B270,LEN(B270)-1)&amp;" jr.",espn!$A$2:$A$400,0),1))</f>
        <v>#VALUE!</v>
      </c>
      <c r="N270">
        <f>IFERROR(MAX(H270:K270)-M270,0)</f>
        <v>0</v>
      </c>
      <c r="O270" t="s">
        <v>882</v>
      </c>
    </row>
    <row r="271" spans="1:15">
      <c r="A271">
        <v>309</v>
      </c>
      <c r="H271" s="37" t="str">
        <f t="shared" si="20"/>
        <v/>
      </c>
      <c r="I271" s="37" t="str">
        <f t="shared" si="21"/>
        <v/>
      </c>
      <c r="J271" s="37" t="str">
        <f t="shared" si="22"/>
        <v/>
      </c>
      <c r="K271" s="37" t="str">
        <f t="shared" si="23"/>
        <v/>
      </c>
      <c r="L271" s="33">
        <f t="shared" si="24"/>
        <v>0</v>
      </c>
      <c r="M271" t="e">
        <f>IFERROR(INDEX(espn!$G$2:$G$400,MATCH(RIGHT(B271,LEN(B271)-1),espn!$A$2:$A$400,0),1),INDEX(espn!$G$2:$G$400,MATCH(RIGHT(B271,LEN(B271)-1)&amp;" jr.",espn!$A$2:$A$400,0),1))</f>
        <v>#VALUE!</v>
      </c>
      <c r="N271">
        <f>IFERROR(M271-MIN(H271:K271),0)</f>
        <v>0</v>
      </c>
      <c r="O271" t="s">
        <v>856</v>
      </c>
    </row>
    <row r="272" spans="1:15">
      <c r="A272">
        <v>310</v>
      </c>
      <c r="H272" s="37" t="str">
        <f t="shared" si="20"/>
        <v/>
      </c>
      <c r="I272" s="37" t="str">
        <f t="shared" si="21"/>
        <v/>
      </c>
      <c r="J272" s="37" t="str">
        <f t="shared" si="22"/>
        <v/>
      </c>
      <c r="K272" s="37" t="str">
        <f t="shared" si="23"/>
        <v/>
      </c>
      <c r="L272" s="33">
        <f t="shared" si="24"/>
        <v>0</v>
      </c>
      <c r="M272" t="e">
        <f>IFERROR(INDEX(espn!$G$2:$G$400,MATCH(RIGHT(B272,LEN(B272)-1),espn!$A$2:$A$400,0),1),INDEX(espn!$G$2:$G$400,MATCH(RIGHT(B272,LEN(B272)-1)&amp;" jr.",espn!$A$2:$A$400,0),1))</f>
        <v>#VALUE!</v>
      </c>
      <c r="N272">
        <f>IFERROR(MAX(H272:K272)-M272,0)</f>
        <v>0</v>
      </c>
      <c r="O272" t="s">
        <v>882</v>
      </c>
    </row>
    <row r="273" spans="1:15">
      <c r="A273">
        <v>311</v>
      </c>
      <c r="H273" s="37" t="str">
        <f t="shared" si="20"/>
        <v/>
      </c>
      <c r="I273" s="37" t="str">
        <f t="shared" si="21"/>
        <v/>
      </c>
      <c r="J273" s="37" t="str">
        <f t="shared" si="22"/>
        <v/>
      </c>
      <c r="K273" s="37" t="str">
        <f t="shared" si="23"/>
        <v/>
      </c>
      <c r="L273" s="33">
        <f t="shared" si="24"/>
        <v>0</v>
      </c>
      <c r="M273" t="e">
        <f>IFERROR(INDEX(espn!$G$2:$G$400,MATCH(RIGHT(B273,LEN(B273)-1),espn!$A$2:$A$400,0),1),INDEX(espn!$G$2:$G$400,MATCH(RIGHT(B273,LEN(B273)-1)&amp;" jr.",espn!$A$2:$A$400,0),1))</f>
        <v>#VALUE!</v>
      </c>
      <c r="N273">
        <f>IFERROR(M273-MIN(H273:K273),0)</f>
        <v>0</v>
      </c>
      <c r="O273" t="s">
        <v>856</v>
      </c>
    </row>
    <row r="274" spans="1:15">
      <c r="A274">
        <v>312</v>
      </c>
      <c r="H274" s="37" t="str">
        <f t="shared" si="20"/>
        <v/>
      </c>
      <c r="I274" s="37" t="str">
        <f t="shared" si="21"/>
        <v/>
      </c>
      <c r="J274" s="37" t="str">
        <f t="shared" si="22"/>
        <v/>
      </c>
      <c r="K274" s="37" t="str">
        <f t="shared" si="23"/>
        <v/>
      </c>
      <c r="L274" s="33">
        <f t="shared" si="24"/>
        <v>0</v>
      </c>
      <c r="M274" t="e">
        <f>IFERROR(INDEX(espn!$G$2:$G$400,MATCH(RIGHT(B274,LEN(B274)-1),espn!$A$2:$A$400,0),1),INDEX(espn!$G$2:$G$400,MATCH(RIGHT(B274,LEN(B274)-1)&amp;" jr.",espn!$A$2:$A$400,0),1))</f>
        <v>#VALUE!</v>
      </c>
      <c r="N274">
        <f>IFERROR(MAX(H274:K274)-M274,0)</f>
        <v>0</v>
      </c>
      <c r="O274" t="s">
        <v>882</v>
      </c>
    </row>
    <row r="275" spans="1:15">
      <c r="A275">
        <v>313</v>
      </c>
      <c r="H275" s="37" t="str">
        <f t="shared" si="20"/>
        <v/>
      </c>
      <c r="I275" s="37" t="str">
        <f t="shared" si="21"/>
        <v/>
      </c>
      <c r="J275" s="37" t="str">
        <f t="shared" si="22"/>
        <v/>
      </c>
      <c r="K275" s="37" t="str">
        <f t="shared" si="23"/>
        <v/>
      </c>
      <c r="L275" s="33">
        <f t="shared" si="24"/>
        <v>0</v>
      </c>
      <c r="M275" t="e">
        <f>IFERROR(INDEX(espn!$G$2:$G$400,MATCH(RIGHT(B275,LEN(B275)-1),espn!$A$2:$A$400,0),1),INDEX(espn!$G$2:$G$400,MATCH(RIGHT(B275,LEN(B275)-1)&amp;" jr.",espn!$A$2:$A$400,0),1))</f>
        <v>#VALUE!</v>
      </c>
      <c r="N275">
        <f>IFERROR(M275-MIN(H275:K275),0)</f>
        <v>0</v>
      </c>
      <c r="O275" t="s">
        <v>856</v>
      </c>
    </row>
    <row r="276" spans="1:15">
      <c r="A276">
        <v>314</v>
      </c>
      <c r="H276" s="37" t="str">
        <f t="shared" si="20"/>
        <v/>
      </c>
      <c r="I276" s="37" t="str">
        <f t="shared" si="21"/>
        <v/>
      </c>
      <c r="J276" s="37" t="str">
        <f t="shared" si="22"/>
        <v/>
      </c>
      <c r="K276" s="37" t="str">
        <f t="shared" si="23"/>
        <v/>
      </c>
      <c r="L276" s="33">
        <f t="shared" si="24"/>
        <v>0</v>
      </c>
      <c r="M276" t="e">
        <f>IFERROR(INDEX(espn!$G$2:$G$400,MATCH(RIGHT(B276,LEN(B276)-1),espn!$A$2:$A$400,0),1),INDEX(espn!$G$2:$G$400,MATCH(RIGHT(B276,LEN(B276)-1)&amp;" jr.",espn!$A$2:$A$400,0),1))</f>
        <v>#VALUE!</v>
      </c>
      <c r="N276">
        <f>IFERROR(MAX(H276:K276)-M276,0)</f>
        <v>0</v>
      </c>
      <c r="O276" t="s">
        <v>882</v>
      </c>
    </row>
    <row r="277" spans="1:15">
      <c r="A277">
        <v>315</v>
      </c>
      <c r="H277" s="37" t="str">
        <f t="shared" si="20"/>
        <v/>
      </c>
      <c r="I277" s="37" t="str">
        <f t="shared" si="21"/>
        <v/>
      </c>
      <c r="J277" s="37" t="str">
        <f t="shared" si="22"/>
        <v/>
      </c>
      <c r="K277" s="37" t="str">
        <f t="shared" si="23"/>
        <v/>
      </c>
      <c r="L277" s="33">
        <f t="shared" si="24"/>
        <v>0</v>
      </c>
      <c r="M277" t="e">
        <f>IFERROR(INDEX(espn!$G$2:$G$400,MATCH(RIGHT(B277,LEN(B277)-1),espn!$A$2:$A$400,0),1),INDEX(espn!$G$2:$G$400,MATCH(RIGHT(B277,LEN(B277)-1)&amp;" jr.",espn!$A$2:$A$400,0),1))</f>
        <v>#VALUE!</v>
      </c>
      <c r="N277">
        <f>IFERROR(M277-MIN(H277:K277),0)</f>
        <v>0</v>
      </c>
      <c r="O277" t="s">
        <v>856</v>
      </c>
    </row>
    <row r="278" spans="1:15">
      <c r="A278">
        <v>316</v>
      </c>
      <c r="H278" s="37" t="str">
        <f t="shared" si="20"/>
        <v/>
      </c>
      <c r="I278" s="37" t="str">
        <f t="shared" si="21"/>
        <v/>
      </c>
      <c r="J278" s="37" t="str">
        <f t="shared" si="22"/>
        <v/>
      </c>
      <c r="K278" s="37" t="str">
        <f t="shared" si="23"/>
        <v/>
      </c>
      <c r="L278" s="33">
        <f t="shared" si="24"/>
        <v>0</v>
      </c>
      <c r="M278" t="e">
        <f>IFERROR(INDEX(espn!$G$2:$G$400,MATCH(RIGHT(B278,LEN(B278)-1),espn!$A$2:$A$400,0),1),INDEX(espn!$G$2:$G$400,MATCH(RIGHT(B278,LEN(B278)-1)&amp;" jr.",espn!$A$2:$A$400,0),1))</f>
        <v>#VALUE!</v>
      </c>
      <c r="N278">
        <f>IFERROR(MAX(H278:K278)-M278,0)</f>
        <v>0</v>
      </c>
      <c r="O278" t="s">
        <v>882</v>
      </c>
    </row>
    <row r="279" spans="1:15">
      <c r="A279">
        <v>317</v>
      </c>
      <c r="H279" s="37" t="str">
        <f t="shared" si="20"/>
        <v/>
      </c>
      <c r="I279" s="37" t="str">
        <f t="shared" si="21"/>
        <v/>
      </c>
      <c r="J279" s="37" t="str">
        <f t="shared" si="22"/>
        <v/>
      </c>
      <c r="K279" s="37" t="str">
        <f t="shared" si="23"/>
        <v/>
      </c>
      <c r="L279" s="33">
        <f t="shared" si="24"/>
        <v>0</v>
      </c>
      <c r="M279" t="e">
        <f>IFERROR(INDEX(espn!$G$2:$G$400,MATCH(RIGHT(B279,LEN(B279)-1),espn!$A$2:$A$400,0),1),INDEX(espn!$G$2:$G$400,MATCH(RIGHT(B279,LEN(B279)-1)&amp;" jr.",espn!$A$2:$A$400,0),1))</f>
        <v>#VALUE!</v>
      </c>
      <c r="N279">
        <f>IFERROR(M279-MIN(H279:K279),0)</f>
        <v>0</v>
      </c>
      <c r="O279" t="s">
        <v>856</v>
      </c>
    </row>
    <row r="280" spans="1:15">
      <c r="A280">
        <v>318</v>
      </c>
      <c r="H280" s="37" t="str">
        <f t="shared" si="20"/>
        <v/>
      </c>
      <c r="I280" s="37" t="str">
        <f t="shared" si="21"/>
        <v/>
      </c>
      <c r="J280" s="37" t="str">
        <f t="shared" si="22"/>
        <v/>
      </c>
      <c r="K280" s="37" t="str">
        <f t="shared" si="23"/>
        <v/>
      </c>
      <c r="L280" s="33">
        <f t="shared" si="24"/>
        <v>0</v>
      </c>
      <c r="M280" t="e">
        <f>IFERROR(INDEX(espn!$G$2:$G$400,MATCH(RIGHT(B280,LEN(B280)-1),espn!$A$2:$A$400,0),1),INDEX(espn!$G$2:$G$400,MATCH(RIGHT(B280,LEN(B280)-1)&amp;" jr.",espn!$A$2:$A$400,0),1))</f>
        <v>#VALUE!</v>
      </c>
      <c r="N280">
        <f>IFERROR(MAX(H280:K280)-M280,0)</f>
        <v>0</v>
      </c>
      <c r="O280" t="s">
        <v>882</v>
      </c>
    </row>
    <row r="281" spans="1:15">
      <c r="A281">
        <v>319</v>
      </c>
      <c r="H281" s="37" t="str">
        <f t="shared" si="20"/>
        <v/>
      </c>
      <c r="I281" s="37" t="str">
        <f t="shared" si="21"/>
        <v/>
      </c>
      <c r="J281" s="37" t="str">
        <f t="shared" si="22"/>
        <v/>
      </c>
      <c r="K281" s="37" t="str">
        <f t="shared" si="23"/>
        <v/>
      </c>
      <c r="L281" s="33">
        <f t="shared" si="24"/>
        <v>0</v>
      </c>
      <c r="M281" t="e">
        <f>IFERROR(INDEX(espn!$G$2:$G$400,MATCH(RIGHT(B281,LEN(B281)-1),espn!$A$2:$A$400,0),1),INDEX(espn!$G$2:$G$400,MATCH(RIGHT(B281,LEN(B281)-1)&amp;" jr.",espn!$A$2:$A$400,0),1))</f>
        <v>#VALUE!</v>
      </c>
      <c r="N281">
        <f>IFERROR(M281-MIN(H281:K281),0)</f>
        <v>0</v>
      </c>
      <c r="O281" t="s">
        <v>856</v>
      </c>
    </row>
    <row r="282" spans="1:15">
      <c r="A282">
        <v>320</v>
      </c>
      <c r="H282" s="37" t="str">
        <f t="shared" si="20"/>
        <v/>
      </c>
      <c r="I282" s="37" t="str">
        <f t="shared" si="21"/>
        <v/>
      </c>
      <c r="J282" s="37" t="str">
        <f t="shared" si="22"/>
        <v/>
      </c>
      <c r="K282" s="37" t="str">
        <f t="shared" si="23"/>
        <v/>
      </c>
      <c r="L282" s="33">
        <f t="shared" si="24"/>
        <v>0</v>
      </c>
      <c r="M282" t="e">
        <f>IFERROR(INDEX(espn!$G$2:$G$400,MATCH(RIGHT(B282,LEN(B282)-1),espn!$A$2:$A$400,0),1),INDEX(espn!$G$2:$G$400,MATCH(RIGHT(B282,LEN(B282)-1)&amp;" jr.",espn!$A$2:$A$400,0),1))</f>
        <v>#VALUE!</v>
      </c>
      <c r="N282">
        <f>IFERROR(MAX(H282:K282)-M282,0)</f>
        <v>0</v>
      </c>
      <c r="O282" t="s">
        <v>882</v>
      </c>
    </row>
    <row r="283" spans="1:15">
      <c r="A283">
        <v>321</v>
      </c>
      <c r="H283" s="37" t="str">
        <f t="shared" si="20"/>
        <v/>
      </c>
      <c r="I283" s="37" t="str">
        <f t="shared" si="21"/>
        <v/>
      </c>
      <c r="J283" s="37" t="str">
        <f t="shared" si="22"/>
        <v/>
      </c>
      <c r="K283" s="37" t="str">
        <f t="shared" si="23"/>
        <v/>
      </c>
      <c r="L283" s="33">
        <f t="shared" si="24"/>
        <v>0</v>
      </c>
      <c r="M283" t="e">
        <f>IFERROR(INDEX(espn!$G$2:$G$400,MATCH(RIGHT(B283,LEN(B283)-1),espn!$A$2:$A$400,0),1),INDEX(espn!$G$2:$G$400,MATCH(RIGHT(B283,LEN(B283)-1)&amp;" jr.",espn!$A$2:$A$400,0),1))</f>
        <v>#VALUE!</v>
      </c>
      <c r="N283">
        <f>IFERROR(M283-MIN(H283:K283),0)</f>
        <v>0</v>
      </c>
      <c r="O283" t="s">
        <v>856</v>
      </c>
    </row>
    <row r="284" spans="1:15">
      <c r="A284">
        <v>322</v>
      </c>
      <c r="H284" s="37" t="str">
        <f t="shared" si="20"/>
        <v/>
      </c>
      <c r="I284" s="37" t="str">
        <f t="shared" si="21"/>
        <v/>
      </c>
      <c r="J284" s="37" t="str">
        <f t="shared" si="22"/>
        <v/>
      </c>
      <c r="K284" s="37" t="str">
        <f t="shared" si="23"/>
        <v/>
      </c>
      <c r="L284" s="33">
        <f t="shared" si="24"/>
        <v>0</v>
      </c>
      <c r="M284" t="e">
        <f>IFERROR(INDEX(espn!$G$2:$G$400,MATCH(RIGHT(B284,LEN(B284)-1),espn!$A$2:$A$400,0),1),INDEX(espn!$G$2:$G$400,MATCH(RIGHT(B284,LEN(B284)-1)&amp;" jr.",espn!$A$2:$A$400,0),1))</f>
        <v>#VALUE!</v>
      </c>
      <c r="N284">
        <f>IFERROR(MAX(H284:K284)-M284,0)</f>
        <v>0</v>
      </c>
      <c r="O284" t="s">
        <v>882</v>
      </c>
    </row>
    <row r="285" spans="1:15">
      <c r="A285">
        <v>323</v>
      </c>
      <c r="H285" s="37" t="str">
        <f t="shared" si="20"/>
        <v/>
      </c>
      <c r="I285" s="37" t="str">
        <f t="shared" si="21"/>
        <v/>
      </c>
      <c r="J285" s="37" t="str">
        <f t="shared" si="22"/>
        <v/>
      </c>
      <c r="K285" s="37" t="str">
        <f t="shared" si="23"/>
        <v/>
      </c>
      <c r="L285" s="33">
        <f t="shared" si="24"/>
        <v>0</v>
      </c>
      <c r="M285" t="e">
        <f>IFERROR(INDEX(espn!$G$2:$G$400,MATCH(RIGHT(B285,LEN(B285)-1),espn!$A$2:$A$400,0),1),INDEX(espn!$G$2:$G$400,MATCH(RIGHT(B285,LEN(B285)-1)&amp;" jr.",espn!$A$2:$A$400,0),1))</f>
        <v>#VALUE!</v>
      </c>
      <c r="N285">
        <f>IFERROR(M285-MIN(H285:K285),0)</f>
        <v>0</v>
      </c>
      <c r="O285" t="s">
        <v>856</v>
      </c>
    </row>
    <row r="286" spans="1:15">
      <c r="A286">
        <v>324</v>
      </c>
      <c r="H286" s="37" t="str">
        <f t="shared" si="20"/>
        <v/>
      </c>
      <c r="I286" s="37" t="str">
        <f t="shared" si="21"/>
        <v/>
      </c>
      <c r="J286" s="37" t="str">
        <f t="shared" si="22"/>
        <v/>
      </c>
      <c r="K286" s="37" t="str">
        <f t="shared" si="23"/>
        <v/>
      </c>
      <c r="L286" s="33">
        <f t="shared" si="24"/>
        <v>0</v>
      </c>
      <c r="M286" t="e">
        <f>IFERROR(INDEX(espn!$G$2:$G$400,MATCH(RIGHT(B286,LEN(B286)-1),espn!$A$2:$A$400,0),1),INDEX(espn!$G$2:$G$400,MATCH(RIGHT(B286,LEN(B286)-1)&amp;" jr.",espn!$A$2:$A$400,0),1))</f>
        <v>#VALUE!</v>
      </c>
      <c r="N286">
        <f>IFERROR(MAX(H286:K286)-M286,0)</f>
        <v>0</v>
      </c>
      <c r="O286" t="s">
        <v>882</v>
      </c>
    </row>
    <row r="287" spans="1:15">
      <c r="A287">
        <v>325</v>
      </c>
      <c r="H287" s="37" t="str">
        <f t="shared" si="20"/>
        <v/>
      </c>
      <c r="I287" s="37" t="str">
        <f t="shared" si="21"/>
        <v/>
      </c>
      <c r="J287" s="37" t="str">
        <f t="shared" si="22"/>
        <v/>
      </c>
      <c r="K287" s="37" t="str">
        <f t="shared" si="23"/>
        <v/>
      </c>
      <c r="L287" s="33">
        <f t="shared" si="24"/>
        <v>0</v>
      </c>
      <c r="M287" t="e">
        <f>IFERROR(INDEX(espn!$G$2:$G$400,MATCH(RIGHT(B287,LEN(B287)-1),espn!$A$2:$A$400,0),1),INDEX(espn!$G$2:$G$400,MATCH(RIGHT(B287,LEN(B287)-1)&amp;" jr.",espn!$A$2:$A$400,0),1))</f>
        <v>#VALUE!</v>
      </c>
      <c r="N287">
        <f>IFERROR(M287-MIN(H287:K287),0)</f>
        <v>0</v>
      </c>
      <c r="O287" t="s">
        <v>856</v>
      </c>
    </row>
    <row r="288" spans="1:15">
      <c r="A288">
        <v>326</v>
      </c>
      <c r="H288" s="37" t="str">
        <f t="shared" si="20"/>
        <v/>
      </c>
      <c r="I288" s="37" t="str">
        <f t="shared" si="21"/>
        <v/>
      </c>
      <c r="J288" s="37" t="str">
        <f t="shared" si="22"/>
        <v/>
      </c>
      <c r="K288" s="37" t="str">
        <f t="shared" si="23"/>
        <v/>
      </c>
      <c r="L288" s="33">
        <f t="shared" si="24"/>
        <v>0</v>
      </c>
      <c r="M288" t="e">
        <f>IFERROR(INDEX(espn!$G$2:$G$400,MATCH(RIGHT(B288,LEN(B288)-1),espn!$A$2:$A$400,0),1),INDEX(espn!$G$2:$G$400,MATCH(RIGHT(B288,LEN(B288)-1)&amp;" jr.",espn!$A$2:$A$400,0),1))</f>
        <v>#VALUE!</v>
      </c>
      <c r="N288">
        <f>IFERROR(MAX(H288:K288)-M288,0)</f>
        <v>0</v>
      </c>
      <c r="O288" t="s">
        <v>882</v>
      </c>
    </row>
    <row r="289" spans="1:15">
      <c r="A289">
        <v>327</v>
      </c>
      <c r="H289" s="37" t="str">
        <f t="shared" si="20"/>
        <v/>
      </c>
      <c r="I289" s="37" t="str">
        <f t="shared" si="21"/>
        <v/>
      </c>
      <c r="J289" s="37" t="str">
        <f t="shared" si="22"/>
        <v/>
      </c>
      <c r="K289" s="37" t="str">
        <f t="shared" si="23"/>
        <v/>
      </c>
      <c r="L289" s="33">
        <f t="shared" si="24"/>
        <v>0</v>
      </c>
      <c r="M289" t="e">
        <f>IFERROR(INDEX(espn!$G$2:$G$400,MATCH(RIGHT(B289,LEN(B289)-1),espn!$A$2:$A$400,0),1),INDEX(espn!$G$2:$G$400,MATCH(RIGHT(B289,LEN(B289)-1)&amp;" jr.",espn!$A$2:$A$400,0),1))</f>
        <v>#VALUE!</v>
      </c>
      <c r="N289">
        <f>IFERROR(M289-MIN(H289:K289),0)</f>
        <v>0</v>
      </c>
      <c r="O289" t="s">
        <v>856</v>
      </c>
    </row>
    <row r="290" spans="1:15">
      <c r="A290">
        <v>328</v>
      </c>
      <c r="H290" s="37" t="str">
        <f t="shared" si="20"/>
        <v/>
      </c>
      <c r="I290" s="37" t="str">
        <f t="shared" si="21"/>
        <v/>
      </c>
      <c r="J290" s="37" t="str">
        <f t="shared" si="22"/>
        <v/>
      </c>
      <c r="K290" s="37" t="str">
        <f t="shared" si="23"/>
        <v/>
      </c>
      <c r="L290" s="33">
        <f t="shared" si="24"/>
        <v>0</v>
      </c>
      <c r="M290" t="e">
        <f>IFERROR(INDEX(espn!$G$2:$G$400,MATCH(RIGHT(B290,LEN(B290)-1),espn!$A$2:$A$400,0),1),INDEX(espn!$G$2:$G$400,MATCH(RIGHT(B290,LEN(B290)-1)&amp;" jr.",espn!$A$2:$A$400,0),1))</f>
        <v>#VALUE!</v>
      </c>
      <c r="N290">
        <f>IFERROR(MAX(H290:K290)-M290,0)</f>
        <v>0</v>
      </c>
      <c r="O290" t="s">
        <v>882</v>
      </c>
    </row>
    <row r="291" spans="1:15">
      <c r="A291">
        <v>329</v>
      </c>
      <c r="H291" s="37" t="str">
        <f t="shared" si="20"/>
        <v/>
      </c>
      <c r="I291" s="37" t="str">
        <f t="shared" si="21"/>
        <v/>
      </c>
      <c r="J291" s="37" t="str">
        <f t="shared" si="22"/>
        <v/>
      </c>
      <c r="K291" s="37" t="str">
        <f t="shared" si="23"/>
        <v/>
      </c>
      <c r="L291" s="33">
        <f t="shared" si="24"/>
        <v>0</v>
      </c>
      <c r="M291" t="e">
        <f>IFERROR(INDEX(espn!$G$2:$G$400,MATCH(RIGHT(B291,LEN(B291)-1),espn!$A$2:$A$400,0),1),INDEX(espn!$G$2:$G$400,MATCH(RIGHT(B291,LEN(B291)-1)&amp;" jr.",espn!$A$2:$A$400,0),1))</f>
        <v>#VALUE!</v>
      </c>
      <c r="N291">
        <f>IFERROR(M291-MIN(H291:K291),0)</f>
        <v>0</v>
      </c>
      <c r="O291" t="s">
        <v>856</v>
      </c>
    </row>
    <row r="292" spans="1:15">
      <c r="A292">
        <v>330</v>
      </c>
      <c r="H292" s="37" t="str">
        <f t="shared" si="20"/>
        <v/>
      </c>
      <c r="I292" s="37" t="str">
        <f t="shared" si="21"/>
        <v/>
      </c>
      <c r="J292" s="37" t="str">
        <f t="shared" si="22"/>
        <v/>
      </c>
      <c r="K292" s="37" t="str">
        <f t="shared" si="23"/>
        <v/>
      </c>
      <c r="L292" s="33">
        <f t="shared" si="24"/>
        <v>0</v>
      </c>
      <c r="M292" t="e">
        <f>IFERROR(INDEX(espn!$G$2:$G$400,MATCH(RIGHT(B292,LEN(B292)-1),espn!$A$2:$A$400,0),1),INDEX(espn!$G$2:$G$400,MATCH(RIGHT(B292,LEN(B292)-1)&amp;" jr.",espn!$A$2:$A$400,0),1))</f>
        <v>#VALUE!</v>
      </c>
      <c r="N292">
        <f>IFERROR(MAX(H292:K292)-M292,0)</f>
        <v>0</v>
      </c>
      <c r="O292" t="s">
        <v>882</v>
      </c>
    </row>
    <row r="293" spans="1:15">
      <c r="A293">
        <v>331</v>
      </c>
      <c r="H293" s="37" t="str">
        <f t="shared" si="20"/>
        <v/>
      </c>
      <c r="I293" s="37" t="str">
        <f t="shared" si="21"/>
        <v/>
      </c>
      <c r="J293" s="37" t="str">
        <f t="shared" si="22"/>
        <v/>
      </c>
      <c r="K293" s="37" t="str">
        <f t="shared" si="23"/>
        <v/>
      </c>
      <c r="L293" s="33">
        <f t="shared" si="24"/>
        <v>0</v>
      </c>
      <c r="M293" t="e">
        <f>IFERROR(INDEX(espn!$G$2:$G$400,MATCH(RIGHT(B293,LEN(B293)-1),espn!$A$2:$A$400,0),1),INDEX(espn!$G$2:$G$400,MATCH(RIGHT(B293,LEN(B293)-1)&amp;" jr.",espn!$A$2:$A$400,0),1))</f>
        <v>#VALUE!</v>
      </c>
      <c r="N293">
        <f>IFERROR(M293-MIN(H293:K293),0)</f>
        <v>0</v>
      </c>
      <c r="O293" t="s">
        <v>856</v>
      </c>
    </row>
    <row r="294" spans="1:15">
      <c r="A294">
        <v>332</v>
      </c>
      <c r="H294" s="37" t="str">
        <f t="shared" si="20"/>
        <v/>
      </c>
      <c r="I294" s="37" t="str">
        <f t="shared" si="21"/>
        <v/>
      </c>
      <c r="J294" s="37" t="str">
        <f t="shared" si="22"/>
        <v/>
      </c>
      <c r="K294" s="37" t="str">
        <f t="shared" si="23"/>
        <v/>
      </c>
      <c r="L294" s="33">
        <f t="shared" si="24"/>
        <v>0</v>
      </c>
      <c r="M294" t="e">
        <f>IFERROR(INDEX(espn!$G$2:$G$400,MATCH(RIGHT(B294,LEN(B294)-1),espn!$A$2:$A$400,0),1),INDEX(espn!$G$2:$G$400,MATCH(RIGHT(B294,LEN(B294)-1)&amp;" jr.",espn!$A$2:$A$400,0),1))</f>
        <v>#VALUE!</v>
      </c>
      <c r="N294">
        <f>IFERROR(MAX(H294:K294)-M294,0)</f>
        <v>0</v>
      </c>
      <c r="O294" t="s">
        <v>882</v>
      </c>
    </row>
    <row r="295" spans="1:15">
      <c r="A295">
        <v>333</v>
      </c>
      <c r="H295" s="37" t="str">
        <f t="shared" si="20"/>
        <v/>
      </c>
      <c r="I295" s="37" t="str">
        <f t="shared" si="21"/>
        <v/>
      </c>
      <c r="J295" s="37" t="str">
        <f t="shared" si="22"/>
        <v/>
      </c>
      <c r="K295" s="37" t="str">
        <f t="shared" si="23"/>
        <v/>
      </c>
      <c r="L295" s="33">
        <f t="shared" si="24"/>
        <v>0</v>
      </c>
      <c r="M295" t="e">
        <f>IFERROR(INDEX(espn!$G$2:$G$400,MATCH(RIGHT(B295,LEN(B295)-1),espn!$A$2:$A$400,0),1),INDEX(espn!$G$2:$G$400,MATCH(RIGHT(B295,LEN(B295)-1)&amp;" jr.",espn!$A$2:$A$400,0),1))</f>
        <v>#VALUE!</v>
      </c>
      <c r="N295">
        <f>IFERROR(M295-MIN(H295:K295),0)</f>
        <v>0</v>
      </c>
      <c r="O295" t="s">
        <v>856</v>
      </c>
    </row>
    <row r="296" spans="1:15">
      <c r="A296">
        <v>334</v>
      </c>
      <c r="H296" s="37" t="str">
        <f t="shared" si="20"/>
        <v/>
      </c>
      <c r="I296" s="37" t="str">
        <f t="shared" si="21"/>
        <v/>
      </c>
      <c r="J296" s="37" t="str">
        <f t="shared" si="22"/>
        <v/>
      </c>
      <c r="K296" s="37" t="str">
        <f t="shared" si="23"/>
        <v/>
      </c>
      <c r="L296" s="33">
        <f t="shared" si="24"/>
        <v>0</v>
      </c>
      <c r="M296" t="e">
        <f>IFERROR(INDEX(espn!$G$2:$G$400,MATCH(RIGHT(B296,LEN(B296)-1),espn!$A$2:$A$400,0),1),INDEX(espn!$G$2:$G$400,MATCH(RIGHT(B296,LEN(B296)-1)&amp;" jr.",espn!$A$2:$A$400,0),1))</f>
        <v>#VALUE!</v>
      </c>
      <c r="N296">
        <f>IFERROR(MAX(H296:K296)-M296,0)</f>
        <v>0</v>
      </c>
      <c r="O296" t="s">
        <v>882</v>
      </c>
    </row>
    <row r="297" spans="1:15">
      <c r="A297">
        <v>335</v>
      </c>
      <c r="H297" s="37" t="str">
        <f t="shared" si="20"/>
        <v/>
      </c>
      <c r="I297" s="37" t="str">
        <f t="shared" si="21"/>
        <v/>
      </c>
      <c r="J297" s="37" t="str">
        <f t="shared" si="22"/>
        <v/>
      </c>
      <c r="K297" s="37" t="str">
        <f t="shared" si="23"/>
        <v/>
      </c>
      <c r="L297" s="33">
        <f t="shared" si="24"/>
        <v>0</v>
      </c>
      <c r="M297" t="e">
        <f>IFERROR(INDEX(espn!$G$2:$G$400,MATCH(RIGHT(B297,LEN(B297)-1),espn!$A$2:$A$400,0),1),INDEX(espn!$G$2:$G$400,MATCH(RIGHT(B297,LEN(B297)-1)&amp;" jr.",espn!$A$2:$A$400,0),1))</f>
        <v>#VALUE!</v>
      </c>
      <c r="N297">
        <f>IFERROR(M297-MIN(H297:K297),0)</f>
        <v>0</v>
      </c>
      <c r="O297" t="s">
        <v>856</v>
      </c>
    </row>
    <row r="298" spans="1:15">
      <c r="A298">
        <v>336</v>
      </c>
      <c r="H298" s="37" t="str">
        <f t="shared" si="20"/>
        <v/>
      </c>
      <c r="I298" s="37" t="str">
        <f t="shared" si="21"/>
        <v/>
      </c>
      <c r="J298" s="37" t="str">
        <f t="shared" si="22"/>
        <v/>
      </c>
      <c r="K298" s="37" t="str">
        <f t="shared" si="23"/>
        <v/>
      </c>
      <c r="L298" s="33">
        <f t="shared" si="24"/>
        <v>0</v>
      </c>
      <c r="M298" t="e">
        <f>IFERROR(INDEX(espn!$G$2:$G$400,MATCH(RIGHT(B298,LEN(B298)-1),espn!$A$2:$A$400,0),1),INDEX(espn!$G$2:$G$400,MATCH(RIGHT(B298,LEN(B298)-1)&amp;" jr.",espn!$A$2:$A$400,0),1))</f>
        <v>#VALUE!</v>
      </c>
      <c r="N298">
        <f>IFERROR(MAX(H298:K298)-M298,0)</f>
        <v>0</v>
      </c>
      <c r="O298" t="s">
        <v>882</v>
      </c>
    </row>
    <row r="299" spans="1:15">
      <c r="A299">
        <v>337</v>
      </c>
      <c r="H299" s="37" t="str">
        <f t="shared" si="20"/>
        <v/>
      </c>
      <c r="I299" s="37" t="str">
        <f t="shared" si="21"/>
        <v/>
      </c>
      <c r="J299" s="37" t="str">
        <f t="shared" si="22"/>
        <v/>
      </c>
      <c r="K299" s="37" t="str">
        <f t="shared" si="23"/>
        <v/>
      </c>
      <c r="L299" s="33">
        <f t="shared" si="24"/>
        <v>0</v>
      </c>
      <c r="M299" t="e">
        <f>IFERROR(INDEX(espn!$G$2:$G$400,MATCH(RIGHT(B299,LEN(B299)-1),espn!$A$2:$A$400,0),1),INDEX(espn!$G$2:$G$400,MATCH(RIGHT(B299,LEN(B299)-1)&amp;" jr.",espn!$A$2:$A$400,0),1))</f>
        <v>#VALUE!</v>
      </c>
      <c r="N299">
        <f>IFERROR(M299-MIN(H299:K299),0)</f>
        <v>0</v>
      </c>
      <c r="O299" t="s">
        <v>856</v>
      </c>
    </row>
    <row r="300" spans="1:15">
      <c r="A300">
        <v>338</v>
      </c>
      <c r="H300" s="37" t="str">
        <f t="shared" si="20"/>
        <v/>
      </c>
      <c r="I300" s="37" t="str">
        <f t="shared" si="21"/>
        <v/>
      </c>
      <c r="J300" s="37" t="str">
        <f t="shared" si="22"/>
        <v/>
      </c>
      <c r="K300" s="37" t="str">
        <f t="shared" si="23"/>
        <v/>
      </c>
      <c r="L300" s="33">
        <f t="shared" si="24"/>
        <v>0</v>
      </c>
      <c r="M300" t="e">
        <f>IFERROR(INDEX(espn!$G$2:$G$400,MATCH(RIGHT(B300,LEN(B300)-1),espn!$A$2:$A$400,0),1),INDEX(espn!$G$2:$G$400,MATCH(RIGHT(B300,LEN(B300)-1)&amp;" jr.",espn!$A$2:$A$400,0),1))</f>
        <v>#VALUE!</v>
      </c>
      <c r="N300">
        <f>IFERROR(MAX(H300:K300)-M300,0)</f>
        <v>0</v>
      </c>
      <c r="O300" t="s">
        <v>882</v>
      </c>
    </row>
    <row r="301" spans="1:15">
      <c r="A301">
        <v>339</v>
      </c>
      <c r="H301" s="37" t="str">
        <f t="shared" si="20"/>
        <v/>
      </c>
      <c r="I301" s="37" t="str">
        <f t="shared" si="21"/>
        <v/>
      </c>
      <c r="J301" s="37" t="str">
        <f t="shared" si="22"/>
        <v/>
      </c>
      <c r="K301" s="37" t="str">
        <f t="shared" si="23"/>
        <v/>
      </c>
      <c r="L301" s="33">
        <f t="shared" si="24"/>
        <v>0</v>
      </c>
      <c r="M301" t="e">
        <f>IFERROR(INDEX(espn!$G$2:$G$400,MATCH(RIGHT(B301,LEN(B301)-1),espn!$A$2:$A$400,0),1),INDEX(espn!$G$2:$G$400,MATCH(RIGHT(B301,LEN(B301)-1)&amp;" jr.",espn!$A$2:$A$400,0),1))</f>
        <v>#VALUE!</v>
      </c>
      <c r="N301">
        <f>IFERROR(M301-MIN(H301:K301),0)</f>
        <v>0</v>
      </c>
      <c r="O301" t="s">
        <v>856</v>
      </c>
    </row>
    <row r="302" spans="1:15">
      <c r="A302">
        <v>340</v>
      </c>
      <c r="H302" s="37" t="str">
        <f t="shared" si="20"/>
        <v/>
      </c>
      <c r="I302" s="37" t="str">
        <f t="shared" si="21"/>
        <v/>
      </c>
      <c r="J302" s="37" t="str">
        <f t="shared" si="22"/>
        <v/>
      </c>
      <c r="K302" s="37" t="str">
        <f t="shared" si="23"/>
        <v/>
      </c>
      <c r="L302" s="33">
        <f t="shared" si="24"/>
        <v>0</v>
      </c>
      <c r="M302" t="e">
        <f>IFERROR(INDEX(espn!$G$2:$G$400,MATCH(RIGHT(B302,LEN(B302)-1),espn!$A$2:$A$400,0),1),INDEX(espn!$G$2:$G$400,MATCH(RIGHT(B302,LEN(B302)-1)&amp;" jr.",espn!$A$2:$A$400,0),1))</f>
        <v>#VALUE!</v>
      </c>
      <c r="N302">
        <f>IFERROR(MAX(H302:K302)-M302,0)</f>
        <v>0</v>
      </c>
      <c r="O302" t="s">
        <v>882</v>
      </c>
    </row>
    <row r="303" spans="1:15">
      <c r="A303">
        <v>341</v>
      </c>
      <c r="H303" s="37" t="str">
        <f t="shared" si="20"/>
        <v/>
      </c>
      <c r="I303" s="37" t="str">
        <f t="shared" si="21"/>
        <v/>
      </c>
      <c r="J303" s="37" t="str">
        <f t="shared" si="22"/>
        <v/>
      </c>
      <c r="K303" s="37" t="str">
        <f t="shared" si="23"/>
        <v/>
      </c>
      <c r="L303" s="33">
        <f t="shared" si="24"/>
        <v>0</v>
      </c>
      <c r="M303" t="e">
        <f>IFERROR(INDEX(espn!$G$2:$G$400,MATCH(RIGHT(B303,LEN(B303)-1),espn!$A$2:$A$400,0),1),INDEX(espn!$G$2:$G$400,MATCH(RIGHT(B303,LEN(B303)-1)&amp;" jr.",espn!$A$2:$A$400,0),1))</f>
        <v>#VALUE!</v>
      </c>
      <c r="N303">
        <f>IFERROR(M303-MIN(H303:K303),0)</f>
        <v>0</v>
      </c>
      <c r="O303" t="s">
        <v>856</v>
      </c>
    </row>
    <row r="304" spans="1:15">
      <c r="A304">
        <v>342</v>
      </c>
      <c r="H304" s="37" t="str">
        <f t="shared" si="20"/>
        <v/>
      </c>
      <c r="I304" s="37" t="str">
        <f t="shared" si="21"/>
        <v/>
      </c>
      <c r="J304" s="37" t="str">
        <f t="shared" si="22"/>
        <v/>
      </c>
      <c r="K304" s="37" t="str">
        <f t="shared" si="23"/>
        <v/>
      </c>
      <c r="L304" s="33">
        <f t="shared" si="24"/>
        <v>0</v>
      </c>
      <c r="M304" t="e">
        <f>IFERROR(INDEX(espn!$G$2:$G$400,MATCH(RIGHT(B304,LEN(B304)-1),espn!$A$2:$A$400,0),1),INDEX(espn!$G$2:$G$400,MATCH(RIGHT(B304,LEN(B304)-1)&amp;" jr.",espn!$A$2:$A$400,0),1))</f>
        <v>#VALUE!</v>
      </c>
      <c r="N304">
        <f>IFERROR(MAX(H304:K304)-M304,0)</f>
        <v>0</v>
      </c>
      <c r="O304" t="s">
        <v>882</v>
      </c>
    </row>
    <row r="305" spans="1:15">
      <c r="A305">
        <v>343</v>
      </c>
      <c r="H305" s="37" t="str">
        <f t="shared" si="20"/>
        <v/>
      </c>
      <c r="I305" s="37" t="str">
        <f t="shared" si="21"/>
        <v/>
      </c>
      <c r="J305" s="37" t="str">
        <f t="shared" si="22"/>
        <v/>
      </c>
      <c r="K305" s="37" t="str">
        <f t="shared" si="23"/>
        <v/>
      </c>
      <c r="L305" s="33">
        <f t="shared" si="24"/>
        <v>0</v>
      </c>
      <c r="M305" t="e">
        <f>IFERROR(INDEX(espn!$G$2:$G$400,MATCH(RIGHT(B305,LEN(B305)-1),espn!$A$2:$A$400,0),1),INDEX(espn!$G$2:$G$400,MATCH(RIGHT(B305,LEN(B305)-1)&amp;" jr.",espn!$A$2:$A$400,0),1))</f>
        <v>#VALUE!</v>
      </c>
      <c r="N305">
        <f>IFERROR(M305-MIN(H305:K305),0)</f>
        <v>0</v>
      </c>
      <c r="O305" t="s">
        <v>856</v>
      </c>
    </row>
    <row r="306" spans="1:15">
      <c r="A306">
        <v>344</v>
      </c>
      <c r="H306" s="37" t="str">
        <f t="shared" si="20"/>
        <v/>
      </c>
      <c r="I306" s="37" t="str">
        <f t="shared" si="21"/>
        <v/>
      </c>
      <c r="J306" s="37" t="str">
        <f t="shared" si="22"/>
        <v/>
      </c>
      <c r="K306" s="37" t="str">
        <f t="shared" si="23"/>
        <v/>
      </c>
      <c r="L306" s="33">
        <f t="shared" si="24"/>
        <v>0</v>
      </c>
      <c r="M306" t="e">
        <f>IFERROR(INDEX(espn!$G$2:$G$400,MATCH(RIGHT(B306,LEN(B306)-1),espn!$A$2:$A$400,0),1),INDEX(espn!$G$2:$G$400,MATCH(RIGHT(B306,LEN(B306)-1)&amp;" jr.",espn!$A$2:$A$400,0),1))</f>
        <v>#VALUE!</v>
      </c>
      <c r="N306">
        <f>IFERROR(MAX(H306:K306)-M306,0)</f>
        <v>0</v>
      </c>
      <c r="O306" t="s">
        <v>882</v>
      </c>
    </row>
    <row r="307" spans="1:15">
      <c r="A307">
        <v>345</v>
      </c>
      <c r="H307" s="37" t="str">
        <f t="shared" si="20"/>
        <v/>
      </c>
      <c r="I307" s="37" t="str">
        <f t="shared" si="21"/>
        <v/>
      </c>
      <c r="J307" s="37" t="str">
        <f t="shared" si="22"/>
        <v/>
      </c>
      <c r="K307" s="37" t="str">
        <f t="shared" si="23"/>
        <v/>
      </c>
      <c r="L307" s="33">
        <f t="shared" si="24"/>
        <v>0</v>
      </c>
      <c r="M307" t="e">
        <f>IFERROR(INDEX(espn!$G$2:$G$400,MATCH(RIGHT(B307,LEN(B307)-1),espn!$A$2:$A$400,0),1),INDEX(espn!$G$2:$G$400,MATCH(RIGHT(B307,LEN(B307)-1)&amp;" jr.",espn!$A$2:$A$400,0),1))</f>
        <v>#VALUE!</v>
      </c>
      <c r="N307">
        <f>IFERROR(M307-MIN(H307:K307),0)</f>
        <v>0</v>
      </c>
      <c r="O307" t="s">
        <v>856</v>
      </c>
    </row>
    <row r="308" spans="1:15">
      <c r="A308">
        <v>346</v>
      </c>
      <c r="H308" s="37" t="str">
        <f t="shared" si="20"/>
        <v/>
      </c>
      <c r="I308" s="37" t="str">
        <f t="shared" si="21"/>
        <v/>
      </c>
      <c r="J308" s="37" t="str">
        <f t="shared" si="22"/>
        <v/>
      </c>
      <c r="K308" s="37" t="str">
        <f t="shared" si="23"/>
        <v/>
      </c>
      <c r="L308" s="33">
        <f t="shared" si="24"/>
        <v>0</v>
      </c>
      <c r="M308" t="e">
        <f>IFERROR(INDEX(espn!$G$2:$G$400,MATCH(RIGHT(B308,LEN(B308)-1),espn!$A$2:$A$400,0),1),INDEX(espn!$G$2:$G$400,MATCH(RIGHT(B308,LEN(B308)-1)&amp;" jr.",espn!$A$2:$A$400,0),1))</f>
        <v>#VALUE!</v>
      </c>
      <c r="N308">
        <f>IFERROR(MAX(H308:K308)-M308,0)</f>
        <v>0</v>
      </c>
      <c r="O308" t="s">
        <v>882</v>
      </c>
    </row>
    <row r="309" spans="1:15">
      <c r="A309">
        <v>347</v>
      </c>
      <c r="H309" s="37" t="str">
        <f t="shared" si="20"/>
        <v/>
      </c>
      <c r="I309" s="37" t="str">
        <f t="shared" si="21"/>
        <v/>
      </c>
      <c r="J309" s="37" t="str">
        <f t="shared" si="22"/>
        <v/>
      </c>
      <c r="K309" s="37" t="str">
        <f t="shared" si="23"/>
        <v/>
      </c>
      <c r="L309" s="33">
        <f t="shared" si="24"/>
        <v>0</v>
      </c>
      <c r="M309" t="e">
        <f>IFERROR(INDEX(espn!$G$2:$G$400,MATCH(RIGHT(B309,LEN(B309)-1),espn!$A$2:$A$400,0),1),INDEX(espn!$G$2:$G$400,MATCH(RIGHT(B309,LEN(B309)-1)&amp;" jr.",espn!$A$2:$A$400,0),1))</f>
        <v>#VALUE!</v>
      </c>
      <c r="N309">
        <f>IFERROR(M309-MIN(H309:K309),0)</f>
        <v>0</v>
      </c>
      <c r="O309" t="s">
        <v>856</v>
      </c>
    </row>
    <row r="310" spans="1:15">
      <c r="A310">
        <v>348</v>
      </c>
      <c r="H310" s="37" t="str">
        <f t="shared" si="20"/>
        <v/>
      </c>
      <c r="I310" s="37" t="str">
        <f t="shared" si="21"/>
        <v/>
      </c>
      <c r="J310" s="37" t="str">
        <f t="shared" si="22"/>
        <v/>
      </c>
      <c r="K310" s="37" t="str">
        <f t="shared" si="23"/>
        <v/>
      </c>
      <c r="L310" s="33">
        <f t="shared" si="24"/>
        <v>0</v>
      </c>
      <c r="M310" t="e">
        <f>IFERROR(INDEX(espn!$G$2:$G$400,MATCH(RIGHT(B310,LEN(B310)-1),espn!$A$2:$A$400,0),1),INDEX(espn!$G$2:$G$400,MATCH(RIGHT(B310,LEN(B310)-1)&amp;" jr.",espn!$A$2:$A$400,0),1))</f>
        <v>#VALUE!</v>
      </c>
      <c r="N310">
        <f>IFERROR(MAX(H310:K310)-M310,0)</f>
        <v>0</v>
      </c>
      <c r="O310" t="s">
        <v>882</v>
      </c>
    </row>
    <row r="311" spans="1:15">
      <c r="A311">
        <v>349</v>
      </c>
      <c r="H311" s="37" t="str">
        <f t="shared" si="20"/>
        <v/>
      </c>
      <c r="I311" s="37" t="str">
        <f t="shared" si="21"/>
        <v/>
      </c>
      <c r="J311" s="37" t="str">
        <f t="shared" si="22"/>
        <v/>
      </c>
      <c r="K311" s="37" t="str">
        <f t="shared" si="23"/>
        <v/>
      </c>
      <c r="L311" s="33">
        <f t="shared" si="24"/>
        <v>0</v>
      </c>
      <c r="M311" t="e">
        <f>IFERROR(INDEX(espn!$G$2:$G$400,MATCH(RIGHT(B311,LEN(B311)-1),espn!$A$2:$A$400,0),1),INDEX(espn!$G$2:$G$400,MATCH(RIGHT(B311,LEN(B311)-1)&amp;" jr.",espn!$A$2:$A$400,0),1))</f>
        <v>#VALUE!</v>
      </c>
      <c r="N311">
        <f>IFERROR(M311-MIN(H311:K311),0)</f>
        <v>0</v>
      </c>
      <c r="O311" t="s">
        <v>856</v>
      </c>
    </row>
    <row r="312" spans="1:15">
      <c r="A312">
        <v>350</v>
      </c>
      <c r="H312" s="37" t="str">
        <f t="shared" si="20"/>
        <v/>
      </c>
      <c r="I312" s="37" t="str">
        <f t="shared" si="21"/>
        <v/>
      </c>
      <c r="J312" s="37" t="str">
        <f t="shared" si="22"/>
        <v/>
      </c>
      <c r="K312" s="37" t="str">
        <f t="shared" si="23"/>
        <v/>
      </c>
      <c r="L312" s="33">
        <f t="shared" si="24"/>
        <v>0</v>
      </c>
      <c r="M312" t="e">
        <f>IFERROR(INDEX(espn!$G$2:$G$400,MATCH(RIGHT(B312,LEN(B312)-1),espn!$A$2:$A$400,0),1),INDEX(espn!$G$2:$G$400,MATCH(RIGHT(B312,LEN(B312)-1)&amp;" jr.",espn!$A$2:$A$400,0),1))</f>
        <v>#VALUE!</v>
      </c>
      <c r="N312">
        <f>IFERROR(MAX(H312:K312)-M312,0)</f>
        <v>0</v>
      </c>
      <c r="O312" t="s">
        <v>882</v>
      </c>
    </row>
    <row r="313" spans="1:15">
      <c r="A313">
        <v>351</v>
      </c>
      <c r="H313" s="37" t="str">
        <f t="shared" si="20"/>
        <v/>
      </c>
      <c r="I313" s="37" t="str">
        <f t="shared" si="21"/>
        <v/>
      </c>
      <c r="J313" s="37" t="str">
        <f t="shared" si="22"/>
        <v/>
      </c>
      <c r="K313" s="37" t="str">
        <f t="shared" si="23"/>
        <v/>
      </c>
      <c r="L313" s="33">
        <f t="shared" si="24"/>
        <v>0</v>
      </c>
      <c r="M313" t="e">
        <f>IFERROR(INDEX(espn!$G$2:$G$400,MATCH(RIGHT(B313,LEN(B313)-1),espn!$A$2:$A$400,0),1),INDEX(espn!$G$2:$G$400,MATCH(RIGHT(B313,LEN(B313)-1)&amp;" jr.",espn!$A$2:$A$400,0),1))</f>
        <v>#VALUE!</v>
      </c>
      <c r="N313">
        <f>IFERROR(M313-MIN(H313:K313),0)</f>
        <v>0</v>
      </c>
      <c r="O313" t="s">
        <v>856</v>
      </c>
    </row>
    <row r="314" spans="1:15">
      <c r="A314">
        <v>352</v>
      </c>
      <c r="H314" s="37" t="str">
        <f t="shared" si="20"/>
        <v/>
      </c>
      <c r="I314" s="37" t="str">
        <f t="shared" si="21"/>
        <v/>
      </c>
      <c r="J314" s="37" t="str">
        <f t="shared" si="22"/>
        <v/>
      </c>
      <c r="K314" s="37" t="str">
        <f t="shared" si="23"/>
        <v/>
      </c>
      <c r="L314" s="33">
        <f t="shared" si="24"/>
        <v>0</v>
      </c>
      <c r="M314" t="e">
        <f>IFERROR(INDEX(espn!$G$2:$G$400,MATCH(RIGHT(B314,LEN(B314)-1),espn!$A$2:$A$400,0),1),INDEX(espn!$G$2:$G$400,MATCH(RIGHT(B314,LEN(B314)-1)&amp;" jr.",espn!$A$2:$A$400,0),1))</f>
        <v>#VALUE!</v>
      </c>
      <c r="N314">
        <f>IFERROR(MAX(H314:K314)-M314,0)</f>
        <v>0</v>
      </c>
      <c r="O314" t="s">
        <v>882</v>
      </c>
    </row>
    <row r="315" spans="1:15">
      <c r="A315">
        <v>353</v>
      </c>
      <c r="H315" s="37" t="str">
        <f t="shared" si="20"/>
        <v/>
      </c>
      <c r="I315" s="37" t="str">
        <f t="shared" si="21"/>
        <v/>
      </c>
      <c r="J315" s="37" t="str">
        <f t="shared" si="22"/>
        <v/>
      </c>
      <c r="K315" s="37" t="str">
        <f t="shared" si="23"/>
        <v/>
      </c>
      <c r="L315" s="33">
        <f t="shared" si="24"/>
        <v>0</v>
      </c>
      <c r="M315" t="e">
        <f>IFERROR(INDEX(espn!$G$2:$G$400,MATCH(RIGHT(B315,LEN(B315)-1),espn!$A$2:$A$400,0),1),INDEX(espn!$G$2:$G$400,MATCH(RIGHT(B315,LEN(B315)-1)&amp;" jr.",espn!$A$2:$A$400,0),1))</f>
        <v>#VALUE!</v>
      </c>
      <c r="N315">
        <f>IFERROR(M315-MIN(H315:K315),0)</f>
        <v>0</v>
      </c>
      <c r="O315" t="s">
        <v>856</v>
      </c>
    </row>
    <row r="316" spans="1:15">
      <c r="A316">
        <v>354</v>
      </c>
      <c r="H316" s="37" t="str">
        <f t="shared" si="20"/>
        <v/>
      </c>
      <c r="I316" s="37" t="str">
        <f t="shared" si="21"/>
        <v/>
      </c>
      <c r="J316" s="37" t="str">
        <f t="shared" si="22"/>
        <v/>
      </c>
      <c r="K316" s="37" t="str">
        <f t="shared" si="23"/>
        <v/>
      </c>
      <c r="L316" s="33">
        <f t="shared" si="24"/>
        <v>0</v>
      </c>
      <c r="M316" t="e">
        <f>IFERROR(INDEX(espn!$G$2:$G$400,MATCH(RIGHT(B316,LEN(B316)-1),espn!$A$2:$A$400,0),1),INDEX(espn!$G$2:$G$400,MATCH(RIGHT(B316,LEN(B316)-1)&amp;" jr.",espn!$A$2:$A$400,0),1))</f>
        <v>#VALUE!</v>
      </c>
      <c r="N316">
        <f>IFERROR(MAX(H316:K316)-M316,0)</f>
        <v>0</v>
      </c>
      <c r="O316" t="s">
        <v>882</v>
      </c>
    </row>
    <row r="317" spans="1:15">
      <c r="A317">
        <v>355</v>
      </c>
      <c r="H317" s="37" t="str">
        <f t="shared" si="20"/>
        <v/>
      </c>
      <c r="I317" s="37" t="str">
        <f t="shared" si="21"/>
        <v/>
      </c>
      <c r="J317" s="37" t="str">
        <f t="shared" si="22"/>
        <v/>
      </c>
      <c r="K317" s="37" t="str">
        <f t="shared" si="23"/>
        <v/>
      </c>
      <c r="L317" s="33">
        <f t="shared" si="24"/>
        <v>0</v>
      </c>
      <c r="M317" t="e">
        <f>IFERROR(INDEX(espn!$G$2:$G$400,MATCH(RIGHT(B317,LEN(B317)-1),espn!$A$2:$A$400,0),1),INDEX(espn!$G$2:$G$400,MATCH(RIGHT(B317,LEN(B317)-1)&amp;" jr.",espn!$A$2:$A$400,0),1))</f>
        <v>#VALUE!</v>
      </c>
      <c r="N317">
        <f>IFERROR(M317-MIN(H317:K317),0)</f>
        <v>0</v>
      </c>
      <c r="O317" t="s">
        <v>856</v>
      </c>
    </row>
    <row r="318" spans="1:15">
      <c r="A318">
        <v>356</v>
      </c>
      <c r="H318" s="37" t="str">
        <f t="shared" si="20"/>
        <v/>
      </c>
      <c r="I318" s="37" t="str">
        <f t="shared" si="21"/>
        <v/>
      </c>
      <c r="J318" s="37" t="str">
        <f t="shared" si="22"/>
        <v/>
      </c>
      <c r="K318" s="37" t="str">
        <f t="shared" si="23"/>
        <v/>
      </c>
      <c r="L318" s="33">
        <f t="shared" si="24"/>
        <v>0</v>
      </c>
      <c r="M318" t="e">
        <f>IFERROR(INDEX(espn!$G$2:$G$400,MATCH(RIGHT(B318,LEN(B318)-1),espn!$A$2:$A$400,0),1),INDEX(espn!$G$2:$G$400,MATCH(RIGHT(B318,LEN(B318)-1)&amp;" jr.",espn!$A$2:$A$400,0),1))</f>
        <v>#VALUE!</v>
      </c>
      <c r="N318">
        <f>IFERROR(MAX(H318:K318)-M318,0)</f>
        <v>0</v>
      </c>
      <c r="O318" t="s">
        <v>882</v>
      </c>
    </row>
    <row r="319" spans="1:15">
      <c r="A319">
        <v>357</v>
      </c>
      <c r="H319" s="37" t="str">
        <f t="shared" si="20"/>
        <v/>
      </c>
      <c r="I319" s="37" t="str">
        <f t="shared" si="21"/>
        <v/>
      </c>
      <c r="J319" s="37" t="str">
        <f t="shared" si="22"/>
        <v/>
      </c>
      <c r="K319" s="37" t="str">
        <f t="shared" si="23"/>
        <v/>
      </c>
      <c r="L319" s="33">
        <f t="shared" si="24"/>
        <v>0</v>
      </c>
      <c r="M319" t="e">
        <f>IFERROR(INDEX(espn!$G$2:$G$400,MATCH(RIGHT(B319,LEN(B319)-1),espn!$A$2:$A$400,0),1),INDEX(espn!$G$2:$G$400,MATCH(RIGHT(B319,LEN(B319)-1)&amp;" jr.",espn!$A$2:$A$400,0),1))</f>
        <v>#VALUE!</v>
      </c>
      <c r="N319">
        <f>IFERROR(M319-MIN(H319:K319),0)</f>
        <v>0</v>
      </c>
      <c r="O319" t="s">
        <v>856</v>
      </c>
    </row>
    <row r="320" spans="1:15">
      <c r="A320">
        <v>358</v>
      </c>
      <c r="H320" s="37" t="str">
        <f t="shared" si="20"/>
        <v/>
      </c>
      <c r="I320" s="37" t="str">
        <f t="shared" si="21"/>
        <v/>
      </c>
      <c r="J320" s="37" t="str">
        <f t="shared" si="22"/>
        <v/>
      </c>
      <c r="K320" s="37" t="str">
        <f t="shared" si="23"/>
        <v/>
      </c>
      <c r="L320" s="33">
        <f t="shared" si="24"/>
        <v>0</v>
      </c>
      <c r="M320" t="e">
        <f>IFERROR(INDEX(espn!$G$2:$G$400,MATCH(RIGHT(B320,LEN(B320)-1),espn!$A$2:$A$400,0),1),INDEX(espn!$G$2:$G$400,MATCH(RIGHT(B320,LEN(B320)-1)&amp;" jr.",espn!$A$2:$A$400,0),1))</f>
        <v>#VALUE!</v>
      </c>
      <c r="N320">
        <f>IFERROR(MAX(H320:K320)-M320,0)</f>
        <v>0</v>
      </c>
      <c r="O320" t="s">
        <v>882</v>
      </c>
    </row>
    <row r="321" spans="1:15">
      <c r="A321">
        <v>359</v>
      </c>
      <c r="H321" s="37" t="str">
        <f t="shared" si="20"/>
        <v/>
      </c>
      <c r="I321" s="37" t="str">
        <f t="shared" si="21"/>
        <v/>
      </c>
      <c r="J321" s="37" t="str">
        <f t="shared" si="22"/>
        <v/>
      </c>
      <c r="K321" s="37" t="str">
        <f t="shared" si="23"/>
        <v/>
      </c>
      <c r="L321" s="33">
        <f t="shared" si="24"/>
        <v>0</v>
      </c>
      <c r="M321" t="e">
        <f>IFERROR(INDEX(espn!$G$2:$G$400,MATCH(RIGHT(B321,LEN(B321)-1),espn!$A$2:$A$400,0),1),INDEX(espn!$G$2:$G$400,MATCH(RIGHT(B321,LEN(B321)-1)&amp;" jr.",espn!$A$2:$A$400,0),1))</f>
        <v>#VALUE!</v>
      </c>
      <c r="N321">
        <f>IFERROR(M321-MIN(H321:K321),0)</f>
        <v>0</v>
      </c>
      <c r="O321" t="s">
        <v>856</v>
      </c>
    </row>
    <row r="322" spans="1:15">
      <c r="A322">
        <v>360</v>
      </c>
      <c r="H322" s="37" t="str">
        <f t="shared" ref="H322:H328" si="25">IFERROR(MID(D322,2,LEN(D322)-5)*1,"")</f>
        <v/>
      </c>
      <c r="I322" s="37" t="str">
        <f t="shared" ref="I322:I328" si="26">IFERROR(MID(E322,2,LEN(E322)-5)*1,"")</f>
        <v/>
      </c>
      <c r="J322" s="37" t="str">
        <f t="shared" ref="J322:J328" si="27">IFERROR(MID(F322,2,LEN(F322)-5)*1,"")</f>
        <v/>
      </c>
      <c r="K322" s="37" t="str">
        <f t="shared" ref="K322:K328" si="28">IFERROR(MID(G322,2,LEN(G322)-5)*1,"")</f>
        <v/>
      </c>
      <c r="L322" s="33">
        <f t="shared" ref="L322:L385" si="29">MAX(H322:K322)-MIN(H322:K322)</f>
        <v>0</v>
      </c>
      <c r="M322" t="e">
        <f>IFERROR(INDEX(espn!$G$2:$G$400,MATCH(RIGHT(B322,LEN(B322)-1),espn!$A$2:$A$400,0),1),INDEX(espn!$G$2:$G$400,MATCH(RIGHT(B322,LEN(B322)-1)&amp;" jr.",espn!$A$2:$A$400,0),1))</f>
        <v>#VALUE!</v>
      </c>
      <c r="N322">
        <f>IFERROR(MAX(H322:K322)-M322,0)</f>
        <v>0</v>
      </c>
      <c r="O322" t="s">
        <v>882</v>
      </c>
    </row>
    <row r="323" spans="1:15">
      <c r="A323">
        <v>361</v>
      </c>
      <c r="H323" s="37" t="str">
        <f t="shared" si="25"/>
        <v/>
      </c>
      <c r="I323" s="37" t="str">
        <f t="shared" si="26"/>
        <v/>
      </c>
      <c r="J323" s="37" t="str">
        <f t="shared" si="27"/>
        <v/>
      </c>
      <c r="K323" s="37" t="str">
        <f t="shared" si="28"/>
        <v/>
      </c>
      <c r="L323" s="33">
        <f t="shared" si="29"/>
        <v>0</v>
      </c>
      <c r="M323" t="e">
        <f>IFERROR(INDEX(espn!$G$2:$G$400,MATCH(RIGHT(B323,LEN(B323)-1),espn!$A$2:$A$400,0),1),INDEX(espn!$G$2:$G$400,MATCH(RIGHT(B323,LEN(B323)-1)&amp;" jr.",espn!$A$2:$A$400,0),1))</f>
        <v>#VALUE!</v>
      </c>
      <c r="N323">
        <f>IFERROR(M323-MIN(H323:K323),0)</f>
        <v>0</v>
      </c>
      <c r="O323" t="s">
        <v>856</v>
      </c>
    </row>
    <row r="324" spans="1:15">
      <c r="A324">
        <v>362</v>
      </c>
      <c r="H324" s="37" t="str">
        <f t="shared" si="25"/>
        <v/>
      </c>
      <c r="I324" s="37" t="str">
        <f t="shared" si="26"/>
        <v/>
      </c>
      <c r="J324" s="37" t="str">
        <f t="shared" si="27"/>
        <v/>
      </c>
      <c r="K324" s="37" t="str">
        <f t="shared" si="28"/>
        <v/>
      </c>
      <c r="L324" s="33">
        <f t="shared" si="29"/>
        <v>0</v>
      </c>
      <c r="M324" t="e">
        <f>IFERROR(INDEX(espn!$G$2:$G$400,MATCH(RIGHT(B324,LEN(B324)-1),espn!$A$2:$A$400,0),1),INDEX(espn!$G$2:$G$400,MATCH(RIGHT(B324,LEN(B324)-1)&amp;" jr.",espn!$A$2:$A$400,0),1))</f>
        <v>#VALUE!</v>
      </c>
      <c r="N324">
        <f>IFERROR(MAX(H324:K324)-M324,0)</f>
        <v>0</v>
      </c>
      <c r="O324" t="s">
        <v>882</v>
      </c>
    </row>
    <row r="325" spans="1:15">
      <c r="A325">
        <v>363</v>
      </c>
      <c r="H325" s="37" t="str">
        <f t="shared" si="25"/>
        <v/>
      </c>
      <c r="I325" s="37" t="str">
        <f t="shared" si="26"/>
        <v/>
      </c>
      <c r="J325" s="37" t="str">
        <f t="shared" si="27"/>
        <v/>
      </c>
      <c r="K325" s="37" t="str">
        <f t="shared" si="28"/>
        <v/>
      </c>
      <c r="L325" s="33">
        <f t="shared" si="29"/>
        <v>0</v>
      </c>
      <c r="M325" t="e">
        <f>IFERROR(INDEX(espn!$G$2:$G$400,MATCH(RIGHT(B325,LEN(B325)-1),espn!$A$2:$A$400,0),1),INDEX(espn!$G$2:$G$400,MATCH(RIGHT(B325,LEN(B325)-1)&amp;" jr.",espn!$A$2:$A$400,0),1))</f>
        <v>#VALUE!</v>
      </c>
      <c r="N325">
        <f>IFERROR(M325-MIN(H325:K325),0)</f>
        <v>0</v>
      </c>
      <c r="O325" t="s">
        <v>856</v>
      </c>
    </row>
    <row r="326" spans="1:15">
      <c r="A326">
        <v>364</v>
      </c>
      <c r="H326" s="37" t="str">
        <f t="shared" si="25"/>
        <v/>
      </c>
      <c r="I326" s="37" t="str">
        <f t="shared" si="26"/>
        <v/>
      </c>
      <c r="J326" s="37" t="str">
        <f t="shared" si="27"/>
        <v/>
      </c>
      <c r="K326" s="37" t="str">
        <f t="shared" si="28"/>
        <v/>
      </c>
      <c r="L326" s="33">
        <f t="shared" si="29"/>
        <v>0</v>
      </c>
      <c r="M326" t="e">
        <f>IFERROR(INDEX(espn!$G$2:$G$400,MATCH(RIGHT(B326,LEN(B326)-1),espn!$A$2:$A$400,0),1),INDEX(espn!$G$2:$G$400,MATCH(RIGHT(B326,LEN(B326)-1)&amp;" jr.",espn!$A$2:$A$400,0),1))</f>
        <v>#VALUE!</v>
      </c>
      <c r="N326">
        <f>IFERROR(MAX(H326:K326)-M326,0)</f>
        <v>0</v>
      </c>
      <c r="O326" t="s">
        <v>882</v>
      </c>
    </row>
    <row r="327" spans="1:15">
      <c r="A327">
        <v>365</v>
      </c>
      <c r="H327" s="37" t="str">
        <f t="shared" si="25"/>
        <v/>
      </c>
      <c r="I327" s="37" t="str">
        <f t="shared" si="26"/>
        <v/>
      </c>
      <c r="J327" s="37" t="str">
        <f t="shared" si="27"/>
        <v/>
      </c>
      <c r="K327" s="37" t="str">
        <f t="shared" si="28"/>
        <v/>
      </c>
      <c r="L327" s="33">
        <f t="shared" si="29"/>
        <v>0</v>
      </c>
      <c r="M327" t="e">
        <f>IFERROR(INDEX(espn!$G$2:$G$400,MATCH(RIGHT(B327,LEN(B327)-1),espn!$A$2:$A$400,0),1),INDEX(espn!$G$2:$G$400,MATCH(RIGHT(B327,LEN(B327)-1)&amp;" jr.",espn!$A$2:$A$400,0),1))</f>
        <v>#VALUE!</v>
      </c>
      <c r="N327">
        <f>IFERROR(M327-MIN(H327:K327),0)</f>
        <v>0</v>
      </c>
      <c r="O327" t="s">
        <v>856</v>
      </c>
    </row>
    <row r="328" spans="1:15">
      <c r="A328">
        <v>366</v>
      </c>
      <c r="H328" s="37" t="str">
        <f t="shared" si="25"/>
        <v/>
      </c>
      <c r="I328" s="37" t="str">
        <f t="shared" si="26"/>
        <v/>
      </c>
      <c r="J328" s="37" t="str">
        <f t="shared" si="27"/>
        <v/>
      </c>
      <c r="K328" s="37" t="str">
        <f t="shared" si="28"/>
        <v/>
      </c>
      <c r="L328" s="33">
        <f t="shared" si="29"/>
        <v>0</v>
      </c>
      <c r="M328" t="e">
        <f>IFERROR(INDEX(espn!$G$2:$G$400,MATCH(RIGHT(B328,LEN(B328)-1),espn!$A$2:$A$400,0),1),INDEX(espn!$G$2:$G$400,MATCH(RIGHT(B328,LEN(B328)-1)&amp;" jr.",espn!$A$2:$A$400,0),1))</f>
        <v>#VALUE!</v>
      </c>
      <c r="N328">
        <f>IFERROR(MAX(H328:K328)-M328,0)</f>
        <v>0</v>
      </c>
      <c r="O328" t="s">
        <v>882</v>
      </c>
    </row>
    <row r="329" spans="1:15">
      <c r="A329">
        <v>367</v>
      </c>
      <c r="M329" t="e">
        <f>IFERROR(INDEX(espn!$G$2:$G$400,MATCH(RIGHT(B329,LEN(B329)-1),espn!$A$2:$A$400,0),1),INDEX(espn!$G$2:$G$400,MATCH(RIGHT(B329,LEN(B329)-1)&amp;" jr.",espn!$A$2:$A$400,0),1))</f>
        <v>#VALUE!</v>
      </c>
      <c r="N329">
        <f>IFERROR(M329-MIN(H329:K329),0)</f>
        <v>0</v>
      </c>
      <c r="O329" t="s">
        <v>856</v>
      </c>
    </row>
    <row r="330" spans="1:15">
      <c r="A330">
        <v>368</v>
      </c>
      <c r="M330" t="e">
        <f>IFERROR(INDEX(espn!$G$2:$G$400,MATCH(RIGHT(B330,LEN(B330)-1),espn!$A$2:$A$400,0),1),INDEX(espn!$G$2:$G$400,MATCH(RIGHT(B330,LEN(B330)-1)&amp;" jr.",espn!$A$2:$A$400,0),1))</f>
        <v>#VALUE!</v>
      </c>
      <c r="N330">
        <f>IFERROR(MAX(H330:K330)-M330,0)</f>
        <v>0</v>
      </c>
      <c r="O330" t="s">
        <v>882</v>
      </c>
    </row>
    <row r="331" spans="1:15">
      <c r="A331">
        <v>369</v>
      </c>
      <c r="M331" t="e">
        <f>IFERROR(INDEX(espn!$G$2:$G$400,MATCH(RIGHT(B331,LEN(B331)-1),espn!$A$2:$A$400,0),1),INDEX(espn!$G$2:$G$400,MATCH(RIGHT(B331,LEN(B331)-1)&amp;" jr.",espn!$A$2:$A$400,0),1))</f>
        <v>#VALUE!</v>
      </c>
      <c r="N331">
        <f>IFERROR(M331-MIN(H331:K331),0)</f>
        <v>0</v>
      </c>
      <c r="O331" t="s">
        <v>856</v>
      </c>
    </row>
    <row r="332" spans="1:15">
      <c r="A332">
        <v>370</v>
      </c>
      <c r="M332" t="e">
        <f>IFERROR(INDEX(espn!$G$2:$G$400,MATCH(RIGHT(B332,LEN(B332)-1),espn!$A$2:$A$400,0),1),INDEX(espn!$G$2:$G$400,MATCH(RIGHT(B332,LEN(B332)-1)&amp;" jr.",espn!$A$2:$A$400,0),1))</f>
        <v>#VALUE!</v>
      </c>
      <c r="N332">
        <f>IFERROR(MAX(H332:K332)-M332,0)</f>
        <v>0</v>
      </c>
      <c r="O332" t="s">
        <v>882</v>
      </c>
    </row>
    <row r="333" spans="1:15">
      <c r="A333">
        <v>371</v>
      </c>
      <c r="M333" t="e">
        <f>IFERROR(INDEX(espn!$G$2:$G$400,MATCH(RIGHT(B333,LEN(B333)-1),espn!$A$2:$A$400,0),1),INDEX(espn!$G$2:$G$400,MATCH(RIGHT(B333,LEN(B333)-1)&amp;" jr.",espn!$A$2:$A$400,0),1))</f>
        <v>#VALUE!</v>
      </c>
      <c r="N333">
        <f>IFERROR(M333-MIN(H333:K333),0)</f>
        <v>0</v>
      </c>
      <c r="O333" t="s">
        <v>856</v>
      </c>
    </row>
    <row r="334" spans="1:15">
      <c r="A334">
        <v>372</v>
      </c>
      <c r="M334" t="e">
        <f>IFERROR(INDEX(espn!$G$2:$G$400,MATCH(RIGHT(B334,LEN(B334)-1),espn!$A$2:$A$400,0),1),INDEX(espn!$G$2:$G$400,MATCH(RIGHT(B334,LEN(B334)-1)&amp;" jr.",espn!$A$2:$A$400,0),1))</f>
        <v>#VALUE!</v>
      </c>
      <c r="N334">
        <f>IFERROR(MAX(H334:K334)-M334,0)</f>
        <v>0</v>
      </c>
      <c r="O334" t="s">
        <v>882</v>
      </c>
    </row>
    <row r="335" spans="1:15">
      <c r="A335">
        <v>373</v>
      </c>
      <c r="M335" t="e">
        <f>IFERROR(INDEX(espn!$G$2:$G$400,MATCH(RIGHT(B335,LEN(B335)-1),espn!$A$2:$A$400,0),1),INDEX(espn!$G$2:$G$400,MATCH(RIGHT(B335,LEN(B335)-1)&amp;" jr.",espn!$A$2:$A$400,0),1))</f>
        <v>#VALUE!</v>
      </c>
      <c r="N335">
        <f>IFERROR(M335-MIN(H335:K335),0)</f>
        <v>0</v>
      </c>
      <c r="O335" t="s">
        <v>856</v>
      </c>
    </row>
    <row r="336" spans="1:15">
      <c r="A336">
        <v>374</v>
      </c>
      <c r="M336" t="e">
        <f>IFERROR(INDEX(espn!$G$2:$G$400,MATCH(RIGHT(B336,LEN(B336)-1),espn!$A$2:$A$400,0),1),INDEX(espn!$G$2:$G$400,MATCH(RIGHT(B336,LEN(B336)-1)&amp;" jr.",espn!$A$2:$A$400,0),1))</f>
        <v>#VALUE!</v>
      </c>
      <c r="N336">
        <f>IFERROR(MAX(H336:K336)-M336,0)</f>
        <v>0</v>
      </c>
      <c r="O336" t="s">
        <v>882</v>
      </c>
    </row>
    <row r="337" spans="1:15">
      <c r="A337">
        <v>375</v>
      </c>
      <c r="M337" t="e">
        <f>IFERROR(INDEX(espn!$G$2:$G$400,MATCH(RIGHT(B337,LEN(B337)-1),espn!$A$2:$A$400,0),1),INDEX(espn!$G$2:$G$400,MATCH(RIGHT(B337,LEN(B337)-1)&amp;" jr.",espn!$A$2:$A$400,0),1))</f>
        <v>#VALUE!</v>
      </c>
      <c r="N337">
        <f>IFERROR(M337-MIN(H337:K337),0)</f>
        <v>0</v>
      </c>
      <c r="O337" t="s">
        <v>856</v>
      </c>
    </row>
    <row r="338" spans="1:15">
      <c r="A338">
        <v>376</v>
      </c>
      <c r="M338" t="e">
        <f>IFERROR(INDEX(espn!$G$2:$G$400,MATCH(RIGHT(B338,LEN(B338)-1),espn!$A$2:$A$400,0),1),INDEX(espn!$G$2:$G$400,MATCH(RIGHT(B338,LEN(B338)-1)&amp;" jr.",espn!$A$2:$A$400,0),1))</f>
        <v>#VALUE!</v>
      </c>
      <c r="N338">
        <f>IFERROR(MAX(H338:K338)-M338,0)</f>
        <v>0</v>
      </c>
      <c r="O338" t="s">
        <v>882</v>
      </c>
    </row>
    <row r="339" spans="1:15">
      <c r="A339">
        <v>377</v>
      </c>
      <c r="M339" t="e">
        <f>IFERROR(INDEX(espn!$G$2:$G$400,MATCH(RIGHT(B339,LEN(B339)-1),espn!$A$2:$A$400,0),1),INDEX(espn!$G$2:$G$400,MATCH(RIGHT(B339,LEN(B339)-1)&amp;" jr.",espn!$A$2:$A$400,0),1))</f>
        <v>#VALUE!</v>
      </c>
      <c r="N339">
        <f>IFERROR(M339-MIN(H339:K339),0)</f>
        <v>0</v>
      </c>
      <c r="O339" t="s">
        <v>856</v>
      </c>
    </row>
    <row r="340" spans="1:15">
      <c r="A340">
        <v>378</v>
      </c>
      <c r="M340" t="e">
        <f>IFERROR(INDEX(espn!$G$2:$G$400,MATCH(RIGHT(B340,LEN(B340)-1),espn!$A$2:$A$400,0),1),INDEX(espn!$G$2:$G$400,MATCH(RIGHT(B340,LEN(B340)-1)&amp;" jr.",espn!$A$2:$A$400,0),1))</f>
        <v>#VALUE!</v>
      </c>
      <c r="N340">
        <f>IFERROR(MAX(H340:K340)-M340,0)</f>
        <v>0</v>
      </c>
      <c r="O340" t="s">
        <v>882</v>
      </c>
    </row>
    <row r="341" spans="1:15">
      <c r="A341">
        <v>379</v>
      </c>
      <c r="M341" t="e">
        <f>IFERROR(INDEX(espn!$G$2:$G$400,MATCH(RIGHT(B341,LEN(B341)-1),espn!$A$2:$A$400,0),1),INDEX(espn!$G$2:$G$400,MATCH(RIGHT(B341,LEN(B341)-1)&amp;" jr.",espn!$A$2:$A$400,0),1))</f>
        <v>#VALUE!</v>
      </c>
      <c r="N341">
        <f>IFERROR(M341-MIN(H341:K341),0)</f>
        <v>0</v>
      </c>
      <c r="O341" t="s">
        <v>856</v>
      </c>
    </row>
    <row r="342" spans="1:15">
      <c r="A342">
        <v>380</v>
      </c>
      <c r="M342" t="e">
        <f>IFERROR(INDEX(espn!$G$2:$G$400,MATCH(RIGHT(B342,LEN(B342)-1),espn!$A$2:$A$400,0),1),INDEX(espn!$G$2:$G$400,MATCH(RIGHT(B342,LEN(B342)-1)&amp;" jr.",espn!$A$2:$A$400,0),1))</f>
        <v>#VALUE!</v>
      </c>
      <c r="N342">
        <f>IFERROR(MAX(H342:K342)-M342,0)</f>
        <v>0</v>
      </c>
      <c r="O342" t="s">
        <v>882</v>
      </c>
    </row>
    <row r="343" spans="1:15">
      <c r="A343">
        <v>381</v>
      </c>
      <c r="M343" t="e">
        <f>IFERROR(INDEX(espn!$G$2:$G$400,MATCH(RIGHT(B343,LEN(B343)-1),espn!$A$2:$A$400,0),1),INDEX(espn!$G$2:$G$400,MATCH(RIGHT(B343,LEN(B343)-1)&amp;" jr.",espn!$A$2:$A$400,0),1))</f>
        <v>#VALUE!</v>
      </c>
      <c r="N343">
        <f>IFERROR(M343-MIN(H343:K343),0)</f>
        <v>0</v>
      </c>
      <c r="O343" t="s">
        <v>856</v>
      </c>
    </row>
    <row r="344" spans="1:15">
      <c r="A344">
        <v>382</v>
      </c>
      <c r="M344" t="e">
        <f>IFERROR(INDEX(espn!$G$2:$G$400,MATCH(RIGHT(B344,LEN(B344)-1),espn!$A$2:$A$400,0),1),INDEX(espn!$G$2:$G$400,MATCH(RIGHT(B344,LEN(B344)-1)&amp;" jr.",espn!$A$2:$A$400,0),1))</f>
        <v>#VALUE!</v>
      </c>
      <c r="N344">
        <f>IFERROR(MAX(H344:K344)-M344,0)</f>
        <v>0</v>
      </c>
      <c r="O344" t="s">
        <v>882</v>
      </c>
    </row>
    <row r="345" spans="1:15">
      <c r="A345">
        <v>383</v>
      </c>
      <c r="M345" t="e">
        <f>IFERROR(INDEX(espn!$G$2:$G$400,MATCH(RIGHT(B345,LEN(B345)-1),espn!$A$2:$A$400,0),1),INDEX(espn!$G$2:$G$400,MATCH(RIGHT(B345,LEN(B345)-1)&amp;" jr.",espn!$A$2:$A$400,0),1))</f>
        <v>#VALUE!</v>
      </c>
      <c r="N345">
        <f>IFERROR(M345-MIN(H345:K345),0)</f>
        <v>0</v>
      </c>
      <c r="O345" t="s">
        <v>856</v>
      </c>
    </row>
    <row r="346" spans="1:15">
      <c r="A346">
        <v>384</v>
      </c>
      <c r="M346" t="e">
        <f>IFERROR(INDEX(espn!$G$2:$G$400,MATCH(RIGHT(B346,LEN(B346)-1),espn!$A$2:$A$400,0),1),INDEX(espn!$G$2:$G$400,MATCH(RIGHT(B346,LEN(B346)-1)&amp;" jr.",espn!$A$2:$A$400,0),1))</f>
        <v>#VALUE!</v>
      </c>
      <c r="N346">
        <f>IFERROR(MAX(H346:K346)-M346,0)</f>
        <v>0</v>
      </c>
      <c r="O346" t="s">
        <v>882</v>
      </c>
    </row>
    <row r="347" spans="1:15">
      <c r="A347">
        <v>385</v>
      </c>
      <c r="M347" t="e">
        <f>IFERROR(INDEX(espn!$G$2:$G$400,MATCH(RIGHT(B347,LEN(B347)-1),espn!$A$2:$A$400,0),1),INDEX(espn!$G$2:$G$400,MATCH(RIGHT(B347,LEN(B347)-1)&amp;" jr.",espn!$A$2:$A$400,0),1))</f>
        <v>#VALUE!</v>
      </c>
      <c r="N347">
        <f>IFERROR(M347-MIN(H347:K347),0)</f>
        <v>0</v>
      </c>
      <c r="O347" t="s">
        <v>856</v>
      </c>
    </row>
    <row r="348" spans="1:15">
      <c r="A348">
        <v>386</v>
      </c>
      <c r="M348" t="e">
        <f>IFERROR(INDEX(espn!$G$2:$G$400,MATCH(RIGHT(B348,LEN(B348)-1),espn!$A$2:$A$400,0),1),INDEX(espn!$G$2:$G$400,MATCH(RIGHT(B348,LEN(B348)-1)&amp;" jr.",espn!$A$2:$A$400,0),1))</f>
        <v>#VALUE!</v>
      </c>
      <c r="N348">
        <f>IFERROR(MAX(H348:K348)-M348,0)</f>
        <v>0</v>
      </c>
      <c r="O348" t="s">
        <v>882</v>
      </c>
    </row>
    <row r="349" spans="1:15">
      <c r="A349">
        <v>387</v>
      </c>
      <c r="M349" t="e">
        <f>IFERROR(INDEX(espn!$G$2:$G$400,MATCH(RIGHT(B349,LEN(B349)-1),espn!$A$2:$A$400,0),1),INDEX(espn!$G$2:$G$400,MATCH(RIGHT(B349,LEN(B349)-1)&amp;" jr.",espn!$A$2:$A$400,0),1))</f>
        <v>#VALUE!</v>
      </c>
      <c r="N349">
        <f>IFERROR(M349-MIN(H349:K349),0)</f>
        <v>0</v>
      </c>
      <c r="O349" t="s">
        <v>856</v>
      </c>
    </row>
    <row r="350" spans="1:15">
      <c r="A350">
        <v>388</v>
      </c>
      <c r="M350" t="e">
        <f>IFERROR(INDEX(espn!$G$2:$G$400,MATCH(RIGHT(B350,LEN(B350)-1),espn!$A$2:$A$400,0),1),INDEX(espn!$G$2:$G$400,MATCH(RIGHT(B350,LEN(B350)-1)&amp;" jr.",espn!$A$2:$A$400,0),1))</f>
        <v>#VALUE!</v>
      </c>
      <c r="N350">
        <f>IFERROR(MAX(H350:K350)-M350,0)</f>
        <v>0</v>
      </c>
      <c r="O350" t="s">
        <v>882</v>
      </c>
    </row>
    <row r="351" spans="1:15">
      <c r="A351">
        <v>389</v>
      </c>
      <c r="M351" t="e">
        <f>IFERROR(INDEX(espn!$G$2:$G$400,MATCH(RIGHT(B351,LEN(B351)-1),espn!$A$2:$A$400,0),1),INDEX(espn!$G$2:$G$400,MATCH(RIGHT(B351,LEN(B351)-1)&amp;" jr.",espn!$A$2:$A$400,0),1))</f>
        <v>#VALUE!</v>
      </c>
      <c r="N351">
        <f>IFERROR(M351-MIN(H351:K351),0)</f>
        <v>0</v>
      </c>
      <c r="O351" t="s">
        <v>856</v>
      </c>
    </row>
    <row r="352" spans="1:15">
      <c r="A352">
        <v>2</v>
      </c>
      <c r="B352" s="39" t="s">
        <v>1171</v>
      </c>
      <c r="C352" s="39"/>
      <c r="D352" s="39" t="s">
        <v>1172</v>
      </c>
      <c r="E352" s="39" t="s">
        <v>1173</v>
      </c>
      <c r="F352" s="39" t="s">
        <v>1174</v>
      </c>
      <c r="G352" s="39" t="s">
        <v>1175</v>
      </c>
      <c r="H352" s="37">
        <f t="shared" ref="H352:H390" si="30">IFERROR(MID(D352,2,LEN(D352)-5)*1,"")</f>
        <v>118.5</v>
      </c>
      <c r="I352" s="37">
        <f t="shared" ref="I352:I390" si="31">IFERROR(MID(E352,2,LEN(E352)-5)*1,"")</f>
        <v>123.5</v>
      </c>
      <c r="J352" s="37">
        <f t="shared" ref="J352:J390" si="32">IFERROR(MID(F352,2,LEN(F352)-5)*1,"")</f>
        <v>121.5</v>
      </c>
      <c r="K352" s="37">
        <f t="shared" ref="K352:K390" si="33">IFERROR(MID(G352,2,LEN(G352)-5)*1,"")</f>
        <v>121.5</v>
      </c>
      <c r="L352" s="33">
        <f t="shared" ref="L352:L390" si="34">MAX(H352:K352)-MIN(H352:K352)</f>
        <v>5</v>
      </c>
      <c r="M352">
        <f>IFERROR(INDEX(espn!$G$2:$G$400,MATCH(RIGHT(B352,LEN(B352)-1),espn!$A$2:$A$400,0),1),INDEX(espn!$G$2:$G$400,MATCH(RIGHT(B352,LEN(B352)-1)&amp;" jr.",espn!$A$2:$A$400,0),1))</f>
        <v>124</v>
      </c>
      <c r="N352">
        <f>IFERROR(MAX(H352:K352)-M352,0)</f>
        <v>-0.5</v>
      </c>
      <c r="O352" t="s">
        <v>882</v>
      </c>
    </row>
    <row r="353" spans="1:15">
      <c r="A353">
        <v>20</v>
      </c>
      <c r="B353" t="s">
        <v>930</v>
      </c>
      <c r="D353" t="s">
        <v>1176</v>
      </c>
      <c r="E353" t="s">
        <v>1177</v>
      </c>
      <c r="F353" t="s">
        <v>1178</v>
      </c>
      <c r="G353" t="s">
        <v>1179</v>
      </c>
      <c r="H353" s="37">
        <f t="shared" si="30"/>
        <v>65.5</v>
      </c>
      <c r="I353" s="37">
        <f t="shared" si="31"/>
        <v>61.5</v>
      </c>
      <c r="J353" s="37">
        <f t="shared" si="32"/>
        <v>62.5</v>
      </c>
      <c r="K353" s="37">
        <f t="shared" si="33"/>
        <v>60.5</v>
      </c>
      <c r="L353" s="33">
        <f t="shared" si="34"/>
        <v>5</v>
      </c>
      <c r="M353">
        <f>IFERROR(INDEX(espn!$G$2:$G$400,MATCH(RIGHT(B353,LEN(B353)-1),espn!$A$2:$A$400,0),1),INDEX(espn!$G$2:$G$400,MATCH(RIGHT(B353,LEN(B353)-1)&amp;" jr.",espn!$A$2:$A$400,0),1))</f>
        <v>66</v>
      </c>
      <c r="N353">
        <f>IFERROR(MAX(H353:K353)-M353,0)</f>
        <v>-0.5</v>
      </c>
      <c r="O353" t="s">
        <v>882</v>
      </c>
    </row>
    <row r="354" spans="1:15">
      <c r="A354">
        <v>13</v>
      </c>
      <c r="B354" t="s">
        <v>1117</v>
      </c>
      <c r="D354" t="s">
        <v>1180</v>
      </c>
      <c r="E354" t="s">
        <v>1181</v>
      </c>
      <c r="F354" t="s">
        <v>1182</v>
      </c>
      <c r="G354" t="s">
        <v>1183</v>
      </c>
      <c r="H354" s="37">
        <f t="shared" si="30"/>
        <v>69.5</v>
      </c>
      <c r="I354" s="37">
        <f t="shared" si="31"/>
        <v>70.5</v>
      </c>
      <c r="J354" s="37">
        <f t="shared" si="32"/>
        <v>69.5</v>
      </c>
      <c r="K354" s="37">
        <f t="shared" si="33"/>
        <v>66.5</v>
      </c>
      <c r="L354" s="33">
        <f t="shared" si="34"/>
        <v>4</v>
      </c>
      <c r="M354">
        <f>IFERROR(INDEX(espn!$G$2:$G$400,MATCH(RIGHT(B354,LEN(B354)-1),espn!$A$2:$A$400,0),1),INDEX(espn!$G$2:$G$400,MATCH(RIGHT(B354,LEN(B354)-1)&amp;" jr.",espn!$A$2:$A$400,0),1))</f>
        <v>66</v>
      </c>
      <c r="N354">
        <f>IFERROR(M354-MIN(H354:K354),0)</f>
        <v>-0.5</v>
      </c>
      <c r="O354" t="s">
        <v>856</v>
      </c>
    </row>
    <row r="355" spans="1:15">
      <c r="A355">
        <v>14</v>
      </c>
      <c r="B355" t="s">
        <v>1147</v>
      </c>
      <c r="D355" t="s">
        <v>1184</v>
      </c>
      <c r="E355" t="s">
        <v>1185</v>
      </c>
      <c r="F355" t="s">
        <v>1186</v>
      </c>
      <c r="G355" t="s">
        <v>1187</v>
      </c>
      <c r="H355" s="37">
        <f t="shared" si="30"/>
        <v>68.5</v>
      </c>
      <c r="I355" s="37">
        <f t="shared" si="31"/>
        <v>66.5</v>
      </c>
      <c r="J355" s="37">
        <f t="shared" si="32"/>
        <v>68.5</v>
      </c>
      <c r="K355" s="37">
        <f t="shared" si="33"/>
        <v>67.5</v>
      </c>
      <c r="L355" s="33">
        <f t="shared" si="34"/>
        <v>2</v>
      </c>
      <c r="M355">
        <f>IFERROR(INDEX(espn!$G$2:$G$400,MATCH(RIGHT(B355,LEN(B355)-1),espn!$A$2:$A$400,0),1),INDEX(espn!$G$2:$G$400,MATCH(RIGHT(B355,LEN(B355)-1)&amp;" jr.",espn!$A$2:$A$400,0),1))</f>
        <v>69</v>
      </c>
      <c r="N355">
        <f>IFERROR(MAX(H355:K355)-M355,0)</f>
        <v>-0.5</v>
      </c>
      <c r="O355" t="s">
        <v>882</v>
      </c>
    </row>
    <row r="356" spans="1:15">
      <c r="A356">
        <v>51</v>
      </c>
      <c r="B356" t="s">
        <v>1156</v>
      </c>
      <c r="D356" t="s">
        <v>1188</v>
      </c>
      <c r="E356" t="s">
        <v>1189</v>
      </c>
      <c r="F356" t="s">
        <v>1190</v>
      </c>
      <c r="G356" t="s">
        <v>1191</v>
      </c>
      <c r="H356" s="37">
        <f t="shared" si="30"/>
        <v>33.5</v>
      </c>
      <c r="I356" s="37">
        <f t="shared" si="31"/>
        <v>32.5</v>
      </c>
      <c r="J356" s="37">
        <f t="shared" si="32"/>
        <v>33.5</v>
      </c>
      <c r="K356" s="37">
        <f t="shared" si="33"/>
        <v>33.5</v>
      </c>
      <c r="L356" s="33">
        <f t="shared" si="34"/>
        <v>1</v>
      </c>
      <c r="M356">
        <f>IFERROR(INDEX(espn!$G$2:$G$400,MATCH(RIGHT(B356,LEN(B356)-1),espn!$A$2:$A$400,0),1),INDEX(espn!$G$2:$G$400,MATCH(RIGHT(B356,LEN(B356)-1)&amp;" jr.",espn!$A$2:$A$400,0),1))</f>
        <v>32</v>
      </c>
      <c r="N356">
        <f>IFERROR(M356-MIN(H356:K356),0)</f>
        <v>-0.5</v>
      </c>
      <c r="O356" t="s">
        <v>856</v>
      </c>
    </row>
    <row r="357" spans="1:15">
      <c r="A357">
        <v>67</v>
      </c>
      <c r="B357" t="s">
        <v>888</v>
      </c>
      <c r="E357" t="s">
        <v>1192</v>
      </c>
      <c r="F357" t="s">
        <v>1193</v>
      </c>
      <c r="G357" t="s">
        <v>1194</v>
      </c>
      <c r="H357" s="37" t="str">
        <f t="shared" si="30"/>
        <v/>
      </c>
      <c r="I357" s="37">
        <f t="shared" si="31"/>
        <v>12.5</v>
      </c>
      <c r="J357" s="37">
        <f t="shared" si="32"/>
        <v>13.5</v>
      </c>
      <c r="K357" s="37">
        <f t="shared" si="33"/>
        <v>13.5</v>
      </c>
      <c r="L357" s="33">
        <f t="shared" si="34"/>
        <v>1</v>
      </c>
      <c r="M357">
        <f>IFERROR(INDEX(espn!$G$2:$G$400,MATCH(RIGHT(B357,LEN(B357)-1),espn!$A$2:$A$400,0),1),INDEX(espn!$G$2:$G$400,MATCH(RIGHT(B357,LEN(B357)-1)&amp;" jr.",espn!$A$2:$A$400,0),1))</f>
        <v>12</v>
      </c>
      <c r="N357">
        <f>IFERROR(M357-MIN(H357:K357),0)</f>
        <v>-0.5</v>
      </c>
      <c r="O357" t="s">
        <v>856</v>
      </c>
    </row>
    <row r="358" spans="1:15">
      <c r="A358">
        <v>76</v>
      </c>
      <c r="B358" t="s">
        <v>948</v>
      </c>
      <c r="E358" t="s">
        <v>1195</v>
      </c>
      <c r="F358" t="s">
        <v>1196</v>
      </c>
      <c r="H358" s="37" t="str">
        <f t="shared" si="30"/>
        <v/>
      </c>
      <c r="I358" s="37">
        <f t="shared" si="31"/>
        <v>6.5</v>
      </c>
      <c r="J358" s="37">
        <f t="shared" si="32"/>
        <v>7.5</v>
      </c>
      <c r="K358" s="37" t="str">
        <f t="shared" si="33"/>
        <v/>
      </c>
      <c r="L358" s="33">
        <f t="shared" si="34"/>
        <v>1</v>
      </c>
      <c r="M358">
        <f>IFERROR(INDEX(espn!$G$2:$G$400,MATCH(RIGHT(B358,LEN(B358)-1),espn!$A$2:$A$400,0),1),INDEX(espn!$G$2:$G$400,MATCH(RIGHT(B358,LEN(B358)-1)&amp;" jr.",espn!$A$2:$A$400,0),1))</f>
        <v>8</v>
      </c>
      <c r="N358">
        <f>IFERROR(MAX(H358:K358)-M358,0)</f>
        <v>-0.5</v>
      </c>
      <c r="O358" t="s">
        <v>882</v>
      </c>
    </row>
    <row r="359" spans="1:15">
      <c r="A359">
        <v>80</v>
      </c>
      <c r="B359" t="s">
        <v>874</v>
      </c>
      <c r="F359" t="s">
        <v>1197</v>
      </c>
      <c r="H359" s="37" t="str">
        <f t="shared" si="30"/>
        <v/>
      </c>
      <c r="I359" s="37" t="str">
        <f t="shared" si="31"/>
        <v/>
      </c>
      <c r="J359" s="37">
        <f t="shared" si="32"/>
        <v>5.5</v>
      </c>
      <c r="K359" s="37" t="str">
        <f t="shared" si="33"/>
        <v/>
      </c>
      <c r="L359" s="33">
        <f t="shared" si="34"/>
        <v>0</v>
      </c>
      <c r="M359">
        <f>IFERROR(INDEX(espn!$G$2:$G$400,MATCH(RIGHT(B359,LEN(B359)-1),espn!$A$2:$A$400,0),1),INDEX(espn!$G$2:$G$400,MATCH(RIGHT(B359,LEN(B359)-1)&amp;" jr.",espn!$A$2:$A$400,0),1))</f>
        <v>6</v>
      </c>
      <c r="N359">
        <f>IFERROR(MAX(H359:K359)-M359,0)</f>
        <v>-0.5</v>
      </c>
      <c r="O359" t="s">
        <v>882</v>
      </c>
    </row>
    <row r="360" spans="1:15">
      <c r="A360">
        <v>30</v>
      </c>
      <c r="B360" t="s">
        <v>1080</v>
      </c>
      <c r="D360" t="s">
        <v>1035</v>
      </c>
      <c r="E360" t="s">
        <v>1198</v>
      </c>
      <c r="F360" t="s">
        <v>1199</v>
      </c>
      <c r="G360" t="s">
        <v>1200</v>
      </c>
      <c r="H360" s="37">
        <f t="shared" si="30"/>
        <v>53.5</v>
      </c>
      <c r="I360" s="37">
        <f t="shared" si="31"/>
        <v>48.5</v>
      </c>
      <c r="J360" s="37">
        <f t="shared" si="32"/>
        <v>53.5</v>
      </c>
      <c r="K360" s="37">
        <f t="shared" si="33"/>
        <v>50.5</v>
      </c>
      <c r="L360" s="33">
        <f t="shared" si="34"/>
        <v>5</v>
      </c>
      <c r="M360">
        <f>IFERROR(INDEX(espn!$G$2:$G$400,MATCH(RIGHT(B360,LEN(B360)-1),espn!$A$2:$A$400,0),1),INDEX(espn!$G$2:$G$400,MATCH(RIGHT(B360,LEN(B360)-1)&amp;" jr.",espn!$A$2:$A$400,0),1))</f>
        <v>55</v>
      </c>
      <c r="N360">
        <f>IFERROR(MAX(H360:K360)-M360,0)</f>
        <v>-1.5</v>
      </c>
      <c r="O360" t="s">
        <v>882</v>
      </c>
    </row>
    <row r="361" spans="1:15">
      <c r="A361">
        <v>58</v>
      </c>
      <c r="B361" t="s">
        <v>918</v>
      </c>
      <c r="E361" t="s">
        <v>1201</v>
      </c>
      <c r="F361" t="s">
        <v>1202</v>
      </c>
      <c r="G361" t="s">
        <v>1203</v>
      </c>
      <c r="H361" s="37" t="str">
        <f t="shared" si="30"/>
        <v/>
      </c>
      <c r="I361" s="37">
        <f t="shared" si="31"/>
        <v>24.5</v>
      </c>
      <c r="J361" s="37">
        <f t="shared" si="32"/>
        <v>20.5</v>
      </c>
      <c r="K361" s="37">
        <f t="shared" si="33"/>
        <v>20.5</v>
      </c>
      <c r="L361" s="33">
        <f t="shared" si="34"/>
        <v>4</v>
      </c>
      <c r="M361">
        <f>IFERROR(INDEX(espn!$G$2:$G$400,MATCH(RIGHT(B361,LEN(B361)-1),espn!$A$2:$A$400,0),1),INDEX(espn!$G$2:$G$400,MATCH(RIGHT(B361,LEN(B361)-1)&amp;" jr.",espn!$A$2:$A$400,0),1))</f>
        <v>26</v>
      </c>
      <c r="N361">
        <f>IFERROR(MAX(H361:K361)-M361,0)</f>
        <v>-1.5</v>
      </c>
      <c r="O361" t="s">
        <v>882</v>
      </c>
    </row>
    <row r="362" spans="1:15">
      <c r="A362">
        <v>49</v>
      </c>
      <c r="B362" t="s">
        <v>1122</v>
      </c>
      <c r="D362" t="s">
        <v>1204</v>
      </c>
      <c r="E362" t="s">
        <v>1188</v>
      </c>
      <c r="F362" t="s">
        <v>1074</v>
      </c>
      <c r="G362" t="s">
        <v>1205</v>
      </c>
      <c r="H362" s="37">
        <f t="shared" si="30"/>
        <v>33.5</v>
      </c>
      <c r="I362" s="37">
        <f t="shared" si="31"/>
        <v>33.5</v>
      </c>
      <c r="J362" s="37">
        <f t="shared" si="32"/>
        <v>36.5</v>
      </c>
      <c r="K362" s="37">
        <f t="shared" si="33"/>
        <v>34.5</v>
      </c>
      <c r="L362" s="33">
        <f t="shared" si="34"/>
        <v>3</v>
      </c>
      <c r="M362">
        <f>IFERROR(INDEX(espn!$G$2:$G$400,MATCH(RIGHT(B362,LEN(B362)-1),espn!$A$2:$A$400,0),1),INDEX(espn!$G$2:$G$400,MATCH(RIGHT(B362,LEN(B362)-1)&amp;" jr.",espn!$A$2:$A$400,0),1))</f>
        <v>32</v>
      </c>
      <c r="N362">
        <f>IFERROR(M362-MIN(H362:K362),0)</f>
        <v>-1.5</v>
      </c>
      <c r="O362" t="s">
        <v>856</v>
      </c>
    </row>
    <row r="363" spans="1:15">
      <c r="A363">
        <v>61</v>
      </c>
      <c r="B363" t="s">
        <v>913</v>
      </c>
      <c r="D363" t="s">
        <v>1206</v>
      </c>
      <c r="E363" t="s">
        <v>1207</v>
      </c>
      <c r="F363" t="s">
        <v>1208</v>
      </c>
      <c r="G363" t="s">
        <v>1209</v>
      </c>
      <c r="H363" s="37">
        <f t="shared" si="30"/>
        <v>15.5</v>
      </c>
      <c r="I363" s="37">
        <f t="shared" si="31"/>
        <v>15.5</v>
      </c>
      <c r="J363" s="37">
        <f t="shared" si="32"/>
        <v>14.5</v>
      </c>
      <c r="K363" s="37">
        <f t="shared" si="33"/>
        <v>14.5</v>
      </c>
      <c r="L363" s="33">
        <f t="shared" si="34"/>
        <v>1</v>
      </c>
      <c r="M363">
        <f>IFERROR(INDEX(espn!$G$2:$G$400,MATCH(RIGHT(B363,LEN(B363)-1),espn!$A$2:$A$400,0),1),INDEX(espn!$G$2:$G$400,MATCH(RIGHT(B363,LEN(B363)-1)&amp;" jr.",espn!$A$2:$A$400,0),1))</f>
        <v>13</v>
      </c>
      <c r="N363">
        <f>IFERROR(M363-MIN(H363:K363),0)</f>
        <v>-1.5</v>
      </c>
      <c r="O363" t="s">
        <v>856</v>
      </c>
    </row>
    <row r="364" spans="1:15">
      <c r="A364">
        <v>72</v>
      </c>
      <c r="B364" t="s">
        <v>878</v>
      </c>
      <c r="F364" t="s">
        <v>1210</v>
      </c>
      <c r="H364" s="37" t="str">
        <f t="shared" si="30"/>
        <v/>
      </c>
      <c r="I364" s="37" t="str">
        <f t="shared" si="31"/>
        <v/>
      </c>
      <c r="J364" s="37">
        <f t="shared" si="32"/>
        <v>8.5</v>
      </c>
      <c r="K364" s="37" t="str">
        <f t="shared" si="33"/>
        <v/>
      </c>
      <c r="L364" s="33">
        <f t="shared" si="34"/>
        <v>0</v>
      </c>
      <c r="M364">
        <f>IFERROR(INDEX(espn!$G$2:$G$400,MATCH(RIGHT(B364,LEN(B364)-1),espn!$A$2:$A$400,0),1),INDEX(espn!$G$2:$G$400,MATCH(RIGHT(B364,LEN(B364)-1)&amp;" jr.",espn!$A$2:$A$400,0),1))</f>
        <v>10</v>
      </c>
      <c r="N364">
        <f>IFERROR(MAX(H364:K364)-M364,0)</f>
        <v>-1.5</v>
      </c>
      <c r="O364" t="s">
        <v>882</v>
      </c>
    </row>
    <row r="365" spans="1:15">
      <c r="A365">
        <v>52</v>
      </c>
      <c r="B365" t="s">
        <v>1132</v>
      </c>
      <c r="D365" t="s">
        <v>1078</v>
      </c>
      <c r="E365" t="s">
        <v>1211</v>
      </c>
      <c r="F365" t="s">
        <v>1212</v>
      </c>
      <c r="G365" t="s">
        <v>1213</v>
      </c>
      <c r="H365" s="37">
        <f t="shared" si="30"/>
        <v>27.5</v>
      </c>
      <c r="I365" s="37">
        <f t="shared" si="31"/>
        <v>26.5</v>
      </c>
      <c r="J365" s="37">
        <f t="shared" si="32"/>
        <v>27.5</v>
      </c>
      <c r="K365" s="37">
        <f t="shared" si="33"/>
        <v>27.5</v>
      </c>
      <c r="L365" s="33">
        <f t="shared" si="34"/>
        <v>1</v>
      </c>
      <c r="M365">
        <f>IFERROR(INDEX(espn!$G$2:$G$400,MATCH(RIGHT(B365,LEN(B365)-1),espn!$A$2:$A$400,0),1),INDEX(espn!$G$2:$G$400,MATCH(RIGHT(B365,LEN(B365)-1)&amp;" jr.",espn!$A$2:$A$400,0),1))</f>
        <v>30</v>
      </c>
      <c r="N365">
        <f>IFERROR(MAX(H365:K365)-M365,0)</f>
        <v>-2.5</v>
      </c>
      <c r="O365" t="s">
        <v>882</v>
      </c>
    </row>
    <row r="366" spans="1:15">
      <c r="A366">
        <v>65</v>
      </c>
      <c r="B366" t="s">
        <v>921</v>
      </c>
      <c r="E366" t="s">
        <v>1214</v>
      </c>
      <c r="F366" t="s">
        <v>1215</v>
      </c>
      <c r="G366" t="s">
        <v>1209</v>
      </c>
      <c r="H366" s="37" t="str">
        <f t="shared" si="30"/>
        <v/>
      </c>
      <c r="I366" s="37">
        <f t="shared" si="31"/>
        <v>13.5</v>
      </c>
      <c r="J366" s="37">
        <f t="shared" si="32"/>
        <v>14.5</v>
      </c>
      <c r="K366" s="37">
        <f t="shared" si="33"/>
        <v>14.5</v>
      </c>
      <c r="L366" s="33">
        <f t="shared" si="34"/>
        <v>1</v>
      </c>
      <c r="M366">
        <f>IFERROR(INDEX(espn!$G$2:$G$400,MATCH(RIGHT(B366,LEN(B366)-1),espn!$A$2:$A$400,0),1),INDEX(espn!$G$2:$G$400,MATCH(RIGHT(B366,LEN(B366)-1)&amp;" jr.",espn!$A$2:$A$400,0),1))</f>
        <v>11</v>
      </c>
      <c r="N366">
        <f>IFERROR(M366-MIN(H366:K366),0)</f>
        <v>-2.5</v>
      </c>
      <c r="O366" t="s">
        <v>856</v>
      </c>
    </row>
    <row r="367" spans="1:15">
      <c r="A367">
        <v>74</v>
      </c>
      <c r="B367" t="s">
        <v>1154</v>
      </c>
      <c r="F367" t="s">
        <v>1216</v>
      </c>
      <c r="H367" s="37" t="str">
        <f t="shared" si="30"/>
        <v/>
      </c>
      <c r="I367" s="37" t="str">
        <f t="shared" si="31"/>
        <v/>
      </c>
      <c r="J367" s="37">
        <f t="shared" si="32"/>
        <v>7.5</v>
      </c>
      <c r="K367" s="37" t="str">
        <f t="shared" si="33"/>
        <v/>
      </c>
      <c r="L367" s="33">
        <f t="shared" si="34"/>
        <v>0</v>
      </c>
      <c r="M367">
        <f>IFERROR(INDEX(espn!$G$2:$G$400,MATCH(RIGHT(B367,LEN(B367)-1),espn!$A$2:$A$400,0),1),INDEX(espn!$G$2:$G$400,MATCH(RIGHT(B367,LEN(B367)-1)&amp;" jr.",espn!$A$2:$A$400,0),1))</f>
        <v>10</v>
      </c>
      <c r="N367">
        <f>IFERROR(MAX(H367:K367)-M367,0)</f>
        <v>-2.5</v>
      </c>
      <c r="O367" t="s">
        <v>882</v>
      </c>
    </row>
    <row r="368" spans="1:15">
      <c r="A368">
        <v>45</v>
      </c>
      <c r="B368" t="s">
        <v>1075</v>
      </c>
      <c r="D368" t="s">
        <v>1217</v>
      </c>
      <c r="E368" t="s">
        <v>1218</v>
      </c>
      <c r="H368" s="37">
        <f t="shared" si="30"/>
        <v>35.5</v>
      </c>
      <c r="I368" s="37">
        <f t="shared" si="31"/>
        <v>40.5</v>
      </c>
      <c r="J368" s="37" t="str">
        <f t="shared" si="32"/>
        <v/>
      </c>
      <c r="K368" s="37" t="str">
        <f t="shared" si="33"/>
        <v/>
      </c>
      <c r="L368" s="33">
        <f t="shared" si="34"/>
        <v>5</v>
      </c>
      <c r="M368">
        <f>IFERROR(INDEX(espn!$G$2:$G$400,MATCH(RIGHT(B368,LEN(B368)-1),espn!$A$2:$A$400,0),1),INDEX(espn!$G$2:$G$400,MATCH(RIGHT(B368,LEN(B368)-1)&amp;" jr.",espn!$A$2:$A$400,0),1))</f>
        <v>32</v>
      </c>
      <c r="N368">
        <f>IFERROR(M368-MIN(H368:K368),0)</f>
        <v>-3.5</v>
      </c>
      <c r="O368" t="s">
        <v>856</v>
      </c>
    </row>
    <row r="369" spans="1:15">
      <c r="A369">
        <v>16</v>
      </c>
      <c r="B369" t="s">
        <v>1085</v>
      </c>
      <c r="D369" t="s">
        <v>1176</v>
      </c>
      <c r="E369" t="s">
        <v>1054</v>
      </c>
      <c r="F369" t="s">
        <v>1219</v>
      </c>
      <c r="G369" t="s">
        <v>1187</v>
      </c>
      <c r="H369" s="37">
        <f t="shared" si="30"/>
        <v>65.5</v>
      </c>
      <c r="I369" s="37">
        <f t="shared" si="31"/>
        <v>64.5</v>
      </c>
      <c r="J369" s="37">
        <f t="shared" si="32"/>
        <v>65.5</v>
      </c>
      <c r="K369" s="37">
        <f t="shared" si="33"/>
        <v>67.5</v>
      </c>
      <c r="L369" s="33">
        <f t="shared" si="34"/>
        <v>3</v>
      </c>
      <c r="M369">
        <f>IFERROR(INDEX(espn!$G$2:$G$400,MATCH(RIGHT(B369,LEN(B369)-1),espn!$A$2:$A$400,0),1),INDEX(espn!$G$2:$G$400,MATCH(RIGHT(B369,LEN(B369)-1)&amp;" jr.",espn!$A$2:$A$400,0),1))</f>
        <v>71</v>
      </c>
      <c r="N369">
        <f>IFERROR(MAX(H369:K369)-M369,0)</f>
        <v>-3.5</v>
      </c>
      <c r="O369" t="s">
        <v>882</v>
      </c>
    </row>
    <row r="370" spans="1:15">
      <c r="A370">
        <v>69</v>
      </c>
      <c r="B370" t="s">
        <v>903</v>
      </c>
      <c r="E370" t="s">
        <v>1220</v>
      </c>
      <c r="F370" t="s">
        <v>1221</v>
      </c>
      <c r="G370" t="s">
        <v>1222</v>
      </c>
      <c r="H370" s="37" t="str">
        <f t="shared" si="30"/>
        <v/>
      </c>
      <c r="I370" s="37">
        <f t="shared" si="31"/>
        <v>9.5</v>
      </c>
      <c r="J370" s="37">
        <f t="shared" si="32"/>
        <v>10.5</v>
      </c>
      <c r="K370" s="37">
        <f t="shared" si="33"/>
        <v>10.5</v>
      </c>
      <c r="L370" s="33">
        <f t="shared" si="34"/>
        <v>1</v>
      </c>
      <c r="M370">
        <f>IFERROR(INDEX(espn!$G$2:$G$400,MATCH(RIGHT(B370,LEN(B370)-1),espn!$A$2:$A$400,0),1),INDEX(espn!$G$2:$G$400,MATCH(RIGHT(B370,LEN(B370)-1)&amp;" jr.",espn!$A$2:$A$400,0),1))</f>
        <v>6</v>
      </c>
      <c r="N370">
        <f>IFERROR(M370-MIN(H370:K370),0)</f>
        <v>-3.5</v>
      </c>
      <c r="O370" t="s">
        <v>856</v>
      </c>
    </row>
    <row r="371" spans="1:15">
      <c r="A371">
        <v>70</v>
      </c>
      <c r="B371" t="s">
        <v>943</v>
      </c>
      <c r="D371" t="s">
        <v>1223</v>
      </c>
      <c r="E371" t="s">
        <v>1224</v>
      </c>
      <c r="F371" t="s">
        <v>1225</v>
      </c>
      <c r="H371" s="37">
        <f t="shared" si="30"/>
        <v>9.5</v>
      </c>
      <c r="I371" s="37">
        <f t="shared" si="31"/>
        <v>9.5</v>
      </c>
      <c r="J371" s="37">
        <f t="shared" si="32"/>
        <v>9.5</v>
      </c>
      <c r="K371" s="37" t="str">
        <f t="shared" si="33"/>
        <v/>
      </c>
      <c r="L371" s="33">
        <f t="shared" si="34"/>
        <v>0</v>
      </c>
      <c r="M371">
        <f>IFERROR(INDEX(espn!$G$2:$G$400,MATCH(RIGHT(B371,LEN(B371)-1),espn!$A$2:$A$400,0),1),INDEX(espn!$G$2:$G$400,MATCH(RIGHT(B371,LEN(B371)-1)&amp;" jr.",espn!$A$2:$A$400,0),1))</f>
        <v>13</v>
      </c>
      <c r="N371">
        <f>IFERROR(MAX(H371:K371)-M371,0)</f>
        <v>-3.5</v>
      </c>
      <c r="O371" t="s">
        <v>882</v>
      </c>
    </row>
    <row r="372" spans="1:15">
      <c r="A372">
        <v>29</v>
      </c>
      <c r="B372" t="s">
        <v>1090</v>
      </c>
      <c r="D372" t="s">
        <v>1226</v>
      </c>
      <c r="E372" t="s">
        <v>1081</v>
      </c>
      <c r="F372" t="s">
        <v>1227</v>
      </c>
      <c r="G372" t="s">
        <v>1228</v>
      </c>
      <c r="H372" s="37">
        <f t="shared" si="30"/>
        <v>55.5</v>
      </c>
      <c r="I372" s="37">
        <f t="shared" si="31"/>
        <v>53.5</v>
      </c>
      <c r="J372" s="37">
        <f t="shared" si="32"/>
        <v>55.5</v>
      </c>
      <c r="K372" s="37">
        <f t="shared" si="33"/>
        <v>55.5</v>
      </c>
      <c r="L372" s="33">
        <f t="shared" si="34"/>
        <v>2</v>
      </c>
      <c r="M372">
        <f>IFERROR(INDEX(espn!$G$2:$G$400,MATCH(RIGHT(B372,LEN(B372)-1),espn!$A$2:$A$400,0),1),INDEX(espn!$G$2:$G$400,MATCH(RIGHT(B372,LEN(B372)-1)&amp;" jr.",espn!$A$2:$A$400,0),1))</f>
        <v>49</v>
      </c>
      <c r="N372">
        <f>IFERROR(M372-MIN(H372:K372),0)</f>
        <v>-4.5</v>
      </c>
      <c r="O372" t="s">
        <v>856</v>
      </c>
    </row>
    <row r="373" spans="1:15">
      <c r="A373">
        <v>7</v>
      </c>
      <c r="B373" s="39" t="s">
        <v>1105</v>
      </c>
      <c r="D373" t="s">
        <v>1229</v>
      </c>
      <c r="E373" t="s">
        <v>1230</v>
      </c>
      <c r="F373" t="s">
        <v>1231</v>
      </c>
      <c r="G373" t="s">
        <v>1232</v>
      </c>
      <c r="H373" s="37">
        <f t="shared" si="30"/>
        <v>78.5</v>
      </c>
      <c r="I373" s="37">
        <f t="shared" si="31"/>
        <v>77.5</v>
      </c>
      <c r="J373" s="37">
        <f t="shared" si="32"/>
        <v>77.5</v>
      </c>
      <c r="K373" s="37">
        <f t="shared" si="33"/>
        <v>78.5</v>
      </c>
      <c r="L373" s="33">
        <f t="shared" si="34"/>
        <v>1</v>
      </c>
      <c r="M373">
        <f>IFERROR(INDEX(espn!$G$2:$G$400,MATCH(RIGHT(B373,LEN(B373)-1),espn!$A$2:$A$400,0),1),INDEX(espn!$G$2:$G$400,MATCH(RIGHT(B373,LEN(B373)-1)&amp;" jr.",espn!$A$2:$A$400,0),1))</f>
        <v>73</v>
      </c>
      <c r="N373">
        <f>IFERROR(M373-MIN(H373:K373),0)</f>
        <v>-4.5</v>
      </c>
      <c r="O373" t="s">
        <v>856</v>
      </c>
    </row>
    <row r="374" spans="1:15">
      <c r="A374">
        <v>42</v>
      </c>
      <c r="B374" t="s">
        <v>1130</v>
      </c>
      <c r="E374" t="s">
        <v>1233</v>
      </c>
      <c r="H374" s="37" t="str">
        <f t="shared" si="30"/>
        <v/>
      </c>
      <c r="I374" s="37">
        <f t="shared" si="31"/>
        <v>39.5</v>
      </c>
      <c r="J374" s="37" t="str">
        <f t="shared" si="32"/>
        <v/>
      </c>
      <c r="K374" s="37" t="str">
        <f t="shared" si="33"/>
        <v/>
      </c>
      <c r="L374" s="33">
        <f t="shared" si="34"/>
        <v>0</v>
      </c>
      <c r="M374">
        <f>IFERROR(INDEX(espn!$G$2:$G$400,MATCH(RIGHT(B374,LEN(B374)-1),espn!$A$2:$A$400,0),1),INDEX(espn!$G$2:$G$400,MATCH(RIGHT(B374,LEN(B374)-1)&amp;" jr.",espn!$A$2:$A$400,0),1))</f>
        <v>44</v>
      </c>
      <c r="N374">
        <f>IFERROR(MAX(H374:K374)-M374,0)</f>
        <v>-4.5</v>
      </c>
      <c r="O374" t="s">
        <v>882</v>
      </c>
    </row>
    <row r="375" spans="1:15">
      <c r="A375">
        <v>24</v>
      </c>
      <c r="B375" t="s">
        <v>1110</v>
      </c>
      <c r="E375" t="s">
        <v>1234</v>
      </c>
      <c r="H375" s="37" t="str">
        <f t="shared" si="30"/>
        <v/>
      </c>
      <c r="I375" s="37">
        <f t="shared" si="31"/>
        <v>57.5</v>
      </c>
      <c r="J375" s="37" t="str">
        <f t="shared" si="32"/>
        <v/>
      </c>
      <c r="K375" s="37" t="str">
        <f t="shared" si="33"/>
        <v/>
      </c>
      <c r="L375" s="33">
        <f t="shared" si="34"/>
        <v>0</v>
      </c>
      <c r="M375">
        <f>IFERROR(INDEX(espn!$G$2:$G$400,MATCH(RIGHT(B375,LEN(B375)-1),espn!$A$2:$A$400,0),1),INDEX(espn!$G$2:$G$400,MATCH(RIGHT(B375,LEN(B375)-1)&amp;" jr.",espn!$A$2:$A$400,0),1))</f>
        <v>63</v>
      </c>
      <c r="N375">
        <f>IFERROR(MAX(H375:K375)-M375,0)</f>
        <v>-5.5</v>
      </c>
      <c r="O375" t="s">
        <v>882</v>
      </c>
    </row>
    <row r="376" spans="1:15">
      <c r="A376">
        <v>62</v>
      </c>
      <c r="B376" t="s">
        <v>939</v>
      </c>
      <c r="D376" t="s">
        <v>1235</v>
      </c>
      <c r="E376" t="s">
        <v>1236</v>
      </c>
      <c r="F376" t="s">
        <v>1138</v>
      </c>
      <c r="G376" t="s">
        <v>1237</v>
      </c>
      <c r="H376" s="37">
        <f t="shared" si="30"/>
        <v>14.5</v>
      </c>
      <c r="I376" s="37">
        <f t="shared" si="31"/>
        <v>14.5</v>
      </c>
      <c r="J376" s="37">
        <f t="shared" si="32"/>
        <v>14.5</v>
      </c>
      <c r="K376" s="37">
        <f t="shared" si="33"/>
        <v>14.5</v>
      </c>
      <c r="L376" s="33">
        <f t="shared" si="34"/>
        <v>0</v>
      </c>
      <c r="M376">
        <f>IFERROR(INDEX(espn!$G$2:$G$400,MATCH(RIGHT(B376,LEN(B376)-1),espn!$A$2:$A$400,0),1),INDEX(espn!$G$2:$G$400,MATCH(RIGHT(B376,LEN(B376)-1)&amp;" jr.",espn!$A$2:$A$400,0),1))</f>
        <v>20</v>
      </c>
      <c r="N376">
        <f>IFERROR(MAX(H376:K376)-M376,0)</f>
        <v>-5.5</v>
      </c>
      <c r="O376" t="s">
        <v>882</v>
      </c>
    </row>
    <row r="377" spans="1:15">
      <c r="A377">
        <v>78</v>
      </c>
      <c r="B377" t="s">
        <v>893</v>
      </c>
      <c r="F377" t="s">
        <v>1238</v>
      </c>
      <c r="H377" s="37" t="str">
        <f t="shared" si="30"/>
        <v/>
      </c>
      <c r="I377" s="37" t="str">
        <f t="shared" si="31"/>
        <v/>
      </c>
      <c r="J377" s="37">
        <f t="shared" si="32"/>
        <v>6.5</v>
      </c>
      <c r="K377" s="37" t="str">
        <f t="shared" si="33"/>
        <v/>
      </c>
      <c r="L377" s="33">
        <f t="shared" si="34"/>
        <v>0</v>
      </c>
      <c r="M377">
        <f>IFERROR(INDEX(espn!$G$2:$G$400,MATCH(RIGHT(B377,LEN(B377)-1),espn!$A$2:$A$400,0),1),INDEX(espn!$G$2:$G$400,MATCH(RIGHT(B377,LEN(B377)-1)&amp;" jr.",espn!$A$2:$A$400,0),1))</f>
        <v>12</v>
      </c>
      <c r="N377">
        <f>IFERROR(MAX(H377:K377)-M377,0)</f>
        <v>-5.5</v>
      </c>
      <c r="O377" t="s">
        <v>882</v>
      </c>
    </row>
    <row r="378" spans="1:15">
      <c r="A378">
        <v>19</v>
      </c>
      <c r="B378" t="s">
        <v>1053</v>
      </c>
      <c r="D378" t="s">
        <v>1087</v>
      </c>
      <c r="E378" t="s">
        <v>1239</v>
      </c>
      <c r="F378" t="s">
        <v>1240</v>
      </c>
      <c r="G378" t="s">
        <v>1241</v>
      </c>
      <c r="H378" s="37">
        <f t="shared" si="30"/>
        <v>64.5</v>
      </c>
      <c r="I378" s="37">
        <f t="shared" si="31"/>
        <v>63.5</v>
      </c>
      <c r="J378" s="37">
        <f t="shared" si="32"/>
        <v>68.5</v>
      </c>
      <c r="K378" s="37">
        <f t="shared" si="33"/>
        <v>64.5</v>
      </c>
      <c r="L378" s="33">
        <f t="shared" si="34"/>
        <v>5</v>
      </c>
      <c r="M378">
        <f>IFERROR(INDEX(espn!$G$2:$G$400,MATCH(RIGHT(B378,LEN(B378)-1),espn!$A$2:$A$400,0),1),INDEX(espn!$G$2:$G$400,MATCH(RIGHT(B378,LEN(B378)-1)&amp;" jr.",espn!$A$2:$A$400,0),1))</f>
        <v>57</v>
      </c>
      <c r="N378">
        <f>IFERROR(M378-MIN(H378:K378),0)</f>
        <v>-6.5</v>
      </c>
      <c r="O378" t="s">
        <v>856</v>
      </c>
    </row>
    <row r="379" spans="1:15">
      <c r="A379">
        <v>46</v>
      </c>
      <c r="B379" t="s">
        <v>951</v>
      </c>
      <c r="E379" t="s">
        <v>1242</v>
      </c>
      <c r="F379" t="s">
        <v>1243</v>
      </c>
      <c r="G379" t="s">
        <v>1244</v>
      </c>
      <c r="H379" s="37" t="str">
        <f t="shared" si="30"/>
        <v/>
      </c>
      <c r="I379" s="37">
        <f t="shared" si="31"/>
        <v>36.5</v>
      </c>
      <c r="J379" s="37">
        <f t="shared" si="32"/>
        <v>39.5</v>
      </c>
      <c r="K379" s="37">
        <f t="shared" si="33"/>
        <v>36.5</v>
      </c>
      <c r="L379" s="33">
        <f t="shared" si="34"/>
        <v>3</v>
      </c>
      <c r="M379">
        <f>IFERROR(INDEX(espn!$G$2:$G$400,MATCH(RIGHT(B379,LEN(B379)-1),espn!$A$2:$A$400,0),1),INDEX(espn!$G$2:$G$400,MATCH(RIGHT(B379,LEN(B379)-1)&amp;" jr.",espn!$A$2:$A$400,0),1))</f>
        <v>46</v>
      </c>
      <c r="N379">
        <f>IFERROR(MAX(H379:K379)-M379,0)</f>
        <v>-6.5</v>
      </c>
      <c r="O379" t="s">
        <v>882</v>
      </c>
    </row>
    <row r="380" spans="1:15">
      <c r="A380">
        <v>55</v>
      </c>
      <c r="B380" t="s">
        <v>862</v>
      </c>
      <c r="E380" t="s">
        <v>1059</v>
      </c>
      <c r="F380" t="s">
        <v>1245</v>
      </c>
      <c r="H380" s="37" t="str">
        <f t="shared" si="30"/>
        <v/>
      </c>
      <c r="I380" s="37">
        <f t="shared" si="31"/>
        <v>27.5</v>
      </c>
      <c r="J380" s="37">
        <f t="shared" si="32"/>
        <v>26.5</v>
      </c>
      <c r="K380" s="37" t="str">
        <f t="shared" si="33"/>
        <v/>
      </c>
      <c r="L380" s="33">
        <f t="shared" si="34"/>
        <v>1</v>
      </c>
      <c r="M380">
        <f>IFERROR(INDEX(espn!$G$2:$G$400,MATCH(RIGHT(B380,LEN(B380)-1),espn!$A$2:$A$400,0),1),INDEX(espn!$G$2:$G$400,MATCH(RIGHT(B380,LEN(B380)-1)&amp;" jr.",espn!$A$2:$A$400,0),1))</f>
        <v>19</v>
      </c>
      <c r="N380">
        <f>IFERROR(M380-MIN(H380:K380),0)</f>
        <v>-7.5</v>
      </c>
      <c r="O380" t="s">
        <v>856</v>
      </c>
    </row>
    <row r="381" spans="1:15">
      <c r="A381">
        <v>56</v>
      </c>
      <c r="B381" t="s">
        <v>883</v>
      </c>
      <c r="D381" t="s">
        <v>1246</v>
      </c>
      <c r="E381" t="s">
        <v>1078</v>
      </c>
      <c r="F381" t="s">
        <v>1247</v>
      </c>
      <c r="G381" t="s">
        <v>1248</v>
      </c>
      <c r="H381" s="37">
        <f t="shared" si="30"/>
        <v>25.5</v>
      </c>
      <c r="I381" s="37">
        <f t="shared" si="31"/>
        <v>27.5</v>
      </c>
      <c r="J381" s="37">
        <f t="shared" si="32"/>
        <v>25.5</v>
      </c>
      <c r="K381" s="37">
        <f t="shared" si="33"/>
        <v>25.5</v>
      </c>
      <c r="L381" s="33">
        <f t="shared" si="34"/>
        <v>2</v>
      </c>
      <c r="M381">
        <f>IFERROR(INDEX(espn!$G$2:$G$400,MATCH(RIGHT(B381,LEN(B381)-1),espn!$A$2:$A$400,0),1),INDEX(espn!$G$2:$G$400,MATCH(RIGHT(B381,LEN(B381)-1)&amp;" jr.",espn!$A$2:$A$400,0),1))</f>
        <v>37</v>
      </c>
      <c r="N381">
        <f>IFERROR(MAX(H381:K381)-M381,0)</f>
        <v>-9.5</v>
      </c>
      <c r="O381" t="s">
        <v>882</v>
      </c>
    </row>
    <row r="382" spans="1:15">
      <c r="A382">
        <v>8</v>
      </c>
      <c r="B382" s="39" t="s">
        <v>1062</v>
      </c>
      <c r="D382" t="s">
        <v>1249</v>
      </c>
      <c r="E382" t="s">
        <v>1250</v>
      </c>
      <c r="F382" t="s">
        <v>1251</v>
      </c>
      <c r="G382" t="s">
        <v>1251</v>
      </c>
      <c r="H382" s="37">
        <f t="shared" si="30"/>
        <v>74.5</v>
      </c>
      <c r="I382" s="37">
        <f t="shared" si="31"/>
        <v>73.5</v>
      </c>
      <c r="J382" s="37">
        <f t="shared" si="32"/>
        <v>73.5</v>
      </c>
      <c r="K382" s="37">
        <f t="shared" si="33"/>
        <v>73.5</v>
      </c>
      <c r="L382" s="33">
        <f t="shared" si="34"/>
        <v>1</v>
      </c>
      <c r="M382">
        <f>IFERROR(INDEX(espn!$G$2:$G$400,MATCH(RIGHT(B382,LEN(B382)-1),espn!$A$2:$A$400,0),1),INDEX(espn!$G$2:$G$400,MATCH(RIGHT(B382,LEN(B382)-1)&amp;" jr.",espn!$A$2:$A$400,0),1))</f>
        <v>84</v>
      </c>
      <c r="N382">
        <f>IFERROR(MAX(H382:K382)-M382,0)</f>
        <v>-9.5</v>
      </c>
      <c r="O382" t="s">
        <v>882</v>
      </c>
    </row>
    <row r="383" spans="1:15">
      <c r="A383">
        <v>36</v>
      </c>
      <c r="B383" t="s">
        <v>1067</v>
      </c>
      <c r="E383" t="s">
        <v>1252</v>
      </c>
      <c r="G383" t="s">
        <v>1253</v>
      </c>
      <c r="H383" s="37" t="str">
        <f t="shared" si="30"/>
        <v/>
      </c>
      <c r="I383" s="37">
        <f t="shared" si="31"/>
        <v>51.5</v>
      </c>
      <c r="J383" s="37" t="str">
        <f t="shared" si="32"/>
        <v/>
      </c>
      <c r="K383" s="37">
        <f t="shared" si="33"/>
        <v>51.5</v>
      </c>
      <c r="L383" s="33">
        <f t="shared" si="34"/>
        <v>0</v>
      </c>
      <c r="M383">
        <f>IFERROR(INDEX(espn!$G$2:$G$400,MATCH(RIGHT(B383,LEN(B383)-1),espn!$A$2:$A$400,0),1),INDEX(espn!$G$2:$G$400,MATCH(RIGHT(B383,LEN(B383)-1)&amp;" jr.",espn!$A$2:$A$400,0),1))</f>
        <v>62</v>
      </c>
      <c r="N383">
        <f>IFERROR(MAX(H383:K383)-M383,0)</f>
        <v>-10.5</v>
      </c>
      <c r="O383" t="s">
        <v>882</v>
      </c>
    </row>
    <row r="384" spans="1:15">
      <c r="A384">
        <v>41</v>
      </c>
      <c r="B384" t="s">
        <v>1070</v>
      </c>
      <c r="E384" t="s">
        <v>1254</v>
      </c>
      <c r="H384" s="37" t="str">
        <f t="shared" si="30"/>
        <v/>
      </c>
      <c r="I384" s="37">
        <f t="shared" si="31"/>
        <v>43.5</v>
      </c>
      <c r="J384" s="37" t="str">
        <f t="shared" si="32"/>
        <v/>
      </c>
      <c r="K384" s="37" t="str">
        <f t="shared" si="33"/>
        <v/>
      </c>
      <c r="L384" s="33">
        <f t="shared" si="34"/>
        <v>0</v>
      </c>
      <c r="M384">
        <f>IFERROR(INDEX(espn!$G$2:$G$400,MATCH(RIGHT(B384,LEN(B384)-1),espn!$A$2:$A$400,0),1),INDEX(espn!$G$2:$G$400,MATCH(RIGHT(B384,LEN(B384)-1)&amp;" jr.",espn!$A$2:$A$400,0),1))</f>
        <v>33</v>
      </c>
      <c r="N384">
        <f>IFERROR(M384-MIN(H384:K384),0)</f>
        <v>-10.5</v>
      </c>
      <c r="O384" t="s">
        <v>856</v>
      </c>
    </row>
    <row r="385" spans="1:15">
      <c r="A385">
        <v>22</v>
      </c>
      <c r="B385" t="s">
        <v>1041</v>
      </c>
      <c r="E385" t="s">
        <v>1255</v>
      </c>
      <c r="F385" t="s">
        <v>1256</v>
      </c>
      <c r="G385" t="s">
        <v>1257</v>
      </c>
      <c r="H385" s="37" t="str">
        <f t="shared" si="30"/>
        <v/>
      </c>
      <c r="I385" s="37">
        <f t="shared" si="31"/>
        <v>63.5</v>
      </c>
      <c r="J385" s="37">
        <f t="shared" si="32"/>
        <v>61.5</v>
      </c>
      <c r="K385" s="37">
        <f t="shared" si="33"/>
        <v>61.5</v>
      </c>
      <c r="L385" s="33">
        <f t="shared" si="34"/>
        <v>2</v>
      </c>
      <c r="M385">
        <f>IFERROR(INDEX(espn!$G$2:$G$400,MATCH(RIGHT(B385,LEN(B385)-1),espn!$A$2:$A$400,0),1),INDEX(espn!$G$2:$G$400,MATCH(RIGHT(B385,LEN(B385)-1)&amp;" jr.",espn!$A$2:$A$400,0),1))</f>
        <v>76</v>
      </c>
      <c r="N385">
        <f>IFERROR(MAX(H385:K385)-M385,0)</f>
        <v>-12.5</v>
      </c>
      <c r="O385" t="s">
        <v>882</v>
      </c>
    </row>
    <row r="386" spans="1:15">
      <c r="A386">
        <v>38</v>
      </c>
      <c r="B386" s="39" t="s">
        <v>1045</v>
      </c>
      <c r="E386" t="s">
        <v>1258</v>
      </c>
      <c r="F386" t="s">
        <v>1259</v>
      </c>
      <c r="H386" s="37" t="str">
        <f t="shared" si="30"/>
        <v/>
      </c>
      <c r="I386" s="37">
        <f t="shared" si="31"/>
        <v>49.5</v>
      </c>
      <c r="J386" s="37">
        <f t="shared" si="32"/>
        <v>47.5</v>
      </c>
      <c r="K386" s="37" t="str">
        <f t="shared" si="33"/>
        <v/>
      </c>
      <c r="L386" s="33">
        <f t="shared" si="34"/>
        <v>2</v>
      </c>
      <c r="M386">
        <f>IFERROR(INDEX(espn!$G$2:$G$400,MATCH(RIGHT(B386,LEN(B386)-1),espn!$A$2:$A$400,0),1),INDEX(espn!$G$2:$G$400,MATCH(RIGHT(B386,LEN(B386)-1)&amp;" jr.",espn!$A$2:$A$400,0),1))</f>
        <v>62</v>
      </c>
      <c r="N386">
        <f>IFERROR(MAX(H386:K386)-M386,0)</f>
        <v>-12.5</v>
      </c>
      <c r="O386" t="s">
        <v>882</v>
      </c>
    </row>
    <row r="387" spans="1:15">
      <c r="A387">
        <v>34</v>
      </c>
      <c r="B387" t="s">
        <v>1050</v>
      </c>
      <c r="D387" t="s">
        <v>1260</v>
      </c>
      <c r="E387" t="s">
        <v>1260</v>
      </c>
      <c r="F387" t="s">
        <v>1261</v>
      </c>
      <c r="H387" s="37">
        <f t="shared" si="30"/>
        <v>52.5</v>
      </c>
      <c r="I387" s="37">
        <f t="shared" si="31"/>
        <v>52.5</v>
      </c>
      <c r="J387" s="37">
        <f t="shared" si="32"/>
        <v>52.5</v>
      </c>
      <c r="K387" s="37" t="str">
        <f t="shared" si="33"/>
        <v/>
      </c>
      <c r="L387" s="33">
        <f t="shared" si="34"/>
        <v>0</v>
      </c>
      <c r="M387">
        <f>IFERROR(INDEX(espn!$G$2:$G$400,MATCH(RIGHT(B387,LEN(B387)-1),espn!$A$2:$A$400,0),1),INDEX(espn!$G$2:$G$400,MATCH(RIGHT(B387,LEN(B387)-1)&amp;" jr.",espn!$A$2:$A$400,0),1))</f>
        <v>65</v>
      </c>
      <c r="N387">
        <f>IFERROR(MAX(H387:K387)-M387,0)</f>
        <v>-12.5</v>
      </c>
      <c r="O387" t="s">
        <v>882</v>
      </c>
    </row>
    <row r="388" spans="1:15">
      <c r="A388">
        <v>10</v>
      </c>
      <c r="B388" t="s">
        <v>1038</v>
      </c>
      <c r="D388" t="s">
        <v>1262</v>
      </c>
      <c r="E388" t="s">
        <v>1262</v>
      </c>
      <c r="F388" t="s">
        <v>1263</v>
      </c>
      <c r="H388" s="37">
        <f t="shared" si="30"/>
        <v>72.5</v>
      </c>
      <c r="I388" s="37">
        <f t="shared" si="31"/>
        <v>72.5</v>
      </c>
      <c r="J388" s="37">
        <f t="shared" si="32"/>
        <v>68.5</v>
      </c>
      <c r="K388" s="37" t="str">
        <f t="shared" si="33"/>
        <v/>
      </c>
      <c r="L388" s="33">
        <f t="shared" si="34"/>
        <v>4</v>
      </c>
      <c r="M388">
        <f>IFERROR(INDEX(espn!$G$2:$G$400,MATCH(RIGHT(B388,LEN(B388)-1),espn!$A$2:$A$400,0),1),INDEX(espn!$G$2:$G$400,MATCH(RIGHT(B388,LEN(B388)-1)&amp;" jr.",espn!$A$2:$A$400,0),1))</f>
        <v>86</v>
      </c>
      <c r="N388">
        <f>IFERROR(MAX(H388:K388)-M388,0)</f>
        <v>-13.5</v>
      </c>
      <c r="O388" t="s">
        <v>882</v>
      </c>
    </row>
    <row r="389" spans="1:15">
      <c r="A389">
        <v>27</v>
      </c>
      <c r="B389" t="s">
        <v>871</v>
      </c>
      <c r="D389" t="s">
        <v>1264</v>
      </c>
      <c r="E389" t="s">
        <v>1264</v>
      </c>
      <c r="F389" t="s">
        <v>1265</v>
      </c>
      <c r="H389" s="37">
        <f t="shared" si="30"/>
        <v>56.5</v>
      </c>
      <c r="I389" s="37">
        <f t="shared" si="31"/>
        <v>56.5</v>
      </c>
      <c r="J389" s="37">
        <f t="shared" si="32"/>
        <v>56.5</v>
      </c>
      <c r="K389" s="37" t="str">
        <f t="shared" si="33"/>
        <v/>
      </c>
      <c r="L389" s="33">
        <f t="shared" si="34"/>
        <v>0</v>
      </c>
      <c r="M389">
        <f>IFERROR(INDEX(espn!$G$2:$G$400,MATCH(RIGHT(B389,LEN(B389)-1),espn!$A$2:$A$400,0),1),INDEX(espn!$G$2:$G$400,MATCH(RIGHT(B389,LEN(B389)-1)&amp;" jr.",espn!$A$2:$A$400,0),1))</f>
        <v>43</v>
      </c>
      <c r="N389">
        <f>IFERROR(M389-MIN(H389:K389),0)</f>
        <v>-13.5</v>
      </c>
      <c r="O389" t="s">
        <v>856</v>
      </c>
    </row>
    <row r="390" spans="1:15">
      <c r="A390">
        <v>33</v>
      </c>
      <c r="B390" t="s">
        <v>1034</v>
      </c>
      <c r="D390" t="s">
        <v>1081</v>
      </c>
      <c r="E390" t="s">
        <v>1266</v>
      </c>
      <c r="F390" t="s">
        <v>1267</v>
      </c>
      <c r="H390" s="37">
        <f t="shared" si="30"/>
        <v>53.5</v>
      </c>
      <c r="I390" s="37">
        <f t="shared" si="31"/>
        <v>50.5</v>
      </c>
      <c r="J390" s="37">
        <f t="shared" si="32"/>
        <v>53.5</v>
      </c>
      <c r="K390" s="37" t="str">
        <f t="shared" si="33"/>
        <v/>
      </c>
      <c r="L390" s="33">
        <f t="shared" si="34"/>
        <v>3</v>
      </c>
      <c r="M390">
        <f>IFERROR(INDEX(espn!$G$2:$G$400,MATCH(RIGHT(B390,LEN(B390)-1),espn!$A$2:$A$400,0),1),INDEX(espn!$G$2:$G$400,MATCH(RIGHT(B390,LEN(B390)-1)&amp;" jr.",espn!$A$2:$A$400,0),1))</f>
        <v>34</v>
      </c>
      <c r="N390">
        <f>IFERROR(M390-MIN(H390:K390),0)</f>
        <v>-16.5</v>
      </c>
      <c r="O390" t="s">
        <v>856</v>
      </c>
    </row>
  </sheetData>
  <autoFilter ref="A1:O390" xr:uid="{00000000-0009-0000-0000-000003000000}">
    <sortState xmlns:xlrd2="http://schemas.microsoft.com/office/spreadsheetml/2017/richdata2" ref="A2:O390">
      <sortCondition descending="1" ref="N1:N390"/>
    </sortState>
  </autoFilter>
  <conditionalFormatting sqref="L1:L10485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:N1048576">
    <cfRule type="colorScale" priority="1">
      <colorScale>
        <cfvo type="num" val="0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391"/>
  <sheetViews>
    <sheetView topLeftCell="A294" workbookViewId="0">
      <selection activeCell="B311" sqref="B311"/>
    </sheetView>
  </sheetViews>
  <sheetFormatPr baseColWidth="10" defaultRowHeight="13"/>
  <cols>
    <col min="1" max="1" width="3.83203125" style="40" customWidth="1"/>
    <col min="2" max="2" width="16.5" style="40" bestFit="1" customWidth="1"/>
    <col min="3" max="7" width="9.6640625" style="40" bestFit="1" customWidth="1"/>
    <col min="15" max="15" width="10.83203125" style="40" customWidth="1"/>
  </cols>
  <sheetData>
    <row r="1" spans="1:16">
      <c r="A1" s="39" t="s">
        <v>845</v>
      </c>
      <c r="B1" s="32"/>
      <c r="H1" s="39" t="s">
        <v>846</v>
      </c>
      <c r="I1" s="39" t="s">
        <v>847</v>
      </c>
      <c r="J1" s="39" t="s">
        <v>1032</v>
      </c>
      <c r="K1" s="39" t="s">
        <v>1033</v>
      </c>
      <c r="L1" s="31"/>
      <c r="M1" s="34" t="s">
        <v>850</v>
      </c>
      <c r="N1" s="39" t="s">
        <v>851</v>
      </c>
      <c r="P1" s="39"/>
    </row>
    <row r="2" spans="1:16">
      <c r="A2">
        <v>37</v>
      </c>
      <c r="B2" t="s">
        <v>1268</v>
      </c>
      <c r="D2" t="s">
        <v>1269</v>
      </c>
      <c r="E2" t="s">
        <v>1082</v>
      </c>
      <c r="F2" t="s">
        <v>1270</v>
      </c>
      <c r="G2" t="s">
        <v>1228</v>
      </c>
      <c r="H2">
        <f t="shared" ref="H2:H65" si="0">IFERROR(MID(D2,2,LEN(D2)-5)*1,"")</f>
        <v>55.5</v>
      </c>
      <c r="I2">
        <f t="shared" ref="I2:I65" si="1">IFERROR(MID(E2,2,LEN(E2)-5)*1,"")</f>
        <v>48.5</v>
      </c>
      <c r="J2">
        <f t="shared" ref="J2:J65" si="2">IFERROR(MID(F2,2,LEN(F2)-5)*1,"")</f>
        <v>20.5</v>
      </c>
      <c r="K2">
        <f t="shared" ref="K2:K65" si="3">IFERROR(MID(G2,2,LEN(G2)-5)*1,"")</f>
        <v>55.5</v>
      </c>
      <c r="L2" s="33">
        <f t="shared" ref="L2:L65" si="4">MAX(H2:K2)-MIN(H2:K2)</f>
        <v>35</v>
      </c>
      <c r="M2">
        <f>IFERROR(INDEX(espn!$J$2:$J$400,MATCH(RIGHT(B2,LEN(B2)-1),espn!$A$2:$A$400,0),1),INDEX(espn!$J$2:$J$400,MATCH(RIGHT(B2,LEN(B2)-1)&amp;" jr.",espn!$A$2:$A$400,0),1))</f>
        <v>51</v>
      </c>
      <c r="N2">
        <f t="shared" ref="N2:N9" si="5">IFERROR(M2-MIN(H2:K2),0)</f>
        <v>30.5</v>
      </c>
      <c r="O2" t="s">
        <v>856</v>
      </c>
    </row>
    <row r="3" spans="1:16">
      <c r="A3">
        <v>5</v>
      </c>
      <c r="B3" s="39" t="s">
        <v>1271</v>
      </c>
      <c r="D3" t="s">
        <v>1272</v>
      </c>
      <c r="E3" t="s">
        <v>1273</v>
      </c>
      <c r="F3" t="s">
        <v>1274</v>
      </c>
      <c r="G3" t="s">
        <v>1275</v>
      </c>
      <c r="H3">
        <f t="shared" si="0"/>
        <v>87.5</v>
      </c>
      <c r="I3">
        <f t="shared" si="1"/>
        <v>87.5</v>
      </c>
      <c r="J3">
        <f t="shared" si="2"/>
        <v>85.5</v>
      </c>
      <c r="K3">
        <f t="shared" si="3"/>
        <v>85.5</v>
      </c>
      <c r="L3" s="33">
        <f t="shared" si="4"/>
        <v>2</v>
      </c>
      <c r="M3">
        <f>IFERROR(INDEX(espn!$J$2:$J$400,MATCH(RIGHT(B3,LEN(B3)-1),espn!$A$2:$A$400,0),1),INDEX(espn!$J$2:$J$400,MATCH(RIGHT(B3,LEN(B3)-1)&amp;" jr.",espn!$A$2:$A$400,0),1))</f>
        <v>110</v>
      </c>
      <c r="N3">
        <f t="shared" si="5"/>
        <v>24.5</v>
      </c>
      <c r="O3" t="s">
        <v>856</v>
      </c>
    </row>
    <row r="4" spans="1:16">
      <c r="A4">
        <v>119</v>
      </c>
      <c r="B4" t="s">
        <v>1276</v>
      </c>
      <c r="D4" t="s">
        <v>1277</v>
      </c>
      <c r="E4" t="s">
        <v>1278</v>
      </c>
      <c r="F4" t="s">
        <v>1279</v>
      </c>
      <c r="H4">
        <f t="shared" si="0"/>
        <v>34.5</v>
      </c>
      <c r="I4">
        <f t="shared" si="1"/>
        <v>31.5</v>
      </c>
      <c r="J4">
        <f t="shared" si="2"/>
        <v>34.5</v>
      </c>
      <c r="K4" t="str">
        <f t="shared" si="3"/>
        <v/>
      </c>
      <c r="L4" s="33">
        <f t="shared" si="4"/>
        <v>3</v>
      </c>
      <c r="M4">
        <f>IFERROR(INDEX(espn!$J$2:$J$400,MATCH(RIGHT(B4,LEN(B4)-1),espn!$A$2:$A$400,0),1),INDEX(espn!$J$2:$J$400,MATCH(RIGHT(B4,LEN(B4)-1)&amp;" jr.",espn!$A$2:$A$400,0),1))</f>
        <v>51</v>
      </c>
      <c r="N4">
        <f t="shared" si="5"/>
        <v>19.5</v>
      </c>
      <c r="O4" t="s">
        <v>856</v>
      </c>
    </row>
    <row r="5" spans="1:16">
      <c r="A5">
        <v>35</v>
      </c>
      <c r="B5" t="s">
        <v>1280</v>
      </c>
      <c r="D5" t="s">
        <v>1111</v>
      </c>
      <c r="F5" t="s">
        <v>1281</v>
      </c>
      <c r="H5">
        <f t="shared" si="0"/>
        <v>57.5</v>
      </c>
      <c r="I5" t="str">
        <f t="shared" si="1"/>
        <v/>
      </c>
      <c r="J5">
        <f t="shared" si="2"/>
        <v>57.5</v>
      </c>
      <c r="K5" t="str">
        <f t="shared" si="3"/>
        <v/>
      </c>
      <c r="L5" s="33">
        <f t="shared" si="4"/>
        <v>0</v>
      </c>
      <c r="M5">
        <f>IFERROR(INDEX(espn!$J$2:$J$400,MATCH(RIGHT(B5,LEN(B5)-1),espn!$A$2:$A$400,0),1),INDEX(espn!$J$2:$J$400,MATCH(RIGHT(B5,LEN(B5)-1)&amp;" jr.",espn!$A$2:$A$400,0),1))</f>
        <v>77</v>
      </c>
      <c r="N5">
        <f t="shared" si="5"/>
        <v>19.5</v>
      </c>
      <c r="O5" t="s">
        <v>856</v>
      </c>
    </row>
    <row r="6" spans="1:16">
      <c r="A6">
        <v>47</v>
      </c>
      <c r="B6" t="s">
        <v>1282</v>
      </c>
      <c r="D6" t="s">
        <v>1283</v>
      </c>
      <c r="E6" t="s">
        <v>1284</v>
      </c>
      <c r="F6" t="s">
        <v>1285</v>
      </c>
      <c r="G6" t="s">
        <v>1285</v>
      </c>
      <c r="H6">
        <f t="shared" si="0"/>
        <v>54.5</v>
      </c>
      <c r="I6">
        <f t="shared" si="1"/>
        <v>60.5</v>
      </c>
      <c r="J6">
        <f t="shared" si="2"/>
        <v>53.5</v>
      </c>
      <c r="K6">
        <f t="shared" si="3"/>
        <v>53.5</v>
      </c>
      <c r="L6" s="33">
        <f t="shared" si="4"/>
        <v>7</v>
      </c>
      <c r="M6">
        <f>IFERROR(INDEX(espn!$J$2:$J$400,MATCH(RIGHT(B6,LEN(B6)-1),espn!$A$2:$A$400,0),1),INDEX(espn!$J$2:$J$400,MATCH(RIGHT(B6,LEN(B6)-1)&amp;" jr.",espn!$A$2:$A$400,0),1))</f>
        <v>72</v>
      </c>
      <c r="N6">
        <f t="shared" si="5"/>
        <v>18.5</v>
      </c>
      <c r="O6" t="s">
        <v>856</v>
      </c>
    </row>
    <row r="7" spans="1:16">
      <c r="A7">
        <v>165</v>
      </c>
      <c r="B7" t="s">
        <v>1286</v>
      </c>
      <c r="D7" t="s">
        <v>1287</v>
      </c>
      <c r="E7" t="s">
        <v>1288</v>
      </c>
      <c r="F7" t="s">
        <v>1103</v>
      </c>
      <c r="H7">
        <f t="shared" si="0"/>
        <v>20.5</v>
      </c>
      <c r="I7">
        <f t="shared" si="1"/>
        <v>21.5</v>
      </c>
      <c r="J7">
        <f t="shared" si="2"/>
        <v>20.5</v>
      </c>
      <c r="K7" t="str">
        <f t="shared" si="3"/>
        <v/>
      </c>
      <c r="L7" s="33">
        <f t="shared" si="4"/>
        <v>1</v>
      </c>
      <c r="M7">
        <f>IFERROR(INDEX(espn!$J$2:$J$400,MATCH(RIGHT(B7,LEN(B7)-1),espn!$A$2:$A$400,0),1),INDEX(espn!$J$2:$J$400,MATCH(RIGHT(B7,LEN(B7)-1)&amp;" jr.",espn!$A$2:$A$400,0),1))</f>
        <v>39</v>
      </c>
      <c r="N7">
        <f t="shared" si="5"/>
        <v>18.5</v>
      </c>
      <c r="O7" t="s">
        <v>856</v>
      </c>
    </row>
    <row r="8" spans="1:16">
      <c r="A8">
        <v>25</v>
      </c>
      <c r="B8" t="s">
        <v>1289</v>
      </c>
      <c r="D8" t="s">
        <v>1290</v>
      </c>
      <c r="E8" t="s">
        <v>1099</v>
      </c>
      <c r="F8" t="s">
        <v>1291</v>
      </c>
      <c r="G8" t="s">
        <v>1292</v>
      </c>
      <c r="H8">
        <f t="shared" si="0"/>
        <v>61.5</v>
      </c>
      <c r="I8">
        <f t="shared" si="1"/>
        <v>61.5</v>
      </c>
      <c r="J8">
        <f t="shared" si="2"/>
        <v>62.5</v>
      </c>
      <c r="K8">
        <f t="shared" si="3"/>
        <v>64.5</v>
      </c>
      <c r="L8" s="33">
        <f t="shared" si="4"/>
        <v>3</v>
      </c>
      <c r="M8">
        <f>IFERROR(INDEX(espn!$J$2:$J$400,MATCH(RIGHT(B8,LEN(B8)-1),espn!$A$2:$A$400,0),1),INDEX(espn!$J$2:$J$400,MATCH(RIGHT(B8,LEN(B8)-1)&amp;" jr.",espn!$A$2:$A$400,0),1))</f>
        <v>79</v>
      </c>
      <c r="N8">
        <f t="shared" si="5"/>
        <v>17.5</v>
      </c>
      <c r="O8" t="s">
        <v>856</v>
      </c>
    </row>
    <row r="9" spans="1:16">
      <c r="A9">
        <v>3</v>
      </c>
      <c r="B9" t="s">
        <v>1293</v>
      </c>
      <c r="D9" t="s">
        <v>1294</v>
      </c>
      <c r="E9" t="s">
        <v>1295</v>
      </c>
      <c r="F9" t="s">
        <v>1296</v>
      </c>
      <c r="G9" t="s">
        <v>1297</v>
      </c>
      <c r="H9">
        <f t="shared" si="0"/>
        <v>87.5</v>
      </c>
      <c r="I9">
        <f t="shared" si="1"/>
        <v>89.5</v>
      </c>
      <c r="J9">
        <f t="shared" si="2"/>
        <v>88.5</v>
      </c>
      <c r="K9">
        <f t="shared" si="3"/>
        <v>87.5</v>
      </c>
      <c r="L9" s="33">
        <f t="shared" si="4"/>
        <v>2</v>
      </c>
      <c r="M9">
        <f>IFERROR(INDEX(espn!$J$2:$J$400,MATCH(RIGHT(B9,LEN(B9)-1),espn!$A$2:$A$400,0),1),INDEX(espn!$J$2:$J$400,MATCH(RIGHT(B9,LEN(B9)-1)&amp;" jr.",espn!$A$2:$A$400,0),1))</f>
        <v>105</v>
      </c>
      <c r="N9">
        <f t="shared" si="5"/>
        <v>17.5</v>
      </c>
      <c r="O9" t="s">
        <v>856</v>
      </c>
    </row>
    <row r="10" spans="1:16">
      <c r="A10">
        <v>32</v>
      </c>
      <c r="B10" t="s">
        <v>1298</v>
      </c>
      <c r="D10" t="s">
        <v>1234</v>
      </c>
      <c r="E10" t="s">
        <v>1299</v>
      </c>
      <c r="F10" t="s">
        <v>1300</v>
      </c>
      <c r="G10" t="s">
        <v>1219</v>
      </c>
      <c r="H10">
        <f t="shared" si="0"/>
        <v>57.5</v>
      </c>
      <c r="I10">
        <f t="shared" si="1"/>
        <v>55.5</v>
      </c>
      <c r="J10">
        <f t="shared" si="2"/>
        <v>56.5</v>
      </c>
      <c r="K10">
        <f t="shared" si="3"/>
        <v>65.5</v>
      </c>
      <c r="L10" s="33">
        <f t="shared" si="4"/>
        <v>10</v>
      </c>
      <c r="M10">
        <f>IFERROR(INDEX(espn!$J$2:$J$400,MATCH(RIGHT(B10,LEN(B10)-1),espn!$A$2:$A$400,0),1),INDEX(espn!$J$2:$J$400,MATCH(RIGHT(B10,LEN(B10)-1)&amp;" jr.",espn!$A$2:$A$400,0),1))</f>
        <v>50</v>
      </c>
      <c r="N10">
        <f>IFERROR(MAX(H10:K10)-M10,0)</f>
        <v>15.5</v>
      </c>
      <c r="O10" t="s">
        <v>882</v>
      </c>
    </row>
    <row r="11" spans="1:16">
      <c r="A11">
        <v>19</v>
      </c>
      <c r="B11" s="39" t="s">
        <v>1301</v>
      </c>
      <c r="D11" t="s">
        <v>1302</v>
      </c>
      <c r="E11" t="s">
        <v>1087</v>
      </c>
      <c r="F11" t="s">
        <v>1303</v>
      </c>
      <c r="G11" t="s">
        <v>1304</v>
      </c>
      <c r="H11">
        <f t="shared" si="0"/>
        <v>68.5</v>
      </c>
      <c r="I11">
        <f t="shared" si="1"/>
        <v>64.5</v>
      </c>
      <c r="J11">
        <f t="shared" si="2"/>
        <v>66.5</v>
      </c>
      <c r="K11">
        <f t="shared" si="3"/>
        <v>66.5</v>
      </c>
      <c r="L11" s="33">
        <f t="shared" si="4"/>
        <v>4</v>
      </c>
      <c r="M11">
        <f>IFERROR(INDEX(espn!$J$2:$J$400,MATCH(RIGHT(B11,LEN(B11)-1),espn!$A$2:$A$400,0),1),INDEX(espn!$J$2:$J$400,MATCH(RIGHT(B11,LEN(B11)-1)&amp;" jr.",espn!$A$2:$A$400,0),1))</f>
        <v>80</v>
      </c>
      <c r="N11">
        <f>IFERROR(M11-MIN(H11:K11),0)</f>
        <v>15.5</v>
      </c>
      <c r="O11" t="s">
        <v>856</v>
      </c>
    </row>
    <row r="12" spans="1:16">
      <c r="A12">
        <v>61</v>
      </c>
      <c r="B12" t="s">
        <v>1305</v>
      </c>
      <c r="D12" t="s">
        <v>1266</v>
      </c>
      <c r="F12" t="s">
        <v>1306</v>
      </c>
      <c r="G12" t="s">
        <v>1307</v>
      </c>
      <c r="H12">
        <f t="shared" si="0"/>
        <v>50.5</v>
      </c>
      <c r="I12" t="str">
        <f t="shared" si="1"/>
        <v/>
      </c>
      <c r="J12">
        <f t="shared" si="2"/>
        <v>50.5</v>
      </c>
      <c r="K12">
        <f t="shared" si="3"/>
        <v>48.5</v>
      </c>
      <c r="L12" s="33">
        <f t="shared" si="4"/>
        <v>2</v>
      </c>
      <c r="M12">
        <f>IFERROR(INDEX(espn!$J$2:$J$400,MATCH(RIGHT(B12,LEN(B12)-1),espn!$A$2:$A$400,0),1),INDEX(espn!$J$2:$J$400,MATCH(RIGHT(B12,LEN(B12)-1)&amp;" jr.",espn!$A$2:$A$400,0),1))</f>
        <v>64</v>
      </c>
      <c r="N12">
        <f>IFERROR(M12-MIN(H12:K12),0)</f>
        <v>15.5</v>
      </c>
      <c r="O12" t="s">
        <v>856</v>
      </c>
    </row>
    <row r="13" spans="1:16">
      <c r="A13">
        <v>49</v>
      </c>
      <c r="B13" t="s">
        <v>1308</v>
      </c>
      <c r="D13" t="s">
        <v>1309</v>
      </c>
      <c r="E13" t="s">
        <v>1068</v>
      </c>
      <c r="F13" t="s">
        <v>1310</v>
      </c>
      <c r="G13" t="s">
        <v>1311</v>
      </c>
      <c r="H13">
        <f t="shared" si="0"/>
        <v>54.5</v>
      </c>
      <c r="I13">
        <f t="shared" si="1"/>
        <v>51.5</v>
      </c>
      <c r="J13">
        <f t="shared" si="2"/>
        <v>54.5</v>
      </c>
      <c r="K13">
        <f t="shared" si="3"/>
        <v>52.5</v>
      </c>
      <c r="L13" s="33">
        <f t="shared" si="4"/>
        <v>3</v>
      </c>
      <c r="M13">
        <f>IFERROR(INDEX(espn!$J$2:$J$400,MATCH(RIGHT(B13,LEN(B13)-1),espn!$A$2:$A$400,0),1),INDEX(espn!$J$2:$J$400,MATCH(RIGHT(B13,LEN(B13)-1)&amp;" jr.",espn!$A$2:$A$400,0),1))</f>
        <v>65</v>
      </c>
      <c r="N13">
        <f>IFERROR(M13-MIN(H13:K13),0)</f>
        <v>13.5</v>
      </c>
      <c r="O13" t="s">
        <v>856</v>
      </c>
    </row>
    <row r="14" spans="1:16">
      <c r="A14">
        <v>107</v>
      </c>
      <c r="B14" t="s">
        <v>1312</v>
      </c>
      <c r="D14" t="s">
        <v>1072</v>
      </c>
      <c r="E14" t="s">
        <v>1072</v>
      </c>
      <c r="F14" t="s">
        <v>1313</v>
      </c>
      <c r="H14">
        <f t="shared" si="0"/>
        <v>36.5</v>
      </c>
      <c r="I14">
        <f t="shared" si="1"/>
        <v>36.5</v>
      </c>
      <c r="J14">
        <f t="shared" si="2"/>
        <v>36.5</v>
      </c>
      <c r="K14" t="str">
        <f t="shared" si="3"/>
        <v/>
      </c>
      <c r="L14" s="33">
        <f t="shared" si="4"/>
        <v>0</v>
      </c>
      <c r="M14">
        <f>IFERROR(INDEX(espn!$J$2:$J$400,MATCH(RIGHT(B14,LEN(B14)-1),espn!$A$2:$A$400,0),1),INDEX(espn!$J$2:$J$400,MATCH(RIGHT(B14,LEN(B14)-1)&amp;" jr.",espn!$A$2:$A$400,0),1))</f>
        <v>50</v>
      </c>
      <c r="N14">
        <f>IFERROR(M14-MIN(H14:K14),0)</f>
        <v>13.5</v>
      </c>
      <c r="O14" t="s">
        <v>856</v>
      </c>
    </row>
    <row r="15" spans="1:16">
      <c r="A15">
        <v>84</v>
      </c>
      <c r="B15" t="s">
        <v>1314</v>
      </c>
      <c r="D15" t="s">
        <v>1315</v>
      </c>
      <c r="E15" t="s">
        <v>1315</v>
      </c>
      <c r="F15" t="s">
        <v>1316</v>
      </c>
      <c r="G15" t="s">
        <v>1093</v>
      </c>
      <c r="H15">
        <f t="shared" si="0"/>
        <v>42.5</v>
      </c>
      <c r="I15">
        <f t="shared" si="1"/>
        <v>42.5</v>
      </c>
      <c r="J15">
        <f t="shared" si="2"/>
        <v>41.5</v>
      </c>
      <c r="K15">
        <f t="shared" si="3"/>
        <v>55.5</v>
      </c>
      <c r="L15" s="33">
        <f t="shared" si="4"/>
        <v>14</v>
      </c>
      <c r="M15">
        <f>IFERROR(INDEX(espn!$J$2:$J$400,MATCH(RIGHT(B15,LEN(B15)-1),espn!$A$2:$A$400,0),1),INDEX(espn!$J$2:$J$400,MATCH(RIGHT(B15,LEN(B15)-1)&amp;" jr.",espn!$A$2:$A$400,0),1))</f>
        <v>43</v>
      </c>
      <c r="N15">
        <f>IFERROR(MAX(H15:K15)-M15,0)</f>
        <v>12.5</v>
      </c>
      <c r="O15" t="s">
        <v>882</v>
      </c>
    </row>
    <row r="16" spans="1:16">
      <c r="A16">
        <v>101</v>
      </c>
      <c r="B16" t="s">
        <v>1317</v>
      </c>
      <c r="D16" t="s">
        <v>1318</v>
      </c>
      <c r="E16" t="s">
        <v>1318</v>
      </c>
      <c r="F16" t="s">
        <v>1319</v>
      </c>
      <c r="G16" t="s">
        <v>1320</v>
      </c>
      <c r="H16">
        <f t="shared" si="0"/>
        <v>37.5</v>
      </c>
      <c r="I16">
        <f t="shared" si="1"/>
        <v>37.5</v>
      </c>
      <c r="J16">
        <f t="shared" si="2"/>
        <v>35.5</v>
      </c>
      <c r="K16">
        <f t="shared" si="3"/>
        <v>35.5</v>
      </c>
      <c r="L16" s="33">
        <f t="shared" si="4"/>
        <v>2</v>
      </c>
      <c r="M16">
        <f>IFERROR(INDEX(espn!$J$2:$J$400,MATCH(RIGHT(B16,LEN(B16)-1),espn!$A$2:$A$400,0),1),INDEX(espn!$J$2:$J$400,MATCH(RIGHT(B16,LEN(B16)-1)&amp;" jr.",espn!$A$2:$A$400,0),1))</f>
        <v>48</v>
      </c>
      <c r="N16">
        <f>IFERROR(M16-MIN(H16:K16),0)</f>
        <v>12.5</v>
      </c>
      <c r="O16" t="s">
        <v>856</v>
      </c>
    </row>
    <row r="17" spans="1:15">
      <c r="A17">
        <v>23</v>
      </c>
      <c r="B17" t="s">
        <v>1321</v>
      </c>
      <c r="D17" t="s">
        <v>1322</v>
      </c>
      <c r="E17" t="s">
        <v>1149</v>
      </c>
      <c r="F17" t="s">
        <v>1323</v>
      </c>
      <c r="G17" t="s">
        <v>1292</v>
      </c>
      <c r="H17">
        <f t="shared" si="0"/>
        <v>61.5</v>
      </c>
      <c r="I17">
        <f t="shared" si="1"/>
        <v>66.5</v>
      </c>
      <c r="J17">
        <f t="shared" si="2"/>
        <v>63.5</v>
      </c>
      <c r="K17">
        <f t="shared" si="3"/>
        <v>64.5</v>
      </c>
      <c r="L17" s="33">
        <f t="shared" si="4"/>
        <v>5</v>
      </c>
      <c r="M17">
        <f>IFERROR(INDEX(espn!$J$2:$J$400,MATCH(RIGHT(B17,LEN(B17)-1),espn!$A$2:$A$400,0),1),INDEX(espn!$J$2:$J$400,MATCH(RIGHT(B17,LEN(B17)-1)&amp;" jr.",espn!$A$2:$A$400,0),1))</f>
        <v>73</v>
      </c>
      <c r="N17">
        <f>IFERROR(M17-MIN(H17:K17),0)</f>
        <v>11.5</v>
      </c>
      <c r="O17" t="s">
        <v>856</v>
      </c>
    </row>
    <row r="18" spans="1:15">
      <c r="A18">
        <v>77</v>
      </c>
      <c r="B18" s="39" t="s">
        <v>1324</v>
      </c>
      <c r="D18" t="s">
        <v>1325</v>
      </c>
      <c r="E18" t="s">
        <v>1254</v>
      </c>
      <c r="F18" t="s">
        <v>1326</v>
      </c>
      <c r="G18" t="s">
        <v>1327</v>
      </c>
      <c r="H18">
        <f t="shared" si="0"/>
        <v>45.5</v>
      </c>
      <c r="I18">
        <f t="shared" si="1"/>
        <v>43.5</v>
      </c>
      <c r="J18">
        <f t="shared" si="2"/>
        <v>45.5</v>
      </c>
      <c r="K18">
        <f t="shared" si="3"/>
        <v>44.5</v>
      </c>
      <c r="L18" s="33">
        <f t="shared" si="4"/>
        <v>2</v>
      </c>
      <c r="M18">
        <f>IFERROR(INDEX(espn!$J$2:$J$400,MATCH(RIGHT(B18,LEN(B18)-1),espn!$A$2:$A$400,0),1),INDEX(espn!$J$2:$J$400,MATCH(RIGHT(B18,LEN(B18)-1)&amp;" jr.",espn!$A$2:$A$400,0),1))</f>
        <v>55</v>
      </c>
      <c r="N18">
        <f>IFERROR(M18-MIN(H18:K18),0)</f>
        <v>11.5</v>
      </c>
      <c r="O18" t="s">
        <v>856</v>
      </c>
    </row>
    <row r="19" spans="1:15">
      <c r="A19">
        <v>52</v>
      </c>
      <c r="B19" s="39" t="s">
        <v>1328</v>
      </c>
      <c r="D19" t="s">
        <v>1260</v>
      </c>
      <c r="E19" t="s">
        <v>1035</v>
      </c>
      <c r="F19" t="s">
        <v>1329</v>
      </c>
      <c r="H19">
        <f t="shared" si="0"/>
        <v>52.5</v>
      </c>
      <c r="I19">
        <f t="shared" si="1"/>
        <v>53.5</v>
      </c>
      <c r="J19">
        <f t="shared" si="2"/>
        <v>52.5</v>
      </c>
      <c r="K19" t="str">
        <f t="shared" si="3"/>
        <v/>
      </c>
      <c r="L19" s="33">
        <f t="shared" si="4"/>
        <v>1</v>
      </c>
      <c r="M19">
        <f>IFERROR(INDEX(espn!$J$2:$J$400,MATCH(RIGHT(B19,LEN(B19)-1),espn!$A$2:$A$400,0),1),INDEX(espn!$J$2:$J$400,MATCH(RIGHT(B19,LEN(B19)-1)&amp;" jr.",espn!$A$2:$A$400,0),1))</f>
        <v>42</v>
      </c>
      <c r="N19">
        <f>IFERROR(MAX(H19:K19)-M19,0)</f>
        <v>11.5</v>
      </c>
      <c r="O19" t="s">
        <v>882</v>
      </c>
    </row>
    <row r="20" spans="1:15">
      <c r="A20">
        <v>79</v>
      </c>
      <c r="B20" t="s">
        <v>1330</v>
      </c>
      <c r="D20" t="s">
        <v>1331</v>
      </c>
      <c r="E20" t="s">
        <v>1254</v>
      </c>
      <c r="F20" t="s">
        <v>1332</v>
      </c>
      <c r="H20">
        <f t="shared" si="0"/>
        <v>44.5</v>
      </c>
      <c r="I20">
        <f t="shared" si="1"/>
        <v>43.5</v>
      </c>
      <c r="J20">
        <f t="shared" si="2"/>
        <v>44.5</v>
      </c>
      <c r="K20" t="str">
        <f t="shared" si="3"/>
        <v/>
      </c>
      <c r="L20" s="33">
        <f t="shared" si="4"/>
        <v>1</v>
      </c>
      <c r="M20">
        <f>IFERROR(INDEX(espn!$J$2:$J$400,MATCH(RIGHT(B20,LEN(B20)-1),espn!$A$2:$A$400,0),1),INDEX(espn!$J$2:$J$400,MATCH(RIGHT(B20,LEN(B20)-1)&amp;" jr.",espn!$A$2:$A$400,0),1))</f>
        <v>55</v>
      </c>
      <c r="N20">
        <f t="shared" ref="N20:N25" si="6">IFERROR(M20-MIN(H20:K20),0)</f>
        <v>11.5</v>
      </c>
      <c r="O20" t="s">
        <v>856</v>
      </c>
    </row>
    <row r="21" spans="1:15">
      <c r="A21">
        <v>87</v>
      </c>
      <c r="B21" t="s">
        <v>1333</v>
      </c>
      <c r="D21" t="s">
        <v>1334</v>
      </c>
      <c r="E21" t="s">
        <v>1218</v>
      </c>
      <c r="F21" t="s">
        <v>1335</v>
      </c>
      <c r="G21" t="s">
        <v>1335</v>
      </c>
      <c r="H21">
        <f t="shared" si="0"/>
        <v>40.5</v>
      </c>
      <c r="I21">
        <f t="shared" si="1"/>
        <v>40.5</v>
      </c>
      <c r="J21">
        <f t="shared" si="2"/>
        <v>40.5</v>
      </c>
      <c r="K21">
        <f t="shared" si="3"/>
        <v>40.5</v>
      </c>
      <c r="L21" s="33">
        <f t="shared" si="4"/>
        <v>0</v>
      </c>
      <c r="M21">
        <f>IFERROR(INDEX(espn!$J$2:$J$400,MATCH(RIGHT(B21,LEN(B21)-1),espn!$A$2:$A$400,0),1),INDEX(espn!$J$2:$J$400,MATCH(RIGHT(B21,LEN(B21)-1)&amp;" jr.",espn!$A$2:$A$400,0),1))</f>
        <v>52</v>
      </c>
      <c r="N21">
        <f t="shared" si="6"/>
        <v>11.5</v>
      </c>
      <c r="O21" t="s">
        <v>856</v>
      </c>
    </row>
    <row r="22" spans="1:15">
      <c r="A22">
        <v>127</v>
      </c>
      <c r="B22" t="s">
        <v>1336</v>
      </c>
      <c r="D22" t="s">
        <v>1188</v>
      </c>
      <c r="E22" t="s">
        <v>1217</v>
      </c>
      <c r="F22" t="s">
        <v>1337</v>
      </c>
      <c r="G22" t="s">
        <v>1338</v>
      </c>
      <c r="H22">
        <f t="shared" si="0"/>
        <v>33.5</v>
      </c>
      <c r="I22">
        <f t="shared" si="1"/>
        <v>35.5</v>
      </c>
      <c r="J22">
        <f t="shared" si="2"/>
        <v>31.5</v>
      </c>
      <c r="K22">
        <f t="shared" si="3"/>
        <v>28.5</v>
      </c>
      <c r="L22" s="33">
        <f t="shared" si="4"/>
        <v>7</v>
      </c>
      <c r="M22">
        <f>IFERROR(INDEX(espn!$J$2:$J$400,MATCH(RIGHT(B22,LEN(B22)-1),espn!$A$2:$A$400,0),1),INDEX(espn!$J$2:$J$400,MATCH(RIGHT(B22,LEN(B22)-1)&amp;" jr.",espn!$A$2:$A$400,0),1))</f>
        <v>39</v>
      </c>
      <c r="N22">
        <f t="shared" si="6"/>
        <v>10.5</v>
      </c>
      <c r="O22" t="s">
        <v>856</v>
      </c>
    </row>
    <row r="23" spans="1:15">
      <c r="A23">
        <v>51</v>
      </c>
      <c r="B23" t="s">
        <v>1339</v>
      </c>
      <c r="D23" t="s">
        <v>1081</v>
      </c>
      <c r="E23" t="s">
        <v>1266</v>
      </c>
      <c r="F23" t="s">
        <v>1052</v>
      </c>
      <c r="G23" t="s">
        <v>1311</v>
      </c>
      <c r="H23">
        <f t="shared" si="0"/>
        <v>53.5</v>
      </c>
      <c r="I23">
        <f t="shared" si="1"/>
        <v>50.5</v>
      </c>
      <c r="J23">
        <f t="shared" si="2"/>
        <v>52.5</v>
      </c>
      <c r="K23">
        <f t="shared" si="3"/>
        <v>52.5</v>
      </c>
      <c r="L23" s="33">
        <f t="shared" si="4"/>
        <v>3</v>
      </c>
      <c r="M23">
        <f>IFERROR(INDEX(espn!$J$2:$J$400,MATCH(RIGHT(B23,LEN(B23)-1),espn!$A$2:$A$400,0),1),INDEX(espn!$J$2:$J$400,MATCH(RIGHT(B23,LEN(B23)-1)&amp;" jr.",espn!$A$2:$A$400,0),1))</f>
        <v>61</v>
      </c>
      <c r="N23">
        <f t="shared" si="6"/>
        <v>10.5</v>
      </c>
      <c r="O23" t="s">
        <v>856</v>
      </c>
    </row>
    <row r="24" spans="1:15">
      <c r="A24">
        <v>65</v>
      </c>
      <c r="B24" t="s">
        <v>1340</v>
      </c>
      <c r="D24" t="s">
        <v>1266</v>
      </c>
      <c r="E24" t="s">
        <v>1082</v>
      </c>
      <c r="F24" t="s">
        <v>1069</v>
      </c>
      <c r="G24" t="s">
        <v>1341</v>
      </c>
      <c r="H24">
        <f t="shared" si="0"/>
        <v>50.5</v>
      </c>
      <c r="I24">
        <f t="shared" si="1"/>
        <v>48.5</v>
      </c>
      <c r="J24">
        <f t="shared" si="2"/>
        <v>51.5</v>
      </c>
      <c r="K24">
        <f t="shared" si="3"/>
        <v>49.5</v>
      </c>
      <c r="L24" s="33">
        <f t="shared" si="4"/>
        <v>3</v>
      </c>
      <c r="M24">
        <f>IFERROR(INDEX(espn!$J$2:$J$400,MATCH(RIGHT(B24,LEN(B24)-1),espn!$A$2:$A$400,0),1),INDEX(espn!$J$2:$J$400,MATCH(RIGHT(B24,LEN(B24)-1)&amp;" jr.",espn!$A$2:$A$400,0),1))</f>
        <v>59</v>
      </c>
      <c r="N24">
        <f t="shared" si="6"/>
        <v>10.5</v>
      </c>
      <c r="O24" t="s">
        <v>856</v>
      </c>
    </row>
    <row r="25" spans="1:15">
      <c r="A25">
        <v>97</v>
      </c>
      <c r="B25" t="s">
        <v>1342</v>
      </c>
      <c r="D25" t="s">
        <v>1343</v>
      </c>
      <c r="E25" t="s">
        <v>1072</v>
      </c>
      <c r="F25" t="s">
        <v>1344</v>
      </c>
      <c r="H25">
        <f t="shared" si="0"/>
        <v>38.5</v>
      </c>
      <c r="I25">
        <f t="shared" si="1"/>
        <v>36.5</v>
      </c>
      <c r="J25">
        <f t="shared" si="2"/>
        <v>38.5</v>
      </c>
      <c r="K25" t="str">
        <f t="shared" si="3"/>
        <v/>
      </c>
      <c r="L25" s="33">
        <f t="shared" si="4"/>
        <v>2</v>
      </c>
      <c r="M25">
        <f>IFERROR(INDEX(espn!$J$2:$J$400,MATCH(RIGHT(B25,LEN(B25)-1),espn!$A$2:$A$400,0),1),INDEX(espn!$J$2:$J$400,MATCH(RIGHT(B25,LEN(B25)-1)&amp;" jr.",espn!$A$2:$A$400,0),1))</f>
        <v>47</v>
      </c>
      <c r="N25">
        <f t="shared" si="6"/>
        <v>10.5</v>
      </c>
      <c r="O25" t="s">
        <v>856</v>
      </c>
    </row>
    <row r="26" spans="1:15">
      <c r="A26">
        <v>20</v>
      </c>
      <c r="B26" t="s">
        <v>1345</v>
      </c>
      <c r="D26" t="s">
        <v>1054</v>
      </c>
      <c r="F26" t="s">
        <v>1346</v>
      </c>
      <c r="H26">
        <f t="shared" si="0"/>
        <v>64.5</v>
      </c>
      <c r="I26" t="str">
        <f t="shared" si="1"/>
        <v/>
      </c>
      <c r="J26">
        <f t="shared" si="2"/>
        <v>64.5</v>
      </c>
      <c r="K26" t="str">
        <f t="shared" si="3"/>
        <v/>
      </c>
      <c r="L26" s="33">
        <f t="shared" si="4"/>
        <v>0</v>
      </c>
      <c r="M26">
        <f>IFERROR(INDEX(espn!$J$2:$J$400,MATCH(RIGHT(B26,LEN(B26)-1),espn!$A$2:$A$400,0),1),INDEX(espn!$J$2:$J$400,MATCH(RIGHT(B26,LEN(B26)-1)&amp;" jr.",espn!$A$2:$A$400,0),1))</f>
        <v>54</v>
      </c>
      <c r="N26">
        <f>IFERROR(MAX(H26:K26)-M26,0)</f>
        <v>10.5</v>
      </c>
      <c r="O26" t="s">
        <v>882</v>
      </c>
    </row>
    <row r="27" spans="1:15">
      <c r="A27">
        <v>157</v>
      </c>
      <c r="B27" t="s">
        <v>1347</v>
      </c>
      <c r="E27" t="s">
        <v>1348</v>
      </c>
      <c r="H27" t="str">
        <f t="shared" si="0"/>
        <v/>
      </c>
      <c r="I27">
        <f t="shared" si="1"/>
        <v>22.5</v>
      </c>
      <c r="J27" t="str">
        <f t="shared" si="2"/>
        <v/>
      </c>
      <c r="K27" t="str">
        <f t="shared" si="3"/>
        <v/>
      </c>
      <c r="L27" s="33">
        <f t="shared" si="4"/>
        <v>0</v>
      </c>
      <c r="M27">
        <f>IFERROR(INDEX(espn!$J$2:$J$400,MATCH(RIGHT(B27,LEN(B27)-1),espn!$A$2:$A$400,0),1),INDEX(espn!$J$2:$J$400,MATCH(RIGHT(B27,LEN(B27)-1)&amp;" jr.",espn!$A$2:$A$400,0),1))</f>
        <v>33</v>
      </c>
      <c r="N27">
        <f t="shared" ref="N27:N48" si="7">IFERROR(M27-MIN(H27:K27),0)</f>
        <v>10.5</v>
      </c>
      <c r="O27" t="s">
        <v>856</v>
      </c>
    </row>
    <row r="28" spans="1:15">
      <c r="A28">
        <v>71</v>
      </c>
      <c r="B28" t="s">
        <v>1349</v>
      </c>
      <c r="D28" t="s">
        <v>1350</v>
      </c>
      <c r="E28" t="s">
        <v>1309</v>
      </c>
      <c r="F28" t="s">
        <v>1351</v>
      </c>
      <c r="H28">
        <f t="shared" si="0"/>
        <v>47.5</v>
      </c>
      <c r="I28">
        <f t="shared" si="1"/>
        <v>54.5</v>
      </c>
      <c r="J28">
        <f t="shared" si="2"/>
        <v>47.5</v>
      </c>
      <c r="K28" t="str">
        <f t="shared" si="3"/>
        <v/>
      </c>
      <c r="L28" s="33">
        <f t="shared" si="4"/>
        <v>7</v>
      </c>
      <c r="M28">
        <f>IFERROR(INDEX(espn!$J$2:$J$400,MATCH(RIGHT(B28,LEN(B28)-1),espn!$A$2:$A$400,0),1),INDEX(espn!$J$2:$J$400,MATCH(RIGHT(B28,LEN(B28)-1)&amp;" jr.",espn!$A$2:$A$400,0),1))</f>
        <v>57</v>
      </c>
      <c r="N28">
        <f t="shared" si="7"/>
        <v>9.5</v>
      </c>
      <c r="O28" t="s">
        <v>856</v>
      </c>
    </row>
    <row r="29" spans="1:15">
      <c r="A29">
        <v>63</v>
      </c>
      <c r="B29" t="s">
        <v>1352</v>
      </c>
      <c r="D29" t="s">
        <v>1353</v>
      </c>
      <c r="E29" t="s">
        <v>1046</v>
      </c>
      <c r="F29" t="s">
        <v>1084</v>
      </c>
      <c r="G29" t="s">
        <v>1341</v>
      </c>
      <c r="H29">
        <f t="shared" si="0"/>
        <v>52.5</v>
      </c>
      <c r="I29">
        <f t="shared" si="1"/>
        <v>49.5</v>
      </c>
      <c r="J29">
        <f t="shared" si="2"/>
        <v>50.5</v>
      </c>
      <c r="K29">
        <f t="shared" si="3"/>
        <v>49.5</v>
      </c>
      <c r="L29" s="33">
        <f t="shared" si="4"/>
        <v>3</v>
      </c>
      <c r="M29">
        <f>IFERROR(INDEX(espn!$J$2:$J$400,MATCH(RIGHT(B29,LEN(B29)-1),espn!$A$2:$A$400,0),1),INDEX(espn!$J$2:$J$400,MATCH(RIGHT(B29,LEN(B29)-1)&amp;" jr.",espn!$A$2:$A$400,0),1))</f>
        <v>59</v>
      </c>
      <c r="N29">
        <f t="shared" si="7"/>
        <v>9.5</v>
      </c>
      <c r="O29" t="s">
        <v>856</v>
      </c>
    </row>
    <row r="30" spans="1:15">
      <c r="A30">
        <v>67</v>
      </c>
      <c r="B30" t="s">
        <v>1354</v>
      </c>
      <c r="D30" t="s">
        <v>1046</v>
      </c>
      <c r="E30" t="s">
        <v>1082</v>
      </c>
      <c r="F30" t="s">
        <v>1355</v>
      </c>
      <c r="G30" t="s">
        <v>1084</v>
      </c>
      <c r="H30">
        <f t="shared" si="0"/>
        <v>49.5</v>
      </c>
      <c r="I30">
        <f t="shared" si="1"/>
        <v>48.5</v>
      </c>
      <c r="J30">
        <f t="shared" si="2"/>
        <v>49.5</v>
      </c>
      <c r="K30">
        <f t="shared" si="3"/>
        <v>50.5</v>
      </c>
      <c r="L30" s="33">
        <f t="shared" si="4"/>
        <v>2</v>
      </c>
      <c r="M30">
        <f>IFERROR(INDEX(espn!$J$2:$J$400,MATCH(RIGHT(B30,LEN(B30)-1),espn!$A$2:$A$400,0),1),INDEX(espn!$J$2:$J$400,MATCH(RIGHT(B30,LEN(B30)-1)&amp;" jr.",espn!$A$2:$A$400,0),1))</f>
        <v>58</v>
      </c>
      <c r="N30">
        <f t="shared" si="7"/>
        <v>9.5</v>
      </c>
      <c r="O30" t="s">
        <v>856</v>
      </c>
    </row>
    <row r="31" spans="1:15">
      <c r="A31">
        <v>125</v>
      </c>
      <c r="B31" t="s">
        <v>1356</v>
      </c>
      <c r="D31" t="s">
        <v>1357</v>
      </c>
      <c r="E31" t="s">
        <v>1189</v>
      </c>
      <c r="F31" t="s">
        <v>1191</v>
      </c>
      <c r="G31" t="s">
        <v>1191</v>
      </c>
      <c r="H31">
        <f t="shared" si="0"/>
        <v>34.5</v>
      </c>
      <c r="I31">
        <f t="shared" si="1"/>
        <v>32.5</v>
      </c>
      <c r="J31">
        <f t="shared" si="2"/>
        <v>33.5</v>
      </c>
      <c r="K31">
        <f t="shared" si="3"/>
        <v>33.5</v>
      </c>
      <c r="L31" s="33">
        <f t="shared" si="4"/>
        <v>2</v>
      </c>
      <c r="M31">
        <f>IFERROR(INDEX(espn!$J$2:$J$400,MATCH(RIGHT(B31,LEN(B31)-1),espn!$A$2:$A$400,0),1),INDEX(espn!$J$2:$J$400,MATCH(RIGHT(B31,LEN(B31)-1)&amp;" jr.",espn!$A$2:$A$400,0),1))</f>
        <v>42</v>
      </c>
      <c r="N31">
        <f t="shared" si="7"/>
        <v>9.5</v>
      </c>
      <c r="O31" t="s">
        <v>856</v>
      </c>
    </row>
    <row r="32" spans="1:15">
      <c r="A32">
        <v>191</v>
      </c>
      <c r="B32" t="s">
        <v>1358</v>
      </c>
      <c r="D32" t="s">
        <v>1207</v>
      </c>
      <c r="E32" t="s">
        <v>1112</v>
      </c>
      <c r="F32" t="s">
        <v>1359</v>
      </c>
      <c r="H32">
        <f t="shared" si="0"/>
        <v>15.5</v>
      </c>
      <c r="I32">
        <f t="shared" si="1"/>
        <v>14.5</v>
      </c>
      <c r="J32">
        <f t="shared" si="2"/>
        <v>16.5</v>
      </c>
      <c r="K32" t="str">
        <f t="shared" si="3"/>
        <v/>
      </c>
      <c r="L32" s="33">
        <f t="shared" si="4"/>
        <v>2</v>
      </c>
      <c r="M32">
        <f>IFERROR(INDEX(espn!$J$2:$J$400,MATCH(RIGHT(B32,LEN(B32)-1),espn!$A$2:$A$400,0),1),INDEX(espn!$J$2:$J$400,MATCH(RIGHT(B32,LEN(B32)-1)&amp;" jr.",espn!$A$2:$A$400,0),1))</f>
        <v>24</v>
      </c>
      <c r="N32">
        <f t="shared" si="7"/>
        <v>9.5</v>
      </c>
      <c r="O32" t="s">
        <v>856</v>
      </c>
    </row>
    <row r="33" spans="1:15">
      <c r="A33">
        <v>89</v>
      </c>
      <c r="B33" s="39" t="s">
        <v>1360</v>
      </c>
      <c r="D33" t="s">
        <v>1218</v>
      </c>
      <c r="E33" t="s">
        <v>1361</v>
      </c>
      <c r="F33" t="s">
        <v>1362</v>
      </c>
      <c r="H33">
        <f t="shared" si="0"/>
        <v>40.5</v>
      </c>
      <c r="I33">
        <f t="shared" si="1"/>
        <v>41.5</v>
      </c>
      <c r="J33">
        <f t="shared" si="2"/>
        <v>40.5</v>
      </c>
      <c r="K33" t="str">
        <f t="shared" si="3"/>
        <v/>
      </c>
      <c r="L33" s="33">
        <f t="shared" si="4"/>
        <v>1</v>
      </c>
      <c r="M33">
        <f>IFERROR(INDEX(espn!$J$2:$J$400,MATCH(RIGHT(B33,LEN(B33)-1),espn!$A$2:$A$400,0),1),INDEX(espn!$J$2:$J$400,MATCH(RIGHT(B33,LEN(B33)-1)&amp;" jr.",espn!$A$2:$A$400,0),1))</f>
        <v>50</v>
      </c>
      <c r="N33">
        <f t="shared" si="7"/>
        <v>9.5</v>
      </c>
      <c r="O33" t="s">
        <v>856</v>
      </c>
    </row>
    <row r="34" spans="1:15">
      <c r="A34">
        <v>121</v>
      </c>
      <c r="B34" t="s">
        <v>1363</v>
      </c>
      <c r="D34" t="s">
        <v>1188</v>
      </c>
      <c r="E34" t="s">
        <v>1188</v>
      </c>
      <c r="F34" t="s">
        <v>1364</v>
      </c>
      <c r="H34">
        <f t="shared" si="0"/>
        <v>33.5</v>
      </c>
      <c r="I34">
        <f t="shared" si="1"/>
        <v>33.5</v>
      </c>
      <c r="J34">
        <f t="shared" si="2"/>
        <v>32.5</v>
      </c>
      <c r="K34" t="str">
        <f t="shared" si="3"/>
        <v/>
      </c>
      <c r="L34" s="33">
        <f t="shared" si="4"/>
        <v>1</v>
      </c>
      <c r="M34">
        <f>IFERROR(INDEX(espn!$J$2:$J$400,MATCH(RIGHT(B34,LEN(B34)-1),espn!$A$2:$A$400,0),1),INDEX(espn!$J$2:$J$400,MATCH(RIGHT(B34,LEN(B34)-1)&amp;" jr.",espn!$A$2:$A$400,0),1))</f>
        <v>42</v>
      </c>
      <c r="N34">
        <f t="shared" si="7"/>
        <v>9.5</v>
      </c>
      <c r="O34" t="s">
        <v>856</v>
      </c>
    </row>
    <row r="35" spans="1:15">
      <c r="A35">
        <v>141</v>
      </c>
      <c r="B35" t="s">
        <v>1365</v>
      </c>
      <c r="D35" t="s">
        <v>1059</v>
      </c>
      <c r="E35" t="s">
        <v>1366</v>
      </c>
      <c r="F35" t="s">
        <v>1367</v>
      </c>
      <c r="H35">
        <f t="shared" si="0"/>
        <v>27.5</v>
      </c>
      <c r="I35">
        <f t="shared" si="1"/>
        <v>26.5</v>
      </c>
      <c r="J35">
        <f t="shared" si="2"/>
        <v>27.5</v>
      </c>
      <c r="K35" t="str">
        <f t="shared" si="3"/>
        <v/>
      </c>
      <c r="L35" s="33">
        <f t="shared" si="4"/>
        <v>1</v>
      </c>
      <c r="M35">
        <f>IFERROR(INDEX(espn!$J$2:$J$400,MATCH(RIGHT(B35,LEN(B35)-1),espn!$A$2:$A$400,0),1),INDEX(espn!$J$2:$J$400,MATCH(RIGHT(B35,LEN(B35)-1)&amp;" jr.",espn!$A$2:$A$400,0),1))</f>
        <v>36</v>
      </c>
      <c r="N35">
        <f t="shared" si="7"/>
        <v>9.5</v>
      </c>
      <c r="O35" t="s">
        <v>856</v>
      </c>
    </row>
    <row r="36" spans="1:15">
      <c r="A36">
        <v>11</v>
      </c>
      <c r="B36" t="s">
        <v>1368</v>
      </c>
      <c r="D36" t="s">
        <v>1064</v>
      </c>
      <c r="E36" t="s">
        <v>1369</v>
      </c>
      <c r="F36" t="s">
        <v>1370</v>
      </c>
      <c r="G36" t="s">
        <v>1371</v>
      </c>
      <c r="H36">
        <f t="shared" si="0"/>
        <v>73.5</v>
      </c>
      <c r="I36">
        <f t="shared" si="1"/>
        <v>75.5</v>
      </c>
      <c r="J36">
        <f t="shared" si="2"/>
        <v>73.5</v>
      </c>
      <c r="K36">
        <f t="shared" si="3"/>
        <v>72.5</v>
      </c>
      <c r="L36" s="33">
        <f t="shared" si="4"/>
        <v>3</v>
      </c>
      <c r="M36">
        <f>IFERROR(INDEX(espn!$J$2:$J$400,MATCH(RIGHT(B36,LEN(B36)-1),espn!$A$2:$A$400,0),1),INDEX(espn!$J$2:$J$400,MATCH(RIGHT(B36,LEN(B36)-1)&amp;" jr.",espn!$A$2:$A$400,0),1))</f>
        <v>81</v>
      </c>
      <c r="N36">
        <f t="shared" si="7"/>
        <v>8.5</v>
      </c>
      <c r="O36" t="s">
        <v>856</v>
      </c>
    </row>
    <row r="37" spans="1:15">
      <c r="A37">
        <v>135</v>
      </c>
      <c r="B37" t="s">
        <v>1372</v>
      </c>
      <c r="D37" t="s">
        <v>1188</v>
      </c>
      <c r="E37" t="s">
        <v>1278</v>
      </c>
      <c r="F37" t="s">
        <v>1191</v>
      </c>
      <c r="G37" t="s">
        <v>1373</v>
      </c>
      <c r="H37">
        <f t="shared" si="0"/>
        <v>33.5</v>
      </c>
      <c r="I37">
        <f t="shared" si="1"/>
        <v>31.5</v>
      </c>
      <c r="J37">
        <f t="shared" si="2"/>
        <v>33.5</v>
      </c>
      <c r="K37">
        <f t="shared" si="3"/>
        <v>31.5</v>
      </c>
      <c r="L37" s="33">
        <f t="shared" si="4"/>
        <v>2</v>
      </c>
      <c r="M37">
        <f>IFERROR(INDEX(espn!$J$2:$J$400,MATCH(RIGHT(B37,LEN(B37)-1),espn!$A$2:$A$400,0),1),INDEX(espn!$J$2:$J$400,MATCH(RIGHT(B37,LEN(B37)-1)&amp;" jr.",espn!$A$2:$A$400,0),1))</f>
        <v>40</v>
      </c>
      <c r="N37">
        <f t="shared" si="7"/>
        <v>8.5</v>
      </c>
      <c r="O37" t="s">
        <v>856</v>
      </c>
    </row>
    <row r="38" spans="1:15">
      <c r="A38">
        <v>173</v>
      </c>
      <c r="B38" t="s">
        <v>1053</v>
      </c>
      <c r="D38" t="s">
        <v>1374</v>
      </c>
      <c r="E38" t="s">
        <v>1375</v>
      </c>
      <c r="F38" t="s">
        <v>1376</v>
      </c>
      <c r="G38" t="s">
        <v>1377</v>
      </c>
      <c r="H38">
        <f t="shared" si="0"/>
        <v>17.5</v>
      </c>
      <c r="I38">
        <f t="shared" si="1"/>
        <v>17.5</v>
      </c>
      <c r="J38">
        <f t="shared" si="2"/>
        <v>19.5</v>
      </c>
      <c r="K38">
        <f t="shared" si="3"/>
        <v>17.5</v>
      </c>
      <c r="L38" s="33">
        <f t="shared" si="4"/>
        <v>2</v>
      </c>
      <c r="M38">
        <f>IFERROR(INDEX(espn!$J$2:$J$400,MATCH(RIGHT(B38,LEN(B38)-1),espn!$A$2:$A$400,0),1),INDEX(espn!$J$2:$J$400,MATCH(RIGHT(B38,LEN(B38)-1)&amp;" jr.",espn!$A$2:$A$400,0),1))</f>
        <v>26</v>
      </c>
      <c r="N38">
        <f t="shared" si="7"/>
        <v>8.5</v>
      </c>
      <c r="O38" t="s">
        <v>856</v>
      </c>
    </row>
    <row r="39" spans="1:15">
      <c r="A39">
        <v>129</v>
      </c>
      <c r="B39" t="s">
        <v>1378</v>
      </c>
      <c r="D39" t="s">
        <v>1379</v>
      </c>
      <c r="E39" t="s">
        <v>1189</v>
      </c>
      <c r="F39" t="s">
        <v>1380</v>
      </c>
      <c r="G39" t="s">
        <v>1381</v>
      </c>
      <c r="H39">
        <f t="shared" si="0"/>
        <v>31.5</v>
      </c>
      <c r="I39">
        <f t="shared" si="1"/>
        <v>32.5</v>
      </c>
      <c r="J39">
        <f t="shared" si="2"/>
        <v>32.5</v>
      </c>
      <c r="K39">
        <f t="shared" si="3"/>
        <v>31.5</v>
      </c>
      <c r="L39" s="33">
        <f t="shared" si="4"/>
        <v>1</v>
      </c>
      <c r="M39">
        <f>IFERROR(INDEX(espn!$J$2:$J$400,MATCH(RIGHT(B39,LEN(B39)-1),espn!$A$2:$A$400,0),1),INDEX(espn!$J$2:$J$400,MATCH(RIGHT(B39,LEN(B39)-1)&amp;" jr.",espn!$A$2:$A$400,0),1))</f>
        <v>40</v>
      </c>
      <c r="N39">
        <f t="shared" si="7"/>
        <v>8.5</v>
      </c>
      <c r="O39" t="s">
        <v>856</v>
      </c>
    </row>
    <row r="40" spans="1:15">
      <c r="A40">
        <v>103</v>
      </c>
      <c r="B40" t="s">
        <v>1382</v>
      </c>
      <c r="D40" t="s">
        <v>1072</v>
      </c>
      <c r="E40" t="s">
        <v>1383</v>
      </c>
      <c r="F40" t="s">
        <v>1384</v>
      </c>
      <c r="H40">
        <f t="shared" si="0"/>
        <v>36.5</v>
      </c>
      <c r="I40">
        <f t="shared" si="1"/>
        <v>37.5</v>
      </c>
      <c r="J40">
        <f t="shared" si="2"/>
        <v>37.5</v>
      </c>
      <c r="K40" t="str">
        <f t="shared" si="3"/>
        <v/>
      </c>
      <c r="L40" s="33">
        <f t="shared" si="4"/>
        <v>1</v>
      </c>
      <c r="M40">
        <f>IFERROR(INDEX(espn!$J$2:$J$400,MATCH(RIGHT(B40,LEN(B40)-1),espn!$A$2:$A$400,0),1),INDEX(espn!$J$2:$J$400,MATCH(RIGHT(B40,LEN(B40)-1)&amp;" jr.",espn!$A$2:$A$400,0),1))</f>
        <v>44</v>
      </c>
      <c r="N40">
        <f t="shared" si="7"/>
        <v>7.5</v>
      </c>
      <c r="O40" t="s">
        <v>856</v>
      </c>
    </row>
    <row r="41" spans="1:15">
      <c r="A41">
        <v>147</v>
      </c>
      <c r="B41" t="s">
        <v>1385</v>
      </c>
      <c r="D41" t="s">
        <v>1386</v>
      </c>
      <c r="E41" t="s">
        <v>1058</v>
      </c>
      <c r="F41" t="s">
        <v>1061</v>
      </c>
      <c r="G41" t="s">
        <v>1061</v>
      </c>
      <c r="H41">
        <f t="shared" si="0"/>
        <v>24.5</v>
      </c>
      <c r="I41">
        <f t="shared" si="1"/>
        <v>25.5</v>
      </c>
      <c r="J41">
        <f t="shared" si="2"/>
        <v>25.5</v>
      </c>
      <c r="K41">
        <f t="shared" si="3"/>
        <v>25.5</v>
      </c>
      <c r="L41" s="33">
        <f t="shared" si="4"/>
        <v>1</v>
      </c>
      <c r="M41">
        <f>IFERROR(INDEX(espn!$J$2:$J$400,MATCH(RIGHT(B41,LEN(B41)-1),espn!$A$2:$A$400,0),1),INDEX(espn!$J$2:$J$400,MATCH(RIGHT(B41,LEN(B41)-1)&amp;" jr.",espn!$A$2:$A$400,0),1))</f>
        <v>32</v>
      </c>
      <c r="N41">
        <f t="shared" si="7"/>
        <v>7.5</v>
      </c>
      <c r="O41" t="s">
        <v>856</v>
      </c>
    </row>
    <row r="42" spans="1:15">
      <c r="A42">
        <v>155</v>
      </c>
      <c r="B42" t="s">
        <v>1156</v>
      </c>
      <c r="D42" t="s">
        <v>1387</v>
      </c>
      <c r="E42" t="s">
        <v>1348</v>
      </c>
      <c r="F42" t="s">
        <v>1388</v>
      </c>
      <c r="G42" t="s">
        <v>1389</v>
      </c>
      <c r="H42">
        <f t="shared" si="0"/>
        <v>21.5</v>
      </c>
      <c r="I42">
        <f t="shared" si="1"/>
        <v>22.5</v>
      </c>
      <c r="J42">
        <f t="shared" si="2"/>
        <v>21.5</v>
      </c>
      <c r="K42">
        <f t="shared" si="3"/>
        <v>22.5</v>
      </c>
      <c r="L42" s="33">
        <f t="shared" si="4"/>
        <v>1</v>
      </c>
      <c r="M42">
        <f>IFERROR(INDEX(espn!$J$2:$J$400,MATCH(RIGHT(B42,LEN(B42)-1),espn!$A$2:$A$400,0),1),INDEX(espn!$J$2:$J$400,MATCH(RIGHT(B42,LEN(B42)-1)&amp;" jr.",espn!$A$2:$A$400,0),1))</f>
        <v>29</v>
      </c>
      <c r="N42">
        <f t="shared" si="7"/>
        <v>7.5</v>
      </c>
      <c r="O42" t="s">
        <v>856</v>
      </c>
    </row>
    <row r="43" spans="1:15">
      <c r="A43">
        <v>187</v>
      </c>
      <c r="B43" t="s">
        <v>1085</v>
      </c>
      <c r="D43" t="s">
        <v>1390</v>
      </c>
      <c r="E43" t="s">
        <v>1391</v>
      </c>
      <c r="F43" t="s">
        <v>1359</v>
      </c>
      <c r="G43" t="s">
        <v>1392</v>
      </c>
      <c r="H43">
        <f t="shared" si="0"/>
        <v>16.5</v>
      </c>
      <c r="I43">
        <f t="shared" si="1"/>
        <v>16.5</v>
      </c>
      <c r="J43">
        <f t="shared" si="2"/>
        <v>16.5</v>
      </c>
      <c r="K43">
        <f t="shared" si="3"/>
        <v>15.5</v>
      </c>
      <c r="L43" s="33">
        <f t="shared" si="4"/>
        <v>1</v>
      </c>
      <c r="M43">
        <f>IFERROR(INDEX(espn!$J$2:$J$400,MATCH(RIGHT(B43,LEN(B43)-1),espn!$A$2:$A$400,0),1),INDEX(espn!$J$2:$J$400,MATCH(RIGHT(B43,LEN(B43)-1)&amp;" jr.",espn!$A$2:$A$400,0),1))</f>
        <v>23</v>
      </c>
      <c r="N43">
        <f t="shared" si="7"/>
        <v>7.5</v>
      </c>
      <c r="O43" t="s">
        <v>856</v>
      </c>
    </row>
    <row r="44" spans="1:15">
      <c r="A44">
        <v>193</v>
      </c>
      <c r="B44" t="s">
        <v>1034</v>
      </c>
      <c r="D44" t="s">
        <v>1393</v>
      </c>
      <c r="E44" t="s">
        <v>1112</v>
      </c>
      <c r="F44" t="s">
        <v>1394</v>
      </c>
      <c r="H44">
        <f t="shared" si="0"/>
        <v>13.5</v>
      </c>
      <c r="I44">
        <f t="shared" si="1"/>
        <v>14.5</v>
      </c>
      <c r="J44">
        <f t="shared" si="2"/>
        <v>13.5</v>
      </c>
      <c r="K44" t="str">
        <f t="shared" si="3"/>
        <v/>
      </c>
      <c r="L44" s="33">
        <f t="shared" si="4"/>
        <v>1</v>
      </c>
      <c r="M44">
        <f>IFERROR(INDEX(espn!$J$2:$J$400,MATCH(RIGHT(B44,LEN(B44)-1),espn!$A$2:$A$400,0),1),INDEX(espn!$J$2:$J$400,MATCH(RIGHT(B44,LEN(B44)-1)&amp;" jr.",espn!$A$2:$A$400,0),1))</f>
        <v>21</v>
      </c>
      <c r="N44">
        <f t="shared" si="7"/>
        <v>7.5</v>
      </c>
      <c r="O44" t="s">
        <v>856</v>
      </c>
    </row>
    <row r="45" spans="1:15">
      <c r="A45">
        <v>161</v>
      </c>
      <c r="B45" t="s">
        <v>1395</v>
      </c>
      <c r="E45" t="s">
        <v>1396</v>
      </c>
      <c r="F45" t="s">
        <v>1397</v>
      </c>
      <c r="G45" t="s">
        <v>1398</v>
      </c>
      <c r="H45" t="str">
        <f t="shared" si="0"/>
        <v/>
      </c>
      <c r="I45">
        <f t="shared" si="1"/>
        <v>21.5</v>
      </c>
      <c r="J45">
        <f t="shared" si="2"/>
        <v>21.5</v>
      </c>
      <c r="K45">
        <f t="shared" si="3"/>
        <v>21.5</v>
      </c>
      <c r="L45" s="33">
        <f t="shared" si="4"/>
        <v>0</v>
      </c>
      <c r="M45">
        <f>IFERROR(INDEX(espn!$J$2:$J$400,MATCH(RIGHT(B45,LEN(B45)-1),espn!$A$2:$A$400,0),1),INDEX(espn!$J$2:$J$400,MATCH(RIGHT(B45,LEN(B45)-1)&amp;" jr.",espn!$A$2:$A$400,0),1))</f>
        <v>29</v>
      </c>
      <c r="N45">
        <f t="shared" si="7"/>
        <v>7.5</v>
      </c>
      <c r="O45" t="s">
        <v>856</v>
      </c>
    </row>
    <row r="46" spans="1:15">
      <c r="A46">
        <v>219</v>
      </c>
      <c r="B46" t="s">
        <v>1154</v>
      </c>
      <c r="F46" t="s">
        <v>1399</v>
      </c>
      <c r="H46" t="str">
        <f t="shared" si="0"/>
        <v/>
      </c>
      <c r="I46" t="str">
        <f t="shared" si="1"/>
        <v/>
      </c>
      <c r="J46">
        <f t="shared" si="2"/>
        <v>3.5</v>
      </c>
      <c r="K46" t="str">
        <f t="shared" si="3"/>
        <v/>
      </c>
      <c r="L46" s="33">
        <f t="shared" si="4"/>
        <v>0</v>
      </c>
      <c r="M46">
        <f>IFERROR(INDEX(espn!$J$2:$J$400,MATCH(RIGHT(B46,LEN(B46)-1),espn!$A$2:$A$400,0),1),INDEX(espn!$J$2:$J$400,MATCH(RIGHT(B46,LEN(B46)-1)&amp;" jr.",espn!$A$2:$A$400,0),1))</f>
        <v>11</v>
      </c>
      <c r="N46">
        <f t="shared" si="7"/>
        <v>7.5</v>
      </c>
      <c r="O46" t="s">
        <v>856</v>
      </c>
    </row>
    <row r="47" spans="1:15">
      <c r="A47">
        <v>17</v>
      </c>
      <c r="B47" s="39" t="s">
        <v>1400</v>
      </c>
      <c r="D47" t="s">
        <v>1401</v>
      </c>
      <c r="E47" t="s">
        <v>1149</v>
      </c>
      <c r="F47" t="s">
        <v>1183</v>
      </c>
      <c r="G47" t="s">
        <v>1292</v>
      </c>
      <c r="H47">
        <f t="shared" si="0"/>
        <v>65.5</v>
      </c>
      <c r="I47">
        <f t="shared" si="1"/>
        <v>66.5</v>
      </c>
      <c r="J47">
        <f t="shared" si="2"/>
        <v>66.5</v>
      </c>
      <c r="K47">
        <f t="shared" si="3"/>
        <v>64.5</v>
      </c>
      <c r="L47" s="33">
        <f t="shared" si="4"/>
        <v>2</v>
      </c>
      <c r="M47">
        <f>IFERROR(INDEX(espn!$J$2:$J$400,MATCH(RIGHT(B47,LEN(B47)-1),espn!$A$2:$A$400,0),1),INDEX(espn!$J$2:$J$400,MATCH(RIGHT(B47,LEN(B47)-1)&amp;" jr.",espn!$A$2:$A$400,0),1))</f>
        <v>71</v>
      </c>
      <c r="N47">
        <f t="shared" si="7"/>
        <v>6.5</v>
      </c>
      <c r="O47" t="s">
        <v>856</v>
      </c>
    </row>
    <row r="48" spans="1:15">
      <c r="A48">
        <v>167</v>
      </c>
      <c r="B48" t="s">
        <v>1402</v>
      </c>
      <c r="D48" t="s">
        <v>1403</v>
      </c>
      <c r="E48" t="s">
        <v>1404</v>
      </c>
      <c r="G48" t="s">
        <v>1405</v>
      </c>
      <c r="H48">
        <f t="shared" si="0"/>
        <v>19.5</v>
      </c>
      <c r="I48">
        <f t="shared" si="1"/>
        <v>17.5</v>
      </c>
      <c r="J48" t="str">
        <f t="shared" si="2"/>
        <v/>
      </c>
      <c r="K48">
        <f t="shared" si="3"/>
        <v>19.5</v>
      </c>
      <c r="L48" s="33">
        <f t="shared" si="4"/>
        <v>2</v>
      </c>
      <c r="M48">
        <f>IFERROR(INDEX(espn!$J$2:$J$400,MATCH(RIGHT(B48,LEN(B48)-1),espn!$A$2:$A$400,0),1),INDEX(espn!$J$2:$J$400,MATCH(RIGHT(B48,LEN(B48)-1)&amp;" jr.",espn!$A$2:$A$400,0),1))</f>
        <v>24</v>
      </c>
      <c r="N48">
        <f t="shared" si="7"/>
        <v>6.5</v>
      </c>
      <c r="O48" t="s">
        <v>856</v>
      </c>
    </row>
    <row r="49" spans="1:15">
      <c r="A49">
        <v>94</v>
      </c>
      <c r="B49" t="s">
        <v>1406</v>
      </c>
      <c r="D49" t="s">
        <v>1407</v>
      </c>
      <c r="E49" t="s">
        <v>1408</v>
      </c>
      <c r="F49" t="s">
        <v>1409</v>
      </c>
      <c r="G49" t="s">
        <v>1410</v>
      </c>
      <c r="H49">
        <f t="shared" si="0"/>
        <v>38.5</v>
      </c>
      <c r="I49">
        <f t="shared" si="1"/>
        <v>37.5</v>
      </c>
      <c r="J49">
        <f t="shared" si="2"/>
        <v>38.5</v>
      </c>
      <c r="K49">
        <f t="shared" si="3"/>
        <v>37.5</v>
      </c>
      <c r="L49" s="33">
        <f t="shared" si="4"/>
        <v>1</v>
      </c>
      <c r="M49">
        <f>IFERROR(INDEX(espn!$J$2:$J$400,MATCH(RIGHT(B49,LEN(B49)-1),espn!$A$2:$A$400,0),1),INDEX(espn!$J$2:$J$400,MATCH(RIGHT(B49,LEN(B49)-1)&amp;" jr.",espn!$A$2:$A$400,0),1))</f>
        <v>32</v>
      </c>
      <c r="N49">
        <f>IFERROR(MAX(H49:K49)-M49,0)</f>
        <v>6.5</v>
      </c>
      <c r="O49" t="s">
        <v>882</v>
      </c>
    </row>
    <row r="50" spans="1:15">
      <c r="A50">
        <v>197</v>
      </c>
      <c r="B50" t="s">
        <v>1147</v>
      </c>
      <c r="D50" t="s">
        <v>1411</v>
      </c>
      <c r="F50" t="s">
        <v>1412</v>
      </c>
      <c r="G50" t="s">
        <v>1413</v>
      </c>
      <c r="H50">
        <f t="shared" si="0"/>
        <v>13.5</v>
      </c>
      <c r="I50" t="str">
        <f t="shared" si="1"/>
        <v/>
      </c>
      <c r="J50">
        <f t="shared" si="2"/>
        <v>13.5</v>
      </c>
      <c r="K50">
        <f t="shared" si="3"/>
        <v>12.5</v>
      </c>
      <c r="L50" s="33">
        <f t="shared" si="4"/>
        <v>1</v>
      </c>
      <c r="M50">
        <f>IFERROR(INDEX(espn!$J$2:$J$400,MATCH(RIGHT(B50,LEN(B50)-1),espn!$A$2:$A$400,0),1),INDEX(espn!$J$2:$J$400,MATCH(RIGHT(B50,LEN(B50)-1)&amp;" jr.",espn!$A$2:$A$400,0),1))</f>
        <v>19</v>
      </c>
      <c r="N50">
        <f>IFERROR(M50-MIN(H50:K50),0)</f>
        <v>6.5</v>
      </c>
      <c r="O50" t="s">
        <v>856</v>
      </c>
    </row>
    <row r="51" spans="1:15">
      <c r="A51">
        <v>123</v>
      </c>
      <c r="B51" t="s">
        <v>1414</v>
      </c>
      <c r="E51" t="s">
        <v>1188</v>
      </c>
      <c r="H51" t="str">
        <f t="shared" si="0"/>
        <v/>
      </c>
      <c r="I51">
        <f t="shared" si="1"/>
        <v>33.5</v>
      </c>
      <c r="J51" t="str">
        <f t="shared" si="2"/>
        <v/>
      </c>
      <c r="K51" t="str">
        <f t="shared" si="3"/>
        <v/>
      </c>
      <c r="L51" s="33">
        <f t="shared" si="4"/>
        <v>0</v>
      </c>
      <c r="M51">
        <f>IFERROR(INDEX(espn!$J$2:$J$400,MATCH(RIGHT(B51,LEN(B51)-1),espn!$A$2:$A$400,0),1),INDEX(espn!$J$2:$J$400,MATCH(RIGHT(B51,LEN(B51)-1)&amp;" jr.",espn!$A$2:$A$400,0),1))</f>
        <v>40</v>
      </c>
      <c r="N51">
        <f>IFERROR(M51-MIN(H51:K51),0)</f>
        <v>6.5</v>
      </c>
      <c r="O51" t="s">
        <v>856</v>
      </c>
    </row>
    <row r="52" spans="1:15">
      <c r="A52">
        <v>8</v>
      </c>
      <c r="B52" s="39" t="s">
        <v>1415</v>
      </c>
      <c r="D52" t="s">
        <v>1416</v>
      </c>
      <c r="E52" t="s">
        <v>1262</v>
      </c>
      <c r="F52" t="s">
        <v>1417</v>
      </c>
      <c r="G52" t="s">
        <v>1418</v>
      </c>
      <c r="H52">
        <f t="shared" si="0"/>
        <v>75.5</v>
      </c>
      <c r="I52">
        <f t="shared" si="1"/>
        <v>72.5</v>
      </c>
      <c r="J52">
        <f t="shared" si="2"/>
        <v>77.5</v>
      </c>
      <c r="K52">
        <f t="shared" si="3"/>
        <v>75.5</v>
      </c>
      <c r="L52" s="33">
        <f t="shared" si="4"/>
        <v>5</v>
      </c>
      <c r="M52">
        <f>IFERROR(INDEX(espn!$J$2:$J$400,MATCH(RIGHT(B52,LEN(B52)-1),espn!$A$2:$A$400,0),1),INDEX(espn!$J$2:$J$400,MATCH(RIGHT(B52,LEN(B52)-1)&amp;" jr.",espn!$A$2:$A$400,0),1))</f>
        <v>72</v>
      </c>
      <c r="N52">
        <f>IFERROR(MAX(H52:K52)-M52,0)</f>
        <v>5.5</v>
      </c>
      <c r="O52" t="s">
        <v>882</v>
      </c>
    </row>
    <row r="53" spans="1:15">
      <c r="A53">
        <v>26</v>
      </c>
      <c r="B53" t="s">
        <v>1419</v>
      </c>
      <c r="D53" t="s">
        <v>1048</v>
      </c>
      <c r="E53" t="s">
        <v>1177</v>
      </c>
      <c r="F53" t="s">
        <v>1420</v>
      </c>
      <c r="G53" t="s">
        <v>1421</v>
      </c>
      <c r="H53">
        <f t="shared" si="0"/>
        <v>56.5</v>
      </c>
      <c r="I53">
        <f t="shared" si="1"/>
        <v>61.5</v>
      </c>
      <c r="J53">
        <f t="shared" si="2"/>
        <v>60.5</v>
      </c>
      <c r="K53">
        <f t="shared" si="3"/>
        <v>58.5</v>
      </c>
      <c r="L53" s="33">
        <f t="shared" si="4"/>
        <v>5</v>
      </c>
      <c r="M53">
        <f>IFERROR(INDEX(espn!$J$2:$J$400,MATCH(RIGHT(B53,LEN(B53)-1),espn!$A$2:$A$400,0),1),INDEX(espn!$J$2:$J$400,MATCH(RIGHT(B53,LEN(B53)-1)&amp;" jr.",espn!$A$2:$A$400,0),1))</f>
        <v>56</v>
      </c>
      <c r="N53">
        <f>IFERROR(MAX(H53:K53)-M53,0)</f>
        <v>5.5</v>
      </c>
      <c r="O53" t="s">
        <v>882</v>
      </c>
    </row>
    <row r="54" spans="1:15">
      <c r="A54">
        <v>40</v>
      </c>
      <c r="B54" t="s">
        <v>1422</v>
      </c>
      <c r="D54" t="s">
        <v>1423</v>
      </c>
      <c r="E54" t="s">
        <v>1424</v>
      </c>
      <c r="F54" t="s">
        <v>1425</v>
      </c>
      <c r="G54" t="s">
        <v>1049</v>
      </c>
      <c r="H54">
        <f t="shared" si="0"/>
        <v>57.5</v>
      </c>
      <c r="I54">
        <f t="shared" si="1"/>
        <v>54.5</v>
      </c>
      <c r="J54">
        <f t="shared" si="2"/>
        <v>57.5</v>
      </c>
      <c r="K54">
        <f t="shared" si="3"/>
        <v>56.5</v>
      </c>
      <c r="L54" s="33">
        <f t="shared" si="4"/>
        <v>3</v>
      </c>
      <c r="M54">
        <f>IFERROR(INDEX(espn!$J$2:$J$400,MATCH(RIGHT(B54,LEN(B54)-1),espn!$A$2:$A$400,0),1),INDEX(espn!$J$2:$J$400,MATCH(RIGHT(B54,LEN(B54)-1)&amp;" jr.",espn!$A$2:$A$400,0),1))</f>
        <v>52</v>
      </c>
      <c r="N54">
        <f>IFERROR(MAX(H54:K54)-M54,0)</f>
        <v>5.5</v>
      </c>
      <c r="O54" t="s">
        <v>882</v>
      </c>
    </row>
    <row r="55" spans="1:15">
      <c r="A55">
        <v>91</v>
      </c>
      <c r="B55" t="s">
        <v>1426</v>
      </c>
      <c r="D55" t="s">
        <v>1427</v>
      </c>
      <c r="E55" t="s">
        <v>1428</v>
      </c>
      <c r="F55" t="s">
        <v>1073</v>
      </c>
      <c r="G55" t="s">
        <v>1429</v>
      </c>
      <c r="H55">
        <f t="shared" si="0"/>
        <v>39.5</v>
      </c>
      <c r="I55">
        <f t="shared" si="1"/>
        <v>42.5</v>
      </c>
      <c r="J55">
        <f t="shared" si="2"/>
        <v>39.5</v>
      </c>
      <c r="K55">
        <f t="shared" si="3"/>
        <v>41.5</v>
      </c>
      <c r="L55" s="33">
        <f t="shared" si="4"/>
        <v>3</v>
      </c>
      <c r="M55">
        <f>IFERROR(INDEX(espn!$J$2:$J$400,MATCH(RIGHT(B55,LEN(B55)-1),espn!$A$2:$A$400,0),1),INDEX(espn!$J$2:$J$400,MATCH(RIGHT(B55,LEN(B55)-1)&amp;" jr.",espn!$A$2:$A$400,0),1))</f>
        <v>45</v>
      </c>
      <c r="N55">
        <f t="shared" ref="N55:N61" si="8">IFERROR(M55-MIN(H55:K55),0)</f>
        <v>5.5</v>
      </c>
      <c r="O55" t="s">
        <v>856</v>
      </c>
    </row>
    <row r="56" spans="1:15">
      <c r="A56">
        <v>169</v>
      </c>
      <c r="B56" t="s">
        <v>1110</v>
      </c>
      <c r="D56" t="s">
        <v>1430</v>
      </c>
      <c r="E56" t="s">
        <v>1287</v>
      </c>
      <c r="H56">
        <f t="shared" si="0"/>
        <v>18.5</v>
      </c>
      <c r="I56">
        <f t="shared" si="1"/>
        <v>20.5</v>
      </c>
      <c r="J56" t="str">
        <f t="shared" si="2"/>
        <v/>
      </c>
      <c r="K56" t="str">
        <f t="shared" si="3"/>
        <v/>
      </c>
      <c r="L56" s="33">
        <f t="shared" si="4"/>
        <v>2</v>
      </c>
      <c r="M56">
        <f>IFERROR(INDEX(espn!$J$2:$J$400,MATCH(RIGHT(B56,LEN(B56)-1),espn!$A$2:$A$400,0),1),INDEX(espn!$J$2:$J$400,MATCH(RIGHT(B56,LEN(B56)-1)&amp;" jr.",espn!$A$2:$A$400,0),1))</f>
        <v>24</v>
      </c>
      <c r="N56">
        <f t="shared" si="8"/>
        <v>5.5</v>
      </c>
      <c r="O56" t="s">
        <v>856</v>
      </c>
    </row>
    <row r="57" spans="1:15">
      <c r="A57">
        <v>177</v>
      </c>
      <c r="B57" t="s">
        <v>1431</v>
      </c>
      <c r="D57" t="s">
        <v>1374</v>
      </c>
      <c r="E57" t="s">
        <v>1374</v>
      </c>
      <c r="F57" t="s">
        <v>1432</v>
      </c>
      <c r="G57" t="s">
        <v>1392</v>
      </c>
      <c r="H57">
        <f t="shared" si="0"/>
        <v>17.5</v>
      </c>
      <c r="I57">
        <f t="shared" si="1"/>
        <v>17.5</v>
      </c>
      <c r="J57">
        <f t="shared" si="2"/>
        <v>17.5</v>
      </c>
      <c r="K57">
        <f t="shared" si="3"/>
        <v>15.5</v>
      </c>
      <c r="L57" s="33">
        <f t="shared" si="4"/>
        <v>2</v>
      </c>
      <c r="M57">
        <f>IFERROR(INDEX(espn!$J$2:$J$400,MATCH(RIGHT(B57,LEN(B57)-1),espn!$A$2:$A$400,0),1),INDEX(espn!$J$2:$J$400,MATCH(RIGHT(B57,LEN(B57)-1)&amp;" jr.",espn!$A$2:$A$400,0),1))</f>
        <v>21</v>
      </c>
      <c r="N57">
        <f t="shared" si="8"/>
        <v>5.5</v>
      </c>
      <c r="O57" t="s">
        <v>856</v>
      </c>
    </row>
    <row r="58" spans="1:15">
      <c r="A58">
        <v>31</v>
      </c>
      <c r="B58" s="39" t="s">
        <v>1433</v>
      </c>
      <c r="D58" t="s">
        <v>1264</v>
      </c>
      <c r="E58" t="s">
        <v>1264</v>
      </c>
      <c r="F58" t="s">
        <v>1434</v>
      </c>
      <c r="G58" t="s">
        <v>1435</v>
      </c>
      <c r="H58">
        <f t="shared" si="0"/>
        <v>56.5</v>
      </c>
      <c r="I58">
        <f t="shared" si="1"/>
        <v>56.5</v>
      </c>
      <c r="J58">
        <f t="shared" si="2"/>
        <v>57.5</v>
      </c>
      <c r="K58">
        <f t="shared" si="3"/>
        <v>56.5</v>
      </c>
      <c r="L58" s="33">
        <f t="shared" si="4"/>
        <v>1</v>
      </c>
      <c r="M58">
        <f>IFERROR(INDEX(espn!$J$2:$J$400,MATCH(RIGHT(B58,LEN(B58)-1),espn!$A$2:$A$400,0),1),INDEX(espn!$J$2:$J$400,MATCH(RIGHT(B58,LEN(B58)-1)&amp;" jr.",espn!$A$2:$A$400,0),1))</f>
        <v>62</v>
      </c>
      <c r="N58">
        <f t="shared" si="8"/>
        <v>5.5</v>
      </c>
      <c r="O58" t="s">
        <v>856</v>
      </c>
    </row>
    <row r="59" spans="1:15">
      <c r="A59">
        <v>203</v>
      </c>
      <c r="B59" t="s">
        <v>1041</v>
      </c>
      <c r="D59" t="s">
        <v>1436</v>
      </c>
      <c r="E59" t="s">
        <v>1437</v>
      </c>
      <c r="F59" t="s">
        <v>1222</v>
      </c>
      <c r="G59" t="s">
        <v>1222</v>
      </c>
      <c r="H59">
        <f t="shared" si="0"/>
        <v>10.5</v>
      </c>
      <c r="I59">
        <f t="shared" si="1"/>
        <v>11.5</v>
      </c>
      <c r="J59">
        <f t="shared" si="2"/>
        <v>10.5</v>
      </c>
      <c r="K59">
        <f t="shared" si="3"/>
        <v>10.5</v>
      </c>
      <c r="L59" s="33">
        <f t="shared" si="4"/>
        <v>1</v>
      </c>
      <c r="M59">
        <f>IFERROR(INDEX(espn!$J$2:$J$400,MATCH(RIGHT(B59,LEN(B59)-1),espn!$A$2:$A$400,0),1),INDEX(espn!$J$2:$J$400,MATCH(RIGHT(B59,LEN(B59)-1)&amp;" jr.",espn!$A$2:$A$400,0),1))</f>
        <v>16</v>
      </c>
      <c r="N59">
        <f t="shared" si="8"/>
        <v>5.5</v>
      </c>
      <c r="O59" t="s">
        <v>856</v>
      </c>
    </row>
    <row r="60" spans="1:15">
      <c r="A60">
        <v>213</v>
      </c>
      <c r="B60" t="s">
        <v>1080</v>
      </c>
      <c r="E60" t="s">
        <v>1438</v>
      </c>
      <c r="F60" t="s">
        <v>1439</v>
      </c>
      <c r="H60" t="str">
        <f t="shared" si="0"/>
        <v/>
      </c>
      <c r="I60">
        <f t="shared" si="1"/>
        <v>7.5</v>
      </c>
      <c r="J60">
        <f t="shared" si="2"/>
        <v>6.5</v>
      </c>
      <c r="K60" t="str">
        <f t="shared" si="3"/>
        <v/>
      </c>
      <c r="L60" s="33">
        <f t="shared" si="4"/>
        <v>1</v>
      </c>
      <c r="M60">
        <f>IFERROR(INDEX(espn!$J$2:$J$400,MATCH(RIGHT(B60,LEN(B60)-1),espn!$A$2:$A$400,0),1),INDEX(espn!$J$2:$J$400,MATCH(RIGHT(B60,LEN(B60)-1)&amp;" jr.",espn!$A$2:$A$400,0),1))</f>
        <v>12</v>
      </c>
      <c r="N60">
        <f t="shared" si="8"/>
        <v>5.5</v>
      </c>
      <c r="O60" t="s">
        <v>856</v>
      </c>
    </row>
    <row r="61" spans="1:15">
      <c r="A61">
        <v>153</v>
      </c>
      <c r="B61" t="s">
        <v>1050</v>
      </c>
      <c r="D61" t="s">
        <v>1386</v>
      </c>
      <c r="E61" t="s">
        <v>1386</v>
      </c>
      <c r="F61" t="s">
        <v>1440</v>
      </c>
      <c r="H61">
        <f t="shared" si="0"/>
        <v>24.5</v>
      </c>
      <c r="I61">
        <f t="shared" si="1"/>
        <v>24.5</v>
      </c>
      <c r="J61">
        <f t="shared" si="2"/>
        <v>24.5</v>
      </c>
      <c r="K61" t="str">
        <f t="shared" si="3"/>
        <v/>
      </c>
      <c r="L61" s="33">
        <f t="shared" si="4"/>
        <v>0</v>
      </c>
      <c r="M61">
        <f>IFERROR(INDEX(espn!$J$2:$J$400,MATCH(RIGHT(B61,LEN(B61)-1),espn!$A$2:$A$400,0),1),INDEX(espn!$J$2:$J$400,MATCH(RIGHT(B61,LEN(B61)-1)&amp;" jr.",espn!$A$2:$A$400,0),1))</f>
        <v>30</v>
      </c>
      <c r="N61">
        <f t="shared" si="8"/>
        <v>5.5</v>
      </c>
      <c r="O61" t="s">
        <v>856</v>
      </c>
    </row>
    <row r="62" spans="1:15">
      <c r="A62">
        <v>36</v>
      </c>
      <c r="B62" t="s">
        <v>1268</v>
      </c>
      <c r="D62" t="s">
        <v>1441</v>
      </c>
      <c r="E62" t="s">
        <v>1198</v>
      </c>
      <c r="F62" t="s">
        <v>1442</v>
      </c>
      <c r="G62" t="s">
        <v>1093</v>
      </c>
      <c r="H62">
        <f t="shared" si="0"/>
        <v>55.5</v>
      </c>
      <c r="I62">
        <f t="shared" si="1"/>
        <v>48.5</v>
      </c>
      <c r="J62">
        <f t="shared" si="2"/>
        <v>20.5</v>
      </c>
      <c r="K62">
        <f t="shared" si="3"/>
        <v>55.5</v>
      </c>
      <c r="L62" s="33">
        <f t="shared" si="4"/>
        <v>35</v>
      </c>
      <c r="M62">
        <f>IFERROR(INDEX(espn!$J$2:$J$400,MATCH(RIGHT(B62,LEN(B62)-1),espn!$A$2:$A$400,0),1),INDEX(espn!$J$2:$J$400,MATCH(RIGHT(B62,LEN(B62)-1)&amp;" jr.",espn!$A$2:$A$400,0),1))</f>
        <v>51</v>
      </c>
      <c r="N62">
        <f>IFERROR(MAX(H62:K62)-M62,0)</f>
        <v>4.5</v>
      </c>
      <c r="O62" t="s">
        <v>882</v>
      </c>
    </row>
    <row r="63" spans="1:15">
      <c r="A63">
        <v>14</v>
      </c>
      <c r="B63" t="s">
        <v>1443</v>
      </c>
      <c r="D63" t="s">
        <v>1119</v>
      </c>
      <c r="E63" t="s">
        <v>1444</v>
      </c>
      <c r="F63" t="s">
        <v>1120</v>
      </c>
      <c r="G63" t="s">
        <v>1263</v>
      </c>
      <c r="H63">
        <f t="shared" si="0"/>
        <v>70.5</v>
      </c>
      <c r="I63">
        <f t="shared" si="1"/>
        <v>67.5</v>
      </c>
      <c r="J63">
        <f t="shared" si="2"/>
        <v>69.5</v>
      </c>
      <c r="K63">
        <f t="shared" si="3"/>
        <v>68.5</v>
      </c>
      <c r="L63" s="33">
        <f t="shared" si="4"/>
        <v>3</v>
      </c>
      <c r="M63">
        <f>IFERROR(INDEX(espn!$J$2:$J$400,MATCH(RIGHT(B63,LEN(B63)-1),espn!$A$2:$A$400,0),1),INDEX(espn!$J$2:$J$400,MATCH(RIGHT(B63,LEN(B63)-1)&amp;" jr.",espn!$A$2:$A$400,0),1))</f>
        <v>66</v>
      </c>
      <c r="N63">
        <f>IFERROR(MAX(H63:K63)-M63,0)</f>
        <v>4.5</v>
      </c>
      <c r="O63" t="s">
        <v>882</v>
      </c>
    </row>
    <row r="64" spans="1:15">
      <c r="A64">
        <v>148</v>
      </c>
      <c r="B64" t="s">
        <v>1105</v>
      </c>
      <c r="D64" t="s">
        <v>1445</v>
      </c>
      <c r="E64" t="s">
        <v>1078</v>
      </c>
      <c r="F64" t="s">
        <v>1446</v>
      </c>
      <c r="G64" t="s">
        <v>1247</v>
      </c>
      <c r="H64">
        <f t="shared" si="0"/>
        <v>25.5</v>
      </c>
      <c r="I64">
        <f t="shared" si="1"/>
        <v>27.5</v>
      </c>
      <c r="J64">
        <f t="shared" si="2"/>
        <v>25.5</v>
      </c>
      <c r="K64">
        <f t="shared" si="3"/>
        <v>25.5</v>
      </c>
      <c r="L64" s="33">
        <f t="shared" si="4"/>
        <v>2</v>
      </c>
      <c r="M64">
        <f>IFERROR(INDEX(espn!$J$2:$J$400,MATCH(RIGHT(B64,LEN(B64)-1),espn!$A$2:$A$400,0),1),INDEX(espn!$J$2:$J$400,MATCH(RIGHT(B64,LEN(B64)-1)&amp;" jr.",espn!$A$2:$A$400,0),1))</f>
        <v>23</v>
      </c>
      <c r="N64">
        <f>IFERROR(MAX(H64:K64)-M64,0)</f>
        <v>4.5</v>
      </c>
      <c r="O64" t="s">
        <v>882</v>
      </c>
    </row>
    <row r="65" spans="1:15">
      <c r="A65">
        <v>99</v>
      </c>
      <c r="B65" t="s">
        <v>1447</v>
      </c>
      <c r="E65" t="s">
        <v>1072</v>
      </c>
      <c r="F65" t="s">
        <v>1384</v>
      </c>
      <c r="G65" t="s">
        <v>1448</v>
      </c>
      <c r="H65" t="str">
        <f t="shared" si="0"/>
        <v/>
      </c>
      <c r="I65">
        <f t="shared" si="1"/>
        <v>36.5</v>
      </c>
      <c r="J65">
        <f t="shared" si="2"/>
        <v>37.5</v>
      </c>
      <c r="K65">
        <f t="shared" si="3"/>
        <v>37.5</v>
      </c>
      <c r="L65" s="33">
        <f t="shared" si="4"/>
        <v>1</v>
      </c>
      <c r="M65">
        <f>IFERROR(INDEX(espn!$J$2:$J$400,MATCH(RIGHT(B65,LEN(B65)-1),espn!$A$2:$A$400,0),1),INDEX(espn!$J$2:$J$400,MATCH(RIGHT(B65,LEN(B65)-1)&amp;" jr.",espn!$A$2:$A$400,0),1))</f>
        <v>41</v>
      </c>
      <c r="N65">
        <f t="shared" ref="N65:N71" si="9">IFERROR(M65-MIN(H65:K65),0)</f>
        <v>4.5</v>
      </c>
      <c r="O65" t="s">
        <v>856</v>
      </c>
    </row>
    <row r="66" spans="1:15">
      <c r="A66">
        <v>109</v>
      </c>
      <c r="B66" t="s">
        <v>1449</v>
      </c>
      <c r="D66" t="s">
        <v>1072</v>
      </c>
      <c r="F66" t="s">
        <v>1074</v>
      </c>
      <c r="G66" t="s">
        <v>1450</v>
      </c>
      <c r="H66">
        <f t="shared" ref="H66:H129" si="10">IFERROR(MID(D66,2,LEN(D66)-5)*1,"")</f>
        <v>36.5</v>
      </c>
      <c r="I66" t="str">
        <f t="shared" ref="I66:I129" si="11">IFERROR(MID(E66,2,LEN(E66)-5)*1,"")</f>
        <v/>
      </c>
      <c r="J66">
        <f t="shared" ref="J66:J129" si="12">IFERROR(MID(F66,2,LEN(F66)-5)*1,"")</f>
        <v>36.5</v>
      </c>
      <c r="K66">
        <f t="shared" ref="K66:K129" si="13">IFERROR(MID(G66,2,LEN(G66)-5)*1,"")</f>
        <v>35.5</v>
      </c>
      <c r="L66" s="33">
        <f t="shared" ref="L66:L129" si="14">MAX(H66:K66)-MIN(H66:K66)</f>
        <v>1</v>
      </c>
      <c r="M66">
        <f>IFERROR(INDEX(espn!$J$2:$J$400,MATCH(RIGHT(B66,LEN(B66)-1),espn!$A$2:$A$400,0),1),INDEX(espn!$J$2:$J$400,MATCH(RIGHT(B66,LEN(B66)-1)&amp;" jr.",espn!$A$2:$A$400,0),1))</f>
        <v>40</v>
      </c>
      <c r="N66">
        <f t="shared" si="9"/>
        <v>4.5</v>
      </c>
      <c r="O66" t="s">
        <v>856</v>
      </c>
    </row>
    <row r="67" spans="1:15">
      <c r="A67">
        <v>143</v>
      </c>
      <c r="B67" t="s">
        <v>1451</v>
      </c>
      <c r="D67" t="s">
        <v>1059</v>
      </c>
      <c r="E67" t="s">
        <v>1059</v>
      </c>
      <c r="F67" t="s">
        <v>1452</v>
      </c>
      <c r="G67" t="s">
        <v>1135</v>
      </c>
      <c r="H67">
        <f t="shared" si="10"/>
        <v>27.5</v>
      </c>
      <c r="I67">
        <f t="shared" si="11"/>
        <v>27.5</v>
      </c>
      <c r="J67">
        <f t="shared" si="12"/>
        <v>27.5</v>
      </c>
      <c r="K67">
        <f t="shared" si="13"/>
        <v>27.5</v>
      </c>
      <c r="L67" s="33">
        <f t="shared" si="14"/>
        <v>0</v>
      </c>
      <c r="M67">
        <f>IFERROR(INDEX(espn!$J$2:$J$400,MATCH(RIGHT(B67,LEN(B67)-1),espn!$A$2:$A$400,0),1),INDEX(espn!$J$2:$J$400,MATCH(RIGHT(B67,LEN(B67)-1)&amp;" jr.",espn!$A$2:$A$400,0),1))</f>
        <v>32</v>
      </c>
      <c r="N67">
        <f t="shared" si="9"/>
        <v>4.5</v>
      </c>
      <c r="O67" t="s">
        <v>856</v>
      </c>
    </row>
    <row r="68" spans="1:15">
      <c r="A68">
        <v>189</v>
      </c>
      <c r="B68" t="s">
        <v>1075</v>
      </c>
      <c r="D68" t="s">
        <v>1391</v>
      </c>
      <c r="E68" t="s">
        <v>1453</v>
      </c>
      <c r="H68">
        <f t="shared" si="10"/>
        <v>16.5</v>
      </c>
      <c r="I68">
        <f t="shared" si="11"/>
        <v>16.5</v>
      </c>
      <c r="J68" t="str">
        <f t="shared" si="12"/>
        <v/>
      </c>
      <c r="K68" t="str">
        <f t="shared" si="13"/>
        <v/>
      </c>
      <c r="L68" s="33">
        <f t="shared" si="14"/>
        <v>0</v>
      </c>
      <c r="M68">
        <f>IFERROR(INDEX(espn!$J$2:$J$400,MATCH(RIGHT(B68,LEN(B68)-1),espn!$A$2:$A$400,0),1),INDEX(espn!$J$2:$J$400,MATCH(RIGHT(B68,LEN(B68)-1)&amp;" jr.",espn!$A$2:$A$400,0),1))</f>
        <v>21</v>
      </c>
      <c r="N68">
        <f t="shared" si="9"/>
        <v>4.5</v>
      </c>
      <c r="O68" t="s">
        <v>856</v>
      </c>
    </row>
    <row r="69" spans="1:15">
      <c r="A69">
        <v>211</v>
      </c>
      <c r="B69" t="s">
        <v>1094</v>
      </c>
      <c r="D69" t="s">
        <v>1454</v>
      </c>
      <c r="E69" t="s">
        <v>1438</v>
      </c>
      <c r="F69" t="s">
        <v>1455</v>
      </c>
      <c r="H69">
        <f t="shared" si="10"/>
        <v>7.5</v>
      </c>
      <c r="I69">
        <f t="shared" si="11"/>
        <v>7.5</v>
      </c>
      <c r="J69">
        <f t="shared" si="12"/>
        <v>7.5</v>
      </c>
      <c r="K69" t="str">
        <f t="shared" si="13"/>
        <v/>
      </c>
      <c r="L69" s="33">
        <f t="shared" si="14"/>
        <v>0</v>
      </c>
      <c r="M69">
        <f>IFERROR(INDEX(espn!$J$2:$J$400,MATCH(RIGHT(B69,LEN(B69)-1),espn!$A$2:$A$400,0),1),INDEX(espn!$J$2:$J$400,MATCH(RIGHT(B69,LEN(B69)-1)&amp;" jr.",espn!$A$2:$A$400,0),1))</f>
        <v>12</v>
      </c>
      <c r="N69">
        <f t="shared" si="9"/>
        <v>4.5</v>
      </c>
      <c r="O69" t="s">
        <v>856</v>
      </c>
    </row>
    <row r="70" spans="1:15">
      <c r="A70">
        <v>59</v>
      </c>
      <c r="B70" t="s">
        <v>1456</v>
      </c>
      <c r="D70" t="s">
        <v>1068</v>
      </c>
      <c r="E70" t="s">
        <v>1266</v>
      </c>
      <c r="F70" t="s">
        <v>1457</v>
      </c>
      <c r="G70" t="s">
        <v>1341</v>
      </c>
      <c r="H70">
        <f t="shared" si="10"/>
        <v>51.5</v>
      </c>
      <c r="I70">
        <f t="shared" si="11"/>
        <v>50.5</v>
      </c>
      <c r="J70">
        <f t="shared" si="12"/>
        <v>48.5</v>
      </c>
      <c r="K70">
        <f t="shared" si="13"/>
        <v>49.5</v>
      </c>
      <c r="L70" s="33">
        <f t="shared" si="14"/>
        <v>3</v>
      </c>
      <c r="M70">
        <f>IFERROR(INDEX(espn!$J$2:$J$400,MATCH(RIGHT(B70,LEN(B70)-1),espn!$A$2:$A$400,0),1),INDEX(espn!$J$2:$J$400,MATCH(RIGHT(B70,LEN(B70)-1)&amp;" jr.",espn!$A$2:$A$400,0),1))</f>
        <v>52</v>
      </c>
      <c r="N70">
        <f t="shared" si="9"/>
        <v>3.5</v>
      </c>
      <c r="O70" t="s">
        <v>856</v>
      </c>
    </row>
    <row r="71" spans="1:15">
      <c r="A71">
        <v>75</v>
      </c>
      <c r="B71" t="s">
        <v>1458</v>
      </c>
      <c r="D71" t="s">
        <v>1459</v>
      </c>
      <c r="E71" t="s">
        <v>1082</v>
      </c>
      <c r="F71" t="s">
        <v>1460</v>
      </c>
      <c r="H71">
        <f t="shared" si="10"/>
        <v>45.5</v>
      </c>
      <c r="I71">
        <f t="shared" si="11"/>
        <v>48.5</v>
      </c>
      <c r="J71">
        <f t="shared" si="12"/>
        <v>45.5</v>
      </c>
      <c r="K71" t="str">
        <f t="shared" si="13"/>
        <v/>
      </c>
      <c r="L71" s="33">
        <f t="shared" si="14"/>
        <v>3</v>
      </c>
      <c r="M71">
        <f>IFERROR(INDEX(espn!$J$2:$J$400,MATCH(RIGHT(B71,LEN(B71)-1),espn!$A$2:$A$400,0),1),INDEX(espn!$J$2:$J$400,MATCH(RIGHT(B71,LEN(B71)-1)&amp;" jr.",espn!$A$2:$A$400,0),1))</f>
        <v>49</v>
      </c>
      <c r="N71">
        <f t="shared" si="9"/>
        <v>3.5</v>
      </c>
      <c r="O71" t="s">
        <v>856</v>
      </c>
    </row>
    <row r="72" spans="1:15">
      <c r="A72">
        <v>68</v>
      </c>
      <c r="B72" t="s">
        <v>1461</v>
      </c>
      <c r="D72" t="s">
        <v>1462</v>
      </c>
      <c r="E72" t="s">
        <v>1198</v>
      </c>
      <c r="F72" t="s">
        <v>1463</v>
      </c>
      <c r="G72" t="s">
        <v>1464</v>
      </c>
      <c r="H72">
        <f t="shared" si="10"/>
        <v>47.5</v>
      </c>
      <c r="I72">
        <f t="shared" si="11"/>
        <v>48.5</v>
      </c>
      <c r="J72">
        <f t="shared" si="12"/>
        <v>48.5</v>
      </c>
      <c r="K72">
        <f t="shared" si="13"/>
        <v>49.5</v>
      </c>
      <c r="L72" s="33">
        <f t="shared" si="14"/>
        <v>2</v>
      </c>
      <c r="M72">
        <f>IFERROR(INDEX(espn!$J$2:$J$400,MATCH(RIGHT(B72,LEN(B72)-1),espn!$A$2:$A$400,0),1),INDEX(espn!$J$2:$J$400,MATCH(RIGHT(B72,LEN(B72)-1)&amp;" jr.",espn!$A$2:$A$400,0),1))</f>
        <v>46</v>
      </c>
      <c r="N72">
        <f>IFERROR(MAX(H72:K72)-M72,0)</f>
        <v>3.5</v>
      </c>
      <c r="O72" t="s">
        <v>882</v>
      </c>
    </row>
    <row r="73" spans="1:15">
      <c r="A73">
        <v>93</v>
      </c>
      <c r="B73" t="s">
        <v>1465</v>
      </c>
      <c r="E73" t="s">
        <v>1318</v>
      </c>
      <c r="F73" t="s">
        <v>1466</v>
      </c>
      <c r="G73" t="s">
        <v>1467</v>
      </c>
      <c r="H73" t="str">
        <f t="shared" si="10"/>
        <v/>
      </c>
      <c r="I73">
        <f t="shared" si="11"/>
        <v>37.5</v>
      </c>
      <c r="J73">
        <f t="shared" si="12"/>
        <v>39.5</v>
      </c>
      <c r="K73">
        <f t="shared" si="13"/>
        <v>39.5</v>
      </c>
      <c r="L73" s="33">
        <f t="shared" si="14"/>
        <v>2</v>
      </c>
      <c r="M73">
        <f>IFERROR(INDEX(espn!$J$2:$J$400,MATCH(RIGHT(B73,LEN(B73)-1),espn!$A$2:$A$400,0),1),INDEX(espn!$J$2:$J$400,MATCH(RIGHT(B73,LEN(B73)-1)&amp;" jr.",espn!$A$2:$A$400,0),1))</f>
        <v>41</v>
      </c>
      <c r="N73">
        <f>IFERROR(M73-MIN(H73:K73),0)</f>
        <v>3.5</v>
      </c>
      <c r="O73" t="s">
        <v>856</v>
      </c>
    </row>
    <row r="74" spans="1:15">
      <c r="A74">
        <v>80</v>
      </c>
      <c r="B74" t="s">
        <v>1468</v>
      </c>
      <c r="D74" t="s">
        <v>1469</v>
      </c>
      <c r="F74" t="s">
        <v>1470</v>
      </c>
      <c r="H74">
        <f t="shared" si="10"/>
        <v>44.5</v>
      </c>
      <c r="I74" t="str">
        <f t="shared" si="11"/>
        <v/>
      </c>
      <c r="J74">
        <f t="shared" si="12"/>
        <v>43.5</v>
      </c>
      <c r="K74" t="str">
        <f t="shared" si="13"/>
        <v/>
      </c>
      <c r="L74" s="33">
        <f t="shared" si="14"/>
        <v>1</v>
      </c>
      <c r="M74">
        <f>IFERROR(INDEX(espn!$J$2:$J$400,MATCH(RIGHT(B74,LEN(B74)-1),espn!$A$2:$A$400,0),1),INDEX(espn!$J$2:$J$400,MATCH(RIGHT(B74,LEN(B74)-1)&amp;" jr.",espn!$A$2:$A$400,0),1))</f>
        <v>41</v>
      </c>
      <c r="N74">
        <f>IFERROR(MAX(H74:K74)-M74,0)</f>
        <v>3.5</v>
      </c>
      <c r="O74" t="s">
        <v>882</v>
      </c>
    </row>
    <row r="75" spans="1:15">
      <c r="A75">
        <v>131</v>
      </c>
      <c r="B75" t="s">
        <v>1471</v>
      </c>
      <c r="D75" t="s">
        <v>1188</v>
      </c>
      <c r="E75" t="s">
        <v>1189</v>
      </c>
      <c r="F75" t="s">
        <v>1472</v>
      </c>
      <c r="H75">
        <f t="shared" si="10"/>
        <v>33.5</v>
      </c>
      <c r="I75">
        <f t="shared" si="11"/>
        <v>32.5</v>
      </c>
      <c r="J75">
        <f t="shared" si="12"/>
        <v>32.5</v>
      </c>
      <c r="K75" t="str">
        <f t="shared" si="13"/>
        <v/>
      </c>
      <c r="L75" s="33">
        <f t="shared" si="14"/>
        <v>1</v>
      </c>
      <c r="M75">
        <f>IFERROR(INDEX(espn!$J$2:$J$400,MATCH(RIGHT(B75,LEN(B75)-1),espn!$A$2:$A$400,0),1),INDEX(espn!$J$2:$J$400,MATCH(RIGHT(B75,LEN(B75)-1)&amp;" jr.",espn!$A$2:$A$400,0),1))</f>
        <v>36</v>
      </c>
      <c r="N75">
        <f>IFERROR(M75-MIN(H75:K75),0)</f>
        <v>3.5</v>
      </c>
      <c r="O75" t="s">
        <v>856</v>
      </c>
    </row>
    <row r="76" spans="1:15">
      <c r="A76">
        <v>136</v>
      </c>
      <c r="B76" t="s">
        <v>1473</v>
      </c>
      <c r="D76" t="s">
        <v>1474</v>
      </c>
      <c r="E76" t="s">
        <v>1475</v>
      </c>
      <c r="F76" t="s">
        <v>1476</v>
      </c>
      <c r="G76" t="s">
        <v>1477</v>
      </c>
      <c r="H76">
        <f t="shared" si="10"/>
        <v>30.5</v>
      </c>
      <c r="I76">
        <f t="shared" si="11"/>
        <v>29.5</v>
      </c>
      <c r="J76">
        <f t="shared" si="12"/>
        <v>29.5</v>
      </c>
      <c r="K76">
        <f t="shared" si="13"/>
        <v>29.5</v>
      </c>
      <c r="L76" s="33">
        <f t="shared" si="14"/>
        <v>1</v>
      </c>
      <c r="M76">
        <f>IFERROR(INDEX(espn!$J$2:$J$400,MATCH(RIGHT(B76,LEN(B76)-1),espn!$A$2:$A$400,0),1),INDEX(espn!$J$2:$J$400,MATCH(RIGHT(B76,LEN(B76)-1)&amp;" jr.",espn!$A$2:$A$400,0),1))</f>
        <v>27</v>
      </c>
      <c r="N76">
        <f>IFERROR(MAX(H76:K76)-M76,0)</f>
        <v>3.5</v>
      </c>
      <c r="O76" t="s">
        <v>882</v>
      </c>
    </row>
    <row r="77" spans="1:15">
      <c r="A77">
        <v>138</v>
      </c>
      <c r="B77" s="39" t="s">
        <v>1478</v>
      </c>
      <c r="D77" t="s">
        <v>1479</v>
      </c>
      <c r="E77" t="s">
        <v>1479</v>
      </c>
      <c r="F77" t="s">
        <v>1477</v>
      </c>
      <c r="G77" t="s">
        <v>1480</v>
      </c>
      <c r="H77">
        <f t="shared" si="10"/>
        <v>29.5</v>
      </c>
      <c r="I77">
        <f t="shared" si="11"/>
        <v>29.5</v>
      </c>
      <c r="J77">
        <f t="shared" si="12"/>
        <v>29.5</v>
      </c>
      <c r="K77">
        <f t="shared" si="13"/>
        <v>30.5</v>
      </c>
      <c r="L77" s="33">
        <f t="shared" si="14"/>
        <v>1</v>
      </c>
      <c r="M77">
        <f>IFERROR(INDEX(espn!$J$2:$J$400,MATCH(RIGHT(B77,LEN(B77)-1),espn!$A$2:$A$400,0),1),INDEX(espn!$J$2:$J$400,MATCH(RIGHT(B77,LEN(B77)-1)&amp;" jr.",espn!$A$2:$A$400,0),1))</f>
        <v>27</v>
      </c>
      <c r="N77">
        <f>IFERROR(MAX(H77:K77)-M77,0)</f>
        <v>3.5</v>
      </c>
      <c r="O77" t="s">
        <v>882</v>
      </c>
    </row>
    <row r="78" spans="1:15">
      <c r="A78">
        <v>209</v>
      </c>
      <c r="B78" t="s">
        <v>1132</v>
      </c>
      <c r="E78" t="s">
        <v>1481</v>
      </c>
      <c r="F78" t="s">
        <v>1482</v>
      </c>
      <c r="H78" t="str">
        <f t="shared" si="10"/>
        <v/>
      </c>
      <c r="I78">
        <f t="shared" si="11"/>
        <v>8.5</v>
      </c>
      <c r="J78">
        <f t="shared" si="12"/>
        <v>7.5</v>
      </c>
      <c r="K78" t="str">
        <f t="shared" si="13"/>
        <v/>
      </c>
      <c r="L78" s="33">
        <f t="shared" si="14"/>
        <v>1</v>
      </c>
      <c r="M78">
        <f>IFERROR(INDEX(espn!$J$2:$J$400,MATCH(RIGHT(B78,LEN(B78)-1),espn!$A$2:$A$400,0),1),INDEX(espn!$J$2:$J$400,MATCH(RIGHT(B78,LEN(B78)-1)&amp;" jr.",espn!$A$2:$A$400,0),1))</f>
        <v>11</v>
      </c>
      <c r="N78">
        <f>IFERROR(M78-MIN(H78:K78),0)</f>
        <v>3.5</v>
      </c>
      <c r="O78" t="s">
        <v>856</v>
      </c>
    </row>
    <row r="79" spans="1:15">
      <c r="A79">
        <v>43</v>
      </c>
      <c r="B79" t="s">
        <v>1483</v>
      </c>
      <c r="E79" t="s">
        <v>1309</v>
      </c>
      <c r="H79" t="str">
        <f t="shared" si="10"/>
        <v/>
      </c>
      <c r="I79">
        <f t="shared" si="11"/>
        <v>54.5</v>
      </c>
      <c r="J79" t="str">
        <f t="shared" si="12"/>
        <v/>
      </c>
      <c r="K79" t="str">
        <f t="shared" si="13"/>
        <v/>
      </c>
      <c r="L79" s="33">
        <f t="shared" si="14"/>
        <v>0</v>
      </c>
      <c r="M79">
        <f>IFERROR(INDEX(espn!$J$2:$J$400,MATCH(RIGHT(B79,LEN(B79)-1),espn!$A$2:$A$400,0),1),INDEX(espn!$J$2:$J$400,MATCH(RIGHT(B79,LEN(B79)-1)&amp;" jr.",espn!$A$2:$A$400,0),1))</f>
        <v>58</v>
      </c>
      <c r="N79">
        <f>IFERROR(M79-MIN(H79:K79),0)</f>
        <v>3.5</v>
      </c>
      <c r="O79" t="s">
        <v>856</v>
      </c>
    </row>
    <row r="80" spans="1:15">
      <c r="A80">
        <v>116</v>
      </c>
      <c r="B80" t="s">
        <v>1484</v>
      </c>
      <c r="D80" t="s">
        <v>1485</v>
      </c>
      <c r="E80" t="s">
        <v>1485</v>
      </c>
      <c r="F80" t="s">
        <v>1126</v>
      </c>
      <c r="H80">
        <f t="shared" si="10"/>
        <v>34.5</v>
      </c>
      <c r="I80">
        <f t="shared" si="11"/>
        <v>34.5</v>
      </c>
      <c r="J80">
        <f t="shared" si="12"/>
        <v>34.5</v>
      </c>
      <c r="K80" t="str">
        <f t="shared" si="13"/>
        <v/>
      </c>
      <c r="L80" s="33">
        <f t="shared" si="14"/>
        <v>0</v>
      </c>
      <c r="M80">
        <f>IFERROR(INDEX(espn!$J$2:$J$400,MATCH(RIGHT(B80,LEN(B80)-1),espn!$A$2:$A$400,0),1),INDEX(espn!$J$2:$J$400,MATCH(RIGHT(B80,LEN(B80)-1)&amp;" jr.",espn!$A$2:$A$400,0),1))</f>
        <v>31</v>
      </c>
      <c r="N80">
        <f>IFERROR(MAX(H80:K80)-M80,0)</f>
        <v>3.5</v>
      </c>
      <c r="O80" t="s">
        <v>882</v>
      </c>
    </row>
    <row r="81" spans="1:15">
      <c r="A81">
        <v>159</v>
      </c>
      <c r="B81" t="s">
        <v>1090</v>
      </c>
      <c r="D81" t="s">
        <v>1288</v>
      </c>
      <c r="E81" t="s">
        <v>1288</v>
      </c>
      <c r="F81" t="s">
        <v>1486</v>
      </c>
      <c r="G81" t="s">
        <v>1398</v>
      </c>
      <c r="H81">
        <f t="shared" si="10"/>
        <v>21.5</v>
      </c>
      <c r="I81">
        <f t="shared" si="11"/>
        <v>21.5</v>
      </c>
      <c r="J81">
        <f t="shared" si="12"/>
        <v>21.5</v>
      </c>
      <c r="K81">
        <f t="shared" si="13"/>
        <v>21.5</v>
      </c>
      <c r="L81" s="33">
        <f t="shared" si="14"/>
        <v>0</v>
      </c>
      <c r="M81">
        <f>IFERROR(INDEX(espn!$J$2:$J$400,MATCH(RIGHT(B81,LEN(B81)-1),espn!$A$2:$A$400,0),1),INDEX(espn!$J$2:$J$400,MATCH(RIGHT(B81,LEN(B81)-1)&amp;" jr.",espn!$A$2:$A$400,0),1))</f>
        <v>25</v>
      </c>
      <c r="N81">
        <f>IFERROR(M81-MIN(H81:K81),0)</f>
        <v>3.5</v>
      </c>
      <c r="O81" t="s">
        <v>856</v>
      </c>
    </row>
    <row r="82" spans="1:15">
      <c r="A82">
        <v>181</v>
      </c>
      <c r="B82" t="s">
        <v>1130</v>
      </c>
      <c r="E82" t="s">
        <v>1487</v>
      </c>
      <c r="H82" t="str">
        <f t="shared" si="10"/>
        <v/>
      </c>
      <c r="I82">
        <f t="shared" si="11"/>
        <v>17.5</v>
      </c>
      <c r="J82" t="str">
        <f t="shared" si="12"/>
        <v/>
      </c>
      <c r="K82" t="str">
        <f t="shared" si="13"/>
        <v/>
      </c>
      <c r="L82" s="33">
        <f t="shared" si="14"/>
        <v>0</v>
      </c>
      <c r="M82">
        <f>IFERROR(INDEX(espn!$J$2:$J$400,MATCH(RIGHT(B82,LEN(B82)-1),espn!$A$2:$A$400,0),1),INDEX(espn!$J$2:$J$400,MATCH(RIGHT(B82,LEN(B82)-1)&amp;" jr.",espn!$A$2:$A$400,0),1))</f>
        <v>21</v>
      </c>
      <c r="N82">
        <f>IFERROR(M82-MIN(H82:K82),0)</f>
        <v>3.5</v>
      </c>
      <c r="O82" t="s">
        <v>856</v>
      </c>
    </row>
    <row r="83" spans="1:15">
      <c r="A83">
        <v>39</v>
      </c>
      <c r="B83" t="s">
        <v>1488</v>
      </c>
      <c r="D83" t="s">
        <v>1264</v>
      </c>
      <c r="E83" t="s">
        <v>1081</v>
      </c>
      <c r="F83" t="s">
        <v>1489</v>
      </c>
      <c r="G83" t="s">
        <v>1490</v>
      </c>
      <c r="H83">
        <f t="shared" si="10"/>
        <v>56.5</v>
      </c>
      <c r="I83">
        <f t="shared" si="11"/>
        <v>53.5</v>
      </c>
      <c r="J83">
        <f t="shared" si="12"/>
        <v>56.5</v>
      </c>
      <c r="K83">
        <f t="shared" si="13"/>
        <v>54.5</v>
      </c>
      <c r="L83" s="33">
        <f t="shared" si="14"/>
        <v>3</v>
      </c>
      <c r="M83">
        <f>IFERROR(INDEX(espn!$J$2:$J$400,MATCH(RIGHT(B83,LEN(B83)-1),espn!$A$2:$A$400,0),1),INDEX(espn!$J$2:$J$400,MATCH(RIGHT(B83,LEN(B83)-1)&amp;" jr.",espn!$A$2:$A$400,0),1))</f>
        <v>56</v>
      </c>
      <c r="N83">
        <f>IFERROR(M83-MIN(H83:K83),0)</f>
        <v>2.5</v>
      </c>
      <c r="O83" t="s">
        <v>856</v>
      </c>
    </row>
    <row r="84" spans="1:15">
      <c r="A84">
        <v>72</v>
      </c>
      <c r="B84" t="s">
        <v>1491</v>
      </c>
      <c r="D84" t="s">
        <v>1462</v>
      </c>
      <c r="E84" t="s">
        <v>1469</v>
      </c>
      <c r="F84" t="s">
        <v>1492</v>
      </c>
      <c r="H84">
        <f t="shared" si="10"/>
        <v>47.5</v>
      </c>
      <c r="I84">
        <f t="shared" si="11"/>
        <v>44.5</v>
      </c>
      <c r="J84">
        <f t="shared" si="12"/>
        <v>47.5</v>
      </c>
      <c r="K84" t="str">
        <f t="shared" si="13"/>
        <v/>
      </c>
      <c r="L84" s="33">
        <f t="shared" si="14"/>
        <v>3</v>
      </c>
      <c r="M84">
        <f>IFERROR(INDEX(espn!$J$2:$J$400,MATCH(RIGHT(B84,LEN(B84)-1),espn!$A$2:$A$400,0),1),INDEX(espn!$J$2:$J$400,MATCH(RIGHT(B84,LEN(B84)-1)&amp;" jr.",espn!$A$2:$A$400,0),1))</f>
        <v>45</v>
      </c>
      <c r="N84">
        <f>IFERROR(MAX(H84:K84)-M84,0)</f>
        <v>2.5</v>
      </c>
      <c r="O84" t="s">
        <v>882</v>
      </c>
    </row>
    <row r="85" spans="1:15">
      <c r="A85">
        <v>13</v>
      </c>
      <c r="B85" s="39" t="s">
        <v>1493</v>
      </c>
      <c r="D85" t="s">
        <v>1180</v>
      </c>
      <c r="E85" t="s">
        <v>1494</v>
      </c>
      <c r="F85" t="s">
        <v>1495</v>
      </c>
      <c r="G85" t="s">
        <v>1496</v>
      </c>
      <c r="H85">
        <f t="shared" si="10"/>
        <v>69.5</v>
      </c>
      <c r="I85">
        <f t="shared" si="11"/>
        <v>71.5</v>
      </c>
      <c r="J85">
        <f t="shared" si="12"/>
        <v>71.5</v>
      </c>
      <c r="K85">
        <f t="shared" si="13"/>
        <v>71.5</v>
      </c>
      <c r="L85" s="33">
        <f t="shared" si="14"/>
        <v>2</v>
      </c>
      <c r="M85">
        <f>IFERROR(INDEX(espn!$J$2:$J$400,MATCH(RIGHT(B85,LEN(B85)-1),espn!$A$2:$A$400,0),1),INDEX(espn!$J$2:$J$400,MATCH(RIGHT(B85,LEN(B85)-1)&amp;" jr.",espn!$A$2:$A$400,0),1))</f>
        <v>72</v>
      </c>
      <c r="N85">
        <f>IFERROR(M85-MIN(H85:K85),0)</f>
        <v>2.5</v>
      </c>
      <c r="O85" t="s">
        <v>856</v>
      </c>
    </row>
    <row r="86" spans="1:15">
      <c r="A86">
        <v>44</v>
      </c>
      <c r="B86" t="s">
        <v>1497</v>
      </c>
      <c r="D86" t="s">
        <v>1498</v>
      </c>
      <c r="E86" t="s">
        <v>1424</v>
      </c>
      <c r="F86" t="s">
        <v>1092</v>
      </c>
      <c r="G86" t="s">
        <v>1499</v>
      </c>
      <c r="H86">
        <f t="shared" si="10"/>
        <v>53.5</v>
      </c>
      <c r="I86">
        <f t="shared" si="11"/>
        <v>54.5</v>
      </c>
      <c r="J86">
        <f t="shared" si="12"/>
        <v>55.5</v>
      </c>
      <c r="K86">
        <f t="shared" si="13"/>
        <v>53.5</v>
      </c>
      <c r="L86" s="33">
        <f t="shared" si="14"/>
        <v>2</v>
      </c>
      <c r="M86">
        <f>IFERROR(INDEX(espn!$J$2:$J$400,MATCH(RIGHT(B86,LEN(B86)-1),espn!$A$2:$A$400,0),1),INDEX(espn!$J$2:$J$400,MATCH(RIGHT(B86,LEN(B86)-1)&amp;" jr.",espn!$A$2:$A$400,0),1))</f>
        <v>53</v>
      </c>
      <c r="N86">
        <f>IFERROR(MAX(H86:K86)-M86,0)</f>
        <v>2.5</v>
      </c>
      <c r="O86" t="s">
        <v>882</v>
      </c>
    </row>
    <row r="87" spans="1:15">
      <c r="A87">
        <v>57</v>
      </c>
      <c r="B87" t="s">
        <v>1500</v>
      </c>
      <c r="D87" t="s">
        <v>1051</v>
      </c>
      <c r="E87" t="s">
        <v>1068</v>
      </c>
      <c r="F87" t="s">
        <v>1285</v>
      </c>
      <c r="G87" t="s">
        <v>1069</v>
      </c>
      <c r="H87">
        <f t="shared" si="10"/>
        <v>52.5</v>
      </c>
      <c r="I87">
        <f t="shared" si="11"/>
        <v>51.5</v>
      </c>
      <c r="J87">
        <f t="shared" si="12"/>
        <v>53.5</v>
      </c>
      <c r="K87">
        <f t="shared" si="13"/>
        <v>51.5</v>
      </c>
      <c r="L87" s="33">
        <f t="shared" si="14"/>
        <v>2</v>
      </c>
      <c r="M87">
        <f>IFERROR(INDEX(espn!$J$2:$J$400,MATCH(RIGHT(B87,LEN(B87)-1),espn!$A$2:$A$400,0),1),INDEX(espn!$J$2:$J$400,MATCH(RIGHT(B87,LEN(B87)-1)&amp;" jr.",espn!$A$2:$A$400,0),1))</f>
        <v>54</v>
      </c>
      <c r="N87">
        <f>IFERROR(M87-MIN(H87:K87),0)</f>
        <v>2.5</v>
      </c>
      <c r="O87" t="s">
        <v>856</v>
      </c>
    </row>
    <row r="88" spans="1:15">
      <c r="A88">
        <v>111</v>
      </c>
      <c r="B88" t="s">
        <v>1501</v>
      </c>
      <c r="D88" t="s">
        <v>1072</v>
      </c>
      <c r="E88" t="s">
        <v>1277</v>
      </c>
      <c r="F88" t="s">
        <v>1074</v>
      </c>
      <c r="G88" t="s">
        <v>1450</v>
      </c>
      <c r="H88">
        <f t="shared" si="10"/>
        <v>36.5</v>
      </c>
      <c r="I88">
        <f t="shared" si="11"/>
        <v>34.5</v>
      </c>
      <c r="J88">
        <f t="shared" si="12"/>
        <v>36.5</v>
      </c>
      <c r="K88">
        <f t="shared" si="13"/>
        <v>35.5</v>
      </c>
      <c r="L88" s="33">
        <f t="shared" si="14"/>
        <v>2</v>
      </c>
      <c r="M88">
        <f>IFERROR(INDEX(espn!$J$2:$J$400,MATCH(RIGHT(B88,LEN(B88)-1),espn!$A$2:$A$400,0),1),INDEX(espn!$J$2:$J$400,MATCH(RIGHT(B88,LEN(B88)-1)&amp;" jr.",espn!$A$2:$A$400,0),1))</f>
        <v>37</v>
      </c>
      <c r="N88">
        <f>IFERROR(M88-MIN(H88:K88),0)</f>
        <v>2.5</v>
      </c>
      <c r="O88" t="s">
        <v>856</v>
      </c>
    </row>
    <row r="89" spans="1:15">
      <c r="A89">
        <v>175</v>
      </c>
      <c r="B89" t="s">
        <v>1142</v>
      </c>
      <c r="D89" t="s">
        <v>1391</v>
      </c>
      <c r="E89" t="s">
        <v>1374</v>
      </c>
      <c r="F89" t="s">
        <v>1502</v>
      </c>
      <c r="G89" t="s">
        <v>1377</v>
      </c>
      <c r="H89">
        <f t="shared" si="10"/>
        <v>16.5</v>
      </c>
      <c r="I89">
        <f t="shared" si="11"/>
        <v>17.5</v>
      </c>
      <c r="J89">
        <f t="shared" si="12"/>
        <v>16.5</v>
      </c>
      <c r="K89">
        <f t="shared" si="13"/>
        <v>17.5</v>
      </c>
      <c r="L89" s="33">
        <f t="shared" si="14"/>
        <v>1</v>
      </c>
      <c r="M89">
        <f>IFERROR(INDEX(espn!$J$2:$J$400,MATCH(RIGHT(B89,LEN(B89)-1),espn!$A$2:$A$400,0),1),INDEX(espn!$J$2:$J$400,MATCH(RIGHT(B89,LEN(B89)-1)&amp;" jr.",espn!$A$2:$A$400,0),1))</f>
        <v>19</v>
      </c>
      <c r="N89">
        <f>IFERROR(M89-MIN(H89:K89),0)</f>
        <v>2.5</v>
      </c>
      <c r="O89" t="s">
        <v>856</v>
      </c>
    </row>
    <row r="90" spans="1:15">
      <c r="A90">
        <v>207</v>
      </c>
      <c r="B90" t="s">
        <v>1038</v>
      </c>
      <c r="D90" t="s">
        <v>1503</v>
      </c>
      <c r="F90" t="s">
        <v>1504</v>
      </c>
      <c r="H90">
        <f t="shared" si="10"/>
        <v>9.5</v>
      </c>
      <c r="I90" t="str">
        <f t="shared" si="11"/>
        <v/>
      </c>
      <c r="J90">
        <f t="shared" si="12"/>
        <v>9.5</v>
      </c>
      <c r="K90" t="str">
        <f t="shared" si="13"/>
        <v/>
      </c>
      <c r="L90" s="33">
        <f t="shared" si="14"/>
        <v>0</v>
      </c>
      <c r="M90">
        <f>IFERROR(INDEX(espn!$J$2:$J$400,MATCH(RIGHT(B90,LEN(B90)-1),espn!$A$2:$A$400,0),1),INDEX(espn!$J$2:$J$400,MATCH(RIGHT(B90,LEN(B90)-1)&amp;" jr.",espn!$A$2:$A$400,0),1))</f>
        <v>12</v>
      </c>
      <c r="N90">
        <f>IFERROR(M90-MIN(H90:K90),0)</f>
        <v>2.5</v>
      </c>
      <c r="O90" t="s">
        <v>856</v>
      </c>
    </row>
    <row r="91" spans="1:15">
      <c r="A91">
        <v>85</v>
      </c>
      <c r="B91" s="31" t="s">
        <v>1314</v>
      </c>
      <c r="D91" t="s">
        <v>1428</v>
      </c>
      <c r="E91" t="s">
        <v>1428</v>
      </c>
      <c r="F91" t="s">
        <v>1505</v>
      </c>
      <c r="G91" t="s">
        <v>1228</v>
      </c>
      <c r="H91">
        <f t="shared" si="10"/>
        <v>42.5</v>
      </c>
      <c r="I91">
        <f t="shared" si="11"/>
        <v>42.5</v>
      </c>
      <c r="J91">
        <f t="shared" si="12"/>
        <v>41.5</v>
      </c>
      <c r="K91">
        <f t="shared" si="13"/>
        <v>55.5</v>
      </c>
      <c r="L91" s="33">
        <f t="shared" si="14"/>
        <v>14</v>
      </c>
      <c r="M91">
        <f>IFERROR(INDEX(espn!$J$2:$J$400,MATCH(RIGHT(B91,LEN(B91)-1),espn!$A$2:$A$400,0),1),INDEX(espn!$J$2:$J$400,MATCH(RIGHT(B91,LEN(B91)-1)&amp;" jr.",espn!$A$2:$A$400,0),1))</f>
        <v>43</v>
      </c>
      <c r="N91">
        <f>IFERROR(M91-MIN(H91:K91),0)</f>
        <v>1.5</v>
      </c>
      <c r="O91" t="s">
        <v>856</v>
      </c>
    </row>
    <row r="92" spans="1:15">
      <c r="A92">
        <v>132</v>
      </c>
      <c r="B92" t="s">
        <v>1506</v>
      </c>
      <c r="D92" t="s">
        <v>1507</v>
      </c>
      <c r="E92" t="s">
        <v>1508</v>
      </c>
      <c r="F92" t="s">
        <v>1509</v>
      </c>
      <c r="G92" t="s">
        <v>1477</v>
      </c>
      <c r="H92">
        <f t="shared" si="10"/>
        <v>31.5</v>
      </c>
      <c r="I92">
        <f t="shared" si="11"/>
        <v>30.5</v>
      </c>
      <c r="J92">
        <f t="shared" si="12"/>
        <v>31.5</v>
      </c>
      <c r="K92">
        <f t="shared" si="13"/>
        <v>29.5</v>
      </c>
      <c r="L92" s="33">
        <f t="shared" si="14"/>
        <v>2</v>
      </c>
      <c r="M92">
        <f>IFERROR(INDEX(espn!$J$2:$J$400,MATCH(RIGHT(B92,LEN(B92)-1),espn!$A$2:$A$400,0),1),INDEX(espn!$J$2:$J$400,MATCH(RIGHT(B92,LEN(B92)-1)&amp;" jr.",espn!$A$2:$A$400,0),1))</f>
        <v>30</v>
      </c>
      <c r="N92">
        <f>IFERROR(MAX(H92:K92)-M92,0)</f>
        <v>1.5</v>
      </c>
      <c r="O92" t="s">
        <v>882</v>
      </c>
    </row>
    <row r="93" spans="1:15">
      <c r="A93">
        <v>144</v>
      </c>
      <c r="B93" t="s">
        <v>1510</v>
      </c>
      <c r="D93" t="s">
        <v>1246</v>
      </c>
      <c r="E93" t="s">
        <v>1211</v>
      </c>
      <c r="F93" t="s">
        <v>1511</v>
      </c>
      <c r="H93">
        <f t="shared" si="10"/>
        <v>25.5</v>
      </c>
      <c r="I93">
        <f t="shared" si="11"/>
        <v>26.5</v>
      </c>
      <c r="J93">
        <f t="shared" si="12"/>
        <v>24.5</v>
      </c>
      <c r="K93" t="str">
        <f t="shared" si="13"/>
        <v/>
      </c>
      <c r="L93" s="33">
        <f t="shared" si="14"/>
        <v>2</v>
      </c>
      <c r="M93">
        <f>IFERROR(INDEX(espn!$J$2:$J$400,MATCH(RIGHT(B93,LEN(B93)-1),espn!$A$2:$A$400,0),1),INDEX(espn!$J$2:$J$400,MATCH(RIGHT(B93,LEN(B93)-1)&amp;" jr.",espn!$A$2:$A$400,0),1))</f>
        <v>25</v>
      </c>
      <c r="N93">
        <f>IFERROR(MAX(H93:K93)-M93,0)</f>
        <v>1.5</v>
      </c>
      <c r="O93" t="s">
        <v>882</v>
      </c>
    </row>
    <row r="94" spans="1:15">
      <c r="A94">
        <v>55</v>
      </c>
      <c r="B94" s="39" t="s">
        <v>1512</v>
      </c>
      <c r="D94" t="s">
        <v>1051</v>
      </c>
      <c r="E94" t="s">
        <v>1513</v>
      </c>
      <c r="F94" t="s">
        <v>1052</v>
      </c>
      <c r="G94" t="s">
        <v>1069</v>
      </c>
      <c r="H94">
        <f t="shared" si="10"/>
        <v>52.5</v>
      </c>
      <c r="I94">
        <f t="shared" si="11"/>
        <v>52.5</v>
      </c>
      <c r="J94">
        <f t="shared" si="12"/>
        <v>52.5</v>
      </c>
      <c r="K94">
        <f t="shared" si="13"/>
        <v>51.5</v>
      </c>
      <c r="L94" s="33">
        <f t="shared" si="14"/>
        <v>1</v>
      </c>
      <c r="M94">
        <f>IFERROR(INDEX(espn!$J$2:$J$400,MATCH(RIGHT(B94,LEN(B94)-1),espn!$A$2:$A$400,0),1),INDEX(espn!$J$2:$J$400,MATCH(RIGHT(B94,LEN(B94)-1)&amp;" jr.",espn!$A$2:$A$400,0),1))</f>
        <v>53</v>
      </c>
      <c r="N94">
        <f>IFERROR(M94-MIN(H94:K94),0)</f>
        <v>1.5</v>
      </c>
      <c r="O94" t="s">
        <v>856</v>
      </c>
    </row>
    <row r="95" spans="1:15">
      <c r="A95">
        <v>105</v>
      </c>
      <c r="B95" t="s">
        <v>1514</v>
      </c>
      <c r="D95" t="s">
        <v>1318</v>
      </c>
      <c r="E95" t="s">
        <v>1072</v>
      </c>
      <c r="F95" t="s">
        <v>1448</v>
      </c>
      <c r="G95" t="s">
        <v>1074</v>
      </c>
      <c r="H95">
        <f t="shared" si="10"/>
        <v>37.5</v>
      </c>
      <c r="I95">
        <f t="shared" si="11"/>
        <v>36.5</v>
      </c>
      <c r="J95">
        <f t="shared" si="12"/>
        <v>37.5</v>
      </c>
      <c r="K95">
        <f t="shared" si="13"/>
        <v>36.5</v>
      </c>
      <c r="L95" s="33">
        <f t="shared" si="14"/>
        <v>1</v>
      </c>
      <c r="M95">
        <f>IFERROR(INDEX(espn!$J$2:$J$400,MATCH(RIGHT(B95,LEN(B95)-1),espn!$A$2:$A$400,0),1),INDEX(espn!$J$2:$J$400,MATCH(RIGHT(B95,LEN(B95)-1)&amp;" jr.",espn!$A$2:$A$400,0),1))</f>
        <v>38</v>
      </c>
      <c r="N95">
        <f>IFERROR(M95-MIN(H95:K95),0)</f>
        <v>1.5</v>
      </c>
      <c r="O95" t="s">
        <v>856</v>
      </c>
    </row>
    <row r="96" spans="1:15">
      <c r="A96">
        <v>112</v>
      </c>
      <c r="B96" t="s">
        <v>1515</v>
      </c>
      <c r="D96" t="s">
        <v>1485</v>
      </c>
      <c r="E96" t="s">
        <v>1485</v>
      </c>
      <c r="F96" t="s">
        <v>1516</v>
      </c>
      <c r="G96" t="s">
        <v>1517</v>
      </c>
      <c r="H96">
        <f t="shared" si="10"/>
        <v>34.5</v>
      </c>
      <c r="I96">
        <f t="shared" si="11"/>
        <v>34.5</v>
      </c>
      <c r="J96">
        <f t="shared" si="12"/>
        <v>35.5</v>
      </c>
      <c r="K96">
        <f t="shared" si="13"/>
        <v>35.5</v>
      </c>
      <c r="L96" s="33">
        <f t="shared" si="14"/>
        <v>1</v>
      </c>
      <c r="M96">
        <f>IFERROR(INDEX(espn!$J$2:$J$400,MATCH(RIGHT(B96,LEN(B96)-1),espn!$A$2:$A$400,0),1),INDEX(espn!$J$2:$J$400,MATCH(RIGHT(B96,LEN(B96)-1)&amp;" jr.",espn!$A$2:$A$400,0),1))</f>
        <v>34</v>
      </c>
      <c r="N96">
        <f>IFERROR(MAX(H96:K96)-M96,0)</f>
        <v>1.5</v>
      </c>
      <c r="O96" t="s">
        <v>882</v>
      </c>
    </row>
    <row r="97" spans="1:15">
      <c r="A97">
        <v>151</v>
      </c>
      <c r="B97" t="s">
        <v>1518</v>
      </c>
      <c r="D97" t="s">
        <v>1519</v>
      </c>
      <c r="E97" t="s">
        <v>1386</v>
      </c>
      <c r="F97" t="s">
        <v>1520</v>
      </c>
      <c r="H97">
        <f t="shared" si="10"/>
        <v>23.5</v>
      </c>
      <c r="I97">
        <f t="shared" si="11"/>
        <v>24.5</v>
      </c>
      <c r="J97">
        <f t="shared" si="12"/>
        <v>24.5</v>
      </c>
      <c r="K97" t="str">
        <f t="shared" si="13"/>
        <v/>
      </c>
      <c r="L97" s="33">
        <f t="shared" si="14"/>
        <v>1</v>
      </c>
      <c r="M97">
        <f>IFERROR(INDEX(espn!$J$2:$J$400,MATCH(RIGHT(B97,LEN(B97)-1),espn!$A$2:$A$400,0),1),INDEX(espn!$J$2:$J$400,MATCH(RIGHT(B97,LEN(B97)-1)&amp;" jr.",espn!$A$2:$A$400,0),1))</f>
        <v>25</v>
      </c>
      <c r="N97">
        <f>IFERROR(M97-MIN(H97:K97),0)</f>
        <v>1.5</v>
      </c>
      <c r="O97" t="s">
        <v>856</v>
      </c>
    </row>
    <row r="98" spans="1:15">
      <c r="A98">
        <v>201</v>
      </c>
      <c r="B98" t="s">
        <v>1122</v>
      </c>
      <c r="D98" t="s">
        <v>1521</v>
      </c>
      <c r="E98" t="s">
        <v>1436</v>
      </c>
      <c r="F98" t="s">
        <v>1522</v>
      </c>
      <c r="G98" t="s">
        <v>1222</v>
      </c>
      <c r="H98">
        <f t="shared" si="10"/>
        <v>11.5</v>
      </c>
      <c r="I98">
        <f t="shared" si="11"/>
        <v>10.5</v>
      </c>
      <c r="J98">
        <f t="shared" si="12"/>
        <v>11.5</v>
      </c>
      <c r="K98">
        <f t="shared" si="13"/>
        <v>10.5</v>
      </c>
      <c r="L98" s="33">
        <f t="shared" si="14"/>
        <v>1</v>
      </c>
      <c r="M98">
        <f>IFERROR(INDEX(espn!$J$2:$J$400,MATCH(RIGHT(B98,LEN(B98)-1),espn!$A$2:$A$400,0),1),INDEX(espn!$J$2:$J$400,MATCH(RIGHT(B98,LEN(B98)-1)&amp;" jr.",espn!$A$2:$A$400,0),1))</f>
        <v>12</v>
      </c>
      <c r="N98">
        <f>IFERROR(M98-MIN(H98:K98),0)</f>
        <v>1.5</v>
      </c>
      <c r="O98" t="s">
        <v>856</v>
      </c>
    </row>
    <row r="99" spans="1:15">
      <c r="A99">
        <v>115</v>
      </c>
      <c r="B99" t="s">
        <v>1523</v>
      </c>
      <c r="E99" t="s">
        <v>1217</v>
      </c>
      <c r="H99" t="str">
        <f t="shared" si="10"/>
        <v/>
      </c>
      <c r="I99">
        <f t="shared" si="11"/>
        <v>35.5</v>
      </c>
      <c r="J99" t="str">
        <f t="shared" si="12"/>
        <v/>
      </c>
      <c r="K99" t="str">
        <f t="shared" si="13"/>
        <v/>
      </c>
      <c r="L99" s="33">
        <f t="shared" si="14"/>
        <v>0</v>
      </c>
      <c r="M99">
        <f>IFERROR(INDEX(espn!$J$2:$J$400,MATCH(RIGHT(B99,LEN(B99)-1),espn!$A$2:$A$400,0),1),INDEX(espn!$J$2:$J$400,MATCH(RIGHT(B99,LEN(B99)-1)&amp;" jr.",espn!$A$2:$A$400,0),1))</f>
        <v>37</v>
      </c>
      <c r="N99">
        <f>IFERROR(M99-MIN(H99:K99),0)</f>
        <v>1.5</v>
      </c>
      <c r="O99" t="s">
        <v>856</v>
      </c>
    </row>
    <row r="100" spans="1:15">
      <c r="A100">
        <v>38</v>
      </c>
      <c r="B100" t="s">
        <v>1488</v>
      </c>
      <c r="D100" t="s">
        <v>1048</v>
      </c>
      <c r="E100" t="s">
        <v>1035</v>
      </c>
      <c r="F100" t="s">
        <v>1524</v>
      </c>
      <c r="G100" t="s">
        <v>1525</v>
      </c>
      <c r="H100">
        <f t="shared" si="10"/>
        <v>56.5</v>
      </c>
      <c r="I100">
        <f t="shared" si="11"/>
        <v>53.5</v>
      </c>
      <c r="J100">
        <f t="shared" si="12"/>
        <v>56.5</v>
      </c>
      <c r="K100">
        <f t="shared" si="13"/>
        <v>54.5</v>
      </c>
      <c r="L100" s="33">
        <f t="shared" si="14"/>
        <v>3</v>
      </c>
      <c r="M100">
        <f>IFERROR(INDEX(espn!$J$2:$J$400,MATCH(RIGHT(B100,LEN(B100)-1),espn!$A$2:$A$400,0),1),INDEX(espn!$J$2:$J$400,MATCH(RIGHT(B100,LEN(B100)-1)&amp;" jr.",espn!$A$2:$A$400,0),1))</f>
        <v>56</v>
      </c>
      <c r="N100">
        <f>IFERROR(MAX(H100:K100)-M100,0)</f>
        <v>0.5</v>
      </c>
      <c r="O100" t="s">
        <v>882</v>
      </c>
    </row>
    <row r="101" spans="1:15">
      <c r="A101">
        <v>73</v>
      </c>
      <c r="B101" t="s">
        <v>1491</v>
      </c>
      <c r="D101" t="s">
        <v>1350</v>
      </c>
      <c r="E101" t="s">
        <v>1331</v>
      </c>
      <c r="F101" t="s">
        <v>1351</v>
      </c>
      <c r="H101">
        <f t="shared" si="10"/>
        <v>47.5</v>
      </c>
      <c r="I101">
        <f t="shared" si="11"/>
        <v>44.5</v>
      </c>
      <c r="J101">
        <f t="shared" si="12"/>
        <v>47.5</v>
      </c>
      <c r="K101" t="str">
        <f t="shared" si="13"/>
        <v/>
      </c>
      <c r="L101" s="33">
        <f t="shared" si="14"/>
        <v>3</v>
      </c>
      <c r="M101">
        <f>IFERROR(INDEX(espn!$J$2:$J$400,MATCH(RIGHT(B101,LEN(B101)-1),espn!$A$2:$A$400,0),1),INDEX(espn!$J$2:$J$400,MATCH(RIGHT(B101,LEN(B101)-1)&amp;" jr.",espn!$A$2:$A$400,0),1))</f>
        <v>45</v>
      </c>
      <c r="N101">
        <f>IFERROR(M101-MIN(H101:K101),0)</f>
        <v>0.5</v>
      </c>
      <c r="O101" t="s">
        <v>856</v>
      </c>
    </row>
    <row r="102" spans="1:15">
      <c r="A102">
        <v>133</v>
      </c>
      <c r="B102" t="s">
        <v>1506</v>
      </c>
      <c r="D102" t="s">
        <v>1278</v>
      </c>
      <c r="E102" t="s">
        <v>1526</v>
      </c>
      <c r="F102" t="s">
        <v>1527</v>
      </c>
      <c r="G102" t="s">
        <v>1528</v>
      </c>
      <c r="H102">
        <f t="shared" si="10"/>
        <v>31.5</v>
      </c>
      <c r="I102">
        <f t="shared" si="11"/>
        <v>30.5</v>
      </c>
      <c r="J102">
        <f t="shared" si="12"/>
        <v>31.5</v>
      </c>
      <c r="K102">
        <f t="shared" si="13"/>
        <v>29.5</v>
      </c>
      <c r="L102" s="33">
        <f t="shared" si="14"/>
        <v>2</v>
      </c>
      <c r="M102">
        <f>IFERROR(INDEX(espn!$J$2:$J$400,MATCH(RIGHT(B102,LEN(B102)-1),espn!$A$2:$A$400,0),1),INDEX(espn!$J$2:$J$400,MATCH(RIGHT(B102,LEN(B102)-1)&amp;" jr.",espn!$A$2:$A$400,0),1))</f>
        <v>30</v>
      </c>
      <c r="N102">
        <f>IFERROR(M102-MIN(H102:K102),0)</f>
        <v>0.5</v>
      </c>
      <c r="O102" t="s">
        <v>856</v>
      </c>
    </row>
    <row r="103" spans="1:15">
      <c r="A103">
        <v>145</v>
      </c>
      <c r="B103" t="s">
        <v>1510</v>
      </c>
      <c r="D103" t="s">
        <v>1058</v>
      </c>
      <c r="E103" t="s">
        <v>1133</v>
      </c>
      <c r="F103" t="s">
        <v>1440</v>
      </c>
      <c r="H103">
        <f t="shared" si="10"/>
        <v>25.5</v>
      </c>
      <c r="I103">
        <f t="shared" si="11"/>
        <v>26.5</v>
      </c>
      <c r="J103">
        <f t="shared" si="12"/>
        <v>24.5</v>
      </c>
      <c r="K103" t="str">
        <f t="shared" si="13"/>
        <v/>
      </c>
      <c r="L103" s="33">
        <f t="shared" si="14"/>
        <v>2</v>
      </c>
      <c r="M103">
        <f>IFERROR(INDEX(espn!$J$2:$J$400,MATCH(RIGHT(B103,LEN(B103)-1),espn!$A$2:$A$400,0),1),INDEX(espn!$J$2:$J$400,MATCH(RIGHT(B103,LEN(B103)-1)&amp;" jr.",espn!$A$2:$A$400,0),1))</f>
        <v>25</v>
      </c>
      <c r="N103">
        <f>IFERROR(M103-MIN(H103:K103),0)</f>
        <v>0.5</v>
      </c>
      <c r="O103" t="s">
        <v>856</v>
      </c>
    </row>
    <row r="104" spans="1:15">
      <c r="A104">
        <v>28</v>
      </c>
      <c r="B104" t="s">
        <v>1529</v>
      </c>
      <c r="D104" t="s">
        <v>1530</v>
      </c>
      <c r="E104" t="s">
        <v>1531</v>
      </c>
      <c r="F104" t="s">
        <v>1532</v>
      </c>
      <c r="H104">
        <f t="shared" si="10"/>
        <v>59.5</v>
      </c>
      <c r="I104">
        <f t="shared" si="11"/>
        <v>58.5</v>
      </c>
      <c r="J104">
        <f t="shared" si="12"/>
        <v>58.5</v>
      </c>
      <c r="K104" t="str">
        <f t="shared" si="13"/>
        <v/>
      </c>
      <c r="L104" s="33">
        <f t="shared" si="14"/>
        <v>1</v>
      </c>
      <c r="M104">
        <f>IFERROR(INDEX(espn!$J$2:$J$400,MATCH(RIGHT(B104,LEN(B104)-1),espn!$A$2:$A$400,0),1),INDEX(espn!$J$2:$J$400,MATCH(RIGHT(B104,LEN(B104)-1)&amp;" jr.",espn!$A$2:$A$400,0),1))</f>
        <v>59</v>
      </c>
      <c r="N104">
        <f>IFERROR(MAX(H104:K104)-M104,0)</f>
        <v>0.5</v>
      </c>
      <c r="O104" t="s">
        <v>882</v>
      </c>
    </row>
    <row r="105" spans="1:15">
      <c r="A105">
        <v>29</v>
      </c>
      <c r="B105" s="39" t="s">
        <v>1529</v>
      </c>
      <c r="D105" t="s">
        <v>1533</v>
      </c>
      <c r="E105" t="s">
        <v>1534</v>
      </c>
      <c r="F105" t="s">
        <v>1535</v>
      </c>
      <c r="H105">
        <f t="shared" si="10"/>
        <v>59.5</v>
      </c>
      <c r="I105">
        <f t="shared" si="11"/>
        <v>58.5</v>
      </c>
      <c r="J105">
        <f t="shared" si="12"/>
        <v>58.5</v>
      </c>
      <c r="K105" t="str">
        <f t="shared" si="13"/>
        <v/>
      </c>
      <c r="L105" s="33">
        <f t="shared" si="14"/>
        <v>1</v>
      </c>
      <c r="M105">
        <f>IFERROR(INDEX(espn!$J$2:$J$400,MATCH(RIGHT(B105,LEN(B105)-1),espn!$A$2:$A$400,0),1),INDEX(espn!$J$2:$J$400,MATCH(RIGHT(B105,LEN(B105)-1)&amp;" jr.",espn!$A$2:$A$400,0),1))</f>
        <v>59</v>
      </c>
      <c r="N105">
        <f>IFERROR(M105-MIN(H105:K105),0)</f>
        <v>0.5</v>
      </c>
      <c r="O105" t="s">
        <v>856</v>
      </c>
    </row>
    <row r="106" spans="1:15">
      <c r="A106">
        <v>6</v>
      </c>
      <c r="B106" s="39" t="s">
        <v>1536</v>
      </c>
      <c r="D106" t="s">
        <v>1416</v>
      </c>
      <c r="E106" t="s">
        <v>1416</v>
      </c>
      <c r="F106" t="s">
        <v>1418</v>
      </c>
      <c r="H106">
        <f t="shared" si="10"/>
        <v>75.5</v>
      </c>
      <c r="I106">
        <f t="shared" si="11"/>
        <v>75.5</v>
      </c>
      <c r="J106">
        <f t="shared" si="12"/>
        <v>75.5</v>
      </c>
      <c r="K106" t="str">
        <f t="shared" si="13"/>
        <v/>
      </c>
      <c r="L106" s="33">
        <f t="shared" si="14"/>
        <v>0</v>
      </c>
      <c r="M106">
        <f>IFERROR(INDEX(espn!$J$2:$J$400,MATCH(RIGHT(B106,LEN(B106)-1),espn!$A$2:$A$400,0),1),INDEX(espn!$J$2:$J$400,MATCH(RIGHT(B106,LEN(B106)-1)&amp;" jr.",espn!$A$2:$A$400,0),1))</f>
        <v>75</v>
      </c>
      <c r="N106">
        <f>IFERROR(MAX(H106:K106)-M106,0)</f>
        <v>0.5</v>
      </c>
      <c r="O106" t="s">
        <v>882</v>
      </c>
    </row>
    <row r="107" spans="1:15">
      <c r="A107">
        <v>82</v>
      </c>
      <c r="B107" t="s">
        <v>1537</v>
      </c>
      <c r="D107" t="s">
        <v>1315</v>
      </c>
      <c r="E107" t="s">
        <v>1315</v>
      </c>
      <c r="F107" t="s">
        <v>1538</v>
      </c>
      <c r="G107" t="s">
        <v>1539</v>
      </c>
      <c r="H107">
        <f t="shared" si="10"/>
        <v>42.5</v>
      </c>
      <c r="I107">
        <f t="shared" si="11"/>
        <v>42.5</v>
      </c>
      <c r="J107">
        <f t="shared" si="12"/>
        <v>42.5</v>
      </c>
      <c r="K107">
        <f t="shared" si="13"/>
        <v>42.5</v>
      </c>
      <c r="L107" s="33">
        <f t="shared" si="14"/>
        <v>0</v>
      </c>
      <c r="M107">
        <f>IFERROR(INDEX(espn!$J$2:$J$400,MATCH(RIGHT(B107,LEN(B107)-1),espn!$A$2:$A$400,0),1),INDEX(espn!$J$2:$J$400,MATCH(RIGHT(B107,LEN(B107)-1)&amp;" jr.",espn!$A$2:$A$400,0),1))</f>
        <v>42</v>
      </c>
      <c r="N107">
        <f>IFERROR(MAX(H107:K107)-M107,0)</f>
        <v>0.5</v>
      </c>
      <c r="O107" t="s">
        <v>882</v>
      </c>
    </row>
    <row r="108" spans="1:15">
      <c r="A108">
        <v>215</v>
      </c>
      <c r="B108" t="s">
        <v>1117</v>
      </c>
      <c r="E108" t="s">
        <v>1163</v>
      </c>
      <c r="F108" t="s">
        <v>1540</v>
      </c>
      <c r="H108" t="str">
        <f t="shared" si="10"/>
        <v/>
      </c>
      <c r="I108">
        <f t="shared" si="11"/>
        <v>6.5</v>
      </c>
      <c r="J108">
        <f t="shared" si="12"/>
        <v>6.5</v>
      </c>
      <c r="K108" t="str">
        <f t="shared" si="13"/>
        <v/>
      </c>
      <c r="L108" s="33">
        <f t="shared" si="14"/>
        <v>0</v>
      </c>
      <c r="M108">
        <f>IFERROR(INDEX(espn!$J$2:$J$400,MATCH(RIGHT(B108,LEN(B108)-1),espn!$A$2:$A$400,0),1),INDEX(espn!$J$2:$J$400,MATCH(RIGHT(B108,LEN(B108)-1)&amp;" jr.",espn!$A$2:$A$400,0),1))</f>
        <v>7</v>
      </c>
      <c r="N108">
        <f>IFERROR(M108-MIN(H108:K108),0)</f>
        <v>0.5</v>
      </c>
      <c r="O108" t="s">
        <v>856</v>
      </c>
    </row>
    <row r="109" spans="1:15">
      <c r="A109">
        <v>170</v>
      </c>
      <c r="B109" t="s">
        <v>1541</v>
      </c>
      <c r="D109" t="s">
        <v>1542</v>
      </c>
      <c r="F109" t="s">
        <v>1543</v>
      </c>
      <c r="H109">
        <f t="shared" si="10"/>
        <v>16.5</v>
      </c>
      <c r="I109" t="str">
        <f t="shared" si="11"/>
        <v/>
      </c>
      <c r="J109">
        <f t="shared" si="12"/>
        <v>22.5</v>
      </c>
      <c r="K109" t="str">
        <f t="shared" si="13"/>
        <v/>
      </c>
      <c r="L109" s="33">
        <f t="shared" si="14"/>
        <v>6</v>
      </c>
      <c r="M109" t="e">
        <f>IFERROR(INDEX(espn!$J$2:$J$400,MATCH(RIGHT(B109,LEN(B109)-1),espn!$A$2:$A$400,0),1),INDEX(espn!$J$2:$J$400,MATCH(RIGHT(B109,LEN(B109)-1)&amp;" jr.",espn!$A$2:$A$400,0),1))</f>
        <v>#N/A</v>
      </c>
      <c r="N109">
        <f>IFERROR(MAX(H109:K109)-M109,0)</f>
        <v>0</v>
      </c>
      <c r="O109" t="s">
        <v>882</v>
      </c>
    </row>
    <row r="110" spans="1:15">
      <c r="A110">
        <v>171</v>
      </c>
      <c r="B110" t="s">
        <v>1541</v>
      </c>
      <c r="D110" t="s">
        <v>1391</v>
      </c>
      <c r="F110" t="s">
        <v>1544</v>
      </c>
      <c r="H110">
        <f t="shared" si="10"/>
        <v>16.5</v>
      </c>
      <c r="I110" t="str">
        <f t="shared" si="11"/>
        <v/>
      </c>
      <c r="J110">
        <f t="shared" si="12"/>
        <v>22.5</v>
      </c>
      <c r="K110" t="str">
        <f t="shared" si="13"/>
        <v/>
      </c>
      <c r="L110" s="33">
        <f t="shared" si="14"/>
        <v>6</v>
      </c>
      <c r="M110" t="e">
        <f>IFERROR(INDEX(espn!$J$2:$J$400,MATCH(RIGHT(B110,LEN(B110)-1),espn!$A$2:$A$400,0),1),INDEX(espn!$J$2:$J$400,MATCH(RIGHT(B110,LEN(B110)-1)&amp;" jr.",espn!$A$2:$A$400,0),1))</f>
        <v>#N/A</v>
      </c>
      <c r="N110">
        <f>IFERROR(M110-MIN(H110:K110),0)</f>
        <v>0</v>
      </c>
      <c r="O110" t="s">
        <v>856</v>
      </c>
    </row>
    <row r="111" spans="1:15">
      <c r="A111">
        <v>162</v>
      </c>
      <c r="B111" t="s">
        <v>1545</v>
      </c>
      <c r="D111" t="s">
        <v>1546</v>
      </c>
      <c r="E111" t="s">
        <v>1547</v>
      </c>
      <c r="F111" t="s">
        <v>1548</v>
      </c>
      <c r="G111" t="s">
        <v>1203</v>
      </c>
      <c r="H111">
        <f t="shared" si="10"/>
        <v>20.5</v>
      </c>
      <c r="I111">
        <f t="shared" si="11"/>
        <v>17.5</v>
      </c>
      <c r="J111">
        <f t="shared" si="12"/>
        <v>20.5</v>
      </c>
      <c r="K111">
        <f t="shared" si="13"/>
        <v>20.5</v>
      </c>
      <c r="L111" s="33">
        <f t="shared" si="14"/>
        <v>3</v>
      </c>
      <c r="M111" t="e">
        <f>IFERROR(INDEX(espn!$J$2:$J$400,MATCH(RIGHT(B111,LEN(B111)-1),espn!$A$2:$A$400,0),1),INDEX(espn!$J$2:$J$400,MATCH(RIGHT(B111,LEN(B111)-1)&amp;" jr.",espn!$A$2:$A$400,0),1))</f>
        <v>#N/A</v>
      </c>
      <c r="N111">
        <f>IFERROR(MAX(H111:K111)-M111,0)</f>
        <v>0</v>
      </c>
      <c r="O111" t="s">
        <v>882</v>
      </c>
    </row>
    <row r="112" spans="1:15">
      <c r="A112">
        <v>163</v>
      </c>
      <c r="B112" t="s">
        <v>1545</v>
      </c>
      <c r="D112" t="s">
        <v>1287</v>
      </c>
      <c r="E112" t="s">
        <v>1374</v>
      </c>
      <c r="F112" t="s">
        <v>1104</v>
      </c>
      <c r="G112" t="s">
        <v>1104</v>
      </c>
      <c r="H112">
        <f t="shared" si="10"/>
        <v>20.5</v>
      </c>
      <c r="I112">
        <f t="shared" si="11"/>
        <v>17.5</v>
      </c>
      <c r="J112">
        <f t="shared" si="12"/>
        <v>20.5</v>
      </c>
      <c r="K112">
        <f t="shared" si="13"/>
        <v>20.5</v>
      </c>
      <c r="L112" s="33">
        <f t="shared" si="14"/>
        <v>3</v>
      </c>
      <c r="M112" t="e">
        <f>IFERROR(INDEX(espn!$J$2:$J$400,MATCH(RIGHT(B112,LEN(B112)-1),espn!$A$2:$A$400,0),1),INDEX(espn!$J$2:$J$400,MATCH(RIGHT(B112,LEN(B112)-1)&amp;" jr.",espn!$A$2:$A$400,0),1))</f>
        <v>#N/A</v>
      </c>
      <c r="N112">
        <f>IFERROR(M112-MIN(H112:K112),0)</f>
        <v>0</v>
      </c>
      <c r="O112" t="s">
        <v>856</v>
      </c>
    </row>
    <row r="113" spans="1:15">
      <c r="A113">
        <v>184</v>
      </c>
      <c r="B113" t="s">
        <v>1549</v>
      </c>
      <c r="D113" t="s">
        <v>1542</v>
      </c>
      <c r="E113" t="s">
        <v>1550</v>
      </c>
      <c r="F113" t="s">
        <v>1551</v>
      </c>
      <c r="H113">
        <f t="shared" si="10"/>
        <v>16.5</v>
      </c>
      <c r="I113">
        <f t="shared" si="11"/>
        <v>18.5</v>
      </c>
      <c r="J113">
        <f t="shared" si="12"/>
        <v>16.5</v>
      </c>
      <c r="K113" t="str">
        <f t="shared" si="13"/>
        <v/>
      </c>
      <c r="L113" s="33">
        <f t="shared" si="14"/>
        <v>2</v>
      </c>
      <c r="M113" t="e">
        <f>IFERROR(INDEX(espn!$J$2:$J$400,MATCH(RIGHT(B113,LEN(B113)-1),espn!$A$2:$A$400,0),1),INDEX(espn!$J$2:$J$400,MATCH(RIGHT(B113,LEN(B113)-1)&amp;" jr.",espn!$A$2:$A$400,0),1))</f>
        <v>#N/A</v>
      </c>
      <c r="N113">
        <f>IFERROR(MAX(H113:K113)-M113,0)</f>
        <v>0</v>
      </c>
      <c r="O113" t="s">
        <v>882</v>
      </c>
    </row>
    <row r="114" spans="1:15">
      <c r="A114">
        <v>185</v>
      </c>
      <c r="B114" t="s">
        <v>1549</v>
      </c>
      <c r="D114" t="s">
        <v>1391</v>
      </c>
      <c r="E114" t="s">
        <v>1430</v>
      </c>
      <c r="F114" t="s">
        <v>1552</v>
      </c>
      <c r="H114">
        <f t="shared" si="10"/>
        <v>16.5</v>
      </c>
      <c r="I114">
        <f t="shared" si="11"/>
        <v>18.5</v>
      </c>
      <c r="J114">
        <f t="shared" si="12"/>
        <v>16.5</v>
      </c>
      <c r="K114" t="str">
        <f t="shared" si="13"/>
        <v/>
      </c>
      <c r="L114" s="33">
        <f t="shared" si="14"/>
        <v>2</v>
      </c>
      <c r="M114" t="e">
        <f>IFERROR(INDEX(espn!$J$2:$J$400,MATCH(RIGHT(B114,LEN(B114)-1),espn!$A$2:$A$400,0),1),INDEX(espn!$J$2:$J$400,MATCH(RIGHT(B114,LEN(B114)-1)&amp;" jr.",espn!$A$2:$A$400,0),1))</f>
        <v>#N/A</v>
      </c>
      <c r="N114">
        <f>IFERROR(M114-MIN(H114:K114),0)</f>
        <v>0</v>
      </c>
      <c r="O114" t="s">
        <v>856</v>
      </c>
    </row>
    <row r="115" spans="1:15">
      <c r="A115">
        <v>178</v>
      </c>
      <c r="B115" t="s">
        <v>1553</v>
      </c>
      <c r="D115" t="s">
        <v>1554</v>
      </c>
      <c r="E115" t="s">
        <v>1547</v>
      </c>
      <c r="F115" t="s">
        <v>1555</v>
      </c>
      <c r="H115">
        <f t="shared" si="10"/>
        <v>16.5</v>
      </c>
      <c r="I115">
        <f t="shared" si="11"/>
        <v>17.5</v>
      </c>
      <c r="J115">
        <f t="shared" si="12"/>
        <v>17.5</v>
      </c>
      <c r="K115" t="str">
        <f t="shared" si="13"/>
        <v/>
      </c>
      <c r="L115" s="33">
        <f t="shared" si="14"/>
        <v>1</v>
      </c>
      <c r="M115" t="e">
        <f>IFERROR(INDEX(espn!$J$2:$J$400,MATCH(RIGHT(B115,LEN(B115)-1),espn!$A$2:$A$400,0),1),INDEX(espn!$J$2:$J$400,MATCH(RIGHT(B115,LEN(B115)-1)&amp;" jr.",espn!$A$2:$A$400,0),1))</f>
        <v>#N/A</v>
      </c>
      <c r="N115">
        <f>IFERROR(MAX(H115:K115)-M115,0)</f>
        <v>0</v>
      </c>
      <c r="O115" t="s">
        <v>882</v>
      </c>
    </row>
    <row r="116" spans="1:15">
      <c r="A116">
        <v>179</v>
      </c>
      <c r="B116" t="s">
        <v>1553</v>
      </c>
      <c r="D116" t="s">
        <v>1556</v>
      </c>
      <c r="E116" t="s">
        <v>1374</v>
      </c>
      <c r="F116" t="s">
        <v>1377</v>
      </c>
      <c r="H116">
        <f t="shared" si="10"/>
        <v>16.5</v>
      </c>
      <c r="I116">
        <f t="shared" si="11"/>
        <v>17.5</v>
      </c>
      <c r="J116">
        <f t="shared" si="12"/>
        <v>17.5</v>
      </c>
      <c r="K116" t="str">
        <f t="shared" si="13"/>
        <v/>
      </c>
      <c r="L116" s="33">
        <f t="shared" si="14"/>
        <v>1</v>
      </c>
      <c r="M116" t="e">
        <f>IFERROR(INDEX(espn!$J$2:$J$400,MATCH(RIGHT(B116,LEN(B116)-1),espn!$A$2:$A$400,0),1),INDEX(espn!$J$2:$J$400,MATCH(RIGHT(B116,LEN(B116)-1)&amp;" jr.",espn!$A$2:$A$400,0),1))</f>
        <v>#N/A</v>
      </c>
      <c r="N116">
        <f>IFERROR(M116-MIN(H116:K116),0)</f>
        <v>0</v>
      </c>
      <c r="O116" t="s">
        <v>856</v>
      </c>
    </row>
    <row r="117" spans="1:15">
      <c r="A117">
        <v>182</v>
      </c>
      <c r="B117" t="s">
        <v>1557</v>
      </c>
      <c r="D117" t="s">
        <v>1558</v>
      </c>
      <c r="E117" t="s">
        <v>1542</v>
      </c>
      <c r="F117" t="s">
        <v>1559</v>
      </c>
      <c r="G117" t="s">
        <v>1560</v>
      </c>
      <c r="H117">
        <f t="shared" si="10"/>
        <v>16.5</v>
      </c>
      <c r="I117">
        <f t="shared" si="11"/>
        <v>16.5</v>
      </c>
      <c r="J117">
        <f t="shared" si="12"/>
        <v>17.5</v>
      </c>
      <c r="K117">
        <f t="shared" si="13"/>
        <v>17.5</v>
      </c>
      <c r="L117" s="33">
        <f t="shared" si="14"/>
        <v>1</v>
      </c>
      <c r="M117" t="e">
        <f>IFERROR(INDEX(espn!$J$2:$J$400,MATCH(RIGHT(B117,LEN(B117)-1),espn!$A$2:$A$400,0),1),INDEX(espn!$J$2:$J$400,MATCH(RIGHT(B117,LEN(B117)-1)&amp;" jr.",espn!$A$2:$A$400,0),1))</f>
        <v>#N/A</v>
      </c>
      <c r="N117">
        <f>IFERROR(MAX(H117:K117)-M117,0)</f>
        <v>0</v>
      </c>
      <c r="O117" t="s">
        <v>882</v>
      </c>
    </row>
    <row r="118" spans="1:15">
      <c r="A118">
        <v>183</v>
      </c>
      <c r="B118" t="s">
        <v>1557</v>
      </c>
      <c r="D118" t="s">
        <v>1390</v>
      </c>
      <c r="E118" t="s">
        <v>1391</v>
      </c>
      <c r="F118" t="s">
        <v>1561</v>
      </c>
      <c r="G118" t="s">
        <v>1377</v>
      </c>
      <c r="H118">
        <f t="shared" si="10"/>
        <v>16.5</v>
      </c>
      <c r="I118">
        <f t="shared" si="11"/>
        <v>16.5</v>
      </c>
      <c r="J118">
        <f t="shared" si="12"/>
        <v>17.5</v>
      </c>
      <c r="K118">
        <f t="shared" si="13"/>
        <v>17.5</v>
      </c>
      <c r="L118" s="33">
        <f t="shared" si="14"/>
        <v>1</v>
      </c>
      <c r="M118" t="e">
        <f>IFERROR(INDEX(espn!$J$2:$J$400,MATCH(RIGHT(B118,LEN(B118)-1),espn!$A$2:$A$400,0),1),INDEX(espn!$J$2:$J$400,MATCH(RIGHT(B118,LEN(B118)-1)&amp;" jr.",espn!$A$2:$A$400,0),1))</f>
        <v>#N/A</v>
      </c>
      <c r="N118">
        <f>IFERROR(M118-MIN(H118:K118),0)</f>
        <v>0</v>
      </c>
      <c r="O118" t="s">
        <v>856</v>
      </c>
    </row>
    <row r="119" spans="1:15">
      <c r="A119">
        <v>1</v>
      </c>
      <c r="H119" t="str">
        <f t="shared" si="10"/>
        <v/>
      </c>
      <c r="I119" t="str">
        <f t="shared" si="11"/>
        <v/>
      </c>
      <c r="J119" t="str">
        <f t="shared" si="12"/>
        <v/>
      </c>
      <c r="K119" t="str">
        <f t="shared" si="13"/>
        <v/>
      </c>
      <c r="L119" s="33">
        <f t="shared" si="14"/>
        <v>0</v>
      </c>
      <c r="M119" t="e">
        <f>IFERROR(INDEX(espn!$J$2:$J$400,MATCH(RIGHT(B119,LEN(B119)-1),espn!$A$2:$A$400,0),1),INDEX(espn!$J$2:$J$400,MATCH(RIGHT(B119,LEN(B119)-1)&amp;" jr.",espn!$A$2:$A$400,0),1))</f>
        <v>#VALUE!</v>
      </c>
      <c r="N119">
        <f>IFERROR(M119-MIN(H119:K119),0)</f>
        <v>0</v>
      </c>
      <c r="O119" t="s">
        <v>856</v>
      </c>
    </row>
    <row r="120" spans="1:15">
      <c r="A120">
        <v>194</v>
      </c>
      <c r="B120" t="s">
        <v>1562</v>
      </c>
      <c r="D120" t="s">
        <v>1563</v>
      </c>
      <c r="E120" t="s">
        <v>1563</v>
      </c>
      <c r="F120" t="s">
        <v>1161</v>
      </c>
      <c r="H120">
        <f t="shared" si="10"/>
        <v>13.5</v>
      </c>
      <c r="I120">
        <f t="shared" si="11"/>
        <v>13.5</v>
      </c>
      <c r="J120">
        <f t="shared" si="12"/>
        <v>13.5</v>
      </c>
      <c r="K120" t="str">
        <f t="shared" si="13"/>
        <v/>
      </c>
      <c r="L120" s="33">
        <f t="shared" si="14"/>
        <v>0</v>
      </c>
      <c r="M120" t="e">
        <f>IFERROR(INDEX(espn!$J$2:$J$400,MATCH(RIGHT(B120,LEN(B120)-1),espn!$A$2:$A$400,0),1),INDEX(espn!$J$2:$J$400,MATCH(RIGHT(B120,LEN(B120)-1)&amp;" jr.",espn!$A$2:$A$400,0),1))</f>
        <v>#N/A</v>
      </c>
      <c r="N120">
        <f>IFERROR(MAX(H120:K120)-M120,0)</f>
        <v>0</v>
      </c>
      <c r="O120" t="s">
        <v>882</v>
      </c>
    </row>
    <row r="121" spans="1:15">
      <c r="A121">
        <v>195</v>
      </c>
      <c r="B121" t="s">
        <v>1562</v>
      </c>
      <c r="D121" t="s">
        <v>1411</v>
      </c>
      <c r="E121" t="s">
        <v>1411</v>
      </c>
      <c r="F121" t="s">
        <v>1193</v>
      </c>
      <c r="H121">
        <f t="shared" si="10"/>
        <v>13.5</v>
      </c>
      <c r="I121">
        <f t="shared" si="11"/>
        <v>13.5</v>
      </c>
      <c r="J121">
        <f t="shared" si="12"/>
        <v>13.5</v>
      </c>
      <c r="K121" t="str">
        <f t="shared" si="13"/>
        <v/>
      </c>
      <c r="L121" s="33">
        <f t="shared" si="14"/>
        <v>0</v>
      </c>
      <c r="M121" t="e">
        <f>IFERROR(INDEX(espn!$J$2:$J$400,MATCH(RIGHT(B121,LEN(B121)-1),espn!$A$2:$A$400,0),1),INDEX(espn!$J$2:$J$400,MATCH(RIGHT(B121,LEN(B121)-1)&amp;" jr.",espn!$A$2:$A$400,0),1))</f>
        <v>#N/A</v>
      </c>
      <c r="N121">
        <f>IFERROR(M121-MIN(H121:K121),0)</f>
        <v>0</v>
      </c>
      <c r="O121" t="s">
        <v>856</v>
      </c>
    </row>
    <row r="122" spans="1:15">
      <c r="A122">
        <v>198</v>
      </c>
      <c r="B122" t="s">
        <v>1564</v>
      </c>
      <c r="D122" t="s">
        <v>1565</v>
      </c>
      <c r="F122" t="s">
        <v>1566</v>
      </c>
      <c r="H122">
        <f t="shared" si="10"/>
        <v>12.5</v>
      </c>
      <c r="I122" t="str">
        <f t="shared" si="11"/>
        <v/>
      </c>
      <c r="J122">
        <f t="shared" si="12"/>
        <v>12.5</v>
      </c>
      <c r="K122" t="str">
        <f t="shared" si="13"/>
        <v/>
      </c>
      <c r="L122" s="33">
        <f t="shared" si="14"/>
        <v>0</v>
      </c>
      <c r="M122" t="e">
        <f>IFERROR(INDEX(espn!$J$2:$J$400,MATCH(RIGHT(B122,LEN(B122)-1),espn!$A$2:$A$400,0),1),INDEX(espn!$J$2:$J$400,MATCH(RIGHT(B122,LEN(B122)-1)&amp;" jr.",espn!$A$2:$A$400,0),1))</f>
        <v>#N/A</v>
      </c>
      <c r="N122">
        <f>IFERROR(MAX(H122:K122)-M122,0)</f>
        <v>0</v>
      </c>
      <c r="O122" t="s">
        <v>882</v>
      </c>
    </row>
    <row r="123" spans="1:15">
      <c r="A123">
        <v>199</v>
      </c>
      <c r="B123" t="s">
        <v>1564</v>
      </c>
      <c r="D123" t="s">
        <v>1567</v>
      </c>
      <c r="F123" t="s">
        <v>1568</v>
      </c>
      <c r="H123">
        <f t="shared" si="10"/>
        <v>12.5</v>
      </c>
      <c r="I123" t="str">
        <f t="shared" si="11"/>
        <v/>
      </c>
      <c r="J123">
        <f t="shared" si="12"/>
        <v>12.5</v>
      </c>
      <c r="K123" t="str">
        <f t="shared" si="13"/>
        <v/>
      </c>
      <c r="L123" s="33">
        <f t="shared" si="14"/>
        <v>0</v>
      </c>
      <c r="M123" t="e">
        <f>IFERROR(INDEX(espn!$J$2:$J$400,MATCH(RIGHT(B123,LEN(B123)-1),espn!$A$2:$A$400,0),1),INDEX(espn!$J$2:$J$400,MATCH(RIGHT(B123,LEN(B123)-1)&amp;" jr.",espn!$A$2:$A$400,0),1))</f>
        <v>#N/A</v>
      </c>
      <c r="N123">
        <f>IFERROR(M123-MIN(H123:K123),0)</f>
        <v>0</v>
      </c>
      <c r="O123" t="s">
        <v>856</v>
      </c>
    </row>
    <row r="124" spans="1:15">
      <c r="A124">
        <v>204</v>
      </c>
      <c r="B124" t="s">
        <v>1569</v>
      </c>
      <c r="F124" t="s">
        <v>1128</v>
      </c>
      <c r="H124" t="str">
        <f t="shared" si="10"/>
        <v/>
      </c>
      <c r="I124" t="str">
        <f t="shared" si="11"/>
        <v/>
      </c>
      <c r="J124">
        <f t="shared" si="12"/>
        <v>10.5</v>
      </c>
      <c r="K124" t="str">
        <f t="shared" si="13"/>
        <v/>
      </c>
      <c r="L124" s="33">
        <f t="shared" si="14"/>
        <v>0</v>
      </c>
      <c r="M124" t="e">
        <f>IFERROR(INDEX(espn!$J$2:$J$400,MATCH(RIGHT(B124,LEN(B124)-1),espn!$A$2:$A$400,0),1),INDEX(espn!$J$2:$J$400,MATCH(RIGHT(B124,LEN(B124)-1)&amp;" jr.",espn!$A$2:$A$400,0),1))</f>
        <v>#N/A</v>
      </c>
      <c r="N124">
        <f>IFERROR(MAX(H124:K124)-M124,0)</f>
        <v>0</v>
      </c>
      <c r="O124" t="s">
        <v>882</v>
      </c>
    </row>
    <row r="125" spans="1:15">
      <c r="A125">
        <v>205</v>
      </c>
      <c r="B125" t="s">
        <v>1569</v>
      </c>
      <c r="F125" t="s">
        <v>1221</v>
      </c>
      <c r="H125" t="str">
        <f t="shared" si="10"/>
        <v/>
      </c>
      <c r="I125" t="str">
        <f t="shared" si="11"/>
        <v/>
      </c>
      <c r="J125">
        <f t="shared" si="12"/>
        <v>10.5</v>
      </c>
      <c r="K125" t="str">
        <f t="shared" si="13"/>
        <v/>
      </c>
      <c r="L125" s="33">
        <f t="shared" si="14"/>
        <v>0</v>
      </c>
      <c r="M125" t="e">
        <f>IFERROR(INDEX(espn!$J$2:$J$400,MATCH(RIGHT(B125,LEN(B125)-1),espn!$A$2:$A$400,0),1),INDEX(espn!$J$2:$J$400,MATCH(RIGHT(B125,LEN(B125)-1)&amp;" jr.",espn!$A$2:$A$400,0),1))</f>
        <v>#N/A</v>
      </c>
      <c r="N125">
        <f>IFERROR(M125-MIN(H125:K125),0)</f>
        <v>0</v>
      </c>
      <c r="O125" t="s">
        <v>856</v>
      </c>
    </row>
    <row r="126" spans="1:15">
      <c r="A126">
        <v>216</v>
      </c>
      <c r="B126" t="s">
        <v>1570</v>
      </c>
      <c r="F126" t="s">
        <v>1571</v>
      </c>
      <c r="H126" t="str">
        <f t="shared" si="10"/>
        <v/>
      </c>
      <c r="I126" t="str">
        <f t="shared" si="11"/>
        <v/>
      </c>
      <c r="J126">
        <f t="shared" si="12"/>
        <v>5.5</v>
      </c>
      <c r="K126" t="str">
        <f t="shared" si="13"/>
        <v/>
      </c>
      <c r="L126" s="33">
        <f t="shared" si="14"/>
        <v>0</v>
      </c>
      <c r="M126" t="e">
        <f>IFERROR(INDEX(espn!$J$2:$J$400,MATCH(RIGHT(B126,LEN(B126)-1),espn!$A$2:$A$400,0),1),INDEX(espn!$J$2:$J$400,MATCH(RIGHT(B126,LEN(B126)-1)&amp;" jr.",espn!$A$2:$A$400,0),1))</f>
        <v>#N/A</v>
      </c>
      <c r="N126">
        <f>IFERROR(MAX(H126:K126)-M126,0)</f>
        <v>0</v>
      </c>
      <c r="O126" t="s">
        <v>882</v>
      </c>
    </row>
    <row r="127" spans="1:15">
      <c r="A127">
        <v>217</v>
      </c>
      <c r="B127" t="s">
        <v>1570</v>
      </c>
      <c r="F127" t="s">
        <v>1572</v>
      </c>
      <c r="H127" t="str">
        <f t="shared" si="10"/>
        <v/>
      </c>
      <c r="I127" t="str">
        <f t="shared" si="11"/>
        <v/>
      </c>
      <c r="J127">
        <f t="shared" si="12"/>
        <v>5.5</v>
      </c>
      <c r="K127" t="str">
        <f t="shared" si="13"/>
        <v/>
      </c>
      <c r="L127" s="33">
        <f t="shared" si="14"/>
        <v>0</v>
      </c>
      <c r="M127" t="e">
        <f>IFERROR(INDEX(espn!$J$2:$J$400,MATCH(RIGHT(B127,LEN(B127)-1),espn!$A$2:$A$400,0),1),INDEX(espn!$J$2:$J$400,MATCH(RIGHT(B127,LEN(B127)-1)&amp;" jr.",espn!$A$2:$A$400,0),1))</f>
        <v>#N/A</v>
      </c>
      <c r="N127">
        <f>IFERROR(M127-MIN(H127:K127),0)</f>
        <v>0</v>
      </c>
      <c r="O127" t="s">
        <v>856</v>
      </c>
    </row>
    <row r="128" spans="1:15">
      <c r="A128">
        <v>220</v>
      </c>
      <c r="H128" t="str">
        <f t="shared" si="10"/>
        <v/>
      </c>
      <c r="I128" t="str">
        <f t="shared" si="11"/>
        <v/>
      </c>
      <c r="J128" t="str">
        <f t="shared" si="12"/>
        <v/>
      </c>
      <c r="K128" t="str">
        <f t="shared" si="13"/>
        <v/>
      </c>
      <c r="L128" s="33">
        <f t="shared" si="14"/>
        <v>0</v>
      </c>
      <c r="M128" t="e">
        <f>IFERROR(INDEX(espn!$J$2:$J$400,MATCH(RIGHT(B128,LEN(B128)-1),espn!$A$2:$A$400,0),1),INDEX(espn!$J$2:$J$400,MATCH(RIGHT(B128,LEN(B128)-1)&amp;" jr.",espn!$A$2:$A$400,0),1))</f>
        <v>#VALUE!</v>
      </c>
      <c r="N128">
        <f>IFERROR(MAX(H128:K128)-M128,0)</f>
        <v>0</v>
      </c>
      <c r="O128" t="s">
        <v>882</v>
      </c>
    </row>
    <row r="129" spans="1:15">
      <c r="A129">
        <v>221</v>
      </c>
      <c r="H129" t="str">
        <f t="shared" si="10"/>
        <v/>
      </c>
      <c r="I129" t="str">
        <f t="shared" si="11"/>
        <v/>
      </c>
      <c r="J129" t="str">
        <f t="shared" si="12"/>
        <v/>
      </c>
      <c r="K129" t="str">
        <f t="shared" si="13"/>
        <v/>
      </c>
      <c r="L129" s="33">
        <f t="shared" si="14"/>
        <v>0</v>
      </c>
      <c r="M129" t="e">
        <f>IFERROR(INDEX(espn!$J$2:$J$400,MATCH(RIGHT(B129,LEN(B129)-1),espn!$A$2:$A$400,0),1),INDEX(espn!$J$2:$J$400,MATCH(RIGHT(B129,LEN(B129)-1)&amp;" jr.",espn!$A$2:$A$400,0),1))</f>
        <v>#VALUE!</v>
      </c>
      <c r="N129">
        <f>IFERROR(M129-MIN(H129:K129),0)</f>
        <v>0</v>
      </c>
      <c r="O129" t="s">
        <v>856</v>
      </c>
    </row>
    <row r="130" spans="1:15">
      <c r="A130">
        <v>222</v>
      </c>
      <c r="H130" t="str">
        <f t="shared" ref="H130:H193" si="15">IFERROR(MID(D130,2,LEN(D130)-5)*1,"")</f>
        <v/>
      </c>
      <c r="I130" t="str">
        <f t="shared" ref="I130:I193" si="16">IFERROR(MID(E130,2,LEN(E130)-5)*1,"")</f>
        <v/>
      </c>
      <c r="J130" t="str">
        <f t="shared" ref="J130:J193" si="17">IFERROR(MID(F130,2,LEN(F130)-5)*1,"")</f>
        <v/>
      </c>
      <c r="K130" t="str">
        <f t="shared" ref="K130:K193" si="18">IFERROR(MID(G130,2,LEN(G130)-5)*1,"")</f>
        <v/>
      </c>
      <c r="L130" s="33">
        <f t="shared" ref="L130:L193" si="19">MAX(H130:K130)-MIN(H130:K130)</f>
        <v>0</v>
      </c>
      <c r="M130" t="e">
        <f>IFERROR(INDEX(espn!$J$2:$J$400,MATCH(RIGHT(B130,LEN(B130)-1),espn!$A$2:$A$400,0),1),INDEX(espn!$J$2:$J$400,MATCH(RIGHT(B130,LEN(B130)-1)&amp;" jr.",espn!$A$2:$A$400,0),1))</f>
        <v>#VALUE!</v>
      </c>
      <c r="N130">
        <f>IFERROR(MAX(H130:K130)-M130,0)</f>
        <v>0</v>
      </c>
      <c r="O130" t="s">
        <v>882</v>
      </c>
    </row>
    <row r="131" spans="1:15">
      <c r="A131">
        <v>223</v>
      </c>
      <c r="H131" t="str">
        <f t="shared" si="15"/>
        <v/>
      </c>
      <c r="I131" t="str">
        <f t="shared" si="16"/>
        <v/>
      </c>
      <c r="J131" t="str">
        <f t="shared" si="17"/>
        <v/>
      </c>
      <c r="K131" t="str">
        <f t="shared" si="18"/>
        <v/>
      </c>
      <c r="L131" s="33">
        <f t="shared" si="19"/>
        <v>0</v>
      </c>
      <c r="M131" t="e">
        <f>IFERROR(INDEX(espn!$J$2:$J$400,MATCH(RIGHT(B131,LEN(B131)-1),espn!$A$2:$A$400,0),1),INDEX(espn!$J$2:$J$400,MATCH(RIGHT(B131,LEN(B131)-1)&amp;" jr.",espn!$A$2:$A$400,0),1))</f>
        <v>#VALUE!</v>
      </c>
      <c r="N131">
        <f>IFERROR(M131-MIN(H131:K131),0)</f>
        <v>0</v>
      </c>
      <c r="O131" t="s">
        <v>856</v>
      </c>
    </row>
    <row r="132" spans="1:15">
      <c r="A132">
        <v>224</v>
      </c>
      <c r="H132" t="str">
        <f t="shared" si="15"/>
        <v/>
      </c>
      <c r="I132" t="str">
        <f t="shared" si="16"/>
        <v/>
      </c>
      <c r="J132" t="str">
        <f t="shared" si="17"/>
        <v/>
      </c>
      <c r="K132" t="str">
        <f t="shared" si="18"/>
        <v/>
      </c>
      <c r="L132" s="33">
        <f t="shared" si="19"/>
        <v>0</v>
      </c>
      <c r="M132" t="e">
        <f>IFERROR(INDEX(espn!$J$2:$J$400,MATCH(RIGHT(B132,LEN(B132)-1),espn!$A$2:$A$400,0),1),INDEX(espn!$J$2:$J$400,MATCH(RIGHT(B132,LEN(B132)-1)&amp;" jr.",espn!$A$2:$A$400,0),1))</f>
        <v>#VALUE!</v>
      </c>
      <c r="N132">
        <f>IFERROR(MAX(H132:K132)-M132,0)</f>
        <v>0</v>
      </c>
      <c r="O132" t="s">
        <v>882</v>
      </c>
    </row>
    <row r="133" spans="1:15">
      <c r="A133">
        <v>225</v>
      </c>
      <c r="H133" t="str">
        <f t="shared" si="15"/>
        <v/>
      </c>
      <c r="I133" t="str">
        <f t="shared" si="16"/>
        <v/>
      </c>
      <c r="J133" t="str">
        <f t="shared" si="17"/>
        <v/>
      </c>
      <c r="K133" t="str">
        <f t="shared" si="18"/>
        <v/>
      </c>
      <c r="L133" s="33">
        <f t="shared" si="19"/>
        <v>0</v>
      </c>
      <c r="M133" t="e">
        <f>IFERROR(INDEX(espn!$J$2:$J$400,MATCH(RIGHT(B133,LEN(B133)-1),espn!$A$2:$A$400,0),1),INDEX(espn!$J$2:$J$400,MATCH(RIGHT(B133,LEN(B133)-1)&amp;" jr.",espn!$A$2:$A$400,0),1))</f>
        <v>#VALUE!</v>
      </c>
      <c r="N133">
        <f>IFERROR(M133-MIN(H133:K133),0)</f>
        <v>0</v>
      </c>
      <c r="O133" t="s">
        <v>856</v>
      </c>
    </row>
    <row r="134" spans="1:15">
      <c r="A134">
        <v>226</v>
      </c>
      <c r="H134" t="str">
        <f t="shared" si="15"/>
        <v/>
      </c>
      <c r="I134" t="str">
        <f t="shared" si="16"/>
        <v/>
      </c>
      <c r="J134" t="str">
        <f t="shared" si="17"/>
        <v/>
      </c>
      <c r="K134" t="str">
        <f t="shared" si="18"/>
        <v/>
      </c>
      <c r="L134" s="33">
        <f t="shared" si="19"/>
        <v>0</v>
      </c>
      <c r="M134" t="e">
        <f>IFERROR(INDEX(espn!$J$2:$J$400,MATCH(RIGHT(B134,LEN(B134)-1),espn!$A$2:$A$400,0),1),INDEX(espn!$J$2:$J$400,MATCH(RIGHT(B134,LEN(B134)-1)&amp;" jr.",espn!$A$2:$A$400,0),1))</f>
        <v>#VALUE!</v>
      </c>
      <c r="N134">
        <f>IFERROR(MAX(H134:K134)-M134,0)</f>
        <v>0</v>
      </c>
      <c r="O134" t="s">
        <v>882</v>
      </c>
    </row>
    <row r="135" spans="1:15">
      <c r="A135">
        <v>227</v>
      </c>
      <c r="H135" t="str">
        <f t="shared" si="15"/>
        <v/>
      </c>
      <c r="I135" t="str">
        <f t="shared" si="16"/>
        <v/>
      </c>
      <c r="J135" t="str">
        <f t="shared" si="17"/>
        <v/>
      </c>
      <c r="K135" t="str">
        <f t="shared" si="18"/>
        <v/>
      </c>
      <c r="L135" s="33">
        <f t="shared" si="19"/>
        <v>0</v>
      </c>
      <c r="M135" t="e">
        <f>IFERROR(INDEX(espn!$J$2:$J$400,MATCH(RIGHT(B135,LEN(B135)-1),espn!$A$2:$A$400,0),1),INDEX(espn!$J$2:$J$400,MATCH(RIGHT(B135,LEN(B135)-1)&amp;" jr.",espn!$A$2:$A$400,0),1))</f>
        <v>#VALUE!</v>
      </c>
      <c r="N135">
        <f>IFERROR(M135-MIN(H135:K135),0)</f>
        <v>0</v>
      </c>
      <c r="O135" t="s">
        <v>856</v>
      </c>
    </row>
    <row r="136" spans="1:15">
      <c r="A136">
        <v>228</v>
      </c>
      <c r="H136" t="str">
        <f t="shared" si="15"/>
        <v/>
      </c>
      <c r="I136" t="str">
        <f t="shared" si="16"/>
        <v/>
      </c>
      <c r="J136" t="str">
        <f t="shared" si="17"/>
        <v/>
      </c>
      <c r="K136" t="str">
        <f t="shared" si="18"/>
        <v/>
      </c>
      <c r="L136" s="33">
        <f t="shared" si="19"/>
        <v>0</v>
      </c>
      <c r="M136" t="e">
        <f>IFERROR(INDEX(espn!$J$2:$J$400,MATCH(RIGHT(B136,LEN(B136)-1),espn!$A$2:$A$400,0),1),INDEX(espn!$J$2:$J$400,MATCH(RIGHT(B136,LEN(B136)-1)&amp;" jr.",espn!$A$2:$A$400,0),1))</f>
        <v>#VALUE!</v>
      </c>
      <c r="N136">
        <f>IFERROR(MAX(H136:K136)-M136,0)</f>
        <v>0</v>
      </c>
      <c r="O136" t="s">
        <v>882</v>
      </c>
    </row>
    <row r="137" spans="1:15">
      <c r="A137">
        <v>229</v>
      </c>
      <c r="H137" t="str">
        <f t="shared" si="15"/>
        <v/>
      </c>
      <c r="I137" t="str">
        <f t="shared" si="16"/>
        <v/>
      </c>
      <c r="J137" t="str">
        <f t="shared" si="17"/>
        <v/>
      </c>
      <c r="K137" t="str">
        <f t="shared" si="18"/>
        <v/>
      </c>
      <c r="L137" s="33">
        <f t="shared" si="19"/>
        <v>0</v>
      </c>
      <c r="M137" t="e">
        <f>IFERROR(INDEX(espn!$J$2:$J$400,MATCH(RIGHT(B137,LEN(B137)-1),espn!$A$2:$A$400,0),1),INDEX(espn!$J$2:$J$400,MATCH(RIGHT(B137,LEN(B137)-1)&amp;" jr.",espn!$A$2:$A$400,0),1))</f>
        <v>#VALUE!</v>
      </c>
      <c r="N137">
        <f>IFERROR(M137-MIN(H137:K137),0)</f>
        <v>0</v>
      </c>
      <c r="O137" t="s">
        <v>856</v>
      </c>
    </row>
    <row r="138" spans="1:15">
      <c r="A138">
        <v>230</v>
      </c>
      <c r="H138" t="str">
        <f t="shared" si="15"/>
        <v/>
      </c>
      <c r="I138" t="str">
        <f t="shared" si="16"/>
        <v/>
      </c>
      <c r="J138" t="str">
        <f t="shared" si="17"/>
        <v/>
      </c>
      <c r="K138" t="str">
        <f t="shared" si="18"/>
        <v/>
      </c>
      <c r="L138" s="33">
        <f t="shared" si="19"/>
        <v>0</v>
      </c>
      <c r="M138" t="e">
        <f>IFERROR(INDEX(espn!$J$2:$J$400,MATCH(RIGHT(B138,LEN(B138)-1),espn!$A$2:$A$400,0),1),INDEX(espn!$J$2:$J$400,MATCH(RIGHT(B138,LEN(B138)-1)&amp;" jr.",espn!$A$2:$A$400,0),1))</f>
        <v>#VALUE!</v>
      </c>
      <c r="N138">
        <f>IFERROR(MAX(H138:K138)-M138,0)</f>
        <v>0</v>
      </c>
      <c r="O138" t="s">
        <v>882</v>
      </c>
    </row>
    <row r="139" spans="1:15">
      <c r="A139">
        <v>231</v>
      </c>
      <c r="H139" t="str">
        <f t="shared" si="15"/>
        <v/>
      </c>
      <c r="I139" t="str">
        <f t="shared" si="16"/>
        <v/>
      </c>
      <c r="J139" t="str">
        <f t="shared" si="17"/>
        <v/>
      </c>
      <c r="K139" t="str">
        <f t="shared" si="18"/>
        <v/>
      </c>
      <c r="L139" s="33">
        <f t="shared" si="19"/>
        <v>0</v>
      </c>
      <c r="M139" t="e">
        <f>IFERROR(INDEX(espn!$J$2:$J$400,MATCH(RIGHT(B139,LEN(B139)-1),espn!$A$2:$A$400,0),1),INDEX(espn!$J$2:$J$400,MATCH(RIGHT(B139,LEN(B139)-1)&amp;" jr.",espn!$A$2:$A$400,0),1))</f>
        <v>#VALUE!</v>
      </c>
      <c r="N139">
        <f>IFERROR(M139-MIN(H139:K139),0)</f>
        <v>0</v>
      </c>
      <c r="O139" t="s">
        <v>856</v>
      </c>
    </row>
    <row r="140" spans="1:15">
      <c r="A140">
        <v>232</v>
      </c>
      <c r="H140" t="str">
        <f t="shared" si="15"/>
        <v/>
      </c>
      <c r="I140" t="str">
        <f t="shared" si="16"/>
        <v/>
      </c>
      <c r="J140" t="str">
        <f t="shared" si="17"/>
        <v/>
      </c>
      <c r="K140" t="str">
        <f t="shared" si="18"/>
        <v/>
      </c>
      <c r="L140" s="33">
        <f t="shared" si="19"/>
        <v>0</v>
      </c>
      <c r="M140" t="e">
        <f>IFERROR(INDEX(espn!$J$2:$J$400,MATCH(RIGHT(B140,LEN(B140)-1),espn!$A$2:$A$400,0),1),INDEX(espn!$J$2:$J$400,MATCH(RIGHT(B140,LEN(B140)-1)&amp;" jr.",espn!$A$2:$A$400,0),1))</f>
        <v>#VALUE!</v>
      </c>
      <c r="N140">
        <f>IFERROR(MAX(H140:K140)-M140,0)</f>
        <v>0</v>
      </c>
      <c r="O140" t="s">
        <v>882</v>
      </c>
    </row>
    <row r="141" spans="1:15">
      <c r="A141">
        <v>233</v>
      </c>
      <c r="H141" t="str">
        <f t="shared" si="15"/>
        <v/>
      </c>
      <c r="I141" t="str">
        <f t="shared" si="16"/>
        <v/>
      </c>
      <c r="J141" t="str">
        <f t="shared" si="17"/>
        <v/>
      </c>
      <c r="K141" t="str">
        <f t="shared" si="18"/>
        <v/>
      </c>
      <c r="L141" s="33">
        <f t="shared" si="19"/>
        <v>0</v>
      </c>
      <c r="M141" t="e">
        <f>IFERROR(INDEX(espn!$J$2:$J$400,MATCH(RIGHT(B141,LEN(B141)-1),espn!$A$2:$A$400,0),1),INDEX(espn!$J$2:$J$400,MATCH(RIGHT(B141,LEN(B141)-1)&amp;" jr.",espn!$A$2:$A$400,0),1))</f>
        <v>#VALUE!</v>
      </c>
      <c r="N141">
        <f>IFERROR(M141-MIN(H141:K141),0)</f>
        <v>0</v>
      </c>
      <c r="O141" t="s">
        <v>856</v>
      </c>
    </row>
    <row r="142" spans="1:15">
      <c r="A142">
        <v>234</v>
      </c>
      <c r="H142" t="str">
        <f t="shared" si="15"/>
        <v/>
      </c>
      <c r="I142" t="str">
        <f t="shared" si="16"/>
        <v/>
      </c>
      <c r="J142" t="str">
        <f t="shared" si="17"/>
        <v/>
      </c>
      <c r="K142" t="str">
        <f t="shared" si="18"/>
        <v/>
      </c>
      <c r="L142" s="33">
        <f t="shared" si="19"/>
        <v>0</v>
      </c>
      <c r="M142" t="e">
        <f>IFERROR(INDEX(espn!$J$2:$J$400,MATCH(RIGHT(B142,LEN(B142)-1),espn!$A$2:$A$400,0),1),INDEX(espn!$J$2:$J$400,MATCH(RIGHT(B142,LEN(B142)-1)&amp;" jr.",espn!$A$2:$A$400,0),1))</f>
        <v>#VALUE!</v>
      </c>
      <c r="N142">
        <f>IFERROR(MAX(H142:K142)-M142,0)</f>
        <v>0</v>
      </c>
      <c r="O142" t="s">
        <v>882</v>
      </c>
    </row>
    <row r="143" spans="1:15">
      <c r="A143">
        <v>235</v>
      </c>
      <c r="H143" t="str">
        <f t="shared" si="15"/>
        <v/>
      </c>
      <c r="I143" t="str">
        <f t="shared" si="16"/>
        <v/>
      </c>
      <c r="J143" t="str">
        <f t="shared" si="17"/>
        <v/>
      </c>
      <c r="K143" t="str">
        <f t="shared" si="18"/>
        <v/>
      </c>
      <c r="L143" s="33">
        <f t="shared" si="19"/>
        <v>0</v>
      </c>
      <c r="M143" t="e">
        <f>IFERROR(INDEX(espn!$J$2:$J$400,MATCH(RIGHT(B143,LEN(B143)-1),espn!$A$2:$A$400,0),1),INDEX(espn!$J$2:$J$400,MATCH(RIGHT(B143,LEN(B143)-1)&amp;" jr.",espn!$A$2:$A$400,0),1))</f>
        <v>#VALUE!</v>
      </c>
      <c r="N143">
        <f>IFERROR(M143-MIN(H143:K143),0)</f>
        <v>0</v>
      </c>
      <c r="O143" t="s">
        <v>856</v>
      </c>
    </row>
    <row r="144" spans="1:15">
      <c r="A144">
        <v>236</v>
      </c>
      <c r="H144" t="str">
        <f t="shared" si="15"/>
        <v/>
      </c>
      <c r="I144" t="str">
        <f t="shared" si="16"/>
        <v/>
      </c>
      <c r="J144" t="str">
        <f t="shared" si="17"/>
        <v/>
      </c>
      <c r="K144" t="str">
        <f t="shared" si="18"/>
        <v/>
      </c>
      <c r="L144" s="33">
        <f t="shared" si="19"/>
        <v>0</v>
      </c>
      <c r="M144" t="e">
        <f>IFERROR(INDEX(espn!$J$2:$J$400,MATCH(RIGHT(B144,LEN(B144)-1),espn!$A$2:$A$400,0),1),INDEX(espn!$J$2:$J$400,MATCH(RIGHT(B144,LEN(B144)-1)&amp;" jr.",espn!$A$2:$A$400,0),1))</f>
        <v>#VALUE!</v>
      </c>
      <c r="N144">
        <f>IFERROR(MAX(H144:K144)-M144,0)</f>
        <v>0</v>
      </c>
      <c r="O144" t="s">
        <v>882</v>
      </c>
    </row>
    <row r="145" spans="1:15">
      <c r="A145">
        <v>237</v>
      </c>
      <c r="H145" t="str">
        <f t="shared" si="15"/>
        <v/>
      </c>
      <c r="I145" t="str">
        <f t="shared" si="16"/>
        <v/>
      </c>
      <c r="J145" t="str">
        <f t="shared" si="17"/>
        <v/>
      </c>
      <c r="K145" t="str">
        <f t="shared" si="18"/>
        <v/>
      </c>
      <c r="L145" s="33">
        <f t="shared" si="19"/>
        <v>0</v>
      </c>
      <c r="M145" t="e">
        <f>IFERROR(INDEX(espn!$J$2:$J$400,MATCH(RIGHT(B145,LEN(B145)-1),espn!$A$2:$A$400,0),1),INDEX(espn!$J$2:$J$400,MATCH(RIGHT(B145,LEN(B145)-1)&amp;" jr.",espn!$A$2:$A$400,0),1))</f>
        <v>#VALUE!</v>
      </c>
      <c r="N145">
        <f>IFERROR(M145-MIN(H145:K145),0)</f>
        <v>0</v>
      </c>
      <c r="O145" t="s">
        <v>856</v>
      </c>
    </row>
    <row r="146" spans="1:15">
      <c r="A146">
        <v>238</v>
      </c>
      <c r="H146" t="str">
        <f t="shared" si="15"/>
        <v/>
      </c>
      <c r="I146" t="str">
        <f t="shared" si="16"/>
        <v/>
      </c>
      <c r="J146" t="str">
        <f t="shared" si="17"/>
        <v/>
      </c>
      <c r="K146" t="str">
        <f t="shared" si="18"/>
        <v/>
      </c>
      <c r="L146" s="33">
        <f t="shared" si="19"/>
        <v>0</v>
      </c>
      <c r="M146" t="e">
        <f>IFERROR(INDEX(espn!$J$2:$J$400,MATCH(RIGHT(B146,LEN(B146)-1),espn!$A$2:$A$400,0),1),INDEX(espn!$J$2:$J$400,MATCH(RIGHT(B146,LEN(B146)-1)&amp;" jr.",espn!$A$2:$A$400,0),1))</f>
        <v>#VALUE!</v>
      </c>
      <c r="N146">
        <f>IFERROR(MAX(H146:K146)-M146,0)</f>
        <v>0</v>
      </c>
      <c r="O146" t="s">
        <v>882</v>
      </c>
    </row>
    <row r="147" spans="1:15">
      <c r="A147">
        <v>239</v>
      </c>
      <c r="H147" t="str">
        <f t="shared" si="15"/>
        <v/>
      </c>
      <c r="I147" t="str">
        <f t="shared" si="16"/>
        <v/>
      </c>
      <c r="J147" t="str">
        <f t="shared" si="17"/>
        <v/>
      </c>
      <c r="K147" t="str">
        <f t="shared" si="18"/>
        <v/>
      </c>
      <c r="L147" s="33">
        <f t="shared" si="19"/>
        <v>0</v>
      </c>
      <c r="M147" t="e">
        <f>IFERROR(INDEX(espn!$J$2:$J$400,MATCH(RIGHT(B147,LEN(B147)-1),espn!$A$2:$A$400,0),1),INDEX(espn!$J$2:$J$400,MATCH(RIGHT(B147,LEN(B147)-1)&amp;" jr.",espn!$A$2:$A$400,0),1))</f>
        <v>#VALUE!</v>
      </c>
      <c r="N147">
        <f>IFERROR(M147-MIN(H147:K147),0)</f>
        <v>0</v>
      </c>
      <c r="O147" t="s">
        <v>856</v>
      </c>
    </row>
    <row r="148" spans="1:15">
      <c r="A148">
        <v>240</v>
      </c>
      <c r="H148" t="str">
        <f t="shared" si="15"/>
        <v/>
      </c>
      <c r="I148" t="str">
        <f t="shared" si="16"/>
        <v/>
      </c>
      <c r="J148" t="str">
        <f t="shared" si="17"/>
        <v/>
      </c>
      <c r="K148" t="str">
        <f t="shared" si="18"/>
        <v/>
      </c>
      <c r="L148" s="33">
        <f t="shared" si="19"/>
        <v>0</v>
      </c>
      <c r="M148" t="e">
        <f>IFERROR(INDEX(espn!$J$2:$J$400,MATCH(RIGHT(B148,LEN(B148)-1),espn!$A$2:$A$400,0),1),INDEX(espn!$J$2:$J$400,MATCH(RIGHT(B148,LEN(B148)-1)&amp;" jr.",espn!$A$2:$A$400,0),1))</f>
        <v>#VALUE!</v>
      </c>
      <c r="N148">
        <f>IFERROR(MAX(H148:K148)-M148,0)</f>
        <v>0</v>
      </c>
      <c r="O148" t="s">
        <v>882</v>
      </c>
    </row>
    <row r="149" spans="1:15">
      <c r="A149">
        <v>241</v>
      </c>
      <c r="H149" t="str">
        <f t="shared" si="15"/>
        <v/>
      </c>
      <c r="I149" t="str">
        <f t="shared" si="16"/>
        <v/>
      </c>
      <c r="J149" t="str">
        <f t="shared" si="17"/>
        <v/>
      </c>
      <c r="K149" t="str">
        <f t="shared" si="18"/>
        <v/>
      </c>
      <c r="L149" s="33">
        <f t="shared" si="19"/>
        <v>0</v>
      </c>
      <c r="M149" t="e">
        <f>IFERROR(INDEX(espn!$J$2:$J$400,MATCH(RIGHT(B149,LEN(B149)-1),espn!$A$2:$A$400,0),1),INDEX(espn!$J$2:$J$400,MATCH(RIGHT(B149,LEN(B149)-1)&amp;" jr.",espn!$A$2:$A$400,0),1))</f>
        <v>#VALUE!</v>
      </c>
      <c r="N149">
        <f>IFERROR(M149-MIN(H149:K149),0)</f>
        <v>0</v>
      </c>
      <c r="O149" t="s">
        <v>856</v>
      </c>
    </row>
    <row r="150" spans="1:15">
      <c r="A150">
        <v>242</v>
      </c>
      <c r="H150" t="str">
        <f t="shared" si="15"/>
        <v/>
      </c>
      <c r="I150" t="str">
        <f t="shared" si="16"/>
        <v/>
      </c>
      <c r="J150" t="str">
        <f t="shared" si="17"/>
        <v/>
      </c>
      <c r="K150" t="str">
        <f t="shared" si="18"/>
        <v/>
      </c>
      <c r="L150" s="33">
        <f t="shared" si="19"/>
        <v>0</v>
      </c>
      <c r="M150" t="e">
        <f>IFERROR(INDEX(espn!$J$2:$J$400,MATCH(RIGHT(B150,LEN(B150)-1),espn!$A$2:$A$400,0),1),INDEX(espn!$J$2:$J$400,MATCH(RIGHT(B150,LEN(B150)-1)&amp;" jr.",espn!$A$2:$A$400,0),1))</f>
        <v>#VALUE!</v>
      </c>
      <c r="N150">
        <f>IFERROR(MAX(H150:K150)-M150,0)</f>
        <v>0</v>
      </c>
      <c r="O150" t="s">
        <v>882</v>
      </c>
    </row>
    <row r="151" spans="1:15">
      <c r="A151">
        <v>243</v>
      </c>
      <c r="H151" t="str">
        <f t="shared" si="15"/>
        <v/>
      </c>
      <c r="I151" t="str">
        <f t="shared" si="16"/>
        <v/>
      </c>
      <c r="J151" t="str">
        <f t="shared" si="17"/>
        <v/>
      </c>
      <c r="K151" t="str">
        <f t="shared" si="18"/>
        <v/>
      </c>
      <c r="L151" s="33">
        <f t="shared" si="19"/>
        <v>0</v>
      </c>
      <c r="M151" t="e">
        <f>IFERROR(INDEX(espn!$J$2:$J$400,MATCH(RIGHT(B151,LEN(B151)-1),espn!$A$2:$A$400,0),1),INDEX(espn!$J$2:$J$400,MATCH(RIGHT(B151,LEN(B151)-1)&amp;" jr.",espn!$A$2:$A$400,0),1))</f>
        <v>#VALUE!</v>
      </c>
      <c r="N151">
        <f>IFERROR(M151-MIN(H151:K151),0)</f>
        <v>0</v>
      </c>
      <c r="O151" t="s">
        <v>856</v>
      </c>
    </row>
    <row r="152" spans="1:15">
      <c r="A152">
        <v>244</v>
      </c>
      <c r="H152" t="str">
        <f t="shared" si="15"/>
        <v/>
      </c>
      <c r="I152" t="str">
        <f t="shared" si="16"/>
        <v/>
      </c>
      <c r="J152" t="str">
        <f t="shared" si="17"/>
        <v/>
      </c>
      <c r="K152" t="str">
        <f t="shared" si="18"/>
        <v/>
      </c>
      <c r="L152" s="33">
        <f t="shared" si="19"/>
        <v>0</v>
      </c>
      <c r="M152" t="e">
        <f>IFERROR(INDEX(espn!$J$2:$J$400,MATCH(RIGHT(B152,LEN(B152)-1),espn!$A$2:$A$400,0),1),INDEX(espn!$J$2:$J$400,MATCH(RIGHT(B152,LEN(B152)-1)&amp;" jr.",espn!$A$2:$A$400,0),1))</f>
        <v>#VALUE!</v>
      </c>
      <c r="N152">
        <f>IFERROR(MAX(H152:K152)-M152,0)</f>
        <v>0</v>
      </c>
      <c r="O152" t="s">
        <v>882</v>
      </c>
    </row>
    <row r="153" spans="1:15">
      <c r="A153">
        <v>245</v>
      </c>
      <c r="H153" t="str">
        <f t="shared" si="15"/>
        <v/>
      </c>
      <c r="I153" t="str">
        <f t="shared" si="16"/>
        <v/>
      </c>
      <c r="J153" t="str">
        <f t="shared" si="17"/>
        <v/>
      </c>
      <c r="K153" t="str">
        <f t="shared" si="18"/>
        <v/>
      </c>
      <c r="L153" s="33">
        <f t="shared" si="19"/>
        <v>0</v>
      </c>
      <c r="M153" t="e">
        <f>IFERROR(INDEX(espn!$J$2:$J$400,MATCH(RIGHT(B153,LEN(B153)-1),espn!$A$2:$A$400,0),1),INDEX(espn!$J$2:$J$400,MATCH(RIGHT(B153,LEN(B153)-1)&amp;" jr.",espn!$A$2:$A$400,0),1))</f>
        <v>#VALUE!</v>
      </c>
      <c r="N153">
        <f>IFERROR(M153-MIN(H153:K153),0)</f>
        <v>0</v>
      </c>
      <c r="O153" t="s">
        <v>856</v>
      </c>
    </row>
    <row r="154" spans="1:15">
      <c r="A154">
        <v>246</v>
      </c>
      <c r="H154" t="str">
        <f t="shared" si="15"/>
        <v/>
      </c>
      <c r="I154" t="str">
        <f t="shared" si="16"/>
        <v/>
      </c>
      <c r="J154" t="str">
        <f t="shared" si="17"/>
        <v/>
      </c>
      <c r="K154" t="str">
        <f t="shared" si="18"/>
        <v/>
      </c>
      <c r="L154" s="33">
        <f t="shared" si="19"/>
        <v>0</v>
      </c>
      <c r="M154" t="e">
        <f>IFERROR(INDEX(espn!$J$2:$J$400,MATCH(RIGHT(B154,LEN(B154)-1),espn!$A$2:$A$400,0),1),INDEX(espn!$J$2:$J$400,MATCH(RIGHT(B154,LEN(B154)-1)&amp;" jr.",espn!$A$2:$A$400,0),1))</f>
        <v>#VALUE!</v>
      </c>
      <c r="N154">
        <f>IFERROR(MAX(H154:K154)-M154,0)</f>
        <v>0</v>
      </c>
      <c r="O154" t="s">
        <v>882</v>
      </c>
    </row>
    <row r="155" spans="1:15">
      <c r="A155">
        <v>247</v>
      </c>
      <c r="H155" t="str">
        <f t="shared" si="15"/>
        <v/>
      </c>
      <c r="I155" t="str">
        <f t="shared" si="16"/>
        <v/>
      </c>
      <c r="J155" t="str">
        <f t="shared" si="17"/>
        <v/>
      </c>
      <c r="K155" t="str">
        <f t="shared" si="18"/>
        <v/>
      </c>
      <c r="L155" s="33">
        <f t="shared" si="19"/>
        <v>0</v>
      </c>
      <c r="M155" t="e">
        <f>IFERROR(INDEX(espn!$J$2:$J$400,MATCH(RIGHT(B155,LEN(B155)-1),espn!$A$2:$A$400,0),1),INDEX(espn!$J$2:$J$400,MATCH(RIGHT(B155,LEN(B155)-1)&amp;" jr.",espn!$A$2:$A$400,0),1))</f>
        <v>#VALUE!</v>
      </c>
      <c r="N155">
        <f>IFERROR(M155-MIN(H155:K155),0)</f>
        <v>0</v>
      </c>
      <c r="O155" t="s">
        <v>856</v>
      </c>
    </row>
    <row r="156" spans="1:15">
      <c r="A156">
        <v>248</v>
      </c>
      <c r="H156" t="str">
        <f t="shared" si="15"/>
        <v/>
      </c>
      <c r="I156" t="str">
        <f t="shared" si="16"/>
        <v/>
      </c>
      <c r="J156" t="str">
        <f t="shared" si="17"/>
        <v/>
      </c>
      <c r="K156" t="str">
        <f t="shared" si="18"/>
        <v/>
      </c>
      <c r="L156" s="33">
        <f t="shared" si="19"/>
        <v>0</v>
      </c>
      <c r="M156" t="e">
        <f>IFERROR(INDEX(espn!$J$2:$J$400,MATCH(RIGHT(B156,LEN(B156)-1),espn!$A$2:$A$400,0),1),INDEX(espn!$J$2:$J$400,MATCH(RIGHT(B156,LEN(B156)-1)&amp;" jr.",espn!$A$2:$A$400,0),1))</f>
        <v>#VALUE!</v>
      </c>
      <c r="N156">
        <f>IFERROR(MAX(H156:K156)-M156,0)</f>
        <v>0</v>
      </c>
      <c r="O156" t="s">
        <v>882</v>
      </c>
    </row>
    <row r="157" spans="1:15">
      <c r="A157">
        <v>249</v>
      </c>
      <c r="H157" t="str">
        <f t="shared" si="15"/>
        <v/>
      </c>
      <c r="I157" t="str">
        <f t="shared" si="16"/>
        <v/>
      </c>
      <c r="J157" t="str">
        <f t="shared" si="17"/>
        <v/>
      </c>
      <c r="K157" t="str">
        <f t="shared" si="18"/>
        <v/>
      </c>
      <c r="L157" s="33">
        <f t="shared" si="19"/>
        <v>0</v>
      </c>
      <c r="M157" t="e">
        <f>IFERROR(INDEX(espn!$J$2:$J$400,MATCH(RIGHT(B157,LEN(B157)-1),espn!$A$2:$A$400,0),1),INDEX(espn!$J$2:$J$400,MATCH(RIGHT(B157,LEN(B157)-1)&amp;" jr.",espn!$A$2:$A$400,0),1))</f>
        <v>#VALUE!</v>
      </c>
      <c r="N157">
        <f>IFERROR(M157-MIN(H157:K157),0)</f>
        <v>0</v>
      </c>
      <c r="O157" t="s">
        <v>856</v>
      </c>
    </row>
    <row r="158" spans="1:15">
      <c r="A158">
        <v>250</v>
      </c>
      <c r="H158" t="str">
        <f t="shared" si="15"/>
        <v/>
      </c>
      <c r="I158" t="str">
        <f t="shared" si="16"/>
        <v/>
      </c>
      <c r="J158" t="str">
        <f t="shared" si="17"/>
        <v/>
      </c>
      <c r="K158" t="str">
        <f t="shared" si="18"/>
        <v/>
      </c>
      <c r="L158" s="33">
        <f t="shared" si="19"/>
        <v>0</v>
      </c>
      <c r="M158" t="e">
        <f>IFERROR(INDEX(espn!$J$2:$J$400,MATCH(RIGHT(B158,LEN(B158)-1),espn!$A$2:$A$400,0),1),INDEX(espn!$J$2:$J$400,MATCH(RIGHT(B158,LEN(B158)-1)&amp;" jr.",espn!$A$2:$A$400,0),1))</f>
        <v>#VALUE!</v>
      </c>
      <c r="N158">
        <f>IFERROR(MAX(H158:K158)-M158,0)</f>
        <v>0</v>
      </c>
      <c r="O158" t="s">
        <v>882</v>
      </c>
    </row>
    <row r="159" spans="1:15">
      <c r="A159">
        <v>251</v>
      </c>
      <c r="H159" t="str">
        <f t="shared" si="15"/>
        <v/>
      </c>
      <c r="I159" t="str">
        <f t="shared" si="16"/>
        <v/>
      </c>
      <c r="J159" t="str">
        <f t="shared" si="17"/>
        <v/>
      </c>
      <c r="K159" t="str">
        <f t="shared" si="18"/>
        <v/>
      </c>
      <c r="L159" s="33">
        <f t="shared" si="19"/>
        <v>0</v>
      </c>
      <c r="M159" t="e">
        <f>IFERROR(INDEX(espn!$J$2:$J$400,MATCH(RIGHT(B159,LEN(B159)-1),espn!$A$2:$A$400,0),1),INDEX(espn!$J$2:$J$400,MATCH(RIGHT(B159,LEN(B159)-1)&amp;" jr.",espn!$A$2:$A$400,0),1))</f>
        <v>#VALUE!</v>
      </c>
      <c r="N159">
        <f>IFERROR(M159-MIN(H159:K159),0)</f>
        <v>0</v>
      </c>
      <c r="O159" t="s">
        <v>856</v>
      </c>
    </row>
    <row r="160" spans="1:15">
      <c r="A160">
        <v>252</v>
      </c>
      <c r="H160" t="str">
        <f t="shared" si="15"/>
        <v/>
      </c>
      <c r="I160" t="str">
        <f t="shared" si="16"/>
        <v/>
      </c>
      <c r="J160" t="str">
        <f t="shared" si="17"/>
        <v/>
      </c>
      <c r="K160" t="str">
        <f t="shared" si="18"/>
        <v/>
      </c>
      <c r="L160" s="33">
        <f t="shared" si="19"/>
        <v>0</v>
      </c>
      <c r="M160" t="e">
        <f>IFERROR(INDEX(espn!$J$2:$J$400,MATCH(RIGHT(B160,LEN(B160)-1),espn!$A$2:$A$400,0),1),INDEX(espn!$J$2:$J$400,MATCH(RIGHT(B160,LEN(B160)-1)&amp;" jr.",espn!$A$2:$A$400,0),1))</f>
        <v>#VALUE!</v>
      </c>
      <c r="N160">
        <f>IFERROR(MAX(H160:K160)-M160,0)</f>
        <v>0</v>
      </c>
      <c r="O160" t="s">
        <v>882</v>
      </c>
    </row>
    <row r="161" spans="1:15">
      <c r="A161">
        <v>253</v>
      </c>
      <c r="H161" t="str">
        <f t="shared" si="15"/>
        <v/>
      </c>
      <c r="I161" t="str">
        <f t="shared" si="16"/>
        <v/>
      </c>
      <c r="J161" t="str">
        <f t="shared" si="17"/>
        <v/>
      </c>
      <c r="K161" t="str">
        <f t="shared" si="18"/>
        <v/>
      </c>
      <c r="L161" s="33">
        <f t="shared" si="19"/>
        <v>0</v>
      </c>
      <c r="M161" t="e">
        <f>IFERROR(INDEX(espn!$J$2:$J$400,MATCH(RIGHT(B161,LEN(B161)-1),espn!$A$2:$A$400,0),1),INDEX(espn!$J$2:$J$400,MATCH(RIGHT(B161,LEN(B161)-1)&amp;" jr.",espn!$A$2:$A$400,0),1))</f>
        <v>#VALUE!</v>
      </c>
      <c r="N161">
        <f>IFERROR(M161-MIN(H161:K161),0)</f>
        <v>0</v>
      </c>
      <c r="O161" t="s">
        <v>856</v>
      </c>
    </row>
    <row r="162" spans="1:15">
      <c r="A162">
        <v>254</v>
      </c>
      <c r="H162" t="str">
        <f t="shared" si="15"/>
        <v/>
      </c>
      <c r="I162" t="str">
        <f t="shared" si="16"/>
        <v/>
      </c>
      <c r="J162" t="str">
        <f t="shared" si="17"/>
        <v/>
      </c>
      <c r="K162" t="str">
        <f t="shared" si="18"/>
        <v/>
      </c>
      <c r="L162" s="33">
        <f t="shared" si="19"/>
        <v>0</v>
      </c>
      <c r="M162" t="e">
        <f>IFERROR(INDEX(espn!$J$2:$J$400,MATCH(RIGHT(B162,LEN(B162)-1),espn!$A$2:$A$400,0),1),INDEX(espn!$J$2:$J$400,MATCH(RIGHT(B162,LEN(B162)-1)&amp;" jr.",espn!$A$2:$A$400,0),1))</f>
        <v>#VALUE!</v>
      </c>
      <c r="N162">
        <f>IFERROR(MAX(H162:K162)-M162,0)</f>
        <v>0</v>
      </c>
      <c r="O162" t="s">
        <v>882</v>
      </c>
    </row>
    <row r="163" spans="1:15">
      <c r="A163">
        <v>255</v>
      </c>
      <c r="H163" t="str">
        <f t="shared" si="15"/>
        <v/>
      </c>
      <c r="I163" t="str">
        <f t="shared" si="16"/>
        <v/>
      </c>
      <c r="J163" t="str">
        <f t="shared" si="17"/>
        <v/>
      </c>
      <c r="K163" t="str">
        <f t="shared" si="18"/>
        <v/>
      </c>
      <c r="L163" s="33">
        <f t="shared" si="19"/>
        <v>0</v>
      </c>
      <c r="M163" t="e">
        <f>IFERROR(INDEX(espn!$J$2:$J$400,MATCH(RIGHT(B163,LEN(B163)-1),espn!$A$2:$A$400,0),1),INDEX(espn!$J$2:$J$400,MATCH(RIGHT(B163,LEN(B163)-1)&amp;" jr.",espn!$A$2:$A$400,0),1))</f>
        <v>#VALUE!</v>
      </c>
      <c r="N163">
        <f>IFERROR(M163-MIN(H163:K163),0)</f>
        <v>0</v>
      </c>
      <c r="O163" t="s">
        <v>856</v>
      </c>
    </row>
    <row r="164" spans="1:15">
      <c r="A164">
        <v>256</v>
      </c>
      <c r="H164" t="str">
        <f t="shared" si="15"/>
        <v/>
      </c>
      <c r="I164" t="str">
        <f t="shared" si="16"/>
        <v/>
      </c>
      <c r="J164" t="str">
        <f t="shared" si="17"/>
        <v/>
      </c>
      <c r="K164" t="str">
        <f t="shared" si="18"/>
        <v/>
      </c>
      <c r="L164" s="33">
        <f t="shared" si="19"/>
        <v>0</v>
      </c>
      <c r="M164" t="e">
        <f>IFERROR(INDEX(espn!$J$2:$J$400,MATCH(RIGHT(B164,LEN(B164)-1),espn!$A$2:$A$400,0),1),INDEX(espn!$J$2:$J$400,MATCH(RIGHT(B164,LEN(B164)-1)&amp;" jr.",espn!$A$2:$A$400,0),1))</f>
        <v>#VALUE!</v>
      </c>
      <c r="N164">
        <f>IFERROR(MAX(H164:K164)-M164,0)</f>
        <v>0</v>
      </c>
      <c r="O164" t="s">
        <v>882</v>
      </c>
    </row>
    <row r="165" spans="1:15">
      <c r="A165">
        <v>257</v>
      </c>
      <c r="H165" t="str">
        <f t="shared" si="15"/>
        <v/>
      </c>
      <c r="I165" t="str">
        <f t="shared" si="16"/>
        <v/>
      </c>
      <c r="J165" t="str">
        <f t="shared" si="17"/>
        <v/>
      </c>
      <c r="K165" t="str">
        <f t="shared" si="18"/>
        <v/>
      </c>
      <c r="L165" s="33">
        <f t="shared" si="19"/>
        <v>0</v>
      </c>
      <c r="M165" t="e">
        <f>IFERROR(INDEX(espn!$J$2:$J$400,MATCH(RIGHT(B165,LEN(B165)-1),espn!$A$2:$A$400,0),1),INDEX(espn!$J$2:$J$400,MATCH(RIGHT(B165,LEN(B165)-1)&amp;" jr.",espn!$A$2:$A$400,0),1))</f>
        <v>#VALUE!</v>
      </c>
      <c r="N165">
        <f>IFERROR(M165-MIN(H165:K165),0)</f>
        <v>0</v>
      </c>
      <c r="O165" t="s">
        <v>856</v>
      </c>
    </row>
    <row r="166" spans="1:15">
      <c r="A166">
        <v>258</v>
      </c>
      <c r="H166" t="str">
        <f t="shared" si="15"/>
        <v/>
      </c>
      <c r="I166" t="str">
        <f t="shared" si="16"/>
        <v/>
      </c>
      <c r="J166" t="str">
        <f t="shared" si="17"/>
        <v/>
      </c>
      <c r="K166" t="str">
        <f t="shared" si="18"/>
        <v/>
      </c>
      <c r="L166" s="33">
        <f t="shared" si="19"/>
        <v>0</v>
      </c>
      <c r="M166" t="e">
        <f>IFERROR(INDEX(espn!$J$2:$J$400,MATCH(RIGHT(B166,LEN(B166)-1),espn!$A$2:$A$400,0),1),INDEX(espn!$J$2:$J$400,MATCH(RIGHT(B166,LEN(B166)-1)&amp;" jr.",espn!$A$2:$A$400,0),1))</f>
        <v>#VALUE!</v>
      </c>
      <c r="N166">
        <f>IFERROR(MAX(H166:K166)-M166,0)</f>
        <v>0</v>
      </c>
      <c r="O166" t="s">
        <v>882</v>
      </c>
    </row>
    <row r="167" spans="1:15">
      <c r="A167">
        <v>259</v>
      </c>
      <c r="H167" t="str">
        <f t="shared" si="15"/>
        <v/>
      </c>
      <c r="I167" t="str">
        <f t="shared" si="16"/>
        <v/>
      </c>
      <c r="J167" t="str">
        <f t="shared" si="17"/>
        <v/>
      </c>
      <c r="K167" t="str">
        <f t="shared" si="18"/>
        <v/>
      </c>
      <c r="L167" s="33">
        <f t="shared" si="19"/>
        <v>0</v>
      </c>
      <c r="M167" t="e">
        <f>IFERROR(INDEX(espn!$J$2:$J$400,MATCH(RIGHT(B167,LEN(B167)-1),espn!$A$2:$A$400,0),1),INDEX(espn!$J$2:$J$400,MATCH(RIGHT(B167,LEN(B167)-1)&amp;" jr.",espn!$A$2:$A$400,0),1))</f>
        <v>#VALUE!</v>
      </c>
      <c r="N167">
        <f>IFERROR(M167-MIN(H167:K167),0)</f>
        <v>0</v>
      </c>
      <c r="O167" t="s">
        <v>856</v>
      </c>
    </row>
    <row r="168" spans="1:15">
      <c r="A168">
        <v>260</v>
      </c>
      <c r="H168" t="str">
        <f t="shared" si="15"/>
        <v/>
      </c>
      <c r="I168" t="str">
        <f t="shared" si="16"/>
        <v/>
      </c>
      <c r="J168" t="str">
        <f t="shared" si="17"/>
        <v/>
      </c>
      <c r="K168" t="str">
        <f t="shared" si="18"/>
        <v/>
      </c>
      <c r="L168" s="33">
        <f t="shared" si="19"/>
        <v>0</v>
      </c>
      <c r="M168" t="e">
        <f>IFERROR(INDEX(espn!$J$2:$J$400,MATCH(RIGHT(B168,LEN(B168)-1),espn!$A$2:$A$400,0),1),INDEX(espn!$J$2:$J$400,MATCH(RIGHT(B168,LEN(B168)-1)&amp;" jr.",espn!$A$2:$A$400,0),1))</f>
        <v>#VALUE!</v>
      </c>
      <c r="N168">
        <f>IFERROR(MAX(H168:K168)-M168,0)</f>
        <v>0</v>
      </c>
      <c r="O168" t="s">
        <v>882</v>
      </c>
    </row>
    <row r="169" spans="1:15">
      <c r="A169">
        <v>261</v>
      </c>
      <c r="H169" t="str">
        <f t="shared" si="15"/>
        <v/>
      </c>
      <c r="I169" t="str">
        <f t="shared" si="16"/>
        <v/>
      </c>
      <c r="J169" t="str">
        <f t="shared" si="17"/>
        <v/>
      </c>
      <c r="K169" t="str">
        <f t="shared" si="18"/>
        <v/>
      </c>
      <c r="L169" s="33">
        <f t="shared" si="19"/>
        <v>0</v>
      </c>
      <c r="M169" t="e">
        <f>IFERROR(INDEX(espn!$J$2:$J$400,MATCH(RIGHT(B169,LEN(B169)-1),espn!$A$2:$A$400,0),1),INDEX(espn!$J$2:$J$400,MATCH(RIGHT(B169,LEN(B169)-1)&amp;" jr.",espn!$A$2:$A$400,0),1))</f>
        <v>#VALUE!</v>
      </c>
      <c r="N169">
        <f>IFERROR(M169-MIN(H169:K169),0)</f>
        <v>0</v>
      </c>
      <c r="O169" t="s">
        <v>856</v>
      </c>
    </row>
    <row r="170" spans="1:15">
      <c r="A170">
        <v>262</v>
      </c>
      <c r="H170" t="str">
        <f t="shared" si="15"/>
        <v/>
      </c>
      <c r="I170" t="str">
        <f t="shared" si="16"/>
        <v/>
      </c>
      <c r="J170" t="str">
        <f t="shared" si="17"/>
        <v/>
      </c>
      <c r="K170" t="str">
        <f t="shared" si="18"/>
        <v/>
      </c>
      <c r="L170" s="33">
        <f t="shared" si="19"/>
        <v>0</v>
      </c>
      <c r="M170" t="e">
        <f>IFERROR(INDEX(espn!$J$2:$J$400,MATCH(RIGHT(B170,LEN(B170)-1),espn!$A$2:$A$400,0),1),INDEX(espn!$J$2:$J$400,MATCH(RIGHT(B170,LEN(B170)-1)&amp;" jr.",espn!$A$2:$A$400,0),1))</f>
        <v>#VALUE!</v>
      </c>
      <c r="N170">
        <f>IFERROR(MAX(H170:K170)-M170,0)</f>
        <v>0</v>
      </c>
      <c r="O170" t="s">
        <v>882</v>
      </c>
    </row>
    <row r="171" spans="1:15">
      <c r="A171">
        <v>263</v>
      </c>
      <c r="H171" t="str">
        <f t="shared" si="15"/>
        <v/>
      </c>
      <c r="I171" t="str">
        <f t="shared" si="16"/>
        <v/>
      </c>
      <c r="J171" t="str">
        <f t="shared" si="17"/>
        <v/>
      </c>
      <c r="K171" t="str">
        <f t="shared" si="18"/>
        <v/>
      </c>
      <c r="L171" s="33">
        <f t="shared" si="19"/>
        <v>0</v>
      </c>
      <c r="M171" t="e">
        <f>IFERROR(INDEX(espn!$J$2:$J$400,MATCH(RIGHT(B171,LEN(B171)-1),espn!$A$2:$A$400,0),1),INDEX(espn!$J$2:$J$400,MATCH(RIGHT(B171,LEN(B171)-1)&amp;" jr.",espn!$A$2:$A$400,0),1))</f>
        <v>#VALUE!</v>
      </c>
      <c r="N171">
        <f>IFERROR(M171-MIN(H171:K171),0)</f>
        <v>0</v>
      </c>
      <c r="O171" t="s">
        <v>856</v>
      </c>
    </row>
    <row r="172" spans="1:15">
      <c r="A172">
        <v>264</v>
      </c>
      <c r="H172" t="str">
        <f t="shared" si="15"/>
        <v/>
      </c>
      <c r="I172" t="str">
        <f t="shared" si="16"/>
        <v/>
      </c>
      <c r="J172" t="str">
        <f t="shared" si="17"/>
        <v/>
      </c>
      <c r="K172" t="str">
        <f t="shared" si="18"/>
        <v/>
      </c>
      <c r="L172" s="33">
        <f t="shared" si="19"/>
        <v>0</v>
      </c>
      <c r="M172" t="e">
        <f>IFERROR(INDEX(espn!$J$2:$J$400,MATCH(RIGHT(B172,LEN(B172)-1),espn!$A$2:$A$400,0),1),INDEX(espn!$J$2:$J$400,MATCH(RIGHT(B172,LEN(B172)-1)&amp;" jr.",espn!$A$2:$A$400,0),1))</f>
        <v>#VALUE!</v>
      </c>
      <c r="N172">
        <f>IFERROR(MAX(H172:K172)-M172,0)</f>
        <v>0</v>
      </c>
      <c r="O172" t="s">
        <v>882</v>
      </c>
    </row>
    <row r="173" spans="1:15">
      <c r="A173">
        <v>265</v>
      </c>
      <c r="H173" t="str">
        <f t="shared" si="15"/>
        <v/>
      </c>
      <c r="I173" t="str">
        <f t="shared" si="16"/>
        <v/>
      </c>
      <c r="J173" t="str">
        <f t="shared" si="17"/>
        <v/>
      </c>
      <c r="K173" t="str">
        <f t="shared" si="18"/>
        <v/>
      </c>
      <c r="L173" s="33">
        <f t="shared" si="19"/>
        <v>0</v>
      </c>
      <c r="M173" t="e">
        <f>IFERROR(INDEX(espn!$J$2:$J$400,MATCH(RIGHT(B173,LEN(B173)-1),espn!$A$2:$A$400,0),1),INDEX(espn!$J$2:$J$400,MATCH(RIGHT(B173,LEN(B173)-1)&amp;" jr.",espn!$A$2:$A$400,0),1))</f>
        <v>#VALUE!</v>
      </c>
      <c r="N173">
        <f>IFERROR(M173-MIN(H173:K173),0)</f>
        <v>0</v>
      </c>
      <c r="O173" t="s">
        <v>856</v>
      </c>
    </row>
    <row r="174" spans="1:15">
      <c r="A174">
        <v>266</v>
      </c>
      <c r="H174" t="str">
        <f t="shared" si="15"/>
        <v/>
      </c>
      <c r="I174" t="str">
        <f t="shared" si="16"/>
        <v/>
      </c>
      <c r="J174" t="str">
        <f t="shared" si="17"/>
        <v/>
      </c>
      <c r="K174" t="str">
        <f t="shared" si="18"/>
        <v/>
      </c>
      <c r="L174" s="33">
        <f t="shared" si="19"/>
        <v>0</v>
      </c>
      <c r="M174" t="e">
        <f>IFERROR(INDEX(espn!$J$2:$J$400,MATCH(RIGHT(B174,LEN(B174)-1),espn!$A$2:$A$400,0),1),INDEX(espn!$J$2:$J$400,MATCH(RIGHT(B174,LEN(B174)-1)&amp;" jr.",espn!$A$2:$A$400,0),1))</f>
        <v>#VALUE!</v>
      </c>
      <c r="N174">
        <f>IFERROR(MAX(H174:K174)-M174,0)</f>
        <v>0</v>
      </c>
      <c r="O174" t="s">
        <v>882</v>
      </c>
    </row>
    <row r="175" spans="1:15">
      <c r="A175">
        <v>267</v>
      </c>
      <c r="H175" t="str">
        <f t="shared" si="15"/>
        <v/>
      </c>
      <c r="I175" t="str">
        <f t="shared" si="16"/>
        <v/>
      </c>
      <c r="J175" t="str">
        <f t="shared" si="17"/>
        <v/>
      </c>
      <c r="K175" t="str">
        <f t="shared" si="18"/>
        <v/>
      </c>
      <c r="L175" s="33">
        <f t="shared" si="19"/>
        <v>0</v>
      </c>
      <c r="M175" t="e">
        <f>IFERROR(INDEX(espn!$J$2:$J$400,MATCH(RIGHT(B175,LEN(B175)-1),espn!$A$2:$A$400,0),1),INDEX(espn!$J$2:$J$400,MATCH(RIGHT(B175,LEN(B175)-1)&amp;" jr.",espn!$A$2:$A$400,0),1))</f>
        <v>#VALUE!</v>
      </c>
      <c r="N175">
        <f>IFERROR(M175-MIN(H175:K175),0)</f>
        <v>0</v>
      </c>
      <c r="O175" t="s">
        <v>856</v>
      </c>
    </row>
    <row r="176" spans="1:15">
      <c r="A176">
        <v>268</v>
      </c>
      <c r="H176" t="str">
        <f t="shared" si="15"/>
        <v/>
      </c>
      <c r="I176" t="str">
        <f t="shared" si="16"/>
        <v/>
      </c>
      <c r="J176" t="str">
        <f t="shared" si="17"/>
        <v/>
      </c>
      <c r="K176" t="str">
        <f t="shared" si="18"/>
        <v/>
      </c>
      <c r="L176" s="33">
        <f t="shared" si="19"/>
        <v>0</v>
      </c>
      <c r="M176" t="e">
        <f>IFERROR(INDEX(espn!$J$2:$J$400,MATCH(RIGHT(B176,LEN(B176)-1),espn!$A$2:$A$400,0),1),INDEX(espn!$J$2:$J$400,MATCH(RIGHT(B176,LEN(B176)-1)&amp;" jr.",espn!$A$2:$A$400,0),1))</f>
        <v>#VALUE!</v>
      </c>
      <c r="N176">
        <f>IFERROR(MAX(H176:K176)-M176,0)</f>
        <v>0</v>
      </c>
      <c r="O176" t="s">
        <v>882</v>
      </c>
    </row>
    <row r="177" spans="1:15">
      <c r="A177">
        <v>269</v>
      </c>
      <c r="H177" t="str">
        <f t="shared" si="15"/>
        <v/>
      </c>
      <c r="I177" t="str">
        <f t="shared" si="16"/>
        <v/>
      </c>
      <c r="J177" t="str">
        <f t="shared" si="17"/>
        <v/>
      </c>
      <c r="K177" t="str">
        <f t="shared" si="18"/>
        <v/>
      </c>
      <c r="L177" s="33">
        <f t="shared" si="19"/>
        <v>0</v>
      </c>
      <c r="M177" t="e">
        <f>IFERROR(INDEX(espn!$J$2:$J$400,MATCH(RIGHT(B177,LEN(B177)-1),espn!$A$2:$A$400,0),1),INDEX(espn!$J$2:$J$400,MATCH(RIGHT(B177,LEN(B177)-1)&amp;" jr.",espn!$A$2:$A$400,0),1))</f>
        <v>#VALUE!</v>
      </c>
      <c r="N177">
        <f>IFERROR(M177-MIN(H177:K177),0)</f>
        <v>0</v>
      </c>
      <c r="O177" t="s">
        <v>856</v>
      </c>
    </row>
    <row r="178" spans="1:15">
      <c r="A178">
        <v>270</v>
      </c>
      <c r="H178" t="str">
        <f t="shared" si="15"/>
        <v/>
      </c>
      <c r="I178" t="str">
        <f t="shared" si="16"/>
        <v/>
      </c>
      <c r="J178" t="str">
        <f t="shared" si="17"/>
        <v/>
      </c>
      <c r="K178" t="str">
        <f t="shared" si="18"/>
        <v/>
      </c>
      <c r="L178" s="33">
        <f t="shared" si="19"/>
        <v>0</v>
      </c>
      <c r="M178" t="e">
        <f>IFERROR(INDEX(espn!$J$2:$J$400,MATCH(RIGHT(B178,LEN(B178)-1),espn!$A$2:$A$400,0),1),INDEX(espn!$J$2:$J$400,MATCH(RIGHT(B178,LEN(B178)-1)&amp;" jr.",espn!$A$2:$A$400,0),1))</f>
        <v>#VALUE!</v>
      </c>
      <c r="N178">
        <f>IFERROR(MAX(H178:K178)-M178,0)</f>
        <v>0</v>
      </c>
      <c r="O178" t="s">
        <v>882</v>
      </c>
    </row>
    <row r="179" spans="1:15">
      <c r="A179">
        <v>271</v>
      </c>
      <c r="H179" t="str">
        <f t="shared" si="15"/>
        <v/>
      </c>
      <c r="I179" t="str">
        <f t="shared" si="16"/>
        <v/>
      </c>
      <c r="J179" t="str">
        <f t="shared" si="17"/>
        <v/>
      </c>
      <c r="K179" t="str">
        <f t="shared" si="18"/>
        <v/>
      </c>
      <c r="L179" s="33">
        <f t="shared" si="19"/>
        <v>0</v>
      </c>
      <c r="M179" t="e">
        <f>IFERROR(INDEX(espn!$J$2:$J$400,MATCH(RIGHT(B179,LEN(B179)-1),espn!$A$2:$A$400,0),1),INDEX(espn!$J$2:$J$400,MATCH(RIGHT(B179,LEN(B179)-1)&amp;" jr.",espn!$A$2:$A$400,0),1))</f>
        <v>#VALUE!</v>
      </c>
      <c r="N179">
        <f>IFERROR(M179-MIN(H179:K179),0)</f>
        <v>0</v>
      </c>
      <c r="O179" t="s">
        <v>856</v>
      </c>
    </row>
    <row r="180" spans="1:15">
      <c r="A180">
        <v>272</v>
      </c>
      <c r="H180" t="str">
        <f t="shared" si="15"/>
        <v/>
      </c>
      <c r="I180" t="str">
        <f t="shared" si="16"/>
        <v/>
      </c>
      <c r="J180" t="str">
        <f t="shared" si="17"/>
        <v/>
      </c>
      <c r="K180" t="str">
        <f t="shared" si="18"/>
        <v/>
      </c>
      <c r="L180" s="33">
        <f t="shared" si="19"/>
        <v>0</v>
      </c>
      <c r="M180" t="e">
        <f>IFERROR(INDEX(espn!$J$2:$J$400,MATCH(RIGHT(B180,LEN(B180)-1),espn!$A$2:$A$400,0),1),INDEX(espn!$J$2:$J$400,MATCH(RIGHT(B180,LEN(B180)-1)&amp;" jr.",espn!$A$2:$A$400,0),1))</f>
        <v>#VALUE!</v>
      </c>
      <c r="N180">
        <f>IFERROR(MAX(H180:K180)-M180,0)</f>
        <v>0</v>
      </c>
      <c r="O180" t="s">
        <v>882</v>
      </c>
    </row>
    <row r="181" spans="1:15">
      <c r="A181">
        <v>273</v>
      </c>
      <c r="H181" t="str">
        <f t="shared" si="15"/>
        <v/>
      </c>
      <c r="I181" t="str">
        <f t="shared" si="16"/>
        <v/>
      </c>
      <c r="J181" t="str">
        <f t="shared" si="17"/>
        <v/>
      </c>
      <c r="K181" t="str">
        <f t="shared" si="18"/>
        <v/>
      </c>
      <c r="L181" s="33">
        <f t="shared" si="19"/>
        <v>0</v>
      </c>
      <c r="M181" t="e">
        <f>IFERROR(INDEX(espn!$J$2:$J$400,MATCH(RIGHT(B181,LEN(B181)-1),espn!$A$2:$A$400,0),1),INDEX(espn!$J$2:$J$400,MATCH(RIGHT(B181,LEN(B181)-1)&amp;" jr.",espn!$A$2:$A$400,0),1))</f>
        <v>#VALUE!</v>
      </c>
      <c r="N181">
        <f>IFERROR(M181-MIN(H181:K181),0)</f>
        <v>0</v>
      </c>
      <c r="O181" t="s">
        <v>856</v>
      </c>
    </row>
    <row r="182" spans="1:15">
      <c r="A182">
        <v>274</v>
      </c>
      <c r="H182" t="str">
        <f t="shared" si="15"/>
        <v/>
      </c>
      <c r="I182" t="str">
        <f t="shared" si="16"/>
        <v/>
      </c>
      <c r="J182" t="str">
        <f t="shared" si="17"/>
        <v/>
      </c>
      <c r="K182" t="str">
        <f t="shared" si="18"/>
        <v/>
      </c>
      <c r="L182" s="33">
        <f t="shared" si="19"/>
        <v>0</v>
      </c>
      <c r="M182" t="e">
        <f>IFERROR(INDEX(espn!$J$2:$J$400,MATCH(RIGHT(B182,LEN(B182)-1),espn!$A$2:$A$400,0),1),INDEX(espn!$J$2:$J$400,MATCH(RIGHT(B182,LEN(B182)-1)&amp;" jr.",espn!$A$2:$A$400,0),1))</f>
        <v>#VALUE!</v>
      </c>
      <c r="N182">
        <f>IFERROR(MAX(H182:K182)-M182,0)</f>
        <v>0</v>
      </c>
      <c r="O182" t="s">
        <v>882</v>
      </c>
    </row>
    <row r="183" spans="1:15">
      <c r="A183">
        <v>275</v>
      </c>
      <c r="H183" t="str">
        <f t="shared" si="15"/>
        <v/>
      </c>
      <c r="I183" t="str">
        <f t="shared" si="16"/>
        <v/>
      </c>
      <c r="J183" t="str">
        <f t="shared" si="17"/>
        <v/>
      </c>
      <c r="K183" t="str">
        <f t="shared" si="18"/>
        <v/>
      </c>
      <c r="L183" s="33">
        <f t="shared" si="19"/>
        <v>0</v>
      </c>
      <c r="M183" t="e">
        <f>IFERROR(INDEX(espn!$J$2:$J$400,MATCH(RIGHT(B183,LEN(B183)-1),espn!$A$2:$A$400,0),1),INDEX(espn!$J$2:$J$400,MATCH(RIGHT(B183,LEN(B183)-1)&amp;" jr.",espn!$A$2:$A$400,0),1))</f>
        <v>#VALUE!</v>
      </c>
      <c r="N183">
        <f>IFERROR(M183-MIN(H183:K183),0)</f>
        <v>0</v>
      </c>
      <c r="O183" t="s">
        <v>856</v>
      </c>
    </row>
    <row r="184" spans="1:15">
      <c r="A184">
        <v>276</v>
      </c>
      <c r="H184" t="str">
        <f t="shared" si="15"/>
        <v/>
      </c>
      <c r="I184" t="str">
        <f t="shared" si="16"/>
        <v/>
      </c>
      <c r="J184" t="str">
        <f t="shared" si="17"/>
        <v/>
      </c>
      <c r="K184" t="str">
        <f t="shared" si="18"/>
        <v/>
      </c>
      <c r="L184" s="33">
        <f t="shared" si="19"/>
        <v>0</v>
      </c>
      <c r="M184" t="e">
        <f>IFERROR(INDEX(espn!$J$2:$J$400,MATCH(RIGHT(B184,LEN(B184)-1),espn!$A$2:$A$400,0),1),INDEX(espn!$J$2:$J$400,MATCH(RIGHT(B184,LEN(B184)-1)&amp;" jr.",espn!$A$2:$A$400,0),1))</f>
        <v>#VALUE!</v>
      </c>
      <c r="N184">
        <f>IFERROR(MAX(H184:K184)-M184,0)</f>
        <v>0</v>
      </c>
      <c r="O184" t="s">
        <v>882</v>
      </c>
    </row>
    <row r="185" spans="1:15">
      <c r="A185">
        <v>277</v>
      </c>
      <c r="H185" t="str">
        <f t="shared" si="15"/>
        <v/>
      </c>
      <c r="I185" t="str">
        <f t="shared" si="16"/>
        <v/>
      </c>
      <c r="J185" t="str">
        <f t="shared" si="17"/>
        <v/>
      </c>
      <c r="K185" t="str">
        <f t="shared" si="18"/>
        <v/>
      </c>
      <c r="L185" s="33">
        <f t="shared" si="19"/>
        <v>0</v>
      </c>
      <c r="M185" t="e">
        <f>IFERROR(INDEX(espn!$J$2:$J$400,MATCH(RIGHT(B185,LEN(B185)-1),espn!$A$2:$A$400,0),1),INDEX(espn!$J$2:$J$400,MATCH(RIGHT(B185,LEN(B185)-1)&amp;" jr.",espn!$A$2:$A$400,0),1))</f>
        <v>#VALUE!</v>
      </c>
      <c r="N185">
        <f>IFERROR(M185-MIN(H185:K185),0)</f>
        <v>0</v>
      </c>
      <c r="O185" t="s">
        <v>856</v>
      </c>
    </row>
    <row r="186" spans="1:15">
      <c r="A186">
        <v>278</v>
      </c>
      <c r="H186" t="str">
        <f t="shared" si="15"/>
        <v/>
      </c>
      <c r="I186" t="str">
        <f t="shared" si="16"/>
        <v/>
      </c>
      <c r="J186" t="str">
        <f t="shared" si="17"/>
        <v/>
      </c>
      <c r="K186" t="str">
        <f t="shared" si="18"/>
        <v/>
      </c>
      <c r="L186" s="33">
        <f t="shared" si="19"/>
        <v>0</v>
      </c>
      <c r="M186" t="e">
        <f>IFERROR(INDEX(espn!$J$2:$J$400,MATCH(RIGHT(B186,LEN(B186)-1),espn!$A$2:$A$400,0),1),INDEX(espn!$J$2:$J$400,MATCH(RIGHT(B186,LEN(B186)-1)&amp;" jr.",espn!$A$2:$A$400,0),1))</f>
        <v>#VALUE!</v>
      </c>
      <c r="N186">
        <f>IFERROR(MAX(H186:K186)-M186,0)</f>
        <v>0</v>
      </c>
      <c r="O186" t="s">
        <v>882</v>
      </c>
    </row>
    <row r="187" spans="1:15">
      <c r="A187">
        <v>279</v>
      </c>
      <c r="H187" t="str">
        <f t="shared" si="15"/>
        <v/>
      </c>
      <c r="I187" t="str">
        <f t="shared" si="16"/>
        <v/>
      </c>
      <c r="J187" t="str">
        <f t="shared" si="17"/>
        <v/>
      </c>
      <c r="K187" t="str">
        <f t="shared" si="18"/>
        <v/>
      </c>
      <c r="L187" s="33">
        <f t="shared" si="19"/>
        <v>0</v>
      </c>
      <c r="M187" t="e">
        <f>IFERROR(INDEX(espn!$J$2:$J$400,MATCH(RIGHT(B187,LEN(B187)-1),espn!$A$2:$A$400,0),1),INDEX(espn!$J$2:$J$400,MATCH(RIGHT(B187,LEN(B187)-1)&amp;" jr.",espn!$A$2:$A$400,0),1))</f>
        <v>#VALUE!</v>
      </c>
      <c r="N187">
        <f>IFERROR(M187-MIN(H187:K187),0)</f>
        <v>0</v>
      </c>
      <c r="O187" t="s">
        <v>856</v>
      </c>
    </row>
    <row r="188" spans="1:15">
      <c r="A188">
        <v>280</v>
      </c>
      <c r="H188" t="str">
        <f t="shared" si="15"/>
        <v/>
      </c>
      <c r="I188" t="str">
        <f t="shared" si="16"/>
        <v/>
      </c>
      <c r="J188" t="str">
        <f t="shared" si="17"/>
        <v/>
      </c>
      <c r="K188" t="str">
        <f t="shared" si="18"/>
        <v/>
      </c>
      <c r="L188" s="33">
        <f t="shared" si="19"/>
        <v>0</v>
      </c>
      <c r="M188" t="e">
        <f>IFERROR(INDEX(espn!$J$2:$J$400,MATCH(RIGHT(B188,LEN(B188)-1),espn!$A$2:$A$400,0),1),INDEX(espn!$J$2:$J$400,MATCH(RIGHT(B188,LEN(B188)-1)&amp;" jr.",espn!$A$2:$A$400,0),1))</f>
        <v>#VALUE!</v>
      </c>
      <c r="N188">
        <f>IFERROR(MAX(H188:K188)-M188,0)</f>
        <v>0</v>
      </c>
      <c r="O188" t="s">
        <v>882</v>
      </c>
    </row>
    <row r="189" spans="1:15">
      <c r="A189">
        <v>281</v>
      </c>
      <c r="H189" t="str">
        <f t="shared" si="15"/>
        <v/>
      </c>
      <c r="I189" t="str">
        <f t="shared" si="16"/>
        <v/>
      </c>
      <c r="J189" t="str">
        <f t="shared" si="17"/>
        <v/>
      </c>
      <c r="K189" t="str">
        <f t="shared" si="18"/>
        <v/>
      </c>
      <c r="L189" s="33">
        <f t="shared" si="19"/>
        <v>0</v>
      </c>
      <c r="M189" t="e">
        <f>IFERROR(INDEX(espn!$J$2:$J$400,MATCH(RIGHT(B189,LEN(B189)-1),espn!$A$2:$A$400,0),1),INDEX(espn!$J$2:$J$400,MATCH(RIGHT(B189,LEN(B189)-1)&amp;" jr.",espn!$A$2:$A$400,0),1))</f>
        <v>#VALUE!</v>
      </c>
      <c r="N189">
        <f>IFERROR(M189-MIN(H189:K189),0)</f>
        <v>0</v>
      </c>
      <c r="O189" t="s">
        <v>856</v>
      </c>
    </row>
    <row r="190" spans="1:15">
      <c r="A190">
        <v>282</v>
      </c>
      <c r="H190" t="str">
        <f t="shared" si="15"/>
        <v/>
      </c>
      <c r="I190" t="str">
        <f t="shared" si="16"/>
        <v/>
      </c>
      <c r="J190" t="str">
        <f t="shared" si="17"/>
        <v/>
      </c>
      <c r="K190" t="str">
        <f t="shared" si="18"/>
        <v/>
      </c>
      <c r="L190" s="33">
        <f t="shared" si="19"/>
        <v>0</v>
      </c>
      <c r="M190" t="e">
        <f>IFERROR(INDEX(espn!$J$2:$J$400,MATCH(RIGHT(B190,LEN(B190)-1),espn!$A$2:$A$400,0),1),INDEX(espn!$J$2:$J$400,MATCH(RIGHT(B190,LEN(B190)-1)&amp;" jr.",espn!$A$2:$A$400,0),1))</f>
        <v>#VALUE!</v>
      </c>
      <c r="N190">
        <f>IFERROR(MAX(H190:K190)-M190,0)</f>
        <v>0</v>
      </c>
      <c r="O190" t="s">
        <v>882</v>
      </c>
    </row>
    <row r="191" spans="1:15">
      <c r="A191">
        <v>283</v>
      </c>
      <c r="H191" t="str">
        <f t="shared" si="15"/>
        <v/>
      </c>
      <c r="I191" t="str">
        <f t="shared" si="16"/>
        <v/>
      </c>
      <c r="J191" t="str">
        <f t="shared" si="17"/>
        <v/>
      </c>
      <c r="K191" t="str">
        <f t="shared" si="18"/>
        <v/>
      </c>
      <c r="L191" s="33">
        <f t="shared" si="19"/>
        <v>0</v>
      </c>
      <c r="M191" t="e">
        <f>IFERROR(INDEX(espn!$J$2:$J$400,MATCH(RIGHT(B191,LEN(B191)-1),espn!$A$2:$A$400,0),1),INDEX(espn!$J$2:$J$400,MATCH(RIGHT(B191,LEN(B191)-1)&amp;" jr.",espn!$A$2:$A$400,0),1))</f>
        <v>#VALUE!</v>
      </c>
      <c r="N191">
        <f>IFERROR(M191-MIN(H191:K191),0)</f>
        <v>0</v>
      </c>
      <c r="O191" t="s">
        <v>856</v>
      </c>
    </row>
    <row r="192" spans="1:15">
      <c r="A192">
        <v>284</v>
      </c>
      <c r="H192" t="str">
        <f t="shared" si="15"/>
        <v/>
      </c>
      <c r="I192" t="str">
        <f t="shared" si="16"/>
        <v/>
      </c>
      <c r="J192" t="str">
        <f t="shared" si="17"/>
        <v/>
      </c>
      <c r="K192" t="str">
        <f t="shared" si="18"/>
        <v/>
      </c>
      <c r="L192" s="33">
        <f t="shared" si="19"/>
        <v>0</v>
      </c>
      <c r="M192" t="e">
        <f>IFERROR(INDEX(espn!$J$2:$J$400,MATCH(RIGHT(B192,LEN(B192)-1),espn!$A$2:$A$400,0),1),INDEX(espn!$J$2:$J$400,MATCH(RIGHT(B192,LEN(B192)-1)&amp;" jr.",espn!$A$2:$A$400,0),1))</f>
        <v>#VALUE!</v>
      </c>
      <c r="N192">
        <f>IFERROR(MAX(H192:K192)-M192,0)</f>
        <v>0</v>
      </c>
      <c r="O192" t="s">
        <v>882</v>
      </c>
    </row>
    <row r="193" spans="1:15">
      <c r="A193">
        <v>285</v>
      </c>
      <c r="H193" t="str">
        <f t="shared" si="15"/>
        <v/>
      </c>
      <c r="I193" t="str">
        <f t="shared" si="16"/>
        <v/>
      </c>
      <c r="J193" t="str">
        <f t="shared" si="17"/>
        <v/>
      </c>
      <c r="K193" t="str">
        <f t="shared" si="18"/>
        <v/>
      </c>
      <c r="L193" s="33">
        <f t="shared" si="19"/>
        <v>0</v>
      </c>
      <c r="M193" t="e">
        <f>IFERROR(INDEX(espn!$J$2:$J$400,MATCH(RIGHT(B193,LEN(B193)-1),espn!$A$2:$A$400,0),1),INDEX(espn!$J$2:$J$400,MATCH(RIGHT(B193,LEN(B193)-1)&amp;" jr.",espn!$A$2:$A$400,0),1))</f>
        <v>#VALUE!</v>
      </c>
      <c r="N193">
        <f>IFERROR(M193-MIN(H193:K193),0)</f>
        <v>0</v>
      </c>
      <c r="O193" t="s">
        <v>856</v>
      </c>
    </row>
    <row r="194" spans="1:15">
      <c r="A194">
        <v>286</v>
      </c>
      <c r="H194" t="str">
        <f t="shared" ref="H194:H238" si="20">IFERROR(MID(D194,2,LEN(D194)-5)*1,"")</f>
        <v/>
      </c>
      <c r="I194" t="str">
        <f t="shared" ref="I194:I238" si="21">IFERROR(MID(E194,2,LEN(E194)-5)*1,"")</f>
        <v/>
      </c>
      <c r="J194" t="str">
        <f t="shared" ref="J194:J238" si="22">IFERROR(MID(F194,2,LEN(F194)-5)*1,"")</f>
        <v/>
      </c>
      <c r="K194" t="str">
        <f t="shared" ref="K194:K238" si="23">IFERROR(MID(G194,2,LEN(G194)-5)*1,"")</f>
        <v/>
      </c>
      <c r="L194" s="33">
        <f t="shared" ref="L194:L257" si="24">MAX(H194:K194)-MIN(H194:K194)</f>
        <v>0</v>
      </c>
      <c r="M194" t="e">
        <f>IFERROR(INDEX(espn!$J$2:$J$400,MATCH(RIGHT(B194,LEN(B194)-1),espn!$A$2:$A$400,0),1),INDEX(espn!$J$2:$J$400,MATCH(RIGHT(B194,LEN(B194)-1)&amp;" jr.",espn!$A$2:$A$400,0),1))</f>
        <v>#VALUE!</v>
      </c>
      <c r="N194">
        <f>IFERROR(MAX(H194:K194)-M194,0)</f>
        <v>0</v>
      </c>
      <c r="O194" t="s">
        <v>882</v>
      </c>
    </row>
    <row r="195" spans="1:15">
      <c r="A195">
        <v>287</v>
      </c>
      <c r="H195" t="str">
        <f t="shared" si="20"/>
        <v/>
      </c>
      <c r="I195" t="str">
        <f t="shared" si="21"/>
        <v/>
      </c>
      <c r="J195" t="str">
        <f t="shared" si="22"/>
        <v/>
      </c>
      <c r="K195" t="str">
        <f t="shared" si="23"/>
        <v/>
      </c>
      <c r="L195" s="33">
        <f t="shared" si="24"/>
        <v>0</v>
      </c>
      <c r="M195" t="e">
        <f>IFERROR(INDEX(espn!$J$2:$J$400,MATCH(RIGHT(B195,LEN(B195)-1),espn!$A$2:$A$400,0),1),INDEX(espn!$J$2:$J$400,MATCH(RIGHT(B195,LEN(B195)-1)&amp;" jr.",espn!$A$2:$A$400,0),1))</f>
        <v>#VALUE!</v>
      </c>
      <c r="N195">
        <f>IFERROR(M195-MIN(H195:K195),0)</f>
        <v>0</v>
      </c>
      <c r="O195" t="s">
        <v>856</v>
      </c>
    </row>
    <row r="196" spans="1:15">
      <c r="A196">
        <v>288</v>
      </c>
      <c r="H196" t="str">
        <f t="shared" si="20"/>
        <v/>
      </c>
      <c r="I196" t="str">
        <f t="shared" si="21"/>
        <v/>
      </c>
      <c r="J196" t="str">
        <f t="shared" si="22"/>
        <v/>
      </c>
      <c r="K196" t="str">
        <f t="shared" si="23"/>
        <v/>
      </c>
      <c r="L196" s="33">
        <f t="shared" si="24"/>
        <v>0</v>
      </c>
      <c r="M196" t="e">
        <f>IFERROR(INDEX(espn!$J$2:$J$400,MATCH(RIGHT(B196,LEN(B196)-1),espn!$A$2:$A$400,0),1),INDEX(espn!$J$2:$J$400,MATCH(RIGHT(B196,LEN(B196)-1)&amp;" jr.",espn!$A$2:$A$400,0),1))</f>
        <v>#VALUE!</v>
      </c>
      <c r="N196">
        <f>IFERROR(MAX(H196:K196)-M196,0)</f>
        <v>0</v>
      </c>
      <c r="O196" t="s">
        <v>882</v>
      </c>
    </row>
    <row r="197" spans="1:15">
      <c r="A197">
        <v>289</v>
      </c>
      <c r="H197" t="str">
        <f t="shared" si="20"/>
        <v/>
      </c>
      <c r="I197" t="str">
        <f t="shared" si="21"/>
        <v/>
      </c>
      <c r="J197" t="str">
        <f t="shared" si="22"/>
        <v/>
      </c>
      <c r="K197" t="str">
        <f t="shared" si="23"/>
        <v/>
      </c>
      <c r="L197" s="33">
        <f t="shared" si="24"/>
        <v>0</v>
      </c>
      <c r="M197" t="e">
        <f>IFERROR(INDEX(espn!$J$2:$J$400,MATCH(RIGHT(B197,LEN(B197)-1),espn!$A$2:$A$400,0),1),INDEX(espn!$J$2:$J$400,MATCH(RIGHT(B197,LEN(B197)-1)&amp;" jr.",espn!$A$2:$A$400,0),1))</f>
        <v>#VALUE!</v>
      </c>
      <c r="N197">
        <f>IFERROR(M197-MIN(H197:K197),0)</f>
        <v>0</v>
      </c>
      <c r="O197" t="s">
        <v>856</v>
      </c>
    </row>
    <row r="198" spans="1:15">
      <c r="A198">
        <v>290</v>
      </c>
      <c r="H198" t="str">
        <f t="shared" si="20"/>
        <v/>
      </c>
      <c r="I198" t="str">
        <f t="shared" si="21"/>
        <v/>
      </c>
      <c r="J198" t="str">
        <f t="shared" si="22"/>
        <v/>
      </c>
      <c r="K198" t="str">
        <f t="shared" si="23"/>
        <v/>
      </c>
      <c r="L198" s="33">
        <f t="shared" si="24"/>
        <v>0</v>
      </c>
      <c r="M198" t="e">
        <f>IFERROR(INDEX(espn!$J$2:$J$400,MATCH(RIGHT(B198,LEN(B198)-1),espn!$A$2:$A$400,0),1),INDEX(espn!$J$2:$J$400,MATCH(RIGHT(B198,LEN(B198)-1)&amp;" jr.",espn!$A$2:$A$400,0),1))</f>
        <v>#VALUE!</v>
      </c>
      <c r="N198">
        <f>IFERROR(MAX(H198:K198)-M198,0)</f>
        <v>0</v>
      </c>
      <c r="O198" t="s">
        <v>882</v>
      </c>
    </row>
    <row r="199" spans="1:15">
      <c r="A199">
        <v>291</v>
      </c>
      <c r="H199" t="str">
        <f t="shared" si="20"/>
        <v/>
      </c>
      <c r="I199" t="str">
        <f t="shared" si="21"/>
        <v/>
      </c>
      <c r="J199" t="str">
        <f t="shared" si="22"/>
        <v/>
      </c>
      <c r="K199" t="str">
        <f t="shared" si="23"/>
        <v/>
      </c>
      <c r="L199" s="33">
        <f t="shared" si="24"/>
        <v>0</v>
      </c>
      <c r="M199" t="e">
        <f>IFERROR(INDEX(espn!$J$2:$J$400,MATCH(RIGHT(B199,LEN(B199)-1),espn!$A$2:$A$400,0),1),INDEX(espn!$J$2:$J$400,MATCH(RIGHT(B199,LEN(B199)-1)&amp;" jr.",espn!$A$2:$A$400,0),1))</f>
        <v>#VALUE!</v>
      </c>
      <c r="N199">
        <f>IFERROR(M199-MIN(H199:K199),0)</f>
        <v>0</v>
      </c>
      <c r="O199" t="s">
        <v>856</v>
      </c>
    </row>
    <row r="200" spans="1:15">
      <c r="A200">
        <v>292</v>
      </c>
      <c r="H200" t="str">
        <f t="shared" si="20"/>
        <v/>
      </c>
      <c r="I200" t="str">
        <f t="shared" si="21"/>
        <v/>
      </c>
      <c r="J200" t="str">
        <f t="shared" si="22"/>
        <v/>
      </c>
      <c r="K200" t="str">
        <f t="shared" si="23"/>
        <v/>
      </c>
      <c r="L200" s="33">
        <f t="shared" si="24"/>
        <v>0</v>
      </c>
      <c r="M200" t="e">
        <f>IFERROR(INDEX(espn!$J$2:$J$400,MATCH(RIGHT(B200,LEN(B200)-1),espn!$A$2:$A$400,0),1),INDEX(espn!$J$2:$J$400,MATCH(RIGHT(B200,LEN(B200)-1)&amp;" jr.",espn!$A$2:$A$400,0),1))</f>
        <v>#VALUE!</v>
      </c>
      <c r="N200">
        <f>IFERROR(MAX(H200:K200)-M200,0)</f>
        <v>0</v>
      </c>
      <c r="O200" t="s">
        <v>882</v>
      </c>
    </row>
    <row r="201" spans="1:15">
      <c r="A201">
        <v>293</v>
      </c>
      <c r="H201" t="str">
        <f t="shared" si="20"/>
        <v/>
      </c>
      <c r="I201" t="str">
        <f t="shared" si="21"/>
        <v/>
      </c>
      <c r="J201" t="str">
        <f t="shared" si="22"/>
        <v/>
      </c>
      <c r="K201" t="str">
        <f t="shared" si="23"/>
        <v/>
      </c>
      <c r="L201" s="33">
        <f t="shared" si="24"/>
        <v>0</v>
      </c>
      <c r="M201" t="e">
        <f>IFERROR(INDEX(espn!$J$2:$J$400,MATCH(RIGHT(B201,LEN(B201)-1),espn!$A$2:$A$400,0),1),INDEX(espn!$J$2:$J$400,MATCH(RIGHT(B201,LEN(B201)-1)&amp;" jr.",espn!$A$2:$A$400,0),1))</f>
        <v>#VALUE!</v>
      </c>
      <c r="N201">
        <f>IFERROR(M201-MIN(H201:K201),0)</f>
        <v>0</v>
      </c>
      <c r="O201" t="s">
        <v>856</v>
      </c>
    </row>
    <row r="202" spans="1:15">
      <c r="A202">
        <v>294</v>
      </c>
      <c r="H202" t="str">
        <f t="shared" si="20"/>
        <v/>
      </c>
      <c r="I202" t="str">
        <f t="shared" si="21"/>
        <v/>
      </c>
      <c r="J202" t="str">
        <f t="shared" si="22"/>
        <v/>
      </c>
      <c r="K202" t="str">
        <f t="shared" si="23"/>
        <v/>
      </c>
      <c r="L202" s="33">
        <f t="shared" si="24"/>
        <v>0</v>
      </c>
      <c r="M202" t="e">
        <f>IFERROR(INDEX(espn!$J$2:$J$400,MATCH(RIGHT(B202,LEN(B202)-1),espn!$A$2:$A$400,0),1),INDEX(espn!$J$2:$J$400,MATCH(RIGHT(B202,LEN(B202)-1)&amp;" jr.",espn!$A$2:$A$400,0),1))</f>
        <v>#VALUE!</v>
      </c>
      <c r="N202">
        <f>IFERROR(MAX(H202:K202)-M202,0)</f>
        <v>0</v>
      </c>
      <c r="O202" t="s">
        <v>882</v>
      </c>
    </row>
    <row r="203" spans="1:15">
      <c r="A203">
        <v>295</v>
      </c>
      <c r="H203" t="str">
        <f t="shared" si="20"/>
        <v/>
      </c>
      <c r="I203" t="str">
        <f t="shared" si="21"/>
        <v/>
      </c>
      <c r="J203" t="str">
        <f t="shared" si="22"/>
        <v/>
      </c>
      <c r="K203" t="str">
        <f t="shared" si="23"/>
        <v/>
      </c>
      <c r="L203" s="33">
        <f t="shared" si="24"/>
        <v>0</v>
      </c>
      <c r="M203" t="e">
        <f>IFERROR(INDEX(espn!$J$2:$J$400,MATCH(RIGHT(B203,LEN(B203)-1),espn!$A$2:$A$400,0),1),INDEX(espn!$J$2:$J$400,MATCH(RIGHT(B203,LEN(B203)-1)&amp;" jr.",espn!$A$2:$A$400,0),1))</f>
        <v>#VALUE!</v>
      </c>
      <c r="N203">
        <f>IFERROR(M203-MIN(H203:K203),0)</f>
        <v>0</v>
      </c>
      <c r="O203" t="s">
        <v>856</v>
      </c>
    </row>
    <row r="204" spans="1:15">
      <c r="A204">
        <v>296</v>
      </c>
      <c r="H204" t="str">
        <f t="shared" si="20"/>
        <v/>
      </c>
      <c r="I204" t="str">
        <f t="shared" si="21"/>
        <v/>
      </c>
      <c r="J204" t="str">
        <f t="shared" si="22"/>
        <v/>
      </c>
      <c r="K204" t="str">
        <f t="shared" si="23"/>
        <v/>
      </c>
      <c r="L204" s="33">
        <f t="shared" si="24"/>
        <v>0</v>
      </c>
      <c r="M204" t="e">
        <f>IFERROR(INDEX(espn!$J$2:$J$400,MATCH(RIGHT(B204,LEN(B204)-1),espn!$A$2:$A$400,0),1),INDEX(espn!$J$2:$J$400,MATCH(RIGHT(B204,LEN(B204)-1)&amp;" jr.",espn!$A$2:$A$400,0),1))</f>
        <v>#VALUE!</v>
      </c>
      <c r="N204">
        <f>IFERROR(MAX(H204:K204)-M204,0)</f>
        <v>0</v>
      </c>
      <c r="O204" t="s">
        <v>882</v>
      </c>
    </row>
    <row r="205" spans="1:15">
      <c r="A205">
        <v>297</v>
      </c>
      <c r="H205" t="str">
        <f t="shared" si="20"/>
        <v/>
      </c>
      <c r="I205" t="str">
        <f t="shared" si="21"/>
        <v/>
      </c>
      <c r="J205" t="str">
        <f t="shared" si="22"/>
        <v/>
      </c>
      <c r="K205" t="str">
        <f t="shared" si="23"/>
        <v/>
      </c>
      <c r="L205" s="33">
        <f t="shared" si="24"/>
        <v>0</v>
      </c>
      <c r="M205" t="e">
        <f>IFERROR(INDEX(espn!$J$2:$J$400,MATCH(RIGHT(B205,LEN(B205)-1),espn!$A$2:$A$400,0),1),INDEX(espn!$J$2:$J$400,MATCH(RIGHT(B205,LEN(B205)-1)&amp;" jr.",espn!$A$2:$A$400,0),1))</f>
        <v>#VALUE!</v>
      </c>
      <c r="N205">
        <f>IFERROR(M205-MIN(H205:K205),0)</f>
        <v>0</v>
      </c>
      <c r="O205" t="s">
        <v>856</v>
      </c>
    </row>
    <row r="206" spans="1:15">
      <c r="A206">
        <v>298</v>
      </c>
      <c r="H206" t="str">
        <f t="shared" si="20"/>
        <v/>
      </c>
      <c r="I206" t="str">
        <f t="shared" si="21"/>
        <v/>
      </c>
      <c r="J206" t="str">
        <f t="shared" si="22"/>
        <v/>
      </c>
      <c r="K206" t="str">
        <f t="shared" si="23"/>
        <v/>
      </c>
      <c r="L206" s="33">
        <f t="shared" si="24"/>
        <v>0</v>
      </c>
      <c r="M206" t="e">
        <f>IFERROR(INDEX(espn!$J$2:$J$400,MATCH(RIGHT(B206,LEN(B206)-1),espn!$A$2:$A$400,0),1),INDEX(espn!$J$2:$J$400,MATCH(RIGHT(B206,LEN(B206)-1)&amp;" jr.",espn!$A$2:$A$400,0),1))</f>
        <v>#VALUE!</v>
      </c>
      <c r="N206">
        <f>IFERROR(MAX(H206:K206)-M206,0)</f>
        <v>0</v>
      </c>
      <c r="O206" t="s">
        <v>882</v>
      </c>
    </row>
    <row r="207" spans="1:15">
      <c r="A207">
        <v>299</v>
      </c>
      <c r="H207" t="str">
        <f t="shared" si="20"/>
        <v/>
      </c>
      <c r="I207" t="str">
        <f t="shared" si="21"/>
        <v/>
      </c>
      <c r="J207" t="str">
        <f t="shared" si="22"/>
        <v/>
      </c>
      <c r="K207" t="str">
        <f t="shared" si="23"/>
        <v/>
      </c>
      <c r="L207" s="33">
        <f t="shared" si="24"/>
        <v>0</v>
      </c>
      <c r="M207" t="e">
        <f>IFERROR(INDEX(espn!$J$2:$J$400,MATCH(RIGHT(B207,LEN(B207)-1),espn!$A$2:$A$400,0),1),INDEX(espn!$J$2:$J$400,MATCH(RIGHT(B207,LEN(B207)-1)&amp;" jr.",espn!$A$2:$A$400,0),1))</f>
        <v>#VALUE!</v>
      </c>
      <c r="N207">
        <f>IFERROR(M207-MIN(H207:K207),0)</f>
        <v>0</v>
      </c>
      <c r="O207" t="s">
        <v>856</v>
      </c>
    </row>
    <row r="208" spans="1:15">
      <c r="A208">
        <v>300</v>
      </c>
      <c r="H208" t="str">
        <f t="shared" si="20"/>
        <v/>
      </c>
      <c r="I208" t="str">
        <f t="shared" si="21"/>
        <v/>
      </c>
      <c r="J208" t="str">
        <f t="shared" si="22"/>
        <v/>
      </c>
      <c r="K208" t="str">
        <f t="shared" si="23"/>
        <v/>
      </c>
      <c r="L208" s="33">
        <f t="shared" si="24"/>
        <v>0</v>
      </c>
      <c r="M208" t="e">
        <f>IFERROR(INDEX(espn!$J$2:$J$400,MATCH(RIGHT(B208,LEN(B208)-1),espn!$A$2:$A$400,0),1),INDEX(espn!$J$2:$J$400,MATCH(RIGHT(B208,LEN(B208)-1)&amp;" jr.",espn!$A$2:$A$400,0),1))</f>
        <v>#VALUE!</v>
      </c>
      <c r="N208">
        <f>IFERROR(MAX(H208:K208)-M208,0)</f>
        <v>0</v>
      </c>
      <c r="O208" t="s">
        <v>882</v>
      </c>
    </row>
    <row r="209" spans="1:15">
      <c r="A209">
        <v>301</v>
      </c>
      <c r="H209" t="str">
        <f t="shared" si="20"/>
        <v/>
      </c>
      <c r="I209" t="str">
        <f t="shared" si="21"/>
        <v/>
      </c>
      <c r="J209" t="str">
        <f t="shared" si="22"/>
        <v/>
      </c>
      <c r="K209" t="str">
        <f t="shared" si="23"/>
        <v/>
      </c>
      <c r="L209" s="33">
        <f t="shared" si="24"/>
        <v>0</v>
      </c>
      <c r="M209" t="e">
        <f>IFERROR(INDEX(espn!$J$2:$J$400,MATCH(RIGHT(B209,LEN(B209)-1),espn!$A$2:$A$400,0),1),INDEX(espn!$J$2:$J$400,MATCH(RIGHT(B209,LEN(B209)-1)&amp;" jr.",espn!$A$2:$A$400,0),1))</f>
        <v>#VALUE!</v>
      </c>
      <c r="N209">
        <f>IFERROR(M209-MIN(H209:K209),0)</f>
        <v>0</v>
      </c>
      <c r="O209" t="s">
        <v>856</v>
      </c>
    </row>
    <row r="210" spans="1:15">
      <c r="A210">
        <v>302</v>
      </c>
      <c r="H210" t="str">
        <f t="shared" si="20"/>
        <v/>
      </c>
      <c r="I210" t="str">
        <f t="shared" si="21"/>
        <v/>
      </c>
      <c r="J210" t="str">
        <f t="shared" si="22"/>
        <v/>
      </c>
      <c r="K210" t="str">
        <f t="shared" si="23"/>
        <v/>
      </c>
      <c r="L210" s="33">
        <f t="shared" si="24"/>
        <v>0</v>
      </c>
      <c r="M210" t="e">
        <f>IFERROR(INDEX(espn!$J$2:$J$400,MATCH(RIGHT(B210,LEN(B210)-1),espn!$A$2:$A$400,0),1),INDEX(espn!$J$2:$J$400,MATCH(RIGHT(B210,LEN(B210)-1)&amp;" jr.",espn!$A$2:$A$400,0),1))</f>
        <v>#VALUE!</v>
      </c>
      <c r="N210">
        <f>IFERROR(MAX(H210:K210)-M210,0)</f>
        <v>0</v>
      </c>
      <c r="O210" t="s">
        <v>882</v>
      </c>
    </row>
    <row r="211" spans="1:15">
      <c r="A211">
        <v>303</v>
      </c>
      <c r="H211" t="str">
        <f t="shared" si="20"/>
        <v/>
      </c>
      <c r="I211" t="str">
        <f t="shared" si="21"/>
        <v/>
      </c>
      <c r="J211" t="str">
        <f t="shared" si="22"/>
        <v/>
      </c>
      <c r="K211" t="str">
        <f t="shared" si="23"/>
        <v/>
      </c>
      <c r="L211" s="33">
        <f t="shared" si="24"/>
        <v>0</v>
      </c>
      <c r="M211" t="e">
        <f>IFERROR(INDEX(espn!$J$2:$J$400,MATCH(RIGHT(B211,LEN(B211)-1),espn!$A$2:$A$400,0),1),INDEX(espn!$J$2:$J$400,MATCH(RIGHT(B211,LEN(B211)-1)&amp;" jr.",espn!$A$2:$A$400,0),1))</f>
        <v>#VALUE!</v>
      </c>
      <c r="N211">
        <f>IFERROR(M211-MIN(H211:K211),0)</f>
        <v>0</v>
      </c>
      <c r="O211" t="s">
        <v>856</v>
      </c>
    </row>
    <row r="212" spans="1:15">
      <c r="A212">
        <v>304</v>
      </c>
      <c r="H212" t="str">
        <f t="shared" si="20"/>
        <v/>
      </c>
      <c r="I212" t="str">
        <f t="shared" si="21"/>
        <v/>
      </c>
      <c r="J212" t="str">
        <f t="shared" si="22"/>
        <v/>
      </c>
      <c r="K212" t="str">
        <f t="shared" si="23"/>
        <v/>
      </c>
      <c r="L212" s="33">
        <f t="shared" si="24"/>
        <v>0</v>
      </c>
      <c r="M212" t="e">
        <f>IFERROR(INDEX(espn!$J$2:$J$400,MATCH(RIGHT(B212,LEN(B212)-1),espn!$A$2:$A$400,0),1),INDEX(espn!$J$2:$J$400,MATCH(RIGHT(B212,LEN(B212)-1)&amp;" jr.",espn!$A$2:$A$400,0),1))</f>
        <v>#VALUE!</v>
      </c>
      <c r="N212">
        <f>IFERROR(MAX(H212:K212)-M212,0)</f>
        <v>0</v>
      </c>
      <c r="O212" t="s">
        <v>882</v>
      </c>
    </row>
    <row r="213" spans="1:15">
      <c r="A213">
        <v>305</v>
      </c>
      <c r="H213" t="str">
        <f t="shared" si="20"/>
        <v/>
      </c>
      <c r="I213" t="str">
        <f t="shared" si="21"/>
        <v/>
      </c>
      <c r="J213" t="str">
        <f t="shared" si="22"/>
        <v/>
      </c>
      <c r="K213" t="str">
        <f t="shared" si="23"/>
        <v/>
      </c>
      <c r="L213" s="33">
        <f t="shared" si="24"/>
        <v>0</v>
      </c>
      <c r="M213" t="e">
        <f>IFERROR(INDEX(espn!$J$2:$J$400,MATCH(RIGHT(B213,LEN(B213)-1),espn!$A$2:$A$400,0),1),INDEX(espn!$J$2:$J$400,MATCH(RIGHT(B213,LEN(B213)-1)&amp;" jr.",espn!$A$2:$A$400,0),1))</f>
        <v>#VALUE!</v>
      </c>
      <c r="N213">
        <f>IFERROR(M213-MIN(H213:K213),0)</f>
        <v>0</v>
      </c>
      <c r="O213" t="s">
        <v>856</v>
      </c>
    </row>
    <row r="214" spans="1:15">
      <c r="A214">
        <v>306</v>
      </c>
      <c r="H214" t="str">
        <f t="shared" si="20"/>
        <v/>
      </c>
      <c r="I214" t="str">
        <f t="shared" si="21"/>
        <v/>
      </c>
      <c r="J214" t="str">
        <f t="shared" si="22"/>
        <v/>
      </c>
      <c r="K214" t="str">
        <f t="shared" si="23"/>
        <v/>
      </c>
      <c r="L214" s="33">
        <f t="shared" si="24"/>
        <v>0</v>
      </c>
      <c r="M214" t="e">
        <f>IFERROR(INDEX(espn!$J$2:$J$400,MATCH(RIGHT(B214,LEN(B214)-1),espn!$A$2:$A$400,0),1),INDEX(espn!$J$2:$J$400,MATCH(RIGHT(B214,LEN(B214)-1)&amp;" jr.",espn!$A$2:$A$400,0),1))</f>
        <v>#VALUE!</v>
      </c>
      <c r="N214">
        <f>IFERROR(MAX(H214:K214)-M214,0)</f>
        <v>0</v>
      </c>
      <c r="O214" t="s">
        <v>882</v>
      </c>
    </row>
    <row r="215" spans="1:15">
      <c r="A215">
        <v>307</v>
      </c>
      <c r="H215" t="str">
        <f t="shared" si="20"/>
        <v/>
      </c>
      <c r="I215" t="str">
        <f t="shared" si="21"/>
        <v/>
      </c>
      <c r="J215" t="str">
        <f t="shared" si="22"/>
        <v/>
      </c>
      <c r="K215" t="str">
        <f t="shared" si="23"/>
        <v/>
      </c>
      <c r="L215" s="33">
        <f t="shared" si="24"/>
        <v>0</v>
      </c>
      <c r="M215" t="e">
        <f>IFERROR(INDEX(espn!$J$2:$J$400,MATCH(RIGHT(B215,LEN(B215)-1),espn!$A$2:$A$400,0),1),INDEX(espn!$J$2:$J$400,MATCH(RIGHT(B215,LEN(B215)-1)&amp;" jr.",espn!$A$2:$A$400,0),1))</f>
        <v>#VALUE!</v>
      </c>
      <c r="N215">
        <f>IFERROR(M215-MIN(H215:K215),0)</f>
        <v>0</v>
      </c>
      <c r="O215" t="s">
        <v>856</v>
      </c>
    </row>
    <row r="216" spans="1:15">
      <c r="A216">
        <v>308</v>
      </c>
      <c r="H216" t="str">
        <f t="shared" si="20"/>
        <v/>
      </c>
      <c r="I216" t="str">
        <f t="shared" si="21"/>
        <v/>
      </c>
      <c r="J216" t="str">
        <f t="shared" si="22"/>
        <v/>
      </c>
      <c r="K216" t="str">
        <f t="shared" si="23"/>
        <v/>
      </c>
      <c r="L216" s="33">
        <f t="shared" si="24"/>
        <v>0</v>
      </c>
      <c r="M216" t="e">
        <f>IFERROR(INDEX(espn!$J$2:$J$400,MATCH(RIGHT(B216,LEN(B216)-1),espn!$A$2:$A$400,0),1),INDEX(espn!$J$2:$J$400,MATCH(RIGHT(B216,LEN(B216)-1)&amp;" jr.",espn!$A$2:$A$400,0),1))</f>
        <v>#VALUE!</v>
      </c>
      <c r="N216">
        <f>IFERROR(MAX(H216:K216)-M216,0)</f>
        <v>0</v>
      </c>
      <c r="O216" t="s">
        <v>882</v>
      </c>
    </row>
    <row r="217" spans="1:15">
      <c r="A217">
        <v>309</v>
      </c>
      <c r="H217" t="str">
        <f t="shared" si="20"/>
        <v/>
      </c>
      <c r="I217" t="str">
        <f t="shared" si="21"/>
        <v/>
      </c>
      <c r="J217" t="str">
        <f t="shared" si="22"/>
        <v/>
      </c>
      <c r="K217" t="str">
        <f t="shared" si="23"/>
        <v/>
      </c>
      <c r="L217" s="33">
        <f t="shared" si="24"/>
        <v>0</v>
      </c>
      <c r="M217" t="e">
        <f>IFERROR(INDEX(espn!$J$2:$J$400,MATCH(RIGHT(B217,LEN(B217)-1),espn!$A$2:$A$400,0),1),INDEX(espn!$J$2:$J$400,MATCH(RIGHT(B217,LEN(B217)-1)&amp;" jr.",espn!$A$2:$A$400,0),1))</f>
        <v>#VALUE!</v>
      </c>
      <c r="N217">
        <f>IFERROR(M217-MIN(H217:K217),0)</f>
        <v>0</v>
      </c>
      <c r="O217" t="s">
        <v>856</v>
      </c>
    </row>
    <row r="218" spans="1:15">
      <c r="A218">
        <v>310</v>
      </c>
      <c r="H218" t="str">
        <f t="shared" si="20"/>
        <v/>
      </c>
      <c r="I218" t="str">
        <f t="shared" si="21"/>
        <v/>
      </c>
      <c r="J218" t="str">
        <f t="shared" si="22"/>
        <v/>
      </c>
      <c r="K218" t="str">
        <f t="shared" si="23"/>
        <v/>
      </c>
      <c r="L218" s="33">
        <f t="shared" si="24"/>
        <v>0</v>
      </c>
      <c r="M218" t="e">
        <f>IFERROR(INDEX(espn!$J$2:$J$400,MATCH(RIGHT(B218,LEN(B218)-1),espn!$A$2:$A$400,0),1),INDEX(espn!$J$2:$J$400,MATCH(RIGHT(B218,LEN(B218)-1)&amp;" jr.",espn!$A$2:$A$400,0),1))</f>
        <v>#VALUE!</v>
      </c>
      <c r="N218">
        <f>IFERROR(MAX(H218:K218)-M218,0)</f>
        <v>0</v>
      </c>
      <c r="O218" t="s">
        <v>882</v>
      </c>
    </row>
    <row r="219" spans="1:15">
      <c r="A219">
        <v>311</v>
      </c>
      <c r="H219" t="str">
        <f t="shared" si="20"/>
        <v/>
      </c>
      <c r="I219" t="str">
        <f t="shared" si="21"/>
        <v/>
      </c>
      <c r="J219" t="str">
        <f t="shared" si="22"/>
        <v/>
      </c>
      <c r="K219" t="str">
        <f t="shared" si="23"/>
        <v/>
      </c>
      <c r="L219" s="33">
        <f t="shared" si="24"/>
        <v>0</v>
      </c>
      <c r="M219" t="e">
        <f>IFERROR(INDEX(espn!$J$2:$J$400,MATCH(RIGHT(B219,LEN(B219)-1),espn!$A$2:$A$400,0),1),INDEX(espn!$J$2:$J$400,MATCH(RIGHT(B219,LEN(B219)-1)&amp;" jr.",espn!$A$2:$A$400,0),1))</f>
        <v>#VALUE!</v>
      </c>
      <c r="N219">
        <f>IFERROR(M219-MIN(H219:K219),0)</f>
        <v>0</v>
      </c>
      <c r="O219" t="s">
        <v>856</v>
      </c>
    </row>
    <row r="220" spans="1:15">
      <c r="A220">
        <v>312</v>
      </c>
      <c r="H220" t="str">
        <f t="shared" si="20"/>
        <v/>
      </c>
      <c r="I220" t="str">
        <f t="shared" si="21"/>
        <v/>
      </c>
      <c r="J220" t="str">
        <f t="shared" si="22"/>
        <v/>
      </c>
      <c r="K220" t="str">
        <f t="shared" si="23"/>
        <v/>
      </c>
      <c r="L220" s="33">
        <f t="shared" si="24"/>
        <v>0</v>
      </c>
      <c r="M220" t="e">
        <f>IFERROR(INDEX(espn!$J$2:$J$400,MATCH(RIGHT(B220,LEN(B220)-1),espn!$A$2:$A$400,0),1),INDEX(espn!$J$2:$J$400,MATCH(RIGHT(B220,LEN(B220)-1)&amp;" jr.",espn!$A$2:$A$400,0),1))</f>
        <v>#VALUE!</v>
      </c>
      <c r="N220">
        <f>IFERROR(MAX(H220:K220)-M220,0)</f>
        <v>0</v>
      </c>
      <c r="O220" t="s">
        <v>882</v>
      </c>
    </row>
    <row r="221" spans="1:15">
      <c r="A221">
        <v>313</v>
      </c>
      <c r="H221" t="str">
        <f t="shared" si="20"/>
        <v/>
      </c>
      <c r="I221" t="str">
        <f t="shared" si="21"/>
        <v/>
      </c>
      <c r="J221" t="str">
        <f t="shared" si="22"/>
        <v/>
      </c>
      <c r="K221" t="str">
        <f t="shared" si="23"/>
        <v/>
      </c>
      <c r="L221" s="33">
        <f t="shared" si="24"/>
        <v>0</v>
      </c>
      <c r="M221" t="e">
        <f>IFERROR(INDEX(espn!$J$2:$J$400,MATCH(RIGHT(B221,LEN(B221)-1),espn!$A$2:$A$400,0),1),INDEX(espn!$J$2:$J$400,MATCH(RIGHT(B221,LEN(B221)-1)&amp;" jr.",espn!$A$2:$A$400,0),1))</f>
        <v>#VALUE!</v>
      </c>
      <c r="N221">
        <f>IFERROR(M221-MIN(H221:K221),0)</f>
        <v>0</v>
      </c>
      <c r="O221" t="s">
        <v>856</v>
      </c>
    </row>
    <row r="222" spans="1:15">
      <c r="A222">
        <v>314</v>
      </c>
      <c r="H222" t="str">
        <f t="shared" si="20"/>
        <v/>
      </c>
      <c r="I222" t="str">
        <f t="shared" si="21"/>
        <v/>
      </c>
      <c r="J222" t="str">
        <f t="shared" si="22"/>
        <v/>
      </c>
      <c r="K222" t="str">
        <f t="shared" si="23"/>
        <v/>
      </c>
      <c r="L222" s="33">
        <f t="shared" si="24"/>
        <v>0</v>
      </c>
      <c r="M222" t="e">
        <f>IFERROR(INDEX(espn!$J$2:$J$400,MATCH(RIGHT(B222,LEN(B222)-1),espn!$A$2:$A$400,0),1),INDEX(espn!$J$2:$J$400,MATCH(RIGHT(B222,LEN(B222)-1)&amp;" jr.",espn!$A$2:$A$400,0),1))</f>
        <v>#VALUE!</v>
      </c>
      <c r="N222">
        <f>IFERROR(MAX(H222:K222)-M222,0)</f>
        <v>0</v>
      </c>
      <c r="O222" t="s">
        <v>882</v>
      </c>
    </row>
    <row r="223" spans="1:15">
      <c r="A223">
        <v>315</v>
      </c>
      <c r="H223" t="str">
        <f t="shared" si="20"/>
        <v/>
      </c>
      <c r="I223" t="str">
        <f t="shared" si="21"/>
        <v/>
      </c>
      <c r="J223" t="str">
        <f t="shared" si="22"/>
        <v/>
      </c>
      <c r="K223" t="str">
        <f t="shared" si="23"/>
        <v/>
      </c>
      <c r="L223" s="33">
        <f t="shared" si="24"/>
        <v>0</v>
      </c>
      <c r="M223" t="e">
        <f>IFERROR(INDEX(espn!$J$2:$J$400,MATCH(RIGHT(B223,LEN(B223)-1),espn!$A$2:$A$400,0),1),INDEX(espn!$J$2:$J$400,MATCH(RIGHT(B223,LEN(B223)-1)&amp;" jr.",espn!$A$2:$A$400,0),1))</f>
        <v>#VALUE!</v>
      </c>
      <c r="N223">
        <f>IFERROR(M223-MIN(H223:K223),0)</f>
        <v>0</v>
      </c>
      <c r="O223" t="s">
        <v>856</v>
      </c>
    </row>
    <row r="224" spans="1:15">
      <c r="A224">
        <v>316</v>
      </c>
      <c r="H224" t="str">
        <f t="shared" si="20"/>
        <v/>
      </c>
      <c r="I224" t="str">
        <f t="shared" si="21"/>
        <v/>
      </c>
      <c r="J224" t="str">
        <f t="shared" si="22"/>
        <v/>
      </c>
      <c r="K224" t="str">
        <f t="shared" si="23"/>
        <v/>
      </c>
      <c r="L224" s="33">
        <f t="shared" si="24"/>
        <v>0</v>
      </c>
      <c r="M224" t="e">
        <f>IFERROR(INDEX(espn!$J$2:$J$400,MATCH(RIGHT(B224,LEN(B224)-1),espn!$A$2:$A$400,0),1),INDEX(espn!$J$2:$J$400,MATCH(RIGHT(B224,LEN(B224)-1)&amp;" jr.",espn!$A$2:$A$400,0),1))</f>
        <v>#VALUE!</v>
      </c>
      <c r="N224">
        <f>IFERROR(MAX(H224:K224)-M224,0)</f>
        <v>0</v>
      </c>
      <c r="O224" t="s">
        <v>882</v>
      </c>
    </row>
    <row r="225" spans="1:15">
      <c r="A225">
        <v>317</v>
      </c>
      <c r="H225" t="str">
        <f t="shared" si="20"/>
        <v/>
      </c>
      <c r="I225" t="str">
        <f t="shared" si="21"/>
        <v/>
      </c>
      <c r="J225" t="str">
        <f t="shared" si="22"/>
        <v/>
      </c>
      <c r="K225" t="str">
        <f t="shared" si="23"/>
        <v/>
      </c>
      <c r="L225" s="33">
        <f t="shared" si="24"/>
        <v>0</v>
      </c>
      <c r="M225" t="e">
        <f>IFERROR(INDEX(espn!$J$2:$J$400,MATCH(RIGHT(B225,LEN(B225)-1),espn!$A$2:$A$400,0),1),INDEX(espn!$J$2:$J$400,MATCH(RIGHT(B225,LEN(B225)-1)&amp;" jr.",espn!$A$2:$A$400,0),1))</f>
        <v>#VALUE!</v>
      </c>
      <c r="N225">
        <f>IFERROR(M225-MIN(H225:K225),0)</f>
        <v>0</v>
      </c>
      <c r="O225" t="s">
        <v>856</v>
      </c>
    </row>
    <row r="226" spans="1:15">
      <c r="A226">
        <v>318</v>
      </c>
      <c r="H226" t="str">
        <f t="shared" si="20"/>
        <v/>
      </c>
      <c r="I226" t="str">
        <f t="shared" si="21"/>
        <v/>
      </c>
      <c r="J226" t="str">
        <f t="shared" si="22"/>
        <v/>
      </c>
      <c r="K226" t="str">
        <f t="shared" si="23"/>
        <v/>
      </c>
      <c r="L226" s="33">
        <f t="shared" si="24"/>
        <v>0</v>
      </c>
      <c r="M226" t="e">
        <f>IFERROR(INDEX(espn!$J$2:$J$400,MATCH(RIGHT(B226,LEN(B226)-1),espn!$A$2:$A$400,0),1),INDEX(espn!$J$2:$J$400,MATCH(RIGHT(B226,LEN(B226)-1)&amp;" jr.",espn!$A$2:$A$400,0),1))</f>
        <v>#VALUE!</v>
      </c>
      <c r="N226">
        <f>IFERROR(MAX(H226:K226)-M226,0)</f>
        <v>0</v>
      </c>
      <c r="O226" t="s">
        <v>882</v>
      </c>
    </row>
    <row r="227" spans="1:15">
      <c r="A227">
        <v>319</v>
      </c>
      <c r="H227" t="str">
        <f t="shared" si="20"/>
        <v/>
      </c>
      <c r="I227" t="str">
        <f t="shared" si="21"/>
        <v/>
      </c>
      <c r="J227" t="str">
        <f t="shared" si="22"/>
        <v/>
      </c>
      <c r="K227" t="str">
        <f t="shared" si="23"/>
        <v/>
      </c>
      <c r="L227" s="33">
        <f t="shared" si="24"/>
        <v>0</v>
      </c>
      <c r="M227" t="e">
        <f>IFERROR(INDEX(espn!$J$2:$J$400,MATCH(RIGHT(B227,LEN(B227)-1),espn!$A$2:$A$400,0),1),INDEX(espn!$J$2:$J$400,MATCH(RIGHT(B227,LEN(B227)-1)&amp;" jr.",espn!$A$2:$A$400,0),1))</f>
        <v>#VALUE!</v>
      </c>
      <c r="N227">
        <f>IFERROR(M227-MIN(H227:K227),0)</f>
        <v>0</v>
      </c>
      <c r="O227" t="s">
        <v>856</v>
      </c>
    </row>
    <row r="228" spans="1:15">
      <c r="A228">
        <v>320</v>
      </c>
      <c r="H228" t="str">
        <f t="shared" si="20"/>
        <v/>
      </c>
      <c r="I228" t="str">
        <f t="shared" si="21"/>
        <v/>
      </c>
      <c r="J228" t="str">
        <f t="shared" si="22"/>
        <v/>
      </c>
      <c r="K228" t="str">
        <f t="shared" si="23"/>
        <v/>
      </c>
      <c r="L228" s="33">
        <f t="shared" si="24"/>
        <v>0</v>
      </c>
      <c r="M228" t="e">
        <f>IFERROR(INDEX(espn!$J$2:$J$400,MATCH(RIGHT(B228,LEN(B228)-1),espn!$A$2:$A$400,0),1),INDEX(espn!$J$2:$J$400,MATCH(RIGHT(B228,LEN(B228)-1)&amp;" jr.",espn!$A$2:$A$400,0),1))</f>
        <v>#VALUE!</v>
      </c>
      <c r="N228">
        <f>IFERROR(MAX(H228:K228)-M228,0)</f>
        <v>0</v>
      </c>
      <c r="O228" t="s">
        <v>882</v>
      </c>
    </row>
    <row r="229" spans="1:15">
      <c r="A229">
        <v>321</v>
      </c>
      <c r="H229" t="str">
        <f t="shared" si="20"/>
        <v/>
      </c>
      <c r="I229" t="str">
        <f t="shared" si="21"/>
        <v/>
      </c>
      <c r="J229" t="str">
        <f t="shared" si="22"/>
        <v/>
      </c>
      <c r="K229" t="str">
        <f t="shared" si="23"/>
        <v/>
      </c>
      <c r="L229" s="33">
        <f t="shared" si="24"/>
        <v>0</v>
      </c>
      <c r="M229" t="e">
        <f>IFERROR(INDEX(espn!$J$2:$J$400,MATCH(RIGHT(B229,LEN(B229)-1),espn!$A$2:$A$400,0),1),INDEX(espn!$J$2:$J$400,MATCH(RIGHT(B229,LEN(B229)-1)&amp;" jr.",espn!$A$2:$A$400,0),1))</f>
        <v>#VALUE!</v>
      </c>
      <c r="N229">
        <f>IFERROR(M229-MIN(H229:K229),0)</f>
        <v>0</v>
      </c>
      <c r="O229" t="s">
        <v>856</v>
      </c>
    </row>
    <row r="230" spans="1:15">
      <c r="A230">
        <v>322</v>
      </c>
      <c r="H230" t="str">
        <f t="shared" si="20"/>
        <v/>
      </c>
      <c r="I230" t="str">
        <f t="shared" si="21"/>
        <v/>
      </c>
      <c r="J230" t="str">
        <f t="shared" si="22"/>
        <v/>
      </c>
      <c r="K230" t="str">
        <f t="shared" si="23"/>
        <v/>
      </c>
      <c r="L230" s="33">
        <f t="shared" si="24"/>
        <v>0</v>
      </c>
      <c r="M230" t="e">
        <f>IFERROR(INDEX(espn!$J$2:$J$400,MATCH(RIGHT(B230,LEN(B230)-1),espn!$A$2:$A$400,0),1),INDEX(espn!$J$2:$J$400,MATCH(RIGHT(B230,LEN(B230)-1)&amp;" jr.",espn!$A$2:$A$400,0),1))</f>
        <v>#VALUE!</v>
      </c>
      <c r="N230">
        <f>IFERROR(MAX(H230:K230)-M230,0)</f>
        <v>0</v>
      </c>
      <c r="O230" t="s">
        <v>882</v>
      </c>
    </row>
    <row r="231" spans="1:15">
      <c r="A231">
        <v>323</v>
      </c>
      <c r="H231" t="str">
        <f t="shared" si="20"/>
        <v/>
      </c>
      <c r="I231" t="str">
        <f t="shared" si="21"/>
        <v/>
      </c>
      <c r="J231" t="str">
        <f t="shared" si="22"/>
        <v/>
      </c>
      <c r="K231" t="str">
        <f t="shared" si="23"/>
        <v/>
      </c>
      <c r="L231" s="33">
        <f t="shared" si="24"/>
        <v>0</v>
      </c>
      <c r="M231" t="e">
        <f>IFERROR(INDEX(espn!$J$2:$J$400,MATCH(RIGHT(B231,LEN(B231)-1),espn!$A$2:$A$400,0),1),INDEX(espn!$J$2:$J$400,MATCH(RIGHT(B231,LEN(B231)-1)&amp;" jr.",espn!$A$2:$A$400,0),1))</f>
        <v>#VALUE!</v>
      </c>
      <c r="N231">
        <f>IFERROR(M231-MIN(H231:K231),0)</f>
        <v>0</v>
      </c>
      <c r="O231" t="s">
        <v>856</v>
      </c>
    </row>
    <row r="232" spans="1:15">
      <c r="A232">
        <v>324</v>
      </c>
      <c r="H232" t="str">
        <f t="shared" si="20"/>
        <v/>
      </c>
      <c r="I232" t="str">
        <f t="shared" si="21"/>
        <v/>
      </c>
      <c r="J232" t="str">
        <f t="shared" si="22"/>
        <v/>
      </c>
      <c r="K232" t="str">
        <f t="shared" si="23"/>
        <v/>
      </c>
      <c r="L232" s="33">
        <f t="shared" si="24"/>
        <v>0</v>
      </c>
      <c r="M232" t="e">
        <f>IFERROR(INDEX(espn!$J$2:$J$400,MATCH(RIGHT(B232,LEN(B232)-1),espn!$A$2:$A$400,0),1),INDEX(espn!$J$2:$J$400,MATCH(RIGHT(B232,LEN(B232)-1)&amp;" jr.",espn!$A$2:$A$400,0),1))</f>
        <v>#VALUE!</v>
      </c>
      <c r="N232">
        <f>IFERROR(MAX(H232:K232)-M232,0)</f>
        <v>0</v>
      </c>
      <c r="O232" t="s">
        <v>882</v>
      </c>
    </row>
    <row r="233" spans="1:15">
      <c r="A233">
        <v>325</v>
      </c>
      <c r="H233" t="str">
        <f t="shared" si="20"/>
        <v/>
      </c>
      <c r="I233" t="str">
        <f t="shared" si="21"/>
        <v/>
      </c>
      <c r="J233" t="str">
        <f t="shared" si="22"/>
        <v/>
      </c>
      <c r="K233" t="str">
        <f t="shared" si="23"/>
        <v/>
      </c>
      <c r="L233" s="33">
        <f t="shared" si="24"/>
        <v>0</v>
      </c>
      <c r="M233" t="e">
        <f>IFERROR(INDEX(espn!$J$2:$J$400,MATCH(RIGHT(B233,LEN(B233)-1),espn!$A$2:$A$400,0),1),INDEX(espn!$J$2:$J$400,MATCH(RIGHT(B233,LEN(B233)-1)&amp;" jr.",espn!$A$2:$A$400,0),1))</f>
        <v>#VALUE!</v>
      </c>
      <c r="N233">
        <f>IFERROR(M233-MIN(H233:K233),0)</f>
        <v>0</v>
      </c>
      <c r="O233" t="s">
        <v>856</v>
      </c>
    </row>
    <row r="234" spans="1:15">
      <c r="A234">
        <v>326</v>
      </c>
      <c r="H234" t="str">
        <f t="shared" si="20"/>
        <v/>
      </c>
      <c r="I234" t="str">
        <f t="shared" si="21"/>
        <v/>
      </c>
      <c r="J234" t="str">
        <f t="shared" si="22"/>
        <v/>
      </c>
      <c r="K234" t="str">
        <f t="shared" si="23"/>
        <v/>
      </c>
      <c r="L234" s="33">
        <f t="shared" si="24"/>
        <v>0</v>
      </c>
      <c r="M234" t="e">
        <f>IFERROR(INDEX(espn!$J$2:$J$400,MATCH(RIGHT(B234,LEN(B234)-1),espn!$A$2:$A$400,0),1),INDEX(espn!$J$2:$J$400,MATCH(RIGHT(B234,LEN(B234)-1)&amp;" jr.",espn!$A$2:$A$400,0),1))</f>
        <v>#VALUE!</v>
      </c>
      <c r="N234">
        <f>IFERROR(MAX(H234:K234)-M234,0)</f>
        <v>0</v>
      </c>
      <c r="O234" t="s">
        <v>882</v>
      </c>
    </row>
    <row r="235" spans="1:15">
      <c r="A235">
        <v>327</v>
      </c>
      <c r="H235" t="str">
        <f t="shared" si="20"/>
        <v/>
      </c>
      <c r="I235" t="str">
        <f t="shared" si="21"/>
        <v/>
      </c>
      <c r="J235" t="str">
        <f t="shared" si="22"/>
        <v/>
      </c>
      <c r="K235" t="str">
        <f t="shared" si="23"/>
        <v/>
      </c>
      <c r="L235" s="33">
        <f t="shared" si="24"/>
        <v>0</v>
      </c>
      <c r="M235" t="e">
        <f>IFERROR(INDEX(espn!$J$2:$J$400,MATCH(RIGHT(B235,LEN(B235)-1),espn!$A$2:$A$400,0),1),INDEX(espn!$J$2:$J$400,MATCH(RIGHT(B235,LEN(B235)-1)&amp;" jr.",espn!$A$2:$A$400,0),1))</f>
        <v>#VALUE!</v>
      </c>
      <c r="N235">
        <f>IFERROR(M235-MIN(H235:K235),0)</f>
        <v>0</v>
      </c>
      <c r="O235" t="s">
        <v>856</v>
      </c>
    </row>
    <row r="236" spans="1:15">
      <c r="A236">
        <v>328</v>
      </c>
      <c r="H236" t="str">
        <f t="shared" si="20"/>
        <v/>
      </c>
      <c r="I236" t="str">
        <f t="shared" si="21"/>
        <v/>
      </c>
      <c r="J236" t="str">
        <f t="shared" si="22"/>
        <v/>
      </c>
      <c r="K236" t="str">
        <f t="shared" si="23"/>
        <v/>
      </c>
      <c r="L236" s="33">
        <f t="shared" si="24"/>
        <v>0</v>
      </c>
      <c r="M236" t="e">
        <f>IFERROR(INDEX(espn!$J$2:$J$400,MATCH(RIGHT(B236,LEN(B236)-1),espn!$A$2:$A$400,0),1),INDEX(espn!$J$2:$J$400,MATCH(RIGHT(B236,LEN(B236)-1)&amp;" jr.",espn!$A$2:$A$400,0),1))</f>
        <v>#VALUE!</v>
      </c>
      <c r="N236">
        <f>IFERROR(MAX(H236:K236)-M236,0)</f>
        <v>0</v>
      </c>
      <c r="O236" t="s">
        <v>882</v>
      </c>
    </row>
    <row r="237" spans="1:15">
      <c r="A237">
        <v>329</v>
      </c>
      <c r="H237" t="str">
        <f t="shared" si="20"/>
        <v/>
      </c>
      <c r="I237" t="str">
        <f t="shared" si="21"/>
        <v/>
      </c>
      <c r="J237" t="str">
        <f t="shared" si="22"/>
        <v/>
      </c>
      <c r="K237" t="str">
        <f t="shared" si="23"/>
        <v/>
      </c>
      <c r="L237" s="33">
        <f t="shared" si="24"/>
        <v>0</v>
      </c>
      <c r="M237" t="e">
        <f>IFERROR(INDEX(espn!$J$2:$J$400,MATCH(RIGHT(B237,LEN(B237)-1),espn!$A$2:$A$400,0),1),INDEX(espn!$J$2:$J$400,MATCH(RIGHT(B237,LEN(B237)-1)&amp;" jr.",espn!$A$2:$A$400,0),1))</f>
        <v>#VALUE!</v>
      </c>
      <c r="N237">
        <f>IFERROR(M237-MIN(H237:K237),0)</f>
        <v>0</v>
      </c>
      <c r="O237" t="s">
        <v>856</v>
      </c>
    </row>
    <row r="238" spans="1:15">
      <c r="A238">
        <v>330</v>
      </c>
      <c r="H238" t="str">
        <f t="shared" si="20"/>
        <v/>
      </c>
      <c r="I238" t="str">
        <f t="shared" si="21"/>
        <v/>
      </c>
      <c r="J238" t="str">
        <f t="shared" si="22"/>
        <v/>
      </c>
      <c r="K238" t="str">
        <f t="shared" si="23"/>
        <v/>
      </c>
      <c r="L238" s="33">
        <f t="shared" si="24"/>
        <v>0</v>
      </c>
      <c r="M238" t="e">
        <f>IFERROR(INDEX(espn!$J$2:$J$400,MATCH(RIGHT(B238,LEN(B238)-1),espn!$A$2:$A$400,0),1),INDEX(espn!$J$2:$J$400,MATCH(RIGHT(B238,LEN(B238)-1)&amp;" jr.",espn!$A$2:$A$400,0),1))</f>
        <v>#VALUE!</v>
      </c>
      <c r="N238">
        <f>IFERROR(MAX(H238:K238)-M238,0)</f>
        <v>0</v>
      </c>
      <c r="O238" t="s">
        <v>882</v>
      </c>
    </row>
    <row r="239" spans="1:15">
      <c r="A239">
        <v>331</v>
      </c>
      <c r="L239" s="33">
        <f t="shared" si="24"/>
        <v>0</v>
      </c>
      <c r="M239" t="e">
        <f>IFERROR(INDEX(espn!$J$2:$J$400,MATCH(RIGHT(B239,LEN(B239)-1),espn!$A$2:$A$400,0),1),INDEX(espn!$J$2:$J$400,MATCH(RIGHT(B239,LEN(B239)-1)&amp;" jr.",espn!$A$2:$A$400,0),1))</f>
        <v>#VALUE!</v>
      </c>
      <c r="N239">
        <f>IFERROR(M239-MIN(H239:K239),0)</f>
        <v>0</v>
      </c>
      <c r="O239" t="s">
        <v>856</v>
      </c>
    </row>
    <row r="240" spans="1:15">
      <c r="A240">
        <v>332</v>
      </c>
      <c r="L240" s="33">
        <f t="shared" si="24"/>
        <v>0</v>
      </c>
      <c r="M240" t="e">
        <f>IFERROR(INDEX(espn!$J$2:$J$400,MATCH(RIGHT(B240,LEN(B240)-1),espn!$A$2:$A$400,0),1),INDEX(espn!$J$2:$J$400,MATCH(RIGHT(B240,LEN(B240)-1)&amp;" jr.",espn!$A$2:$A$400,0),1))</f>
        <v>#VALUE!</v>
      </c>
      <c r="N240">
        <f>IFERROR(MAX(H240:K240)-M240,0)</f>
        <v>0</v>
      </c>
      <c r="O240" t="s">
        <v>882</v>
      </c>
    </row>
    <row r="241" spans="1:15">
      <c r="A241">
        <v>333</v>
      </c>
      <c r="L241" s="33">
        <f t="shared" si="24"/>
        <v>0</v>
      </c>
      <c r="M241" t="e">
        <f>IFERROR(INDEX(espn!$J$2:$J$400,MATCH(RIGHT(B241,LEN(B241)-1),espn!$A$2:$A$400,0),1),INDEX(espn!$J$2:$J$400,MATCH(RIGHT(B241,LEN(B241)-1)&amp;" jr.",espn!$A$2:$A$400,0),1))</f>
        <v>#VALUE!</v>
      </c>
      <c r="N241">
        <f>IFERROR(M241-MIN(H241:K241),0)</f>
        <v>0</v>
      </c>
      <c r="O241" t="s">
        <v>856</v>
      </c>
    </row>
    <row r="242" spans="1:15">
      <c r="A242">
        <v>334</v>
      </c>
      <c r="L242" s="33">
        <f t="shared" si="24"/>
        <v>0</v>
      </c>
      <c r="M242" t="e">
        <f>IFERROR(INDEX(espn!$J$2:$J$400,MATCH(RIGHT(B242,LEN(B242)-1),espn!$A$2:$A$400,0),1),INDEX(espn!$J$2:$J$400,MATCH(RIGHT(B242,LEN(B242)-1)&amp;" jr.",espn!$A$2:$A$400,0),1))</f>
        <v>#VALUE!</v>
      </c>
      <c r="N242">
        <f>IFERROR(MAX(H242:K242)-M242,0)</f>
        <v>0</v>
      </c>
      <c r="O242" t="s">
        <v>882</v>
      </c>
    </row>
    <row r="243" spans="1:15">
      <c r="A243">
        <v>335</v>
      </c>
      <c r="L243" s="33">
        <f t="shared" si="24"/>
        <v>0</v>
      </c>
      <c r="M243" t="e">
        <f>IFERROR(INDEX(espn!$J$2:$J$400,MATCH(RIGHT(B243,LEN(B243)-1),espn!$A$2:$A$400,0),1),INDEX(espn!$J$2:$J$400,MATCH(RIGHT(B243,LEN(B243)-1)&amp;" jr.",espn!$A$2:$A$400,0),1))</f>
        <v>#VALUE!</v>
      </c>
      <c r="N243">
        <f>IFERROR(M243-MIN(H243:K243),0)</f>
        <v>0</v>
      </c>
      <c r="O243" t="s">
        <v>856</v>
      </c>
    </row>
    <row r="244" spans="1:15">
      <c r="A244">
        <v>336</v>
      </c>
      <c r="L244" s="33">
        <f t="shared" si="24"/>
        <v>0</v>
      </c>
      <c r="M244" t="e">
        <f>IFERROR(INDEX(espn!$J$2:$J$400,MATCH(RIGHT(B244,LEN(B244)-1),espn!$A$2:$A$400,0),1),INDEX(espn!$J$2:$J$400,MATCH(RIGHT(B244,LEN(B244)-1)&amp;" jr.",espn!$A$2:$A$400,0),1))</f>
        <v>#VALUE!</v>
      </c>
      <c r="N244">
        <f>IFERROR(MAX(H244:K244)-M244,0)</f>
        <v>0</v>
      </c>
      <c r="O244" t="s">
        <v>882</v>
      </c>
    </row>
    <row r="245" spans="1:15">
      <c r="A245">
        <v>337</v>
      </c>
      <c r="L245" s="33">
        <f t="shared" si="24"/>
        <v>0</v>
      </c>
      <c r="M245" t="e">
        <f>IFERROR(INDEX(espn!$J$2:$J$400,MATCH(RIGHT(B245,LEN(B245)-1),espn!$A$2:$A$400,0),1),INDEX(espn!$J$2:$J$400,MATCH(RIGHT(B245,LEN(B245)-1)&amp;" jr.",espn!$A$2:$A$400,0),1))</f>
        <v>#VALUE!</v>
      </c>
      <c r="N245">
        <f>IFERROR(M245-MIN(H245:K245),0)</f>
        <v>0</v>
      </c>
      <c r="O245" t="s">
        <v>856</v>
      </c>
    </row>
    <row r="246" spans="1:15">
      <c r="A246">
        <v>338</v>
      </c>
      <c r="L246" s="33">
        <f t="shared" si="24"/>
        <v>0</v>
      </c>
      <c r="M246" t="e">
        <f>IFERROR(INDEX(espn!$J$2:$J$400,MATCH(RIGHT(B246,LEN(B246)-1),espn!$A$2:$A$400,0),1),INDEX(espn!$J$2:$J$400,MATCH(RIGHT(B246,LEN(B246)-1)&amp;" jr.",espn!$A$2:$A$400,0),1))</f>
        <v>#VALUE!</v>
      </c>
      <c r="N246">
        <f>IFERROR(MAX(H246:K246)-M246,0)</f>
        <v>0</v>
      </c>
      <c r="O246" t="s">
        <v>882</v>
      </c>
    </row>
    <row r="247" spans="1:15">
      <c r="A247">
        <v>339</v>
      </c>
      <c r="L247" s="33">
        <f t="shared" si="24"/>
        <v>0</v>
      </c>
      <c r="M247" t="e">
        <f>IFERROR(INDEX(espn!$J$2:$J$400,MATCH(RIGHT(B247,LEN(B247)-1),espn!$A$2:$A$400,0),1),INDEX(espn!$J$2:$J$400,MATCH(RIGHT(B247,LEN(B247)-1)&amp;" jr.",espn!$A$2:$A$400,0),1))</f>
        <v>#VALUE!</v>
      </c>
      <c r="N247">
        <f>IFERROR(M247-MIN(H247:K247),0)</f>
        <v>0</v>
      </c>
      <c r="O247" t="s">
        <v>856</v>
      </c>
    </row>
    <row r="248" spans="1:15">
      <c r="A248">
        <v>340</v>
      </c>
      <c r="L248" s="33">
        <f t="shared" si="24"/>
        <v>0</v>
      </c>
      <c r="M248" t="e">
        <f>IFERROR(INDEX(espn!$J$2:$J$400,MATCH(RIGHT(B248,LEN(B248)-1),espn!$A$2:$A$400,0),1),INDEX(espn!$J$2:$J$400,MATCH(RIGHT(B248,LEN(B248)-1)&amp;" jr.",espn!$A$2:$A$400,0),1))</f>
        <v>#VALUE!</v>
      </c>
      <c r="N248">
        <f>IFERROR(MAX(H248:K248)-M248,0)</f>
        <v>0</v>
      </c>
      <c r="O248" t="s">
        <v>882</v>
      </c>
    </row>
    <row r="249" spans="1:15">
      <c r="A249">
        <v>341</v>
      </c>
      <c r="L249" s="33">
        <f t="shared" si="24"/>
        <v>0</v>
      </c>
      <c r="M249" t="e">
        <f>IFERROR(INDEX(espn!$J$2:$J$400,MATCH(RIGHT(B249,LEN(B249)-1),espn!$A$2:$A$400,0),1),INDEX(espn!$J$2:$J$400,MATCH(RIGHT(B249,LEN(B249)-1)&amp;" jr.",espn!$A$2:$A$400,0),1))</f>
        <v>#VALUE!</v>
      </c>
      <c r="N249">
        <f>IFERROR(M249-MIN(H249:K249),0)</f>
        <v>0</v>
      </c>
      <c r="O249" t="s">
        <v>856</v>
      </c>
    </row>
    <row r="250" spans="1:15">
      <c r="A250">
        <v>342</v>
      </c>
      <c r="L250" s="33">
        <f t="shared" si="24"/>
        <v>0</v>
      </c>
      <c r="M250" t="e">
        <f>IFERROR(INDEX(espn!$J$2:$J$400,MATCH(RIGHT(B250,LEN(B250)-1),espn!$A$2:$A$400,0),1),INDEX(espn!$J$2:$J$400,MATCH(RIGHT(B250,LEN(B250)-1)&amp;" jr.",espn!$A$2:$A$400,0),1))</f>
        <v>#VALUE!</v>
      </c>
      <c r="N250">
        <f>IFERROR(MAX(H250:K250)-M250,0)</f>
        <v>0</v>
      </c>
      <c r="O250" t="s">
        <v>882</v>
      </c>
    </row>
    <row r="251" spans="1:15">
      <c r="A251">
        <v>343</v>
      </c>
      <c r="L251" s="33">
        <f t="shared" si="24"/>
        <v>0</v>
      </c>
      <c r="M251" t="e">
        <f>IFERROR(INDEX(espn!$J$2:$J$400,MATCH(RIGHT(B251,LEN(B251)-1),espn!$A$2:$A$400,0),1),INDEX(espn!$J$2:$J$400,MATCH(RIGHT(B251,LEN(B251)-1)&amp;" jr.",espn!$A$2:$A$400,0),1))</f>
        <v>#VALUE!</v>
      </c>
      <c r="N251">
        <f>IFERROR(M251-MIN(H251:K251),0)</f>
        <v>0</v>
      </c>
      <c r="O251" t="s">
        <v>856</v>
      </c>
    </row>
    <row r="252" spans="1:15">
      <c r="A252">
        <v>344</v>
      </c>
      <c r="L252" s="33">
        <f t="shared" si="24"/>
        <v>0</v>
      </c>
      <c r="M252" t="e">
        <f>IFERROR(INDEX(espn!$J$2:$J$400,MATCH(RIGHT(B252,LEN(B252)-1),espn!$A$2:$A$400,0),1),INDEX(espn!$J$2:$J$400,MATCH(RIGHT(B252,LEN(B252)-1)&amp;" jr.",espn!$A$2:$A$400,0),1))</f>
        <v>#VALUE!</v>
      </c>
      <c r="N252">
        <f>IFERROR(MAX(H252:K252)-M252,0)</f>
        <v>0</v>
      </c>
      <c r="O252" t="s">
        <v>882</v>
      </c>
    </row>
    <row r="253" spans="1:15">
      <c r="A253">
        <v>345</v>
      </c>
      <c r="L253" s="33">
        <f t="shared" si="24"/>
        <v>0</v>
      </c>
      <c r="M253" t="e">
        <f>IFERROR(INDEX(espn!$J$2:$J$400,MATCH(RIGHT(B253,LEN(B253)-1),espn!$A$2:$A$400,0),1),INDEX(espn!$J$2:$J$400,MATCH(RIGHT(B253,LEN(B253)-1)&amp;" jr.",espn!$A$2:$A$400,0),1))</f>
        <v>#VALUE!</v>
      </c>
      <c r="N253">
        <f>IFERROR(M253-MIN(H253:K253),0)</f>
        <v>0</v>
      </c>
      <c r="O253" t="s">
        <v>856</v>
      </c>
    </row>
    <row r="254" spans="1:15">
      <c r="A254">
        <v>346</v>
      </c>
      <c r="L254" s="33">
        <f t="shared" si="24"/>
        <v>0</v>
      </c>
      <c r="M254" t="e">
        <f>IFERROR(INDEX(espn!$J$2:$J$400,MATCH(RIGHT(B254,LEN(B254)-1),espn!$A$2:$A$400,0),1),INDEX(espn!$J$2:$J$400,MATCH(RIGHT(B254,LEN(B254)-1)&amp;" jr.",espn!$A$2:$A$400,0),1))</f>
        <v>#VALUE!</v>
      </c>
      <c r="N254">
        <f>IFERROR(MAX(H254:K254)-M254,0)</f>
        <v>0</v>
      </c>
      <c r="O254" t="s">
        <v>882</v>
      </c>
    </row>
    <row r="255" spans="1:15">
      <c r="A255">
        <v>347</v>
      </c>
      <c r="L255" s="33">
        <f t="shared" si="24"/>
        <v>0</v>
      </c>
      <c r="M255" t="e">
        <f>IFERROR(INDEX(espn!$J$2:$J$400,MATCH(RIGHT(B255,LEN(B255)-1),espn!$A$2:$A$400,0),1),INDEX(espn!$J$2:$J$400,MATCH(RIGHT(B255,LEN(B255)-1)&amp;" jr.",espn!$A$2:$A$400,0),1))</f>
        <v>#VALUE!</v>
      </c>
      <c r="N255">
        <f>IFERROR(M255-MIN(H255:K255),0)</f>
        <v>0</v>
      </c>
      <c r="O255" t="s">
        <v>856</v>
      </c>
    </row>
    <row r="256" spans="1:15">
      <c r="A256">
        <v>348</v>
      </c>
      <c r="L256" s="33">
        <f t="shared" si="24"/>
        <v>0</v>
      </c>
      <c r="M256" t="e">
        <f>IFERROR(INDEX(espn!$J$2:$J$400,MATCH(RIGHT(B256,LEN(B256)-1),espn!$A$2:$A$400,0),1),INDEX(espn!$J$2:$J$400,MATCH(RIGHT(B256,LEN(B256)-1)&amp;" jr.",espn!$A$2:$A$400,0),1))</f>
        <v>#VALUE!</v>
      </c>
      <c r="N256">
        <f>IFERROR(MAX(H256:K256)-M256,0)</f>
        <v>0</v>
      </c>
      <c r="O256" t="s">
        <v>882</v>
      </c>
    </row>
    <row r="257" spans="1:15">
      <c r="A257">
        <v>349</v>
      </c>
      <c r="L257" s="33">
        <f t="shared" si="24"/>
        <v>0</v>
      </c>
      <c r="M257" t="e">
        <f>IFERROR(INDEX(espn!$J$2:$J$400,MATCH(RIGHT(B257,LEN(B257)-1),espn!$A$2:$A$400,0),1),INDEX(espn!$J$2:$J$400,MATCH(RIGHT(B257,LEN(B257)-1)&amp;" jr.",espn!$A$2:$A$400,0),1))</f>
        <v>#VALUE!</v>
      </c>
      <c r="N257">
        <f>IFERROR(M257-MIN(H257:K257),0)</f>
        <v>0</v>
      </c>
      <c r="O257" t="s">
        <v>856</v>
      </c>
    </row>
    <row r="258" spans="1:15">
      <c r="A258">
        <v>350</v>
      </c>
      <c r="L258" s="33">
        <f t="shared" ref="L258:L321" si="25">MAX(H258:K258)-MIN(H258:K258)</f>
        <v>0</v>
      </c>
      <c r="M258" t="e">
        <f>IFERROR(INDEX(espn!$J$2:$J$400,MATCH(RIGHT(B258,LEN(B258)-1),espn!$A$2:$A$400,0),1),INDEX(espn!$J$2:$J$400,MATCH(RIGHT(B258,LEN(B258)-1)&amp;" jr.",espn!$A$2:$A$400,0),1))</f>
        <v>#VALUE!</v>
      </c>
      <c r="N258">
        <f>IFERROR(MAX(H258:K258)-M258,0)</f>
        <v>0</v>
      </c>
      <c r="O258" t="s">
        <v>882</v>
      </c>
    </row>
    <row r="259" spans="1:15">
      <c r="A259">
        <v>351</v>
      </c>
      <c r="L259" s="33">
        <f t="shared" si="25"/>
        <v>0</v>
      </c>
      <c r="M259" t="e">
        <f>IFERROR(INDEX(espn!$J$2:$J$400,MATCH(RIGHT(B259,LEN(B259)-1),espn!$A$2:$A$400,0),1),INDEX(espn!$J$2:$J$400,MATCH(RIGHT(B259,LEN(B259)-1)&amp;" jr.",espn!$A$2:$A$400,0),1))</f>
        <v>#VALUE!</v>
      </c>
      <c r="N259">
        <f>IFERROR(M259-MIN(H259:K259),0)</f>
        <v>0</v>
      </c>
      <c r="O259" t="s">
        <v>856</v>
      </c>
    </row>
    <row r="260" spans="1:15">
      <c r="A260">
        <v>352</v>
      </c>
      <c r="L260" s="33">
        <f t="shared" si="25"/>
        <v>0</v>
      </c>
      <c r="M260" t="e">
        <f>IFERROR(INDEX(espn!$J$2:$J$400,MATCH(RIGHT(B260,LEN(B260)-1),espn!$A$2:$A$400,0),1),INDEX(espn!$J$2:$J$400,MATCH(RIGHT(B260,LEN(B260)-1)&amp;" jr.",espn!$A$2:$A$400,0),1))</f>
        <v>#VALUE!</v>
      </c>
      <c r="N260">
        <f>IFERROR(MAX(H260:K260)-M260,0)</f>
        <v>0</v>
      </c>
      <c r="O260" t="s">
        <v>882</v>
      </c>
    </row>
    <row r="261" spans="1:15">
      <c r="A261">
        <v>353</v>
      </c>
      <c r="L261" s="33">
        <f t="shared" si="25"/>
        <v>0</v>
      </c>
      <c r="M261" t="e">
        <f>IFERROR(INDEX(espn!$J$2:$J$400,MATCH(RIGHT(B261,LEN(B261)-1),espn!$A$2:$A$400,0),1),INDEX(espn!$J$2:$J$400,MATCH(RIGHT(B261,LEN(B261)-1)&amp;" jr.",espn!$A$2:$A$400,0),1))</f>
        <v>#VALUE!</v>
      </c>
      <c r="N261">
        <f>IFERROR(M261-MIN(H261:K261),0)</f>
        <v>0</v>
      </c>
      <c r="O261" t="s">
        <v>856</v>
      </c>
    </row>
    <row r="262" spans="1:15">
      <c r="A262">
        <v>354</v>
      </c>
      <c r="H262" t="str">
        <f t="shared" ref="H262:H293" si="26">IFERROR(MID(D262,2,LEN(D262)-5)*1,"")</f>
        <v/>
      </c>
      <c r="I262" t="str">
        <f t="shared" ref="I262:I293" si="27">IFERROR(MID(E262,2,LEN(E262)-5)*1,"")</f>
        <v/>
      </c>
      <c r="J262" t="str">
        <f t="shared" ref="J262:J293" si="28">IFERROR(MID(F262,2,LEN(F262)-5)*1,"")</f>
        <v/>
      </c>
      <c r="K262" t="str">
        <f t="shared" ref="K262:K293" si="29">IFERROR(MID(G262,2,LEN(G262)-5)*1,"")</f>
        <v/>
      </c>
      <c r="L262" s="33">
        <f t="shared" si="25"/>
        <v>0</v>
      </c>
      <c r="M262" t="e">
        <f>IFERROR(INDEX(espn!$J$2:$J$400,MATCH(RIGHT(B262,LEN(B262)-1),espn!$A$2:$A$400,0),1),INDEX(espn!$J$2:$J$400,MATCH(RIGHT(B262,LEN(B262)-1)&amp;" jr.",espn!$A$2:$A$400,0),1))</f>
        <v>#VALUE!</v>
      </c>
      <c r="N262">
        <f>IFERROR(MAX(H262:K262)-M262,0)</f>
        <v>0</v>
      </c>
      <c r="O262" t="s">
        <v>856</v>
      </c>
    </row>
    <row r="263" spans="1:15">
      <c r="A263">
        <v>355</v>
      </c>
      <c r="H263" t="str">
        <f t="shared" si="26"/>
        <v/>
      </c>
      <c r="I263" t="str">
        <f t="shared" si="27"/>
        <v/>
      </c>
      <c r="J263" t="str">
        <f t="shared" si="28"/>
        <v/>
      </c>
      <c r="K263" t="str">
        <f t="shared" si="29"/>
        <v/>
      </c>
      <c r="L263" s="33">
        <f t="shared" si="25"/>
        <v>0</v>
      </c>
      <c r="M263" t="e">
        <f>IFERROR(INDEX(espn!$J$2:$J$400,MATCH(RIGHT(B263,LEN(B263)-1),espn!$A$2:$A$400,0),1),INDEX(espn!$J$2:$J$400,MATCH(RIGHT(B263,LEN(B263)-1)&amp;" jr.",espn!$A$2:$A$400,0),1))</f>
        <v>#VALUE!</v>
      </c>
      <c r="N263">
        <f>IFERROR(M263-MIN(H263:K263),0)</f>
        <v>0</v>
      </c>
      <c r="O263" t="s">
        <v>856</v>
      </c>
    </row>
    <row r="264" spans="1:15">
      <c r="A264">
        <v>356</v>
      </c>
      <c r="H264" t="str">
        <f t="shared" si="26"/>
        <v/>
      </c>
      <c r="I264" t="str">
        <f t="shared" si="27"/>
        <v/>
      </c>
      <c r="J264" t="str">
        <f t="shared" si="28"/>
        <v/>
      </c>
      <c r="K264" t="str">
        <f t="shared" si="29"/>
        <v/>
      </c>
      <c r="L264" s="33">
        <f t="shared" si="25"/>
        <v>0</v>
      </c>
      <c r="M264" t="e">
        <f>IFERROR(INDEX(espn!$J$2:$J$400,MATCH(RIGHT(B264,LEN(B264)-1),espn!$A$2:$A$400,0),1),INDEX(espn!$J$2:$J$400,MATCH(RIGHT(B264,LEN(B264)-1)&amp;" jr.",espn!$A$2:$A$400,0),1))</f>
        <v>#VALUE!</v>
      </c>
      <c r="N264">
        <f>IFERROR(MAX(H264:K264)-M264,0)</f>
        <v>0</v>
      </c>
      <c r="O264" t="s">
        <v>856</v>
      </c>
    </row>
    <row r="265" spans="1:15">
      <c r="A265">
        <v>357</v>
      </c>
      <c r="B265" s="39"/>
      <c r="H265" t="str">
        <f t="shared" si="26"/>
        <v/>
      </c>
      <c r="I265" t="str">
        <f t="shared" si="27"/>
        <v/>
      </c>
      <c r="J265" t="str">
        <f t="shared" si="28"/>
        <v/>
      </c>
      <c r="K265" t="str">
        <f t="shared" si="29"/>
        <v/>
      </c>
      <c r="L265" s="33">
        <f t="shared" si="25"/>
        <v>0</v>
      </c>
      <c r="M265" t="e">
        <f>IFERROR(INDEX(espn!$J$2:$J$400,MATCH(RIGHT(B265,LEN(B265)-1),espn!$A$2:$A$400,0),1),INDEX(espn!$J$2:$J$400,MATCH(RIGHT(B265,LEN(B265)-1)&amp;" jr.",espn!$A$2:$A$400,0),1))</f>
        <v>#VALUE!</v>
      </c>
      <c r="N265">
        <f>IFERROR(M265-MIN(H265:K265),0)</f>
        <v>0</v>
      </c>
      <c r="O265" t="s">
        <v>856</v>
      </c>
    </row>
    <row r="266" spans="1:15">
      <c r="A266">
        <v>358</v>
      </c>
      <c r="H266" t="str">
        <f t="shared" si="26"/>
        <v/>
      </c>
      <c r="I266" t="str">
        <f t="shared" si="27"/>
        <v/>
      </c>
      <c r="J266" t="str">
        <f t="shared" si="28"/>
        <v/>
      </c>
      <c r="K266" t="str">
        <f t="shared" si="29"/>
        <v/>
      </c>
      <c r="L266" s="33">
        <f t="shared" si="25"/>
        <v>0</v>
      </c>
      <c r="M266" t="e">
        <f>IFERROR(INDEX(espn!$J$2:$J$400,MATCH(RIGHT(B266,LEN(B266)-1),espn!$A$2:$A$400,0),1),INDEX(espn!$J$2:$J$400,MATCH(RIGHT(B266,LEN(B266)-1)&amp;" jr.",espn!$A$2:$A$400,0),1))</f>
        <v>#VALUE!</v>
      </c>
      <c r="N266">
        <f>IFERROR(MAX(H266:K266)-M266,0)</f>
        <v>0</v>
      </c>
      <c r="O266" t="s">
        <v>882</v>
      </c>
    </row>
    <row r="267" spans="1:15">
      <c r="A267">
        <v>359</v>
      </c>
      <c r="H267" t="str">
        <f t="shared" si="26"/>
        <v/>
      </c>
      <c r="I267" t="str">
        <f t="shared" si="27"/>
        <v/>
      </c>
      <c r="J267" t="str">
        <f t="shared" si="28"/>
        <v/>
      </c>
      <c r="K267" t="str">
        <f t="shared" si="29"/>
        <v/>
      </c>
      <c r="L267" s="33">
        <f t="shared" si="25"/>
        <v>0</v>
      </c>
      <c r="M267" t="e">
        <f>IFERROR(INDEX(espn!$J$2:$J$400,MATCH(RIGHT(B267,LEN(B267)-1),espn!$A$2:$A$400,0),1),INDEX(espn!$J$2:$J$400,MATCH(RIGHT(B267,LEN(B267)-1)&amp;" jr.",espn!$A$2:$A$400,0),1))</f>
        <v>#VALUE!</v>
      </c>
      <c r="N267">
        <f>IFERROR(M267-MIN(H267:K267),0)</f>
        <v>0</v>
      </c>
      <c r="O267" t="s">
        <v>856</v>
      </c>
    </row>
    <row r="268" spans="1:15">
      <c r="A268">
        <v>360</v>
      </c>
      <c r="H268" t="str">
        <f t="shared" si="26"/>
        <v/>
      </c>
      <c r="I268" t="str">
        <f t="shared" si="27"/>
        <v/>
      </c>
      <c r="J268" t="str">
        <f t="shared" si="28"/>
        <v/>
      </c>
      <c r="K268" t="str">
        <f t="shared" si="29"/>
        <v/>
      </c>
      <c r="L268" s="33">
        <f t="shared" si="25"/>
        <v>0</v>
      </c>
      <c r="M268" t="e">
        <f>IFERROR(INDEX(espn!$J$2:$J$400,MATCH(RIGHT(B268,LEN(B268)-1),espn!$A$2:$A$400,0),1),INDEX(espn!$J$2:$J$400,MATCH(RIGHT(B268,LEN(B268)-1)&amp;" jr.",espn!$A$2:$A$400,0),1))</f>
        <v>#VALUE!</v>
      </c>
      <c r="N268">
        <f>IFERROR(MAX(H268:K268)-M268,0)</f>
        <v>0</v>
      </c>
      <c r="O268" t="s">
        <v>856</v>
      </c>
    </row>
    <row r="269" spans="1:15">
      <c r="A269">
        <v>361</v>
      </c>
      <c r="H269" t="str">
        <f t="shared" si="26"/>
        <v/>
      </c>
      <c r="I269" t="str">
        <f t="shared" si="27"/>
        <v/>
      </c>
      <c r="J269" t="str">
        <f t="shared" si="28"/>
        <v/>
      </c>
      <c r="K269" t="str">
        <f t="shared" si="29"/>
        <v/>
      </c>
      <c r="L269" s="33">
        <f t="shared" si="25"/>
        <v>0</v>
      </c>
      <c r="M269" t="e">
        <f>IFERROR(INDEX(espn!$J$2:$J$400,MATCH(RIGHT(B269,LEN(B269)-1),espn!$A$2:$A$400,0),1),INDEX(espn!$J$2:$J$400,MATCH(RIGHT(B269,LEN(B269)-1)&amp;" jr.",espn!$A$2:$A$400,0),1))</f>
        <v>#VALUE!</v>
      </c>
      <c r="N269">
        <f>IFERROR(M269-MIN(H269:K269),0)</f>
        <v>0</v>
      </c>
      <c r="O269" t="s">
        <v>882</v>
      </c>
    </row>
    <row r="270" spans="1:15">
      <c r="A270">
        <v>362</v>
      </c>
      <c r="H270" t="str">
        <f t="shared" si="26"/>
        <v/>
      </c>
      <c r="I270" t="str">
        <f t="shared" si="27"/>
        <v/>
      </c>
      <c r="J270" t="str">
        <f t="shared" si="28"/>
        <v/>
      </c>
      <c r="K270" t="str">
        <f t="shared" si="29"/>
        <v/>
      </c>
      <c r="L270" s="33">
        <f t="shared" si="25"/>
        <v>0</v>
      </c>
      <c r="M270" t="e">
        <f>IFERROR(INDEX(espn!$J$2:$J$400,MATCH(RIGHT(B270,LEN(B270)-1),espn!$A$2:$A$400,0),1),INDEX(espn!$J$2:$J$400,MATCH(RIGHT(B270,LEN(B270)-1)&amp;" jr.",espn!$A$2:$A$400,0),1))</f>
        <v>#VALUE!</v>
      </c>
      <c r="N270">
        <f>IFERROR(MAX(H270:K270)-M270,0)</f>
        <v>0</v>
      </c>
      <c r="O270" t="s">
        <v>882</v>
      </c>
    </row>
    <row r="271" spans="1:15">
      <c r="A271">
        <v>363</v>
      </c>
      <c r="H271" t="str">
        <f t="shared" si="26"/>
        <v/>
      </c>
      <c r="I271" t="str">
        <f t="shared" si="27"/>
        <v/>
      </c>
      <c r="J271" t="str">
        <f t="shared" si="28"/>
        <v/>
      </c>
      <c r="K271" t="str">
        <f t="shared" si="29"/>
        <v/>
      </c>
      <c r="L271" s="33">
        <f t="shared" si="25"/>
        <v>0</v>
      </c>
      <c r="M271" t="e">
        <f>IFERROR(INDEX(espn!$J$2:$J$400,MATCH(RIGHT(B271,LEN(B271)-1),espn!$A$2:$A$400,0),1),INDEX(espn!$J$2:$J$400,MATCH(RIGHT(B271,LEN(B271)-1)&amp;" jr.",espn!$A$2:$A$400,0),1))</f>
        <v>#VALUE!</v>
      </c>
      <c r="N271">
        <f>IFERROR(M271-MIN(H271:K271),0)</f>
        <v>0</v>
      </c>
      <c r="O271" t="s">
        <v>856</v>
      </c>
    </row>
    <row r="272" spans="1:15">
      <c r="A272">
        <v>364</v>
      </c>
      <c r="B272" s="36"/>
      <c r="H272" t="str">
        <f t="shared" si="26"/>
        <v/>
      </c>
      <c r="I272" t="str">
        <f t="shared" si="27"/>
        <v/>
      </c>
      <c r="J272" t="str">
        <f t="shared" si="28"/>
        <v/>
      </c>
      <c r="K272" t="str">
        <f t="shared" si="29"/>
        <v/>
      </c>
      <c r="L272" s="33">
        <f t="shared" si="25"/>
        <v>0</v>
      </c>
      <c r="M272" t="e">
        <f>IFERROR(INDEX(espn!$J$2:$J$400,MATCH(RIGHT(B272,LEN(B272)-1),espn!$A$2:$A$400,0),1),INDEX(espn!$J$2:$J$400,MATCH(RIGHT(B272,LEN(B272)-1)&amp;" jr.",espn!$A$2:$A$400,0),1))</f>
        <v>#VALUE!</v>
      </c>
      <c r="N272">
        <f>IFERROR(MAX(H272:K272)-M272,0)</f>
        <v>0</v>
      </c>
      <c r="O272" t="s">
        <v>856</v>
      </c>
    </row>
    <row r="273" spans="1:15">
      <c r="A273">
        <v>365</v>
      </c>
      <c r="B273" s="39"/>
      <c r="H273" t="str">
        <f t="shared" si="26"/>
        <v/>
      </c>
      <c r="I273" t="str">
        <f t="shared" si="27"/>
        <v/>
      </c>
      <c r="J273" t="str">
        <f t="shared" si="28"/>
        <v/>
      </c>
      <c r="K273" t="str">
        <f t="shared" si="29"/>
        <v/>
      </c>
      <c r="L273" s="33">
        <f t="shared" si="25"/>
        <v>0</v>
      </c>
      <c r="M273" t="e">
        <f>IFERROR(INDEX(espn!$J$2:$J$400,MATCH(RIGHT(B273,LEN(B273)-1),espn!$A$2:$A$400,0),1),INDEX(espn!$J$2:$J$400,MATCH(RIGHT(B273,LEN(B273)-1)&amp;" jr.",espn!$A$2:$A$400,0),1))</f>
        <v>#VALUE!</v>
      </c>
      <c r="N273">
        <f>IFERROR(M273-MIN(H273:K273),0)</f>
        <v>0</v>
      </c>
      <c r="O273" t="s">
        <v>856</v>
      </c>
    </row>
    <row r="274" spans="1:15">
      <c r="A274">
        <v>366</v>
      </c>
      <c r="H274" t="str">
        <f t="shared" si="26"/>
        <v/>
      </c>
      <c r="I274" t="str">
        <f t="shared" si="27"/>
        <v/>
      </c>
      <c r="J274" t="str">
        <f t="shared" si="28"/>
        <v/>
      </c>
      <c r="K274" t="str">
        <f t="shared" si="29"/>
        <v/>
      </c>
      <c r="L274" s="33">
        <f t="shared" si="25"/>
        <v>0</v>
      </c>
      <c r="M274" t="e">
        <f>IFERROR(INDEX(espn!$J$2:$J$400,MATCH(RIGHT(B274,LEN(B274)-1),espn!$A$2:$A$400,0),1),INDEX(espn!$J$2:$J$400,MATCH(RIGHT(B274,LEN(B274)-1)&amp;" jr.",espn!$A$2:$A$400,0),1))</f>
        <v>#VALUE!</v>
      </c>
      <c r="N274">
        <f>IFERROR(MAX(H274:K274)-M274,0)</f>
        <v>0</v>
      </c>
      <c r="O274" t="s">
        <v>856</v>
      </c>
    </row>
    <row r="275" spans="1:15">
      <c r="A275">
        <v>367</v>
      </c>
      <c r="H275" t="str">
        <f t="shared" si="26"/>
        <v/>
      </c>
      <c r="I275" t="str">
        <f t="shared" si="27"/>
        <v/>
      </c>
      <c r="J275" t="str">
        <f t="shared" si="28"/>
        <v/>
      </c>
      <c r="K275" t="str">
        <f t="shared" si="29"/>
        <v/>
      </c>
      <c r="L275" s="33">
        <f t="shared" si="25"/>
        <v>0</v>
      </c>
      <c r="M275" t="e">
        <f>IFERROR(INDEX(espn!$J$2:$J$400,MATCH(RIGHT(B275,LEN(B275)-1),espn!$A$2:$A$400,0),1),INDEX(espn!$J$2:$J$400,MATCH(RIGHT(B275,LEN(B275)-1)&amp;" jr.",espn!$A$2:$A$400,0),1))</f>
        <v>#VALUE!</v>
      </c>
      <c r="N275">
        <f>IFERROR(M275-MIN(H275:K275),0)</f>
        <v>0</v>
      </c>
      <c r="O275" t="s">
        <v>882</v>
      </c>
    </row>
    <row r="276" spans="1:15">
      <c r="A276">
        <v>368</v>
      </c>
      <c r="H276" t="str">
        <f t="shared" si="26"/>
        <v/>
      </c>
      <c r="I276" t="str">
        <f t="shared" si="27"/>
        <v/>
      </c>
      <c r="J276" t="str">
        <f t="shared" si="28"/>
        <v/>
      </c>
      <c r="K276" t="str">
        <f t="shared" si="29"/>
        <v/>
      </c>
      <c r="L276" s="33">
        <f t="shared" si="25"/>
        <v>0</v>
      </c>
      <c r="M276" t="e">
        <f>IFERROR(INDEX(espn!$J$2:$J$400,MATCH(RIGHT(B276,LEN(B276)-1),espn!$A$2:$A$400,0),1),INDEX(espn!$J$2:$J$400,MATCH(RIGHT(B276,LEN(B276)-1)&amp;" jr.",espn!$A$2:$A$400,0),1))</f>
        <v>#VALUE!</v>
      </c>
      <c r="N276">
        <f>IFERROR(MAX(H276:K276)-M276,0)</f>
        <v>0</v>
      </c>
      <c r="O276" t="s">
        <v>882</v>
      </c>
    </row>
    <row r="277" spans="1:15">
      <c r="A277">
        <v>369</v>
      </c>
      <c r="H277" t="str">
        <f t="shared" si="26"/>
        <v/>
      </c>
      <c r="I277" t="str">
        <f t="shared" si="27"/>
        <v/>
      </c>
      <c r="J277" t="str">
        <f t="shared" si="28"/>
        <v/>
      </c>
      <c r="K277" t="str">
        <f t="shared" si="29"/>
        <v/>
      </c>
      <c r="L277" s="33">
        <f t="shared" si="25"/>
        <v>0</v>
      </c>
      <c r="M277" t="e">
        <f>IFERROR(INDEX(espn!$J$2:$J$400,MATCH(RIGHT(B277,LEN(B277)-1),espn!$A$2:$A$400,0),1),INDEX(espn!$J$2:$J$400,MATCH(RIGHT(B277,LEN(B277)-1)&amp;" jr.",espn!$A$2:$A$400,0),1))</f>
        <v>#VALUE!</v>
      </c>
      <c r="N277">
        <f>IFERROR(M277-MIN(H277:K277),0)</f>
        <v>0</v>
      </c>
      <c r="O277" t="s">
        <v>856</v>
      </c>
    </row>
    <row r="278" spans="1:15">
      <c r="A278">
        <v>370</v>
      </c>
      <c r="H278" t="str">
        <f t="shared" si="26"/>
        <v/>
      </c>
      <c r="I278" t="str">
        <f t="shared" si="27"/>
        <v/>
      </c>
      <c r="J278" t="str">
        <f t="shared" si="28"/>
        <v/>
      </c>
      <c r="K278" t="str">
        <f t="shared" si="29"/>
        <v/>
      </c>
      <c r="L278" s="33">
        <f t="shared" si="25"/>
        <v>0</v>
      </c>
      <c r="M278" t="e">
        <f>IFERROR(INDEX(espn!$J$2:$J$400,MATCH(RIGHT(B278,LEN(B278)-1),espn!$A$2:$A$400,0),1),INDEX(espn!$J$2:$J$400,MATCH(RIGHT(B278,LEN(B278)-1)&amp;" jr.",espn!$A$2:$A$400,0),1))</f>
        <v>#VALUE!</v>
      </c>
      <c r="N278">
        <f>IFERROR(MAX(H278:K278)-M278,0)</f>
        <v>0</v>
      </c>
      <c r="O278" t="s">
        <v>882</v>
      </c>
    </row>
    <row r="279" spans="1:15">
      <c r="A279">
        <v>371</v>
      </c>
      <c r="H279" t="str">
        <f t="shared" si="26"/>
        <v/>
      </c>
      <c r="I279" t="str">
        <f t="shared" si="27"/>
        <v/>
      </c>
      <c r="J279" t="str">
        <f t="shared" si="28"/>
        <v/>
      </c>
      <c r="K279" t="str">
        <f t="shared" si="29"/>
        <v/>
      </c>
      <c r="L279" s="33">
        <f t="shared" si="25"/>
        <v>0</v>
      </c>
      <c r="M279" t="e">
        <f>IFERROR(INDEX(espn!$J$2:$J$400,MATCH(RIGHT(B279,LEN(B279)-1),espn!$A$2:$A$400,0),1),INDEX(espn!$J$2:$J$400,MATCH(RIGHT(B279,LEN(B279)-1)&amp;" jr.",espn!$A$2:$A$400,0),1))</f>
        <v>#VALUE!</v>
      </c>
      <c r="N279">
        <f>IFERROR(M279-MIN(H279:K279),0)</f>
        <v>0</v>
      </c>
      <c r="O279" t="s">
        <v>856</v>
      </c>
    </row>
    <row r="280" spans="1:15">
      <c r="A280">
        <v>372</v>
      </c>
      <c r="H280" t="str">
        <f t="shared" si="26"/>
        <v/>
      </c>
      <c r="I280" t="str">
        <f t="shared" si="27"/>
        <v/>
      </c>
      <c r="J280" t="str">
        <f t="shared" si="28"/>
        <v/>
      </c>
      <c r="K280" t="str">
        <f t="shared" si="29"/>
        <v/>
      </c>
      <c r="L280" s="33">
        <f t="shared" si="25"/>
        <v>0</v>
      </c>
      <c r="M280" t="e">
        <f>IFERROR(INDEX(espn!$J$2:$J$400,MATCH(RIGHT(B280,LEN(B280)-1),espn!$A$2:$A$400,0),1),INDEX(espn!$J$2:$J$400,MATCH(RIGHT(B280,LEN(B280)-1)&amp;" jr.",espn!$A$2:$A$400,0),1))</f>
        <v>#VALUE!</v>
      </c>
      <c r="N280">
        <f>IFERROR(MAX(H280:K280)-M280,0)</f>
        <v>0</v>
      </c>
      <c r="O280" t="s">
        <v>856</v>
      </c>
    </row>
    <row r="281" spans="1:15">
      <c r="A281">
        <v>373</v>
      </c>
      <c r="H281" t="str">
        <f t="shared" si="26"/>
        <v/>
      </c>
      <c r="I281" t="str">
        <f t="shared" si="27"/>
        <v/>
      </c>
      <c r="J281" t="str">
        <f t="shared" si="28"/>
        <v/>
      </c>
      <c r="K281" t="str">
        <f t="shared" si="29"/>
        <v/>
      </c>
      <c r="L281" s="33">
        <f t="shared" si="25"/>
        <v>0</v>
      </c>
      <c r="M281" t="e">
        <f>IFERROR(INDEX(espn!$J$2:$J$400,MATCH(RIGHT(B281,LEN(B281)-1),espn!$A$2:$A$400,0),1),INDEX(espn!$J$2:$J$400,MATCH(RIGHT(B281,LEN(B281)-1)&amp;" jr.",espn!$A$2:$A$400,0),1))</f>
        <v>#VALUE!</v>
      </c>
      <c r="N281">
        <f>IFERROR(M281-MIN(H281:K281),0)</f>
        <v>0</v>
      </c>
      <c r="O281" t="s">
        <v>882</v>
      </c>
    </row>
    <row r="282" spans="1:15">
      <c r="A282">
        <v>374</v>
      </c>
      <c r="H282" t="str">
        <f t="shared" si="26"/>
        <v/>
      </c>
      <c r="I282" t="str">
        <f t="shared" si="27"/>
        <v/>
      </c>
      <c r="J282" t="str">
        <f t="shared" si="28"/>
        <v/>
      </c>
      <c r="K282" t="str">
        <f t="shared" si="29"/>
        <v/>
      </c>
      <c r="L282" s="33">
        <f t="shared" si="25"/>
        <v>0</v>
      </c>
      <c r="M282" t="e">
        <f>IFERROR(INDEX(espn!$J$2:$J$400,MATCH(RIGHT(B282,LEN(B282)-1),espn!$A$2:$A$400,0),1),INDEX(espn!$J$2:$J$400,MATCH(RIGHT(B282,LEN(B282)-1)&amp;" jr.",espn!$A$2:$A$400,0),1))</f>
        <v>#VALUE!</v>
      </c>
      <c r="N282">
        <f>IFERROR(MAX(H282:K282)-M282,0)</f>
        <v>0</v>
      </c>
      <c r="O282" t="s">
        <v>882</v>
      </c>
    </row>
    <row r="283" spans="1:15">
      <c r="A283">
        <v>375</v>
      </c>
      <c r="H283" t="str">
        <f t="shared" si="26"/>
        <v/>
      </c>
      <c r="I283" t="str">
        <f t="shared" si="27"/>
        <v/>
      </c>
      <c r="J283" t="str">
        <f t="shared" si="28"/>
        <v/>
      </c>
      <c r="K283" t="str">
        <f t="shared" si="29"/>
        <v/>
      </c>
      <c r="L283" s="33">
        <f t="shared" si="25"/>
        <v>0</v>
      </c>
      <c r="M283" t="e">
        <f>IFERROR(INDEX(espn!$J$2:$J$400,MATCH(RIGHT(B283,LEN(B283)-1),espn!$A$2:$A$400,0),1),INDEX(espn!$J$2:$J$400,MATCH(RIGHT(B283,LEN(B283)-1)&amp;" jr.",espn!$A$2:$A$400,0),1))</f>
        <v>#VALUE!</v>
      </c>
      <c r="N283">
        <f>IFERROR(M283-MIN(H283:K283),0)</f>
        <v>0</v>
      </c>
      <c r="O283" t="s">
        <v>882</v>
      </c>
    </row>
    <row r="284" spans="1:15">
      <c r="A284">
        <v>376</v>
      </c>
      <c r="H284" t="str">
        <f t="shared" si="26"/>
        <v/>
      </c>
      <c r="I284" t="str">
        <f t="shared" si="27"/>
        <v/>
      </c>
      <c r="J284" t="str">
        <f t="shared" si="28"/>
        <v/>
      </c>
      <c r="K284" t="str">
        <f t="shared" si="29"/>
        <v/>
      </c>
      <c r="L284" s="33">
        <f t="shared" si="25"/>
        <v>0</v>
      </c>
      <c r="M284" t="e">
        <f>IFERROR(INDEX(espn!$J$2:$J$400,MATCH(RIGHT(B284,LEN(B284)-1),espn!$A$2:$A$400,0),1),INDEX(espn!$J$2:$J$400,MATCH(RIGHT(B284,LEN(B284)-1)&amp;" jr.",espn!$A$2:$A$400,0),1))</f>
        <v>#VALUE!</v>
      </c>
      <c r="N284">
        <f>IFERROR(MAX(H284:K284)-M284,0)</f>
        <v>0</v>
      </c>
      <c r="O284" t="s">
        <v>856</v>
      </c>
    </row>
    <row r="285" spans="1:15">
      <c r="A285">
        <v>377</v>
      </c>
      <c r="H285" t="str">
        <f t="shared" si="26"/>
        <v/>
      </c>
      <c r="I285" t="str">
        <f t="shared" si="27"/>
        <v/>
      </c>
      <c r="J285" t="str">
        <f t="shared" si="28"/>
        <v/>
      </c>
      <c r="K285" t="str">
        <f t="shared" si="29"/>
        <v/>
      </c>
      <c r="L285" s="33">
        <f t="shared" si="25"/>
        <v>0</v>
      </c>
      <c r="M285" t="e">
        <f>IFERROR(INDEX(espn!$J$2:$J$400,MATCH(RIGHT(B285,LEN(B285)-1),espn!$A$2:$A$400,0),1),INDEX(espn!$J$2:$J$400,MATCH(RIGHT(B285,LEN(B285)-1)&amp;" jr.",espn!$A$2:$A$400,0),1))</f>
        <v>#VALUE!</v>
      </c>
      <c r="N285">
        <f>IFERROR(M285-MIN(H285:K285),0)</f>
        <v>0</v>
      </c>
      <c r="O285" t="s">
        <v>882</v>
      </c>
    </row>
    <row r="286" spans="1:15">
      <c r="A286">
        <v>378</v>
      </c>
      <c r="H286" t="str">
        <f t="shared" si="26"/>
        <v/>
      </c>
      <c r="I286" t="str">
        <f t="shared" si="27"/>
        <v/>
      </c>
      <c r="J286" t="str">
        <f t="shared" si="28"/>
        <v/>
      </c>
      <c r="K286" t="str">
        <f t="shared" si="29"/>
        <v/>
      </c>
      <c r="L286" s="33">
        <f t="shared" si="25"/>
        <v>0</v>
      </c>
      <c r="M286" t="e">
        <f>IFERROR(INDEX(espn!$J$2:$J$400,MATCH(RIGHT(B286,LEN(B286)-1),espn!$A$2:$A$400,0),1),INDEX(espn!$J$2:$J$400,MATCH(RIGHT(B286,LEN(B286)-1)&amp;" jr.",espn!$A$2:$A$400,0),1))</f>
        <v>#VALUE!</v>
      </c>
      <c r="N286">
        <f>IFERROR(MAX(H286:K286)-M286,0)</f>
        <v>0</v>
      </c>
      <c r="O286" t="s">
        <v>856</v>
      </c>
    </row>
    <row r="287" spans="1:15">
      <c r="A287">
        <v>379</v>
      </c>
      <c r="B287" s="39"/>
      <c r="H287" t="str">
        <f t="shared" si="26"/>
        <v/>
      </c>
      <c r="I287" t="str">
        <f t="shared" si="27"/>
        <v/>
      </c>
      <c r="J287" t="str">
        <f t="shared" si="28"/>
        <v/>
      </c>
      <c r="K287" t="str">
        <f t="shared" si="29"/>
        <v/>
      </c>
      <c r="L287" s="33">
        <f t="shared" si="25"/>
        <v>0</v>
      </c>
      <c r="M287" t="e">
        <f>IFERROR(INDEX(espn!$J$2:$J$400,MATCH(RIGHT(B287,LEN(B287)-1),espn!$A$2:$A$400,0),1),INDEX(espn!$J$2:$J$400,MATCH(RIGHT(B287,LEN(B287)-1)&amp;" jr.",espn!$A$2:$A$400,0),1))</f>
        <v>#VALUE!</v>
      </c>
      <c r="N287">
        <f>IFERROR(M287-MIN(H287:K287),0)</f>
        <v>0</v>
      </c>
      <c r="O287" t="s">
        <v>882</v>
      </c>
    </row>
    <row r="288" spans="1:15">
      <c r="A288">
        <v>380</v>
      </c>
      <c r="H288" t="str">
        <f t="shared" si="26"/>
        <v/>
      </c>
      <c r="I288" t="str">
        <f t="shared" si="27"/>
        <v/>
      </c>
      <c r="J288" t="str">
        <f t="shared" si="28"/>
        <v/>
      </c>
      <c r="K288" t="str">
        <f t="shared" si="29"/>
        <v/>
      </c>
      <c r="L288" s="33">
        <f t="shared" si="25"/>
        <v>0</v>
      </c>
      <c r="M288" t="e">
        <f>IFERROR(INDEX(espn!$J$2:$J$400,MATCH(RIGHT(B288,LEN(B288)-1),espn!$A$2:$A$400,0),1),INDEX(espn!$J$2:$J$400,MATCH(RIGHT(B288,LEN(B288)-1)&amp;" jr.",espn!$A$2:$A$400,0),1))</f>
        <v>#VALUE!</v>
      </c>
      <c r="N288">
        <f>IFERROR(MAX(H288:K288)-M288,0)</f>
        <v>0</v>
      </c>
      <c r="O288" t="s">
        <v>856</v>
      </c>
    </row>
    <row r="289" spans="1:15">
      <c r="A289">
        <v>381</v>
      </c>
      <c r="H289" t="str">
        <f t="shared" si="26"/>
        <v/>
      </c>
      <c r="I289" t="str">
        <f t="shared" si="27"/>
        <v/>
      </c>
      <c r="J289" t="str">
        <f t="shared" si="28"/>
        <v/>
      </c>
      <c r="K289" t="str">
        <f t="shared" si="29"/>
        <v/>
      </c>
      <c r="L289" s="33">
        <f t="shared" si="25"/>
        <v>0</v>
      </c>
      <c r="M289" t="e">
        <f>IFERROR(INDEX(espn!$J$2:$J$400,MATCH(RIGHT(B289,LEN(B289)-1),espn!$A$2:$A$400,0),1),INDEX(espn!$J$2:$J$400,MATCH(RIGHT(B289,LEN(B289)-1)&amp;" jr.",espn!$A$2:$A$400,0),1))</f>
        <v>#VALUE!</v>
      </c>
      <c r="N289">
        <f>IFERROR(M289-MIN(H289:K289),0)</f>
        <v>0</v>
      </c>
      <c r="O289" t="s">
        <v>856</v>
      </c>
    </row>
    <row r="290" spans="1:15">
      <c r="A290">
        <v>382</v>
      </c>
      <c r="H290" t="str">
        <f t="shared" si="26"/>
        <v/>
      </c>
      <c r="I290" t="str">
        <f t="shared" si="27"/>
        <v/>
      </c>
      <c r="J290" t="str">
        <f t="shared" si="28"/>
        <v/>
      </c>
      <c r="K290" t="str">
        <f t="shared" si="29"/>
        <v/>
      </c>
      <c r="L290" s="33">
        <f t="shared" si="25"/>
        <v>0</v>
      </c>
      <c r="M290" t="e">
        <f>IFERROR(INDEX(espn!$J$2:$J$400,MATCH(RIGHT(B290,LEN(B290)-1),espn!$A$2:$A$400,0),1),INDEX(espn!$J$2:$J$400,MATCH(RIGHT(B290,LEN(B290)-1)&amp;" jr.",espn!$A$2:$A$400,0),1))</f>
        <v>#VALUE!</v>
      </c>
      <c r="N290">
        <f>IFERROR(MAX(H290:K290)-M290,0)</f>
        <v>0</v>
      </c>
      <c r="O290" t="s">
        <v>882</v>
      </c>
    </row>
    <row r="291" spans="1:15">
      <c r="A291">
        <v>383</v>
      </c>
      <c r="H291" t="str">
        <f t="shared" si="26"/>
        <v/>
      </c>
      <c r="I291" t="str">
        <f t="shared" si="27"/>
        <v/>
      </c>
      <c r="J291" t="str">
        <f t="shared" si="28"/>
        <v/>
      </c>
      <c r="K291" t="str">
        <f t="shared" si="29"/>
        <v/>
      </c>
      <c r="L291" s="33">
        <f t="shared" si="25"/>
        <v>0</v>
      </c>
      <c r="M291" t="e">
        <f>IFERROR(INDEX(espn!$J$2:$J$400,MATCH(RIGHT(B291,LEN(B291)-1),espn!$A$2:$A$400,0),1),INDEX(espn!$J$2:$J$400,MATCH(RIGHT(B291,LEN(B291)-1)&amp;" jr.",espn!$A$2:$A$400,0),1))</f>
        <v>#VALUE!</v>
      </c>
      <c r="N291">
        <f>IFERROR(M291-MIN(H291:K291),0)</f>
        <v>0</v>
      </c>
      <c r="O291" t="s">
        <v>882</v>
      </c>
    </row>
    <row r="292" spans="1:15">
      <c r="A292">
        <v>384</v>
      </c>
      <c r="H292" t="str">
        <f t="shared" si="26"/>
        <v/>
      </c>
      <c r="I292" t="str">
        <f t="shared" si="27"/>
        <v/>
      </c>
      <c r="J292" t="str">
        <f t="shared" si="28"/>
        <v/>
      </c>
      <c r="K292" t="str">
        <f t="shared" si="29"/>
        <v/>
      </c>
      <c r="L292" s="33">
        <f t="shared" si="25"/>
        <v>0</v>
      </c>
      <c r="M292" t="e">
        <f>IFERROR(INDEX(espn!$J$2:$J$400,MATCH(RIGHT(B292,LEN(B292)-1),espn!$A$2:$A$400,0),1),INDEX(espn!$J$2:$J$400,MATCH(RIGHT(B292,LEN(B292)-1)&amp;" jr.",espn!$A$2:$A$400,0),1))</f>
        <v>#VALUE!</v>
      </c>
      <c r="N292">
        <f>IFERROR(MAX(H292:K292)-M292,0)</f>
        <v>0</v>
      </c>
      <c r="O292" t="s">
        <v>882</v>
      </c>
    </row>
    <row r="293" spans="1:15">
      <c r="A293">
        <v>385</v>
      </c>
      <c r="H293" t="str">
        <f t="shared" si="26"/>
        <v/>
      </c>
      <c r="I293" t="str">
        <f t="shared" si="27"/>
        <v/>
      </c>
      <c r="J293" t="str">
        <f t="shared" si="28"/>
        <v/>
      </c>
      <c r="K293" t="str">
        <f t="shared" si="29"/>
        <v/>
      </c>
      <c r="L293" s="33">
        <f t="shared" si="25"/>
        <v>0</v>
      </c>
      <c r="M293" t="e">
        <f>IFERROR(INDEX(espn!$J$2:$J$400,MATCH(RIGHT(B293,LEN(B293)-1),espn!$A$2:$A$400,0),1),INDEX(espn!$J$2:$J$400,MATCH(RIGHT(B293,LEN(B293)-1)&amp;" jr.",espn!$A$2:$A$400,0),1))</f>
        <v>#VALUE!</v>
      </c>
      <c r="N293">
        <f>IFERROR(M293-MIN(H293:K293),0)</f>
        <v>0</v>
      </c>
      <c r="O293" t="s">
        <v>882</v>
      </c>
    </row>
    <row r="294" spans="1:15">
      <c r="A294">
        <v>386</v>
      </c>
      <c r="H294" t="str">
        <f t="shared" ref="H294:H325" si="30">IFERROR(MID(D294,2,LEN(D294)-5)*1,"")</f>
        <v/>
      </c>
      <c r="I294" t="str">
        <f t="shared" ref="I294:I325" si="31">IFERROR(MID(E294,2,LEN(E294)-5)*1,"")</f>
        <v/>
      </c>
      <c r="J294" t="str">
        <f t="shared" ref="J294:J325" si="32">IFERROR(MID(F294,2,LEN(F294)-5)*1,"")</f>
        <v/>
      </c>
      <c r="K294" t="str">
        <f t="shared" ref="K294:K325" si="33">IFERROR(MID(G294,2,LEN(G294)-5)*1,"")</f>
        <v/>
      </c>
      <c r="L294" s="33">
        <f t="shared" si="25"/>
        <v>0</v>
      </c>
      <c r="M294" t="e">
        <f>IFERROR(INDEX(espn!$J$2:$J$400,MATCH(RIGHT(B294,LEN(B294)-1),espn!$A$2:$A$400,0),1),INDEX(espn!$J$2:$J$400,MATCH(RIGHT(B294,LEN(B294)-1)&amp;" jr.",espn!$A$2:$A$400,0),1))</f>
        <v>#VALUE!</v>
      </c>
      <c r="N294">
        <f>IFERROR(MAX(H294:K294)-M294,0)</f>
        <v>0</v>
      </c>
      <c r="O294" t="s">
        <v>882</v>
      </c>
    </row>
    <row r="295" spans="1:15">
      <c r="A295">
        <v>387</v>
      </c>
      <c r="H295" t="str">
        <f t="shared" si="30"/>
        <v/>
      </c>
      <c r="I295" t="str">
        <f t="shared" si="31"/>
        <v/>
      </c>
      <c r="J295" t="str">
        <f t="shared" si="32"/>
        <v/>
      </c>
      <c r="K295" t="str">
        <f t="shared" si="33"/>
        <v/>
      </c>
      <c r="L295" s="33">
        <f t="shared" si="25"/>
        <v>0</v>
      </c>
      <c r="M295" t="e">
        <f>IFERROR(INDEX(espn!$J$2:$J$400,MATCH(RIGHT(B295,LEN(B295)-1),espn!$A$2:$A$400,0),1),INDEX(espn!$J$2:$J$400,MATCH(RIGHT(B295,LEN(B295)-1)&amp;" jr.",espn!$A$2:$A$400,0),1))</f>
        <v>#VALUE!</v>
      </c>
      <c r="N295">
        <f>IFERROR(M295-MIN(H295:K295),0)</f>
        <v>0</v>
      </c>
      <c r="O295" t="s">
        <v>856</v>
      </c>
    </row>
    <row r="296" spans="1:15">
      <c r="A296">
        <v>388</v>
      </c>
      <c r="B296" s="39"/>
      <c r="H296" t="str">
        <f t="shared" si="30"/>
        <v/>
      </c>
      <c r="I296" t="str">
        <f t="shared" si="31"/>
        <v/>
      </c>
      <c r="J296" t="str">
        <f t="shared" si="32"/>
        <v/>
      </c>
      <c r="K296" t="str">
        <f t="shared" si="33"/>
        <v/>
      </c>
      <c r="L296" s="33">
        <f t="shared" si="25"/>
        <v>0</v>
      </c>
      <c r="M296" t="e">
        <f>IFERROR(INDEX(espn!$J$2:$J$400,MATCH(RIGHT(B296,LEN(B296)-1),espn!$A$2:$A$400,0),1),INDEX(espn!$J$2:$J$400,MATCH(RIGHT(B296,LEN(B296)-1)&amp;" jr.",espn!$A$2:$A$400,0),1))</f>
        <v>#VALUE!</v>
      </c>
      <c r="N296">
        <f>IFERROR(MAX(H296:K296)-M296,0)</f>
        <v>0</v>
      </c>
      <c r="O296" t="s">
        <v>882</v>
      </c>
    </row>
    <row r="297" spans="1:15">
      <c r="A297">
        <v>389</v>
      </c>
      <c r="H297" t="str">
        <f t="shared" si="30"/>
        <v/>
      </c>
      <c r="I297" t="str">
        <f t="shared" si="31"/>
        <v/>
      </c>
      <c r="J297" t="str">
        <f t="shared" si="32"/>
        <v/>
      </c>
      <c r="K297" t="str">
        <f t="shared" si="33"/>
        <v/>
      </c>
      <c r="L297" s="33">
        <f t="shared" si="25"/>
        <v>0</v>
      </c>
      <c r="M297" t="e">
        <f>IFERROR(INDEX(espn!$J$2:$J$400,MATCH(RIGHT(B297,LEN(B297)-1),espn!$A$2:$A$400,0),1),INDEX(espn!$J$2:$J$400,MATCH(RIGHT(B297,LEN(B297)-1)&amp;" jr.",espn!$A$2:$A$400,0),1))</f>
        <v>#VALUE!</v>
      </c>
      <c r="N297">
        <f>IFERROR(M297-MIN(H297:K297),0)</f>
        <v>0</v>
      </c>
      <c r="O297" t="s">
        <v>882</v>
      </c>
    </row>
    <row r="298" spans="1:15">
      <c r="A298">
        <v>9</v>
      </c>
      <c r="B298" s="39" t="s">
        <v>1415</v>
      </c>
      <c r="D298" t="s">
        <v>1369</v>
      </c>
      <c r="E298" t="s">
        <v>1039</v>
      </c>
      <c r="F298" t="s">
        <v>1573</v>
      </c>
      <c r="G298" t="s">
        <v>1574</v>
      </c>
      <c r="H298">
        <f t="shared" si="30"/>
        <v>75.5</v>
      </c>
      <c r="I298">
        <f t="shared" si="31"/>
        <v>72.5</v>
      </c>
      <c r="J298">
        <f t="shared" si="32"/>
        <v>77.5</v>
      </c>
      <c r="K298">
        <f t="shared" si="33"/>
        <v>75.5</v>
      </c>
      <c r="L298" s="33">
        <f t="shared" si="25"/>
        <v>5</v>
      </c>
      <c r="M298">
        <f>IFERROR(INDEX(espn!$J$2:$J$400,MATCH(RIGHT(B298,LEN(B298)-1),espn!$A$2:$A$400,0),1),INDEX(espn!$J$2:$J$400,MATCH(RIGHT(B298,LEN(B298)-1)&amp;" jr.",espn!$A$2:$A$400,0),1))</f>
        <v>72</v>
      </c>
      <c r="N298">
        <f>IFERROR(M298-MIN(H298:K298),0)</f>
        <v>-0.5</v>
      </c>
      <c r="O298" t="s">
        <v>856</v>
      </c>
    </row>
    <row r="299" spans="1:15">
      <c r="A299">
        <v>27</v>
      </c>
      <c r="B299" t="s">
        <v>1419</v>
      </c>
      <c r="D299" t="s">
        <v>1264</v>
      </c>
      <c r="E299" t="s">
        <v>1099</v>
      </c>
      <c r="F299" t="s">
        <v>1575</v>
      </c>
      <c r="G299" t="s">
        <v>1576</v>
      </c>
      <c r="H299">
        <f t="shared" si="30"/>
        <v>56.5</v>
      </c>
      <c r="I299">
        <f t="shared" si="31"/>
        <v>61.5</v>
      </c>
      <c r="J299">
        <f t="shared" si="32"/>
        <v>60.5</v>
      </c>
      <c r="K299">
        <f t="shared" si="33"/>
        <v>58.5</v>
      </c>
      <c r="L299" s="33">
        <f t="shared" si="25"/>
        <v>5</v>
      </c>
      <c r="M299">
        <f>IFERROR(INDEX(espn!$J$2:$J$400,MATCH(RIGHT(B299,LEN(B299)-1),espn!$A$2:$A$400,0),1),INDEX(espn!$J$2:$J$400,MATCH(RIGHT(B299,LEN(B299)-1)&amp;" jr.",espn!$A$2:$A$400,0),1))</f>
        <v>56</v>
      </c>
      <c r="N299">
        <f>IFERROR(M299-MIN(H299:K299),0)</f>
        <v>-0.5</v>
      </c>
      <c r="O299" t="s">
        <v>856</v>
      </c>
    </row>
    <row r="300" spans="1:15">
      <c r="A300">
        <v>58</v>
      </c>
      <c r="B300" t="s">
        <v>1456</v>
      </c>
      <c r="D300" t="s">
        <v>1252</v>
      </c>
      <c r="E300" t="s">
        <v>1036</v>
      </c>
      <c r="F300" t="s">
        <v>1463</v>
      </c>
      <c r="G300" t="s">
        <v>1464</v>
      </c>
      <c r="H300">
        <f t="shared" si="30"/>
        <v>51.5</v>
      </c>
      <c r="I300">
        <f t="shared" si="31"/>
        <v>50.5</v>
      </c>
      <c r="J300">
        <f t="shared" si="32"/>
        <v>48.5</v>
      </c>
      <c r="K300">
        <f t="shared" si="33"/>
        <v>49.5</v>
      </c>
      <c r="L300" s="33">
        <f t="shared" si="25"/>
        <v>3</v>
      </c>
      <c r="M300">
        <f>IFERROR(INDEX(espn!$J$2:$J$400,MATCH(RIGHT(B300,LEN(B300)-1),espn!$A$2:$A$400,0),1),INDEX(espn!$J$2:$J$400,MATCH(RIGHT(B300,LEN(B300)-1)&amp;" jr.",espn!$A$2:$A$400,0),1))</f>
        <v>52</v>
      </c>
      <c r="N300">
        <f>IFERROR(MAX(H300:K300)-M300,0)</f>
        <v>-0.5</v>
      </c>
      <c r="O300" t="s">
        <v>882</v>
      </c>
    </row>
    <row r="301" spans="1:15">
      <c r="A301">
        <v>74</v>
      </c>
      <c r="B301" t="s">
        <v>1458</v>
      </c>
      <c r="D301" t="s">
        <v>1577</v>
      </c>
      <c r="E301" t="s">
        <v>1198</v>
      </c>
      <c r="F301" t="s">
        <v>1578</v>
      </c>
      <c r="H301">
        <f t="shared" si="30"/>
        <v>45.5</v>
      </c>
      <c r="I301">
        <f t="shared" si="31"/>
        <v>48.5</v>
      </c>
      <c r="J301">
        <f t="shared" si="32"/>
        <v>45.5</v>
      </c>
      <c r="K301" t="str">
        <f t="shared" si="33"/>
        <v/>
      </c>
      <c r="L301" s="33">
        <f t="shared" si="25"/>
        <v>3</v>
      </c>
      <c r="M301">
        <f>IFERROR(INDEX(espn!$J$2:$J$400,MATCH(RIGHT(B301,LEN(B301)-1),espn!$A$2:$A$400,0),1),INDEX(espn!$J$2:$J$400,MATCH(RIGHT(B301,LEN(B301)-1)&amp;" jr.",espn!$A$2:$A$400,0),1))</f>
        <v>49</v>
      </c>
      <c r="N301">
        <f>IFERROR(MAX(H301:K301)-M301,0)</f>
        <v>-0.5</v>
      </c>
      <c r="O301" t="s">
        <v>882</v>
      </c>
    </row>
    <row r="302" spans="1:15">
      <c r="A302">
        <v>12</v>
      </c>
      <c r="B302" s="39" t="s">
        <v>1493</v>
      </c>
      <c r="D302" t="s">
        <v>1118</v>
      </c>
      <c r="E302" t="s">
        <v>1579</v>
      </c>
      <c r="F302" t="s">
        <v>1580</v>
      </c>
      <c r="G302" t="s">
        <v>1581</v>
      </c>
      <c r="H302">
        <f t="shared" si="30"/>
        <v>69.5</v>
      </c>
      <c r="I302">
        <f t="shared" si="31"/>
        <v>71.5</v>
      </c>
      <c r="J302">
        <f t="shared" si="32"/>
        <v>71.5</v>
      </c>
      <c r="K302">
        <f t="shared" si="33"/>
        <v>71.5</v>
      </c>
      <c r="L302" s="33">
        <f t="shared" si="25"/>
        <v>2</v>
      </c>
      <c r="M302">
        <f>IFERROR(INDEX(espn!$J$2:$J$400,MATCH(RIGHT(B302,LEN(B302)-1),espn!$A$2:$A$400,0),1),INDEX(espn!$J$2:$J$400,MATCH(RIGHT(B302,LEN(B302)-1)&amp;" jr.",espn!$A$2:$A$400,0),1))</f>
        <v>72</v>
      </c>
      <c r="N302">
        <f>IFERROR(MAX(H302:K302)-M302,0)</f>
        <v>-0.5</v>
      </c>
      <c r="O302" t="s">
        <v>882</v>
      </c>
    </row>
    <row r="303" spans="1:15">
      <c r="A303">
        <v>45</v>
      </c>
      <c r="B303" t="s">
        <v>1497</v>
      </c>
      <c r="D303" t="s">
        <v>1582</v>
      </c>
      <c r="E303" t="s">
        <v>1309</v>
      </c>
      <c r="F303" t="s">
        <v>1227</v>
      </c>
      <c r="G303" t="s">
        <v>1285</v>
      </c>
      <c r="H303">
        <f t="shared" si="30"/>
        <v>53.5</v>
      </c>
      <c r="I303">
        <f t="shared" si="31"/>
        <v>54.5</v>
      </c>
      <c r="J303">
        <f t="shared" si="32"/>
        <v>55.5</v>
      </c>
      <c r="K303">
        <f t="shared" si="33"/>
        <v>53.5</v>
      </c>
      <c r="L303" s="33">
        <f t="shared" si="25"/>
        <v>2</v>
      </c>
      <c r="M303">
        <f>IFERROR(INDEX(espn!$J$2:$J$400,MATCH(RIGHT(B303,LEN(B303)-1),espn!$A$2:$A$400,0),1),INDEX(espn!$J$2:$J$400,MATCH(RIGHT(B303,LEN(B303)-1)&amp;" jr.",espn!$A$2:$A$400,0),1))</f>
        <v>53</v>
      </c>
      <c r="N303">
        <f>IFERROR(M303-MIN(H303:K303),0)</f>
        <v>-0.5</v>
      </c>
      <c r="O303" t="s">
        <v>856</v>
      </c>
    </row>
    <row r="304" spans="1:15">
      <c r="A304">
        <v>56</v>
      </c>
      <c r="B304" t="s">
        <v>1500</v>
      </c>
      <c r="D304" t="s">
        <v>1260</v>
      </c>
      <c r="E304" t="s">
        <v>1252</v>
      </c>
      <c r="F304" t="s">
        <v>1199</v>
      </c>
      <c r="G304" t="s">
        <v>1253</v>
      </c>
      <c r="H304">
        <f t="shared" si="30"/>
        <v>52.5</v>
      </c>
      <c r="I304">
        <f t="shared" si="31"/>
        <v>51.5</v>
      </c>
      <c r="J304">
        <f t="shared" si="32"/>
        <v>53.5</v>
      </c>
      <c r="K304">
        <f t="shared" si="33"/>
        <v>51.5</v>
      </c>
      <c r="L304" s="33">
        <f t="shared" si="25"/>
        <v>2</v>
      </c>
      <c r="M304">
        <f>IFERROR(INDEX(espn!$J$2:$J$400,MATCH(RIGHT(B304,LEN(B304)-1),espn!$A$2:$A$400,0),1),INDEX(espn!$J$2:$J$400,MATCH(RIGHT(B304,LEN(B304)-1)&amp;" jr.",espn!$A$2:$A$400,0),1))</f>
        <v>54</v>
      </c>
      <c r="N304">
        <f>IFERROR(MAX(H304:K304)-M304,0)</f>
        <v>-0.5</v>
      </c>
      <c r="O304" t="s">
        <v>882</v>
      </c>
    </row>
    <row r="305" spans="1:15">
      <c r="A305">
        <v>110</v>
      </c>
      <c r="B305" t="s">
        <v>1501</v>
      </c>
      <c r="D305" t="s">
        <v>1242</v>
      </c>
      <c r="E305" t="s">
        <v>1485</v>
      </c>
      <c r="F305" t="s">
        <v>1125</v>
      </c>
      <c r="G305" t="s">
        <v>1517</v>
      </c>
      <c r="H305">
        <f t="shared" si="30"/>
        <v>36.5</v>
      </c>
      <c r="I305">
        <f t="shared" si="31"/>
        <v>34.5</v>
      </c>
      <c r="J305">
        <f t="shared" si="32"/>
        <v>36.5</v>
      </c>
      <c r="K305">
        <f t="shared" si="33"/>
        <v>35.5</v>
      </c>
      <c r="L305" s="33">
        <f t="shared" si="25"/>
        <v>2</v>
      </c>
      <c r="M305">
        <f>IFERROR(INDEX(espn!$J$2:$J$400,MATCH(RIGHT(B305,LEN(B305)-1),espn!$A$2:$A$400,0),1),INDEX(espn!$J$2:$J$400,MATCH(RIGHT(B305,LEN(B305)-1)&amp;" jr.",espn!$A$2:$A$400,0),1))</f>
        <v>37</v>
      </c>
      <c r="N305">
        <f>IFERROR(MAX(H305:K305)-M305,0)</f>
        <v>-0.5</v>
      </c>
      <c r="O305" t="s">
        <v>882</v>
      </c>
    </row>
    <row r="306" spans="1:15">
      <c r="A306">
        <v>54</v>
      </c>
      <c r="B306" s="39" t="s">
        <v>1512</v>
      </c>
      <c r="D306" t="s">
        <v>1260</v>
      </c>
      <c r="E306" t="s">
        <v>1583</v>
      </c>
      <c r="F306" t="s">
        <v>1261</v>
      </c>
      <c r="G306" t="s">
        <v>1253</v>
      </c>
      <c r="H306">
        <f t="shared" si="30"/>
        <v>52.5</v>
      </c>
      <c r="I306">
        <f t="shared" si="31"/>
        <v>52.5</v>
      </c>
      <c r="J306">
        <f t="shared" si="32"/>
        <v>52.5</v>
      </c>
      <c r="K306">
        <f t="shared" si="33"/>
        <v>51.5</v>
      </c>
      <c r="L306" s="33">
        <f t="shared" si="25"/>
        <v>1</v>
      </c>
      <c r="M306">
        <f>IFERROR(INDEX(espn!$J$2:$J$400,MATCH(RIGHT(B306,LEN(B306)-1),espn!$A$2:$A$400,0),1),INDEX(espn!$J$2:$J$400,MATCH(RIGHT(B306,LEN(B306)-1)&amp;" jr.",espn!$A$2:$A$400,0),1))</f>
        <v>53</v>
      </c>
      <c r="N306">
        <f>IFERROR(MAX(H306:K306)-M306,0)</f>
        <v>-0.5</v>
      </c>
      <c r="O306" t="s">
        <v>882</v>
      </c>
    </row>
    <row r="307" spans="1:15">
      <c r="A307">
        <v>104</v>
      </c>
      <c r="B307" t="s">
        <v>1514</v>
      </c>
      <c r="D307" t="s">
        <v>1408</v>
      </c>
      <c r="E307" t="s">
        <v>1242</v>
      </c>
      <c r="F307" t="s">
        <v>1584</v>
      </c>
      <c r="G307" t="s">
        <v>1244</v>
      </c>
      <c r="H307">
        <f t="shared" si="30"/>
        <v>37.5</v>
      </c>
      <c r="I307">
        <f t="shared" si="31"/>
        <v>36.5</v>
      </c>
      <c r="J307">
        <f t="shared" si="32"/>
        <v>37.5</v>
      </c>
      <c r="K307">
        <f t="shared" si="33"/>
        <v>36.5</v>
      </c>
      <c r="L307" s="33">
        <f t="shared" si="25"/>
        <v>1</v>
      </c>
      <c r="M307">
        <f>IFERROR(INDEX(espn!$J$2:$J$400,MATCH(RIGHT(B307,LEN(B307)-1),espn!$A$2:$A$400,0),1),INDEX(espn!$J$2:$J$400,MATCH(RIGHT(B307,LEN(B307)-1)&amp;" jr.",espn!$A$2:$A$400,0),1))</f>
        <v>38</v>
      </c>
      <c r="N307">
        <f>IFERROR(MAX(H307:K307)-M307,0)</f>
        <v>-0.5</v>
      </c>
      <c r="O307" t="s">
        <v>882</v>
      </c>
    </row>
    <row r="308" spans="1:15">
      <c r="A308">
        <v>113</v>
      </c>
      <c r="B308" t="s">
        <v>1515</v>
      </c>
      <c r="D308" t="s">
        <v>1277</v>
      </c>
      <c r="E308" t="s">
        <v>1277</v>
      </c>
      <c r="F308" t="s">
        <v>1585</v>
      </c>
      <c r="G308" t="s">
        <v>1450</v>
      </c>
      <c r="H308">
        <f t="shared" si="30"/>
        <v>34.5</v>
      </c>
      <c r="I308">
        <f t="shared" si="31"/>
        <v>34.5</v>
      </c>
      <c r="J308">
        <f t="shared" si="32"/>
        <v>35.5</v>
      </c>
      <c r="K308">
        <f t="shared" si="33"/>
        <v>35.5</v>
      </c>
      <c r="L308" s="33">
        <f t="shared" si="25"/>
        <v>1</v>
      </c>
      <c r="M308">
        <f>IFERROR(INDEX(espn!$J$2:$J$400,MATCH(RIGHT(B308,LEN(B308)-1),espn!$A$2:$A$400,0),1),INDEX(espn!$J$2:$J$400,MATCH(RIGHT(B308,LEN(B308)-1)&amp;" jr.",espn!$A$2:$A$400,0),1))</f>
        <v>34</v>
      </c>
      <c r="N308">
        <f>IFERROR(M308-MIN(H308:K308),0)</f>
        <v>-0.5</v>
      </c>
      <c r="O308" t="s">
        <v>856</v>
      </c>
    </row>
    <row r="309" spans="1:15">
      <c r="A309">
        <v>150</v>
      </c>
      <c r="B309" s="39" t="s">
        <v>1518</v>
      </c>
      <c r="D309" t="s">
        <v>1586</v>
      </c>
      <c r="E309" t="s">
        <v>1587</v>
      </c>
      <c r="F309" t="s">
        <v>1588</v>
      </c>
      <c r="H309">
        <f t="shared" si="30"/>
        <v>23.5</v>
      </c>
      <c r="I309">
        <f t="shared" si="31"/>
        <v>24.5</v>
      </c>
      <c r="J309">
        <f t="shared" si="32"/>
        <v>24.5</v>
      </c>
      <c r="K309" t="str">
        <f t="shared" si="33"/>
        <v/>
      </c>
      <c r="L309" s="33">
        <f t="shared" si="25"/>
        <v>1</v>
      </c>
      <c r="M309">
        <f>IFERROR(INDEX(espn!$J$2:$J$400,MATCH(RIGHT(B309,LEN(B309)-1),espn!$A$2:$A$400,0),1),INDEX(espn!$J$2:$J$400,MATCH(RIGHT(B309,LEN(B309)-1)&amp;" jr.",espn!$A$2:$A$400,0),1))</f>
        <v>25</v>
      </c>
      <c r="N309">
        <f>IFERROR(MAX(H309:K309)-M309,0)</f>
        <v>-0.5</v>
      </c>
      <c r="O309" t="s">
        <v>882</v>
      </c>
    </row>
    <row r="310" spans="1:15">
      <c r="A310">
        <v>200</v>
      </c>
      <c r="B310" t="s">
        <v>1122</v>
      </c>
      <c r="D310" t="s">
        <v>1589</v>
      </c>
      <c r="E310" t="s">
        <v>1590</v>
      </c>
      <c r="F310" t="s">
        <v>1591</v>
      </c>
      <c r="G310" t="s">
        <v>1129</v>
      </c>
      <c r="H310">
        <f t="shared" si="30"/>
        <v>11.5</v>
      </c>
      <c r="I310">
        <f t="shared" si="31"/>
        <v>10.5</v>
      </c>
      <c r="J310">
        <f t="shared" si="32"/>
        <v>11.5</v>
      </c>
      <c r="K310">
        <f t="shared" si="33"/>
        <v>10.5</v>
      </c>
      <c r="L310" s="33">
        <f t="shared" si="25"/>
        <v>1</v>
      </c>
      <c r="M310">
        <f>IFERROR(INDEX(espn!$J$2:$J$400,MATCH(RIGHT(B310,LEN(B310)-1),espn!$A$2:$A$400,0),1),INDEX(espn!$J$2:$J$400,MATCH(RIGHT(B310,LEN(B310)-1)&amp;" jr.",espn!$A$2:$A$400,0),1))</f>
        <v>12</v>
      </c>
      <c r="N310">
        <f>IFERROR(MAX(H310:K310)-M310,0)</f>
        <v>-0.5</v>
      </c>
      <c r="O310" t="s">
        <v>882</v>
      </c>
    </row>
    <row r="311" spans="1:15">
      <c r="A311">
        <v>7</v>
      </c>
      <c r="B311" s="39" t="s">
        <v>1536</v>
      </c>
      <c r="D311" t="s">
        <v>1369</v>
      </c>
      <c r="E311" t="s">
        <v>1369</v>
      </c>
      <c r="F311" t="s">
        <v>1592</v>
      </c>
      <c r="H311">
        <f t="shared" si="30"/>
        <v>75.5</v>
      </c>
      <c r="I311">
        <f t="shared" si="31"/>
        <v>75.5</v>
      </c>
      <c r="J311">
        <f t="shared" si="32"/>
        <v>75.5</v>
      </c>
      <c r="K311" t="str">
        <f t="shared" si="33"/>
        <v/>
      </c>
      <c r="L311" s="33">
        <f t="shared" si="25"/>
        <v>0</v>
      </c>
      <c r="M311">
        <f>IFERROR(INDEX(espn!$J$2:$J$400,MATCH(RIGHT(B311,LEN(B311)-1),espn!$A$2:$A$400,0),1),INDEX(espn!$J$2:$J$400,MATCH(RIGHT(B311,LEN(B311)-1)&amp;" jr.",espn!$A$2:$A$400,0),1))</f>
        <v>75</v>
      </c>
      <c r="N311">
        <f>IFERROR(M311-MIN(H311:K311),0)</f>
        <v>-0.5</v>
      </c>
      <c r="O311" t="s">
        <v>856</v>
      </c>
    </row>
    <row r="312" spans="1:15">
      <c r="A312">
        <v>83</v>
      </c>
      <c r="B312" t="s">
        <v>1537</v>
      </c>
      <c r="D312" t="s">
        <v>1428</v>
      </c>
      <c r="E312" t="s">
        <v>1428</v>
      </c>
      <c r="F312" t="s">
        <v>1593</v>
      </c>
      <c r="G312" t="s">
        <v>1594</v>
      </c>
      <c r="H312">
        <f t="shared" si="30"/>
        <v>42.5</v>
      </c>
      <c r="I312">
        <f t="shared" si="31"/>
        <v>42.5</v>
      </c>
      <c r="J312">
        <f t="shared" si="32"/>
        <v>42.5</v>
      </c>
      <c r="K312">
        <f t="shared" si="33"/>
        <v>42.5</v>
      </c>
      <c r="L312" s="33">
        <f t="shared" si="25"/>
        <v>0</v>
      </c>
      <c r="M312">
        <f>IFERROR(INDEX(espn!$J$2:$J$400,MATCH(RIGHT(B312,LEN(B312)-1),espn!$A$2:$A$400,0),1),INDEX(espn!$J$2:$J$400,MATCH(RIGHT(B312,LEN(B312)-1)&amp;" jr.",espn!$A$2:$A$400,0),1))</f>
        <v>42</v>
      </c>
      <c r="N312">
        <f>IFERROR(M312-MIN(H312:K312),0)</f>
        <v>-0.5</v>
      </c>
      <c r="O312" t="s">
        <v>856</v>
      </c>
    </row>
    <row r="313" spans="1:15">
      <c r="A313">
        <v>214</v>
      </c>
      <c r="B313" t="s">
        <v>1117</v>
      </c>
      <c r="E313" t="s">
        <v>1195</v>
      </c>
      <c r="F313" t="s">
        <v>1595</v>
      </c>
      <c r="H313" t="str">
        <f t="shared" si="30"/>
        <v/>
      </c>
      <c r="I313">
        <f t="shared" si="31"/>
        <v>6.5</v>
      </c>
      <c r="J313">
        <f t="shared" si="32"/>
        <v>6.5</v>
      </c>
      <c r="K313" t="str">
        <f t="shared" si="33"/>
        <v/>
      </c>
      <c r="L313" s="33">
        <f t="shared" si="25"/>
        <v>0</v>
      </c>
      <c r="M313">
        <f>IFERROR(INDEX(espn!$J$2:$J$400,MATCH(RIGHT(B313,LEN(B313)-1),espn!$A$2:$A$400,0),1),INDEX(espn!$J$2:$J$400,MATCH(RIGHT(B313,LEN(B313)-1)&amp;" jr.",espn!$A$2:$A$400,0),1))</f>
        <v>7</v>
      </c>
      <c r="N313">
        <f>IFERROR(MAX(H313:K313)-M313,0)</f>
        <v>-0.5</v>
      </c>
      <c r="O313" t="s">
        <v>882</v>
      </c>
    </row>
    <row r="314" spans="1:15">
      <c r="A314">
        <v>15</v>
      </c>
      <c r="B314" t="s">
        <v>1443</v>
      </c>
      <c r="D314" t="s">
        <v>1181</v>
      </c>
      <c r="E314" t="s">
        <v>1596</v>
      </c>
      <c r="F314" t="s">
        <v>1182</v>
      </c>
      <c r="G314" t="s">
        <v>1597</v>
      </c>
      <c r="H314">
        <f t="shared" si="30"/>
        <v>70.5</v>
      </c>
      <c r="I314">
        <f t="shared" si="31"/>
        <v>67.5</v>
      </c>
      <c r="J314">
        <f t="shared" si="32"/>
        <v>69.5</v>
      </c>
      <c r="K314">
        <f t="shared" si="33"/>
        <v>68.5</v>
      </c>
      <c r="L314" s="33">
        <f t="shared" si="25"/>
        <v>3</v>
      </c>
      <c r="M314">
        <f>IFERROR(INDEX(espn!$J$2:$J$400,MATCH(RIGHT(B314,LEN(B314)-1),espn!$A$2:$A$400,0),1),INDEX(espn!$J$2:$J$400,MATCH(RIGHT(B314,LEN(B314)-1)&amp;" jr.",espn!$A$2:$A$400,0),1))</f>
        <v>66</v>
      </c>
      <c r="N314">
        <f>IFERROR(M314-MIN(H314:K314),0)</f>
        <v>-1.5</v>
      </c>
      <c r="O314" t="s">
        <v>856</v>
      </c>
    </row>
    <row r="315" spans="1:15">
      <c r="A315">
        <v>69</v>
      </c>
      <c r="B315" t="s">
        <v>1461</v>
      </c>
      <c r="D315" t="s">
        <v>1350</v>
      </c>
      <c r="E315" t="s">
        <v>1082</v>
      </c>
      <c r="F315" t="s">
        <v>1457</v>
      </c>
      <c r="G315" t="s">
        <v>1341</v>
      </c>
      <c r="H315">
        <f t="shared" si="30"/>
        <v>47.5</v>
      </c>
      <c r="I315">
        <f t="shared" si="31"/>
        <v>48.5</v>
      </c>
      <c r="J315">
        <f t="shared" si="32"/>
        <v>48.5</v>
      </c>
      <c r="K315">
        <f t="shared" si="33"/>
        <v>49.5</v>
      </c>
      <c r="L315" s="33">
        <f t="shared" si="25"/>
        <v>2</v>
      </c>
      <c r="M315">
        <f>IFERROR(INDEX(espn!$J$2:$J$400,MATCH(RIGHT(B315,LEN(B315)-1),espn!$A$2:$A$400,0),1),INDEX(espn!$J$2:$J$400,MATCH(RIGHT(B315,LEN(B315)-1)&amp;" jr.",espn!$A$2:$A$400,0),1))</f>
        <v>46</v>
      </c>
      <c r="N315">
        <f>IFERROR(M315-MIN(H315:K315),0)</f>
        <v>-1.5</v>
      </c>
      <c r="O315" t="s">
        <v>856</v>
      </c>
    </row>
    <row r="316" spans="1:15">
      <c r="A316">
        <v>92</v>
      </c>
      <c r="B316" t="s">
        <v>1465</v>
      </c>
      <c r="E316" t="s">
        <v>1408</v>
      </c>
      <c r="F316" t="s">
        <v>1598</v>
      </c>
      <c r="G316" t="s">
        <v>1599</v>
      </c>
      <c r="H316" t="str">
        <f t="shared" si="30"/>
        <v/>
      </c>
      <c r="I316">
        <f t="shared" si="31"/>
        <v>37.5</v>
      </c>
      <c r="J316">
        <f t="shared" si="32"/>
        <v>39.5</v>
      </c>
      <c r="K316">
        <f t="shared" si="33"/>
        <v>39.5</v>
      </c>
      <c r="L316" s="33">
        <f t="shared" si="25"/>
        <v>2</v>
      </c>
      <c r="M316">
        <f>IFERROR(INDEX(espn!$J$2:$J$400,MATCH(RIGHT(B316,LEN(B316)-1),espn!$A$2:$A$400,0),1),INDEX(espn!$J$2:$J$400,MATCH(RIGHT(B316,LEN(B316)-1)&amp;" jr.",espn!$A$2:$A$400,0),1))</f>
        <v>41</v>
      </c>
      <c r="N316">
        <f>IFERROR(MAX(H316:K316)-M316,0)</f>
        <v>-1.5</v>
      </c>
      <c r="O316" t="s">
        <v>882</v>
      </c>
    </row>
    <row r="317" spans="1:15">
      <c r="A317">
        <v>174</v>
      </c>
      <c r="B317" t="s">
        <v>1142</v>
      </c>
      <c r="D317" t="s">
        <v>1542</v>
      </c>
      <c r="E317" t="s">
        <v>1547</v>
      </c>
      <c r="F317" t="s">
        <v>1600</v>
      </c>
      <c r="G317" t="s">
        <v>1560</v>
      </c>
      <c r="H317">
        <f t="shared" si="30"/>
        <v>16.5</v>
      </c>
      <c r="I317">
        <f t="shared" si="31"/>
        <v>17.5</v>
      </c>
      <c r="J317">
        <f t="shared" si="32"/>
        <v>16.5</v>
      </c>
      <c r="K317">
        <f t="shared" si="33"/>
        <v>17.5</v>
      </c>
      <c r="L317" s="33">
        <f t="shared" si="25"/>
        <v>1</v>
      </c>
      <c r="M317">
        <f>IFERROR(INDEX(espn!$J$2:$J$400,MATCH(RIGHT(B317,LEN(B317)-1),espn!$A$2:$A$400,0),1),INDEX(espn!$J$2:$J$400,MATCH(RIGHT(B317,LEN(B317)-1)&amp;" jr.",espn!$A$2:$A$400,0),1))</f>
        <v>19</v>
      </c>
      <c r="N317">
        <f>IFERROR(MAX(H317:K317)-M317,0)</f>
        <v>-1.5</v>
      </c>
      <c r="O317" t="s">
        <v>882</v>
      </c>
    </row>
    <row r="318" spans="1:15">
      <c r="A318">
        <v>114</v>
      </c>
      <c r="B318" t="s">
        <v>1523</v>
      </c>
      <c r="E318" t="s">
        <v>1076</v>
      </c>
      <c r="H318" t="str">
        <f t="shared" si="30"/>
        <v/>
      </c>
      <c r="I318">
        <f t="shared" si="31"/>
        <v>35.5</v>
      </c>
      <c r="J318" t="str">
        <f t="shared" si="32"/>
        <v/>
      </c>
      <c r="K318" t="str">
        <f t="shared" si="33"/>
        <v/>
      </c>
      <c r="L318" s="33">
        <f t="shared" si="25"/>
        <v>0</v>
      </c>
      <c r="M318">
        <f>IFERROR(INDEX(espn!$J$2:$J$400,MATCH(RIGHT(B318,LEN(B318)-1),espn!$A$2:$A$400,0),1),INDEX(espn!$J$2:$J$400,MATCH(RIGHT(B318,LEN(B318)-1)&amp;" jr.",espn!$A$2:$A$400,0),1))</f>
        <v>37</v>
      </c>
      <c r="N318">
        <f>IFERROR(MAX(H318:K318)-M318,0)</f>
        <v>-1.5</v>
      </c>
      <c r="O318" t="s">
        <v>882</v>
      </c>
    </row>
    <row r="319" spans="1:15">
      <c r="A319">
        <v>70</v>
      </c>
      <c r="B319" t="s">
        <v>1349</v>
      </c>
      <c r="D319" t="s">
        <v>1462</v>
      </c>
      <c r="E319" t="s">
        <v>1424</v>
      </c>
      <c r="F319" t="s">
        <v>1492</v>
      </c>
      <c r="H319">
        <f t="shared" si="30"/>
        <v>47.5</v>
      </c>
      <c r="I319">
        <f t="shared" si="31"/>
        <v>54.5</v>
      </c>
      <c r="J319">
        <f t="shared" si="32"/>
        <v>47.5</v>
      </c>
      <c r="K319" t="str">
        <f t="shared" si="33"/>
        <v/>
      </c>
      <c r="L319" s="33">
        <f t="shared" si="25"/>
        <v>7</v>
      </c>
      <c r="M319">
        <f>IFERROR(INDEX(espn!$J$2:$J$400,MATCH(RIGHT(B319,LEN(B319)-1),espn!$A$2:$A$400,0),1),INDEX(espn!$J$2:$J$400,MATCH(RIGHT(B319,LEN(B319)-1)&amp;" jr.",espn!$A$2:$A$400,0),1))</f>
        <v>57</v>
      </c>
      <c r="N319">
        <f>IFERROR(MAX(H319:K319)-M319,0)</f>
        <v>-2.5</v>
      </c>
      <c r="O319" t="s">
        <v>882</v>
      </c>
    </row>
    <row r="320" spans="1:15">
      <c r="A320">
        <v>41</v>
      </c>
      <c r="B320" t="s">
        <v>1422</v>
      </c>
      <c r="D320" t="s">
        <v>1601</v>
      </c>
      <c r="E320" t="s">
        <v>1309</v>
      </c>
      <c r="F320" t="s">
        <v>1602</v>
      </c>
      <c r="G320" t="s">
        <v>1603</v>
      </c>
      <c r="H320">
        <f t="shared" si="30"/>
        <v>57.5</v>
      </c>
      <c r="I320">
        <f t="shared" si="31"/>
        <v>54.5</v>
      </c>
      <c r="J320">
        <f t="shared" si="32"/>
        <v>57.5</v>
      </c>
      <c r="K320">
        <f t="shared" si="33"/>
        <v>56.5</v>
      </c>
      <c r="L320" s="33">
        <f t="shared" si="25"/>
        <v>3</v>
      </c>
      <c r="M320">
        <f>IFERROR(INDEX(espn!$J$2:$J$400,MATCH(RIGHT(B320,LEN(B320)-1),espn!$A$2:$A$400,0),1),INDEX(espn!$J$2:$J$400,MATCH(RIGHT(B320,LEN(B320)-1)&amp;" jr.",espn!$A$2:$A$400,0),1))</f>
        <v>52</v>
      </c>
      <c r="N320">
        <f>IFERROR(M320-MIN(H320:K320),0)</f>
        <v>-2.5</v>
      </c>
      <c r="O320" t="s">
        <v>856</v>
      </c>
    </row>
    <row r="321" spans="1:15">
      <c r="A321">
        <v>90</v>
      </c>
      <c r="B321" t="s">
        <v>1426</v>
      </c>
      <c r="D321" t="s">
        <v>1604</v>
      </c>
      <c r="E321" t="s">
        <v>1315</v>
      </c>
      <c r="F321" t="s">
        <v>1243</v>
      </c>
      <c r="G321" t="s">
        <v>1605</v>
      </c>
      <c r="H321">
        <f t="shared" si="30"/>
        <v>39.5</v>
      </c>
      <c r="I321">
        <f t="shared" si="31"/>
        <v>42.5</v>
      </c>
      <c r="J321">
        <f t="shared" si="32"/>
        <v>39.5</v>
      </c>
      <c r="K321">
        <f t="shared" si="33"/>
        <v>41.5</v>
      </c>
      <c r="L321" s="33">
        <f t="shared" si="25"/>
        <v>3</v>
      </c>
      <c r="M321">
        <f>IFERROR(INDEX(espn!$J$2:$J$400,MATCH(RIGHT(B321,LEN(B321)-1),espn!$A$2:$A$400,0),1),INDEX(espn!$J$2:$J$400,MATCH(RIGHT(B321,LEN(B321)-1)&amp;" jr.",espn!$A$2:$A$400,0),1))</f>
        <v>45</v>
      </c>
      <c r="N321">
        <f>IFERROR(MAX(H321:K321)-M321,0)</f>
        <v>-2.5</v>
      </c>
      <c r="O321" t="s">
        <v>882</v>
      </c>
    </row>
    <row r="322" spans="1:15">
      <c r="A322">
        <v>149</v>
      </c>
      <c r="B322" t="s">
        <v>1105</v>
      </c>
      <c r="D322" t="s">
        <v>1606</v>
      </c>
      <c r="E322" t="s">
        <v>1059</v>
      </c>
      <c r="F322" t="s">
        <v>1061</v>
      </c>
      <c r="G322" t="s">
        <v>1606</v>
      </c>
      <c r="H322">
        <f t="shared" si="30"/>
        <v>25.5</v>
      </c>
      <c r="I322">
        <f t="shared" si="31"/>
        <v>27.5</v>
      </c>
      <c r="J322">
        <f t="shared" si="32"/>
        <v>25.5</v>
      </c>
      <c r="K322">
        <f t="shared" si="33"/>
        <v>25.5</v>
      </c>
      <c r="L322" s="33">
        <f t="shared" ref="L322:L385" si="34">MAX(H322:K322)-MIN(H322:K322)</f>
        <v>2</v>
      </c>
      <c r="M322">
        <f>IFERROR(INDEX(espn!$J$2:$J$400,MATCH(RIGHT(B322,LEN(B322)-1),espn!$A$2:$A$400,0),1),INDEX(espn!$J$2:$J$400,MATCH(RIGHT(B322,LEN(B322)-1)&amp;" jr.",espn!$A$2:$A$400,0),1))</f>
        <v>23</v>
      </c>
      <c r="N322">
        <f>IFERROR(M322-MIN(H322:K322),0)</f>
        <v>-2.5</v>
      </c>
      <c r="O322" t="s">
        <v>856</v>
      </c>
    </row>
    <row r="323" spans="1:15">
      <c r="A323">
        <v>81</v>
      </c>
      <c r="B323" t="s">
        <v>1468</v>
      </c>
      <c r="D323" t="s">
        <v>1331</v>
      </c>
      <c r="F323" t="s">
        <v>1607</v>
      </c>
      <c r="H323">
        <f t="shared" si="30"/>
        <v>44.5</v>
      </c>
      <c r="I323" t="str">
        <f t="shared" si="31"/>
        <v/>
      </c>
      <c r="J323">
        <f t="shared" si="32"/>
        <v>43.5</v>
      </c>
      <c r="K323" t="str">
        <f t="shared" si="33"/>
        <v/>
      </c>
      <c r="L323" s="33">
        <f t="shared" si="34"/>
        <v>1</v>
      </c>
      <c r="M323">
        <f>IFERROR(INDEX(espn!$J$2:$J$400,MATCH(RIGHT(B323,LEN(B323)-1),espn!$A$2:$A$400,0),1),INDEX(espn!$J$2:$J$400,MATCH(RIGHT(B323,LEN(B323)-1)&amp;" jr.",espn!$A$2:$A$400,0),1))</f>
        <v>41</v>
      </c>
      <c r="N323">
        <f>IFERROR(M323-MIN(H323:K323),0)</f>
        <v>-2.5</v>
      </c>
      <c r="O323" t="s">
        <v>856</v>
      </c>
    </row>
    <row r="324" spans="1:15">
      <c r="A324">
        <v>130</v>
      </c>
      <c r="B324" t="s">
        <v>1471</v>
      </c>
      <c r="D324" t="s">
        <v>1124</v>
      </c>
      <c r="E324" t="s">
        <v>1157</v>
      </c>
      <c r="F324" t="s">
        <v>1608</v>
      </c>
      <c r="H324">
        <f t="shared" si="30"/>
        <v>33.5</v>
      </c>
      <c r="I324">
        <f t="shared" si="31"/>
        <v>32.5</v>
      </c>
      <c r="J324">
        <f t="shared" si="32"/>
        <v>32.5</v>
      </c>
      <c r="K324" t="str">
        <f t="shared" si="33"/>
        <v/>
      </c>
      <c r="L324" s="33">
        <f t="shared" si="34"/>
        <v>1</v>
      </c>
      <c r="M324">
        <f>IFERROR(INDEX(espn!$J$2:$J$400,MATCH(RIGHT(B324,LEN(B324)-1),espn!$A$2:$A$400,0),1),INDEX(espn!$J$2:$J$400,MATCH(RIGHT(B324,LEN(B324)-1)&amp;" jr.",espn!$A$2:$A$400,0),1))</f>
        <v>36</v>
      </c>
      <c r="N324">
        <f>IFERROR(MAX(H324:K324)-M324,0)</f>
        <v>-2.5</v>
      </c>
      <c r="O324" t="s">
        <v>882</v>
      </c>
    </row>
    <row r="325" spans="1:15">
      <c r="A325">
        <v>137</v>
      </c>
      <c r="B325" t="s">
        <v>1473</v>
      </c>
      <c r="D325" t="s">
        <v>1609</v>
      </c>
      <c r="E325" t="s">
        <v>1610</v>
      </c>
      <c r="F325" t="s">
        <v>1611</v>
      </c>
      <c r="G325" t="s">
        <v>1528</v>
      </c>
      <c r="H325">
        <f t="shared" si="30"/>
        <v>30.5</v>
      </c>
      <c r="I325">
        <f t="shared" si="31"/>
        <v>29.5</v>
      </c>
      <c r="J325">
        <f t="shared" si="32"/>
        <v>29.5</v>
      </c>
      <c r="K325">
        <f t="shared" si="33"/>
        <v>29.5</v>
      </c>
      <c r="L325" s="33">
        <f t="shared" si="34"/>
        <v>1</v>
      </c>
      <c r="M325">
        <f>IFERROR(INDEX(espn!$J$2:$J$400,MATCH(RIGHT(B325,LEN(B325)-1),espn!$A$2:$A$400,0),1),INDEX(espn!$J$2:$J$400,MATCH(RIGHT(B325,LEN(B325)-1)&amp;" jr.",espn!$A$2:$A$400,0),1))</f>
        <v>27</v>
      </c>
      <c r="N325">
        <f>IFERROR(M325-MIN(H325:K325),0)</f>
        <v>-2.5</v>
      </c>
      <c r="O325" t="s">
        <v>856</v>
      </c>
    </row>
    <row r="326" spans="1:15">
      <c r="A326">
        <v>139</v>
      </c>
      <c r="B326" s="39" t="s">
        <v>1478</v>
      </c>
      <c r="D326" t="s">
        <v>1612</v>
      </c>
      <c r="E326" t="s">
        <v>1612</v>
      </c>
      <c r="F326" t="s">
        <v>1613</v>
      </c>
      <c r="G326" t="s">
        <v>1614</v>
      </c>
      <c r="H326">
        <f t="shared" ref="H326:H357" si="35">IFERROR(MID(D326,2,LEN(D326)-5)*1,"")</f>
        <v>29.5</v>
      </c>
      <c r="I326">
        <f t="shared" ref="I326:I357" si="36">IFERROR(MID(E326,2,LEN(E326)-5)*1,"")</f>
        <v>29.5</v>
      </c>
      <c r="J326">
        <f t="shared" ref="J326:J357" si="37">IFERROR(MID(F326,2,LEN(F326)-5)*1,"")</f>
        <v>29.5</v>
      </c>
      <c r="K326">
        <f t="shared" ref="K326:K357" si="38">IFERROR(MID(G326,2,LEN(G326)-5)*1,"")</f>
        <v>30.5</v>
      </c>
      <c r="L326" s="33">
        <f t="shared" si="34"/>
        <v>1</v>
      </c>
      <c r="M326">
        <f>IFERROR(INDEX(espn!$J$2:$J$400,MATCH(RIGHT(B326,LEN(B326)-1),espn!$A$2:$A$400,0),1),INDEX(espn!$J$2:$J$400,MATCH(RIGHT(B326,LEN(B326)-1)&amp;" jr.",espn!$A$2:$A$400,0),1))</f>
        <v>27</v>
      </c>
      <c r="N326">
        <f>IFERROR(M326-MIN(H326:K326),0)</f>
        <v>-2.5</v>
      </c>
      <c r="O326" t="s">
        <v>856</v>
      </c>
    </row>
    <row r="327" spans="1:15">
      <c r="A327">
        <v>208</v>
      </c>
      <c r="B327" t="s">
        <v>1132</v>
      </c>
      <c r="E327" t="s">
        <v>1615</v>
      </c>
      <c r="F327" t="s">
        <v>1616</v>
      </c>
      <c r="H327" t="str">
        <f t="shared" si="35"/>
        <v/>
      </c>
      <c r="I327">
        <f t="shared" si="36"/>
        <v>8.5</v>
      </c>
      <c r="J327">
        <f t="shared" si="37"/>
        <v>7.5</v>
      </c>
      <c r="K327" t="str">
        <f t="shared" si="38"/>
        <v/>
      </c>
      <c r="L327" s="33">
        <f t="shared" si="34"/>
        <v>1</v>
      </c>
      <c r="M327">
        <f>IFERROR(INDEX(espn!$J$2:$J$400,MATCH(RIGHT(B327,LEN(B327)-1),espn!$A$2:$A$400,0),1),INDEX(espn!$J$2:$J$400,MATCH(RIGHT(B327,LEN(B327)-1)&amp;" jr.",espn!$A$2:$A$400,0),1))</f>
        <v>11</v>
      </c>
      <c r="N327">
        <f t="shared" ref="N327:N334" si="39">IFERROR(MAX(H327:K327)-M327,0)</f>
        <v>-2.5</v>
      </c>
      <c r="O327" t="s">
        <v>882</v>
      </c>
    </row>
    <row r="328" spans="1:15">
      <c r="A328">
        <v>206</v>
      </c>
      <c r="B328" t="s">
        <v>1038</v>
      </c>
      <c r="D328" t="s">
        <v>1617</v>
      </c>
      <c r="F328" t="s">
        <v>1618</v>
      </c>
      <c r="H328">
        <f t="shared" si="35"/>
        <v>9.5</v>
      </c>
      <c r="I328" t="str">
        <f t="shared" si="36"/>
        <v/>
      </c>
      <c r="J328">
        <f t="shared" si="37"/>
        <v>9.5</v>
      </c>
      <c r="K328" t="str">
        <f t="shared" si="38"/>
        <v/>
      </c>
      <c r="L328" s="33">
        <f t="shared" si="34"/>
        <v>0</v>
      </c>
      <c r="M328">
        <f>IFERROR(INDEX(espn!$J$2:$J$400,MATCH(RIGHT(B328,LEN(B328)-1),espn!$A$2:$A$400,0),1),INDEX(espn!$J$2:$J$400,MATCH(RIGHT(B328,LEN(B328)-1)&amp;" jr.",espn!$A$2:$A$400,0),1))</f>
        <v>12</v>
      </c>
      <c r="N328">
        <f t="shared" si="39"/>
        <v>-2.5</v>
      </c>
      <c r="O328" t="s">
        <v>882</v>
      </c>
    </row>
    <row r="329" spans="1:15">
      <c r="A329">
        <v>126</v>
      </c>
      <c r="B329" t="s">
        <v>1336</v>
      </c>
      <c r="D329" t="s">
        <v>1124</v>
      </c>
      <c r="E329" t="s">
        <v>1076</v>
      </c>
      <c r="F329" t="s">
        <v>1619</v>
      </c>
      <c r="G329" t="s">
        <v>1620</v>
      </c>
      <c r="H329">
        <f t="shared" si="35"/>
        <v>33.5</v>
      </c>
      <c r="I329">
        <f t="shared" si="36"/>
        <v>35.5</v>
      </c>
      <c r="J329">
        <f t="shared" si="37"/>
        <v>31.5</v>
      </c>
      <c r="K329">
        <f t="shared" si="38"/>
        <v>28.5</v>
      </c>
      <c r="L329" s="33">
        <f t="shared" si="34"/>
        <v>7</v>
      </c>
      <c r="M329">
        <f>IFERROR(INDEX(espn!$J$2:$J$400,MATCH(RIGHT(B329,LEN(B329)-1),espn!$A$2:$A$400,0),1),INDEX(espn!$J$2:$J$400,MATCH(RIGHT(B329,LEN(B329)-1)&amp;" jr.",espn!$A$2:$A$400,0),1))</f>
        <v>39</v>
      </c>
      <c r="N329">
        <f t="shared" si="39"/>
        <v>-3.5</v>
      </c>
      <c r="O329" t="s">
        <v>882</v>
      </c>
    </row>
    <row r="330" spans="1:15">
      <c r="A330">
        <v>168</v>
      </c>
      <c r="B330" t="s">
        <v>1110</v>
      </c>
      <c r="D330" t="s">
        <v>1550</v>
      </c>
      <c r="E330" t="s">
        <v>1546</v>
      </c>
      <c r="H330">
        <f t="shared" si="35"/>
        <v>18.5</v>
      </c>
      <c r="I330">
        <f t="shared" si="36"/>
        <v>20.5</v>
      </c>
      <c r="J330" t="str">
        <f t="shared" si="37"/>
        <v/>
      </c>
      <c r="K330" t="str">
        <f t="shared" si="38"/>
        <v/>
      </c>
      <c r="L330" s="33">
        <f t="shared" si="34"/>
        <v>2</v>
      </c>
      <c r="M330">
        <f>IFERROR(INDEX(espn!$J$2:$J$400,MATCH(RIGHT(B330,LEN(B330)-1),espn!$A$2:$A$400,0),1),INDEX(espn!$J$2:$J$400,MATCH(RIGHT(B330,LEN(B330)-1)&amp;" jr.",espn!$A$2:$A$400,0),1))</f>
        <v>24</v>
      </c>
      <c r="N330">
        <f t="shared" si="39"/>
        <v>-3.5</v>
      </c>
      <c r="O330" t="s">
        <v>882</v>
      </c>
    </row>
    <row r="331" spans="1:15">
      <c r="A331">
        <v>176</v>
      </c>
      <c r="B331" t="s">
        <v>1431</v>
      </c>
      <c r="D331" t="s">
        <v>1547</v>
      </c>
      <c r="E331" t="s">
        <v>1547</v>
      </c>
      <c r="F331" t="s">
        <v>1621</v>
      </c>
      <c r="G331" t="s">
        <v>1622</v>
      </c>
      <c r="H331">
        <f t="shared" si="35"/>
        <v>17.5</v>
      </c>
      <c r="I331">
        <f t="shared" si="36"/>
        <v>17.5</v>
      </c>
      <c r="J331">
        <f t="shared" si="37"/>
        <v>17.5</v>
      </c>
      <c r="K331">
        <f t="shared" si="38"/>
        <v>15.5</v>
      </c>
      <c r="L331" s="33">
        <f t="shared" si="34"/>
        <v>2</v>
      </c>
      <c r="M331">
        <f>IFERROR(INDEX(espn!$J$2:$J$400,MATCH(RIGHT(B331,LEN(B331)-1),espn!$A$2:$A$400,0),1),INDEX(espn!$J$2:$J$400,MATCH(RIGHT(B331,LEN(B331)-1)&amp;" jr.",espn!$A$2:$A$400,0),1))</f>
        <v>21</v>
      </c>
      <c r="N331">
        <f t="shared" si="39"/>
        <v>-3.5</v>
      </c>
      <c r="O331" t="s">
        <v>882</v>
      </c>
    </row>
    <row r="332" spans="1:15">
      <c r="A332">
        <v>98</v>
      </c>
      <c r="B332" t="s">
        <v>1447</v>
      </c>
      <c r="E332" t="s">
        <v>1242</v>
      </c>
      <c r="F332" t="s">
        <v>1584</v>
      </c>
      <c r="G332" t="s">
        <v>1410</v>
      </c>
      <c r="H332" t="str">
        <f t="shared" si="35"/>
        <v/>
      </c>
      <c r="I332">
        <f t="shared" si="36"/>
        <v>36.5</v>
      </c>
      <c r="J332">
        <f t="shared" si="37"/>
        <v>37.5</v>
      </c>
      <c r="K332">
        <f t="shared" si="38"/>
        <v>37.5</v>
      </c>
      <c r="L332" s="33">
        <f t="shared" si="34"/>
        <v>1</v>
      </c>
      <c r="M332">
        <f>IFERROR(INDEX(espn!$J$2:$J$400,MATCH(RIGHT(B332,LEN(B332)-1),espn!$A$2:$A$400,0),1),INDEX(espn!$J$2:$J$400,MATCH(RIGHT(B332,LEN(B332)-1)&amp;" jr.",espn!$A$2:$A$400,0),1))</f>
        <v>41</v>
      </c>
      <c r="N332">
        <f t="shared" si="39"/>
        <v>-3.5</v>
      </c>
      <c r="O332" t="s">
        <v>882</v>
      </c>
    </row>
    <row r="333" spans="1:15">
      <c r="A333">
        <v>108</v>
      </c>
      <c r="B333" t="s">
        <v>1449</v>
      </c>
      <c r="D333" t="s">
        <v>1242</v>
      </c>
      <c r="F333" t="s">
        <v>1125</v>
      </c>
      <c r="G333" t="s">
        <v>1517</v>
      </c>
      <c r="H333">
        <f t="shared" si="35"/>
        <v>36.5</v>
      </c>
      <c r="I333" t="str">
        <f t="shared" si="36"/>
        <v/>
      </c>
      <c r="J333">
        <f t="shared" si="37"/>
        <v>36.5</v>
      </c>
      <c r="K333">
        <f t="shared" si="38"/>
        <v>35.5</v>
      </c>
      <c r="L333" s="33">
        <f t="shared" si="34"/>
        <v>1</v>
      </c>
      <c r="M333">
        <f>IFERROR(INDEX(espn!$J$2:$J$400,MATCH(RIGHT(B333,LEN(B333)-1),espn!$A$2:$A$400,0),1),INDEX(espn!$J$2:$J$400,MATCH(RIGHT(B333,LEN(B333)-1)&amp;" jr.",espn!$A$2:$A$400,0),1))</f>
        <v>40</v>
      </c>
      <c r="N333">
        <f t="shared" si="39"/>
        <v>-3.5</v>
      </c>
      <c r="O333" t="s">
        <v>882</v>
      </c>
    </row>
    <row r="334" spans="1:15">
      <c r="A334">
        <v>42</v>
      </c>
      <c r="B334" t="s">
        <v>1483</v>
      </c>
      <c r="E334" t="s">
        <v>1424</v>
      </c>
      <c r="H334" t="str">
        <f t="shared" si="35"/>
        <v/>
      </c>
      <c r="I334">
        <f t="shared" si="36"/>
        <v>54.5</v>
      </c>
      <c r="J334" t="str">
        <f t="shared" si="37"/>
        <v/>
      </c>
      <c r="K334" t="str">
        <f t="shared" si="38"/>
        <v/>
      </c>
      <c r="L334" s="33">
        <f t="shared" si="34"/>
        <v>0</v>
      </c>
      <c r="M334">
        <f>IFERROR(INDEX(espn!$J$2:$J$400,MATCH(RIGHT(B334,LEN(B334)-1),espn!$A$2:$A$400,0),1),INDEX(espn!$J$2:$J$400,MATCH(RIGHT(B334,LEN(B334)-1)&amp;" jr.",espn!$A$2:$A$400,0),1))</f>
        <v>58</v>
      </c>
      <c r="N334">
        <f t="shared" si="39"/>
        <v>-3.5</v>
      </c>
      <c r="O334" t="s">
        <v>882</v>
      </c>
    </row>
    <row r="335" spans="1:15">
      <c r="A335">
        <v>117</v>
      </c>
      <c r="B335" t="s">
        <v>1484</v>
      </c>
      <c r="D335" t="s">
        <v>1277</v>
      </c>
      <c r="E335" t="s">
        <v>1277</v>
      </c>
      <c r="F335" t="s">
        <v>1623</v>
      </c>
      <c r="H335">
        <f t="shared" si="35"/>
        <v>34.5</v>
      </c>
      <c r="I335">
        <f t="shared" si="36"/>
        <v>34.5</v>
      </c>
      <c r="J335">
        <f t="shared" si="37"/>
        <v>34.5</v>
      </c>
      <c r="K335" t="str">
        <f t="shared" si="38"/>
        <v/>
      </c>
      <c r="L335" s="33">
        <f t="shared" si="34"/>
        <v>0</v>
      </c>
      <c r="M335">
        <f>IFERROR(INDEX(espn!$J$2:$J$400,MATCH(RIGHT(B335,LEN(B335)-1),espn!$A$2:$A$400,0),1),INDEX(espn!$J$2:$J$400,MATCH(RIGHT(B335,LEN(B335)-1)&amp;" jr.",espn!$A$2:$A$400,0),1))</f>
        <v>31</v>
      </c>
      <c r="N335">
        <f>IFERROR(M335-MIN(H335:K335),0)</f>
        <v>-3.5</v>
      </c>
      <c r="O335" t="s">
        <v>856</v>
      </c>
    </row>
    <row r="336" spans="1:15">
      <c r="A336">
        <v>158</v>
      </c>
      <c r="B336" t="s">
        <v>1090</v>
      </c>
      <c r="D336" t="s">
        <v>1624</v>
      </c>
      <c r="E336" t="s">
        <v>1624</v>
      </c>
      <c r="F336" t="s">
        <v>1625</v>
      </c>
      <c r="G336" t="s">
        <v>1626</v>
      </c>
      <c r="H336">
        <f t="shared" si="35"/>
        <v>21.5</v>
      </c>
      <c r="I336">
        <f t="shared" si="36"/>
        <v>21.5</v>
      </c>
      <c r="J336">
        <f t="shared" si="37"/>
        <v>21.5</v>
      </c>
      <c r="K336">
        <f t="shared" si="38"/>
        <v>21.5</v>
      </c>
      <c r="L336" s="33">
        <f t="shared" si="34"/>
        <v>0</v>
      </c>
      <c r="M336">
        <f>IFERROR(INDEX(espn!$J$2:$J$400,MATCH(RIGHT(B336,LEN(B336)-1),espn!$A$2:$A$400,0),1),INDEX(espn!$J$2:$J$400,MATCH(RIGHT(B336,LEN(B336)-1)&amp;" jr.",espn!$A$2:$A$400,0),1))</f>
        <v>25</v>
      </c>
      <c r="N336">
        <f t="shared" ref="N336:N345" si="40">IFERROR(MAX(H336:K336)-M336,0)</f>
        <v>-3.5</v>
      </c>
      <c r="O336" t="s">
        <v>882</v>
      </c>
    </row>
    <row r="337" spans="1:15">
      <c r="A337">
        <v>180</v>
      </c>
      <c r="B337" t="s">
        <v>1130</v>
      </c>
      <c r="E337" t="s">
        <v>1627</v>
      </c>
      <c r="H337" t="str">
        <f t="shared" si="35"/>
        <v/>
      </c>
      <c r="I337">
        <f t="shared" si="36"/>
        <v>17.5</v>
      </c>
      <c r="J337" t="str">
        <f t="shared" si="37"/>
        <v/>
      </c>
      <c r="K337" t="str">
        <f t="shared" si="38"/>
        <v/>
      </c>
      <c r="L337" s="33">
        <f t="shared" si="34"/>
        <v>0</v>
      </c>
      <c r="M337">
        <f>IFERROR(INDEX(espn!$J$2:$J$400,MATCH(RIGHT(B337,LEN(B337)-1),espn!$A$2:$A$400,0),1),INDEX(espn!$J$2:$J$400,MATCH(RIGHT(B337,LEN(B337)-1)&amp;" jr.",espn!$A$2:$A$400,0),1))</f>
        <v>21</v>
      </c>
      <c r="N337">
        <f t="shared" si="40"/>
        <v>-3.5</v>
      </c>
      <c r="O337" t="s">
        <v>882</v>
      </c>
    </row>
    <row r="338" spans="1:15">
      <c r="A338">
        <v>16</v>
      </c>
      <c r="B338" s="36" t="s">
        <v>1400</v>
      </c>
      <c r="D338" t="s">
        <v>1628</v>
      </c>
      <c r="E338" t="s">
        <v>1185</v>
      </c>
      <c r="F338" t="s">
        <v>1629</v>
      </c>
      <c r="G338" t="s">
        <v>1630</v>
      </c>
      <c r="H338">
        <f t="shared" si="35"/>
        <v>65.5</v>
      </c>
      <c r="I338">
        <f t="shared" si="36"/>
        <v>66.5</v>
      </c>
      <c r="J338">
        <f t="shared" si="37"/>
        <v>66.5</v>
      </c>
      <c r="K338">
        <f t="shared" si="38"/>
        <v>64.5</v>
      </c>
      <c r="L338" s="33">
        <f t="shared" si="34"/>
        <v>2</v>
      </c>
      <c r="M338">
        <f>IFERROR(INDEX(espn!$J$2:$J$400,MATCH(RIGHT(B338,LEN(B338)-1),espn!$A$2:$A$400,0),1),INDEX(espn!$J$2:$J$400,MATCH(RIGHT(B338,LEN(B338)-1)&amp;" jr.",espn!$A$2:$A$400,0),1))</f>
        <v>71</v>
      </c>
      <c r="N338">
        <f t="shared" si="40"/>
        <v>-4.5</v>
      </c>
      <c r="O338" t="s">
        <v>882</v>
      </c>
    </row>
    <row r="339" spans="1:15">
      <c r="A339">
        <v>166</v>
      </c>
      <c r="B339" t="s">
        <v>1402</v>
      </c>
      <c r="D339" t="s">
        <v>1631</v>
      </c>
      <c r="E339" t="s">
        <v>1632</v>
      </c>
      <c r="G339" t="s">
        <v>1633</v>
      </c>
      <c r="H339">
        <f t="shared" si="35"/>
        <v>19.5</v>
      </c>
      <c r="I339">
        <f t="shared" si="36"/>
        <v>17.5</v>
      </c>
      <c r="J339" t="str">
        <f t="shared" si="37"/>
        <v/>
      </c>
      <c r="K339">
        <f t="shared" si="38"/>
        <v>19.5</v>
      </c>
      <c r="L339" s="33">
        <f t="shared" si="34"/>
        <v>2</v>
      </c>
      <c r="M339">
        <f>IFERROR(INDEX(espn!$J$2:$J$400,MATCH(RIGHT(B339,LEN(B339)-1),espn!$A$2:$A$400,0),1),INDEX(espn!$J$2:$J$400,MATCH(RIGHT(B339,LEN(B339)-1)&amp;" jr.",espn!$A$2:$A$400,0),1))</f>
        <v>24</v>
      </c>
      <c r="N339">
        <f t="shared" si="40"/>
        <v>-4.5</v>
      </c>
      <c r="O339" t="s">
        <v>882</v>
      </c>
    </row>
    <row r="340" spans="1:15">
      <c r="A340">
        <v>30</v>
      </c>
      <c r="B340" s="39" t="s">
        <v>1433</v>
      </c>
      <c r="D340" t="s">
        <v>1048</v>
      </c>
      <c r="E340" t="s">
        <v>1048</v>
      </c>
      <c r="F340" t="s">
        <v>1425</v>
      </c>
      <c r="G340" t="s">
        <v>1049</v>
      </c>
      <c r="H340">
        <f t="shared" si="35"/>
        <v>56.5</v>
      </c>
      <c r="I340">
        <f t="shared" si="36"/>
        <v>56.5</v>
      </c>
      <c r="J340">
        <f t="shared" si="37"/>
        <v>57.5</v>
      </c>
      <c r="K340">
        <f t="shared" si="38"/>
        <v>56.5</v>
      </c>
      <c r="L340" s="33">
        <f t="shared" si="34"/>
        <v>1</v>
      </c>
      <c r="M340">
        <f>IFERROR(INDEX(espn!$J$2:$J$400,MATCH(RIGHT(B340,LEN(B340)-1),espn!$A$2:$A$400,0),1),INDEX(espn!$J$2:$J$400,MATCH(RIGHT(B340,LEN(B340)-1)&amp;" jr.",espn!$A$2:$A$400,0),1))</f>
        <v>62</v>
      </c>
      <c r="N340">
        <f t="shared" si="40"/>
        <v>-4.5</v>
      </c>
      <c r="O340" t="s">
        <v>882</v>
      </c>
    </row>
    <row r="341" spans="1:15">
      <c r="A341">
        <v>202</v>
      </c>
      <c r="B341" t="s">
        <v>1041</v>
      </c>
      <c r="D341" t="s">
        <v>1590</v>
      </c>
      <c r="E341" t="s">
        <v>1634</v>
      </c>
      <c r="F341" t="s">
        <v>1635</v>
      </c>
      <c r="G341" t="s">
        <v>1129</v>
      </c>
      <c r="H341">
        <f t="shared" si="35"/>
        <v>10.5</v>
      </c>
      <c r="I341">
        <f t="shared" si="36"/>
        <v>11.5</v>
      </c>
      <c r="J341">
        <f t="shared" si="37"/>
        <v>10.5</v>
      </c>
      <c r="K341">
        <f t="shared" si="38"/>
        <v>10.5</v>
      </c>
      <c r="L341" s="33">
        <f t="shared" si="34"/>
        <v>1</v>
      </c>
      <c r="M341">
        <f>IFERROR(INDEX(espn!$J$2:$J$400,MATCH(RIGHT(B341,LEN(B341)-1),espn!$A$2:$A$400,0),1),INDEX(espn!$J$2:$J$400,MATCH(RIGHT(B341,LEN(B341)-1)&amp;" jr.",espn!$A$2:$A$400,0),1))</f>
        <v>16</v>
      </c>
      <c r="N341">
        <f t="shared" si="40"/>
        <v>-4.5</v>
      </c>
      <c r="O341" t="s">
        <v>882</v>
      </c>
    </row>
    <row r="342" spans="1:15">
      <c r="A342">
        <v>212</v>
      </c>
      <c r="B342" t="s">
        <v>1080</v>
      </c>
      <c r="E342" t="s">
        <v>1636</v>
      </c>
      <c r="F342" t="s">
        <v>1637</v>
      </c>
      <c r="H342" t="str">
        <f t="shared" si="35"/>
        <v/>
      </c>
      <c r="I342">
        <f t="shared" si="36"/>
        <v>7.5</v>
      </c>
      <c r="J342">
        <f t="shared" si="37"/>
        <v>6.5</v>
      </c>
      <c r="K342" t="str">
        <f t="shared" si="38"/>
        <v/>
      </c>
      <c r="L342" s="33">
        <f t="shared" si="34"/>
        <v>1</v>
      </c>
      <c r="M342">
        <f>IFERROR(INDEX(espn!$J$2:$J$400,MATCH(RIGHT(B342,LEN(B342)-1),espn!$A$2:$A$400,0),1),INDEX(espn!$J$2:$J$400,MATCH(RIGHT(B342,LEN(B342)-1)&amp;" jr.",espn!$A$2:$A$400,0),1))</f>
        <v>12</v>
      </c>
      <c r="N342">
        <f t="shared" si="40"/>
        <v>-4.5</v>
      </c>
      <c r="O342" t="s">
        <v>882</v>
      </c>
    </row>
    <row r="343" spans="1:15">
      <c r="A343">
        <v>142</v>
      </c>
      <c r="B343" t="s">
        <v>1451</v>
      </c>
      <c r="D343" t="s">
        <v>1078</v>
      </c>
      <c r="E343" t="s">
        <v>1078</v>
      </c>
      <c r="F343" t="s">
        <v>1638</v>
      </c>
      <c r="G343" t="s">
        <v>1213</v>
      </c>
      <c r="H343">
        <f t="shared" si="35"/>
        <v>27.5</v>
      </c>
      <c r="I343">
        <f t="shared" si="36"/>
        <v>27.5</v>
      </c>
      <c r="J343">
        <f t="shared" si="37"/>
        <v>27.5</v>
      </c>
      <c r="K343">
        <f t="shared" si="38"/>
        <v>27.5</v>
      </c>
      <c r="L343" s="33">
        <f t="shared" si="34"/>
        <v>0</v>
      </c>
      <c r="M343">
        <f>IFERROR(INDEX(espn!$J$2:$J$400,MATCH(RIGHT(B343,LEN(B343)-1),espn!$A$2:$A$400,0),1),INDEX(espn!$J$2:$J$400,MATCH(RIGHT(B343,LEN(B343)-1)&amp;" jr.",espn!$A$2:$A$400,0),1))</f>
        <v>32</v>
      </c>
      <c r="N343">
        <f t="shared" si="40"/>
        <v>-4.5</v>
      </c>
      <c r="O343" t="s">
        <v>882</v>
      </c>
    </row>
    <row r="344" spans="1:15">
      <c r="A344">
        <v>188</v>
      </c>
      <c r="B344" t="s">
        <v>1075</v>
      </c>
      <c r="D344" t="s">
        <v>1542</v>
      </c>
      <c r="E344" t="s">
        <v>1639</v>
      </c>
      <c r="H344">
        <f t="shared" si="35"/>
        <v>16.5</v>
      </c>
      <c r="I344">
        <f t="shared" si="36"/>
        <v>16.5</v>
      </c>
      <c r="J344" t="str">
        <f t="shared" si="37"/>
        <v/>
      </c>
      <c r="K344" t="str">
        <f t="shared" si="38"/>
        <v/>
      </c>
      <c r="L344" s="33">
        <f t="shared" si="34"/>
        <v>0</v>
      </c>
      <c r="M344">
        <f>IFERROR(INDEX(espn!$J$2:$J$400,MATCH(RIGHT(B344,LEN(B344)-1),espn!$A$2:$A$400,0),1),INDEX(espn!$J$2:$J$400,MATCH(RIGHT(B344,LEN(B344)-1)&amp;" jr.",espn!$A$2:$A$400,0),1))</f>
        <v>21</v>
      </c>
      <c r="N344">
        <f t="shared" si="40"/>
        <v>-4.5</v>
      </c>
      <c r="O344" t="s">
        <v>882</v>
      </c>
    </row>
    <row r="345" spans="1:15">
      <c r="A345">
        <v>210</v>
      </c>
      <c r="B345" t="s">
        <v>1094</v>
      </c>
      <c r="D345" t="s">
        <v>1640</v>
      </c>
      <c r="E345" t="s">
        <v>1636</v>
      </c>
      <c r="F345" t="s">
        <v>1641</v>
      </c>
      <c r="H345">
        <f t="shared" si="35"/>
        <v>7.5</v>
      </c>
      <c r="I345">
        <f t="shared" si="36"/>
        <v>7.5</v>
      </c>
      <c r="J345">
        <f t="shared" si="37"/>
        <v>7.5</v>
      </c>
      <c r="K345" t="str">
        <f t="shared" si="38"/>
        <v/>
      </c>
      <c r="L345" s="33">
        <f t="shared" si="34"/>
        <v>0</v>
      </c>
      <c r="M345">
        <f>IFERROR(INDEX(espn!$J$2:$J$400,MATCH(RIGHT(B345,LEN(B345)-1),espn!$A$2:$A$400,0),1),INDEX(espn!$J$2:$J$400,MATCH(RIGHT(B345,LEN(B345)-1)&amp;" jr.",espn!$A$2:$A$400,0),1))</f>
        <v>12</v>
      </c>
      <c r="N345">
        <f t="shared" si="40"/>
        <v>-4.5</v>
      </c>
      <c r="O345" t="s">
        <v>882</v>
      </c>
    </row>
    <row r="346" spans="1:15">
      <c r="A346">
        <v>33</v>
      </c>
      <c r="B346" t="s">
        <v>1298</v>
      </c>
      <c r="D346" t="s">
        <v>1111</v>
      </c>
      <c r="E346" t="s">
        <v>1642</v>
      </c>
      <c r="F346" t="s">
        <v>1643</v>
      </c>
      <c r="G346" t="s">
        <v>1644</v>
      </c>
      <c r="H346">
        <f t="shared" si="35"/>
        <v>57.5</v>
      </c>
      <c r="I346">
        <f t="shared" si="36"/>
        <v>55.5</v>
      </c>
      <c r="J346">
        <f t="shared" si="37"/>
        <v>56.5</v>
      </c>
      <c r="K346">
        <f t="shared" si="38"/>
        <v>65.5</v>
      </c>
      <c r="L346" s="33">
        <f t="shared" si="34"/>
        <v>10</v>
      </c>
      <c r="M346">
        <f>IFERROR(INDEX(espn!$J$2:$J$400,MATCH(RIGHT(B346,LEN(B346)-1),espn!$A$2:$A$400,0),1),INDEX(espn!$J$2:$J$400,MATCH(RIGHT(B346,LEN(B346)-1)&amp;" jr.",espn!$A$2:$A$400,0),1))</f>
        <v>50</v>
      </c>
      <c r="N346">
        <f>IFERROR(M346-MIN(H346:K346),0)</f>
        <v>-5.5</v>
      </c>
      <c r="O346" t="s">
        <v>856</v>
      </c>
    </row>
    <row r="347" spans="1:15">
      <c r="A347">
        <v>10</v>
      </c>
      <c r="B347" t="s">
        <v>1368</v>
      </c>
      <c r="D347" t="s">
        <v>1250</v>
      </c>
      <c r="E347" t="s">
        <v>1416</v>
      </c>
      <c r="F347" t="s">
        <v>1645</v>
      </c>
      <c r="G347" t="s">
        <v>1646</v>
      </c>
      <c r="H347">
        <f t="shared" si="35"/>
        <v>73.5</v>
      </c>
      <c r="I347">
        <f t="shared" si="36"/>
        <v>75.5</v>
      </c>
      <c r="J347">
        <f t="shared" si="37"/>
        <v>73.5</v>
      </c>
      <c r="K347">
        <f t="shared" si="38"/>
        <v>72.5</v>
      </c>
      <c r="L347" s="33">
        <f t="shared" si="34"/>
        <v>3</v>
      </c>
      <c r="M347">
        <f>IFERROR(INDEX(espn!$J$2:$J$400,MATCH(RIGHT(B347,LEN(B347)-1),espn!$A$2:$A$400,0),1),INDEX(espn!$J$2:$J$400,MATCH(RIGHT(B347,LEN(B347)-1)&amp;" jr.",espn!$A$2:$A$400,0),1))</f>
        <v>81</v>
      </c>
      <c r="N347">
        <f>IFERROR(MAX(H347:K347)-M347,0)</f>
        <v>-5.5</v>
      </c>
      <c r="O347" t="s">
        <v>882</v>
      </c>
    </row>
    <row r="348" spans="1:15">
      <c r="A348">
        <v>95</v>
      </c>
      <c r="B348" t="s">
        <v>1406</v>
      </c>
      <c r="D348" t="s">
        <v>1343</v>
      </c>
      <c r="E348" t="s">
        <v>1318</v>
      </c>
      <c r="F348" t="s">
        <v>1647</v>
      </c>
      <c r="G348" t="s">
        <v>1448</v>
      </c>
      <c r="H348">
        <f t="shared" si="35"/>
        <v>38.5</v>
      </c>
      <c r="I348">
        <f t="shared" si="36"/>
        <v>37.5</v>
      </c>
      <c r="J348">
        <f t="shared" si="37"/>
        <v>38.5</v>
      </c>
      <c r="K348">
        <f t="shared" si="38"/>
        <v>37.5</v>
      </c>
      <c r="L348" s="33">
        <f t="shared" si="34"/>
        <v>1</v>
      </c>
      <c r="M348">
        <f>IFERROR(INDEX(espn!$J$2:$J$400,MATCH(RIGHT(B348,LEN(B348)-1),espn!$A$2:$A$400,0),1),INDEX(espn!$J$2:$J$400,MATCH(RIGHT(B348,LEN(B348)-1)&amp;" jr.",espn!$A$2:$A$400,0),1))</f>
        <v>32</v>
      </c>
      <c r="N348">
        <f>IFERROR(M348-MIN(H348:K348),0)</f>
        <v>-5.5</v>
      </c>
      <c r="O348" t="s">
        <v>856</v>
      </c>
    </row>
    <row r="349" spans="1:15">
      <c r="A349">
        <v>196</v>
      </c>
      <c r="B349" t="s">
        <v>1147</v>
      </c>
      <c r="D349" t="s">
        <v>1563</v>
      </c>
      <c r="F349" t="s">
        <v>1648</v>
      </c>
      <c r="G349" t="s">
        <v>1649</v>
      </c>
      <c r="H349">
        <f t="shared" si="35"/>
        <v>13.5</v>
      </c>
      <c r="I349" t="str">
        <f t="shared" si="36"/>
        <v/>
      </c>
      <c r="J349">
        <f t="shared" si="37"/>
        <v>13.5</v>
      </c>
      <c r="K349">
        <f t="shared" si="38"/>
        <v>12.5</v>
      </c>
      <c r="L349" s="33">
        <f t="shared" si="34"/>
        <v>1</v>
      </c>
      <c r="M349">
        <f>IFERROR(INDEX(espn!$J$2:$J$400,MATCH(RIGHT(B349,LEN(B349)-1),espn!$A$2:$A$400,0),1),INDEX(espn!$J$2:$J$400,MATCH(RIGHT(B349,LEN(B349)-1)&amp;" jr.",espn!$A$2:$A$400,0),1))</f>
        <v>19</v>
      </c>
      <c r="N349">
        <f t="shared" ref="N349:N375" si="41">IFERROR(MAX(H349:K349)-M349,0)</f>
        <v>-5.5</v>
      </c>
      <c r="O349" t="s">
        <v>882</v>
      </c>
    </row>
    <row r="350" spans="1:15">
      <c r="A350">
        <v>152</v>
      </c>
      <c r="B350" t="s">
        <v>1050</v>
      </c>
      <c r="D350" t="s">
        <v>1587</v>
      </c>
      <c r="E350" t="s">
        <v>1587</v>
      </c>
      <c r="F350" t="s">
        <v>1511</v>
      </c>
      <c r="H350">
        <f t="shared" si="35"/>
        <v>24.5</v>
      </c>
      <c r="I350">
        <f t="shared" si="36"/>
        <v>24.5</v>
      </c>
      <c r="J350">
        <f t="shared" si="37"/>
        <v>24.5</v>
      </c>
      <c r="K350" t="str">
        <f t="shared" si="38"/>
        <v/>
      </c>
      <c r="L350" s="33">
        <f t="shared" si="34"/>
        <v>0</v>
      </c>
      <c r="M350">
        <f>IFERROR(INDEX(espn!$J$2:$J$400,MATCH(RIGHT(B350,LEN(B350)-1),espn!$A$2:$A$400,0),1),INDEX(espn!$J$2:$J$400,MATCH(RIGHT(B350,LEN(B350)-1)&amp;" jr.",espn!$A$2:$A$400,0),1))</f>
        <v>30</v>
      </c>
      <c r="N350">
        <f t="shared" si="41"/>
        <v>-5.5</v>
      </c>
      <c r="O350" t="s">
        <v>882</v>
      </c>
    </row>
    <row r="351" spans="1:15">
      <c r="A351">
        <v>22</v>
      </c>
      <c r="B351" s="39" t="s">
        <v>1321</v>
      </c>
      <c r="D351" t="s">
        <v>1650</v>
      </c>
      <c r="E351" t="s">
        <v>1185</v>
      </c>
      <c r="F351" t="s">
        <v>1651</v>
      </c>
      <c r="G351" t="s">
        <v>1057</v>
      </c>
      <c r="H351">
        <f t="shared" si="35"/>
        <v>61.5</v>
      </c>
      <c r="I351">
        <f t="shared" si="36"/>
        <v>66.5</v>
      </c>
      <c r="J351">
        <f t="shared" si="37"/>
        <v>63.5</v>
      </c>
      <c r="K351">
        <f t="shared" si="38"/>
        <v>64.5</v>
      </c>
      <c r="L351" s="33">
        <f t="shared" si="34"/>
        <v>5</v>
      </c>
      <c r="M351">
        <f>IFERROR(INDEX(espn!$J$2:$J$400,MATCH(RIGHT(B351,LEN(B351)-1),espn!$A$2:$A$400,0),1),INDEX(espn!$J$2:$J$400,MATCH(RIGHT(B351,LEN(B351)-1)&amp;" jr.",espn!$A$2:$A$400,0),1))</f>
        <v>73</v>
      </c>
      <c r="N351">
        <f t="shared" si="41"/>
        <v>-6.5</v>
      </c>
      <c r="O351" t="s">
        <v>882</v>
      </c>
    </row>
    <row r="352" spans="1:15">
      <c r="A352">
        <v>62</v>
      </c>
      <c r="B352" t="s">
        <v>1352</v>
      </c>
      <c r="D352" t="s">
        <v>1652</v>
      </c>
      <c r="E352" t="s">
        <v>1258</v>
      </c>
      <c r="F352" t="s">
        <v>1653</v>
      </c>
      <c r="G352" t="s">
        <v>1464</v>
      </c>
      <c r="H352">
        <f t="shared" si="35"/>
        <v>52.5</v>
      </c>
      <c r="I352">
        <f t="shared" si="36"/>
        <v>49.5</v>
      </c>
      <c r="J352">
        <f t="shared" si="37"/>
        <v>50.5</v>
      </c>
      <c r="K352">
        <f t="shared" si="38"/>
        <v>49.5</v>
      </c>
      <c r="L352" s="33">
        <f t="shared" si="34"/>
        <v>3</v>
      </c>
      <c r="M352">
        <f>IFERROR(INDEX(espn!$J$2:$J$400,MATCH(RIGHT(B352,LEN(B352)-1),espn!$A$2:$A$400,0),1),INDEX(espn!$J$2:$J$400,MATCH(RIGHT(B352,LEN(B352)-1)&amp;" jr.",espn!$A$2:$A$400,0),1))</f>
        <v>59</v>
      </c>
      <c r="N352">
        <f t="shared" si="41"/>
        <v>-6.5</v>
      </c>
      <c r="O352" t="s">
        <v>882</v>
      </c>
    </row>
    <row r="353" spans="1:15">
      <c r="A353">
        <v>134</v>
      </c>
      <c r="B353" t="s">
        <v>1372</v>
      </c>
      <c r="D353" t="s">
        <v>1124</v>
      </c>
      <c r="E353" t="s">
        <v>1507</v>
      </c>
      <c r="F353" t="s">
        <v>1654</v>
      </c>
      <c r="G353" t="s">
        <v>1655</v>
      </c>
      <c r="H353">
        <f t="shared" si="35"/>
        <v>33.5</v>
      </c>
      <c r="I353">
        <f t="shared" si="36"/>
        <v>31.5</v>
      </c>
      <c r="J353">
        <f t="shared" si="37"/>
        <v>33.5</v>
      </c>
      <c r="K353">
        <f t="shared" si="38"/>
        <v>31.5</v>
      </c>
      <c r="L353" s="33">
        <f t="shared" si="34"/>
        <v>2</v>
      </c>
      <c r="M353">
        <f>IFERROR(INDEX(espn!$J$2:$J$400,MATCH(RIGHT(B353,LEN(B353)-1),espn!$A$2:$A$400,0),1),INDEX(espn!$J$2:$J$400,MATCH(RIGHT(B353,LEN(B353)-1)&amp;" jr.",espn!$A$2:$A$400,0),1))</f>
        <v>40</v>
      </c>
      <c r="N353">
        <f t="shared" si="41"/>
        <v>-6.5</v>
      </c>
      <c r="O353" t="s">
        <v>882</v>
      </c>
    </row>
    <row r="354" spans="1:15">
      <c r="A354">
        <v>172</v>
      </c>
      <c r="B354" t="s">
        <v>1053</v>
      </c>
      <c r="D354" t="s">
        <v>1547</v>
      </c>
      <c r="E354" t="s">
        <v>1656</v>
      </c>
      <c r="F354" t="s">
        <v>1657</v>
      </c>
      <c r="G354" t="s">
        <v>1560</v>
      </c>
      <c r="H354">
        <f t="shared" si="35"/>
        <v>17.5</v>
      </c>
      <c r="I354">
        <f t="shared" si="36"/>
        <v>17.5</v>
      </c>
      <c r="J354">
        <f t="shared" si="37"/>
        <v>19.5</v>
      </c>
      <c r="K354">
        <f t="shared" si="38"/>
        <v>17.5</v>
      </c>
      <c r="L354" s="33">
        <f t="shared" si="34"/>
        <v>2</v>
      </c>
      <c r="M354">
        <f>IFERROR(INDEX(espn!$J$2:$J$400,MATCH(RIGHT(B354,LEN(B354)-1),espn!$A$2:$A$400,0),1),INDEX(espn!$J$2:$J$400,MATCH(RIGHT(B354,LEN(B354)-1)&amp;" jr.",espn!$A$2:$A$400,0),1))</f>
        <v>26</v>
      </c>
      <c r="N354">
        <f t="shared" si="41"/>
        <v>-6.5</v>
      </c>
      <c r="O354" t="s">
        <v>882</v>
      </c>
    </row>
    <row r="355" spans="1:15">
      <c r="A355">
        <v>102</v>
      </c>
      <c r="B355" t="s">
        <v>1382</v>
      </c>
      <c r="D355" t="s">
        <v>1242</v>
      </c>
      <c r="E355" t="s">
        <v>1658</v>
      </c>
      <c r="F355" t="s">
        <v>1584</v>
      </c>
      <c r="H355">
        <f t="shared" si="35"/>
        <v>36.5</v>
      </c>
      <c r="I355">
        <f t="shared" si="36"/>
        <v>37.5</v>
      </c>
      <c r="J355">
        <f t="shared" si="37"/>
        <v>37.5</v>
      </c>
      <c r="K355" t="str">
        <f t="shared" si="38"/>
        <v/>
      </c>
      <c r="L355" s="33">
        <f t="shared" si="34"/>
        <v>1</v>
      </c>
      <c r="M355">
        <f>IFERROR(INDEX(espn!$J$2:$J$400,MATCH(RIGHT(B355,LEN(B355)-1),espn!$A$2:$A$400,0),1),INDEX(espn!$J$2:$J$400,MATCH(RIGHT(B355,LEN(B355)-1)&amp;" jr.",espn!$A$2:$A$400,0),1))</f>
        <v>44</v>
      </c>
      <c r="N355">
        <f t="shared" si="41"/>
        <v>-6.5</v>
      </c>
      <c r="O355" t="s">
        <v>882</v>
      </c>
    </row>
    <row r="356" spans="1:15">
      <c r="A356">
        <v>146</v>
      </c>
      <c r="B356" t="s">
        <v>1385</v>
      </c>
      <c r="D356" t="s">
        <v>1587</v>
      </c>
      <c r="E356" t="s">
        <v>1246</v>
      </c>
      <c r="F356" t="s">
        <v>1446</v>
      </c>
      <c r="G356" t="s">
        <v>1248</v>
      </c>
      <c r="H356">
        <f t="shared" si="35"/>
        <v>24.5</v>
      </c>
      <c r="I356">
        <f t="shared" si="36"/>
        <v>25.5</v>
      </c>
      <c r="J356">
        <f t="shared" si="37"/>
        <v>25.5</v>
      </c>
      <c r="K356">
        <f t="shared" si="38"/>
        <v>25.5</v>
      </c>
      <c r="L356" s="33">
        <f t="shared" si="34"/>
        <v>1</v>
      </c>
      <c r="M356">
        <f>IFERROR(INDEX(espn!$J$2:$J$400,MATCH(RIGHT(B356,LEN(B356)-1),espn!$A$2:$A$400,0),1),INDEX(espn!$J$2:$J$400,MATCH(RIGHT(B356,LEN(B356)-1)&amp;" jr.",espn!$A$2:$A$400,0),1))</f>
        <v>32</v>
      </c>
      <c r="N356">
        <f t="shared" si="41"/>
        <v>-6.5</v>
      </c>
      <c r="O356" t="s">
        <v>882</v>
      </c>
    </row>
    <row r="357" spans="1:15">
      <c r="A357">
        <v>154</v>
      </c>
      <c r="B357" t="s">
        <v>1156</v>
      </c>
      <c r="D357" t="s">
        <v>1659</v>
      </c>
      <c r="E357" t="s">
        <v>1660</v>
      </c>
      <c r="F357" t="s">
        <v>1661</v>
      </c>
      <c r="G357" t="s">
        <v>1662</v>
      </c>
      <c r="H357">
        <f t="shared" si="35"/>
        <v>21.5</v>
      </c>
      <c r="I357">
        <f t="shared" si="36"/>
        <v>22.5</v>
      </c>
      <c r="J357">
        <f t="shared" si="37"/>
        <v>21.5</v>
      </c>
      <c r="K357">
        <f t="shared" si="38"/>
        <v>22.5</v>
      </c>
      <c r="L357" s="33">
        <f t="shared" si="34"/>
        <v>1</v>
      </c>
      <c r="M357">
        <f>IFERROR(INDEX(espn!$J$2:$J$400,MATCH(RIGHT(B357,LEN(B357)-1),espn!$A$2:$A$400,0),1),INDEX(espn!$J$2:$J$400,MATCH(RIGHT(B357,LEN(B357)-1)&amp;" jr.",espn!$A$2:$A$400,0),1))</f>
        <v>29</v>
      </c>
      <c r="N357">
        <f t="shared" si="41"/>
        <v>-6.5</v>
      </c>
      <c r="O357" t="s">
        <v>882</v>
      </c>
    </row>
    <row r="358" spans="1:15">
      <c r="A358">
        <v>186</v>
      </c>
      <c r="B358" t="s">
        <v>1085</v>
      </c>
      <c r="D358" t="s">
        <v>1558</v>
      </c>
      <c r="E358" t="s">
        <v>1542</v>
      </c>
      <c r="F358" t="s">
        <v>1663</v>
      </c>
      <c r="G358" t="s">
        <v>1622</v>
      </c>
      <c r="H358">
        <f t="shared" ref="H358:H390" si="42">IFERROR(MID(D358,2,LEN(D358)-5)*1,"")</f>
        <v>16.5</v>
      </c>
      <c r="I358">
        <f t="shared" ref="I358:I390" si="43">IFERROR(MID(E358,2,LEN(E358)-5)*1,"")</f>
        <v>16.5</v>
      </c>
      <c r="J358">
        <f t="shared" ref="J358:J390" si="44">IFERROR(MID(F358,2,LEN(F358)-5)*1,"")</f>
        <v>16.5</v>
      </c>
      <c r="K358">
        <f t="shared" ref="K358:K390" si="45">IFERROR(MID(G358,2,LEN(G358)-5)*1,"")</f>
        <v>15.5</v>
      </c>
      <c r="L358" s="33">
        <f t="shared" si="34"/>
        <v>1</v>
      </c>
      <c r="M358">
        <f>IFERROR(INDEX(espn!$J$2:$J$400,MATCH(RIGHT(B358,LEN(B358)-1),espn!$A$2:$A$400,0),1),INDEX(espn!$J$2:$J$400,MATCH(RIGHT(B358,LEN(B358)-1)&amp;" jr.",espn!$A$2:$A$400,0),1))</f>
        <v>23</v>
      </c>
      <c r="N358">
        <f t="shared" si="41"/>
        <v>-6.5</v>
      </c>
      <c r="O358" t="s">
        <v>882</v>
      </c>
    </row>
    <row r="359" spans="1:15">
      <c r="A359">
        <v>192</v>
      </c>
      <c r="B359" t="s">
        <v>1034</v>
      </c>
      <c r="D359" t="s">
        <v>1664</v>
      </c>
      <c r="E359" t="s">
        <v>1235</v>
      </c>
      <c r="F359" t="s">
        <v>1162</v>
      </c>
      <c r="H359">
        <f t="shared" si="42"/>
        <v>13.5</v>
      </c>
      <c r="I359">
        <f t="shared" si="43"/>
        <v>14.5</v>
      </c>
      <c r="J359">
        <f t="shared" si="44"/>
        <v>13.5</v>
      </c>
      <c r="K359" t="str">
        <f t="shared" si="45"/>
        <v/>
      </c>
      <c r="L359" s="33">
        <f t="shared" si="34"/>
        <v>1</v>
      </c>
      <c r="M359">
        <f>IFERROR(INDEX(espn!$J$2:$J$400,MATCH(RIGHT(B359,LEN(B359)-1),espn!$A$2:$A$400,0),1),INDEX(espn!$J$2:$J$400,MATCH(RIGHT(B359,LEN(B359)-1)&amp;" jr.",espn!$A$2:$A$400,0),1))</f>
        <v>21</v>
      </c>
      <c r="N359">
        <f t="shared" si="41"/>
        <v>-6.5</v>
      </c>
      <c r="O359" t="s">
        <v>882</v>
      </c>
    </row>
    <row r="360" spans="1:15">
      <c r="A360">
        <v>122</v>
      </c>
      <c r="B360" t="s">
        <v>1414</v>
      </c>
      <c r="E360" t="s">
        <v>1124</v>
      </c>
      <c r="H360" t="str">
        <f t="shared" si="42"/>
        <v/>
      </c>
      <c r="I360">
        <f t="shared" si="43"/>
        <v>33.5</v>
      </c>
      <c r="J360" t="str">
        <f t="shared" si="44"/>
        <v/>
      </c>
      <c r="K360" t="str">
        <f t="shared" si="45"/>
        <v/>
      </c>
      <c r="L360" s="33">
        <f t="shared" si="34"/>
        <v>0</v>
      </c>
      <c r="M360">
        <f>IFERROR(INDEX(espn!$J$2:$J$400,MATCH(RIGHT(B360,LEN(B360)-1),espn!$A$2:$A$400,0),1),INDEX(espn!$J$2:$J$400,MATCH(RIGHT(B360,LEN(B360)-1)&amp;" jr.",espn!$A$2:$A$400,0),1))</f>
        <v>40</v>
      </c>
      <c r="N360">
        <f t="shared" si="41"/>
        <v>-6.5</v>
      </c>
      <c r="O360" t="s">
        <v>882</v>
      </c>
    </row>
    <row r="361" spans="1:15">
      <c r="A361">
        <v>50</v>
      </c>
      <c r="B361" t="s">
        <v>1339</v>
      </c>
      <c r="D361" t="s">
        <v>1035</v>
      </c>
      <c r="E361" t="s">
        <v>1036</v>
      </c>
      <c r="F361" t="s">
        <v>1261</v>
      </c>
      <c r="G361" t="s">
        <v>1665</v>
      </c>
      <c r="H361">
        <f t="shared" si="42"/>
        <v>53.5</v>
      </c>
      <c r="I361">
        <f t="shared" si="43"/>
        <v>50.5</v>
      </c>
      <c r="J361">
        <f t="shared" si="44"/>
        <v>52.5</v>
      </c>
      <c r="K361">
        <f t="shared" si="45"/>
        <v>52.5</v>
      </c>
      <c r="L361" s="33">
        <f t="shared" si="34"/>
        <v>3</v>
      </c>
      <c r="M361">
        <f>IFERROR(INDEX(espn!$J$2:$J$400,MATCH(RIGHT(B361,LEN(B361)-1),espn!$A$2:$A$400,0),1),INDEX(espn!$J$2:$J$400,MATCH(RIGHT(B361,LEN(B361)-1)&amp;" jr.",espn!$A$2:$A$400,0),1))</f>
        <v>61</v>
      </c>
      <c r="N361">
        <f t="shared" si="41"/>
        <v>-7.5</v>
      </c>
      <c r="O361" t="s">
        <v>882</v>
      </c>
    </row>
    <row r="362" spans="1:15">
      <c r="A362">
        <v>64</v>
      </c>
      <c r="B362" s="39" t="s">
        <v>1340</v>
      </c>
      <c r="D362" t="s">
        <v>1036</v>
      </c>
      <c r="E362" t="s">
        <v>1198</v>
      </c>
      <c r="F362" t="s">
        <v>1666</v>
      </c>
      <c r="G362" t="s">
        <v>1464</v>
      </c>
      <c r="H362">
        <f t="shared" si="42"/>
        <v>50.5</v>
      </c>
      <c r="I362">
        <f t="shared" si="43"/>
        <v>48.5</v>
      </c>
      <c r="J362">
        <f t="shared" si="44"/>
        <v>51.5</v>
      </c>
      <c r="K362">
        <f t="shared" si="45"/>
        <v>49.5</v>
      </c>
      <c r="L362" s="33">
        <f t="shared" si="34"/>
        <v>3</v>
      </c>
      <c r="M362">
        <f>IFERROR(INDEX(espn!$J$2:$J$400,MATCH(RIGHT(B362,LEN(B362)-1),espn!$A$2:$A$400,0),1),INDEX(espn!$J$2:$J$400,MATCH(RIGHT(B362,LEN(B362)-1)&amp;" jr.",espn!$A$2:$A$400,0),1))</f>
        <v>59</v>
      </c>
      <c r="N362">
        <f t="shared" si="41"/>
        <v>-7.5</v>
      </c>
      <c r="O362" t="s">
        <v>882</v>
      </c>
    </row>
    <row r="363" spans="1:15">
      <c r="A363">
        <v>66</v>
      </c>
      <c r="B363" s="39" t="s">
        <v>1354</v>
      </c>
      <c r="D363" t="s">
        <v>1258</v>
      </c>
      <c r="E363" t="s">
        <v>1198</v>
      </c>
      <c r="F363" t="s">
        <v>1667</v>
      </c>
      <c r="G363" t="s">
        <v>1200</v>
      </c>
      <c r="H363">
        <f t="shared" si="42"/>
        <v>49.5</v>
      </c>
      <c r="I363">
        <f t="shared" si="43"/>
        <v>48.5</v>
      </c>
      <c r="J363">
        <f t="shared" si="44"/>
        <v>49.5</v>
      </c>
      <c r="K363">
        <f t="shared" si="45"/>
        <v>50.5</v>
      </c>
      <c r="L363" s="33">
        <f t="shared" si="34"/>
        <v>2</v>
      </c>
      <c r="M363">
        <f>IFERROR(INDEX(espn!$J$2:$J$400,MATCH(RIGHT(B363,LEN(B363)-1),espn!$A$2:$A$400,0),1),INDEX(espn!$J$2:$J$400,MATCH(RIGHT(B363,LEN(B363)-1)&amp;" jr.",espn!$A$2:$A$400,0),1))</f>
        <v>58</v>
      </c>
      <c r="N363">
        <f t="shared" si="41"/>
        <v>-7.5</v>
      </c>
      <c r="O363" t="s">
        <v>882</v>
      </c>
    </row>
    <row r="364" spans="1:15">
      <c r="A364">
        <v>124</v>
      </c>
      <c r="B364" t="s">
        <v>1356</v>
      </c>
      <c r="D364" t="s">
        <v>1668</v>
      </c>
      <c r="E364" t="s">
        <v>1157</v>
      </c>
      <c r="F364" t="s">
        <v>1654</v>
      </c>
      <c r="G364" t="s">
        <v>1159</v>
      </c>
      <c r="H364">
        <f t="shared" si="42"/>
        <v>34.5</v>
      </c>
      <c r="I364">
        <f t="shared" si="43"/>
        <v>32.5</v>
      </c>
      <c r="J364">
        <f t="shared" si="44"/>
        <v>33.5</v>
      </c>
      <c r="K364">
        <f t="shared" si="45"/>
        <v>33.5</v>
      </c>
      <c r="L364" s="33">
        <f t="shared" si="34"/>
        <v>2</v>
      </c>
      <c r="M364">
        <f>IFERROR(INDEX(espn!$J$2:$J$400,MATCH(RIGHT(B364,LEN(B364)-1),espn!$A$2:$A$400,0),1),INDEX(espn!$J$2:$J$400,MATCH(RIGHT(B364,LEN(B364)-1)&amp;" jr.",espn!$A$2:$A$400,0),1))</f>
        <v>42</v>
      </c>
      <c r="N364">
        <f t="shared" si="41"/>
        <v>-7.5</v>
      </c>
      <c r="O364" t="s">
        <v>882</v>
      </c>
    </row>
    <row r="365" spans="1:15">
      <c r="A365">
        <v>190</v>
      </c>
      <c r="B365" t="s">
        <v>1358</v>
      </c>
      <c r="D365" t="s">
        <v>1152</v>
      </c>
      <c r="E365" t="s">
        <v>1235</v>
      </c>
      <c r="F365" t="s">
        <v>1663</v>
      </c>
      <c r="H365">
        <f t="shared" si="42"/>
        <v>15.5</v>
      </c>
      <c r="I365">
        <f t="shared" si="43"/>
        <v>14.5</v>
      </c>
      <c r="J365">
        <f t="shared" si="44"/>
        <v>16.5</v>
      </c>
      <c r="K365" t="str">
        <f t="shared" si="45"/>
        <v/>
      </c>
      <c r="L365" s="33">
        <f t="shared" si="34"/>
        <v>2</v>
      </c>
      <c r="M365">
        <f>IFERROR(INDEX(espn!$J$2:$J$400,MATCH(RIGHT(B365,LEN(B365)-1),espn!$A$2:$A$400,0),1),INDEX(espn!$J$2:$J$400,MATCH(RIGHT(B365,LEN(B365)-1)&amp;" jr.",espn!$A$2:$A$400,0),1))</f>
        <v>24</v>
      </c>
      <c r="N365">
        <f t="shared" si="41"/>
        <v>-7.5</v>
      </c>
      <c r="O365" t="s">
        <v>882</v>
      </c>
    </row>
    <row r="366" spans="1:15">
      <c r="A366">
        <v>128</v>
      </c>
      <c r="B366" t="s">
        <v>1378</v>
      </c>
      <c r="D366" t="s">
        <v>1669</v>
      </c>
      <c r="E366" t="s">
        <v>1157</v>
      </c>
      <c r="F366" t="s">
        <v>1608</v>
      </c>
      <c r="G366" t="s">
        <v>1670</v>
      </c>
      <c r="H366">
        <f t="shared" si="42"/>
        <v>31.5</v>
      </c>
      <c r="I366">
        <f t="shared" si="43"/>
        <v>32.5</v>
      </c>
      <c r="J366">
        <f t="shared" si="44"/>
        <v>32.5</v>
      </c>
      <c r="K366">
        <f t="shared" si="45"/>
        <v>31.5</v>
      </c>
      <c r="L366" s="33">
        <f t="shared" si="34"/>
        <v>1</v>
      </c>
      <c r="M366">
        <f>IFERROR(INDEX(espn!$J$2:$J$400,MATCH(RIGHT(B366,LEN(B366)-1),espn!$A$2:$A$400,0),1),INDEX(espn!$J$2:$J$400,MATCH(RIGHT(B366,LEN(B366)-1)&amp;" jr.",espn!$A$2:$A$400,0),1))</f>
        <v>40</v>
      </c>
      <c r="N366">
        <f t="shared" si="41"/>
        <v>-7.5</v>
      </c>
      <c r="O366" t="s">
        <v>882</v>
      </c>
    </row>
    <row r="367" spans="1:15">
      <c r="A367">
        <v>160</v>
      </c>
      <c r="B367" t="s">
        <v>1395</v>
      </c>
      <c r="E367" t="s">
        <v>1671</v>
      </c>
      <c r="F367" t="s">
        <v>1672</v>
      </c>
      <c r="G367" t="s">
        <v>1626</v>
      </c>
      <c r="H367" t="str">
        <f t="shared" si="42"/>
        <v/>
      </c>
      <c r="I367">
        <f t="shared" si="43"/>
        <v>21.5</v>
      </c>
      <c r="J367">
        <f t="shared" si="44"/>
        <v>21.5</v>
      </c>
      <c r="K367">
        <f t="shared" si="45"/>
        <v>21.5</v>
      </c>
      <c r="L367" s="33">
        <f t="shared" si="34"/>
        <v>0</v>
      </c>
      <c r="M367">
        <f>IFERROR(INDEX(espn!$J$2:$J$400,MATCH(RIGHT(B367,LEN(B367)-1),espn!$A$2:$A$400,0),1),INDEX(espn!$J$2:$J$400,MATCH(RIGHT(B367,LEN(B367)-1)&amp;" jr.",espn!$A$2:$A$400,0),1))</f>
        <v>29</v>
      </c>
      <c r="N367">
        <f t="shared" si="41"/>
        <v>-7.5</v>
      </c>
      <c r="O367" t="s">
        <v>882</v>
      </c>
    </row>
    <row r="368" spans="1:15">
      <c r="A368">
        <v>218</v>
      </c>
      <c r="B368" t="s">
        <v>1154</v>
      </c>
      <c r="F368" t="s">
        <v>1673</v>
      </c>
      <c r="H368" t="str">
        <f t="shared" si="42"/>
        <v/>
      </c>
      <c r="I368" t="str">
        <f t="shared" si="43"/>
        <v/>
      </c>
      <c r="J368">
        <f t="shared" si="44"/>
        <v>3.5</v>
      </c>
      <c r="K368" t="str">
        <f t="shared" si="45"/>
        <v/>
      </c>
      <c r="L368" s="33">
        <f t="shared" si="34"/>
        <v>0</v>
      </c>
      <c r="M368">
        <f>IFERROR(INDEX(espn!$J$2:$J$400,MATCH(RIGHT(B368,LEN(B368)-1),espn!$A$2:$A$400,0),1),INDEX(espn!$J$2:$J$400,MATCH(RIGHT(B368,LEN(B368)-1)&amp;" jr.",espn!$A$2:$A$400,0),1))</f>
        <v>11</v>
      </c>
      <c r="N368">
        <f t="shared" si="41"/>
        <v>-7.5</v>
      </c>
      <c r="O368" t="s">
        <v>882</v>
      </c>
    </row>
    <row r="369" spans="1:15">
      <c r="A369">
        <v>96</v>
      </c>
      <c r="B369" t="s">
        <v>1342</v>
      </c>
      <c r="D369" t="s">
        <v>1407</v>
      </c>
      <c r="E369" t="s">
        <v>1242</v>
      </c>
      <c r="F369" t="s">
        <v>1409</v>
      </c>
      <c r="H369">
        <f t="shared" si="42"/>
        <v>38.5</v>
      </c>
      <c r="I369">
        <f t="shared" si="43"/>
        <v>36.5</v>
      </c>
      <c r="J369">
        <f t="shared" si="44"/>
        <v>38.5</v>
      </c>
      <c r="K369" t="str">
        <f t="shared" si="45"/>
        <v/>
      </c>
      <c r="L369" s="33">
        <f t="shared" si="34"/>
        <v>2</v>
      </c>
      <c r="M369">
        <f>IFERROR(INDEX(espn!$J$2:$J$400,MATCH(RIGHT(B369,LEN(B369)-1),espn!$A$2:$A$400,0),1),INDEX(espn!$J$2:$J$400,MATCH(RIGHT(B369,LEN(B369)-1)&amp;" jr.",espn!$A$2:$A$400,0),1))</f>
        <v>47</v>
      </c>
      <c r="N369">
        <f t="shared" si="41"/>
        <v>-8.5</v>
      </c>
      <c r="O369" t="s">
        <v>882</v>
      </c>
    </row>
    <row r="370" spans="1:15">
      <c r="A370">
        <v>88</v>
      </c>
      <c r="B370" s="39" t="s">
        <v>1360</v>
      </c>
      <c r="D370" t="s">
        <v>1077</v>
      </c>
      <c r="E370" t="s">
        <v>1674</v>
      </c>
      <c r="F370" t="s">
        <v>1675</v>
      </c>
      <c r="H370">
        <f t="shared" si="42"/>
        <v>40.5</v>
      </c>
      <c r="I370">
        <f t="shared" si="43"/>
        <v>41.5</v>
      </c>
      <c r="J370">
        <f t="shared" si="44"/>
        <v>40.5</v>
      </c>
      <c r="K370" t="str">
        <f t="shared" si="45"/>
        <v/>
      </c>
      <c r="L370" s="33">
        <f t="shared" si="34"/>
        <v>1</v>
      </c>
      <c r="M370">
        <f>IFERROR(INDEX(espn!$J$2:$J$400,MATCH(RIGHT(B370,LEN(B370)-1),espn!$A$2:$A$400,0),1),INDEX(espn!$J$2:$J$400,MATCH(RIGHT(B370,LEN(B370)-1)&amp;" jr.",espn!$A$2:$A$400,0),1))</f>
        <v>50</v>
      </c>
      <c r="N370">
        <f t="shared" si="41"/>
        <v>-8.5</v>
      </c>
      <c r="O370" t="s">
        <v>882</v>
      </c>
    </row>
    <row r="371" spans="1:15">
      <c r="A371">
        <v>120</v>
      </c>
      <c r="B371" t="s">
        <v>1363</v>
      </c>
      <c r="D371" t="s">
        <v>1124</v>
      </c>
      <c r="E371" t="s">
        <v>1124</v>
      </c>
      <c r="F371" t="s">
        <v>1676</v>
      </c>
      <c r="H371">
        <f t="shared" si="42"/>
        <v>33.5</v>
      </c>
      <c r="I371">
        <f t="shared" si="43"/>
        <v>33.5</v>
      </c>
      <c r="J371">
        <f t="shared" si="44"/>
        <v>32.5</v>
      </c>
      <c r="K371" t="str">
        <f t="shared" si="45"/>
        <v/>
      </c>
      <c r="L371" s="33">
        <f t="shared" si="34"/>
        <v>1</v>
      </c>
      <c r="M371">
        <f>IFERROR(INDEX(espn!$J$2:$J$400,MATCH(RIGHT(B371,LEN(B371)-1),espn!$A$2:$A$400,0),1),INDEX(espn!$J$2:$J$400,MATCH(RIGHT(B371,LEN(B371)-1)&amp;" jr.",espn!$A$2:$A$400,0),1))</f>
        <v>42</v>
      </c>
      <c r="N371">
        <f t="shared" si="41"/>
        <v>-8.5</v>
      </c>
      <c r="O371" t="s">
        <v>882</v>
      </c>
    </row>
    <row r="372" spans="1:15">
      <c r="A372">
        <v>140</v>
      </c>
      <c r="B372" t="s">
        <v>1365</v>
      </c>
      <c r="D372" t="s">
        <v>1078</v>
      </c>
      <c r="E372" t="s">
        <v>1677</v>
      </c>
      <c r="F372" t="s">
        <v>1213</v>
      </c>
      <c r="H372">
        <f t="shared" si="42"/>
        <v>27.5</v>
      </c>
      <c r="I372">
        <f t="shared" si="43"/>
        <v>26.5</v>
      </c>
      <c r="J372">
        <f t="shared" si="44"/>
        <v>27.5</v>
      </c>
      <c r="K372" t="str">
        <f t="shared" si="45"/>
        <v/>
      </c>
      <c r="L372" s="33">
        <f t="shared" si="34"/>
        <v>1</v>
      </c>
      <c r="M372">
        <f>IFERROR(INDEX(espn!$J$2:$J$400,MATCH(RIGHT(B372,LEN(B372)-1),espn!$A$2:$A$400,0),1),INDEX(espn!$J$2:$J$400,MATCH(RIGHT(B372,LEN(B372)-1)&amp;" jr.",espn!$A$2:$A$400,0),1))</f>
        <v>36</v>
      </c>
      <c r="N372">
        <f t="shared" si="41"/>
        <v>-8.5</v>
      </c>
      <c r="O372" t="s">
        <v>882</v>
      </c>
    </row>
    <row r="373" spans="1:15">
      <c r="A373">
        <v>76</v>
      </c>
      <c r="B373" s="39" t="s">
        <v>1324</v>
      </c>
      <c r="D373" t="s">
        <v>1678</v>
      </c>
      <c r="E373" t="s">
        <v>1071</v>
      </c>
      <c r="F373" t="s">
        <v>1578</v>
      </c>
      <c r="G373" t="s">
        <v>1679</v>
      </c>
      <c r="H373">
        <f t="shared" si="42"/>
        <v>45.5</v>
      </c>
      <c r="I373">
        <f t="shared" si="43"/>
        <v>43.5</v>
      </c>
      <c r="J373">
        <f t="shared" si="44"/>
        <v>45.5</v>
      </c>
      <c r="K373">
        <f t="shared" si="45"/>
        <v>44.5</v>
      </c>
      <c r="L373" s="33">
        <f t="shared" si="34"/>
        <v>2</v>
      </c>
      <c r="M373">
        <f>IFERROR(INDEX(espn!$J$2:$J$400,MATCH(RIGHT(B373,LEN(B373)-1),espn!$A$2:$A$400,0),1),INDEX(espn!$J$2:$J$400,MATCH(RIGHT(B373,LEN(B373)-1)&amp;" jr.",espn!$A$2:$A$400,0),1))</f>
        <v>55</v>
      </c>
      <c r="N373">
        <f t="shared" si="41"/>
        <v>-9.5</v>
      </c>
      <c r="O373" t="s">
        <v>882</v>
      </c>
    </row>
    <row r="374" spans="1:15">
      <c r="A374">
        <v>48</v>
      </c>
      <c r="B374" t="s">
        <v>1308</v>
      </c>
      <c r="D374" t="s">
        <v>1424</v>
      </c>
      <c r="E374" t="s">
        <v>1252</v>
      </c>
      <c r="F374" t="s">
        <v>1680</v>
      </c>
      <c r="G374" t="s">
        <v>1665</v>
      </c>
      <c r="H374">
        <f t="shared" si="42"/>
        <v>54.5</v>
      </c>
      <c r="I374">
        <f t="shared" si="43"/>
        <v>51.5</v>
      </c>
      <c r="J374">
        <f t="shared" si="44"/>
        <v>54.5</v>
      </c>
      <c r="K374">
        <f t="shared" si="45"/>
        <v>52.5</v>
      </c>
      <c r="L374" s="33">
        <f t="shared" si="34"/>
        <v>3</v>
      </c>
      <c r="M374">
        <f>IFERROR(INDEX(espn!$J$2:$J$400,MATCH(RIGHT(B374,LEN(B374)-1),espn!$A$2:$A$400,0),1),INDEX(espn!$J$2:$J$400,MATCH(RIGHT(B374,LEN(B374)-1)&amp;" jr.",espn!$A$2:$A$400,0),1))</f>
        <v>65</v>
      </c>
      <c r="N374">
        <f t="shared" si="41"/>
        <v>-10.5</v>
      </c>
      <c r="O374" t="s">
        <v>882</v>
      </c>
    </row>
    <row r="375" spans="1:15">
      <c r="A375">
        <v>100</v>
      </c>
      <c r="B375" t="s">
        <v>1317</v>
      </c>
      <c r="D375" t="s">
        <v>1408</v>
      </c>
      <c r="E375" t="s">
        <v>1408</v>
      </c>
      <c r="F375" t="s">
        <v>1681</v>
      </c>
      <c r="G375" t="s">
        <v>1682</v>
      </c>
      <c r="H375">
        <f t="shared" si="42"/>
        <v>37.5</v>
      </c>
      <c r="I375">
        <f t="shared" si="43"/>
        <v>37.5</v>
      </c>
      <c r="J375">
        <f t="shared" si="44"/>
        <v>35.5</v>
      </c>
      <c r="K375">
        <f t="shared" si="45"/>
        <v>35.5</v>
      </c>
      <c r="L375" s="33">
        <f t="shared" si="34"/>
        <v>2</v>
      </c>
      <c r="M375">
        <f>IFERROR(INDEX(espn!$J$2:$J$400,MATCH(RIGHT(B375,LEN(B375)-1),espn!$A$2:$A$400,0),1),INDEX(espn!$J$2:$J$400,MATCH(RIGHT(B375,LEN(B375)-1)&amp;" jr.",espn!$A$2:$A$400,0),1))</f>
        <v>48</v>
      </c>
      <c r="N375">
        <f t="shared" si="41"/>
        <v>-10.5</v>
      </c>
      <c r="O375" t="s">
        <v>882</v>
      </c>
    </row>
    <row r="376" spans="1:15">
      <c r="A376">
        <v>53</v>
      </c>
      <c r="B376" s="39" t="s">
        <v>1328</v>
      </c>
      <c r="D376" t="s">
        <v>1051</v>
      </c>
      <c r="E376" t="s">
        <v>1081</v>
      </c>
      <c r="F376" t="s">
        <v>1683</v>
      </c>
      <c r="H376">
        <f t="shared" si="42"/>
        <v>52.5</v>
      </c>
      <c r="I376">
        <f t="shared" si="43"/>
        <v>53.5</v>
      </c>
      <c r="J376">
        <f t="shared" si="44"/>
        <v>52.5</v>
      </c>
      <c r="K376" t="str">
        <f t="shared" si="45"/>
        <v/>
      </c>
      <c r="L376" s="33">
        <f t="shared" si="34"/>
        <v>1</v>
      </c>
      <c r="M376">
        <f>IFERROR(INDEX(espn!$J$2:$J$400,MATCH(RIGHT(B376,LEN(B376)-1),espn!$A$2:$A$400,0),1),INDEX(espn!$J$2:$J$400,MATCH(RIGHT(B376,LEN(B376)-1)&amp;" jr.",espn!$A$2:$A$400,0),1))</f>
        <v>42</v>
      </c>
      <c r="N376">
        <f>IFERROR(M376-MIN(H376:K376),0)</f>
        <v>-10.5</v>
      </c>
      <c r="O376" t="s">
        <v>856</v>
      </c>
    </row>
    <row r="377" spans="1:15">
      <c r="A377">
        <v>78</v>
      </c>
      <c r="B377" t="s">
        <v>1330</v>
      </c>
      <c r="D377" t="s">
        <v>1469</v>
      </c>
      <c r="E377" t="s">
        <v>1071</v>
      </c>
      <c r="F377" t="s">
        <v>1684</v>
      </c>
      <c r="H377">
        <f t="shared" si="42"/>
        <v>44.5</v>
      </c>
      <c r="I377">
        <f t="shared" si="43"/>
        <v>43.5</v>
      </c>
      <c r="J377">
        <f t="shared" si="44"/>
        <v>44.5</v>
      </c>
      <c r="K377" t="str">
        <f t="shared" si="45"/>
        <v/>
      </c>
      <c r="L377" s="33">
        <f t="shared" si="34"/>
        <v>1</v>
      </c>
      <c r="M377">
        <f>IFERROR(INDEX(espn!$J$2:$J$400,MATCH(RIGHT(B377,LEN(B377)-1),espn!$A$2:$A$400,0),1),INDEX(espn!$J$2:$J$400,MATCH(RIGHT(B377,LEN(B377)-1)&amp;" jr.",espn!$A$2:$A$400,0),1))</f>
        <v>55</v>
      </c>
      <c r="N377">
        <f>IFERROR(MAX(H377:K377)-M377,0)</f>
        <v>-10.5</v>
      </c>
      <c r="O377" t="s">
        <v>882</v>
      </c>
    </row>
    <row r="378" spans="1:15">
      <c r="A378">
        <v>21</v>
      </c>
      <c r="B378" s="39" t="s">
        <v>1345</v>
      </c>
      <c r="D378" t="s">
        <v>1087</v>
      </c>
      <c r="F378" t="s">
        <v>1685</v>
      </c>
      <c r="H378">
        <f t="shared" si="42"/>
        <v>64.5</v>
      </c>
      <c r="I378" t="str">
        <f t="shared" si="43"/>
        <v/>
      </c>
      <c r="J378">
        <f t="shared" si="44"/>
        <v>64.5</v>
      </c>
      <c r="K378" t="str">
        <f t="shared" si="45"/>
        <v/>
      </c>
      <c r="L378" s="33">
        <f t="shared" si="34"/>
        <v>0</v>
      </c>
      <c r="M378">
        <f>IFERROR(INDEX(espn!$J$2:$J$400,MATCH(RIGHT(B378,LEN(B378)-1),espn!$A$2:$A$400,0),1),INDEX(espn!$J$2:$J$400,MATCH(RIGHT(B378,LEN(B378)-1)&amp;" jr.",espn!$A$2:$A$400,0),1))</f>
        <v>54</v>
      </c>
      <c r="N378">
        <f>IFERROR(M378-MIN(H378:K378),0)</f>
        <v>-10.5</v>
      </c>
      <c r="O378" t="s">
        <v>856</v>
      </c>
    </row>
    <row r="379" spans="1:15">
      <c r="A379">
        <v>156</v>
      </c>
      <c r="B379" t="s">
        <v>1347</v>
      </c>
      <c r="E379" t="s">
        <v>1660</v>
      </c>
      <c r="H379" t="str">
        <f t="shared" si="42"/>
        <v/>
      </c>
      <c r="I379">
        <f t="shared" si="43"/>
        <v>22.5</v>
      </c>
      <c r="J379" t="str">
        <f t="shared" si="44"/>
        <v/>
      </c>
      <c r="K379" t="str">
        <f t="shared" si="45"/>
        <v/>
      </c>
      <c r="L379" s="33">
        <f t="shared" si="34"/>
        <v>0</v>
      </c>
      <c r="M379">
        <f>IFERROR(INDEX(espn!$J$2:$J$400,MATCH(RIGHT(B379,LEN(B379)-1),espn!$A$2:$A$400,0),1),INDEX(espn!$J$2:$J$400,MATCH(RIGHT(B379,LEN(B379)-1)&amp;" jr.",espn!$A$2:$A$400,0),1))</f>
        <v>33</v>
      </c>
      <c r="N379">
        <f t="shared" ref="N379:N390" si="46">IFERROR(MAX(H379:K379)-M379,0)</f>
        <v>-10.5</v>
      </c>
      <c r="O379" t="s">
        <v>882</v>
      </c>
    </row>
    <row r="380" spans="1:15">
      <c r="A380">
        <v>46</v>
      </c>
      <c r="B380" t="s">
        <v>1282</v>
      </c>
      <c r="D380" t="s">
        <v>1686</v>
      </c>
      <c r="E380" t="s">
        <v>1687</v>
      </c>
      <c r="F380" t="s">
        <v>1199</v>
      </c>
      <c r="G380" t="s">
        <v>1499</v>
      </c>
      <c r="H380">
        <f t="shared" si="42"/>
        <v>54.5</v>
      </c>
      <c r="I380">
        <f t="shared" si="43"/>
        <v>60.5</v>
      </c>
      <c r="J380">
        <f t="shared" si="44"/>
        <v>53.5</v>
      </c>
      <c r="K380">
        <f t="shared" si="45"/>
        <v>53.5</v>
      </c>
      <c r="L380" s="33">
        <f t="shared" si="34"/>
        <v>7</v>
      </c>
      <c r="M380">
        <f>IFERROR(INDEX(espn!$J$2:$J$400,MATCH(RIGHT(B380,LEN(B380)-1),espn!$A$2:$A$400,0),1),INDEX(espn!$J$2:$J$400,MATCH(RIGHT(B380,LEN(B380)-1)&amp;" jr.",espn!$A$2:$A$400,0),1))</f>
        <v>72</v>
      </c>
      <c r="N380">
        <f t="shared" si="46"/>
        <v>-11.5</v>
      </c>
      <c r="O380" t="s">
        <v>882</v>
      </c>
    </row>
    <row r="381" spans="1:15">
      <c r="A381">
        <v>18</v>
      </c>
      <c r="B381" s="39" t="s">
        <v>1301</v>
      </c>
      <c r="D381" t="s">
        <v>1688</v>
      </c>
      <c r="E381" t="s">
        <v>1054</v>
      </c>
      <c r="F381" t="s">
        <v>1689</v>
      </c>
      <c r="G381" t="s">
        <v>1629</v>
      </c>
      <c r="H381">
        <f t="shared" si="42"/>
        <v>68.5</v>
      </c>
      <c r="I381">
        <f t="shared" si="43"/>
        <v>64.5</v>
      </c>
      <c r="J381">
        <f t="shared" si="44"/>
        <v>66.5</v>
      </c>
      <c r="K381">
        <f t="shared" si="45"/>
        <v>66.5</v>
      </c>
      <c r="L381" s="33">
        <f t="shared" si="34"/>
        <v>4</v>
      </c>
      <c r="M381">
        <f>IFERROR(INDEX(espn!$J$2:$J$400,MATCH(RIGHT(B381,LEN(B381)-1),espn!$A$2:$A$400,0),1),INDEX(espn!$J$2:$J$400,MATCH(RIGHT(B381,LEN(B381)-1)&amp;" jr.",espn!$A$2:$A$400,0),1))</f>
        <v>80</v>
      </c>
      <c r="N381">
        <f t="shared" si="46"/>
        <v>-11.5</v>
      </c>
      <c r="O381" t="s">
        <v>882</v>
      </c>
    </row>
    <row r="382" spans="1:15">
      <c r="A382">
        <v>86</v>
      </c>
      <c r="B382" t="s">
        <v>1333</v>
      </c>
      <c r="D382" t="s">
        <v>1690</v>
      </c>
      <c r="E382" t="s">
        <v>1077</v>
      </c>
      <c r="F382" t="s">
        <v>1691</v>
      </c>
      <c r="G382" t="s">
        <v>1675</v>
      </c>
      <c r="H382">
        <f t="shared" si="42"/>
        <v>40.5</v>
      </c>
      <c r="I382">
        <f t="shared" si="43"/>
        <v>40.5</v>
      </c>
      <c r="J382">
        <f t="shared" si="44"/>
        <v>40.5</v>
      </c>
      <c r="K382">
        <f t="shared" si="45"/>
        <v>40.5</v>
      </c>
      <c r="L382" s="33">
        <f t="shared" si="34"/>
        <v>0</v>
      </c>
      <c r="M382">
        <f>IFERROR(INDEX(espn!$J$2:$J$400,MATCH(RIGHT(B382,LEN(B382)-1),espn!$A$2:$A$400,0),1),INDEX(espn!$J$2:$J$400,MATCH(RIGHT(B382,LEN(B382)-1)&amp;" jr.",espn!$A$2:$A$400,0),1))</f>
        <v>52</v>
      </c>
      <c r="N382">
        <f t="shared" si="46"/>
        <v>-11.5</v>
      </c>
      <c r="O382" t="s">
        <v>882</v>
      </c>
    </row>
    <row r="383" spans="1:15">
      <c r="A383">
        <v>60</v>
      </c>
      <c r="B383" t="s">
        <v>1305</v>
      </c>
      <c r="D383" t="s">
        <v>1036</v>
      </c>
      <c r="F383" t="s">
        <v>1692</v>
      </c>
      <c r="G383" t="s">
        <v>1463</v>
      </c>
      <c r="H383">
        <f t="shared" si="42"/>
        <v>50.5</v>
      </c>
      <c r="I383" t="str">
        <f t="shared" si="43"/>
        <v/>
      </c>
      <c r="J383">
        <f t="shared" si="44"/>
        <v>50.5</v>
      </c>
      <c r="K383">
        <f t="shared" si="45"/>
        <v>48.5</v>
      </c>
      <c r="L383" s="33">
        <f t="shared" si="34"/>
        <v>2</v>
      </c>
      <c r="M383">
        <f>IFERROR(INDEX(espn!$J$2:$J$400,MATCH(RIGHT(B383,LEN(B383)-1),espn!$A$2:$A$400,0),1),INDEX(espn!$J$2:$J$400,MATCH(RIGHT(B383,LEN(B383)-1)&amp;" jr.",espn!$A$2:$A$400,0),1))</f>
        <v>64</v>
      </c>
      <c r="N383">
        <f t="shared" si="46"/>
        <v>-13.5</v>
      </c>
      <c r="O383" t="s">
        <v>882</v>
      </c>
    </row>
    <row r="384" spans="1:15">
      <c r="A384">
        <v>106</v>
      </c>
      <c r="B384" t="s">
        <v>1312</v>
      </c>
      <c r="D384" t="s">
        <v>1242</v>
      </c>
      <c r="E384" t="s">
        <v>1242</v>
      </c>
      <c r="F384" t="s">
        <v>1125</v>
      </c>
      <c r="H384">
        <f t="shared" si="42"/>
        <v>36.5</v>
      </c>
      <c r="I384">
        <f t="shared" si="43"/>
        <v>36.5</v>
      </c>
      <c r="J384">
        <f t="shared" si="44"/>
        <v>36.5</v>
      </c>
      <c r="K384" t="str">
        <f t="shared" si="45"/>
        <v/>
      </c>
      <c r="L384" s="33">
        <f t="shared" si="34"/>
        <v>0</v>
      </c>
      <c r="M384">
        <f>IFERROR(INDEX(espn!$J$2:$J$400,MATCH(RIGHT(B384,LEN(B384)-1),espn!$A$2:$A$400,0),1),INDEX(espn!$J$2:$J$400,MATCH(RIGHT(B384,LEN(B384)-1)&amp;" jr.",espn!$A$2:$A$400,0),1))</f>
        <v>50</v>
      </c>
      <c r="N384">
        <f t="shared" si="46"/>
        <v>-13.5</v>
      </c>
      <c r="O384" t="s">
        <v>882</v>
      </c>
    </row>
    <row r="385" spans="1:15">
      <c r="A385">
        <v>24</v>
      </c>
      <c r="B385" t="s">
        <v>1289</v>
      </c>
      <c r="D385" t="s">
        <v>1693</v>
      </c>
      <c r="E385" t="s">
        <v>1177</v>
      </c>
      <c r="F385" t="s">
        <v>1694</v>
      </c>
      <c r="G385" t="s">
        <v>1057</v>
      </c>
      <c r="H385">
        <f t="shared" si="42"/>
        <v>61.5</v>
      </c>
      <c r="I385">
        <f t="shared" si="43"/>
        <v>61.5</v>
      </c>
      <c r="J385">
        <f t="shared" si="44"/>
        <v>62.5</v>
      </c>
      <c r="K385">
        <f t="shared" si="45"/>
        <v>64.5</v>
      </c>
      <c r="L385" s="33">
        <f t="shared" si="34"/>
        <v>3</v>
      </c>
      <c r="M385">
        <f>IFERROR(INDEX(espn!$J$2:$J$400,MATCH(RIGHT(B385,LEN(B385)-1),espn!$A$2:$A$400,0),1),INDEX(espn!$J$2:$J$400,MATCH(RIGHT(B385,LEN(B385)-1)&amp;" jr.",espn!$A$2:$A$400,0),1))</f>
        <v>79</v>
      </c>
      <c r="N385">
        <f t="shared" si="46"/>
        <v>-14.5</v>
      </c>
      <c r="O385" t="s">
        <v>882</v>
      </c>
    </row>
    <row r="386" spans="1:15">
      <c r="A386">
        <v>2</v>
      </c>
      <c r="B386" s="39" t="s">
        <v>1695</v>
      </c>
      <c r="D386" t="s">
        <v>1696</v>
      </c>
      <c r="E386" t="s">
        <v>1697</v>
      </c>
      <c r="F386" t="s">
        <v>1698</v>
      </c>
      <c r="G386" t="s">
        <v>1699</v>
      </c>
      <c r="H386">
        <f t="shared" si="42"/>
        <v>87.5</v>
      </c>
      <c r="I386">
        <f t="shared" si="43"/>
        <v>89.5</v>
      </c>
      <c r="J386">
        <f t="shared" si="44"/>
        <v>88.5</v>
      </c>
      <c r="K386">
        <f t="shared" si="45"/>
        <v>87.5</v>
      </c>
      <c r="L386" s="33">
        <f t="shared" ref="L386:L449" si="47">MAX(H386:K386)-MIN(H386:K386)</f>
        <v>2</v>
      </c>
      <c r="M386">
        <f>IFERROR(INDEX(espn!$J$2:$J$400,MATCH(RIGHT(B386,LEN(B386)-1),espn!$A$2:$A$400,0),1),INDEX(espn!$J$2:$J$400,MATCH(RIGHT(B386,LEN(B386)-1)&amp;" jr.",espn!$A$2:$A$400,0),1))</f>
        <v>105</v>
      </c>
      <c r="N386">
        <f t="shared" si="46"/>
        <v>-15.5</v>
      </c>
      <c r="O386" t="s">
        <v>882</v>
      </c>
    </row>
    <row r="387" spans="1:15">
      <c r="A387">
        <v>118</v>
      </c>
      <c r="B387" t="s">
        <v>1276</v>
      </c>
      <c r="D387" t="s">
        <v>1485</v>
      </c>
      <c r="E387" t="s">
        <v>1507</v>
      </c>
      <c r="F387" t="s">
        <v>1700</v>
      </c>
      <c r="H387">
        <f t="shared" si="42"/>
        <v>34.5</v>
      </c>
      <c r="I387">
        <f t="shared" si="43"/>
        <v>31.5</v>
      </c>
      <c r="J387">
        <f t="shared" si="44"/>
        <v>34.5</v>
      </c>
      <c r="K387" t="str">
        <f t="shared" si="45"/>
        <v/>
      </c>
      <c r="L387" s="33">
        <f t="shared" si="47"/>
        <v>3</v>
      </c>
      <c r="M387">
        <f>IFERROR(INDEX(espn!$J$2:$J$400,MATCH(RIGHT(B387,LEN(B387)-1),espn!$A$2:$A$400,0),1),INDEX(espn!$J$2:$J$400,MATCH(RIGHT(B387,LEN(B387)-1)&amp;" jr.",espn!$A$2:$A$400,0),1))</f>
        <v>51</v>
      </c>
      <c r="N387">
        <f t="shared" si="46"/>
        <v>-16.5</v>
      </c>
      <c r="O387" t="s">
        <v>882</v>
      </c>
    </row>
    <row r="388" spans="1:15">
      <c r="A388">
        <v>164</v>
      </c>
      <c r="B388" t="s">
        <v>1286</v>
      </c>
      <c r="D388" t="s">
        <v>1546</v>
      </c>
      <c r="E388" t="s">
        <v>1624</v>
      </c>
      <c r="F388" t="s">
        <v>1202</v>
      </c>
      <c r="H388">
        <f t="shared" si="42"/>
        <v>20.5</v>
      </c>
      <c r="I388">
        <f t="shared" si="43"/>
        <v>21.5</v>
      </c>
      <c r="J388">
        <f t="shared" si="44"/>
        <v>20.5</v>
      </c>
      <c r="K388" t="str">
        <f t="shared" si="45"/>
        <v/>
      </c>
      <c r="L388" s="33">
        <f t="shared" si="47"/>
        <v>1</v>
      </c>
      <c r="M388">
        <f>IFERROR(INDEX(espn!$J$2:$J$400,MATCH(RIGHT(B388,LEN(B388)-1),espn!$A$2:$A$400,0),1),INDEX(espn!$J$2:$J$400,MATCH(RIGHT(B388,LEN(B388)-1)&amp;" jr.",espn!$A$2:$A$400,0),1))</f>
        <v>39</v>
      </c>
      <c r="N388">
        <f t="shared" si="46"/>
        <v>-17.5</v>
      </c>
      <c r="O388" t="s">
        <v>882</v>
      </c>
    </row>
    <row r="389" spans="1:15">
      <c r="A389">
        <v>34</v>
      </c>
      <c r="B389" t="s">
        <v>1280</v>
      </c>
      <c r="D389" t="s">
        <v>1234</v>
      </c>
      <c r="F389" t="s">
        <v>1701</v>
      </c>
      <c r="H389">
        <f t="shared" si="42"/>
        <v>57.5</v>
      </c>
      <c r="I389" t="str">
        <f t="shared" si="43"/>
        <v/>
      </c>
      <c r="J389">
        <f t="shared" si="44"/>
        <v>57.5</v>
      </c>
      <c r="K389" t="str">
        <f t="shared" si="45"/>
        <v/>
      </c>
      <c r="L389" s="33">
        <f t="shared" si="47"/>
        <v>0</v>
      </c>
      <c r="M389">
        <f>IFERROR(INDEX(espn!$J$2:$J$400,MATCH(RIGHT(B389,LEN(B389)-1),espn!$A$2:$A$400,0),1),INDEX(espn!$J$2:$J$400,MATCH(RIGHT(B389,LEN(B389)-1)&amp;" jr.",espn!$A$2:$A$400,0),1))</f>
        <v>77</v>
      </c>
      <c r="N389">
        <f t="shared" si="46"/>
        <v>-19.5</v>
      </c>
      <c r="O389" t="s">
        <v>882</v>
      </c>
    </row>
    <row r="390" spans="1:15">
      <c r="A390">
        <v>4</v>
      </c>
      <c r="B390" s="39" t="s">
        <v>1271</v>
      </c>
      <c r="D390" t="s">
        <v>1702</v>
      </c>
      <c r="E390" t="s">
        <v>1703</v>
      </c>
      <c r="F390" t="s">
        <v>1704</v>
      </c>
      <c r="G390" t="s">
        <v>1705</v>
      </c>
      <c r="H390">
        <f t="shared" si="42"/>
        <v>87.5</v>
      </c>
      <c r="I390">
        <f t="shared" si="43"/>
        <v>87.5</v>
      </c>
      <c r="J390">
        <f t="shared" si="44"/>
        <v>85.5</v>
      </c>
      <c r="K390">
        <f t="shared" si="45"/>
        <v>85.5</v>
      </c>
      <c r="L390" s="33">
        <f t="shared" si="47"/>
        <v>2</v>
      </c>
      <c r="M390">
        <f>IFERROR(INDEX(espn!$J$2:$J$400,MATCH(RIGHT(B390,LEN(B390)-1),espn!$A$2:$A$400,0),1),INDEX(espn!$J$2:$J$400,MATCH(RIGHT(B390,LEN(B390)-1)&amp;" jr.",espn!$A$2:$A$400,0),1))</f>
        <v>110</v>
      </c>
      <c r="N390">
        <f t="shared" si="46"/>
        <v>-22.5</v>
      </c>
      <c r="O390" t="s">
        <v>882</v>
      </c>
    </row>
    <row r="391" spans="1:15">
      <c r="A391">
        <v>390</v>
      </c>
      <c r="L391" s="33">
        <f t="shared" si="47"/>
        <v>0</v>
      </c>
    </row>
  </sheetData>
  <autoFilter ref="A1:O392" xr:uid="{00000000-0009-0000-0000-000004000000}">
    <sortState xmlns:xlrd2="http://schemas.microsoft.com/office/spreadsheetml/2017/richdata2" ref="A2:O392">
      <sortCondition descending="1" ref="N1:N392"/>
    </sortState>
  </autoFilter>
  <conditionalFormatting sqref="L1:L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:N1048576">
    <cfRule type="colorScale" priority="1">
      <colorScale>
        <cfvo type="num" val="0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390"/>
  <sheetViews>
    <sheetView workbookViewId="0">
      <selection activeCell="B33" sqref="B33"/>
    </sheetView>
  </sheetViews>
  <sheetFormatPr baseColWidth="10" defaultRowHeight="13"/>
  <cols>
    <col min="1" max="1" width="4.1640625" style="40" bestFit="1" customWidth="1"/>
    <col min="2" max="2" width="21.5" style="40" bestFit="1" customWidth="1"/>
    <col min="3" max="15" width="10.83203125" style="40" customWidth="1"/>
    <col min="16" max="16384" width="10.83203125" style="40"/>
  </cols>
  <sheetData>
    <row r="1" spans="1:14">
      <c r="A1" s="39" t="s">
        <v>845</v>
      </c>
      <c r="G1" s="39"/>
      <c r="H1" s="39" t="s">
        <v>846</v>
      </c>
      <c r="I1" s="39" t="s">
        <v>847</v>
      </c>
      <c r="J1" s="39" t="s">
        <v>1032</v>
      </c>
      <c r="K1" s="31"/>
      <c r="L1" s="34" t="s">
        <v>850</v>
      </c>
      <c r="M1" s="39" t="s">
        <v>851</v>
      </c>
    </row>
    <row r="2" spans="1:14">
      <c r="A2">
        <v>1</v>
      </c>
      <c r="B2" s="39" t="s">
        <v>1695</v>
      </c>
      <c r="D2" t="s">
        <v>1706</v>
      </c>
      <c r="E2" t="s">
        <v>1707</v>
      </c>
      <c r="F2" t="s">
        <v>1708</v>
      </c>
      <c r="H2">
        <f t="shared" ref="H2:H65" si="0">IFERROR(MID(D2,2,LEN(D2)-5)*1,"")</f>
        <v>6.5</v>
      </c>
      <c r="I2">
        <f t="shared" ref="I2:I65" si="1">IFERROR(MID(E2,2,LEN(E2)-5)*1,"")</f>
        <v>7.5</v>
      </c>
      <c r="J2">
        <f t="shared" ref="J2:J65" si="2">IFERROR(MID(F2,2,LEN(F2)-5)*1,"")</f>
        <v>6.5</v>
      </c>
      <c r="K2" s="33">
        <f t="shared" ref="K2:K65" si="3">MAX(G2:J2)-MIN(G2:J2)</f>
        <v>1</v>
      </c>
      <c r="L2">
        <f>IFERROR(INDEX(espn!$I$2:$I$400,MATCH(RIGHT(B2,LEN(B2)-1),espn!$A$2:$A$400,0),1),INDEX(espn!$I$2:$I$400,MATCH(RIGHT(B2,LEN(B2)-1)&amp;" jr.",espn!$A$2:$A$400,0),1))</f>
        <v>9</v>
      </c>
      <c r="M2">
        <f>IFERROR(L2-MIN(H2:J2),0)</f>
        <v>2.5</v>
      </c>
      <c r="N2" t="s">
        <v>856</v>
      </c>
    </row>
    <row r="3" spans="1:14">
      <c r="A3">
        <v>5</v>
      </c>
      <c r="B3" t="s">
        <v>1271</v>
      </c>
      <c r="D3" t="s">
        <v>1709</v>
      </c>
      <c r="E3" t="s">
        <v>1710</v>
      </c>
      <c r="F3" t="s">
        <v>1711</v>
      </c>
      <c r="H3">
        <f t="shared" si="0"/>
        <v>5.5</v>
      </c>
      <c r="I3">
        <f t="shared" si="1"/>
        <v>6.5</v>
      </c>
      <c r="J3">
        <f t="shared" si="2"/>
        <v>5.5</v>
      </c>
      <c r="K3" s="33">
        <f t="shared" si="3"/>
        <v>1</v>
      </c>
      <c r="L3">
        <f>IFERROR(INDEX(espn!$I$2:$I$400,MATCH(RIGHT(B3,LEN(B3)-1),espn!$A$2:$A$400,0),1),INDEX(espn!$I$2:$I$400,MATCH(RIGHT(B3,LEN(B3)-1)&amp;" jr.",espn!$A$2:$A$400,0),1))</f>
        <v>7</v>
      </c>
      <c r="M3">
        <f>IFERROR(L3-MIN(H3:J3),0)</f>
        <v>1.5</v>
      </c>
      <c r="N3" t="s">
        <v>856</v>
      </c>
    </row>
    <row r="4" spans="1:14">
      <c r="A4">
        <v>9</v>
      </c>
      <c r="B4" t="s">
        <v>1289</v>
      </c>
      <c r="D4" t="s">
        <v>1712</v>
      </c>
      <c r="E4" t="s">
        <v>1713</v>
      </c>
      <c r="F4" t="s">
        <v>1714</v>
      </c>
      <c r="H4">
        <f t="shared" si="0"/>
        <v>5.5</v>
      </c>
      <c r="I4">
        <f t="shared" si="1"/>
        <v>6.5</v>
      </c>
      <c r="J4">
        <f t="shared" si="2"/>
        <v>5.5</v>
      </c>
      <c r="K4" s="33">
        <f t="shared" si="3"/>
        <v>1</v>
      </c>
      <c r="L4">
        <f>IFERROR(INDEX(espn!$I$2:$I$400,MATCH(RIGHT(B4,LEN(B4)-1),espn!$A$2:$A$400,0),1),INDEX(espn!$I$2:$I$400,MATCH(RIGHT(B4,LEN(B4)-1)&amp;" jr.",espn!$A$2:$A$400,0),1))</f>
        <v>7</v>
      </c>
      <c r="M4">
        <f>IFERROR(L4-MIN(H4:J4),0)</f>
        <v>1.5</v>
      </c>
      <c r="N4" t="s">
        <v>856</v>
      </c>
    </row>
    <row r="5" spans="1:14">
      <c r="A5">
        <v>63</v>
      </c>
      <c r="B5" t="s">
        <v>1330</v>
      </c>
      <c r="D5" t="s">
        <v>1715</v>
      </c>
      <c r="E5" t="s">
        <v>1716</v>
      </c>
      <c r="F5" t="s">
        <v>1717</v>
      </c>
      <c r="H5">
        <f t="shared" si="0"/>
        <v>4.5</v>
      </c>
      <c r="I5">
        <f t="shared" si="1"/>
        <v>3.5</v>
      </c>
      <c r="J5">
        <f t="shared" si="2"/>
        <v>4.5</v>
      </c>
      <c r="K5" s="33">
        <f t="shared" si="3"/>
        <v>1</v>
      </c>
      <c r="L5">
        <f>IFERROR(INDEX(espn!$I$2:$I$400,MATCH(RIGHT(B5,LEN(B5)-1),espn!$A$2:$A$400,0),1),INDEX(espn!$I$2:$I$400,MATCH(RIGHT(B5,LEN(B5)-1)&amp;" jr.",espn!$A$2:$A$400,0),1))</f>
        <v>5</v>
      </c>
      <c r="M5">
        <f>IFERROR(L5-MIN(H5:J5),0)</f>
        <v>1.5</v>
      </c>
      <c r="N5" t="s">
        <v>856</v>
      </c>
    </row>
    <row r="6" spans="1:14">
      <c r="A6">
        <v>98</v>
      </c>
      <c r="B6" t="s">
        <v>1360</v>
      </c>
      <c r="D6" t="s">
        <v>1718</v>
      </c>
      <c r="E6" t="s">
        <v>1719</v>
      </c>
      <c r="F6" t="s">
        <v>1720</v>
      </c>
      <c r="H6">
        <f t="shared" si="0"/>
        <v>4.5</v>
      </c>
      <c r="I6">
        <f t="shared" si="1"/>
        <v>3.5</v>
      </c>
      <c r="J6">
        <f t="shared" si="2"/>
        <v>3.5</v>
      </c>
      <c r="K6" s="33">
        <f t="shared" si="3"/>
        <v>1</v>
      </c>
      <c r="L6">
        <f>IFERROR(INDEX(espn!$I$2:$I$400,MATCH(RIGHT(B6,LEN(B6)-1),espn!$A$2:$A$400,0),1),INDEX(espn!$I$2:$I$400,MATCH(RIGHT(B6,LEN(B6)-1)&amp;" jr.",espn!$A$2:$A$400,0),1))</f>
        <v>3</v>
      </c>
      <c r="M6">
        <f>IFERROR(MAX(H6:J6)-L6,0)</f>
        <v>1.5</v>
      </c>
      <c r="N6" t="s">
        <v>882</v>
      </c>
    </row>
    <row r="7" spans="1:14">
      <c r="A7">
        <v>127</v>
      </c>
      <c r="B7" t="s">
        <v>1363</v>
      </c>
      <c r="D7" t="s">
        <v>1721</v>
      </c>
      <c r="E7" t="s">
        <v>1722</v>
      </c>
      <c r="F7" t="s">
        <v>1721</v>
      </c>
      <c r="H7">
        <f t="shared" si="0"/>
        <v>2.5</v>
      </c>
      <c r="I7">
        <f t="shared" si="1"/>
        <v>3.5</v>
      </c>
      <c r="J7">
        <f t="shared" si="2"/>
        <v>2.5</v>
      </c>
      <c r="K7" s="33">
        <f t="shared" si="3"/>
        <v>1</v>
      </c>
      <c r="L7">
        <f>IFERROR(INDEX(espn!$I$2:$I$400,MATCH(RIGHT(B7,LEN(B7)-1),espn!$A$2:$A$400,0),1),INDEX(espn!$I$2:$I$400,MATCH(RIGHT(B7,LEN(B7)-1)&amp;" jr.",espn!$A$2:$A$400,0),1))</f>
        <v>4</v>
      </c>
      <c r="M7">
        <f>IFERROR(L7-MIN(H7:J7),0)</f>
        <v>1.5</v>
      </c>
      <c r="N7" t="s">
        <v>856</v>
      </c>
    </row>
    <row r="8" spans="1:14">
      <c r="A8">
        <v>174</v>
      </c>
      <c r="B8" t="s">
        <v>1518</v>
      </c>
      <c r="D8" t="s">
        <v>1723</v>
      </c>
      <c r="E8" t="s">
        <v>1724</v>
      </c>
      <c r="F8" t="s">
        <v>1725</v>
      </c>
      <c r="H8">
        <f t="shared" si="0"/>
        <v>1.5</v>
      </c>
      <c r="I8">
        <f t="shared" si="1"/>
        <v>2.5</v>
      </c>
      <c r="J8">
        <f t="shared" si="2"/>
        <v>1.5</v>
      </c>
      <c r="K8" s="33">
        <f t="shared" si="3"/>
        <v>1</v>
      </c>
      <c r="L8">
        <f>IFERROR(INDEX(espn!$I$2:$I$400,MATCH(RIGHT(B8,LEN(B8)-1),espn!$A$2:$A$400,0),1),INDEX(espn!$I$2:$I$400,MATCH(RIGHT(B8,LEN(B8)-1)&amp;" jr.",espn!$A$2:$A$400,0),1))</f>
        <v>1</v>
      </c>
      <c r="M8">
        <f>IFERROR(MAX(H8:J8)-L8,0)</f>
        <v>1.5</v>
      </c>
      <c r="N8" t="s">
        <v>882</v>
      </c>
    </row>
    <row r="9" spans="1:14">
      <c r="A9">
        <v>25</v>
      </c>
      <c r="B9" s="39" t="s">
        <v>1282</v>
      </c>
      <c r="D9" t="s">
        <v>1726</v>
      </c>
      <c r="F9" t="s">
        <v>1727</v>
      </c>
      <c r="H9">
        <f t="shared" si="0"/>
        <v>4.5</v>
      </c>
      <c r="I9" t="str">
        <f t="shared" si="1"/>
        <v/>
      </c>
      <c r="J9">
        <f t="shared" si="2"/>
        <v>4.5</v>
      </c>
      <c r="K9" s="33">
        <f t="shared" si="3"/>
        <v>0</v>
      </c>
      <c r="L9">
        <f>IFERROR(INDEX(espn!$I$2:$I$400,MATCH(RIGHT(B9,LEN(B9)-1),espn!$A$2:$A$400,0),1),INDEX(espn!$I$2:$I$400,MATCH(RIGHT(B9,LEN(B9)-1)&amp;" jr.",espn!$A$2:$A$400,0),1))</f>
        <v>6</v>
      </c>
      <c r="M9">
        <f t="shared" ref="M9:M15" si="4">IFERROR(L9-MIN(H9:J9),0)</f>
        <v>1.5</v>
      </c>
      <c r="N9" t="s">
        <v>856</v>
      </c>
    </row>
    <row r="10" spans="1:14">
      <c r="A10">
        <v>71</v>
      </c>
      <c r="B10" t="s">
        <v>1305</v>
      </c>
      <c r="D10" t="s">
        <v>1728</v>
      </c>
      <c r="F10" t="s">
        <v>1729</v>
      </c>
      <c r="H10">
        <f t="shared" si="0"/>
        <v>3.5</v>
      </c>
      <c r="I10" t="str">
        <f t="shared" si="1"/>
        <v/>
      </c>
      <c r="J10">
        <f t="shared" si="2"/>
        <v>3.5</v>
      </c>
      <c r="K10" s="33">
        <f t="shared" si="3"/>
        <v>0</v>
      </c>
      <c r="L10">
        <f>IFERROR(INDEX(espn!$I$2:$I$400,MATCH(RIGHT(B10,LEN(B10)-1),espn!$A$2:$A$400,0),1),INDEX(espn!$I$2:$I$400,MATCH(RIGHT(B10,LEN(B10)-1)&amp;" jr.",espn!$A$2:$A$400,0),1))</f>
        <v>5</v>
      </c>
      <c r="M10">
        <f t="shared" si="4"/>
        <v>1.5</v>
      </c>
      <c r="N10" t="s">
        <v>856</v>
      </c>
    </row>
    <row r="11" spans="1:14">
      <c r="A11">
        <v>123</v>
      </c>
      <c r="B11" t="s">
        <v>1156</v>
      </c>
      <c r="D11" t="s">
        <v>1730</v>
      </c>
      <c r="E11" t="s">
        <v>1731</v>
      </c>
      <c r="F11" t="s">
        <v>1732</v>
      </c>
      <c r="H11">
        <f t="shared" si="0"/>
        <v>2.5</v>
      </c>
      <c r="I11">
        <f t="shared" si="1"/>
        <v>2.5</v>
      </c>
      <c r="J11">
        <f t="shared" si="2"/>
        <v>2.5</v>
      </c>
      <c r="K11" s="33">
        <f t="shared" si="3"/>
        <v>0</v>
      </c>
      <c r="L11">
        <f>IFERROR(INDEX(espn!$I$2:$I$400,MATCH(RIGHT(B11,LEN(B11)-1),espn!$A$2:$A$400,0),1),INDEX(espn!$I$2:$I$400,MATCH(RIGHT(B11,LEN(B11)-1)&amp;" jr.",espn!$A$2:$A$400,0),1))</f>
        <v>4</v>
      </c>
      <c r="M11">
        <f t="shared" si="4"/>
        <v>1.5</v>
      </c>
      <c r="N11" t="s">
        <v>856</v>
      </c>
    </row>
    <row r="12" spans="1:14">
      <c r="A12">
        <v>131</v>
      </c>
      <c r="B12" t="s">
        <v>1276</v>
      </c>
      <c r="D12" t="s">
        <v>1721</v>
      </c>
      <c r="E12" t="s">
        <v>1733</v>
      </c>
      <c r="F12" t="s">
        <v>1734</v>
      </c>
      <c r="H12">
        <f t="shared" si="0"/>
        <v>2.5</v>
      </c>
      <c r="I12">
        <f t="shared" si="1"/>
        <v>2.5</v>
      </c>
      <c r="J12">
        <f t="shared" si="2"/>
        <v>2.5</v>
      </c>
      <c r="K12" s="33">
        <f t="shared" si="3"/>
        <v>0</v>
      </c>
      <c r="L12">
        <f>IFERROR(INDEX(espn!$I$2:$I$400,MATCH(RIGHT(B12,LEN(B12)-1),espn!$A$2:$A$400,0),1),INDEX(espn!$I$2:$I$400,MATCH(RIGHT(B12,LEN(B12)-1)&amp;" jr.",espn!$A$2:$A$400,0),1))</f>
        <v>4</v>
      </c>
      <c r="M12">
        <f t="shared" si="4"/>
        <v>1.5</v>
      </c>
      <c r="N12" t="s">
        <v>856</v>
      </c>
    </row>
    <row r="13" spans="1:14">
      <c r="A13">
        <v>157</v>
      </c>
      <c r="B13" t="s">
        <v>1365</v>
      </c>
      <c r="D13" t="s">
        <v>1735</v>
      </c>
      <c r="F13" t="s">
        <v>1736</v>
      </c>
      <c r="H13">
        <f t="shared" si="0"/>
        <v>2.5</v>
      </c>
      <c r="I13" t="str">
        <f t="shared" si="1"/>
        <v/>
      </c>
      <c r="J13">
        <f t="shared" si="2"/>
        <v>2.5</v>
      </c>
      <c r="K13" s="33">
        <f t="shared" si="3"/>
        <v>0</v>
      </c>
      <c r="L13">
        <f>IFERROR(INDEX(espn!$I$2:$I$400,MATCH(RIGHT(B13,LEN(B13)-1),espn!$A$2:$A$400,0),1),INDEX(espn!$I$2:$I$400,MATCH(RIGHT(B13,LEN(B13)-1)&amp;" jr.",espn!$A$2:$A$400,0),1))</f>
        <v>4</v>
      </c>
      <c r="M13">
        <f t="shared" si="4"/>
        <v>1.5</v>
      </c>
      <c r="N13" t="s">
        <v>856</v>
      </c>
    </row>
    <row r="14" spans="1:14">
      <c r="A14">
        <v>183</v>
      </c>
      <c r="B14" t="s">
        <v>1286</v>
      </c>
      <c r="D14" t="s">
        <v>1737</v>
      </c>
      <c r="F14" t="s">
        <v>1738</v>
      </c>
      <c r="H14">
        <f t="shared" si="0"/>
        <v>1.5</v>
      </c>
      <c r="I14" t="str">
        <f t="shared" si="1"/>
        <v/>
      </c>
      <c r="J14">
        <f t="shared" si="2"/>
        <v>1.5</v>
      </c>
      <c r="K14" s="33">
        <f t="shared" si="3"/>
        <v>0</v>
      </c>
      <c r="L14">
        <f>IFERROR(INDEX(espn!$I$2:$I$400,MATCH(RIGHT(B14,LEN(B14)-1),espn!$A$2:$A$400,0),1),INDEX(espn!$I$2:$I$400,MATCH(RIGHT(B14,LEN(B14)-1)&amp;" jr.",espn!$A$2:$A$400,0),1))</f>
        <v>3</v>
      </c>
      <c r="M14">
        <f t="shared" si="4"/>
        <v>1.5</v>
      </c>
      <c r="N14" t="s">
        <v>856</v>
      </c>
    </row>
    <row r="15" spans="1:14">
      <c r="A15">
        <v>23</v>
      </c>
      <c r="B15" t="s">
        <v>1321</v>
      </c>
      <c r="D15" t="s">
        <v>1739</v>
      </c>
      <c r="E15" t="s">
        <v>1740</v>
      </c>
      <c r="F15" t="s">
        <v>1741</v>
      </c>
      <c r="H15">
        <f t="shared" si="0"/>
        <v>4.5</v>
      </c>
      <c r="I15">
        <f t="shared" si="1"/>
        <v>4.5</v>
      </c>
      <c r="J15">
        <f t="shared" si="2"/>
        <v>5.5</v>
      </c>
      <c r="K15" s="33">
        <f t="shared" si="3"/>
        <v>1</v>
      </c>
      <c r="L15">
        <f>IFERROR(INDEX(espn!$I$2:$I$400,MATCH(RIGHT(B15,LEN(B15)-1),espn!$A$2:$A$400,0),1),INDEX(espn!$I$2:$I$400,MATCH(RIGHT(B15,LEN(B15)-1)&amp;" jr.",espn!$A$2:$A$400,0),1))</f>
        <v>5</v>
      </c>
      <c r="M15">
        <f t="shared" si="4"/>
        <v>0.5</v>
      </c>
      <c r="N15" t="s">
        <v>856</v>
      </c>
    </row>
    <row r="16" spans="1:14">
      <c r="A16">
        <v>24</v>
      </c>
      <c r="B16" t="s">
        <v>1321</v>
      </c>
      <c r="D16" t="s">
        <v>1742</v>
      </c>
      <c r="E16" t="s">
        <v>1743</v>
      </c>
      <c r="F16" t="s">
        <v>1744</v>
      </c>
      <c r="H16">
        <f t="shared" si="0"/>
        <v>4.5</v>
      </c>
      <c r="I16">
        <f t="shared" si="1"/>
        <v>4.5</v>
      </c>
      <c r="J16">
        <f t="shared" si="2"/>
        <v>5.5</v>
      </c>
      <c r="K16" s="33">
        <f t="shared" si="3"/>
        <v>1</v>
      </c>
      <c r="L16">
        <f>IFERROR(INDEX(espn!$I$2:$I$400,MATCH(RIGHT(B16,LEN(B16)-1),espn!$A$2:$A$400,0),1),INDEX(espn!$I$2:$I$400,MATCH(RIGHT(B16,LEN(B16)-1)&amp;" jr.",espn!$A$2:$A$400,0),1))</f>
        <v>5</v>
      </c>
      <c r="M16">
        <f>IFERROR(MAX(H16:J16)-L16,0)</f>
        <v>0.5</v>
      </c>
      <c r="N16" t="s">
        <v>882</v>
      </c>
    </row>
    <row r="17" spans="1:14">
      <c r="A17">
        <v>31</v>
      </c>
      <c r="B17" t="s">
        <v>1298</v>
      </c>
      <c r="D17" t="s">
        <v>1745</v>
      </c>
      <c r="E17" t="s">
        <v>1746</v>
      </c>
      <c r="F17" t="s">
        <v>1747</v>
      </c>
      <c r="H17">
        <f t="shared" si="0"/>
        <v>4.5</v>
      </c>
      <c r="I17">
        <f t="shared" si="1"/>
        <v>5.5</v>
      </c>
      <c r="J17">
        <f t="shared" si="2"/>
        <v>4.5</v>
      </c>
      <c r="K17" s="33">
        <f t="shared" si="3"/>
        <v>1</v>
      </c>
      <c r="L17">
        <f>IFERROR(INDEX(espn!$I$2:$I$400,MATCH(RIGHT(B17,LEN(B17)-1),espn!$A$2:$A$400,0),1),INDEX(espn!$I$2:$I$400,MATCH(RIGHT(B17,LEN(B17)-1)&amp;" jr.",espn!$A$2:$A$400,0),1))</f>
        <v>5</v>
      </c>
      <c r="M17">
        <f>IFERROR(L17-MIN(H17:J17),0)</f>
        <v>0.5</v>
      </c>
      <c r="N17" t="s">
        <v>856</v>
      </c>
    </row>
    <row r="18" spans="1:14">
      <c r="A18">
        <v>32</v>
      </c>
      <c r="B18" t="s">
        <v>1298</v>
      </c>
      <c r="D18" t="s">
        <v>1748</v>
      </c>
      <c r="E18" t="s">
        <v>1749</v>
      </c>
      <c r="F18" t="s">
        <v>1750</v>
      </c>
      <c r="H18">
        <f t="shared" si="0"/>
        <v>4.5</v>
      </c>
      <c r="I18">
        <f t="shared" si="1"/>
        <v>5.5</v>
      </c>
      <c r="J18">
        <f t="shared" si="2"/>
        <v>4.5</v>
      </c>
      <c r="K18" s="33">
        <f t="shared" si="3"/>
        <v>1</v>
      </c>
      <c r="L18">
        <f>IFERROR(INDEX(espn!$I$2:$I$400,MATCH(RIGHT(B18,LEN(B18)-1),espn!$A$2:$A$400,0),1),INDEX(espn!$I$2:$I$400,MATCH(RIGHT(B18,LEN(B18)-1)&amp;" jr.",espn!$A$2:$A$400,0),1))</f>
        <v>5</v>
      </c>
      <c r="M18">
        <f>IFERROR(MAX(H18:J18)-L18,0)</f>
        <v>0.5</v>
      </c>
      <c r="N18" t="s">
        <v>882</v>
      </c>
    </row>
    <row r="19" spans="1:14">
      <c r="A19">
        <v>61</v>
      </c>
      <c r="B19" t="s">
        <v>1456</v>
      </c>
      <c r="D19" t="s">
        <v>1751</v>
      </c>
      <c r="E19" t="s">
        <v>1752</v>
      </c>
      <c r="F19" t="s">
        <v>1729</v>
      </c>
      <c r="H19">
        <f t="shared" si="0"/>
        <v>4.5</v>
      </c>
      <c r="I19">
        <f t="shared" si="1"/>
        <v>4.5</v>
      </c>
      <c r="J19">
        <f t="shared" si="2"/>
        <v>3.5</v>
      </c>
      <c r="K19" s="33">
        <f t="shared" si="3"/>
        <v>1</v>
      </c>
      <c r="L19">
        <f>IFERROR(INDEX(espn!$I$2:$I$400,MATCH(RIGHT(B19,LEN(B19)-1),espn!$A$2:$A$400,0),1),INDEX(espn!$I$2:$I$400,MATCH(RIGHT(B19,LEN(B19)-1)&amp;" jr.",espn!$A$2:$A$400,0),1))</f>
        <v>4</v>
      </c>
      <c r="M19">
        <f>IFERROR(L19-MIN(H19:J19),0)</f>
        <v>0.5</v>
      </c>
      <c r="N19" t="s">
        <v>856</v>
      </c>
    </row>
    <row r="20" spans="1:14">
      <c r="A20">
        <v>62</v>
      </c>
      <c r="B20" t="s">
        <v>1456</v>
      </c>
      <c r="D20" t="s">
        <v>1753</v>
      </c>
      <c r="E20" t="s">
        <v>1754</v>
      </c>
      <c r="F20" t="s">
        <v>1755</v>
      </c>
      <c r="H20">
        <f t="shared" si="0"/>
        <v>4.5</v>
      </c>
      <c r="I20">
        <f t="shared" si="1"/>
        <v>4.5</v>
      </c>
      <c r="J20">
        <f t="shared" si="2"/>
        <v>3.5</v>
      </c>
      <c r="K20" s="33">
        <f t="shared" si="3"/>
        <v>1</v>
      </c>
      <c r="L20">
        <f>IFERROR(INDEX(espn!$I$2:$I$400,MATCH(RIGHT(B20,LEN(B20)-1),espn!$A$2:$A$400,0),1),INDEX(espn!$I$2:$I$400,MATCH(RIGHT(B20,LEN(B20)-1)&amp;" jr.",espn!$A$2:$A$400,0),1))</f>
        <v>4</v>
      </c>
      <c r="M20">
        <f>IFERROR(MAX(H20:J20)-L20,0)</f>
        <v>0.5</v>
      </c>
      <c r="N20" t="s">
        <v>882</v>
      </c>
    </row>
    <row r="21" spans="1:14">
      <c r="A21">
        <v>67</v>
      </c>
      <c r="B21" t="s">
        <v>1340</v>
      </c>
      <c r="D21" t="s">
        <v>1752</v>
      </c>
      <c r="E21" t="s">
        <v>1716</v>
      </c>
      <c r="F21" t="s">
        <v>1756</v>
      </c>
      <c r="H21">
        <f t="shared" si="0"/>
        <v>4.5</v>
      </c>
      <c r="I21">
        <f t="shared" si="1"/>
        <v>3.5</v>
      </c>
      <c r="J21">
        <f t="shared" si="2"/>
        <v>3.5</v>
      </c>
      <c r="K21" s="33">
        <f t="shared" si="3"/>
        <v>1</v>
      </c>
      <c r="L21">
        <f>IFERROR(INDEX(espn!$I$2:$I$400,MATCH(RIGHT(B21,LEN(B21)-1),espn!$A$2:$A$400,0),1),INDEX(espn!$I$2:$I$400,MATCH(RIGHT(B21,LEN(B21)-1)&amp;" jr.",espn!$A$2:$A$400,0),1))</f>
        <v>4</v>
      </c>
      <c r="M21">
        <f>IFERROR(L21-MIN(H21:J21),0)</f>
        <v>0.5</v>
      </c>
      <c r="N21" t="s">
        <v>856</v>
      </c>
    </row>
    <row r="22" spans="1:14">
      <c r="A22">
        <v>68</v>
      </c>
      <c r="B22" t="s">
        <v>1340</v>
      </c>
      <c r="D22" t="s">
        <v>1757</v>
      </c>
      <c r="E22" t="s">
        <v>1758</v>
      </c>
      <c r="F22" t="s">
        <v>1759</v>
      </c>
      <c r="H22">
        <f t="shared" si="0"/>
        <v>4.5</v>
      </c>
      <c r="I22">
        <f t="shared" si="1"/>
        <v>3.5</v>
      </c>
      <c r="J22">
        <f t="shared" si="2"/>
        <v>3.5</v>
      </c>
      <c r="K22" s="33">
        <f t="shared" si="3"/>
        <v>1</v>
      </c>
      <c r="L22">
        <f>IFERROR(INDEX(espn!$I$2:$I$400,MATCH(RIGHT(B22,LEN(B22)-1),espn!$A$2:$A$400,0),1),INDEX(espn!$I$2:$I$400,MATCH(RIGHT(B22,LEN(B22)-1)&amp;" jr.",espn!$A$2:$A$400,0),1))</f>
        <v>4</v>
      </c>
      <c r="M22">
        <f>IFERROR(MAX(H22:J22)-L22,0)</f>
        <v>0.5</v>
      </c>
      <c r="N22" t="s">
        <v>882</v>
      </c>
    </row>
    <row r="23" spans="1:14">
      <c r="A23">
        <v>69</v>
      </c>
      <c r="B23" t="s">
        <v>1349</v>
      </c>
      <c r="D23" t="s">
        <v>1728</v>
      </c>
      <c r="E23" t="s">
        <v>1760</v>
      </c>
      <c r="F23" t="s">
        <v>1729</v>
      </c>
      <c r="H23">
        <f t="shared" si="0"/>
        <v>3.5</v>
      </c>
      <c r="I23">
        <f t="shared" si="1"/>
        <v>4.5</v>
      </c>
      <c r="J23">
        <f t="shared" si="2"/>
        <v>3.5</v>
      </c>
      <c r="K23" s="33">
        <f t="shared" si="3"/>
        <v>1</v>
      </c>
      <c r="L23">
        <f>IFERROR(INDEX(espn!$I$2:$I$400,MATCH(RIGHT(B23,LEN(B23)-1),espn!$A$2:$A$400,0),1),INDEX(espn!$I$2:$I$400,MATCH(RIGHT(B23,LEN(B23)-1)&amp;" jr.",espn!$A$2:$A$400,0),1))</f>
        <v>4</v>
      </c>
      <c r="M23">
        <f>IFERROR(L23-MIN(H23:J23),0)</f>
        <v>0.5</v>
      </c>
      <c r="N23" t="s">
        <v>856</v>
      </c>
    </row>
    <row r="24" spans="1:14">
      <c r="A24">
        <v>70</v>
      </c>
      <c r="B24" t="s">
        <v>1349</v>
      </c>
      <c r="D24" t="s">
        <v>1761</v>
      </c>
      <c r="E24" t="s">
        <v>1762</v>
      </c>
      <c r="F24" t="s">
        <v>1755</v>
      </c>
      <c r="H24">
        <f t="shared" si="0"/>
        <v>3.5</v>
      </c>
      <c r="I24">
        <f t="shared" si="1"/>
        <v>4.5</v>
      </c>
      <c r="J24">
        <f t="shared" si="2"/>
        <v>3.5</v>
      </c>
      <c r="K24" s="33">
        <f t="shared" si="3"/>
        <v>1</v>
      </c>
      <c r="L24">
        <f>IFERROR(INDEX(espn!$I$2:$I$400,MATCH(RIGHT(B24,LEN(B24)-1),espn!$A$2:$A$400,0),1),INDEX(espn!$I$2:$I$400,MATCH(RIGHT(B24,LEN(B24)-1)&amp;" jr.",espn!$A$2:$A$400,0),1))</f>
        <v>4</v>
      </c>
      <c r="M24">
        <f>IFERROR(MAX(H24:J24)-L24,0)</f>
        <v>0.5</v>
      </c>
      <c r="N24" t="s">
        <v>882</v>
      </c>
    </row>
    <row r="25" spans="1:14">
      <c r="A25">
        <v>73</v>
      </c>
      <c r="B25" t="s">
        <v>1314</v>
      </c>
      <c r="D25" t="s">
        <v>1728</v>
      </c>
      <c r="E25" t="s">
        <v>1763</v>
      </c>
      <c r="F25" t="s">
        <v>1764</v>
      </c>
      <c r="H25">
        <f t="shared" si="0"/>
        <v>3.5</v>
      </c>
      <c r="I25">
        <f t="shared" si="1"/>
        <v>4.5</v>
      </c>
      <c r="J25">
        <f t="shared" si="2"/>
        <v>3.5</v>
      </c>
      <c r="K25" s="33">
        <f t="shared" si="3"/>
        <v>1</v>
      </c>
      <c r="L25">
        <f>IFERROR(INDEX(espn!$I$2:$I$400,MATCH(RIGHT(B25,LEN(B25)-1),espn!$A$2:$A$400,0),1),INDEX(espn!$I$2:$I$400,MATCH(RIGHT(B25,LEN(B25)-1)&amp;" jr.",espn!$A$2:$A$400,0),1))</f>
        <v>4</v>
      </c>
      <c r="M25">
        <f>IFERROR(L25-MIN(H25:J25),0)</f>
        <v>0.5</v>
      </c>
      <c r="N25" t="s">
        <v>856</v>
      </c>
    </row>
    <row r="26" spans="1:14">
      <c r="A26">
        <v>74</v>
      </c>
      <c r="B26" t="s">
        <v>1314</v>
      </c>
      <c r="D26" t="s">
        <v>1765</v>
      </c>
      <c r="E26" t="s">
        <v>1766</v>
      </c>
      <c r="F26" t="s">
        <v>1761</v>
      </c>
      <c r="H26">
        <f t="shared" si="0"/>
        <v>3.5</v>
      </c>
      <c r="I26">
        <f t="shared" si="1"/>
        <v>4.5</v>
      </c>
      <c r="J26">
        <f t="shared" si="2"/>
        <v>3.5</v>
      </c>
      <c r="K26" s="33">
        <f t="shared" si="3"/>
        <v>1</v>
      </c>
      <c r="L26">
        <f>IFERROR(INDEX(espn!$I$2:$I$400,MATCH(RIGHT(B26,LEN(B26)-1),espn!$A$2:$A$400,0),1),INDEX(espn!$I$2:$I$400,MATCH(RIGHT(B26,LEN(B26)-1)&amp;" jr.",espn!$A$2:$A$400,0),1))</f>
        <v>4</v>
      </c>
      <c r="M26">
        <f>IFERROR(MAX(H26:J26)-L26,0)</f>
        <v>0.5</v>
      </c>
      <c r="N26" t="s">
        <v>882</v>
      </c>
    </row>
    <row r="27" spans="1:14">
      <c r="A27">
        <v>99</v>
      </c>
      <c r="B27" t="s">
        <v>1471</v>
      </c>
      <c r="D27" t="s">
        <v>1767</v>
      </c>
      <c r="E27" t="s">
        <v>1768</v>
      </c>
      <c r="F27" t="s">
        <v>1769</v>
      </c>
      <c r="H27">
        <f t="shared" si="0"/>
        <v>3.5</v>
      </c>
      <c r="I27">
        <f t="shared" si="1"/>
        <v>2.5</v>
      </c>
      <c r="J27">
        <f t="shared" si="2"/>
        <v>3.5</v>
      </c>
      <c r="K27" s="33">
        <f t="shared" si="3"/>
        <v>1</v>
      </c>
      <c r="L27">
        <f>IFERROR(INDEX(espn!$I$2:$I$400,MATCH(RIGHT(B27,LEN(B27)-1),espn!$A$2:$A$400,0),1),INDEX(espn!$I$2:$I$400,MATCH(RIGHT(B27,LEN(B27)-1)&amp;" jr.",espn!$A$2:$A$400,0),1))</f>
        <v>3</v>
      </c>
      <c r="M27">
        <f>IFERROR(L27-MIN(H27:J27),0)</f>
        <v>0.5</v>
      </c>
      <c r="N27" t="s">
        <v>856</v>
      </c>
    </row>
    <row r="28" spans="1:14">
      <c r="A28">
        <v>100</v>
      </c>
      <c r="B28" t="s">
        <v>1471</v>
      </c>
      <c r="D28" t="s">
        <v>1720</v>
      </c>
      <c r="E28" t="s">
        <v>1770</v>
      </c>
      <c r="F28" t="s">
        <v>1771</v>
      </c>
      <c r="H28">
        <f t="shared" si="0"/>
        <v>3.5</v>
      </c>
      <c r="I28">
        <f t="shared" si="1"/>
        <v>2.5</v>
      </c>
      <c r="J28">
        <f t="shared" si="2"/>
        <v>3.5</v>
      </c>
      <c r="K28" s="33">
        <f t="shared" si="3"/>
        <v>1</v>
      </c>
      <c r="L28">
        <f>IFERROR(INDEX(espn!$I$2:$I$400,MATCH(RIGHT(B28,LEN(B28)-1),espn!$A$2:$A$400,0),1),INDEX(espn!$I$2:$I$400,MATCH(RIGHT(B28,LEN(B28)-1)&amp;" jr.",espn!$A$2:$A$400,0),1))</f>
        <v>3</v>
      </c>
      <c r="M28">
        <f>IFERROR(MAX(H28:J28)-L28,0)</f>
        <v>0.5</v>
      </c>
      <c r="N28" t="s">
        <v>882</v>
      </c>
    </row>
    <row r="29" spans="1:14">
      <c r="A29">
        <v>169</v>
      </c>
      <c r="B29" t="s">
        <v>1402</v>
      </c>
      <c r="D29" t="s">
        <v>1772</v>
      </c>
      <c r="E29" t="s">
        <v>1773</v>
      </c>
      <c r="F29" t="s">
        <v>1774</v>
      </c>
      <c r="H29">
        <f t="shared" si="0"/>
        <v>2.5</v>
      </c>
      <c r="I29">
        <f t="shared" si="1"/>
        <v>1.5</v>
      </c>
      <c r="J29">
        <f t="shared" si="2"/>
        <v>2.5</v>
      </c>
      <c r="K29" s="33">
        <f t="shared" si="3"/>
        <v>1</v>
      </c>
      <c r="L29">
        <f>IFERROR(INDEX(espn!$I$2:$I$400,MATCH(RIGHT(B29,LEN(B29)-1),espn!$A$2:$A$400,0),1),INDEX(espn!$I$2:$I$400,MATCH(RIGHT(B29,LEN(B29)-1)&amp;" jr.",espn!$A$2:$A$400,0),1))</f>
        <v>2</v>
      </c>
      <c r="M29">
        <f>IFERROR(L29-MIN(H29:J29),0)</f>
        <v>0.5</v>
      </c>
      <c r="N29" t="s">
        <v>856</v>
      </c>
    </row>
    <row r="30" spans="1:14">
      <c r="A30">
        <v>170</v>
      </c>
      <c r="B30" t="s">
        <v>1402</v>
      </c>
      <c r="D30" t="s">
        <v>1775</v>
      </c>
      <c r="E30" t="s">
        <v>1776</v>
      </c>
      <c r="F30" t="s">
        <v>1775</v>
      </c>
      <c r="H30">
        <f t="shared" si="0"/>
        <v>2.5</v>
      </c>
      <c r="I30">
        <f t="shared" si="1"/>
        <v>1.5</v>
      </c>
      <c r="J30">
        <f t="shared" si="2"/>
        <v>2.5</v>
      </c>
      <c r="K30" s="33">
        <f t="shared" si="3"/>
        <v>1</v>
      </c>
      <c r="L30">
        <f>IFERROR(INDEX(espn!$I$2:$I$400,MATCH(RIGHT(B30,LEN(B30)-1),espn!$A$2:$A$400,0),1),INDEX(espn!$I$2:$I$400,MATCH(RIGHT(B30,LEN(B30)-1)&amp;" jr.",espn!$A$2:$A$400,0),1))</f>
        <v>2</v>
      </c>
      <c r="M30">
        <f>IFERROR(MAX(H30:J30)-L30,0)</f>
        <v>0.5</v>
      </c>
      <c r="N30" t="s">
        <v>882</v>
      </c>
    </row>
    <row r="31" spans="1:14">
      <c r="A31">
        <v>171</v>
      </c>
      <c r="B31" t="s">
        <v>1395</v>
      </c>
      <c r="E31" t="s">
        <v>1777</v>
      </c>
      <c r="F31" t="s">
        <v>1778</v>
      </c>
      <c r="H31" t="str">
        <f t="shared" si="0"/>
        <v/>
      </c>
      <c r="I31">
        <f t="shared" si="1"/>
        <v>2.5</v>
      </c>
      <c r="J31">
        <f t="shared" si="2"/>
        <v>1.5</v>
      </c>
      <c r="K31" s="33">
        <f t="shared" si="3"/>
        <v>1</v>
      </c>
      <c r="L31">
        <f>IFERROR(INDEX(espn!$I$2:$I$400,MATCH(RIGHT(B31,LEN(B31)-1),espn!$A$2:$A$400,0),1),INDEX(espn!$I$2:$I$400,MATCH(RIGHT(B31,LEN(B31)-1)&amp;" jr.",espn!$A$2:$A$400,0),1))</f>
        <v>2</v>
      </c>
      <c r="M31">
        <f>IFERROR(L31-MIN(H31:J31),0)</f>
        <v>0.5</v>
      </c>
      <c r="N31" t="s">
        <v>856</v>
      </c>
    </row>
    <row r="32" spans="1:14">
      <c r="A32">
        <v>172</v>
      </c>
      <c r="B32" t="s">
        <v>1395</v>
      </c>
      <c r="E32" t="s">
        <v>1724</v>
      </c>
      <c r="F32" t="s">
        <v>1779</v>
      </c>
      <c r="H32" t="str">
        <f t="shared" si="0"/>
        <v/>
      </c>
      <c r="I32">
        <f t="shared" si="1"/>
        <v>2.5</v>
      </c>
      <c r="J32">
        <f t="shared" si="2"/>
        <v>1.5</v>
      </c>
      <c r="K32" s="33">
        <f t="shared" si="3"/>
        <v>1</v>
      </c>
      <c r="L32">
        <f>IFERROR(INDEX(espn!$I$2:$I$400,MATCH(RIGHT(B32,LEN(B32)-1),espn!$A$2:$A$400,0),1),INDEX(espn!$I$2:$I$400,MATCH(RIGHT(B32,LEN(B32)-1)&amp;" jr.",espn!$A$2:$A$400,0),1))</f>
        <v>2</v>
      </c>
      <c r="M32">
        <f>IFERROR(MAX(H32:J32)-L32,0)</f>
        <v>0.5</v>
      </c>
      <c r="N32" t="s">
        <v>882</v>
      </c>
    </row>
    <row r="33" spans="1:14">
      <c r="A33">
        <v>4</v>
      </c>
      <c r="B33" t="s">
        <v>1415</v>
      </c>
      <c r="D33" t="s">
        <v>1780</v>
      </c>
      <c r="E33" t="s">
        <v>1781</v>
      </c>
      <c r="F33" t="s">
        <v>1782</v>
      </c>
      <c r="H33">
        <f t="shared" si="0"/>
        <v>6.5</v>
      </c>
      <c r="I33">
        <f t="shared" si="1"/>
        <v>6.5</v>
      </c>
      <c r="J33">
        <f t="shared" si="2"/>
        <v>6.5</v>
      </c>
      <c r="K33" s="33">
        <f t="shared" si="3"/>
        <v>0</v>
      </c>
      <c r="L33">
        <f>IFERROR(INDEX(espn!$I$2:$I$400,MATCH(RIGHT(B33,LEN(B33)-1),espn!$A$2:$A$400,0),1),INDEX(espn!$I$2:$I$400,MATCH(RIGHT(B33,LEN(B33)-1)&amp;" jr.",espn!$A$2:$A$400,0),1))</f>
        <v>6</v>
      </c>
      <c r="M33">
        <f>IFERROR(MAX(H33:J33)-L33,0)</f>
        <v>0.5</v>
      </c>
      <c r="N33" t="s">
        <v>882</v>
      </c>
    </row>
    <row r="34" spans="1:14">
      <c r="A34">
        <v>7</v>
      </c>
      <c r="B34" s="39" t="s">
        <v>1783</v>
      </c>
      <c r="D34" t="s">
        <v>1784</v>
      </c>
      <c r="E34" t="s">
        <v>1785</v>
      </c>
      <c r="F34" t="s">
        <v>1711</v>
      </c>
      <c r="H34">
        <f t="shared" si="0"/>
        <v>5.5</v>
      </c>
      <c r="I34">
        <f t="shared" si="1"/>
        <v>5.5</v>
      </c>
      <c r="J34">
        <f t="shared" si="2"/>
        <v>5.5</v>
      </c>
      <c r="K34" s="33">
        <f t="shared" si="3"/>
        <v>0</v>
      </c>
      <c r="L34">
        <f>IFERROR(INDEX(espn!$I$2:$I$400,MATCH(RIGHT(B34,LEN(B34)-1),espn!$A$2:$A$400,0),1),INDEX(espn!$I$2:$I$400,MATCH(RIGHT(B34,LEN(B34)-1)&amp;" jr.",espn!$A$2:$A$400,0),1))</f>
        <v>6</v>
      </c>
      <c r="M34">
        <f>IFERROR(L34-MIN(H34:J34),0)</f>
        <v>0.5</v>
      </c>
      <c r="N34" t="s">
        <v>856</v>
      </c>
    </row>
    <row r="35" spans="1:14">
      <c r="A35">
        <v>12</v>
      </c>
      <c r="B35" s="39" t="s">
        <v>1368</v>
      </c>
      <c r="D35" t="s">
        <v>1786</v>
      </c>
      <c r="E35" t="s">
        <v>1787</v>
      </c>
      <c r="F35" t="s">
        <v>1788</v>
      </c>
      <c r="H35">
        <f t="shared" si="0"/>
        <v>5.5</v>
      </c>
      <c r="I35">
        <f t="shared" si="1"/>
        <v>5.5</v>
      </c>
      <c r="J35">
        <f t="shared" si="2"/>
        <v>5.5</v>
      </c>
      <c r="K35" s="33">
        <f t="shared" si="3"/>
        <v>0</v>
      </c>
      <c r="L35">
        <f>IFERROR(INDEX(espn!$I$2:$I$400,MATCH(RIGHT(B35,LEN(B35)-1),espn!$A$2:$A$400,0),1),INDEX(espn!$I$2:$I$400,MATCH(RIGHT(B35,LEN(B35)-1)&amp;" jr.",espn!$A$2:$A$400,0),1))</f>
        <v>5</v>
      </c>
      <c r="M35">
        <f>IFERROR(MAX(H35:J35)-L35,0)</f>
        <v>0.5</v>
      </c>
      <c r="N35" t="s">
        <v>882</v>
      </c>
    </row>
    <row r="36" spans="1:14">
      <c r="A36">
        <v>14</v>
      </c>
      <c r="B36" t="s">
        <v>1493</v>
      </c>
      <c r="F36" t="s">
        <v>1789</v>
      </c>
      <c r="H36" t="str">
        <f t="shared" si="0"/>
        <v/>
      </c>
      <c r="I36" t="str">
        <f t="shared" si="1"/>
        <v/>
      </c>
      <c r="J36">
        <f t="shared" si="2"/>
        <v>5.5</v>
      </c>
      <c r="K36" s="33">
        <f t="shared" si="3"/>
        <v>0</v>
      </c>
      <c r="L36">
        <f>IFERROR(INDEX(espn!$I$2:$I$400,MATCH(RIGHT(B36,LEN(B36)-1),espn!$A$2:$A$400,0),1),INDEX(espn!$I$2:$I$400,MATCH(RIGHT(B36,LEN(B36)-1)&amp;" jr.",espn!$A$2:$A$400,0),1))</f>
        <v>5</v>
      </c>
      <c r="M36">
        <f>IFERROR(MAX(H36:J36)-L36,0)</f>
        <v>0.5</v>
      </c>
      <c r="N36" t="s">
        <v>882</v>
      </c>
    </row>
    <row r="37" spans="1:14">
      <c r="A37">
        <v>16</v>
      </c>
      <c r="B37" s="39" t="s">
        <v>1301</v>
      </c>
      <c r="D37" t="s">
        <v>1790</v>
      </c>
      <c r="E37" t="s">
        <v>1791</v>
      </c>
      <c r="F37" t="s">
        <v>1788</v>
      </c>
      <c r="H37">
        <f t="shared" si="0"/>
        <v>5.5</v>
      </c>
      <c r="I37">
        <f t="shared" si="1"/>
        <v>5.5</v>
      </c>
      <c r="J37">
        <f t="shared" si="2"/>
        <v>5.5</v>
      </c>
      <c r="K37" s="33">
        <f t="shared" si="3"/>
        <v>0</v>
      </c>
      <c r="L37">
        <f>IFERROR(INDEX(espn!$I$2:$I$400,MATCH(RIGHT(B37,LEN(B37)-1),espn!$A$2:$A$400,0),1),INDEX(espn!$I$2:$I$400,MATCH(RIGHT(B37,LEN(B37)-1)&amp;" jr.",espn!$A$2:$A$400,0),1))</f>
        <v>5</v>
      </c>
      <c r="M37">
        <f>IFERROR(MAX(H37:J37)-L37,0)</f>
        <v>0.5</v>
      </c>
      <c r="N37" t="s">
        <v>882</v>
      </c>
    </row>
    <row r="38" spans="1:14">
      <c r="A38">
        <v>17</v>
      </c>
      <c r="B38" t="s">
        <v>1400</v>
      </c>
      <c r="D38" t="s">
        <v>1739</v>
      </c>
      <c r="E38" t="s">
        <v>1792</v>
      </c>
      <c r="F38" t="s">
        <v>1793</v>
      </c>
      <c r="H38">
        <f t="shared" si="0"/>
        <v>4.5</v>
      </c>
      <c r="I38">
        <f t="shared" si="1"/>
        <v>4.5</v>
      </c>
      <c r="J38">
        <f t="shared" si="2"/>
        <v>4.5</v>
      </c>
      <c r="K38" s="33">
        <f t="shared" si="3"/>
        <v>0</v>
      </c>
      <c r="L38">
        <f>IFERROR(INDEX(espn!$I$2:$I$400,MATCH(RIGHT(B38,LEN(B38)-1),espn!$A$2:$A$400,0),1),INDEX(espn!$I$2:$I$400,MATCH(RIGHT(B38,LEN(B38)-1)&amp;" jr.",espn!$A$2:$A$400,0),1))</f>
        <v>5</v>
      </c>
      <c r="M38">
        <f>IFERROR(L38-MIN(H38:J38),0)</f>
        <v>0.5</v>
      </c>
      <c r="N38" t="s">
        <v>856</v>
      </c>
    </row>
    <row r="39" spans="1:14">
      <c r="A39">
        <v>19</v>
      </c>
      <c r="B39" t="s">
        <v>1443</v>
      </c>
      <c r="D39" t="s">
        <v>1739</v>
      </c>
      <c r="E39" t="s">
        <v>1794</v>
      </c>
      <c r="F39" t="s">
        <v>1795</v>
      </c>
      <c r="H39">
        <f t="shared" si="0"/>
        <v>4.5</v>
      </c>
      <c r="I39">
        <f t="shared" si="1"/>
        <v>4.5</v>
      </c>
      <c r="J39">
        <f t="shared" si="2"/>
        <v>4.5</v>
      </c>
      <c r="K39" s="33">
        <f t="shared" si="3"/>
        <v>0</v>
      </c>
      <c r="L39">
        <f>IFERROR(INDEX(espn!$I$2:$I$400,MATCH(RIGHT(B39,LEN(B39)-1),espn!$A$2:$A$400,0),1),INDEX(espn!$I$2:$I$400,MATCH(RIGHT(B39,LEN(B39)-1)&amp;" jr.",espn!$A$2:$A$400,0),1))</f>
        <v>5</v>
      </c>
      <c r="M39">
        <f>IFERROR(L39-MIN(H39:J39),0)</f>
        <v>0.5</v>
      </c>
      <c r="N39" t="s">
        <v>856</v>
      </c>
    </row>
    <row r="40" spans="1:14">
      <c r="A40">
        <v>21</v>
      </c>
      <c r="B40" t="s">
        <v>1268</v>
      </c>
      <c r="D40" t="s">
        <v>1739</v>
      </c>
      <c r="E40" t="s">
        <v>1796</v>
      </c>
      <c r="F40" t="s">
        <v>1726</v>
      </c>
      <c r="H40">
        <f t="shared" si="0"/>
        <v>4.5</v>
      </c>
      <c r="I40">
        <f t="shared" si="1"/>
        <v>4.5</v>
      </c>
      <c r="J40">
        <f t="shared" si="2"/>
        <v>4.5</v>
      </c>
      <c r="K40" s="33">
        <f t="shared" si="3"/>
        <v>0</v>
      </c>
      <c r="L40">
        <f>IFERROR(INDEX(espn!$I$2:$I$400,MATCH(RIGHT(B40,LEN(B40)-1),espn!$A$2:$A$400,0),1),INDEX(espn!$I$2:$I$400,MATCH(RIGHT(B40,LEN(B40)-1)&amp;" jr.",espn!$A$2:$A$400,0),1))</f>
        <v>5</v>
      </c>
      <c r="M40">
        <f>IFERROR(L40-MIN(H40:J40),0)</f>
        <v>0.5</v>
      </c>
      <c r="N40" t="s">
        <v>856</v>
      </c>
    </row>
    <row r="41" spans="1:14">
      <c r="A41">
        <v>27</v>
      </c>
      <c r="B41" t="s">
        <v>1529</v>
      </c>
      <c r="D41" t="s">
        <v>1797</v>
      </c>
      <c r="E41" t="s">
        <v>1798</v>
      </c>
      <c r="F41" t="s">
        <v>1747</v>
      </c>
      <c r="H41">
        <f t="shared" si="0"/>
        <v>4.5</v>
      </c>
      <c r="I41">
        <f t="shared" si="1"/>
        <v>4.5</v>
      </c>
      <c r="J41">
        <f t="shared" si="2"/>
        <v>4.5</v>
      </c>
      <c r="K41" s="33">
        <f t="shared" si="3"/>
        <v>0</v>
      </c>
      <c r="L41">
        <f>IFERROR(INDEX(espn!$I$2:$I$400,MATCH(RIGHT(B41,LEN(B41)-1),espn!$A$2:$A$400,0),1),INDEX(espn!$I$2:$I$400,MATCH(RIGHT(B41,LEN(B41)-1)&amp;" jr.",espn!$A$2:$A$400,0),1))</f>
        <v>5</v>
      </c>
      <c r="M41">
        <f>IFERROR(L41-MIN(H41:J41),0)</f>
        <v>0.5</v>
      </c>
      <c r="N41" t="s">
        <v>856</v>
      </c>
    </row>
    <row r="42" spans="1:14">
      <c r="A42">
        <v>29</v>
      </c>
      <c r="B42" t="s">
        <v>1500</v>
      </c>
      <c r="D42" t="s">
        <v>1747</v>
      </c>
      <c r="E42" t="s">
        <v>1796</v>
      </c>
      <c r="F42" t="s">
        <v>1799</v>
      </c>
      <c r="H42">
        <f t="shared" si="0"/>
        <v>4.5</v>
      </c>
      <c r="I42">
        <f t="shared" si="1"/>
        <v>4.5</v>
      </c>
      <c r="J42">
        <f t="shared" si="2"/>
        <v>4.5</v>
      </c>
      <c r="K42" s="33">
        <f t="shared" si="3"/>
        <v>0</v>
      </c>
      <c r="L42">
        <f>IFERROR(INDEX(espn!$I$2:$I$400,MATCH(RIGHT(B42,LEN(B42)-1),espn!$A$2:$A$400,0),1),INDEX(espn!$I$2:$I$400,MATCH(RIGHT(B42,LEN(B42)-1)&amp;" jr.",espn!$A$2:$A$400,0),1))</f>
        <v>5</v>
      </c>
      <c r="M42">
        <f>IFERROR(L42-MIN(H42:J42),0)</f>
        <v>0.5</v>
      </c>
      <c r="N42" t="s">
        <v>856</v>
      </c>
    </row>
    <row r="43" spans="1:14">
      <c r="A43">
        <v>34</v>
      </c>
      <c r="B43" t="s">
        <v>1345</v>
      </c>
      <c r="D43" t="s">
        <v>1800</v>
      </c>
      <c r="F43" t="s">
        <v>1801</v>
      </c>
      <c r="H43">
        <f t="shared" si="0"/>
        <v>4.5</v>
      </c>
      <c r="I43" t="str">
        <f t="shared" si="1"/>
        <v/>
      </c>
      <c r="J43">
        <f t="shared" si="2"/>
        <v>4.5</v>
      </c>
      <c r="K43" s="33">
        <f t="shared" si="3"/>
        <v>0</v>
      </c>
      <c r="L43">
        <f>IFERROR(INDEX(espn!$I$2:$I$400,MATCH(RIGHT(B43,LEN(B43)-1),espn!$A$2:$A$400,0),1),INDEX(espn!$I$2:$I$400,MATCH(RIGHT(B43,LEN(B43)-1)&amp;" jr.",espn!$A$2:$A$400,0),1))</f>
        <v>4</v>
      </c>
      <c r="M43">
        <f>IFERROR(MAX(H43:J43)-L43,0)</f>
        <v>0.5</v>
      </c>
      <c r="N43" t="s">
        <v>882</v>
      </c>
    </row>
    <row r="44" spans="1:14">
      <c r="A44">
        <v>35</v>
      </c>
      <c r="B44" t="s">
        <v>1354</v>
      </c>
      <c r="D44" t="s">
        <v>1802</v>
      </c>
      <c r="E44" t="s">
        <v>1740</v>
      </c>
      <c r="F44" t="s">
        <v>1727</v>
      </c>
      <c r="H44">
        <f t="shared" si="0"/>
        <v>4.5</v>
      </c>
      <c r="I44">
        <f t="shared" si="1"/>
        <v>4.5</v>
      </c>
      <c r="J44">
        <f t="shared" si="2"/>
        <v>4.5</v>
      </c>
      <c r="K44" s="33">
        <f t="shared" si="3"/>
        <v>0</v>
      </c>
      <c r="L44">
        <f>IFERROR(INDEX(espn!$I$2:$I$400,MATCH(RIGHT(B44,LEN(B44)-1),espn!$A$2:$A$400,0),1),INDEX(espn!$I$2:$I$400,MATCH(RIGHT(B44,LEN(B44)-1)&amp;" jr.",espn!$A$2:$A$400,0),1))</f>
        <v>5</v>
      </c>
      <c r="M44">
        <f>IFERROR(L44-MIN(H44:J44),0)</f>
        <v>0.5</v>
      </c>
      <c r="N44" t="s">
        <v>856</v>
      </c>
    </row>
    <row r="45" spans="1:14">
      <c r="A45">
        <v>37</v>
      </c>
      <c r="B45" t="s">
        <v>1497</v>
      </c>
      <c r="D45" t="s">
        <v>1803</v>
      </c>
      <c r="E45" t="s">
        <v>1740</v>
      </c>
      <c r="F45" t="s">
        <v>1727</v>
      </c>
      <c r="H45">
        <f t="shared" si="0"/>
        <v>4.5</v>
      </c>
      <c r="I45">
        <f t="shared" si="1"/>
        <v>4.5</v>
      </c>
      <c r="J45">
        <f t="shared" si="2"/>
        <v>4.5</v>
      </c>
      <c r="K45" s="33">
        <f t="shared" si="3"/>
        <v>0</v>
      </c>
      <c r="L45">
        <f>IFERROR(INDEX(espn!$I$2:$I$400,MATCH(RIGHT(B45,LEN(B45)-1),espn!$A$2:$A$400,0),1),INDEX(espn!$I$2:$I$400,MATCH(RIGHT(B45,LEN(B45)-1)&amp;" jr.",espn!$A$2:$A$400,0),1))</f>
        <v>5</v>
      </c>
      <c r="M45">
        <f>IFERROR(L45-MIN(H45:J45),0)</f>
        <v>0.5</v>
      </c>
      <c r="N45" t="s">
        <v>856</v>
      </c>
    </row>
    <row r="46" spans="1:14">
      <c r="A46">
        <v>39</v>
      </c>
      <c r="B46" t="s">
        <v>1280</v>
      </c>
      <c r="D46" t="s">
        <v>1726</v>
      </c>
      <c r="F46" t="s">
        <v>1804</v>
      </c>
      <c r="H46">
        <f t="shared" si="0"/>
        <v>4.5</v>
      </c>
      <c r="I46" t="str">
        <f t="shared" si="1"/>
        <v/>
      </c>
      <c r="J46">
        <f t="shared" si="2"/>
        <v>4.5</v>
      </c>
      <c r="K46" s="33">
        <f t="shared" si="3"/>
        <v>0</v>
      </c>
      <c r="L46">
        <f>IFERROR(INDEX(espn!$I$2:$I$400,MATCH(RIGHT(B46,LEN(B46)-1),espn!$A$2:$A$400,0),1),INDEX(espn!$I$2:$I$400,MATCH(RIGHT(B46,LEN(B46)-1)&amp;" jr.",espn!$A$2:$A$400,0),1))</f>
        <v>5</v>
      </c>
      <c r="M46">
        <f>IFERROR(L46-MIN(H46:J46),0)</f>
        <v>0.5</v>
      </c>
      <c r="N46" t="s">
        <v>856</v>
      </c>
    </row>
    <row r="47" spans="1:14">
      <c r="A47">
        <v>41</v>
      </c>
      <c r="B47" t="s">
        <v>1488</v>
      </c>
      <c r="D47" t="s">
        <v>1805</v>
      </c>
      <c r="E47" t="s">
        <v>1806</v>
      </c>
      <c r="F47" t="s">
        <v>1807</v>
      </c>
      <c r="H47">
        <f t="shared" si="0"/>
        <v>4.5</v>
      </c>
      <c r="I47">
        <f t="shared" si="1"/>
        <v>4.5</v>
      </c>
      <c r="J47">
        <f t="shared" si="2"/>
        <v>4.5</v>
      </c>
      <c r="K47" s="33">
        <f t="shared" si="3"/>
        <v>0</v>
      </c>
      <c r="L47">
        <f>IFERROR(INDEX(espn!$I$2:$I$400,MATCH(RIGHT(B47,LEN(B47)-1),espn!$A$2:$A$400,0),1),INDEX(espn!$I$2:$I$400,MATCH(RIGHT(B47,LEN(B47)-1)&amp;" jr.",espn!$A$2:$A$400,0),1))</f>
        <v>5</v>
      </c>
      <c r="M47">
        <f>IFERROR(L47-MIN(H47:J47),0)</f>
        <v>0.5</v>
      </c>
      <c r="N47" t="s">
        <v>856</v>
      </c>
    </row>
    <row r="48" spans="1:14">
      <c r="A48">
        <v>44</v>
      </c>
      <c r="B48" t="s">
        <v>1461</v>
      </c>
      <c r="D48" t="s">
        <v>1808</v>
      </c>
      <c r="E48" t="s">
        <v>1809</v>
      </c>
      <c r="F48" t="s">
        <v>1810</v>
      </c>
      <c r="H48">
        <f t="shared" si="0"/>
        <v>4.5</v>
      </c>
      <c r="I48">
        <f t="shared" si="1"/>
        <v>4.5</v>
      </c>
      <c r="J48">
        <f t="shared" si="2"/>
        <v>4.5</v>
      </c>
      <c r="K48" s="33">
        <f t="shared" si="3"/>
        <v>0</v>
      </c>
      <c r="L48">
        <f>IFERROR(INDEX(espn!$I$2:$I$400,MATCH(RIGHT(B48,LEN(B48)-1),espn!$A$2:$A$400,0),1),INDEX(espn!$I$2:$I$400,MATCH(RIGHT(B48,LEN(B48)-1)&amp;" jr.",espn!$A$2:$A$400,0),1))</f>
        <v>4</v>
      </c>
      <c r="M48">
        <f>IFERROR(MAX(H48:J48)-L48,0)</f>
        <v>0.5</v>
      </c>
      <c r="N48" t="s">
        <v>882</v>
      </c>
    </row>
    <row r="49" spans="1:14">
      <c r="A49">
        <v>46</v>
      </c>
      <c r="B49" t="s">
        <v>1422</v>
      </c>
      <c r="D49" t="s">
        <v>1810</v>
      </c>
      <c r="E49" t="s">
        <v>1762</v>
      </c>
      <c r="F49" t="s">
        <v>1811</v>
      </c>
      <c r="H49">
        <f t="shared" si="0"/>
        <v>4.5</v>
      </c>
      <c r="I49">
        <f t="shared" si="1"/>
        <v>4.5</v>
      </c>
      <c r="J49">
        <f t="shared" si="2"/>
        <v>4.5</v>
      </c>
      <c r="K49" s="33">
        <f t="shared" si="3"/>
        <v>0</v>
      </c>
      <c r="L49">
        <f>IFERROR(INDEX(espn!$I$2:$I$400,MATCH(RIGHT(B49,LEN(B49)-1),espn!$A$2:$A$400,0),1),INDEX(espn!$I$2:$I$400,MATCH(RIGHT(B49,LEN(B49)-1)&amp;" jr.",espn!$A$2:$A$400,0),1))</f>
        <v>4</v>
      </c>
      <c r="M49">
        <f>IFERROR(MAX(H49:J49)-L49,0)</f>
        <v>0.5</v>
      </c>
      <c r="N49" t="s">
        <v>882</v>
      </c>
    </row>
    <row r="50" spans="1:14">
      <c r="A50">
        <v>47</v>
      </c>
      <c r="B50" t="s">
        <v>1339</v>
      </c>
      <c r="D50" t="s">
        <v>1812</v>
      </c>
      <c r="E50" t="s">
        <v>1813</v>
      </c>
      <c r="F50" t="s">
        <v>1814</v>
      </c>
      <c r="H50">
        <f t="shared" si="0"/>
        <v>4.5</v>
      </c>
      <c r="I50">
        <f t="shared" si="1"/>
        <v>4.5</v>
      </c>
      <c r="J50">
        <f t="shared" si="2"/>
        <v>4.5</v>
      </c>
      <c r="K50" s="33">
        <f t="shared" si="3"/>
        <v>0</v>
      </c>
      <c r="L50">
        <f>IFERROR(INDEX(espn!$I$2:$I$400,MATCH(RIGHT(B50,LEN(B50)-1),espn!$A$2:$A$400,0),1),INDEX(espn!$I$2:$I$400,MATCH(RIGHT(B50,LEN(B50)-1)&amp;" jr.",espn!$A$2:$A$400,0),1))</f>
        <v>5</v>
      </c>
      <c r="M50">
        <f>IFERROR(L50-MIN(H50:J50),0)</f>
        <v>0.5</v>
      </c>
      <c r="N50" t="s">
        <v>856</v>
      </c>
    </row>
    <row r="51" spans="1:14">
      <c r="A51">
        <v>50</v>
      </c>
      <c r="B51" t="s">
        <v>1491</v>
      </c>
      <c r="D51" t="s">
        <v>1815</v>
      </c>
      <c r="E51" t="s">
        <v>1762</v>
      </c>
      <c r="F51" t="s">
        <v>1816</v>
      </c>
      <c r="H51">
        <f t="shared" si="0"/>
        <v>4.5</v>
      </c>
      <c r="I51">
        <f t="shared" si="1"/>
        <v>4.5</v>
      </c>
      <c r="J51">
        <f t="shared" si="2"/>
        <v>4.5</v>
      </c>
      <c r="K51" s="33">
        <f t="shared" si="3"/>
        <v>0</v>
      </c>
      <c r="L51">
        <f>IFERROR(INDEX(espn!$I$2:$I$400,MATCH(RIGHT(B51,LEN(B51)-1),espn!$A$2:$A$400,0),1),INDEX(espn!$I$2:$I$400,MATCH(RIGHT(B51,LEN(B51)-1)&amp;" jr.",espn!$A$2:$A$400,0),1))</f>
        <v>4</v>
      </c>
      <c r="M51">
        <f>IFERROR(MAX(H51:J51)-L51,0)</f>
        <v>0.5</v>
      </c>
      <c r="N51" t="s">
        <v>882</v>
      </c>
    </row>
    <row r="52" spans="1:14">
      <c r="A52">
        <v>51</v>
      </c>
      <c r="B52" t="s">
        <v>1308</v>
      </c>
      <c r="D52" t="s">
        <v>1812</v>
      </c>
      <c r="E52" t="s">
        <v>1817</v>
      </c>
      <c r="F52" t="s">
        <v>1818</v>
      </c>
      <c r="H52">
        <f t="shared" si="0"/>
        <v>4.5</v>
      </c>
      <c r="I52">
        <f t="shared" si="1"/>
        <v>4.5</v>
      </c>
      <c r="J52">
        <f t="shared" si="2"/>
        <v>4.5</v>
      </c>
      <c r="K52" s="33">
        <f t="shared" si="3"/>
        <v>0</v>
      </c>
      <c r="L52">
        <f>IFERROR(INDEX(espn!$I$2:$I$400,MATCH(RIGHT(B52,LEN(B52)-1),espn!$A$2:$A$400,0),1),INDEX(espn!$I$2:$I$400,MATCH(RIGHT(B52,LEN(B52)-1)&amp;" jr.",espn!$A$2:$A$400,0),1))</f>
        <v>5</v>
      </c>
      <c r="M52">
        <f>IFERROR(L52-MIN(H52:J52),0)</f>
        <v>0.5</v>
      </c>
      <c r="N52" t="s">
        <v>856</v>
      </c>
    </row>
    <row r="53" spans="1:14">
      <c r="A53">
        <v>54</v>
      </c>
      <c r="B53" t="s">
        <v>1419</v>
      </c>
      <c r="D53" t="s">
        <v>1819</v>
      </c>
      <c r="E53" t="s">
        <v>1820</v>
      </c>
      <c r="F53" t="s">
        <v>1810</v>
      </c>
      <c r="H53">
        <f t="shared" si="0"/>
        <v>4.5</v>
      </c>
      <c r="I53">
        <f t="shared" si="1"/>
        <v>4.5</v>
      </c>
      <c r="J53">
        <f t="shared" si="2"/>
        <v>4.5</v>
      </c>
      <c r="K53" s="33">
        <f t="shared" si="3"/>
        <v>0</v>
      </c>
      <c r="L53">
        <f>IFERROR(INDEX(espn!$I$2:$I$400,MATCH(RIGHT(B53,LEN(B53)-1),espn!$A$2:$A$400,0),1),INDEX(espn!$I$2:$I$400,MATCH(RIGHT(B53,LEN(B53)-1)&amp;" jr.",espn!$A$2:$A$400,0),1))</f>
        <v>4</v>
      </c>
      <c r="M53">
        <f>IFERROR(MAX(H53:J53)-L53,0)</f>
        <v>0.5</v>
      </c>
      <c r="N53" t="s">
        <v>882</v>
      </c>
    </row>
    <row r="54" spans="1:14">
      <c r="A54">
        <v>56</v>
      </c>
      <c r="B54" t="s">
        <v>1433</v>
      </c>
      <c r="D54" t="s">
        <v>1821</v>
      </c>
      <c r="E54" t="s">
        <v>1820</v>
      </c>
      <c r="F54" t="s">
        <v>1822</v>
      </c>
      <c r="H54">
        <f t="shared" si="0"/>
        <v>4.5</v>
      </c>
      <c r="I54">
        <f t="shared" si="1"/>
        <v>4.5</v>
      </c>
      <c r="J54">
        <f t="shared" si="2"/>
        <v>4.5</v>
      </c>
      <c r="K54" s="33">
        <f t="shared" si="3"/>
        <v>0</v>
      </c>
      <c r="L54">
        <f>IFERROR(INDEX(espn!$I$2:$I$400,MATCH(RIGHT(B54,LEN(B54)-1),espn!$A$2:$A$400,0),1),INDEX(espn!$I$2:$I$400,MATCH(RIGHT(B54,LEN(B54)-1)&amp;" jr.",espn!$A$2:$A$400,0),1))</f>
        <v>4</v>
      </c>
      <c r="M54">
        <f>IFERROR(MAX(H54:J54)-L54,0)</f>
        <v>0.5</v>
      </c>
      <c r="N54" t="s">
        <v>882</v>
      </c>
    </row>
    <row r="55" spans="1:14">
      <c r="A55">
        <v>58</v>
      </c>
      <c r="B55" t="s">
        <v>1328</v>
      </c>
      <c r="D55" t="s">
        <v>1823</v>
      </c>
      <c r="F55" t="s">
        <v>1824</v>
      </c>
      <c r="H55">
        <f t="shared" si="0"/>
        <v>4.5</v>
      </c>
      <c r="I55" t="str">
        <f t="shared" si="1"/>
        <v/>
      </c>
      <c r="J55">
        <f t="shared" si="2"/>
        <v>4.5</v>
      </c>
      <c r="K55" s="33">
        <f t="shared" si="3"/>
        <v>0</v>
      </c>
      <c r="L55">
        <f>IFERROR(INDEX(espn!$I$2:$I$400,MATCH(RIGHT(B55,LEN(B55)-1),espn!$A$2:$A$400,0),1),INDEX(espn!$I$2:$I$400,MATCH(RIGHT(B55,LEN(B55)-1)&amp;" jr.",espn!$A$2:$A$400,0),1))</f>
        <v>4</v>
      </c>
      <c r="M55">
        <f>IFERROR(MAX(H55:J55)-L55,0)</f>
        <v>0.5</v>
      </c>
      <c r="N55" t="s">
        <v>882</v>
      </c>
    </row>
    <row r="56" spans="1:14">
      <c r="A56">
        <v>60</v>
      </c>
      <c r="B56" t="s">
        <v>1512</v>
      </c>
      <c r="D56" t="s">
        <v>1825</v>
      </c>
      <c r="E56" t="s">
        <v>1826</v>
      </c>
      <c r="F56" t="s">
        <v>1827</v>
      </c>
      <c r="H56">
        <f t="shared" si="0"/>
        <v>4.5</v>
      </c>
      <c r="I56">
        <f t="shared" si="1"/>
        <v>4.5</v>
      </c>
      <c r="J56">
        <f t="shared" si="2"/>
        <v>4.5</v>
      </c>
      <c r="K56" s="33">
        <f t="shared" si="3"/>
        <v>0</v>
      </c>
      <c r="L56">
        <f>IFERROR(INDEX(espn!$I$2:$I$400,MATCH(RIGHT(B56,LEN(B56)-1),espn!$A$2:$A$400,0),1),INDEX(espn!$I$2:$I$400,MATCH(RIGHT(B56,LEN(B56)-1)&amp;" jr.",espn!$A$2:$A$400,0),1))</f>
        <v>4</v>
      </c>
      <c r="M56">
        <f>IFERROR(MAX(H56:J56)-L56,0)</f>
        <v>0.5</v>
      </c>
      <c r="N56" t="s">
        <v>882</v>
      </c>
    </row>
    <row r="57" spans="1:14">
      <c r="A57">
        <v>66</v>
      </c>
      <c r="B57" t="s">
        <v>1105</v>
      </c>
      <c r="D57" t="s">
        <v>1828</v>
      </c>
      <c r="E57" t="s">
        <v>1829</v>
      </c>
      <c r="F57" t="s">
        <v>1830</v>
      </c>
      <c r="H57">
        <f t="shared" si="0"/>
        <v>3.5</v>
      </c>
      <c r="I57">
        <f t="shared" si="1"/>
        <v>3.5</v>
      </c>
      <c r="J57">
        <f t="shared" si="2"/>
        <v>3.5</v>
      </c>
      <c r="K57" s="33">
        <f t="shared" si="3"/>
        <v>0</v>
      </c>
      <c r="L57">
        <f>IFERROR(INDEX(espn!$I$2:$I$400,MATCH(RIGHT(B57,LEN(B57)-1),espn!$A$2:$A$400,0),1),INDEX(espn!$I$2:$I$400,MATCH(RIGHT(B57,LEN(B57)-1)&amp;" jr.",espn!$A$2:$A$400,0),1))</f>
        <v>3</v>
      </c>
      <c r="M57">
        <f>IFERROR(MAX(H57:J57)-L57,0)</f>
        <v>0.5</v>
      </c>
      <c r="N57" t="s">
        <v>882</v>
      </c>
    </row>
    <row r="58" spans="1:14">
      <c r="A58">
        <v>75</v>
      </c>
      <c r="B58" t="s">
        <v>1352</v>
      </c>
      <c r="D58" t="s">
        <v>1831</v>
      </c>
      <c r="E58" t="s">
        <v>1832</v>
      </c>
      <c r="F58" t="s">
        <v>1833</v>
      </c>
      <c r="H58">
        <f t="shared" si="0"/>
        <v>3.5</v>
      </c>
      <c r="I58">
        <f t="shared" si="1"/>
        <v>3.5</v>
      </c>
      <c r="J58">
        <f t="shared" si="2"/>
        <v>3.5</v>
      </c>
      <c r="K58" s="33">
        <f t="shared" si="3"/>
        <v>0</v>
      </c>
      <c r="L58">
        <f>IFERROR(INDEX(espn!$I$2:$I$400,MATCH(RIGHT(B58,LEN(B58)-1),espn!$A$2:$A$400,0),1),INDEX(espn!$I$2:$I$400,MATCH(RIGHT(B58,LEN(B58)-1)&amp;" jr.",espn!$A$2:$A$400,0),1))</f>
        <v>4</v>
      </c>
      <c r="M58">
        <f>IFERROR(L58-MIN(H58:J58),0)</f>
        <v>0.5</v>
      </c>
      <c r="N58" t="s">
        <v>856</v>
      </c>
    </row>
    <row r="59" spans="1:14">
      <c r="A59">
        <v>79</v>
      </c>
      <c r="B59" t="s">
        <v>1050</v>
      </c>
      <c r="D59" t="s">
        <v>1834</v>
      </c>
      <c r="E59" t="s">
        <v>1835</v>
      </c>
      <c r="F59" t="s">
        <v>1836</v>
      </c>
      <c r="H59">
        <f t="shared" si="0"/>
        <v>3.5</v>
      </c>
      <c r="I59">
        <f t="shared" si="1"/>
        <v>3.5</v>
      </c>
      <c r="J59">
        <f t="shared" si="2"/>
        <v>3.5</v>
      </c>
      <c r="K59" s="33">
        <f t="shared" si="3"/>
        <v>0</v>
      </c>
      <c r="L59">
        <f>IFERROR(INDEX(espn!$I$2:$I$400,MATCH(RIGHT(B59,LEN(B59)-1),espn!$A$2:$A$400,0),1),INDEX(espn!$I$2:$I$400,MATCH(RIGHT(B59,LEN(B59)-1)&amp;" jr.",espn!$A$2:$A$400,0),1))</f>
        <v>4</v>
      </c>
      <c r="M59">
        <f>IFERROR(L59-MIN(H59:J59),0)</f>
        <v>0.5</v>
      </c>
      <c r="N59" t="s">
        <v>856</v>
      </c>
    </row>
    <row r="60" spans="1:14">
      <c r="A60">
        <v>82</v>
      </c>
      <c r="B60" t="s">
        <v>1468</v>
      </c>
      <c r="D60" t="s">
        <v>1837</v>
      </c>
      <c r="F60" t="s">
        <v>1838</v>
      </c>
      <c r="H60">
        <f t="shared" si="0"/>
        <v>3.5</v>
      </c>
      <c r="I60" t="str">
        <f t="shared" si="1"/>
        <v/>
      </c>
      <c r="J60">
        <f t="shared" si="2"/>
        <v>3.5</v>
      </c>
      <c r="K60" s="33">
        <f t="shared" si="3"/>
        <v>0</v>
      </c>
      <c r="L60">
        <f>IFERROR(INDEX(espn!$I$2:$I$400,MATCH(RIGHT(B60,LEN(B60)-1),espn!$A$2:$A$400,0),1),INDEX(espn!$I$2:$I$400,MATCH(RIGHT(B60,LEN(B60)-1)&amp;" jr.",espn!$A$2:$A$400,0),1))</f>
        <v>3</v>
      </c>
      <c r="M60">
        <f>IFERROR(MAX(H60:J60)-L60,0)</f>
        <v>0.5</v>
      </c>
      <c r="N60" t="s">
        <v>882</v>
      </c>
    </row>
    <row r="61" spans="1:14">
      <c r="A61">
        <v>84</v>
      </c>
      <c r="B61" t="s">
        <v>1537</v>
      </c>
      <c r="D61" t="s">
        <v>1839</v>
      </c>
      <c r="E61" t="s">
        <v>1837</v>
      </c>
      <c r="F61" t="s">
        <v>1840</v>
      </c>
      <c r="H61">
        <f t="shared" si="0"/>
        <v>3.5</v>
      </c>
      <c r="I61">
        <f t="shared" si="1"/>
        <v>3.5</v>
      </c>
      <c r="J61">
        <f t="shared" si="2"/>
        <v>3.5</v>
      </c>
      <c r="K61" s="33">
        <f t="shared" si="3"/>
        <v>0</v>
      </c>
      <c r="L61">
        <f>IFERROR(INDEX(espn!$I$2:$I$400,MATCH(RIGHT(B61,LEN(B61)-1),espn!$A$2:$A$400,0),1),INDEX(espn!$I$2:$I$400,MATCH(RIGHT(B61,LEN(B61)-1)&amp;" jr.",espn!$A$2:$A$400,0),1))</f>
        <v>3</v>
      </c>
      <c r="M61">
        <f>IFERROR(MAX(H61:J61)-L61,0)</f>
        <v>0.5</v>
      </c>
      <c r="N61" t="s">
        <v>882</v>
      </c>
    </row>
    <row r="62" spans="1:14">
      <c r="A62">
        <v>85</v>
      </c>
      <c r="B62" t="s">
        <v>1382</v>
      </c>
      <c r="D62" t="s">
        <v>1841</v>
      </c>
      <c r="E62" t="s">
        <v>1842</v>
      </c>
      <c r="F62" t="s">
        <v>1836</v>
      </c>
      <c r="H62">
        <f t="shared" si="0"/>
        <v>3.5</v>
      </c>
      <c r="I62">
        <f t="shared" si="1"/>
        <v>3.5</v>
      </c>
      <c r="J62">
        <f t="shared" si="2"/>
        <v>3.5</v>
      </c>
      <c r="K62" s="33">
        <f t="shared" si="3"/>
        <v>0</v>
      </c>
      <c r="L62">
        <f>IFERROR(INDEX(espn!$I$2:$I$400,MATCH(RIGHT(B62,LEN(B62)-1),espn!$A$2:$A$400,0),1),INDEX(espn!$I$2:$I$400,MATCH(RIGHT(B62,LEN(B62)-1)&amp;" jr.",espn!$A$2:$A$400,0),1))</f>
        <v>4</v>
      </c>
      <c r="M62">
        <f>IFERROR(L62-MIN(H62:J62),0)</f>
        <v>0.5</v>
      </c>
      <c r="N62" t="s">
        <v>856</v>
      </c>
    </row>
    <row r="63" spans="1:14">
      <c r="A63">
        <v>88</v>
      </c>
      <c r="B63" t="s">
        <v>1406</v>
      </c>
      <c r="D63" t="s">
        <v>1843</v>
      </c>
      <c r="E63" t="s">
        <v>1844</v>
      </c>
      <c r="F63" t="s">
        <v>1845</v>
      </c>
      <c r="H63">
        <f t="shared" si="0"/>
        <v>3.5</v>
      </c>
      <c r="I63">
        <f t="shared" si="1"/>
        <v>3.5</v>
      </c>
      <c r="J63">
        <f t="shared" si="2"/>
        <v>3.5</v>
      </c>
      <c r="K63" s="33">
        <f t="shared" si="3"/>
        <v>0</v>
      </c>
      <c r="L63">
        <f>IFERROR(INDEX(espn!$I$2:$I$400,MATCH(RIGHT(B63,LEN(B63)-1),espn!$A$2:$A$400,0),1),INDEX(espn!$I$2:$I$400,MATCH(RIGHT(B63,LEN(B63)-1)&amp;" jr.",espn!$A$2:$A$400,0),1))</f>
        <v>3</v>
      </c>
      <c r="M63">
        <f>IFERROR(MAX(H63:J63)-L63,0)</f>
        <v>0.5</v>
      </c>
      <c r="N63" t="s">
        <v>882</v>
      </c>
    </row>
    <row r="64" spans="1:14">
      <c r="A64">
        <v>89</v>
      </c>
      <c r="B64" t="s">
        <v>1342</v>
      </c>
      <c r="D64" t="s">
        <v>1846</v>
      </c>
      <c r="E64" t="s">
        <v>1722</v>
      </c>
      <c r="F64" t="s">
        <v>1847</v>
      </c>
      <c r="H64">
        <f t="shared" si="0"/>
        <v>3.5</v>
      </c>
      <c r="I64">
        <f t="shared" si="1"/>
        <v>3.5</v>
      </c>
      <c r="J64">
        <f t="shared" si="2"/>
        <v>3.5</v>
      </c>
      <c r="K64" s="33">
        <f t="shared" si="3"/>
        <v>0</v>
      </c>
      <c r="L64">
        <f>IFERROR(INDEX(espn!$I$2:$I$400,MATCH(RIGHT(B64,LEN(B64)-1),espn!$A$2:$A$400,0),1),INDEX(espn!$I$2:$I$400,MATCH(RIGHT(B64,LEN(B64)-1)&amp;" jr.",espn!$A$2:$A$400,0),1))</f>
        <v>4</v>
      </c>
      <c r="M64">
        <f>IFERROR(L64-MIN(H64:J64),0)</f>
        <v>0.5</v>
      </c>
      <c r="N64" t="s">
        <v>856</v>
      </c>
    </row>
    <row r="65" spans="1:14">
      <c r="A65">
        <v>92</v>
      </c>
      <c r="B65" t="s">
        <v>1447</v>
      </c>
      <c r="E65" t="s">
        <v>1848</v>
      </c>
      <c r="F65" t="s">
        <v>1845</v>
      </c>
      <c r="H65" t="str">
        <f t="shared" si="0"/>
        <v/>
      </c>
      <c r="I65">
        <f t="shared" si="1"/>
        <v>3.5</v>
      </c>
      <c r="J65">
        <f t="shared" si="2"/>
        <v>3.5</v>
      </c>
      <c r="K65" s="33">
        <f t="shared" si="3"/>
        <v>0</v>
      </c>
      <c r="L65">
        <f>IFERROR(INDEX(espn!$I$2:$I$400,MATCH(RIGHT(B65,LEN(B65)-1),espn!$A$2:$A$400,0),1),INDEX(espn!$I$2:$I$400,MATCH(RIGHT(B65,LEN(B65)-1)&amp;" jr.",espn!$A$2:$A$400,0),1))</f>
        <v>3</v>
      </c>
      <c r="M65">
        <f>IFERROR(MAX(H65:J65)-L65,0)</f>
        <v>0.5</v>
      </c>
      <c r="N65" t="s">
        <v>882</v>
      </c>
    </row>
    <row r="66" spans="1:14">
      <c r="A66">
        <v>94</v>
      </c>
      <c r="B66" t="s">
        <v>1465</v>
      </c>
      <c r="E66" t="s">
        <v>1849</v>
      </c>
      <c r="F66" t="s">
        <v>1720</v>
      </c>
      <c r="H66" t="str">
        <f t="shared" ref="H66:H129" si="5">IFERROR(MID(D66,2,LEN(D66)-5)*1,"")</f>
        <v/>
      </c>
      <c r="I66">
        <f t="shared" ref="I66:I129" si="6">IFERROR(MID(E66,2,LEN(E66)-5)*1,"")</f>
        <v>3.5</v>
      </c>
      <c r="J66">
        <f t="shared" ref="J66:J129" si="7">IFERROR(MID(F66,2,LEN(F66)-5)*1,"")</f>
        <v>3.5</v>
      </c>
      <c r="K66" s="33">
        <f t="shared" ref="K66:K129" si="8">MAX(G66:J66)-MIN(G66:J66)</f>
        <v>0</v>
      </c>
      <c r="L66">
        <f>IFERROR(INDEX(espn!$I$2:$I$400,MATCH(RIGHT(B66,LEN(B66)-1),espn!$A$2:$A$400,0),1),INDEX(espn!$I$2:$I$400,MATCH(RIGHT(B66,LEN(B66)-1)&amp;" jr.",espn!$A$2:$A$400,0),1))</f>
        <v>3</v>
      </c>
      <c r="M66">
        <f>IFERROR(MAX(H66:J66)-L66,0)</f>
        <v>0.5</v>
      </c>
      <c r="N66" t="s">
        <v>882</v>
      </c>
    </row>
    <row r="67" spans="1:14">
      <c r="A67">
        <v>96</v>
      </c>
      <c r="B67" t="s">
        <v>1514</v>
      </c>
      <c r="D67" t="s">
        <v>1720</v>
      </c>
      <c r="E67" t="s">
        <v>1850</v>
      </c>
      <c r="F67" t="s">
        <v>1845</v>
      </c>
      <c r="H67">
        <f t="shared" si="5"/>
        <v>3.5</v>
      </c>
      <c r="I67">
        <f t="shared" si="6"/>
        <v>3.5</v>
      </c>
      <c r="J67">
        <f t="shared" si="7"/>
        <v>3.5</v>
      </c>
      <c r="K67" s="33">
        <f t="shared" si="8"/>
        <v>0</v>
      </c>
      <c r="L67">
        <f>IFERROR(INDEX(espn!$I$2:$I$400,MATCH(RIGHT(B67,LEN(B67)-1),espn!$A$2:$A$400,0),1),INDEX(espn!$I$2:$I$400,MATCH(RIGHT(B67,LEN(B67)-1)&amp;" jr.",espn!$A$2:$A$400,0),1))</f>
        <v>3</v>
      </c>
      <c r="M67">
        <f>IFERROR(MAX(H67:J67)-L67,0)</f>
        <v>0.5</v>
      </c>
      <c r="N67" t="s">
        <v>882</v>
      </c>
    </row>
    <row r="68" spans="1:14">
      <c r="A68">
        <v>101</v>
      </c>
      <c r="B68" t="s">
        <v>1317</v>
      </c>
      <c r="D68" t="s">
        <v>1767</v>
      </c>
      <c r="F68" t="s">
        <v>1769</v>
      </c>
      <c r="H68">
        <f t="shared" si="5"/>
        <v>3.5</v>
      </c>
      <c r="I68" t="str">
        <f t="shared" si="6"/>
        <v/>
      </c>
      <c r="J68">
        <f t="shared" si="7"/>
        <v>3.5</v>
      </c>
      <c r="K68" s="33">
        <f t="shared" si="8"/>
        <v>0</v>
      </c>
      <c r="L68">
        <f>IFERROR(INDEX(espn!$I$2:$I$400,MATCH(RIGHT(B68,LEN(B68)-1),espn!$A$2:$A$400,0),1),INDEX(espn!$I$2:$I$400,MATCH(RIGHT(B68,LEN(B68)-1)&amp;" jr.",espn!$A$2:$A$400,0),1))</f>
        <v>4</v>
      </c>
      <c r="M68">
        <f>IFERROR(L68-MIN(H68:J68),0)</f>
        <v>0.5</v>
      </c>
      <c r="N68" t="s">
        <v>856</v>
      </c>
    </row>
    <row r="69" spans="1:14">
      <c r="A69">
        <v>104</v>
      </c>
      <c r="B69" t="s">
        <v>1426</v>
      </c>
      <c r="D69" t="s">
        <v>1851</v>
      </c>
      <c r="E69" t="s">
        <v>1852</v>
      </c>
      <c r="F69" t="s">
        <v>1853</v>
      </c>
      <c r="H69">
        <f t="shared" si="5"/>
        <v>3.5</v>
      </c>
      <c r="I69">
        <f t="shared" si="6"/>
        <v>3.5</v>
      </c>
      <c r="J69">
        <f t="shared" si="7"/>
        <v>3.5</v>
      </c>
      <c r="K69" s="33">
        <f t="shared" si="8"/>
        <v>0</v>
      </c>
      <c r="L69">
        <f>IFERROR(INDEX(espn!$I$2:$I$400,MATCH(RIGHT(B69,LEN(B69)-1),espn!$A$2:$A$400,0),1),INDEX(espn!$I$2:$I$400,MATCH(RIGHT(B69,LEN(B69)-1)&amp;" jr.",espn!$A$2:$A$400,0),1))</f>
        <v>3</v>
      </c>
      <c r="M69">
        <f>IFERROR(MAX(H69:J69)-L69,0)</f>
        <v>0.5</v>
      </c>
      <c r="N69" t="s">
        <v>882</v>
      </c>
    </row>
    <row r="70" spans="1:14">
      <c r="A70">
        <v>106</v>
      </c>
      <c r="B70" t="s">
        <v>1506</v>
      </c>
      <c r="D70" t="s">
        <v>1720</v>
      </c>
      <c r="E70" t="s">
        <v>1854</v>
      </c>
      <c r="F70" t="s">
        <v>1771</v>
      </c>
      <c r="H70">
        <f t="shared" si="5"/>
        <v>3.5</v>
      </c>
      <c r="I70">
        <f t="shared" si="6"/>
        <v>3.5</v>
      </c>
      <c r="J70">
        <f t="shared" si="7"/>
        <v>3.5</v>
      </c>
      <c r="K70" s="33">
        <f t="shared" si="8"/>
        <v>0</v>
      </c>
      <c r="L70">
        <f>IFERROR(INDEX(espn!$I$2:$I$400,MATCH(RIGHT(B70,LEN(B70)-1),espn!$A$2:$A$400,0),1),INDEX(espn!$I$2:$I$400,MATCH(RIGHT(B70,LEN(B70)-1)&amp;" jr.",espn!$A$2:$A$400,0),1))</f>
        <v>3</v>
      </c>
      <c r="M70">
        <f>IFERROR(MAX(H70:J70)-L70,0)</f>
        <v>0.5</v>
      </c>
      <c r="N70" t="s">
        <v>882</v>
      </c>
    </row>
    <row r="71" spans="1:14">
      <c r="A71">
        <v>108</v>
      </c>
      <c r="B71" t="s">
        <v>1449</v>
      </c>
      <c r="D71" t="s">
        <v>1855</v>
      </c>
      <c r="F71" t="s">
        <v>1719</v>
      </c>
      <c r="H71">
        <f t="shared" si="5"/>
        <v>3.5</v>
      </c>
      <c r="I71" t="str">
        <f t="shared" si="6"/>
        <v/>
      </c>
      <c r="J71">
        <f t="shared" si="7"/>
        <v>3.5</v>
      </c>
      <c r="K71" s="33">
        <f t="shared" si="8"/>
        <v>0</v>
      </c>
      <c r="L71">
        <f>IFERROR(INDEX(espn!$I$2:$I$400,MATCH(RIGHT(B71,LEN(B71)-1),espn!$A$2:$A$400,0),1),INDEX(espn!$I$2:$I$400,MATCH(RIGHT(B71,LEN(B71)-1)&amp;" jr.",espn!$A$2:$A$400,0),1))</f>
        <v>3</v>
      </c>
      <c r="M71">
        <f>IFERROR(MAX(H71:J71)-L71,0)</f>
        <v>0.5</v>
      </c>
      <c r="N71" t="s">
        <v>882</v>
      </c>
    </row>
    <row r="72" spans="1:14">
      <c r="A72">
        <v>110</v>
      </c>
      <c r="B72" t="s">
        <v>1090</v>
      </c>
      <c r="D72" t="s">
        <v>1856</v>
      </c>
      <c r="E72" t="s">
        <v>1857</v>
      </c>
      <c r="F72" t="s">
        <v>1719</v>
      </c>
      <c r="H72">
        <f t="shared" si="5"/>
        <v>3.5</v>
      </c>
      <c r="I72">
        <f t="shared" si="6"/>
        <v>3.5</v>
      </c>
      <c r="J72">
        <f t="shared" si="7"/>
        <v>3.5</v>
      </c>
      <c r="K72" s="33">
        <f t="shared" si="8"/>
        <v>0</v>
      </c>
      <c r="L72">
        <f>IFERROR(INDEX(espn!$I$2:$I$400,MATCH(RIGHT(B72,LEN(B72)-1),espn!$A$2:$A$400,0),1),INDEX(espn!$I$2:$I$400,MATCH(RIGHT(B72,LEN(B72)-1)&amp;" jr.",espn!$A$2:$A$400,0),1))</f>
        <v>3</v>
      </c>
      <c r="M72">
        <f>IFERROR(MAX(H72:J72)-L72,0)</f>
        <v>0.5</v>
      </c>
      <c r="N72" t="s">
        <v>882</v>
      </c>
    </row>
    <row r="73" spans="1:14">
      <c r="A73">
        <v>111</v>
      </c>
      <c r="B73" t="s">
        <v>1312</v>
      </c>
      <c r="D73" t="s">
        <v>1858</v>
      </c>
      <c r="E73" t="s">
        <v>1859</v>
      </c>
      <c r="F73" t="s">
        <v>1860</v>
      </c>
      <c r="H73">
        <f t="shared" si="5"/>
        <v>3.5</v>
      </c>
      <c r="I73">
        <f t="shared" si="6"/>
        <v>3.5</v>
      </c>
      <c r="J73">
        <f t="shared" si="7"/>
        <v>3.5</v>
      </c>
      <c r="K73" s="33">
        <f t="shared" si="8"/>
        <v>0</v>
      </c>
      <c r="L73">
        <f>IFERROR(INDEX(espn!$I$2:$I$400,MATCH(RIGHT(B73,LEN(B73)-1),espn!$A$2:$A$400,0),1),INDEX(espn!$I$2:$I$400,MATCH(RIGHT(B73,LEN(B73)-1)&amp;" jr.",espn!$A$2:$A$400,0),1))</f>
        <v>4</v>
      </c>
      <c r="M73">
        <f>IFERROR(L73-MIN(H73:J73),0)</f>
        <v>0.5</v>
      </c>
      <c r="N73" t="s">
        <v>856</v>
      </c>
    </row>
    <row r="74" spans="1:14">
      <c r="A74">
        <v>113</v>
      </c>
      <c r="B74" t="s">
        <v>1333</v>
      </c>
      <c r="D74" t="s">
        <v>1858</v>
      </c>
      <c r="E74" t="s">
        <v>1859</v>
      </c>
      <c r="F74" t="s">
        <v>1860</v>
      </c>
      <c r="H74">
        <f t="shared" si="5"/>
        <v>3.5</v>
      </c>
      <c r="I74">
        <f t="shared" si="6"/>
        <v>3.5</v>
      </c>
      <c r="J74">
        <f t="shared" si="7"/>
        <v>3.5</v>
      </c>
      <c r="K74" s="33">
        <f t="shared" si="8"/>
        <v>0</v>
      </c>
      <c r="L74">
        <f>IFERROR(INDEX(espn!$I$2:$I$400,MATCH(RIGHT(B74,LEN(B74)-1),espn!$A$2:$A$400,0),1),INDEX(espn!$I$2:$I$400,MATCH(RIGHT(B74,LEN(B74)-1)&amp;" jr.",espn!$A$2:$A$400,0),1))</f>
        <v>4</v>
      </c>
      <c r="M74">
        <f>IFERROR(L74-MIN(H74:J74),0)</f>
        <v>0.5</v>
      </c>
      <c r="N74" t="s">
        <v>856</v>
      </c>
    </row>
    <row r="75" spans="1:14">
      <c r="A75">
        <v>115</v>
      </c>
      <c r="B75" t="s">
        <v>1356</v>
      </c>
      <c r="D75" t="s">
        <v>1861</v>
      </c>
      <c r="E75" t="s">
        <v>1862</v>
      </c>
      <c r="F75" t="s">
        <v>1858</v>
      </c>
      <c r="H75">
        <f t="shared" si="5"/>
        <v>3.5</v>
      </c>
      <c r="I75">
        <f t="shared" si="6"/>
        <v>3.5</v>
      </c>
      <c r="J75">
        <f t="shared" si="7"/>
        <v>3.5</v>
      </c>
      <c r="K75" s="33">
        <f t="shared" si="8"/>
        <v>0</v>
      </c>
      <c r="L75">
        <f>IFERROR(INDEX(espn!$I$2:$I$400,MATCH(RIGHT(B75,LEN(B75)-1),espn!$A$2:$A$400,0),1),INDEX(espn!$I$2:$I$400,MATCH(RIGHT(B75,LEN(B75)-1)&amp;" jr.",espn!$A$2:$A$400,0),1))</f>
        <v>4</v>
      </c>
      <c r="M75">
        <f>IFERROR(L75-MIN(H75:J75),0)</f>
        <v>0.5</v>
      </c>
      <c r="N75" t="s">
        <v>856</v>
      </c>
    </row>
    <row r="76" spans="1:14">
      <c r="A76">
        <v>118</v>
      </c>
      <c r="B76" t="s">
        <v>1484</v>
      </c>
      <c r="D76" t="s">
        <v>1863</v>
      </c>
      <c r="E76" t="s">
        <v>1854</v>
      </c>
      <c r="F76" t="s">
        <v>1864</v>
      </c>
      <c r="H76">
        <f t="shared" si="5"/>
        <v>3.5</v>
      </c>
      <c r="I76">
        <f t="shared" si="6"/>
        <v>3.5</v>
      </c>
      <c r="J76">
        <f t="shared" si="7"/>
        <v>3.5</v>
      </c>
      <c r="K76" s="33">
        <f t="shared" si="8"/>
        <v>0</v>
      </c>
      <c r="L76">
        <f>IFERROR(INDEX(espn!$I$2:$I$400,MATCH(RIGHT(B76,LEN(B76)-1),espn!$A$2:$A$400,0),1),INDEX(espn!$I$2:$I$400,MATCH(RIGHT(B76,LEN(B76)-1)&amp;" jr.",espn!$A$2:$A$400,0),1))</f>
        <v>3</v>
      </c>
      <c r="M76">
        <f>IFERROR(MAX(H76:J76)-L76,0)</f>
        <v>0.5</v>
      </c>
      <c r="N76" t="s">
        <v>882</v>
      </c>
    </row>
    <row r="77" spans="1:14">
      <c r="A77">
        <v>119</v>
      </c>
      <c r="B77" t="s">
        <v>1458</v>
      </c>
      <c r="D77" t="s">
        <v>1865</v>
      </c>
      <c r="F77" t="s">
        <v>1858</v>
      </c>
      <c r="H77">
        <f t="shared" si="5"/>
        <v>3.5</v>
      </c>
      <c r="I77" t="str">
        <f t="shared" si="6"/>
        <v/>
      </c>
      <c r="J77">
        <f t="shared" si="7"/>
        <v>3.5</v>
      </c>
      <c r="K77" s="33">
        <f t="shared" si="8"/>
        <v>0</v>
      </c>
      <c r="L77">
        <f>IFERROR(INDEX(espn!$I$2:$I$400,MATCH(RIGHT(B77,LEN(B77)-1),espn!$A$2:$A$400,0),1),INDEX(espn!$I$2:$I$400,MATCH(RIGHT(B77,LEN(B77)-1)&amp;" jr.",espn!$A$2:$A$400,0),1))</f>
        <v>4</v>
      </c>
      <c r="M77">
        <f>IFERROR(L77-MIN(H77:J77),0)</f>
        <v>0.5</v>
      </c>
      <c r="N77" t="s">
        <v>856</v>
      </c>
    </row>
    <row r="78" spans="1:14">
      <c r="A78">
        <v>122</v>
      </c>
      <c r="B78" t="s">
        <v>1372</v>
      </c>
      <c r="D78" t="s">
        <v>1866</v>
      </c>
      <c r="F78" t="s">
        <v>1863</v>
      </c>
      <c r="H78">
        <f t="shared" si="5"/>
        <v>3.5</v>
      </c>
      <c r="I78" t="str">
        <f t="shared" si="6"/>
        <v/>
      </c>
      <c r="J78">
        <f t="shared" si="7"/>
        <v>3.5</v>
      </c>
      <c r="K78" s="33">
        <f t="shared" si="8"/>
        <v>0</v>
      </c>
      <c r="L78">
        <f>IFERROR(INDEX(espn!$I$2:$I$400,MATCH(RIGHT(B78,LEN(B78)-1),espn!$A$2:$A$400,0),1),INDEX(espn!$I$2:$I$400,MATCH(RIGHT(B78,LEN(B78)-1)&amp;" jr.",espn!$A$2:$A$400,0),1))</f>
        <v>3</v>
      </c>
      <c r="M78">
        <f>IFERROR(MAX(H78:J78)-L78,0)</f>
        <v>0.5</v>
      </c>
      <c r="N78" t="s">
        <v>882</v>
      </c>
    </row>
    <row r="79" spans="1:14">
      <c r="A79">
        <v>126</v>
      </c>
      <c r="B79" t="s">
        <v>1515</v>
      </c>
      <c r="D79" t="s">
        <v>1867</v>
      </c>
      <c r="E79" t="s">
        <v>1868</v>
      </c>
      <c r="F79" t="s">
        <v>1869</v>
      </c>
      <c r="H79">
        <f t="shared" si="5"/>
        <v>2.5</v>
      </c>
      <c r="I79">
        <f t="shared" si="6"/>
        <v>2.5</v>
      </c>
      <c r="J79">
        <f t="shared" si="7"/>
        <v>2.5</v>
      </c>
      <c r="K79" s="33">
        <f t="shared" si="8"/>
        <v>0</v>
      </c>
      <c r="L79">
        <f>IFERROR(INDEX(espn!$I$2:$I$400,MATCH(RIGHT(B79,LEN(B79)-1),espn!$A$2:$A$400,0),1),INDEX(espn!$I$2:$I$400,MATCH(RIGHT(B79,LEN(B79)-1)&amp;" jr.",espn!$A$2:$A$400,0),1))</f>
        <v>2</v>
      </c>
      <c r="M79">
        <f>IFERROR(MAX(H79:J79)-L79,0)</f>
        <v>0.5</v>
      </c>
      <c r="N79" t="s">
        <v>882</v>
      </c>
    </row>
    <row r="80" spans="1:14">
      <c r="A80">
        <v>129</v>
      </c>
      <c r="B80" t="s">
        <v>1378</v>
      </c>
      <c r="D80" t="s">
        <v>1870</v>
      </c>
      <c r="E80" t="s">
        <v>1871</v>
      </c>
      <c r="F80" t="s">
        <v>1733</v>
      </c>
      <c r="H80">
        <f t="shared" si="5"/>
        <v>2.5</v>
      </c>
      <c r="I80">
        <f t="shared" si="6"/>
        <v>2.5</v>
      </c>
      <c r="J80">
        <f t="shared" si="7"/>
        <v>2.5</v>
      </c>
      <c r="K80" s="33">
        <f t="shared" si="8"/>
        <v>0</v>
      </c>
      <c r="L80">
        <f>IFERROR(INDEX(espn!$I$2:$I$400,MATCH(RIGHT(B80,LEN(B80)-1),espn!$A$2:$A$400,0),1),INDEX(espn!$I$2:$I$400,MATCH(RIGHT(B80,LEN(B80)-1)&amp;" jr.",espn!$A$2:$A$400,0),1))</f>
        <v>3</v>
      </c>
      <c r="M80">
        <f>IFERROR(L80-MIN(H80:J80),0)</f>
        <v>0.5</v>
      </c>
      <c r="N80" t="s">
        <v>856</v>
      </c>
    </row>
    <row r="81" spans="1:14">
      <c r="A81">
        <v>133</v>
      </c>
      <c r="B81" t="s">
        <v>1110</v>
      </c>
      <c r="D81" t="s">
        <v>1734</v>
      </c>
      <c r="E81" t="s">
        <v>1872</v>
      </c>
      <c r="H81">
        <f t="shared" si="5"/>
        <v>2.5</v>
      </c>
      <c r="I81">
        <f t="shared" si="6"/>
        <v>2.5</v>
      </c>
      <c r="J81" t="str">
        <f t="shared" si="7"/>
        <v/>
      </c>
      <c r="K81" s="33">
        <f t="shared" si="8"/>
        <v>0</v>
      </c>
      <c r="L81">
        <f>IFERROR(INDEX(espn!$I$2:$I$400,MATCH(RIGHT(B81,LEN(B81)-1),espn!$A$2:$A$400,0),1),INDEX(espn!$I$2:$I$400,MATCH(RIGHT(B81,LEN(B81)-1)&amp;" jr.",espn!$A$2:$A$400,0),1))</f>
        <v>3</v>
      </c>
      <c r="M81">
        <f>IFERROR(L81-MIN(H81:J81),0)</f>
        <v>0.5</v>
      </c>
      <c r="N81" t="s">
        <v>856</v>
      </c>
    </row>
    <row r="82" spans="1:14">
      <c r="A82">
        <v>135</v>
      </c>
      <c r="B82" t="s">
        <v>1053</v>
      </c>
      <c r="D82" t="s">
        <v>1872</v>
      </c>
      <c r="E82" t="s">
        <v>1872</v>
      </c>
      <c r="F82" t="s">
        <v>1873</v>
      </c>
      <c r="H82">
        <f t="shared" si="5"/>
        <v>2.5</v>
      </c>
      <c r="I82">
        <f t="shared" si="6"/>
        <v>2.5</v>
      </c>
      <c r="J82">
        <f t="shared" si="7"/>
        <v>2.5</v>
      </c>
      <c r="K82" s="33">
        <f t="shared" si="8"/>
        <v>0</v>
      </c>
      <c r="L82">
        <f>IFERROR(INDEX(espn!$I$2:$I$400,MATCH(RIGHT(B82,LEN(B82)-1),espn!$A$2:$A$400,0),1),INDEX(espn!$I$2:$I$400,MATCH(RIGHT(B82,LEN(B82)-1)&amp;" jr.",espn!$A$2:$A$400,0),1))</f>
        <v>3</v>
      </c>
      <c r="M82">
        <f>IFERROR(L82-MIN(H82:J82),0)</f>
        <v>0.5</v>
      </c>
      <c r="N82" t="s">
        <v>856</v>
      </c>
    </row>
    <row r="83" spans="1:14">
      <c r="A83">
        <v>137</v>
      </c>
      <c r="B83" t="s">
        <v>1130</v>
      </c>
      <c r="E83" t="s">
        <v>1874</v>
      </c>
      <c r="H83" t="str">
        <f t="shared" si="5"/>
        <v/>
      </c>
      <c r="I83">
        <f t="shared" si="6"/>
        <v>2.5</v>
      </c>
      <c r="J83" t="str">
        <f t="shared" si="7"/>
        <v/>
      </c>
      <c r="K83" s="33">
        <f t="shared" si="8"/>
        <v>0</v>
      </c>
      <c r="L83">
        <f>IFERROR(INDEX(espn!$I$2:$I$400,MATCH(RIGHT(B83,LEN(B83)-1),espn!$A$2:$A$400,0),1),INDEX(espn!$I$2:$I$400,MATCH(RIGHT(B83,LEN(B83)-1)&amp;" jr.",espn!$A$2:$A$400,0),1))</f>
        <v>3</v>
      </c>
      <c r="M83">
        <f>IFERROR(L83-MIN(H83:J83),0)</f>
        <v>0.5</v>
      </c>
      <c r="N83" t="s">
        <v>856</v>
      </c>
    </row>
    <row r="84" spans="1:14">
      <c r="A84">
        <v>139</v>
      </c>
      <c r="B84" t="s">
        <v>1336</v>
      </c>
      <c r="D84" t="s">
        <v>1872</v>
      </c>
      <c r="F84" t="s">
        <v>1875</v>
      </c>
      <c r="H84">
        <f t="shared" si="5"/>
        <v>2.5</v>
      </c>
      <c r="I84" t="str">
        <f t="shared" si="6"/>
        <v/>
      </c>
      <c r="J84">
        <f t="shared" si="7"/>
        <v>2.5</v>
      </c>
      <c r="K84" s="33">
        <f t="shared" si="8"/>
        <v>0</v>
      </c>
      <c r="L84">
        <f>IFERROR(INDEX(espn!$I$2:$I$400,MATCH(RIGHT(B84,LEN(B84)-1),espn!$A$2:$A$400,0),1),INDEX(espn!$I$2:$I$400,MATCH(RIGHT(B84,LEN(B84)-1)&amp;" jr.",espn!$A$2:$A$400,0),1))</f>
        <v>3</v>
      </c>
      <c r="M84">
        <f>IFERROR(L84-MIN(H84:J84),0)</f>
        <v>0.5</v>
      </c>
      <c r="N84" t="s">
        <v>856</v>
      </c>
    </row>
    <row r="85" spans="1:14">
      <c r="A85">
        <v>142</v>
      </c>
      <c r="B85" t="s">
        <v>1142</v>
      </c>
      <c r="D85" t="s">
        <v>1876</v>
      </c>
      <c r="E85" t="s">
        <v>1877</v>
      </c>
      <c r="F85" t="s">
        <v>1876</v>
      </c>
      <c r="H85">
        <f t="shared" si="5"/>
        <v>2.5</v>
      </c>
      <c r="I85">
        <f t="shared" si="6"/>
        <v>2.5</v>
      </c>
      <c r="J85">
        <f t="shared" si="7"/>
        <v>2.5</v>
      </c>
      <c r="K85" s="33">
        <f t="shared" si="8"/>
        <v>0</v>
      </c>
      <c r="L85">
        <f>IFERROR(INDEX(espn!$I$2:$I$400,MATCH(RIGHT(B85,LEN(B85)-1),espn!$A$2:$A$400,0),1),INDEX(espn!$I$2:$I$400,MATCH(RIGHT(B85,LEN(B85)-1)&amp;" jr.",espn!$A$2:$A$400,0),1))</f>
        <v>2</v>
      </c>
      <c r="M85">
        <f>IFERROR(MAX(H85:J85)-L85,0)</f>
        <v>0.5</v>
      </c>
      <c r="N85" t="s">
        <v>882</v>
      </c>
    </row>
    <row r="86" spans="1:14">
      <c r="A86">
        <v>144</v>
      </c>
      <c r="B86" t="s">
        <v>1501</v>
      </c>
      <c r="D86" t="s">
        <v>1878</v>
      </c>
      <c r="E86" t="s">
        <v>1877</v>
      </c>
      <c r="F86" t="s">
        <v>1879</v>
      </c>
      <c r="H86">
        <f t="shared" si="5"/>
        <v>2.5</v>
      </c>
      <c r="I86">
        <f t="shared" si="6"/>
        <v>2.5</v>
      </c>
      <c r="J86">
        <f t="shared" si="7"/>
        <v>2.5</v>
      </c>
      <c r="K86" s="33">
        <f t="shared" si="8"/>
        <v>0</v>
      </c>
      <c r="L86">
        <f>IFERROR(INDEX(espn!$I$2:$I$400,MATCH(RIGHT(B86,LEN(B86)-1),espn!$A$2:$A$400,0),1),INDEX(espn!$I$2:$I$400,MATCH(RIGHT(B86,LEN(B86)-1)&amp;" jr.",espn!$A$2:$A$400,0),1))</f>
        <v>2</v>
      </c>
      <c r="M86">
        <f>IFERROR(MAX(H86:J86)-L86,0)</f>
        <v>0.5</v>
      </c>
      <c r="N86" t="s">
        <v>882</v>
      </c>
    </row>
    <row r="87" spans="1:14">
      <c r="A87">
        <v>146</v>
      </c>
      <c r="B87" t="s">
        <v>1473</v>
      </c>
      <c r="D87" t="s">
        <v>1880</v>
      </c>
      <c r="F87" t="s">
        <v>1881</v>
      </c>
      <c r="H87">
        <f t="shared" si="5"/>
        <v>2.5</v>
      </c>
      <c r="I87" t="str">
        <f t="shared" si="6"/>
        <v/>
      </c>
      <c r="J87">
        <f t="shared" si="7"/>
        <v>2.5</v>
      </c>
      <c r="K87" s="33">
        <f t="shared" si="8"/>
        <v>0</v>
      </c>
      <c r="L87">
        <f>IFERROR(INDEX(espn!$I$2:$I$400,MATCH(RIGHT(B87,LEN(B87)-1),espn!$A$2:$A$400,0),1),INDEX(espn!$I$2:$I$400,MATCH(RIGHT(B87,LEN(B87)-1)&amp;" jr.",espn!$A$2:$A$400,0),1))</f>
        <v>2</v>
      </c>
      <c r="M87">
        <f>IFERROR(MAX(H87:J87)-L87,0)</f>
        <v>0.5</v>
      </c>
      <c r="N87" t="s">
        <v>882</v>
      </c>
    </row>
    <row r="88" spans="1:14">
      <c r="A88">
        <v>149</v>
      </c>
      <c r="B88" t="s">
        <v>1085</v>
      </c>
      <c r="D88" t="s">
        <v>1882</v>
      </c>
      <c r="E88" t="s">
        <v>1882</v>
      </c>
      <c r="F88" t="s">
        <v>1883</v>
      </c>
      <c r="H88">
        <f t="shared" si="5"/>
        <v>2.5</v>
      </c>
      <c r="I88">
        <f t="shared" si="6"/>
        <v>2.5</v>
      </c>
      <c r="J88">
        <f t="shared" si="7"/>
        <v>2.5</v>
      </c>
      <c r="K88" s="33">
        <f t="shared" si="8"/>
        <v>0</v>
      </c>
      <c r="L88">
        <f>IFERROR(INDEX(espn!$I$2:$I$400,MATCH(RIGHT(B88,LEN(B88)-1),espn!$A$2:$A$400,0),1),INDEX(espn!$I$2:$I$400,MATCH(RIGHT(B88,LEN(B88)-1)&amp;" jr.",espn!$A$2:$A$400,0),1))</f>
        <v>3</v>
      </c>
      <c r="M88">
        <f>IFERROR(L88-MIN(H88:J88),0)</f>
        <v>0.5</v>
      </c>
      <c r="N88" t="s">
        <v>856</v>
      </c>
    </row>
    <row r="89" spans="1:14">
      <c r="A89">
        <v>151</v>
      </c>
      <c r="B89" t="s">
        <v>1451</v>
      </c>
      <c r="D89" t="s">
        <v>1884</v>
      </c>
      <c r="E89" t="s">
        <v>1882</v>
      </c>
      <c r="F89" t="s">
        <v>1885</v>
      </c>
      <c r="H89">
        <f t="shared" si="5"/>
        <v>2.5</v>
      </c>
      <c r="I89">
        <f t="shared" si="6"/>
        <v>2.5</v>
      </c>
      <c r="J89">
        <f t="shared" si="7"/>
        <v>2.5</v>
      </c>
      <c r="K89" s="33">
        <f t="shared" si="8"/>
        <v>0</v>
      </c>
      <c r="L89">
        <f>IFERROR(INDEX(espn!$I$2:$I$400,MATCH(RIGHT(B89,LEN(B89)-1),espn!$A$2:$A$400,0),1),INDEX(espn!$I$2:$I$400,MATCH(RIGHT(B89,LEN(B89)-1)&amp;" jr.",espn!$A$2:$A$400,0),1))</f>
        <v>3</v>
      </c>
      <c r="M89">
        <f>IFERROR(L89-MIN(H89:J89),0)</f>
        <v>0.5</v>
      </c>
      <c r="N89" t="s">
        <v>856</v>
      </c>
    </row>
    <row r="90" spans="1:14">
      <c r="A90">
        <v>155</v>
      </c>
      <c r="B90" t="s">
        <v>1385</v>
      </c>
      <c r="D90" t="s">
        <v>1886</v>
      </c>
      <c r="E90" t="s">
        <v>1887</v>
      </c>
      <c r="F90" t="s">
        <v>1888</v>
      </c>
      <c r="H90">
        <f t="shared" si="5"/>
        <v>2.5</v>
      </c>
      <c r="I90">
        <f t="shared" si="6"/>
        <v>2.5</v>
      </c>
      <c r="J90">
        <f t="shared" si="7"/>
        <v>2.5</v>
      </c>
      <c r="K90" s="33">
        <f t="shared" si="8"/>
        <v>0</v>
      </c>
      <c r="L90">
        <f>IFERROR(INDEX(espn!$I$2:$I$400,MATCH(RIGHT(B90,LEN(B90)-1),espn!$A$2:$A$400,0),1),INDEX(espn!$I$2:$I$400,MATCH(RIGHT(B90,LEN(B90)-1)&amp;" jr.",espn!$A$2:$A$400,0),1))</f>
        <v>3</v>
      </c>
      <c r="M90">
        <f>IFERROR(L90-MIN(H90:J90),0)</f>
        <v>0.5</v>
      </c>
      <c r="N90" t="s">
        <v>856</v>
      </c>
    </row>
    <row r="91" spans="1:14">
      <c r="A91">
        <v>159</v>
      </c>
      <c r="B91" t="s">
        <v>1075</v>
      </c>
      <c r="D91" t="s">
        <v>1889</v>
      </c>
      <c r="H91">
        <f t="shared" si="5"/>
        <v>2.5</v>
      </c>
      <c r="I91" t="str">
        <f t="shared" si="6"/>
        <v/>
      </c>
      <c r="J91" t="str">
        <f t="shared" si="7"/>
        <v/>
      </c>
      <c r="K91" s="33">
        <f t="shared" si="8"/>
        <v>0</v>
      </c>
      <c r="L91">
        <f>IFERROR(INDEX(espn!$I$2:$I$400,MATCH(RIGHT(B91,LEN(B91)-1),espn!$A$2:$A$400,0),1),INDEX(espn!$I$2:$I$400,MATCH(RIGHT(B91,LEN(B91)-1)&amp;" jr.",espn!$A$2:$A$400,0),1))</f>
        <v>3</v>
      </c>
      <c r="M91">
        <f>IFERROR(L91-MIN(H91:J91),0)</f>
        <v>0.5</v>
      </c>
      <c r="N91" t="s">
        <v>856</v>
      </c>
    </row>
    <row r="92" spans="1:14">
      <c r="A92">
        <v>161</v>
      </c>
      <c r="B92" t="s">
        <v>1034</v>
      </c>
      <c r="D92" t="s">
        <v>1890</v>
      </c>
      <c r="E92" t="s">
        <v>1891</v>
      </c>
      <c r="F92" t="s">
        <v>1892</v>
      </c>
      <c r="H92">
        <f t="shared" si="5"/>
        <v>2.5</v>
      </c>
      <c r="I92">
        <f t="shared" si="6"/>
        <v>2.5</v>
      </c>
      <c r="J92">
        <f t="shared" si="7"/>
        <v>2.5</v>
      </c>
      <c r="K92" s="33">
        <f t="shared" si="8"/>
        <v>0</v>
      </c>
      <c r="L92">
        <f>IFERROR(INDEX(espn!$I$2:$I$400,MATCH(RIGHT(B92,LEN(B92)-1),espn!$A$2:$A$400,0),1),INDEX(espn!$I$2:$I$400,MATCH(RIGHT(B92,LEN(B92)-1)&amp;" jr.",espn!$A$2:$A$400,0),1))</f>
        <v>3</v>
      </c>
      <c r="M92">
        <f>IFERROR(L92-MIN(H92:J92),0)</f>
        <v>0.5</v>
      </c>
      <c r="N92" t="s">
        <v>856</v>
      </c>
    </row>
    <row r="93" spans="1:14">
      <c r="A93">
        <v>168</v>
      </c>
      <c r="B93" t="s">
        <v>1147</v>
      </c>
      <c r="D93" t="s">
        <v>1893</v>
      </c>
      <c r="F93" t="s">
        <v>1775</v>
      </c>
      <c r="H93">
        <f t="shared" si="5"/>
        <v>2.5</v>
      </c>
      <c r="I93" t="str">
        <f t="shared" si="6"/>
        <v/>
      </c>
      <c r="J93">
        <f t="shared" si="7"/>
        <v>2.5</v>
      </c>
      <c r="K93" s="33">
        <f t="shared" si="8"/>
        <v>0</v>
      </c>
      <c r="L93">
        <f>IFERROR(INDEX(espn!$I$2:$I$400,MATCH(RIGHT(B93,LEN(B93)-1),espn!$A$2:$A$400,0),1),INDEX(espn!$I$2:$I$400,MATCH(RIGHT(B93,LEN(B93)-1)&amp;" jr.",espn!$A$2:$A$400,0),1))</f>
        <v>2</v>
      </c>
      <c r="M93">
        <f>IFERROR(MAX(H93:J93)-L93,0)</f>
        <v>0.5</v>
      </c>
      <c r="N93" t="s">
        <v>882</v>
      </c>
    </row>
    <row r="94" spans="1:14">
      <c r="A94">
        <v>175</v>
      </c>
      <c r="B94" t="s">
        <v>1122</v>
      </c>
      <c r="D94" t="s">
        <v>1894</v>
      </c>
      <c r="F94" t="s">
        <v>1895</v>
      </c>
      <c r="H94">
        <f t="shared" si="5"/>
        <v>1.5</v>
      </c>
      <c r="I94" t="str">
        <f t="shared" si="6"/>
        <v/>
      </c>
      <c r="J94">
        <f t="shared" si="7"/>
        <v>1.5</v>
      </c>
      <c r="K94" s="33">
        <f t="shared" si="8"/>
        <v>0</v>
      </c>
      <c r="L94">
        <f>IFERROR(INDEX(espn!$I$2:$I$400,MATCH(RIGHT(B94,LEN(B94)-1),espn!$A$2:$A$400,0),1),INDEX(espn!$I$2:$I$400,MATCH(RIGHT(B94,LEN(B94)-1)&amp;" jr.",espn!$A$2:$A$400,0),1))</f>
        <v>2</v>
      </c>
      <c r="M94">
        <f t="shared" ref="M94:M99" si="9">IFERROR(L94-MIN(H94:J94),0)</f>
        <v>0.5</v>
      </c>
      <c r="N94" t="s">
        <v>856</v>
      </c>
    </row>
    <row r="95" spans="1:14">
      <c r="A95">
        <v>177</v>
      </c>
      <c r="B95" t="s">
        <v>1510</v>
      </c>
      <c r="D95" t="s">
        <v>1896</v>
      </c>
      <c r="F95" t="s">
        <v>1895</v>
      </c>
      <c r="H95">
        <f t="shared" si="5"/>
        <v>1.5</v>
      </c>
      <c r="I95" t="str">
        <f t="shared" si="6"/>
        <v/>
      </c>
      <c r="J95">
        <f t="shared" si="7"/>
        <v>1.5</v>
      </c>
      <c r="K95" s="33">
        <f t="shared" si="8"/>
        <v>0</v>
      </c>
      <c r="L95">
        <f>IFERROR(INDEX(espn!$I$2:$I$400,MATCH(RIGHT(B95,LEN(B95)-1),espn!$A$2:$A$400,0),1),INDEX(espn!$I$2:$I$400,MATCH(RIGHT(B95,LEN(B95)-1)&amp;" jr.",espn!$A$2:$A$400,0),1))</f>
        <v>2</v>
      </c>
      <c r="M95">
        <f t="shared" si="9"/>
        <v>0.5</v>
      </c>
      <c r="N95" t="s">
        <v>856</v>
      </c>
    </row>
    <row r="96" spans="1:14">
      <c r="A96">
        <v>181</v>
      </c>
      <c r="B96" t="s">
        <v>1431</v>
      </c>
      <c r="D96" t="s">
        <v>1897</v>
      </c>
      <c r="F96" t="s">
        <v>1898</v>
      </c>
      <c r="H96">
        <f t="shared" si="5"/>
        <v>1.5</v>
      </c>
      <c r="I96" t="str">
        <f t="shared" si="6"/>
        <v/>
      </c>
      <c r="J96">
        <f t="shared" si="7"/>
        <v>1.5</v>
      </c>
      <c r="K96" s="33">
        <f t="shared" si="8"/>
        <v>0</v>
      </c>
      <c r="L96">
        <f>IFERROR(INDEX(espn!$I$2:$I$400,MATCH(RIGHT(B96,LEN(B96)-1),espn!$A$2:$A$400,0),1),INDEX(espn!$I$2:$I$400,MATCH(RIGHT(B96,LEN(B96)-1)&amp;" jr.",espn!$A$2:$A$400,0),1))</f>
        <v>2</v>
      </c>
      <c r="M96">
        <f t="shared" si="9"/>
        <v>0.5</v>
      </c>
      <c r="N96" t="s">
        <v>856</v>
      </c>
    </row>
    <row r="97" spans="1:14">
      <c r="A97">
        <v>185</v>
      </c>
      <c r="B97" t="s">
        <v>1041</v>
      </c>
      <c r="D97" t="s">
        <v>1899</v>
      </c>
      <c r="F97" t="s">
        <v>1898</v>
      </c>
      <c r="H97">
        <f t="shared" si="5"/>
        <v>1.5</v>
      </c>
      <c r="I97" t="str">
        <f t="shared" si="6"/>
        <v/>
      </c>
      <c r="J97">
        <f t="shared" si="7"/>
        <v>1.5</v>
      </c>
      <c r="K97" s="33">
        <f t="shared" si="8"/>
        <v>0</v>
      </c>
      <c r="L97">
        <f>IFERROR(INDEX(espn!$I$2:$I$400,MATCH(RIGHT(B97,LEN(B97)-1),espn!$A$2:$A$400,0),1),INDEX(espn!$I$2:$I$400,MATCH(RIGHT(B97,LEN(B97)-1)&amp;" jr.",espn!$A$2:$A$400,0),1))</f>
        <v>2</v>
      </c>
      <c r="M97">
        <f t="shared" si="9"/>
        <v>0.5</v>
      </c>
      <c r="N97" t="s">
        <v>856</v>
      </c>
    </row>
    <row r="98" spans="1:14">
      <c r="A98">
        <v>187</v>
      </c>
      <c r="B98" t="s">
        <v>1358</v>
      </c>
      <c r="D98" t="s">
        <v>1900</v>
      </c>
      <c r="E98" t="s">
        <v>1901</v>
      </c>
      <c r="F98" t="s">
        <v>1898</v>
      </c>
      <c r="H98">
        <f t="shared" si="5"/>
        <v>1.5</v>
      </c>
      <c r="I98">
        <f t="shared" si="6"/>
        <v>1.5</v>
      </c>
      <c r="J98">
        <f t="shared" si="7"/>
        <v>1.5</v>
      </c>
      <c r="K98" s="33">
        <f t="shared" si="8"/>
        <v>0</v>
      </c>
      <c r="L98">
        <f>IFERROR(INDEX(espn!$I$2:$I$400,MATCH(RIGHT(B98,LEN(B98)-1),espn!$A$2:$A$400,0),1),INDEX(espn!$I$2:$I$400,MATCH(RIGHT(B98,LEN(B98)-1)&amp;" jr.",espn!$A$2:$A$400,0),1))</f>
        <v>2</v>
      </c>
      <c r="M98">
        <f t="shared" si="9"/>
        <v>0.5</v>
      </c>
      <c r="N98" t="s">
        <v>856</v>
      </c>
    </row>
    <row r="99" spans="1:14">
      <c r="A99">
        <v>189</v>
      </c>
      <c r="B99" t="s">
        <v>1038</v>
      </c>
      <c r="D99" t="s">
        <v>1900</v>
      </c>
      <c r="F99" t="s">
        <v>1902</v>
      </c>
      <c r="H99">
        <f t="shared" si="5"/>
        <v>1.5</v>
      </c>
      <c r="I99" t="str">
        <f t="shared" si="6"/>
        <v/>
      </c>
      <c r="J99">
        <f t="shared" si="7"/>
        <v>1.5</v>
      </c>
      <c r="K99" s="33">
        <f t="shared" si="8"/>
        <v>0</v>
      </c>
      <c r="L99">
        <f>IFERROR(INDEX(espn!$I$2:$I$400,MATCH(RIGHT(B99,LEN(B99)-1),espn!$A$2:$A$400,0),1),INDEX(espn!$I$2:$I$400,MATCH(RIGHT(B99,LEN(B99)-1)&amp;" jr.",espn!$A$2:$A$400,0),1))</f>
        <v>2</v>
      </c>
      <c r="M99">
        <f t="shared" si="9"/>
        <v>0.5</v>
      </c>
      <c r="N99" t="s">
        <v>856</v>
      </c>
    </row>
    <row r="100" spans="1:14">
      <c r="A100">
        <v>196</v>
      </c>
      <c r="B100" t="s">
        <v>1094</v>
      </c>
      <c r="D100" t="s">
        <v>1903</v>
      </c>
      <c r="E100" t="s">
        <v>1904</v>
      </c>
      <c r="F100" t="s">
        <v>1905</v>
      </c>
      <c r="H100">
        <f t="shared" si="5"/>
        <v>1.5</v>
      </c>
      <c r="I100">
        <f t="shared" si="6"/>
        <v>1.5</v>
      </c>
      <c r="J100">
        <f t="shared" si="7"/>
        <v>1.5</v>
      </c>
      <c r="K100" s="33">
        <f t="shared" si="8"/>
        <v>0</v>
      </c>
      <c r="L100">
        <f>IFERROR(INDEX(espn!$I$2:$I$400,MATCH(RIGHT(B100,LEN(B100)-1),espn!$A$2:$A$400,0),1),INDEX(espn!$I$2:$I$400,MATCH(RIGHT(B100,LEN(B100)-1)&amp;" jr.",espn!$A$2:$A$400,0),1))</f>
        <v>1</v>
      </c>
      <c r="M100">
        <f>IFERROR(MAX(H100:J100)-L100,0)</f>
        <v>0.5</v>
      </c>
      <c r="N100" t="s">
        <v>882</v>
      </c>
    </row>
    <row r="101" spans="1:14">
      <c r="A101">
        <v>199</v>
      </c>
      <c r="B101" t="s">
        <v>1080</v>
      </c>
      <c r="E101" t="s">
        <v>1906</v>
      </c>
      <c r="F101" t="s">
        <v>1907</v>
      </c>
      <c r="H101" t="str">
        <f t="shared" si="5"/>
        <v/>
      </c>
      <c r="I101">
        <f t="shared" si="6"/>
        <v>1.5</v>
      </c>
      <c r="J101">
        <f t="shared" si="7"/>
        <v>1.5</v>
      </c>
      <c r="K101" s="33">
        <f t="shared" si="8"/>
        <v>0</v>
      </c>
      <c r="L101">
        <f>IFERROR(INDEX(espn!$I$2:$I$400,MATCH(RIGHT(B101,LEN(B101)-1),espn!$A$2:$A$400,0),1),INDEX(espn!$I$2:$I$400,MATCH(RIGHT(B101,LEN(B101)-1)&amp;" jr.",espn!$A$2:$A$400,0),1))</f>
        <v>2</v>
      </c>
      <c r="M101">
        <f>IFERROR(L101-MIN(H101:J101),0)</f>
        <v>0.5</v>
      </c>
      <c r="N101" t="s">
        <v>856</v>
      </c>
    </row>
    <row r="102" spans="1:14">
      <c r="A102">
        <v>201</v>
      </c>
      <c r="B102" t="s">
        <v>1132</v>
      </c>
      <c r="E102" t="s">
        <v>1906</v>
      </c>
      <c r="F102" t="s">
        <v>1908</v>
      </c>
      <c r="H102" t="str">
        <f t="shared" si="5"/>
        <v/>
      </c>
      <c r="I102">
        <f t="shared" si="6"/>
        <v>1.5</v>
      </c>
      <c r="J102">
        <f t="shared" si="7"/>
        <v>1.5</v>
      </c>
      <c r="K102" s="33">
        <f t="shared" si="8"/>
        <v>0</v>
      </c>
      <c r="L102">
        <f>IFERROR(INDEX(espn!$I$2:$I$400,MATCH(RIGHT(B102,LEN(B102)-1),espn!$A$2:$A$400,0),1),INDEX(espn!$I$2:$I$400,MATCH(RIGHT(B102,LEN(B102)-1)&amp;" jr.",espn!$A$2:$A$400,0),1))</f>
        <v>2</v>
      </c>
      <c r="M102">
        <f>IFERROR(L102-MIN(H102:J102),0)</f>
        <v>0.5</v>
      </c>
      <c r="N102" t="s">
        <v>856</v>
      </c>
    </row>
    <row r="103" spans="1:14">
      <c r="A103">
        <v>204</v>
      </c>
      <c r="B103" t="s">
        <v>1117</v>
      </c>
      <c r="E103" t="s">
        <v>1909</v>
      </c>
      <c r="F103" t="s">
        <v>1910</v>
      </c>
      <c r="H103" t="str">
        <f t="shared" si="5"/>
        <v/>
      </c>
      <c r="I103">
        <f t="shared" si="6"/>
        <v>1.5</v>
      </c>
      <c r="J103">
        <f t="shared" si="7"/>
        <v>1.5</v>
      </c>
      <c r="K103" s="33">
        <f t="shared" si="8"/>
        <v>0</v>
      </c>
      <c r="L103">
        <f>IFERROR(INDEX(espn!$I$2:$I$400,MATCH(RIGHT(B103,LEN(B103)-1),espn!$A$2:$A$400,0),1),INDEX(espn!$I$2:$I$400,MATCH(RIGHT(B103,LEN(B103)-1)&amp;" jr.",espn!$A$2:$A$400,0),1))</f>
        <v>1</v>
      </c>
      <c r="M103">
        <f>IFERROR(MAX(H103:J103)-L103,0)</f>
        <v>0.5</v>
      </c>
      <c r="N103" t="s">
        <v>882</v>
      </c>
    </row>
    <row r="104" spans="1:14">
      <c r="A104">
        <v>163</v>
      </c>
      <c r="B104" s="39" t="s">
        <v>1545</v>
      </c>
      <c r="D104" t="s">
        <v>1892</v>
      </c>
      <c r="E104" t="s">
        <v>1911</v>
      </c>
      <c r="F104" t="s">
        <v>1774</v>
      </c>
      <c r="H104">
        <f t="shared" si="5"/>
        <v>2.5</v>
      </c>
      <c r="I104">
        <f t="shared" si="6"/>
        <v>1.5</v>
      </c>
      <c r="J104">
        <f t="shared" si="7"/>
        <v>2.5</v>
      </c>
      <c r="K104" s="33">
        <f t="shared" si="8"/>
        <v>1</v>
      </c>
      <c r="L104" t="e">
        <f>IFERROR(INDEX(espn!$I$2:$I$400,MATCH(RIGHT(B104,LEN(B104)-1),espn!$A$2:$A$400,0),1),INDEX(espn!$I$2:$I$400,MATCH(RIGHT(B104,LEN(B104)-1)&amp;" jr.",espn!$A$2:$A$400,0),1))</f>
        <v>#N/A</v>
      </c>
      <c r="M104">
        <f>IFERROR(L104-MIN(H104:J104),0)</f>
        <v>0</v>
      </c>
      <c r="N104" t="s">
        <v>856</v>
      </c>
    </row>
    <row r="105" spans="1:14">
      <c r="A105">
        <v>164</v>
      </c>
      <c r="B105" t="s">
        <v>1545</v>
      </c>
      <c r="D105" t="s">
        <v>1912</v>
      </c>
      <c r="E105" t="s">
        <v>1913</v>
      </c>
      <c r="F105" t="s">
        <v>1775</v>
      </c>
      <c r="H105">
        <f t="shared" si="5"/>
        <v>2.5</v>
      </c>
      <c r="I105">
        <f t="shared" si="6"/>
        <v>1.5</v>
      </c>
      <c r="J105">
        <f t="shared" si="7"/>
        <v>2.5</v>
      </c>
      <c r="K105" s="33">
        <f t="shared" si="8"/>
        <v>1</v>
      </c>
      <c r="L105" t="e">
        <f>IFERROR(INDEX(espn!$I$2:$I$400,MATCH(RIGHT(B105,LEN(B105)-1),espn!$A$2:$A$400,0),1),INDEX(espn!$I$2:$I$400,MATCH(RIGHT(B105,LEN(B105)-1)&amp;" jr.",espn!$A$2:$A$400,0),1))</f>
        <v>#N/A</v>
      </c>
      <c r="M105">
        <f>IFERROR(MAX(H105:J105)-L105,0)</f>
        <v>0</v>
      </c>
      <c r="N105" t="s">
        <v>882</v>
      </c>
    </row>
    <row r="106" spans="1:14">
      <c r="A106">
        <v>77</v>
      </c>
      <c r="B106" t="s">
        <v>1914</v>
      </c>
      <c r="D106" t="s">
        <v>1915</v>
      </c>
      <c r="E106" t="s">
        <v>1916</v>
      </c>
      <c r="F106" t="s">
        <v>1917</v>
      </c>
      <c r="H106">
        <f t="shared" si="5"/>
        <v>3.5</v>
      </c>
      <c r="I106">
        <f t="shared" si="6"/>
        <v>3.5</v>
      </c>
      <c r="J106">
        <f t="shared" si="7"/>
        <v>3.5</v>
      </c>
      <c r="K106" s="33">
        <f t="shared" si="8"/>
        <v>0</v>
      </c>
      <c r="L106" t="e">
        <f>IFERROR(INDEX(espn!$I$2:$I$400,MATCH(RIGHT(B106,LEN(B106)-1),espn!$A$2:$A$400,0),1),INDEX(espn!$I$2:$I$400,MATCH(RIGHT(B106,LEN(B106)-1)&amp;" jr.",espn!$A$2:$A$400,0),1))</f>
        <v>#N/A</v>
      </c>
      <c r="M106">
        <f>IFERROR(L106-MIN(H106:J106),0)</f>
        <v>0</v>
      </c>
      <c r="N106" t="s">
        <v>856</v>
      </c>
    </row>
    <row r="107" spans="1:14">
      <c r="A107">
        <v>78</v>
      </c>
      <c r="B107" t="s">
        <v>1914</v>
      </c>
      <c r="D107" t="s">
        <v>1918</v>
      </c>
      <c r="E107" t="s">
        <v>1919</v>
      </c>
      <c r="F107" t="s">
        <v>1830</v>
      </c>
      <c r="H107">
        <f t="shared" si="5"/>
        <v>3.5</v>
      </c>
      <c r="I107">
        <f t="shared" si="6"/>
        <v>3.5</v>
      </c>
      <c r="J107">
        <f t="shared" si="7"/>
        <v>3.5</v>
      </c>
      <c r="K107" s="33">
        <f t="shared" si="8"/>
        <v>0</v>
      </c>
      <c r="L107" t="e">
        <f>IFERROR(INDEX(espn!$I$2:$I$400,MATCH(RIGHT(B107,LEN(B107)-1),espn!$A$2:$A$400,0),1),INDEX(espn!$I$2:$I$400,MATCH(RIGHT(B107,LEN(B107)-1)&amp;" jr.",espn!$A$2:$A$400,0),1))</f>
        <v>#N/A</v>
      </c>
      <c r="M107">
        <f>IFERROR(MAX(H107:J107)-L107,0)</f>
        <v>0</v>
      </c>
      <c r="N107" t="s">
        <v>882</v>
      </c>
    </row>
    <row r="108" spans="1:14">
      <c r="A108">
        <v>147</v>
      </c>
      <c r="B108" s="39" t="s">
        <v>1557</v>
      </c>
      <c r="D108" t="s">
        <v>1920</v>
      </c>
      <c r="F108" t="s">
        <v>1875</v>
      </c>
      <c r="H108">
        <f t="shared" si="5"/>
        <v>2.5</v>
      </c>
      <c r="I108" t="str">
        <f t="shared" si="6"/>
        <v/>
      </c>
      <c r="J108">
        <f t="shared" si="7"/>
        <v>2.5</v>
      </c>
      <c r="K108" s="33">
        <f t="shared" si="8"/>
        <v>0</v>
      </c>
      <c r="L108" t="e">
        <f>IFERROR(INDEX(espn!$I$2:$I$400,MATCH(RIGHT(B108,LEN(B108)-1),espn!$A$2:$A$400,0),1),INDEX(espn!$I$2:$I$400,MATCH(RIGHT(B108,LEN(B108)-1)&amp;" jr.",espn!$A$2:$A$400,0),1))</f>
        <v>#N/A</v>
      </c>
      <c r="M108">
        <f>IFERROR(L108-MIN(H108:J108),0)</f>
        <v>0</v>
      </c>
      <c r="N108" t="s">
        <v>856</v>
      </c>
    </row>
    <row r="109" spans="1:14">
      <c r="A109">
        <v>148</v>
      </c>
      <c r="B109" t="s">
        <v>1557</v>
      </c>
      <c r="D109" t="s">
        <v>1921</v>
      </c>
      <c r="F109" t="s">
        <v>1881</v>
      </c>
      <c r="H109">
        <f t="shared" si="5"/>
        <v>2.5</v>
      </c>
      <c r="I109" t="str">
        <f t="shared" si="6"/>
        <v/>
      </c>
      <c r="J109">
        <f t="shared" si="7"/>
        <v>2.5</v>
      </c>
      <c r="K109" s="33">
        <f t="shared" si="8"/>
        <v>0</v>
      </c>
      <c r="L109" t="e">
        <f>IFERROR(INDEX(espn!$I$2:$I$400,MATCH(RIGHT(B109,LEN(B109)-1),espn!$A$2:$A$400,0),1),INDEX(espn!$I$2:$I$400,MATCH(RIGHT(B109,LEN(B109)-1)&amp;" jr.",espn!$A$2:$A$400,0),1))</f>
        <v>#N/A</v>
      </c>
      <c r="M109">
        <f>IFERROR(MAX(H109:J109)-L109,0)</f>
        <v>0</v>
      </c>
      <c r="N109" t="s">
        <v>882</v>
      </c>
    </row>
    <row r="110" spans="1:14">
      <c r="A110">
        <v>153</v>
      </c>
      <c r="B110" t="s">
        <v>1922</v>
      </c>
      <c r="D110" t="s">
        <v>1923</v>
      </c>
      <c r="F110" t="s">
        <v>1888</v>
      </c>
      <c r="H110">
        <f t="shared" si="5"/>
        <v>2.5</v>
      </c>
      <c r="I110" t="str">
        <f t="shared" si="6"/>
        <v/>
      </c>
      <c r="J110">
        <f t="shared" si="7"/>
        <v>2.5</v>
      </c>
      <c r="K110" s="33">
        <f t="shared" si="8"/>
        <v>0</v>
      </c>
      <c r="L110" t="e">
        <f>IFERROR(INDEX(espn!$I$2:$I$400,MATCH(RIGHT(B110,LEN(B110)-1),espn!$A$2:$A$400,0),1),INDEX(espn!$I$2:$I$400,MATCH(RIGHT(B110,LEN(B110)-1)&amp;" jr.",espn!$A$2:$A$400,0),1))</f>
        <v>#N/A</v>
      </c>
      <c r="M110">
        <f>IFERROR(L110-MIN(H110:J110),0)</f>
        <v>0</v>
      </c>
      <c r="N110" t="s">
        <v>856</v>
      </c>
    </row>
    <row r="111" spans="1:14">
      <c r="A111">
        <v>154</v>
      </c>
      <c r="B111" t="s">
        <v>1922</v>
      </c>
      <c r="D111" t="s">
        <v>1924</v>
      </c>
      <c r="F111" t="s">
        <v>1924</v>
      </c>
      <c r="H111">
        <f t="shared" si="5"/>
        <v>2.5</v>
      </c>
      <c r="I111" t="str">
        <f t="shared" si="6"/>
        <v/>
      </c>
      <c r="J111">
        <f t="shared" si="7"/>
        <v>2.5</v>
      </c>
      <c r="K111" s="33">
        <f t="shared" si="8"/>
        <v>0</v>
      </c>
      <c r="L111" t="e">
        <f>IFERROR(INDEX(espn!$I$2:$I$400,MATCH(RIGHT(B111,LEN(B111)-1),espn!$A$2:$A$400,0),1),INDEX(espn!$I$2:$I$400,MATCH(RIGHT(B111,LEN(B111)-1)&amp;" jr.",espn!$A$2:$A$400,0),1))</f>
        <v>#N/A</v>
      </c>
      <c r="M111">
        <f>IFERROR(MAX(H111:J111)-L111,0)</f>
        <v>0</v>
      </c>
      <c r="N111" t="s">
        <v>882</v>
      </c>
    </row>
    <row r="112" spans="1:14">
      <c r="A112">
        <v>165</v>
      </c>
      <c r="B112" t="s">
        <v>1541</v>
      </c>
      <c r="D112" t="s">
        <v>1890</v>
      </c>
      <c r="F112" t="s">
        <v>1925</v>
      </c>
      <c r="H112">
        <f t="shared" si="5"/>
        <v>2.5</v>
      </c>
      <c r="I112" t="str">
        <f t="shared" si="6"/>
        <v/>
      </c>
      <c r="J112">
        <f t="shared" si="7"/>
        <v>2.5</v>
      </c>
      <c r="K112" s="33">
        <f t="shared" si="8"/>
        <v>0</v>
      </c>
      <c r="L112" t="e">
        <f>IFERROR(INDEX(espn!$I$2:$I$400,MATCH(RIGHT(B112,LEN(B112)-1),espn!$A$2:$A$400,0),1),INDEX(espn!$I$2:$I$400,MATCH(RIGHT(B112,LEN(B112)-1)&amp;" jr.",espn!$A$2:$A$400,0),1))</f>
        <v>#N/A</v>
      </c>
      <c r="M112">
        <f>IFERROR(L112-MIN(H112:J112),0)</f>
        <v>0</v>
      </c>
      <c r="N112" t="s">
        <v>856</v>
      </c>
    </row>
    <row r="113" spans="1:14">
      <c r="A113">
        <v>166</v>
      </c>
      <c r="B113" t="s">
        <v>1541</v>
      </c>
      <c r="D113" t="s">
        <v>1775</v>
      </c>
      <c r="F113" t="s">
        <v>1926</v>
      </c>
      <c r="H113">
        <f t="shared" si="5"/>
        <v>2.5</v>
      </c>
      <c r="I113" t="str">
        <f t="shared" si="6"/>
        <v/>
      </c>
      <c r="J113">
        <f t="shared" si="7"/>
        <v>2.5</v>
      </c>
      <c r="K113" s="33">
        <f t="shared" si="8"/>
        <v>0</v>
      </c>
      <c r="L113" t="e">
        <f>IFERROR(INDEX(espn!$I$2:$I$400,MATCH(RIGHT(B113,LEN(B113)-1),espn!$A$2:$A$400,0),1),INDEX(espn!$I$2:$I$400,MATCH(RIGHT(B113,LEN(B113)-1)&amp;" jr.",espn!$A$2:$A$400,0),1))</f>
        <v>#N/A</v>
      </c>
      <c r="M113">
        <f>IFERROR(MAX(H113:J113)-L113,0)</f>
        <v>0</v>
      </c>
      <c r="N113" t="s">
        <v>882</v>
      </c>
    </row>
    <row r="114" spans="1:14">
      <c r="A114">
        <v>179</v>
      </c>
      <c r="B114" t="s">
        <v>1553</v>
      </c>
      <c r="D114" t="s">
        <v>1927</v>
      </c>
      <c r="E114" t="s">
        <v>1737</v>
      </c>
      <c r="F114" t="s">
        <v>1778</v>
      </c>
      <c r="H114">
        <f t="shared" si="5"/>
        <v>1.5</v>
      </c>
      <c r="I114">
        <f t="shared" si="6"/>
        <v>1.5</v>
      </c>
      <c r="J114">
        <f t="shared" si="7"/>
        <v>1.5</v>
      </c>
      <c r="K114" s="33">
        <f t="shared" si="8"/>
        <v>0</v>
      </c>
      <c r="L114" t="e">
        <f>IFERROR(INDEX(espn!$I$2:$I$400,MATCH(RIGHT(B114,LEN(B114)-1),espn!$A$2:$A$400,0),1),INDEX(espn!$I$2:$I$400,MATCH(RIGHT(B114,LEN(B114)-1)&amp;" jr.",espn!$A$2:$A$400,0),1))</f>
        <v>#N/A</v>
      </c>
      <c r="M114">
        <f>IFERROR(L114-MIN(H114:J114),0)</f>
        <v>0</v>
      </c>
      <c r="N114" t="s">
        <v>856</v>
      </c>
    </row>
    <row r="115" spans="1:14">
      <c r="A115">
        <v>180</v>
      </c>
      <c r="B115" t="s">
        <v>1553</v>
      </c>
      <c r="D115" t="s">
        <v>1928</v>
      </c>
      <c r="E115" t="s">
        <v>1929</v>
      </c>
      <c r="F115" t="s">
        <v>1930</v>
      </c>
      <c r="H115">
        <f t="shared" si="5"/>
        <v>1.5</v>
      </c>
      <c r="I115">
        <f t="shared" si="6"/>
        <v>1.5</v>
      </c>
      <c r="J115">
        <f t="shared" si="7"/>
        <v>1.5</v>
      </c>
      <c r="K115" s="33">
        <f t="shared" si="8"/>
        <v>0</v>
      </c>
      <c r="L115" t="e">
        <f>IFERROR(INDEX(espn!$I$2:$I$400,MATCH(RIGHT(B115,LEN(B115)-1),espn!$A$2:$A$400,0),1),INDEX(espn!$I$2:$I$400,MATCH(RIGHT(B115,LEN(B115)-1)&amp;" jr.",espn!$A$2:$A$400,0),1))</f>
        <v>#N/A</v>
      </c>
      <c r="M115">
        <f>IFERROR(MAX(H115:J115)-L115,0)</f>
        <v>0</v>
      </c>
      <c r="N115" t="s">
        <v>882</v>
      </c>
    </row>
    <row r="116" spans="1:14">
      <c r="A116">
        <v>191</v>
      </c>
      <c r="B116" t="s">
        <v>1549</v>
      </c>
      <c r="D116" t="s">
        <v>1931</v>
      </c>
      <c r="F116" t="s">
        <v>1932</v>
      </c>
      <c r="H116">
        <f t="shared" si="5"/>
        <v>1.5</v>
      </c>
      <c r="I116" t="str">
        <f t="shared" si="6"/>
        <v/>
      </c>
      <c r="J116">
        <f t="shared" si="7"/>
        <v>1.5</v>
      </c>
      <c r="K116" s="33">
        <f t="shared" si="8"/>
        <v>0</v>
      </c>
      <c r="L116" t="e">
        <f>IFERROR(INDEX(espn!$I$2:$I$400,MATCH(RIGHT(B116,LEN(B116)-1),espn!$A$2:$A$400,0),1),INDEX(espn!$I$2:$I$400,MATCH(RIGHT(B116,LEN(B116)-1)&amp;" jr.",espn!$A$2:$A$400,0),1))</f>
        <v>#N/A</v>
      </c>
      <c r="M116">
        <f>IFERROR(L116-MIN(H116:J116),0)</f>
        <v>0</v>
      </c>
      <c r="N116" t="s">
        <v>856</v>
      </c>
    </row>
    <row r="117" spans="1:14">
      <c r="A117">
        <v>192</v>
      </c>
      <c r="B117" t="s">
        <v>1549</v>
      </c>
      <c r="D117" t="s">
        <v>1933</v>
      </c>
      <c r="F117" t="s">
        <v>1934</v>
      </c>
      <c r="H117">
        <f t="shared" si="5"/>
        <v>1.5</v>
      </c>
      <c r="I117" t="str">
        <f t="shared" si="6"/>
        <v/>
      </c>
      <c r="J117">
        <f t="shared" si="7"/>
        <v>1.5</v>
      </c>
      <c r="K117" s="33">
        <f t="shared" si="8"/>
        <v>0</v>
      </c>
      <c r="L117" t="e">
        <f>IFERROR(INDEX(espn!$I$2:$I$400,MATCH(RIGHT(B117,LEN(B117)-1),espn!$A$2:$A$400,0),1),INDEX(espn!$I$2:$I$400,MATCH(RIGHT(B117,LEN(B117)-1)&amp;" jr.",espn!$A$2:$A$400,0),1))</f>
        <v>#N/A</v>
      </c>
      <c r="M117">
        <f>IFERROR(MAX(H117:J117)-L117,0)</f>
        <v>0</v>
      </c>
      <c r="N117" t="s">
        <v>882</v>
      </c>
    </row>
    <row r="118" spans="1:14">
      <c r="A118">
        <v>193</v>
      </c>
      <c r="B118" t="s">
        <v>1564</v>
      </c>
      <c r="D118" t="s">
        <v>1935</v>
      </c>
      <c r="F118" t="s">
        <v>1936</v>
      </c>
      <c r="H118">
        <f t="shared" si="5"/>
        <v>1.5</v>
      </c>
      <c r="I118" t="str">
        <f t="shared" si="6"/>
        <v/>
      </c>
      <c r="J118">
        <f t="shared" si="7"/>
        <v>1.5</v>
      </c>
      <c r="K118" s="33">
        <f t="shared" si="8"/>
        <v>0</v>
      </c>
      <c r="L118" t="e">
        <f>IFERROR(INDEX(espn!$I$2:$I$400,MATCH(RIGHT(B118,LEN(B118)-1),espn!$A$2:$A$400,0),1),INDEX(espn!$I$2:$I$400,MATCH(RIGHT(B118,LEN(B118)-1)&amp;" jr.",espn!$A$2:$A$400,0),1))</f>
        <v>#N/A</v>
      </c>
      <c r="M118">
        <f>IFERROR(L118-MIN(H118:J118),0)</f>
        <v>0</v>
      </c>
      <c r="N118" t="s">
        <v>856</v>
      </c>
    </row>
    <row r="119" spans="1:14">
      <c r="A119">
        <v>194</v>
      </c>
      <c r="B119" t="s">
        <v>1564</v>
      </c>
      <c r="D119" t="s">
        <v>1937</v>
      </c>
      <c r="F119" t="s">
        <v>1938</v>
      </c>
      <c r="H119">
        <f t="shared" si="5"/>
        <v>1.5</v>
      </c>
      <c r="I119" t="str">
        <f t="shared" si="6"/>
        <v/>
      </c>
      <c r="J119">
        <f t="shared" si="7"/>
        <v>1.5</v>
      </c>
      <c r="K119" s="33">
        <f t="shared" si="8"/>
        <v>0</v>
      </c>
      <c r="L119" t="e">
        <f>IFERROR(INDEX(espn!$I$2:$I$400,MATCH(RIGHT(B119,LEN(B119)-1),espn!$A$2:$A$400,0),1),INDEX(espn!$I$2:$I$400,MATCH(RIGHT(B119,LEN(B119)-1)&amp;" jr.",espn!$A$2:$A$400,0),1))</f>
        <v>#N/A</v>
      </c>
      <c r="M119">
        <f>IFERROR(MAX(H119:J119)-L119,0)</f>
        <v>0</v>
      </c>
      <c r="N119" t="s">
        <v>882</v>
      </c>
    </row>
    <row r="120" spans="1:14">
      <c r="A120">
        <v>197</v>
      </c>
      <c r="B120" t="s">
        <v>1562</v>
      </c>
      <c r="D120" t="s">
        <v>1939</v>
      </c>
      <c r="E120" t="s">
        <v>1906</v>
      </c>
      <c r="F120" t="s">
        <v>1936</v>
      </c>
      <c r="H120">
        <f t="shared" si="5"/>
        <v>1.5</v>
      </c>
      <c r="I120">
        <f t="shared" si="6"/>
        <v>1.5</v>
      </c>
      <c r="J120">
        <f t="shared" si="7"/>
        <v>1.5</v>
      </c>
      <c r="K120" s="33">
        <f t="shared" si="8"/>
        <v>0</v>
      </c>
      <c r="L120" t="e">
        <f>IFERROR(INDEX(espn!$I$2:$I$400,MATCH(RIGHT(B120,LEN(B120)-1),espn!$A$2:$A$400,0),1),INDEX(espn!$I$2:$I$400,MATCH(RIGHT(B120,LEN(B120)-1)&amp;" jr.",espn!$A$2:$A$400,0),1))</f>
        <v>#N/A</v>
      </c>
      <c r="M120">
        <f>IFERROR(L120-MIN(H120:J120),0)</f>
        <v>0</v>
      </c>
      <c r="N120" t="s">
        <v>856</v>
      </c>
    </row>
    <row r="121" spans="1:14">
      <c r="A121">
        <v>198</v>
      </c>
      <c r="B121" t="s">
        <v>1562</v>
      </c>
      <c r="D121" t="s">
        <v>1903</v>
      </c>
      <c r="E121" t="s">
        <v>1940</v>
      </c>
      <c r="F121" t="s">
        <v>1905</v>
      </c>
      <c r="H121">
        <f t="shared" si="5"/>
        <v>1.5</v>
      </c>
      <c r="I121">
        <f t="shared" si="6"/>
        <v>1.5</v>
      </c>
      <c r="J121">
        <f t="shared" si="7"/>
        <v>1.5</v>
      </c>
      <c r="K121" s="33">
        <f t="shared" si="8"/>
        <v>0</v>
      </c>
      <c r="L121" t="e">
        <f>IFERROR(INDEX(espn!$I$2:$I$400,MATCH(RIGHT(B121,LEN(B121)-1),espn!$A$2:$A$400,0),1),INDEX(espn!$I$2:$I$400,MATCH(RIGHT(B121,LEN(B121)-1)&amp;" jr.",espn!$A$2:$A$400,0),1))</f>
        <v>#N/A</v>
      </c>
      <c r="M121">
        <f>IFERROR(MAX(H121:J121)-L121,0)</f>
        <v>0</v>
      </c>
      <c r="N121" t="s">
        <v>882</v>
      </c>
    </row>
    <row r="122" spans="1:14">
      <c r="A122">
        <v>205</v>
      </c>
      <c r="H122" t="str">
        <f t="shared" si="5"/>
        <v/>
      </c>
      <c r="I122" t="str">
        <f t="shared" si="6"/>
        <v/>
      </c>
      <c r="J122" t="str">
        <f t="shared" si="7"/>
        <v/>
      </c>
      <c r="K122" s="33">
        <f t="shared" si="8"/>
        <v>0</v>
      </c>
      <c r="L122" t="e">
        <f>IFERROR(INDEX(espn!$I$2:$I$400,MATCH(RIGHT(B122,LEN(B122)-1),espn!$A$2:$A$400,0),1),INDEX(espn!$I$2:$I$400,MATCH(RIGHT(B122,LEN(B122)-1)&amp;" jr.",espn!$A$2:$A$400,0),1))</f>
        <v>#VALUE!</v>
      </c>
      <c r="M122">
        <f>IFERROR(L122-MIN(H122:J122),0)</f>
        <v>0</v>
      </c>
      <c r="N122" t="s">
        <v>856</v>
      </c>
    </row>
    <row r="123" spans="1:14">
      <c r="A123">
        <v>206</v>
      </c>
      <c r="H123" t="str">
        <f t="shared" si="5"/>
        <v/>
      </c>
      <c r="I123" t="str">
        <f t="shared" si="6"/>
        <v/>
      </c>
      <c r="J123" t="str">
        <f t="shared" si="7"/>
        <v/>
      </c>
      <c r="K123" s="33">
        <f t="shared" si="8"/>
        <v>0</v>
      </c>
      <c r="L123" t="e">
        <f>IFERROR(INDEX(espn!$I$2:$I$400,MATCH(RIGHT(B123,LEN(B123)-1),espn!$A$2:$A$400,0),1),INDEX(espn!$I$2:$I$400,MATCH(RIGHT(B123,LEN(B123)-1)&amp;" jr.",espn!$A$2:$A$400,0),1))</f>
        <v>#VALUE!</v>
      </c>
      <c r="M123">
        <f>IFERROR(MAX(H123:J123)-L123,0)</f>
        <v>0</v>
      </c>
      <c r="N123" t="s">
        <v>882</v>
      </c>
    </row>
    <row r="124" spans="1:14">
      <c r="A124">
        <v>207</v>
      </c>
      <c r="H124" t="str">
        <f t="shared" si="5"/>
        <v/>
      </c>
      <c r="I124" t="str">
        <f t="shared" si="6"/>
        <v/>
      </c>
      <c r="J124" t="str">
        <f t="shared" si="7"/>
        <v/>
      </c>
      <c r="K124" s="33">
        <f t="shared" si="8"/>
        <v>0</v>
      </c>
      <c r="L124" t="e">
        <f>IFERROR(INDEX(espn!$I$2:$I$400,MATCH(RIGHT(B124,LEN(B124)-1),espn!$A$2:$A$400,0),1),INDEX(espn!$I$2:$I$400,MATCH(RIGHT(B124,LEN(B124)-1)&amp;" jr.",espn!$A$2:$A$400,0),1))</f>
        <v>#VALUE!</v>
      </c>
      <c r="M124">
        <f>IFERROR(L124-MIN(H124:J124),0)</f>
        <v>0</v>
      </c>
      <c r="N124" t="s">
        <v>856</v>
      </c>
    </row>
    <row r="125" spans="1:14">
      <c r="A125">
        <v>208</v>
      </c>
      <c r="H125" t="str">
        <f t="shared" si="5"/>
        <v/>
      </c>
      <c r="I125" t="str">
        <f t="shared" si="6"/>
        <v/>
      </c>
      <c r="J125" t="str">
        <f t="shared" si="7"/>
        <v/>
      </c>
      <c r="K125" s="33">
        <f t="shared" si="8"/>
        <v>0</v>
      </c>
      <c r="L125" t="e">
        <f>IFERROR(INDEX(espn!$I$2:$I$400,MATCH(RIGHT(B125,LEN(B125)-1),espn!$A$2:$A$400,0),1),INDEX(espn!$I$2:$I$400,MATCH(RIGHT(B125,LEN(B125)-1)&amp;" jr.",espn!$A$2:$A$400,0),1))</f>
        <v>#VALUE!</v>
      </c>
      <c r="M125">
        <f>IFERROR(MAX(H125:J125)-L125,0)</f>
        <v>0</v>
      </c>
      <c r="N125" t="s">
        <v>882</v>
      </c>
    </row>
    <row r="126" spans="1:14">
      <c r="A126">
        <v>209</v>
      </c>
      <c r="H126" t="str">
        <f t="shared" si="5"/>
        <v/>
      </c>
      <c r="I126" t="str">
        <f t="shared" si="6"/>
        <v/>
      </c>
      <c r="J126" t="str">
        <f t="shared" si="7"/>
        <v/>
      </c>
      <c r="K126" s="33">
        <f t="shared" si="8"/>
        <v>0</v>
      </c>
      <c r="L126" t="e">
        <f>IFERROR(INDEX(espn!$I$2:$I$400,MATCH(RIGHT(B126,LEN(B126)-1),espn!$A$2:$A$400,0),1),INDEX(espn!$I$2:$I$400,MATCH(RIGHT(B126,LEN(B126)-1)&amp;" jr.",espn!$A$2:$A$400,0),1))</f>
        <v>#VALUE!</v>
      </c>
      <c r="M126">
        <f>IFERROR(L126-MIN(H126:J126),0)</f>
        <v>0</v>
      </c>
      <c r="N126" t="s">
        <v>856</v>
      </c>
    </row>
    <row r="127" spans="1:14">
      <c r="A127">
        <v>210</v>
      </c>
      <c r="H127" t="str">
        <f t="shared" si="5"/>
        <v/>
      </c>
      <c r="I127" t="str">
        <f t="shared" si="6"/>
        <v/>
      </c>
      <c r="J127" t="str">
        <f t="shared" si="7"/>
        <v/>
      </c>
      <c r="K127" s="33">
        <f t="shared" si="8"/>
        <v>0</v>
      </c>
      <c r="L127" t="e">
        <f>IFERROR(INDEX(espn!$I$2:$I$400,MATCH(RIGHT(B127,LEN(B127)-1),espn!$A$2:$A$400,0),1),INDEX(espn!$I$2:$I$400,MATCH(RIGHT(B127,LEN(B127)-1)&amp;" jr.",espn!$A$2:$A$400,0),1))</f>
        <v>#VALUE!</v>
      </c>
      <c r="M127">
        <f>IFERROR(MAX(H127:J127)-L127,0)</f>
        <v>0</v>
      </c>
      <c r="N127" t="s">
        <v>882</v>
      </c>
    </row>
    <row r="128" spans="1:14">
      <c r="A128">
        <v>211</v>
      </c>
      <c r="H128" t="str">
        <f t="shared" si="5"/>
        <v/>
      </c>
      <c r="I128" t="str">
        <f t="shared" si="6"/>
        <v/>
      </c>
      <c r="J128" t="str">
        <f t="shared" si="7"/>
        <v/>
      </c>
      <c r="K128" s="33">
        <f t="shared" si="8"/>
        <v>0</v>
      </c>
      <c r="L128" t="e">
        <f>IFERROR(INDEX(espn!$I$2:$I$400,MATCH(RIGHT(B128,LEN(B128)-1),espn!$A$2:$A$400,0),1),INDEX(espn!$I$2:$I$400,MATCH(RIGHT(B128,LEN(B128)-1)&amp;" jr.",espn!$A$2:$A$400,0),1))</f>
        <v>#VALUE!</v>
      </c>
      <c r="M128">
        <f>IFERROR(L128-MIN(H128:J128),0)</f>
        <v>0</v>
      </c>
      <c r="N128" t="s">
        <v>856</v>
      </c>
    </row>
    <row r="129" spans="1:14">
      <c r="A129">
        <v>212</v>
      </c>
      <c r="H129" t="str">
        <f t="shared" si="5"/>
        <v/>
      </c>
      <c r="I129" t="str">
        <f t="shared" si="6"/>
        <v/>
      </c>
      <c r="J129" t="str">
        <f t="shared" si="7"/>
        <v/>
      </c>
      <c r="K129" s="33">
        <f t="shared" si="8"/>
        <v>0</v>
      </c>
      <c r="L129" t="e">
        <f>IFERROR(INDEX(espn!$I$2:$I$400,MATCH(RIGHT(B129,LEN(B129)-1),espn!$A$2:$A$400,0),1),INDEX(espn!$I$2:$I$400,MATCH(RIGHT(B129,LEN(B129)-1)&amp;" jr.",espn!$A$2:$A$400,0),1))</f>
        <v>#VALUE!</v>
      </c>
      <c r="M129">
        <f>IFERROR(MAX(H129:J129)-L129,0)</f>
        <v>0</v>
      </c>
      <c r="N129" t="s">
        <v>882</v>
      </c>
    </row>
    <row r="130" spans="1:14">
      <c r="A130">
        <v>213</v>
      </c>
      <c r="H130" t="str">
        <f t="shared" ref="H130:H193" si="10">IFERROR(MID(D130,2,LEN(D130)-5)*1,"")</f>
        <v/>
      </c>
      <c r="I130" t="str">
        <f t="shared" ref="I130:I193" si="11">IFERROR(MID(E130,2,LEN(E130)-5)*1,"")</f>
        <v/>
      </c>
      <c r="J130" t="str">
        <f t="shared" ref="J130:J193" si="12">IFERROR(MID(F130,2,LEN(F130)-5)*1,"")</f>
        <v/>
      </c>
      <c r="K130" s="33">
        <f t="shared" ref="K130:K193" si="13">MAX(G130:J130)-MIN(G130:J130)</f>
        <v>0</v>
      </c>
      <c r="L130" t="e">
        <f>IFERROR(INDEX(espn!$I$2:$I$400,MATCH(RIGHT(B130,LEN(B130)-1),espn!$A$2:$A$400,0),1),INDEX(espn!$I$2:$I$400,MATCH(RIGHT(B130,LEN(B130)-1)&amp;" jr.",espn!$A$2:$A$400,0),1))</f>
        <v>#VALUE!</v>
      </c>
      <c r="M130">
        <f>IFERROR(L130-MIN(H130:J130),0)</f>
        <v>0</v>
      </c>
      <c r="N130" t="s">
        <v>856</v>
      </c>
    </row>
    <row r="131" spans="1:14">
      <c r="A131">
        <v>214</v>
      </c>
      <c r="H131" t="str">
        <f t="shared" si="10"/>
        <v/>
      </c>
      <c r="I131" t="str">
        <f t="shared" si="11"/>
        <v/>
      </c>
      <c r="J131" t="str">
        <f t="shared" si="12"/>
        <v/>
      </c>
      <c r="K131" s="33">
        <f t="shared" si="13"/>
        <v>0</v>
      </c>
      <c r="L131" t="e">
        <f>IFERROR(INDEX(espn!$I$2:$I$400,MATCH(RIGHT(B131,LEN(B131)-1),espn!$A$2:$A$400,0),1),INDEX(espn!$I$2:$I$400,MATCH(RIGHT(B131,LEN(B131)-1)&amp;" jr.",espn!$A$2:$A$400,0),1))</f>
        <v>#VALUE!</v>
      </c>
      <c r="M131">
        <f>IFERROR(MAX(H131:J131)-L131,0)</f>
        <v>0</v>
      </c>
      <c r="N131" t="s">
        <v>882</v>
      </c>
    </row>
    <row r="132" spans="1:14">
      <c r="A132">
        <v>215</v>
      </c>
      <c r="H132" t="str">
        <f t="shared" si="10"/>
        <v/>
      </c>
      <c r="I132" t="str">
        <f t="shared" si="11"/>
        <v/>
      </c>
      <c r="J132" t="str">
        <f t="shared" si="12"/>
        <v/>
      </c>
      <c r="K132" s="33">
        <f t="shared" si="13"/>
        <v>0</v>
      </c>
      <c r="L132" t="e">
        <f>IFERROR(INDEX(espn!$I$2:$I$400,MATCH(RIGHT(B132,LEN(B132)-1),espn!$A$2:$A$400,0),1),INDEX(espn!$I$2:$I$400,MATCH(RIGHT(B132,LEN(B132)-1)&amp;" jr.",espn!$A$2:$A$400,0),1))</f>
        <v>#VALUE!</v>
      </c>
      <c r="M132">
        <f>IFERROR(L132-MIN(H132:J132),0)</f>
        <v>0</v>
      </c>
      <c r="N132" t="s">
        <v>856</v>
      </c>
    </row>
    <row r="133" spans="1:14">
      <c r="A133">
        <v>216</v>
      </c>
      <c r="H133" t="str">
        <f t="shared" si="10"/>
        <v/>
      </c>
      <c r="I133" t="str">
        <f t="shared" si="11"/>
        <v/>
      </c>
      <c r="J133" t="str">
        <f t="shared" si="12"/>
        <v/>
      </c>
      <c r="K133" s="33">
        <f t="shared" si="13"/>
        <v>0</v>
      </c>
      <c r="L133" t="e">
        <f>IFERROR(INDEX(espn!$I$2:$I$400,MATCH(RIGHT(B133,LEN(B133)-1),espn!$A$2:$A$400,0),1),INDEX(espn!$I$2:$I$400,MATCH(RIGHT(B133,LEN(B133)-1)&amp;" jr.",espn!$A$2:$A$400,0),1))</f>
        <v>#VALUE!</v>
      </c>
      <c r="M133">
        <f>IFERROR(MAX(H133:J133)-L133,0)</f>
        <v>0</v>
      </c>
      <c r="N133" t="s">
        <v>882</v>
      </c>
    </row>
    <row r="134" spans="1:14">
      <c r="A134">
        <v>217</v>
      </c>
      <c r="H134" t="str">
        <f t="shared" si="10"/>
        <v/>
      </c>
      <c r="I134" t="str">
        <f t="shared" si="11"/>
        <v/>
      </c>
      <c r="J134" t="str">
        <f t="shared" si="12"/>
        <v/>
      </c>
      <c r="K134" s="33">
        <f t="shared" si="13"/>
        <v>0</v>
      </c>
      <c r="L134" t="e">
        <f>IFERROR(INDEX(espn!$I$2:$I$400,MATCH(RIGHT(B134,LEN(B134)-1),espn!$A$2:$A$400,0),1),INDEX(espn!$I$2:$I$400,MATCH(RIGHT(B134,LEN(B134)-1)&amp;" jr.",espn!$A$2:$A$400,0),1))</f>
        <v>#VALUE!</v>
      </c>
      <c r="M134">
        <f>IFERROR(L134-MIN(H134:J134),0)</f>
        <v>0</v>
      </c>
      <c r="N134" t="s">
        <v>856</v>
      </c>
    </row>
    <row r="135" spans="1:14">
      <c r="A135">
        <v>218</v>
      </c>
      <c r="H135" t="str">
        <f t="shared" si="10"/>
        <v/>
      </c>
      <c r="I135" t="str">
        <f t="shared" si="11"/>
        <v/>
      </c>
      <c r="J135" t="str">
        <f t="shared" si="12"/>
        <v/>
      </c>
      <c r="K135" s="33">
        <f t="shared" si="13"/>
        <v>0</v>
      </c>
      <c r="L135" t="e">
        <f>IFERROR(INDEX(espn!$I$2:$I$400,MATCH(RIGHT(B135,LEN(B135)-1),espn!$A$2:$A$400,0),1),INDEX(espn!$I$2:$I$400,MATCH(RIGHT(B135,LEN(B135)-1)&amp;" jr.",espn!$A$2:$A$400,0),1))</f>
        <v>#VALUE!</v>
      </c>
      <c r="M135">
        <f>IFERROR(MAX(H135:J135)-L135,0)</f>
        <v>0</v>
      </c>
      <c r="N135" t="s">
        <v>882</v>
      </c>
    </row>
    <row r="136" spans="1:14">
      <c r="A136">
        <v>219</v>
      </c>
      <c r="H136" t="str">
        <f t="shared" si="10"/>
        <v/>
      </c>
      <c r="I136" t="str">
        <f t="shared" si="11"/>
        <v/>
      </c>
      <c r="J136" t="str">
        <f t="shared" si="12"/>
        <v/>
      </c>
      <c r="K136" s="33">
        <f t="shared" si="13"/>
        <v>0</v>
      </c>
      <c r="L136" t="e">
        <f>IFERROR(INDEX(espn!$I$2:$I$400,MATCH(RIGHT(B136,LEN(B136)-1),espn!$A$2:$A$400,0),1),INDEX(espn!$I$2:$I$400,MATCH(RIGHT(B136,LEN(B136)-1)&amp;" jr.",espn!$A$2:$A$400,0),1))</f>
        <v>#VALUE!</v>
      </c>
      <c r="M136">
        <f>IFERROR(L136-MIN(H136:J136),0)</f>
        <v>0</v>
      </c>
      <c r="N136" t="s">
        <v>856</v>
      </c>
    </row>
    <row r="137" spans="1:14">
      <c r="A137">
        <v>220</v>
      </c>
      <c r="H137" t="str">
        <f t="shared" si="10"/>
        <v/>
      </c>
      <c r="I137" t="str">
        <f t="shared" si="11"/>
        <v/>
      </c>
      <c r="J137" t="str">
        <f t="shared" si="12"/>
        <v/>
      </c>
      <c r="K137" s="33">
        <f t="shared" si="13"/>
        <v>0</v>
      </c>
      <c r="L137" t="e">
        <f>IFERROR(INDEX(espn!$I$2:$I$400,MATCH(RIGHT(B137,LEN(B137)-1),espn!$A$2:$A$400,0),1),INDEX(espn!$I$2:$I$400,MATCH(RIGHT(B137,LEN(B137)-1)&amp;" jr.",espn!$A$2:$A$400,0),1))</f>
        <v>#VALUE!</v>
      </c>
      <c r="M137">
        <f>IFERROR(MAX(H137:J137)-L137,0)</f>
        <v>0</v>
      </c>
      <c r="N137" t="s">
        <v>882</v>
      </c>
    </row>
    <row r="138" spans="1:14">
      <c r="A138">
        <v>221</v>
      </c>
      <c r="H138" t="str">
        <f t="shared" si="10"/>
        <v/>
      </c>
      <c r="I138" t="str">
        <f t="shared" si="11"/>
        <v/>
      </c>
      <c r="J138" t="str">
        <f t="shared" si="12"/>
        <v/>
      </c>
      <c r="K138" s="33">
        <f t="shared" si="13"/>
        <v>0</v>
      </c>
      <c r="L138" t="e">
        <f>IFERROR(INDEX(espn!$I$2:$I$400,MATCH(RIGHT(B138,LEN(B138)-1),espn!$A$2:$A$400,0),1),INDEX(espn!$I$2:$I$400,MATCH(RIGHT(B138,LEN(B138)-1)&amp;" jr.",espn!$A$2:$A$400,0),1))</f>
        <v>#VALUE!</v>
      </c>
      <c r="M138">
        <f>IFERROR(L138-MIN(H138:J138),0)</f>
        <v>0</v>
      </c>
      <c r="N138" t="s">
        <v>856</v>
      </c>
    </row>
    <row r="139" spans="1:14">
      <c r="A139">
        <v>222</v>
      </c>
      <c r="H139" t="str">
        <f t="shared" si="10"/>
        <v/>
      </c>
      <c r="I139" t="str">
        <f t="shared" si="11"/>
        <v/>
      </c>
      <c r="J139" t="str">
        <f t="shared" si="12"/>
        <v/>
      </c>
      <c r="K139" s="33">
        <f t="shared" si="13"/>
        <v>0</v>
      </c>
      <c r="L139" t="e">
        <f>IFERROR(INDEX(espn!$I$2:$I$400,MATCH(RIGHT(B139,LEN(B139)-1),espn!$A$2:$A$400,0),1),INDEX(espn!$I$2:$I$400,MATCH(RIGHT(B139,LEN(B139)-1)&amp;" jr.",espn!$A$2:$A$400,0),1))</f>
        <v>#VALUE!</v>
      </c>
      <c r="M139">
        <f>IFERROR(MAX(H139:J139)-L139,0)</f>
        <v>0</v>
      </c>
      <c r="N139" t="s">
        <v>882</v>
      </c>
    </row>
    <row r="140" spans="1:14">
      <c r="A140">
        <v>223</v>
      </c>
      <c r="H140" t="str">
        <f t="shared" si="10"/>
        <v/>
      </c>
      <c r="I140" t="str">
        <f t="shared" si="11"/>
        <v/>
      </c>
      <c r="J140" t="str">
        <f t="shared" si="12"/>
        <v/>
      </c>
      <c r="K140" s="33">
        <f t="shared" si="13"/>
        <v>0</v>
      </c>
      <c r="L140" t="e">
        <f>IFERROR(INDEX(espn!$I$2:$I$400,MATCH(RIGHT(B140,LEN(B140)-1),espn!$A$2:$A$400,0),1),INDEX(espn!$I$2:$I$400,MATCH(RIGHT(B140,LEN(B140)-1)&amp;" jr.",espn!$A$2:$A$400,0),1))</f>
        <v>#VALUE!</v>
      </c>
      <c r="M140">
        <f>IFERROR(L140-MIN(H140:J140),0)</f>
        <v>0</v>
      </c>
      <c r="N140" t="s">
        <v>856</v>
      </c>
    </row>
    <row r="141" spans="1:14">
      <c r="A141">
        <v>224</v>
      </c>
      <c r="H141" t="str">
        <f t="shared" si="10"/>
        <v/>
      </c>
      <c r="I141" t="str">
        <f t="shared" si="11"/>
        <v/>
      </c>
      <c r="J141" t="str">
        <f t="shared" si="12"/>
        <v/>
      </c>
      <c r="K141" s="33">
        <f t="shared" si="13"/>
        <v>0</v>
      </c>
      <c r="L141" t="e">
        <f>IFERROR(INDEX(espn!$I$2:$I$400,MATCH(RIGHT(B141,LEN(B141)-1),espn!$A$2:$A$400,0),1),INDEX(espn!$I$2:$I$400,MATCH(RIGHT(B141,LEN(B141)-1)&amp;" jr.",espn!$A$2:$A$400,0),1))</f>
        <v>#VALUE!</v>
      </c>
      <c r="M141">
        <f>IFERROR(MAX(H141:J141)-L141,0)</f>
        <v>0</v>
      </c>
      <c r="N141" t="s">
        <v>882</v>
      </c>
    </row>
    <row r="142" spans="1:14">
      <c r="A142">
        <v>225</v>
      </c>
      <c r="H142" t="str">
        <f t="shared" si="10"/>
        <v/>
      </c>
      <c r="I142" t="str">
        <f t="shared" si="11"/>
        <v/>
      </c>
      <c r="J142" t="str">
        <f t="shared" si="12"/>
        <v/>
      </c>
      <c r="K142" s="33">
        <f t="shared" si="13"/>
        <v>0</v>
      </c>
      <c r="L142" t="e">
        <f>IFERROR(INDEX(espn!$I$2:$I$400,MATCH(RIGHT(B142,LEN(B142)-1),espn!$A$2:$A$400,0),1),INDEX(espn!$I$2:$I$400,MATCH(RIGHT(B142,LEN(B142)-1)&amp;" jr.",espn!$A$2:$A$400,0),1))</f>
        <v>#VALUE!</v>
      </c>
      <c r="M142">
        <f>IFERROR(L142-MIN(H142:J142),0)</f>
        <v>0</v>
      </c>
      <c r="N142" t="s">
        <v>856</v>
      </c>
    </row>
    <row r="143" spans="1:14">
      <c r="A143">
        <v>226</v>
      </c>
      <c r="H143" t="str">
        <f t="shared" si="10"/>
        <v/>
      </c>
      <c r="I143" t="str">
        <f t="shared" si="11"/>
        <v/>
      </c>
      <c r="J143" t="str">
        <f t="shared" si="12"/>
        <v/>
      </c>
      <c r="K143" s="33">
        <f t="shared" si="13"/>
        <v>0</v>
      </c>
      <c r="L143" t="e">
        <f>IFERROR(INDEX(espn!$I$2:$I$400,MATCH(RIGHT(B143,LEN(B143)-1),espn!$A$2:$A$400,0),1),INDEX(espn!$I$2:$I$400,MATCH(RIGHT(B143,LEN(B143)-1)&amp;" jr.",espn!$A$2:$A$400,0),1))</f>
        <v>#VALUE!</v>
      </c>
      <c r="M143">
        <f>IFERROR(MAX(H143:J143)-L143,0)</f>
        <v>0</v>
      </c>
      <c r="N143" t="s">
        <v>882</v>
      </c>
    </row>
    <row r="144" spans="1:14">
      <c r="A144">
        <v>227</v>
      </c>
      <c r="H144" t="str">
        <f t="shared" si="10"/>
        <v/>
      </c>
      <c r="I144" t="str">
        <f t="shared" si="11"/>
        <v/>
      </c>
      <c r="J144" t="str">
        <f t="shared" si="12"/>
        <v/>
      </c>
      <c r="K144" s="33">
        <f t="shared" si="13"/>
        <v>0</v>
      </c>
      <c r="L144" t="e">
        <f>IFERROR(INDEX(espn!$I$2:$I$400,MATCH(RIGHT(B144,LEN(B144)-1),espn!$A$2:$A$400,0),1),INDEX(espn!$I$2:$I$400,MATCH(RIGHT(B144,LEN(B144)-1)&amp;" jr.",espn!$A$2:$A$400,0),1))</f>
        <v>#VALUE!</v>
      </c>
      <c r="M144">
        <f>IFERROR(L144-MIN(H144:J144),0)</f>
        <v>0</v>
      </c>
      <c r="N144" t="s">
        <v>856</v>
      </c>
    </row>
    <row r="145" spans="1:14">
      <c r="A145">
        <v>228</v>
      </c>
      <c r="H145" t="str">
        <f t="shared" si="10"/>
        <v/>
      </c>
      <c r="I145" t="str">
        <f t="shared" si="11"/>
        <v/>
      </c>
      <c r="J145" t="str">
        <f t="shared" si="12"/>
        <v/>
      </c>
      <c r="K145" s="33">
        <f t="shared" si="13"/>
        <v>0</v>
      </c>
      <c r="L145" t="e">
        <f>IFERROR(INDEX(espn!$I$2:$I$400,MATCH(RIGHT(B145,LEN(B145)-1),espn!$A$2:$A$400,0),1),INDEX(espn!$I$2:$I$400,MATCH(RIGHT(B145,LEN(B145)-1)&amp;" jr.",espn!$A$2:$A$400,0),1))</f>
        <v>#VALUE!</v>
      </c>
      <c r="M145">
        <f>IFERROR(MAX(H145:J145)-L145,0)</f>
        <v>0</v>
      </c>
      <c r="N145" t="s">
        <v>882</v>
      </c>
    </row>
    <row r="146" spans="1:14">
      <c r="A146">
        <v>229</v>
      </c>
      <c r="H146" t="str">
        <f t="shared" si="10"/>
        <v/>
      </c>
      <c r="I146" t="str">
        <f t="shared" si="11"/>
        <v/>
      </c>
      <c r="J146" t="str">
        <f t="shared" si="12"/>
        <v/>
      </c>
      <c r="K146" s="33">
        <f t="shared" si="13"/>
        <v>0</v>
      </c>
      <c r="L146" t="e">
        <f>IFERROR(INDEX(espn!$I$2:$I$400,MATCH(RIGHT(B146,LEN(B146)-1),espn!$A$2:$A$400,0),1),INDEX(espn!$I$2:$I$400,MATCH(RIGHT(B146,LEN(B146)-1)&amp;" jr.",espn!$A$2:$A$400,0),1))</f>
        <v>#VALUE!</v>
      </c>
      <c r="M146">
        <f>IFERROR(L146-MIN(H146:J146),0)</f>
        <v>0</v>
      </c>
      <c r="N146" t="s">
        <v>856</v>
      </c>
    </row>
    <row r="147" spans="1:14">
      <c r="A147">
        <v>230</v>
      </c>
      <c r="H147" t="str">
        <f t="shared" si="10"/>
        <v/>
      </c>
      <c r="I147" t="str">
        <f t="shared" si="11"/>
        <v/>
      </c>
      <c r="J147" t="str">
        <f t="shared" si="12"/>
        <v/>
      </c>
      <c r="K147" s="33">
        <f t="shared" si="13"/>
        <v>0</v>
      </c>
      <c r="L147" t="e">
        <f>IFERROR(INDEX(espn!$I$2:$I$400,MATCH(RIGHT(B147,LEN(B147)-1),espn!$A$2:$A$400,0),1),INDEX(espn!$I$2:$I$400,MATCH(RIGHT(B147,LEN(B147)-1)&amp;" jr.",espn!$A$2:$A$400,0),1))</f>
        <v>#VALUE!</v>
      </c>
      <c r="M147">
        <f>IFERROR(MAX(H147:J147)-L147,0)</f>
        <v>0</v>
      </c>
      <c r="N147" t="s">
        <v>882</v>
      </c>
    </row>
    <row r="148" spans="1:14">
      <c r="A148">
        <v>231</v>
      </c>
      <c r="H148" t="str">
        <f t="shared" si="10"/>
        <v/>
      </c>
      <c r="I148" t="str">
        <f t="shared" si="11"/>
        <v/>
      </c>
      <c r="J148" t="str">
        <f t="shared" si="12"/>
        <v/>
      </c>
      <c r="K148" s="33">
        <f t="shared" si="13"/>
        <v>0</v>
      </c>
      <c r="L148" t="e">
        <f>IFERROR(INDEX(espn!$I$2:$I$400,MATCH(RIGHT(B148,LEN(B148)-1),espn!$A$2:$A$400,0),1),INDEX(espn!$I$2:$I$400,MATCH(RIGHT(B148,LEN(B148)-1)&amp;" jr.",espn!$A$2:$A$400,0),1))</f>
        <v>#VALUE!</v>
      </c>
      <c r="M148">
        <f>IFERROR(L148-MIN(H148:J148),0)</f>
        <v>0</v>
      </c>
      <c r="N148" t="s">
        <v>856</v>
      </c>
    </row>
    <row r="149" spans="1:14">
      <c r="A149">
        <v>232</v>
      </c>
      <c r="H149" t="str">
        <f t="shared" si="10"/>
        <v/>
      </c>
      <c r="I149" t="str">
        <f t="shared" si="11"/>
        <v/>
      </c>
      <c r="J149" t="str">
        <f t="shared" si="12"/>
        <v/>
      </c>
      <c r="K149" s="33">
        <f t="shared" si="13"/>
        <v>0</v>
      </c>
      <c r="L149" t="e">
        <f>IFERROR(INDEX(espn!$I$2:$I$400,MATCH(RIGHT(B149,LEN(B149)-1),espn!$A$2:$A$400,0),1),INDEX(espn!$I$2:$I$400,MATCH(RIGHT(B149,LEN(B149)-1)&amp;" jr.",espn!$A$2:$A$400,0),1))</f>
        <v>#VALUE!</v>
      </c>
      <c r="M149">
        <f>IFERROR(MAX(H149:J149)-L149,0)</f>
        <v>0</v>
      </c>
      <c r="N149" t="s">
        <v>882</v>
      </c>
    </row>
    <row r="150" spans="1:14">
      <c r="A150">
        <v>233</v>
      </c>
      <c r="H150" t="str">
        <f t="shared" si="10"/>
        <v/>
      </c>
      <c r="I150" t="str">
        <f t="shared" si="11"/>
        <v/>
      </c>
      <c r="J150" t="str">
        <f t="shared" si="12"/>
        <v/>
      </c>
      <c r="K150" s="33">
        <f t="shared" si="13"/>
        <v>0</v>
      </c>
      <c r="L150" t="e">
        <f>IFERROR(INDEX(espn!$I$2:$I$400,MATCH(RIGHT(B150,LEN(B150)-1),espn!$A$2:$A$400,0),1),INDEX(espn!$I$2:$I$400,MATCH(RIGHT(B150,LEN(B150)-1)&amp;" jr.",espn!$A$2:$A$400,0),1))</f>
        <v>#VALUE!</v>
      </c>
      <c r="M150">
        <f>IFERROR(L150-MIN(H150:J150),0)</f>
        <v>0</v>
      </c>
      <c r="N150" t="s">
        <v>856</v>
      </c>
    </row>
    <row r="151" spans="1:14">
      <c r="A151">
        <v>234</v>
      </c>
      <c r="H151" t="str">
        <f t="shared" si="10"/>
        <v/>
      </c>
      <c r="I151" t="str">
        <f t="shared" si="11"/>
        <v/>
      </c>
      <c r="J151" t="str">
        <f t="shared" si="12"/>
        <v/>
      </c>
      <c r="K151" s="33">
        <f t="shared" si="13"/>
        <v>0</v>
      </c>
      <c r="L151" t="e">
        <f>IFERROR(INDEX(espn!$I$2:$I$400,MATCH(RIGHT(B151,LEN(B151)-1),espn!$A$2:$A$400,0),1),INDEX(espn!$I$2:$I$400,MATCH(RIGHT(B151,LEN(B151)-1)&amp;" jr.",espn!$A$2:$A$400,0),1))</f>
        <v>#VALUE!</v>
      </c>
      <c r="M151">
        <f>IFERROR(MAX(H151:J151)-L151,0)</f>
        <v>0</v>
      </c>
      <c r="N151" t="s">
        <v>882</v>
      </c>
    </row>
    <row r="152" spans="1:14">
      <c r="A152">
        <v>235</v>
      </c>
      <c r="H152" t="str">
        <f t="shared" si="10"/>
        <v/>
      </c>
      <c r="I152" t="str">
        <f t="shared" si="11"/>
        <v/>
      </c>
      <c r="J152" t="str">
        <f t="shared" si="12"/>
        <v/>
      </c>
      <c r="K152" s="33">
        <f t="shared" si="13"/>
        <v>0</v>
      </c>
      <c r="L152" t="e">
        <f>IFERROR(INDEX(espn!$I$2:$I$400,MATCH(RIGHT(B152,LEN(B152)-1),espn!$A$2:$A$400,0),1),INDEX(espn!$I$2:$I$400,MATCH(RIGHT(B152,LEN(B152)-1)&amp;" jr.",espn!$A$2:$A$400,0),1))</f>
        <v>#VALUE!</v>
      </c>
      <c r="M152">
        <f>IFERROR(L152-MIN(H152:J152),0)</f>
        <v>0</v>
      </c>
      <c r="N152" t="s">
        <v>856</v>
      </c>
    </row>
    <row r="153" spans="1:14">
      <c r="A153">
        <v>236</v>
      </c>
      <c r="H153" t="str">
        <f t="shared" si="10"/>
        <v/>
      </c>
      <c r="I153" t="str">
        <f t="shared" si="11"/>
        <v/>
      </c>
      <c r="J153" t="str">
        <f t="shared" si="12"/>
        <v/>
      </c>
      <c r="K153" s="33">
        <f t="shared" si="13"/>
        <v>0</v>
      </c>
      <c r="L153" t="e">
        <f>IFERROR(INDEX(espn!$I$2:$I$400,MATCH(RIGHT(B153,LEN(B153)-1),espn!$A$2:$A$400,0),1),INDEX(espn!$I$2:$I$400,MATCH(RIGHT(B153,LEN(B153)-1)&amp;" jr.",espn!$A$2:$A$400,0),1))</f>
        <v>#VALUE!</v>
      </c>
      <c r="M153">
        <f>IFERROR(MAX(H153:J153)-L153,0)</f>
        <v>0</v>
      </c>
      <c r="N153" t="s">
        <v>882</v>
      </c>
    </row>
    <row r="154" spans="1:14">
      <c r="A154">
        <v>237</v>
      </c>
      <c r="H154" t="str">
        <f t="shared" si="10"/>
        <v/>
      </c>
      <c r="I154" t="str">
        <f t="shared" si="11"/>
        <v/>
      </c>
      <c r="J154" t="str">
        <f t="shared" si="12"/>
        <v/>
      </c>
      <c r="K154" s="33">
        <f t="shared" si="13"/>
        <v>0</v>
      </c>
      <c r="L154" t="e">
        <f>IFERROR(INDEX(espn!$I$2:$I$400,MATCH(RIGHT(B154,LEN(B154)-1),espn!$A$2:$A$400,0),1),INDEX(espn!$I$2:$I$400,MATCH(RIGHT(B154,LEN(B154)-1)&amp;" jr.",espn!$A$2:$A$400,0),1))</f>
        <v>#VALUE!</v>
      </c>
      <c r="M154">
        <f>IFERROR(L154-MIN(H154:J154),0)</f>
        <v>0</v>
      </c>
      <c r="N154" t="s">
        <v>856</v>
      </c>
    </row>
    <row r="155" spans="1:14">
      <c r="A155">
        <v>238</v>
      </c>
      <c r="H155" t="str">
        <f t="shared" si="10"/>
        <v/>
      </c>
      <c r="I155" t="str">
        <f t="shared" si="11"/>
        <v/>
      </c>
      <c r="J155" t="str">
        <f t="shared" si="12"/>
        <v/>
      </c>
      <c r="K155" s="33">
        <f t="shared" si="13"/>
        <v>0</v>
      </c>
      <c r="L155" t="e">
        <f>IFERROR(INDEX(espn!$I$2:$I$400,MATCH(RIGHT(B155,LEN(B155)-1),espn!$A$2:$A$400,0),1),INDEX(espn!$I$2:$I$400,MATCH(RIGHT(B155,LEN(B155)-1)&amp;" jr.",espn!$A$2:$A$400,0),1))</f>
        <v>#VALUE!</v>
      </c>
      <c r="M155">
        <f>IFERROR(MAX(H155:J155)-L155,0)</f>
        <v>0</v>
      </c>
      <c r="N155" t="s">
        <v>882</v>
      </c>
    </row>
    <row r="156" spans="1:14">
      <c r="A156">
        <v>239</v>
      </c>
      <c r="H156" t="str">
        <f t="shared" si="10"/>
        <v/>
      </c>
      <c r="I156" t="str">
        <f t="shared" si="11"/>
        <v/>
      </c>
      <c r="J156" t="str">
        <f t="shared" si="12"/>
        <v/>
      </c>
      <c r="K156" s="33">
        <f t="shared" si="13"/>
        <v>0</v>
      </c>
      <c r="L156" t="e">
        <f>IFERROR(INDEX(espn!$I$2:$I$400,MATCH(RIGHT(B156,LEN(B156)-1),espn!$A$2:$A$400,0),1),INDEX(espn!$I$2:$I$400,MATCH(RIGHT(B156,LEN(B156)-1)&amp;" jr.",espn!$A$2:$A$400,0),1))</f>
        <v>#VALUE!</v>
      </c>
      <c r="M156">
        <f>IFERROR(L156-MIN(H156:J156),0)</f>
        <v>0</v>
      </c>
      <c r="N156" t="s">
        <v>856</v>
      </c>
    </row>
    <row r="157" spans="1:14">
      <c r="A157">
        <v>240</v>
      </c>
      <c r="H157" t="str">
        <f t="shared" si="10"/>
        <v/>
      </c>
      <c r="I157" t="str">
        <f t="shared" si="11"/>
        <v/>
      </c>
      <c r="J157" t="str">
        <f t="shared" si="12"/>
        <v/>
      </c>
      <c r="K157" s="33">
        <f t="shared" si="13"/>
        <v>0</v>
      </c>
      <c r="L157" t="e">
        <f>IFERROR(INDEX(espn!$I$2:$I$400,MATCH(RIGHT(B157,LEN(B157)-1),espn!$A$2:$A$400,0),1),INDEX(espn!$I$2:$I$400,MATCH(RIGHT(B157,LEN(B157)-1)&amp;" jr.",espn!$A$2:$A$400,0),1))</f>
        <v>#VALUE!</v>
      </c>
      <c r="M157">
        <f>IFERROR(MAX(H157:J157)-L157,0)</f>
        <v>0</v>
      </c>
      <c r="N157" t="s">
        <v>882</v>
      </c>
    </row>
    <row r="158" spans="1:14">
      <c r="A158">
        <v>241</v>
      </c>
      <c r="H158" t="str">
        <f t="shared" si="10"/>
        <v/>
      </c>
      <c r="I158" t="str">
        <f t="shared" si="11"/>
        <v/>
      </c>
      <c r="J158" t="str">
        <f t="shared" si="12"/>
        <v/>
      </c>
      <c r="K158" s="33">
        <f t="shared" si="13"/>
        <v>0</v>
      </c>
      <c r="L158" t="e">
        <f>IFERROR(INDEX(espn!$I$2:$I$400,MATCH(RIGHT(B158,LEN(B158)-1),espn!$A$2:$A$400,0),1),INDEX(espn!$I$2:$I$400,MATCH(RIGHT(B158,LEN(B158)-1)&amp;" jr.",espn!$A$2:$A$400,0),1))</f>
        <v>#VALUE!</v>
      </c>
      <c r="M158">
        <f>IFERROR(L158-MIN(H158:J158),0)</f>
        <v>0</v>
      </c>
      <c r="N158" t="s">
        <v>856</v>
      </c>
    </row>
    <row r="159" spans="1:14">
      <c r="A159">
        <v>242</v>
      </c>
      <c r="H159" t="str">
        <f t="shared" si="10"/>
        <v/>
      </c>
      <c r="I159" t="str">
        <f t="shared" si="11"/>
        <v/>
      </c>
      <c r="J159" t="str">
        <f t="shared" si="12"/>
        <v/>
      </c>
      <c r="K159" s="33">
        <f t="shared" si="13"/>
        <v>0</v>
      </c>
      <c r="L159" t="e">
        <f>IFERROR(INDEX(espn!$I$2:$I$400,MATCH(RIGHT(B159,LEN(B159)-1),espn!$A$2:$A$400,0),1),INDEX(espn!$I$2:$I$400,MATCH(RIGHT(B159,LEN(B159)-1)&amp;" jr.",espn!$A$2:$A$400,0),1))</f>
        <v>#VALUE!</v>
      </c>
      <c r="M159">
        <f>IFERROR(MAX(H159:J159)-L159,0)</f>
        <v>0</v>
      </c>
      <c r="N159" t="s">
        <v>882</v>
      </c>
    </row>
    <row r="160" spans="1:14">
      <c r="A160">
        <v>243</v>
      </c>
      <c r="H160" t="str">
        <f t="shared" si="10"/>
        <v/>
      </c>
      <c r="I160" t="str">
        <f t="shared" si="11"/>
        <v/>
      </c>
      <c r="J160" t="str">
        <f t="shared" si="12"/>
        <v/>
      </c>
      <c r="K160" s="33">
        <f t="shared" si="13"/>
        <v>0</v>
      </c>
      <c r="L160" t="e">
        <f>IFERROR(INDEX(espn!$I$2:$I$400,MATCH(RIGHT(B160,LEN(B160)-1),espn!$A$2:$A$400,0),1),INDEX(espn!$I$2:$I$400,MATCH(RIGHT(B160,LEN(B160)-1)&amp;" jr.",espn!$A$2:$A$400,0),1))</f>
        <v>#VALUE!</v>
      </c>
      <c r="M160">
        <f>IFERROR(L160-MIN(H160:J160),0)</f>
        <v>0</v>
      </c>
      <c r="N160" t="s">
        <v>856</v>
      </c>
    </row>
    <row r="161" spans="1:14">
      <c r="A161">
        <v>244</v>
      </c>
      <c r="H161" t="str">
        <f t="shared" si="10"/>
        <v/>
      </c>
      <c r="I161" t="str">
        <f t="shared" si="11"/>
        <v/>
      </c>
      <c r="J161" t="str">
        <f t="shared" si="12"/>
        <v/>
      </c>
      <c r="K161" s="33">
        <f t="shared" si="13"/>
        <v>0</v>
      </c>
      <c r="L161" t="e">
        <f>IFERROR(INDEX(espn!$I$2:$I$400,MATCH(RIGHT(B161,LEN(B161)-1),espn!$A$2:$A$400,0),1),INDEX(espn!$I$2:$I$400,MATCH(RIGHT(B161,LEN(B161)-1)&amp;" jr.",espn!$A$2:$A$400,0),1))</f>
        <v>#VALUE!</v>
      </c>
      <c r="M161">
        <f>IFERROR(MAX(H161:J161)-L161,0)</f>
        <v>0</v>
      </c>
      <c r="N161" t="s">
        <v>882</v>
      </c>
    </row>
    <row r="162" spans="1:14">
      <c r="A162">
        <v>245</v>
      </c>
      <c r="H162" t="str">
        <f t="shared" si="10"/>
        <v/>
      </c>
      <c r="I162" t="str">
        <f t="shared" si="11"/>
        <v/>
      </c>
      <c r="J162" t="str">
        <f t="shared" si="12"/>
        <v/>
      </c>
      <c r="K162" s="33">
        <f t="shared" si="13"/>
        <v>0</v>
      </c>
      <c r="L162" t="e">
        <f>IFERROR(INDEX(espn!$I$2:$I$400,MATCH(RIGHT(B162,LEN(B162)-1),espn!$A$2:$A$400,0),1),INDEX(espn!$I$2:$I$400,MATCH(RIGHT(B162,LEN(B162)-1)&amp;" jr.",espn!$A$2:$A$400,0),1))</f>
        <v>#VALUE!</v>
      </c>
      <c r="M162">
        <f>IFERROR(L162-MIN(H162:J162),0)</f>
        <v>0</v>
      </c>
      <c r="N162" t="s">
        <v>856</v>
      </c>
    </row>
    <row r="163" spans="1:14">
      <c r="A163">
        <v>246</v>
      </c>
      <c r="H163" t="str">
        <f t="shared" si="10"/>
        <v/>
      </c>
      <c r="I163" t="str">
        <f t="shared" si="11"/>
        <v/>
      </c>
      <c r="J163" t="str">
        <f t="shared" si="12"/>
        <v/>
      </c>
      <c r="K163" s="33">
        <f t="shared" si="13"/>
        <v>0</v>
      </c>
      <c r="L163" t="e">
        <f>IFERROR(INDEX(espn!$I$2:$I$400,MATCH(RIGHT(B163,LEN(B163)-1),espn!$A$2:$A$400,0),1),INDEX(espn!$I$2:$I$400,MATCH(RIGHT(B163,LEN(B163)-1)&amp;" jr.",espn!$A$2:$A$400,0),1))</f>
        <v>#VALUE!</v>
      </c>
      <c r="M163">
        <f>IFERROR(MAX(H163:J163)-L163,0)</f>
        <v>0</v>
      </c>
      <c r="N163" t="s">
        <v>882</v>
      </c>
    </row>
    <row r="164" spans="1:14">
      <c r="A164">
        <v>247</v>
      </c>
      <c r="H164" t="str">
        <f t="shared" si="10"/>
        <v/>
      </c>
      <c r="I164" t="str">
        <f t="shared" si="11"/>
        <v/>
      </c>
      <c r="J164" t="str">
        <f t="shared" si="12"/>
        <v/>
      </c>
      <c r="K164" s="33">
        <f t="shared" si="13"/>
        <v>0</v>
      </c>
      <c r="L164" t="e">
        <f>IFERROR(INDEX(espn!$I$2:$I$400,MATCH(RIGHT(B164,LEN(B164)-1),espn!$A$2:$A$400,0),1),INDEX(espn!$I$2:$I$400,MATCH(RIGHT(B164,LEN(B164)-1)&amp;" jr.",espn!$A$2:$A$400,0),1))</f>
        <v>#VALUE!</v>
      </c>
      <c r="M164">
        <f>IFERROR(L164-MIN(H164:J164),0)</f>
        <v>0</v>
      </c>
      <c r="N164" t="s">
        <v>856</v>
      </c>
    </row>
    <row r="165" spans="1:14">
      <c r="A165">
        <v>248</v>
      </c>
      <c r="H165" t="str">
        <f t="shared" si="10"/>
        <v/>
      </c>
      <c r="I165" t="str">
        <f t="shared" si="11"/>
        <v/>
      </c>
      <c r="J165" t="str">
        <f t="shared" si="12"/>
        <v/>
      </c>
      <c r="K165" s="33">
        <f t="shared" si="13"/>
        <v>0</v>
      </c>
      <c r="L165" t="e">
        <f>IFERROR(INDEX(espn!$I$2:$I$400,MATCH(RIGHT(B165,LEN(B165)-1),espn!$A$2:$A$400,0),1),INDEX(espn!$I$2:$I$400,MATCH(RIGHT(B165,LEN(B165)-1)&amp;" jr.",espn!$A$2:$A$400,0),1))</f>
        <v>#VALUE!</v>
      </c>
      <c r="M165">
        <f>IFERROR(MAX(H165:J165)-L165,0)</f>
        <v>0</v>
      </c>
      <c r="N165" t="s">
        <v>882</v>
      </c>
    </row>
    <row r="166" spans="1:14">
      <c r="A166">
        <v>249</v>
      </c>
      <c r="H166" t="str">
        <f t="shared" si="10"/>
        <v/>
      </c>
      <c r="I166" t="str">
        <f t="shared" si="11"/>
        <v/>
      </c>
      <c r="J166" t="str">
        <f t="shared" si="12"/>
        <v/>
      </c>
      <c r="K166" s="33">
        <f t="shared" si="13"/>
        <v>0</v>
      </c>
      <c r="L166" t="e">
        <f>IFERROR(INDEX(espn!$I$2:$I$400,MATCH(RIGHT(B166,LEN(B166)-1),espn!$A$2:$A$400,0),1),INDEX(espn!$I$2:$I$400,MATCH(RIGHT(B166,LEN(B166)-1)&amp;" jr.",espn!$A$2:$A$400,0),1))</f>
        <v>#VALUE!</v>
      </c>
      <c r="M166">
        <f>IFERROR(L166-MIN(H166:J166),0)</f>
        <v>0</v>
      </c>
      <c r="N166" t="s">
        <v>856</v>
      </c>
    </row>
    <row r="167" spans="1:14">
      <c r="A167">
        <v>250</v>
      </c>
      <c r="H167" t="str">
        <f t="shared" si="10"/>
        <v/>
      </c>
      <c r="I167" t="str">
        <f t="shared" si="11"/>
        <v/>
      </c>
      <c r="J167" t="str">
        <f t="shared" si="12"/>
        <v/>
      </c>
      <c r="K167" s="33">
        <f t="shared" si="13"/>
        <v>0</v>
      </c>
      <c r="L167" t="e">
        <f>IFERROR(INDEX(espn!$I$2:$I$400,MATCH(RIGHT(B167,LEN(B167)-1),espn!$A$2:$A$400,0),1),INDEX(espn!$I$2:$I$400,MATCH(RIGHT(B167,LEN(B167)-1)&amp;" jr.",espn!$A$2:$A$400,0),1))</f>
        <v>#VALUE!</v>
      </c>
      <c r="M167">
        <f>IFERROR(MAX(H167:J167)-L167,0)</f>
        <v>0</v>
      </c>
      <c r="N167" t="s">
        <v>882</v>
      </c>
    </row>
    <row r="168" spans="1:14">
      <c r="A168">
        <v>251</v>
      </c>
      <c r="H168" t="str">
        <f t="shared" si="10"/>
        <v/>
      </c>
      <c r="I168" t="str">
        <f t="shared" si="11"/>
        <v/>
      </c>
      <c r="J168" t="str">
        <f t="shared" si="12"/>
        <v/>
      </c>
      <c r="K168" s="33">
        <f t="shared" si="13"/>
        <v>0</v>
      </c>
      <c r="L168" t="e">
        <f>IFERROR(INDEX(espn!$I$2:$I$400,MATCH(RIGHT(B168,LEN(B168)-1),espn!$A$2:$A$400,0),1),INDEX(espn!$I$2:$I$400,MATCH(RIGHT(B168,LEN(B168)-1)&amp;" jr.",espn!$A$2:$A$400,0),1))</f>
        <v>#VALUE!</v>
      </c>
      <c r="M168">
        <f>IFERROR(L168-MIN(H168:J168),0)</f>
        <v>0</v>
      </c>
      <c r="N168" t="s">
        <v>856</v>
      </c>
    </row>
    <row r="169" spans="1:14">
      <c r="A169">
        <v>252</v>
      </c>
      <c r="H169" t="str">
        <f t="shared" si="10"/>
        <v/>
      </c>
      <c r="I169" t="str">
        <f t="shared" si="11"/>
        <v/>
      </c>
      <c r="J169" t="str">
        <f t="shared" si="12"/>
        <v/>
      </c>
      <c r="K169" s="33">
        <f t="shared" si="13"/>
        <v>0</v>
      </c>
      <c r="L169" t="e">
        <f>IFERROR(INDEX(espn!$I$2:$I$400,MATCH(RIGHT(B169,LEN(B169)-1),espn!$A$2:$A$400,0),1),INDEX(espn!$I$2:$I$400,MATCH(RIGHT(B169,LEN(B169)-1)&amp;" jr.",espn!$A$2:$A$400,0),1))</f>
        <v>#VALUE!</v>
      </c>
      <c r="M169">
        <f>IFERROR(MAX(H169:J169)-L169,0)</f>
        <v>0</v>
      </c>
      <c r="N169" t="s">
        <v>882</v>
      </c>
    </row>
    <row r="170" spans="1:14">
      <c r="A170">
        <v>253</v>
      </c>
      <c r="H170" t="str">
        <f t="shared" si="10"/>
        <v/>
      </c>
      <c r="I170" t="str">
        <f t="shared" si="11"/>
        <v/>
      </c>
      <c r="J170" t="str">
        <f t="shared" si="12"/>
        <v/>
      </c>
      <c r="K170" s="33">
        <f t="shared" si="13"/>
        <v>0</v>
      </c>
      <c r="L170" t="e">
        <f>IFERROR(INDEX(espn!$I$2:$I$400,MATCH(RIGHT(B170,LEN(B170)-1),espn!$A$2:$A$400,0),1),INDEX(espn!$I$2:$I$400,MATCH(RIGHT(B170,LEN(B170)-1)&amp;" jr.",espn!$A$2:$A$400,0),1))</f>
        <v>#VALUE!</v>
      </c>
      <c r="M170">
        <f>IFERROR(L170-MIN(H170:J170),0)</f>
        <v>0</v>
      </c>
      <c r="N170" t="s">
        <v>856</v>
      </c>
    </row>
    <row r="171" spans="1:14">
      <c r="A171">
        <v>254</v>
      </c>
      <c r="H171" t="str">
        <f t="shared" si="10"/>
        <v/>
      </c>
      <c r="I171" t="str">
        <f t="shared" si="11"/>
        <v/>
      </c>
      <c r="J171" t="str">
        <f t="shared" si="12"/>
        <v/>
      </c>
      <c r="K171" s="33">
        <f t="shared" si="13"/>
        <v>0</v>
      </c>
      <c r="L171" t="e">
        <f>IFERROR(INDEX(espn!$I$2:$I$400,MATCH(RIGHT(B171,LEN(B171)-1),espn!$A$2:$A$400,0),1),INDEX(espn!$I$2:$I$400,MATCH(RIGHT(B171,LEN(B171)-1)&amp;" jr.",espn!$A$2:$A$400,0),1))</f>
        <v>#VALUE!</v>
      </c>
      <c r="M171">
        <f>IFERROR(MAX(H171:J171)-L171,0)</f>
        <v>0</v>
      </c>
      <c r="N171" t="s">
        <v>882</v>
      </c>
    </row>
    <row r="172" spans="1:14">
      <c r="A172">
        <v>255</v>
      </c>
      <c r="H172" t="str">
        <f t="shared" si="10"/>
        <v/>
      </c>
      <c r="I172" t="str">
        <f t="shared" si="11"/>
        <v/>
      </c>
      <c r="J172" t="str">
        <f t="shared" si="12"/>
        <v/>
      </c>
      <c r="K172" s="33">
        <f t="shared" si="13"/>
        <v>0</v>
      </c>
      <c r="L172" t="e">
        <f>IFERROR(INDEX(espn!$I$2:$I$400,MATCH(RIGHT(B172,LEN(B172)-1),espn!$A$2:$A$400,0),1),INDEX(espn!$I$2:$I$400,MATCH(RIGHT(B172,LEN(B172)-1)&amp;" jr.",espn!$A$2:$A$400,0),1))</f>
        <v>#VALUE!</v>
      </c>
      <c r="M172">
        <f>IFERROR(L172-MIN(H172:J172),0)</f>
        <v>0</v>
      </c>
      <c r="N172" t="s">
        <v>856</v>
      </c>
    </row>
    <row r="173" spans="1:14">
      <c r="A173">
        <v>256</v>
      </c>
      <c r="H173" t="str">
        <f t="shared" si="10"/>
        <v/>
      </c>
      <c r="I173" t="str">
        <f t="shared" si="11"/>
        <v/>
      </c>
      <c r="J173" t="str">
        <f t="shared" si="12"/>
        <v/>
      </c>
      <c r="K173" s="33">
        <f t="shared" si="13"/>
        <v>0</v>
      </c>
      <c r="L173" t="e">
        <f>IFERROR(INDEX(espn!$I$2:$I$400,MATCH(RIGHT(B173,LEN(B173)-1),espn!$A$2:$A$400,0),1),INDEX(espn!$I$2:$I$400,MATCH(RIGHT(B173,LEN(B173)-1)&amp;" jr.",espn!$A$2:$A$400,0),1))</f>
        <v>#VALUE!</v>
      </c>
      <c r="M173">
        <f>IFERROR(MAX(H173:J173)-L173,0)</f>
        <v>0</v>
      </c>
      <c r="N173" t="s">
        <v>882</v>
      </c>
    </row>
    <row r="174" spans="1:14">
      <c r="A174">
        <v>257</v>
      </c>
      <c r="H174" t="str">
        <f t="shared" si="10"/>
        <v/>
      </c>
      <c r="I174" t="str">
        <f t="shared" si="11"/>
        <v/>
      </c>
      <c r="J174" t="str">
        <f t="shared" si="12"/>
        <v/>
      </c>
      <c r="K174" s="33">
        <f t="shared" si="13"/>
        <v>0</v>
      </c>
      <c r="L174" t="e">
        <f>IFERROR(INDEX(espn!$I$2:$I$400,MATCH(RIGHT(B174,LEN(B174)-1),espn!$A$2:$A$400,0),1),INDEX(espn!$I$2:$I$400,MATCH(RIGHT(B174,LEN(B174)-1)&amp;" jr.",espn!$A$2:$A$400,0),1))</f>
        <v>#VALUE!</v>
      </c>
      <c r="M174">
        <f>IFERROR(L174-MIN(H174:J174),0)</f>
        <v>0</v>
      </c>
      <c r="N174" t="s">
        <v>856</v>
      </c>
    </row>
    <row r="175" spans="1:14">
      <c r="A175">
        <v>258</v>
      </c>
      <c r="H175" t="str">
        <f t="shared" si="10"/>
        <v/>
      </c>
      <c r="I175" t="str">
        <f t="shared" si="11"/>
        <v/>
      </c>
      <c r="J175" t="str">
        <f t="shared" si="12"/>
        <v/>
      </c>
      <c r="K175" s="33">
        <f t="shared" si="13"/>
        <v>0</v>
      </c>
      <c r="L175" t="e">
        <f>IFERROR(INDEX(espn!$I$2:$I$400,MATCH(RIGHT(B175,LEN(B175)-1),espn!$A$2:$A$400,0),1),INDEX(espn!$I$2:$I$400,MATCH(RIGHT(B175,LEN(B175)-1)&amp;" jr.",espn!$A$2:$A$400,0),1))</f>
        <v>#VALUE!</v>
      </c>
      <c r="M175">
        <f>IFERROR(MAX(H175:J175)-L175,0)</f>
        <v>0</v>
      </c>
      <c r="N175" t="s">
        <v>882</v>
      </c>
    </row>
    <row r="176" spans="1:14">
      <c r="A176">
        <v>259</v>
      </c>
      <c r="H176" t="str">
        <f t="shared" si="10"/>
        <v/>
      </c>
      <c r="I176" t="str">
        <f t="shared" si="11"/>
        <v/>
      </c>
      <c r="J176" t="str">
        <f t="shared" si="12"/>
        <v/>
      </c>
      <c r="K176" s="33">
        <f t="shared" si="13"/>
        <v>0</v>
      </c>
      <c r="L176" t="e">
        <f>IFERROR(INDEX(espn!$I$2:$I$400,MATCH(RIGHT(B176,LEN(B176)-1),espn!$A$2:$A$400,0),1),INDEX(espn!$I$2:$I$400,MATCH(RIGHT(B176,LEN(B176)-1)&amp;" jr.",espn!$A$2:$A$400,0),1))</f>
        <v>#VALUE!</v>
      </c>
      <c r="M176">
        <f>IFERROR(L176-MIN(H176:J176),0)</f>
        <v>0</v>
      </c>
      <c r="N176" t="s">
        <v>856</v>
      </c>
    </row>
    <row r="177" spans="1:14">
      <c r="A177">
        <v>260</v>
      </c>
      <c r="H177" t="str">
        <f t="shared" si="10"/>
        <v/>
      </c>
      <c r="I177" t="str">
        <f t="shared" si="11"/>
        <v/>
      </c>
      <c r="J177" t="str">
        <f t="shared" si="12"/>
        <v/>
      </c>
      <c r="K177" s="33">
        <f t="shared" si="13"/>
        <v>0</v>
      </c>
      <c r="L177" t="e">
        <f>IFERROR(INDEX(espn!$I$2:$I$400,MATCH(RIGHT(B177,LEN(B177)-1),espn!$A$2:$A$400,0),1),INDEX(espn!$I$2:$I$400,MATCH(RIGHT(B177,LEN(B177)-1)&amp;" jr.",espn!$A$2:$A$400,0),1))</f>
        <v>#VALUE!</v>
      </c>
      <c r="M177">
        <f>IFERROR(MAX(H177:J177)-L177,0)</f>
        <v>0</v>
      </c>
      <c r="N177" t="s">
        <v>882</v>
      </c>
    </row>
    <row r="178" spans="1:14">
      <c r="A178">
        <v>261</v>
      </c>
      <c r="H178" t="str">
        <f t="shared" si="10"/>
        <v/>
      </c>
      <c r="I178" t="str">
        <f t="shared" si="11"/>
        <v/>
      </c>
      <c r="J178" t="str">
        <f t="shared" si="12"/>
        <v/>
      </c>
      <c r="K178" s="33">
        <f t="shared" si="13"/>
        <v>0</v>
      </c>
      <c r="L178" t="e">
        <f>IFERROR(INDEX(espn!$I$2:$I$400,MATCH(RIGHT(B178,LEN(B178)-1),espn!$A$2:$A$400,0),1),INDEX(espn!$I$2:$I$400,MATCH(RIGHT(B178,LEN(B178)-1)&amp;" jr.",espn!$A$2:$A$400,0),1))</f>
        <v>#VALUE!</v>
      </c>
      <c r="M178">
        <f>IFERROR(L178-MIN(H178:J178),0)</f>
        <v>0</v>
      </c>
      <c r="N178" t="s">
        <v>856</v>
      </c>
    </row>
    <row r="179" spans="1:14">
      <c r="A179">
        <v>262</v>
      </c>
      <c r="H179" t="str">
        <f t="shared" si="10"/>
        <v/>
      </c>
      <c r="I179" t="str">
        <f t="shared" si="11"/>
        <v/>
      </c>
      <c r="J179" t="str">
        <f t="shared" si="12"/>
        <v/>
      </c>
      <c r="K179" s="33">
        <f t="shared" si="13"/>
        <v>0</v>
      </c>
      <c r="L179" t="e">
        <f>IFERROR(INDEX(espn!$I$2:$I$400,MATCH(RIGHT(B179,LEN(B179)-1),espn!$A$2:$A$400,0),1),INDEX(espn!$I$2:$I$400,MATCH(RIGHT(B179,LEN(B179)-1)&amp;" jr.",espn!$A$2:$A$400,0),1))</f>
        <v>#VALUE!</v>
      </c>
      <c r="M179">
        <f>IFERROR(MAX(H179:J179)-L179,0)</f>
        <v>0</v>
      </c>
      <c r="N179" t="s">
        <v>882</v>
      </c>
    </row>
    <row r="180" spans="1:14">
      <c r="A180">
        <v>263</v>
      </c>
      <c r="H180" t="str">
        <f t="shared" si="10"/>
        <v/>
      </c>
      <c r="I180" t="str">
        <f t="shared" si="11"/>
        <v/>
      </c>
      <c r="J180" t="str">
        <f t="shared" si="12"/>
        <v/>
      </c>
      <c r="K180" s="33">
        <f t="shared" si="13"/>
        <v>0</v>
      </c>
      <c r="L180" t="e">
        <f>IFERROR(INDEX(espn!$I$2:$I$400,MATCH(RIGHT(B180,LEN(B180)-1),espn!$A$2:$A$400,0),1),INDEX(espn!$I$2:$I$400,MATCH(RIGHT(B180,LEN(B180)-1)&amp;" jr.",espn!$A$2:$A$400,0),1))</f>
        <v>#VALUE!</v>
      </c>
      <c r="M180">
        <f>IFERROR(L180-MIN(H180:J180),0)</f>
        <v>0</v>
      </c>
      <c r="N180" t="s">
        <v>856</v>
      </c>
    </row>
    <row r="181" spans="1:14">
      <c r="A181">
        <v>264</v>
      </c>
      <c r="H181" t="str">
        <f t="shared" si="10"/>
        <v/>
      </c>
      <c r="I181" t="str">
        <f t="shared" si="11"/>
        <v/>
      </c>
      <c r="J181" t="str">
        <f t="shared" si="12"/>
        <v/>
      </c>
      <c r="K181" s="33">
        <f t="shared" si="13"/>
        <v>0</v>
      </c>
      <c r="L181" t="e">
        <f>IFERROR(INDEX(espn!$I$2:$I$400,MATCH(RIGHT(B181,LEN(B181)-1),espn!$A$2:$A$400,0),1),INDEX(espn!$I$2:$I$400,MATCH(RIGHT(B181,LEN(B181)-1)&amp;" jr.",espn!$A$2:$A$400,0),1))</f>
        <v>#VALUE!</v>
      </c>
      <c r="M181">
        <f>IFERROR(MAX(H181:J181)-L181,0)</f>
        <v>0</v>
      </c>
      <c r="N181" t="s">
        <v>882</v>
      </c>
    </row>
    <row r="182" spans="1:14">
      <c r="A182">
        <v>265</v>
      </c>
      <c r="H182" t="str">
        <f t="shared" si="10"/>
        <v/>
      </c>
      <c r="I182" t="str">
        <f t="shared" si="11"/>
        <v/>
      </c>
      <c r="J182" t="str">
        <f t="shared" si="12"/>
        <v/>
      </c>
      <c r="K182" s="33">
        <f t="shared" si="13"/>
        <v>0</v>
      </c>
      <c r="L182" t="e">
        <f>IFERROR(INDEX(espn!$I$2:$I$400,MATCH(RIGHT(B182,LEN(B182)-1),espn!$A$2:$A$400,0),1),INDEX(espn!$I$2:$I$400,MATCH(RIGHT(B182,LEN(B182)-1)&amp;" jr.",espn!$A$2:$A$400,0),1))</f>
        <v>#VALUE!</v>
      </c>
      <c r="M182">
        <f>IFERROR(L182-MIN(H182:J182),0)</f>
        <v>0</v>
      </c>
      <c r="N182" t="s">
        <v>856</v>
      </c>
    </row>
    <row r="183" spans="1:14">
      <c r="A183">
        <v>266</v>
      </c>
      <c r="H183" t="str">
        <f t="shared" si="10"/>
        <v/>
      </c>
      <c r="I183" t="str">
        <f t="shared" si="11"/>
        <v/>
      </c>
      <c r="J183" t="str">
        <f t="shared" si="12"/>
        <v/>
      </c>
      <c r="K183" s="33">
        <f t="shared" si="13"/>
        <v>0</v>
      </c>
      <c r="L183" t="e">
        <f>IFERROR(INDEX(espn!$I$2:$I$400,MATCH(RIGHT(B183,LEN(B183)-1),espn!$A$2:$A$400,0),1),INDEX(espn!$I$2:$I$400,MATCH(RIGHT(B183,LEN(B183)-1)&amp;" jr.",espn!$A$2:$A$400,0),1))</f>
        <v>#VALUE!</v>
      </c>
      <c r="M183">
        <f>IFERROR(MAX(H183:J183)-L183,0)</f>
        <v>0</v>
      </c>
      <c r="N183" t="s">
        <v>882</v>
      </c>
    </row>
    <row r="184" spans="1:14">
      <c r="A184">
        <v>267</v>
      </c>
      <c r="H184" t="str">
        <f t="shared" si="10"/>
        <v/>
      </c>
      <c r="I184" t="str">
        <f t="shared" si="11"/>
        <v/>
      </c>
      <c r="J184" t="str">
        <f t="shared" si="12"/>
        <v/>
      </c>
      <c r="K184" s="33">
        <f t="shared" si="13"/>
        <v>0</v>
      </c>
      <c r="L184" t="e">
        <f>IFERROR(INDEX(espn!$I$2:$I$400,MATCH(RIGHT(B184,LEN(B184)-1),espn!$A$2:$A$400,0),1),INDEX(espn!$I$2:$I$400,MATCH(RIGHT(B184,LEN(B184)-1)&amp;" jr.",espn!$A$2:$A$400,0),1))</f>
        <v>#VALUE!</v>
      </c>
      <c r="M184">
        <f>IFERROR(L184-MIN(H184:J184),0)</f>
        <v>0</v>
      </c>
      <c r="N184" t="s">
        <v>856</v>
      </c>
    </row>
    <row r="185" spans="1:14">
      <c r="A185">
        <v>268</v>
      </c>
      <c r="H185" t="str">
        <f t="shared" si="10"/>
        <v/>
      </c>
      <c r="I185" t="str">
        <f t="shared" si="11"/>
        <v/>
      </c>
      <c r="J185" t="str">
        <f t="shared" si="12"/>
        <v/>
      </c>
      <c r="K185" s="33">
        <f t="shared" si="13"/>
        <v>0</v>
      </c>
      <c r="L185" t="e">
        <f>IFERROR(INDEX(espn!$I$2:$I$400,MATCH(RIGHT(B185,LEN(B185)-1),espn!$A$2:$A$400,0),1),INDEX(espn!$I$2:$I$400,MATCH(RIGHT(B185,LEN(B185)-1)&amp;" jr.",espn!$A$2:$A$400,0),1))</f>
        <v>#VALUE!</v>
      </c>
      <c r="M185">
        <f>IFERROR(MAX(H185:J185)-L185,0)</f>
        <v>0</v>
      </c>
      <c r="N185" t="s">
        <v>882</v>
      </c>
    </row>
    <row r="186" spans="1:14">
      <c r="A186">
        <v>269</v>
      </c>
      <c r="H186" t="str">
        <f t="shared" si="10"/>
        <v/>
      </c>
      <c r="I186" t="str">
        <f t="shared" si="11"/>
        <v/>
      </c>
      <c r="J186" t="str">
        <f t="shared" si="12"/>
        <v/>
      </c>
      <c r="K186" s="33">
        <f t="shared" si="13"/>
        <v>0</v>
      </c>
      <c r="L186" t="e">
        <f>IFERROR(INDEX(espn!$I$2:$I$400,MATCH(RIGHT(B186,LEN(B186)-1),espn!$A$2:$A$400,0),1),INDEX(espn!$I$2:$I$400,MATCH(RIGHT(B186,LEN(B186)-1)&amp;" jr.",espn!$A$2:$A$400,0),1))</f>
        <v>#VALUE!</v>
      </c>
      <c r="M186">
        <f>IFERROR(L186-MIN(H186:J186),0)</f>
        <v>0</v>
      </c>
      <c r="N186" t="s">
        <v>856</v>
      </c>
    </row>
    <row r="187" spans="1:14">
      <c r="A187">
        <v>270</v>
      </c>
      <c r="H187" t="str">
        <f t="shared" si="10"/>
        <v/>
      </c>
      <c r="I187" t="str">
        <f t="shared" si="11"/>
        <v/>
      </c>
      <c r="J187" t="str">
        <f t="shared" si="12"/>
        <v/>
      </c>
      <c r="K187" s="33">
        <f t="shared" si="13"/>
        <v>0</v>
      </c>
      <c r="L187" t="e">
        <f>IFERROR(INDEX(espn!$I$2:$I$400,MATCH(RIGHT(B187,LEN(B187)-1),espn!$A$2:$A$400,0),1),INDEX(espn!$I$2:$I$400,MATCH(RIGHT(B187,LEN(B187)-1)&amp;" jr.",espn!$A$2:$A$400,0),1))</f>
        <v>#VALUE!</v>
      </c>
      <c r="M187">
        <f>IFERROR(MAX(H187:J187)-L187,0)</f>
        <v>0</v>
      </c>
      <c r="N187" t="s">
        <v>882</v>
      </c>
    </row>
    <row r="188" spans="1:14">
      <c r="A188">
        <v>271</v>
      </c>
      <c r="H188" t="str">
        <f t="shared" si="10"/>
        <v/>
      </c>
      <c r="I188" t="str">
        <f t="shared" si="11"/>
        <v/>
      </c>
      <c r="J188" t="str">
        <f t="shared" si="12"/>
        <v/>
      </c>
      <c r="K188" s="33">
        <f t="shared" si="13"/>
        <v>0</v>
      </c>
      <c r="L188" t="e">
        <f>IFERROR(INDEX(espn!$I$2:$I$400,MATCH(RIGHT(B188,LEN(B188)-1),espn!$A$2:$A$400,0),1),INDEX(espn!$I$2:$I$400,MATCH(RIGHT(B188,LEN(B188)-1)&amp;" jr.",espn!$A$2:$A$400,0),1))</f>
        <v>#VALUE!</v>
      </c>
      <c r="M188">
        <f>IFERROR(L188-MIN(H188:J188),0)</f>
        <v>0</v>
      </c>
      <c r="N188" t="s">
        <v>856</v>
      </c>
    </row>
    <row r="189" spans="1:14">
      <c r="A189">
        <v>272</v>
      </c>
      <c r="H189" t="str">
        <f t="shared" si="10"/>
        <v/>
      </c>
      <c r="I189" t="str">
        <f t="shared" si="11"/>
        <v/>
      </c>
      <c r="J189" t="str">
        <f t="shared" si="12"/>
        <v/>
      </c>
      <c r="K189" s="33">
        <f t="shared" si="13"/>
        <v>0</v>
      </c>
      <c r="L189" t="e">
        <f>IFERROR(INDEX(espn!$I$2:$I$400,MATCH(RIGHT(B189,LEN(B189)-1),espn!$A$2:$A$400,0),1),INDEX(espn!$I$2:$I$400,MATCH(RIGHT(B189,LEN(B189)-1)&amp;" jr.",espn!$A$2:$A$400,0),1))</f>
        <v>#VALUE!</v>
      </c>
      <c r="M189">
        <f>IFERROR(MAX(H189:J189)-L189,0)</f>
        <v>0</v>
      </c>
      <c r="N189" t="s">
        <v>882</v>
      </c>
    </row>
    <row r="190" spans="1:14">
      <c r="A190">
        <v>273</v>
      </c>
      <c r="H190" t="str">
        <f t="shared" si="10"/>
        <v/>
      </c>
      <c r="I190" t="str">
        <f t="shared" si="11"/>
        <v/>
      </c>
      <c r="J190" t="str">
        <f t="shared" si="12"/>
        <v/>
      </c>
      <c r="K190" s="33">
        <f t="shared" si="13"/>
        <v>0</v>
      </c>
      <c r="L190" t="e">
        <f>IFERROR(INDEX(espn!$I$2:$I$400,MATCH(RIGHT(B190,LEN(B190)-1),espn!$A$2:$A$400,0),1),INDEX(espn!$I$2:$I$400,MATCH(RIGHT(B190,LEN(B190)-1)&amp;" jr.",espn!$A$2:$A$400,0),1))</f>
        <v>#VALUE!</v>
      </c>
      <c r="M190">
        <f>IFERROR(L190-MIN(H190:J190),0)</f>
        <v>0</v>
      </c>
      <c r="N190" t="s">
        <v>856</v>
      </c>
    </row>
    <row r="191" spans="1:14">
      <c r="A191">
        <v>274</v>
      </c>
      <c r="H191" t="str">
        <f t="shared" si="10"/>
        <v/>
      </c>
      <c r="I191" t="str">
        <f t="shared" si="11"/>
        <v/>
      </c>
      <c r="J191" t="str">
        <f t="shared" si="12"/>
        <v/>
      </c>
      <c r="K191" s="33">
        <f t="shared" si="13"/>
        <v>0</v>
      </c>
      <c r="L191" t="e">
        <f>IFERROR(INDEX(espn!$I$2:$I$400,MATCH(RIGHT(B191,LEN(B191)-1),espn!$A$2:$A$400,0),1),INDEX(espn!$I$2:$I$400,MATCH(RIGHT(B191,LEN(B191)-1)&amp;" jr.",espn!$A$2:$A$400,0),1))</f>
        <v>#VALUE!</v>
      </c>
      <c r="M191">
        <f>IFERROR(MAX(H191:J191)-L191,0)</f>
        <v>0</v>
      </c>
      <c r="N191" t="s">
        <v>882</v>
      </c>
    </row>
    <row r="192" spans="1:14">
      <c r="A192">
        <v>275</v>
      </c>
      <c r="H192" t="str">
        <f t="shared" si="10"/>
        <v/>
      </c>
      <c r="I192" t="str">
        <f t="shared" si="11"/>
        <v/>
      </c>
      <c r="J192" t="str">
        <f t="shared" si="12"/>
        <v/>
      </c>
      <c r="K192" s="33">
        <f t="shared" si="13"/>
        <v>0</v>
      </c>
      <c r="L192" t="e">
        <f>IFERROR(INDEX(espn!$I$2:$I$400,MATCH(RIGHT(B192,LEN(B192)-1),espn!$A$2:$A$400,0),1),INDEX(espn!$I$2:$I$400,MATCH(RIGHT(B192,LEN(B192)-1)&amp;" jr.",espn!$A$2:$A$400,0),1))</f>
        <v>#VALUE!</v>
      </c>
      <c r="M192">
        <f>IFERROR(L192-MIN(H192:J192),0)</f>
        <v>0</v>
      </c>
      <c r="N192" t="s">
        <v>856</v>
      </c>
    </row>
    <row r="193" spans="1:14">
      <c r="A193">
        <v>276</v>
      </c>
      <c r="H193" t="str">
        <f t="shared" si="10"/>
        <v/>
      </c>
      <c r="I193" t="str">
        <f t="shared" si="11"/>
        <v/>
      </c>
      <c r="J193" t="str">
        <f t="shared" si="12"/>
        <v/>
      </c>
      <c r="K193" s="33">
        <f t="shared" si="13"/>
        <v>0</v>
      </c>
      <c r="L193" t="e">
        <f>IFERROR(INDEX(espn!$I$2:$I$400,MATCH(RIGHT(B193,LEN(B193)-1),espn!$A$2:$A$400,0),1),INDEX(espn!$I$2:$I$400,MATCH(RIGHT(B193,LEN(B193)-1)&amp;" jr.",espn!$A$2:$A$400,0),1))</f>
        <v>#VALUE!</v>
      </c>
      <c r="M193">
        <f>IFERROR(MAX(H193:J193)-L193,0)</f>
        <v>0</v>
      </c>
      <c r="N193" t="s">
        <v>882</v>
      </c>
    </row>
    <row r="194" spans="1:14">
      <c r="A194">
        <v>277</v>
      </c>
      <c r="H194" t="str">
        <f t="shared" ref="H194:H257" si="14">IFERROR(MID(D194,2,LEN(D194)-5)*1,"")</f>
        <v/>
      </c>
      <c r="I194" t="str">
        <f t="shared" ref="I194:I257" si="15">IFERROR(MID(E194,2,LEN(E194)-5)*1,"")</f>
        <v/>
      </c>
      <c r="J194" t="str">
        <f t="shared" ref="J194:J257" si="16">IFERROR(MID(F194,2,LEN(F194)-5)*1,"")</f>
        <v/>
      </c>
      <c r="K194" s="33">
        <f t="shared" ref="K194:K257" si="17">MAX(G194:J194)-MIN(G194:J194)</f>
        <v>0</v>
      </c>
      <c r="L194" t="e">
        <f>IFERROR(INDEX(espn!$I$2:$I$400,MATCH(RIGHT(B194,LEN(B194)-1),espn!$A$2:$A$400,0),1),INDEX(espn!$I$2:$I$400,MATCH(RIGHT(B194,LEN(B194)-1)&amp;" jr.",espn!$A$2:$A$400,0),1))</f>
        <v>#VALUE!</v>
      </c>
      <c r="M194">
        <f>IFERROR(L194-MIN(H194:J194),0)</f>
        <v>0</v>
      </c>
      <c r="N194" t="s">
        <v>856</v>
      </c>
    </row>
    <row r="195" spans="1:14">
      <c r="A195">
        <v>278</v>
      </c>
      <c r="H195" t="str">
        <f t="shared" si="14"/>
        <v/>
      </c>
      <c r="I195" t="str">
        <f t="shared" si="15"/>
        <v/>
      </c>
      <c r="J195" t="str">
        <f t="shared" si="16"/>
        <v/>
      </c>
      <c r="K195" s="33">
        <f t="shared" si="17"/>
        <v>0</v>
      </c>
      <c r="L195" t="e">
        <f>IFERROR(INDEX(espn!$I$2:$I$400,MATCH(RIGHT(B195,LEN(B195)-1),espn!$A$2:$A$400,0),1),INDEX(espn!$I$2:$I$400,MATCH(RIGHT(B195,LEN(B195)-1)&amp;" jr.",espn!$A$2:$A$400,0),1))</f>
        <v>#VALUE!</v>
      </c>
      <c r="M195">
        <f>IFERROR(MAX(H195:J195)-L195,0)</f>
        <v>0</v>
      </c>
      <c r="N195" t="s">
        <v>882</v>
      </c>
    </row>
    <row r="196" spans="1:14">
      <c r="A196">
        <v>279</v>
      </c>
      <c r="H196" t="str">
        <f t="shared" si="14"/>
        <v/>
      </c>
      <c r="I196" t="str">
        <f t="shared" si="15"/>
        <v/>
      </c>
      <c r="J196" t="str">
        <f t="shared" si="16"/>
        <v/>
      </c>
      <c r="K196" s="33">
        <f t="shared" si="17"/>
        <v>0</v>
      </c>
      <c r="L196" t="e">
        <f>IFERROR(INDEX(espn!$I$2:$I$400,MATCH(RIGHT(B196,LEN(B196)-1),espn!$A$2:$A$400,0),1),INDEX(espn!$I$2:$I$400,MATCH(RIGHT(B196,LEN(B196)-1)&amp;" jr.",espn!$A$2:$A$400,0),1))</f>
        <v>#VALUE!</v>
      </c>
      <c r="M196">
        <f>IFERROR(L196-MIN(H196:J196),0)</f>
        <v>0</v>
      </c>
      <c r="N196" t="s">
        <v>856</v>
      </c>
    </row>
    <row r="197" spans="1:14">
      <c r="A197">
        <v>280</v>
      </c>
      <c r="H197" t="str">
        <f t="shared" si="14"/>
        <v/>
      </c>
      <c r="I197" t="str">
        <f t="shared" si="15"/>
        <v/>
      </c>
      <c r="J197" t="str">
        <f t="shared" si="16"/>
        <v/>
      </c>
      <c r="K197" s="33">
        <f t="shared" si="17"/>
        <v>0</v>
      </c>
      <c r="L197" t="e">
        <f>IFERROR(INDEX(espn!$I$2:$I$400,MATCH(RIGHT(B197,LEN(B197)-1),espn!$A$2:$A$400,0),1),INDEX(espn!$I$2:$I$400,MATCH(RIGHT(B197,LEN(B197)-1)&amp;" jr.",espn!$A$2:$A$400,0),1))</f>
        <v>#VALUE!</v>
      </c>
      <c r="M197">
        <f>IFERROR(MAX(H197:J197)-L197,0)</f>
        <v>0</v>
      </c>
      <c r="N197" t="s">
        <v>882</v>
      </c>
    </row>
    <row r="198" spans="1:14">
      <c r="A198">
        <v>281</v>
      </c>
      <c r="H198" t="str">
        <f t="shared" si="14"/>
        <v/>
      </c>
      <c r="I198" t="str">
        <f t="shared" si="15"/>
        <v/>
      </c>
      <c r="J198" t="str">
        <f t="shared" si="16"/>
        <v/>
      </c>
      <c r="K198" s="33">
        <f t="shared" si="17"/>
        <v>0</v>
      </c>
      <c r="L198" t="e">
        <f>IFERROR(INDEX(espn!$I$2:$I$400,MATCH(RIGHT(B198,LEN(B198)-1),espn!$A$2:$A$400,0),1),INDEX(espn!$I$2:$I$400,MATCH(RIGHT(B198,LEN(B198)-1)&amp;" jr.",espn!$A$2:$A$400,0),1))</f>
        <v>#VALUE!</v>
      </c>
      <c r="M198">
        <f>IFERROR(L198-MIN(H198:J198),0)</f>
        <v>0</v>
      </c>
      <c r="N198" t="s">
        <v>856</v>
      </c>
    </row>
    <row r="199" spans="1:14">
      <c r="A199">
        <v>282</v>
      </c>
      <c r="H199" t="str">
        <f t="shared" si="14"/>
        <v/>
      </c>
      <c r="I199" t="str">
        <f t="shared" si="15"/>
        <v/>
      </c>
      <c r="J199" t="str">
        <f t="shared" si="16"/>
        <v/>
      </c>
      <c r="K199" s="33">
        <f t="shared" si="17"/>
        <v>0</v>
      </c>
      <c r="L199" t="e">
        <f>IFERROR(INDEX(espn!$I$2:$I$400,MATCH(RIGHT(B199,LEN(B199)-1),espn!$A$2:$A$400,0),1),INDEX(espn!$I$2:$I$400,MATCH(RIGHT(B199,LEN(B199)-1)&amp;" jr.",espn!$A$2:$A$400,0),1))</f>
        <v>#VALUE!</v>
      </c>
      <c r="M199">
        <f>IFERROR(MAX(H199:J199)-L199,0)</f>
        <v>0</v>
      </c>
      <c r="N199" t="s">
        <v>882</v>
      </c>
    </row>
    <row r="200" spans="1:14">
      <c r="A200">
        <v>283</v>
      </c>
      <c r="H200" t="str">
        <f t="shared" si="14"/>
        <v/>
      </c>
      <c r="I200" t="str">
        <f t="shared" si="15"/>
        <v/>
      </c>
      <c r="J200" t="str">
        <f t="shared" si="16"/>
        <v/>
      </c>
      <c r="K200" s="33">
        <f t="shared" si="17"/>
        <v>0</v>
      </c>
      <c r="L200" t="e">
        <f>IFERROR(INDEX(espn!$I$2:$I$400,MATCH(RIGHT(B200,LEN(B200)-1),espn!$A$2:$A$400,0),1),INDEX(espn!$I$2:$I$400,MATCH(RIGHT(B200,LEN(B200)-1)&amp;" jr.",espn!$A$2:$A$400,0),1))</f>
        <v>#VALUE!</v>
      </c>
      <c r="M200">
        <f>IFERROR(L200-MIN(H200:J200),0)</f>
        <v>0</v>
      </c>
      <c r="N200" t="s">
        <v>856</v>
      </c>
    </row>
    <row r="201" spans="1:14">
      <c r="A201">
        <v>284</v>
      </c>
      <c r="H201" t="str">
        <f t="shared" si="14"/>
        <v/>
      </c>
      <c r="I201" t="str">
        <f t="shared" si="15"/>
        <v/>
      </c>
      <c r="J201" t="str">
        <f t="shared" si="16"/>
        <v/>
      </c>
      <c r="K201" s="33">
        <f t="shared" si="17"/>
        <v>0</v>
      </c>
      <c r="L201" t="e">
        <f>IFERROR(INDEX(espn!$I$2:$I$400,MATCH(RIGHT(B201,LEN(B201)-1),espn!$A$2:$A$400,0),1),INDEX(espn!$I$2:$I$400,MATCH(RIGHT(B201,LEN(B201)-1)&amp;" jr.",espn!$A$2:$A$400,0),1))</f>
        <v>#VALUE!</v>
      </c>
      <c r="M201">
        <f>IFERROR(MAX(H201:J201)-L201,0)</f>
        <v>0</v>
      </c>
      <c r="N201" t="s">
        <v>882</v>
      </c>
    </row>
    <row r="202" spans="1:14">
      <c r="A202">
        <v>285</v>
      </c>
      <c r="H202" t="str">
        <f t="shared" si="14"/>
        <v/>
      </c>
      <c r="I202" t="str">
        <f t="shared" si="15"/>
        <v/>
      </c>
      <c r="J202" t="str">
        <f t="shared" si="16"/>
        <v/>
      </c>
      <c r="K202" s="33">
        <f t="shared" si="17"/>
        <v>0</v>
      </c>
      <c r="L202" t="e">
        <f>IFERROR(INDEX(espn!$I$2:$I$400,MATCH(RIGHT(B202,LEN(B202)-1),espn!$A$2:$A$400,0),1),INDEX(espn!$I$2:$I$400,MATCH(RIGHT(B202,LEN(B202)-1)&amp;" jr.",espn!$A$2:$A$400,0),1))</f>
        <v>#VALUE!</v>
      </c>
      <c r="M202">
        <f>IFERROR(L202-MIN(H202:J202),0)</f>
        <v>0</v>
      </c>
      <c r="N202" t="s">
        <v>856</v>
      </c>
    </row>
    <row r="203" spans="1:14">
      <c r="A203">
        <v>286</v>
      </c>
      <c r="H203" t="str">
        <f t="shared" si="14"/>
        <v/>
      </c>
      <c r="I203" t="str">
        <f t="shared" si="15"/>
        <v/>
      </c>
      <c r="J203" t="str">
        <f t="shared" si="16"/>
        <v/>
      </c>
      <c r="K203" s="33">
        <f t="shared" si="17"/>
        <v>0</v>
      </c>
      <c r="L203" t="e">
        <f>IFERROR(INDEX(espn!$I$2:$I$400,MATCH(RIGHT(B203,LEN(B203)-1),espn!$A$2:$A$400,0),1),INDEX(espn!$I$2:$I$400,MATCH(RIGHT(B203,LEN(B203)-1)&amp;" jr.",espn!$A$2:$A$400,0),1))</f>
        <v>#VALUE!</v>
      </c>
      <c r="M203">
        <f>IFERROR(MAX(H203:J203)-L203,0)</f>
        <v>0</v>
      </c>
      <c r="N203" t="s">
        <v>882</v>
      </c>
    </row>
    <row r="204" spans="1:14">
      <c r="A204">
        <v>287</v>
      </c>
      <c r="H204" t="str">
        <f t="shared" si="14"/>
        <v/>
      </c>
      <c r="I204" t="str">
        <f t="shared" si="15"/>
        <v/>
      </c>
      <c r="J204" t="str">
        <f t="shared" si="16"/>
        <v/>
      </c>
      <c r="K204" s="33">
        <f t="shared" si="17"/>
        <v>0</v>
      </c>
      <c r="L204" t="e">
        <f>IFERROR(INDEX(espn!$I$2:$I$400,MATCH(RIGHT(B204,LEN(B204)-1),espn!$A$2:$A$400,0),1),INDEX(espn!$I$2:$I$400,MATCH(RIGHT(B204,LEN(B204)-1)&amp;" jr.",espn!$A$2:$A$400,0),1))</f>
        <v>#VALUE!</v>
      </c>
      <c r="M204">
        <f>IFERROR(L204-MIN(H204:J204),0)</f>
        <v>0</v>
      </c>
      <c r="N204" t="s">
        <v>856</v>
      </c>
    </row>
    <row r="205" spans="1:14">
      <c r="A205">
        <v>288</v>
      </c>
      <c r="H205" t="str">
        <f t="shared" si="14"/>
        <v/>
      </c>
      <c r="I205" t="str">
        <f t="shared" si="15"/>
        <v/>
      </c>
      <c r="J205" t="str">
        <f t="shared" si="16"/>
        <v/>
      </c>
      <c r="K205" s="33">
        <f t="shared" si="17"/>
        <v>0</v>
      </c>
      <c r="L205" t="e">
        <f>IFERROR(INDEX(espn!$I$2:$I$400,MATCH(RIGHT(B205,LEN(B205)-1),espn!$A$2:$A$400,0),1),INDEX(espn!$I$2:$I$400,MATCH(RIGHT(B205,LEN(B205)-1)&amp;" jr.",espn!$A$2:$A$400,0),1))</f>
        <v>#VALUE!</v>
      </c>
      <c r="M205">
        <f>IFERROR(MAX(H205:J205)-L205,0)</f>
        <v>0</v>
      </c>
      <c r="N205" t="s">
        <v>882</v>
      </c>
    </row>
    <row r="206" spans="1:14">
      <c r="A206">
        <v>289</v>
      </c>
      <c r="H206" t="str">
        <f t="shared" si="14"/>
        <v/>
      </c>
      <c r="I206" t="str">
        <f t="shared" si="15"/>
        <v/>
      </c>
      <c r="J206" t="str">
        <f t="shared" si="16"/>
        <v/>
      </c>
      <c r="K206" s="33">
        <f t="shared" si="17"/>
        <v>0</v>
      </c>
      <c r="L206" t="e">
        <f>IFERROR(INDEX(espn!$I$2:$I$400,MATCH(RIGHT(B206,LEN(B206)-1),espn!$A$2:$A$400,0),1),INDEX(espn!$I$2:$I$400,MATCH(RIGHT(B206,LEN(B206)-1)&amp;" jr.",espn!$A$2:$A$400,0),1))</f>
        <v>#VALUE!</v>
      </c>
      <c r="M206">
        <f>IFERROR(L206-MIN(H206:J206),0)</f>
        <v>0</v>
      </c>
      <c r="N206" t="s">
        <v>856</v>
      </c>
    </row>
    <row r="207" spans="1:14">
      <c r="A207">
        <v>290</v>
      </c>
      <c r="H207" t="str">
        <f t="shared" si="14"/>
        <v/>
      </c>
      <c r="I207" t="str">
        <f t="shared" si="15"/>
        <v/>
      </c>
      <c r="J207" t="str">
        <f t="shared" si="16"/>
        <v/>
      </c>
      <c r="K207" s="33">
        <f t="shared" si="17"/>
        <v>0</v>
      </c>
      <c r="L207" t="e">
        <f>IFERROR(INDEX(espn!$I$2:$I$400,MATCH(RIGHT(B207,LEN(B207)-1),espn!$A$2:$A$400,0),1),INDEX(espn!$I$2:$I$400,MATCH(RIGHT(B207,LEN(B207)-1)&amp;" jr.",espn!$A$2:$A$400,0),1))</f>
        <v>#VALUE!</v>
      </c>
      <c r="M207">
        <f>IFERROR(MAX(H207:J207)-L207,0)</f>
        <v>0</v>
      </c>
      <c r="N207" t="s">
        <v>882</v>
      </c>
    </row>
    <row r="208" spans="1:14">
      <c r="A208">
        <v>291</v>
      </c>
      <c r="H208" t="str">
        <f t="shared" si="14"/>
        <v/>
      </c>
      <c r="I208" t="str">
        <f t="shared" si="15"/>
        <v/>
      </c>
      <c r="J208" t="str">
        <f t="shared" si="16"/>
        <v/>
      </c>
      <c r="K208" s="33">
        <f t="shared" si="17"/>
        <v>0</v>
      </c>
      <c r="L208" t="e">
        <f>IFERROR(INDEX(espn!$I$2:$I$400,MATCH(RIGHT(B208,LEN(B208)-1),espn!$A$2:$A$400,0),1),INDEX(espn!$I$2:$I$400,MATCH(RIGHT(B208,LEN(B208)-1)&amp;" jr.",espn!$A$2:$A$400,0),1))</f>
        <v>#VALUE!</v>
      </c>
      <c r="M208">
        <f>IFERROR(L208-MIN(H208:J208),0)</f>
        <v>0</v>
      </c>
      <c r="N208" t="s">
        <v>856</v>
      </c>
    </row>
    <row r="209" spans="1:14">
      <c r="A209">
        <v>292</v>
      </c>
      <c r="H209" t="str">
        <f t="shared" si="14"/>
        <v/>
      </c>
      <c r="I209" t="str">
        <f t="shared" si="15"/>
        <v/>
      </c>
      <c r="J209" t="str">
        <f t="shared" si="16"/>
        <v/>
      </c>
      <c r="K209" s="33">
        <f t="shared" si="17"/>
        <v>0</v>
      </c>
      <c r="L209" t="e">
        <f>IFERROR(INDEX(espn!$I$2:$I$400,MATCH(RIGHT(B209,LEN(B209)-1),espn!$A$2:$A$400,0),1),INDEX(espn!$I$2:$I$400,MATCH(RIGHT(B209,LEN(B209)-1)&amp;" jr.",espn!$A$2:$A$400,0),1))</f>
        <v>#VALUE!</v>
      </c>
      <c r="M209">
        <f>IFERROR(MAX(H209:J209)-L209,0)</f>
        <v>0</v>
      </c>
      <c r="N209" t="s">
        <v>882</v>
      </c>
    </row>
    <row r="210" spans="1:14">
      <c r="A210">
        <v>293</v>
      </c>
      <c r="H210" t="str">
        <f t="shared" si="14"/>
        <v/>
      </c>
      <c r="I210" t="str">
        <f t="shared" si="15"/>
        <v/>
      </c>
      <c r="J210" t="str">
        <f t="shared" si="16"/>
        <v/>
      </c>
      <c r="K210" s="33">
        <f t="shared" si="17"/>
        <v>0</v>
      </c>
      <c r="L210" t="e">
        <f>IFERROR(INDEX(espn!$I$2:$I$400,MATCH(RIGHT(B210,LEN(B210)-1),espn!$A$2:$A$400,0),1),INDEX(espn!$I$2:$I$400,MATCH(RIGHT(B210,LEN(B210)-1)&amp;" jr.",espn!$A$2:$A$400,0),1))</f>
        <v>#VALUE!</v>
      </c>
      <c r="M210">
        <f>IFERROR(L210-MIN(H210:J210),0)</f>
        <v>0</v>
      </c>
      <c r="N210" t="s">
        <v>856</v>
      </c>
    </row>
    <row r="211" spans="1:14">
      <c r="A211">
        <v>294</v>
      </c>
      <c r="H211" t="str">
        <f t="shared" si="14"/>
        <v/>
      </c>
      <c r="I211" t="str">
        <f t="shared" si="15"/>
        <v/>
      </c>
      <c r="J211" t="str">
        <f t="shared" si="16"/>
        <v/>
      </c>
      <c r="K211" s="33">
        <f t="shared" si="17"/>
        <v>0</v>
      </c>
      <c r="L211" t="e">
        <f>IFERROR(INDEX(espn!$I$2:$I$400,MATCH(RIGHT(B211,LEN(B211)-1),espn!$A$2:$A$400,0),1),INDEX(espn!$I$2:$I$400,MATCH(RIGHT(B211,LEN(B211)-1)&amp;" jr.",espn!$A$2:$A$400,0),1))</f>
        <v>#VALUE!</v>
      </c>
      <c r="M211">
        <f>IFERROR(MAX(H211:J211)-L211,0)</f>
        <v>0</v>
      </c>
      <c r="N211" t="s">
        <v>882</v>
      </c>
    </row>
    <row r="212" spans="1:14">
      <c r="A212">
        <v>295</v>
      </c>
      <c r="H212" t="str">
        <f t="shared" si="14"/>
        <v/>
      </c>
      <c r="I212" t="str">
        <f t="shared" si="15"/>
        <v/>
      </c>
      <c r="J212" t="str">
        <f t="shared" si="16"/>
        <v/>
      </c>
      <c r="K212" s="33">
        <f t="shared" si="17"/>
        <v>0</v>
      </c>
      <c r="L212" t="e">
        <f>IFERROR(INDEX(espn!$I$2:$I$400,MATCH(RIGHT(B212,LEN(B212)-1),espn!$A$2:$A$400,0),1),INDEX(espn!$I$2:$I$400,MATCH(RIGHT(B212,LEN(B212)-1)&amp;" jr.",espn!$A$2:$A$400,0),1))</f>
        <v>#VALUE!</v>
      </c>
      <c r="M212">
        <f>IFERROR(L212-MIN(H212:J212),0)</f>
        <v>0</v>
      </c>
      <c r="N212" t="s">
        <v>856</v>
      </c>
    </row>
    <row r="213" spans="1:14">
      <c r="A213">
        <v>296</v>
      </c>
      <c r="H213" t="str">
        <f t="shared" si="14"/>
        <v/>
      </c>
      <c r="I213" t="str">
        <f t="shared" si="15"/>
        <v/>
      </c>
      <c r="J213" t="str">
        <f t="shared" si="16"/>
        <v/>
      </c>
      <c r="K213" s="33">
        <f t="shared" si="17"/>
        <v>0</v>
      </c>
      <c r="L213" t="e">
        <f>IFERROR(INDEX(espn!$I$2:$I$400,MATCH(RIGHT(B213,LEN(B213)-1),espn!$A$2:$A$400,0),1),INDEX(espn!$I$2:$I$400,MATCH(RIGHT(B213,LEN(B213)-1)&amp;" jr.",espn!$A$2:$A$400,0),1))</f>
        <v>#VALUE!</v>
      </c>
      <c r="M213">
        <f>IFERROR(MAX(H213:J213)-L213,0)</f>
        <v>0</v>
      </c>
      <c r="N213" t="s">
        <v>882</v>
      </c>
    </row>
    <row r="214" spans="1:14">
      <c r="A214">
        <v>297</v>
      </c>
      <c r="H214" t="str">
        <f t="shared" si="14"/>
        <v/>
      </c>
      <c r="I214" t="str">
        <f t="shared" si="15"/>
        <v/>
      </c>
      <c r="J214" t="str">
        <f t="shared" si="16"/>
        <v/>
      </c>
      <c r="K214" s="33">
        <f t="shared" si="17"/>
        <v>0</v>
      </c>
      <c r="L214" t="e">
        <f>IFERROR(INDEX(espn!$I$2:$I$400,MATCH(RIGHT(B214,LEN(B214)-1),espn!$A$2:$A$400,0),1),INDEX(espn!$I$2:$I$400,MATCH(RIGHT(B214,LEN(B214)-1)&amp;" jr.",espn!$A$2:$A$400,0),1))</f>
        <v>#VALUE!</v>
      </c>
      <c r="M214">
        <f>IFERROR(L214-MIN(H214:J214),0)</f>
        <v>0</v>
      </c>
      <c r="N214" t="s">
        <v>856</v>
      </c>
    </row>
    <row r="215" spans="1:14">
      <c r="A215">
        <v>298</v>
      </c>
      <c r="H215" t="str">
        <f t="shared" si="14"/>
        <v/>
      </c>
      <c r="I215" t="str">
        <f t="shared" si="15"/>
        <v/>
      </c>
      <c r="J215" t="str">
        <f t="shared" si="16"/>
        <v/>
      </c>
      <c r="K215" s="33">
        <f t="shared" si="17"/>
        <v>0</v>
      </c>
      <c r="L215" t="e">
        <f>IFERROR(INDEX(espn!$I$2:$I$400,MATCH(RIGHT(B215,LEN(B215)-1),espn!$A$2:$A$400,0),1),INDEX(espn!$I$2:$I$400,MATCH(RIGHT(B215,LEN(B215)-1)&amp;" jr.",espn!$A$2:$A$400,0),1))</f>
        <v>#VALUE!</v>
      </c>
      <c r="M215">
        <f>IFERROR(MAX(H215:J215)-L215,0)</f>
        <v>0</v>
      </c>
      <c r="N215" t="s">
        <v>882</v>
      </c>
    </row>
    <row r="216" spans="1:14">
      <c r="A216">
        <v>299</v>
      </c>
      <c r="H216" t="str">
        <f t="shared" si="14"/>
        <v/>
      </c>
      <c r="I216" t="str">
        <f t="shared" si="15"/>
        <v/>
      </c>
      <c r="J216" t="str">
        <f t="shared" si="16"/>
        <v/>
      </c>
      <c r="K216" s="33">
        <f t="shared" si="17"/>
        <v>0</v>
      </c>
      <c r="L216" t="e">
        <f>IFERROR(INDEX(espn!$I$2:$I$400,MATCH(RIGHT(B216,LEN(B216)-1),espn!$A$2:$A$400,0),1),INDEX(espn!$I$2:$I$400,MATCH(RIGHT(B216,LEN(B216)-1)&amp;" jr.",espn!$A$2:$A$400,0),1))</f>
        <v>#VALUE!</v>
      </c>
      <c r="M216">
        <f>IFERROR(L216-MIN(H216:J216),0)</f>
        <v>0</v>
      </c>
      <c r="N216" t="s">
        <v>856</v>
      </c>
    </row>
    <row r="217" spans="1:14">
      <c r="A217">
        <v>300</v>
      </c>
      <c r="H217" t="str">
        <f t="shared" si="14"/>
        <v/>
      </c>
      <c r="I217" t="str">
        <f t="shared" si="15"/>
        <v/>
      </c>
      <c r="J217" t="str">
        <f t="shared" si="16"/>
        <v/>
      </c>
      <c r="K217" s="33">
        <f t="shared" si="17"/>
        <v>0</v>
      </c>
      <c r="L217" t="e">
        <f>IFERROR(INDEX(espn!$I$2:$I$400,MATCH(RIGHT(B217,LEN(B217)-1),espn!$A$2:$A$400,0),1),INDEX(espn!$I$2:$I$400,MATCH(RIGHT(B217,LEN(B217)-1)&amp;" jr.",espn!$A$2:$A$400,0),1))</f>
        <v>#VALUE!</v>
      </c>
      <c r="M217">
        <f>IFERROR(MAX(H217:J217)-L217,0)</f>
        <v>0</v>
      </c>
      <c r="N217" t="s">
        <v>882</v>
      </c>
    </row>
    <row r="218" spans="1:14">
      <c r="A218">
        <v>301</v>
      </c>
      <c r="H218" t="str">
        <f t="shared" si="14"/>
        <v/>
      </c>
      <c r="I218" t="str">
        <f t="shared" si="15"/>
        <v/>
      </c>
      <c r="J218" t="str">
        <f t="shared" si="16"/>
        <v/>
      </c>
      <c r="K218" s="33">
        <f t="shared" si="17"/>
        <v>0</v>
      </c>
      <c r="L218" t="e">
        <f>IFERROR(INDEX(espn!$I$2:$I$400,MATCH(RIGHT(B218,LEN(B218)-1),espn!$A$2:$A$400,0),1),INDEX(espn!$I$2:$I$400,MATCH(RIGHT(B218,LEN(B218)-1)&amp;" jr.",espn!$A$2:$A$400,0),1))</f>
        <v>#VALUE!</v>
      </c>
      <c r="M218">
        <f>IFERROR(L218-MIN(H218:J218),0)</f>
        <v>0</v>
      </c>
      <c r="N218" t="s">
        <v>856</v>
      </c>
    </row>
    <row r="219" spans="1:14">
      <c r="A219">
        <v>302</v>
      </c>
      <c r="H219" t="str">
        <f t="shared" si="14"/>
        <v/>
      </c>
      <c r="I219" t="str">
        <f t="shared" si="15"/>
        <v/>
      </c>
      <c r="J219" t="str">
        <f t="shared" si="16"/>
        <v/>
      </c>
      <c r="K219" s="33">
        <f t="shared" si="17"/>
        <v>0</v>
      </c>
      <c r="L219" t="e">
        <f>IFERROR(INDEX(espn!$I$2:$I$400,MATCH(RIGHT(B219,LEN(B219)-1),espn!$A$2:$A$400,0),1),INDEX(espn!$I$2:$I$400,MATCH(RIGHT(B219,LEN(B219)-1)&amp;" jr.",espn!$A$2:$A$400,0),1))</f>
        <v>#VALUE!</v>
      </c>
      <c r="M219">
        <f>IFERROR(MAX(H219:J219)-L219,0)</f>
        <v>0</v>
      </c>
      <c r="N219" t="s">
        <v>882</v>
      </c>
    </row>
    <row r="220" spans="1:14">
      <c r="A220">
        <v>303</v>
      </c>
      <c r="H220" t="str">
        <f t="shared" si="14"/>
        <v/>
      </c>
      <c r="I220" t="str">
        <f t="shared" si="15"/>
        <v/>
      </c>
      <c r="J220" t="str">
        <f t="shared" si="16"/>
        <v/>
      </c>
      <c r="K220" s="33">
        <f t="shared" si="17"/>
        <v>0</v>
      </c>
      <c r="L220" t="e">
        <f>IFERROR(INDEX(espn!$I$2:$I$400,MATCH(RIGHT(B220,LEN(B220)-1),espn!$A$2:$A$400,0),1),INDEX(espn!$I$2:$I$400,MATCH(RIGHT(B220,LEN(B220)-1)&amp;" jr.",espn!$A$2:$A$400,0),1))</f>
        <v>#VALUE!</v>
      </c>
      <c r="M220">
        <f>IFERROR(L220-MIN(H220:J220),0)</f>
        <v>0</v>
      </c>
      <c r="N220" t="s">
        <v>856</v>
      </c>
    </row>
    <row r="221" spans="1:14">
      <c r="A221">
        <v>304</v>
      </c>
      <c r="H221" t="str">
        <f t="shared" si="14"/>
        <v/>
      </c>
      <c r="I221" t="str">
        <f t="shared" si="15"/>
        <v/>
      </c>
      <c r="J221" t="str">
        <f t="shared" si="16"/>
        <v/>
      </c>
      <c r="K221" s="33">
        <f t="shared" si="17"/>
        <v>0</v>
      </c>
      <c r="L221" t="e">
        <f>IFERROR(INDEX(espn!$I$2:$I$400,MATCH(RIGHT(B221,LEN(B221)-1),espn!$A$2:$A$400,0),1),INDEX(espn!$I$2:$I$400,MATCH(RIGHT(B221,LEN(B221)-1)&amp;" jr.",espn!$A$2:$A$400,0),1))</f>
        <v>#VALUE!</v>
      </c>
      <c r="M221">
        <f>IFERROR(MAX(H221:J221)-L221,0)</f>
        <v>0</v>
      </c>
      <c r="N221" t="s">
        <v>882</v>
      </c>
    </row>
    <row r="222" spans="1:14">
      <c r="A222">
        <v>305</v>
      </c>
      <c r="H222" t="str">
        <f t="shared" si="14"/>
        <v/>
      </c>
      <c r="I222" t="str">
        <f t="shared" si="15"/>
        <v/>
      </c>
      <c r="J222" t="str">
        <f t="shared" si="16"/>
        <v/>
      </c>
      <c r="K222" s="33">
        <f t="shared" si="17"/>
        <v>0</v>
      </c>
      <c r="L222" t="e">
        <f>IFERROR(INDEX(espn!$I$2:$I$400,MATCH(RIGHT(B222,LEN(B222)-1),espn!$A$2:$A$400,0),1),INDEX(espn!$I$2:$I$400,MATCH(RIGHT(B222,LEN(B222)-1)&amp;" jr.",espn!$A$2:$A$400,0),1))</f>
        <v>#VALUE!</v>
      </c>
      <c r="M222">
        <f>IFERROR(L222-MIN(H222:J222),0)</f>
        <v>0</v>
      </c>
      <c r="N222" t="s">
        <v>856</v>
      </c>
    </row>
    <row r="223" spans="1:14">
      <c r="A223">
        <v>306</v>
      </c>
      <c r="H223" t="str">
        <f t="shared" si="14"/>
        <v/>
      </c>
      <c r="I223" t="str">
        <f t="shared" si="15"/>
        <v/>
      </c>
      <c r="J223" t="str">
        <f t="shared" si="16"/>
        <v/>
      </c>
      <c r="K223" s="33">
        <f t="shared" si="17"/>
        <v>0</v>
      </c>
      <c r="L223" t="e">
        <f>IFERROR(INDEX(espn!$I$2:$I$400,MATCH(RIGHT(B223,LEN(B223)-1),espn!$A$2:$A$400,0),1),INDEX(espn!$I$2:$I$400,MATCH(RIGHT(B223,LEN(B223)-1)&amp;" jr.",espn!$A$2:$A$400,0),1))</f>
        <v>#VALUE!</v>
      </c>
      <c r="M223">
        <f>IFERROR(MAX(H223:J223)-L223,0)</f>
        <v>0</v>
      </c>
      <c r="N223" t="s">
        <v>882</v>
      </c>
    </row>
    <row r="224" spans="1:14">
      <c r="A224">
        <v>307</v>
      </c>
      <c r="H224" t="str">
        <f t="shared" si="14"/>
        <v/>
      </c>
      <c r="I224" t="str">
        <f t="shared" si="15"/>
        <v/>
      </c>
      <c r="J224" t="str">
        <f t="shared" si="16"/>
        <v/>
      </c>
      <c r="K224" s="33">
        <f t="shared" si="17"/>
        <v>0</v>
      </c>
      <c r="L224" t="e">
        <f>IFERROR(INDEX(espn!$I$2:$I$400,MATCH(RIGHT(B224,LEN(B224)-1),espn!$A$2:$A$400,0),1),INDEX(espn!$I$2:$I$400,MATCH(RIGHT(B224,LEN(B224)-1)&amp;" jr.",espn!$A$2:$A$400,0),1))</f>
        <v>#VALUE!</v>
      </c>
      <c r="M224">
        <f>IFERROR(L224-MIN(H224:J224),0)</f>
        <v>0</v>
      </c>
      <c r="N224" t="s">
        <v>856</v>
      </c>
    </row>
    <row r="225" spans="1:14">
      <c r="A225">
        <v>308</v>
      </c>
      <c r="H225" t="str">
        <f t="shared" si="14"/>
        <v/>
      </c>
      <c r="I225" t="str">
        <f t="shared" si="15"/>
        <v/>
      </c>
      <c r="J225" t="str">
        <f t="shared" si="16"/>
        <v/>
      </c>
      <c r="K225" s="33">
        <f t="shared" si="17"/>
        <v>0</v>
      </c>
      <c r="L225" t="e">
        <f>IFERROR(INDEX(espn!$I$2:$I$400,MATCH(RIGHT(B225,LEN(B225)-1),espn!$A$2:$A$400,0),1),INDEX(espn!$I$2:$I$400,MATCH(RIGHT(B225,LEN(B225)-1)&amp;" jr.",espn!$A$2:$A$400,0),1))</f>
        <v>#VALUE!</v>
      </c>
      <c r="M225">
        <f>IFERROR(MAX(H225:J225)-L225,0)</f>
        <v>0</v>
      </c>
      <c r="N225" t="s">
        <v>882</v>
      </c>
    </row>
    <row r="226" spans="1:14">
      <c r="A226">
        <v>309</v>
      </c>
      <c r="H226" t="str">
        <f t="shared" si="14"/>
        <v/>
      </c>
      <c r="I226" t="str">
        <f t="shared" si="15"/>
        <v/>
      </c>
      <c r="J226" t="str">
        <f t="shared" si="16"/>
        <v/>
      </c>
      <c r="K226" s="33">
        <f t="shared" si="17"/>
        <v>0</v>
      </c>
      <c r="L226" t="e">
        <f>IFERROR(INDEX(espn!$I$2:$I$400,MATCH(RIGHT(B226,LEN(B226)-1),espn!$A$2:$A$400,0),1),INDEX(espn!$I$2:$I$400,MATCH(RIGHT(B226,LEN(B226)-1)&amp;" jr.",espn!$A$2:$A$400,0),1))</f>
        <v>#VALUE!</v>
      </c>
      <c r="M226">
        <f>IFERROR(L226-MIN(H226:J226),0)</f>
        <v>0</v>
      </c>
      <c r="N226" t="s">
        <v>856</v>
      </c>
    </row>
    <row r="227" spans="1:14">
      <c r="A227">
        <v>310</v>
      </c>
      <c r="H227" t="str">
        <f t="shared" si="14"/>
        <v/>
      </c>
      <c r="I227" t="str">
        <f t="shared" si="15"/>
        <v/>
      </c>
      <c r="J227" t="str">
        <f t="shared" si="16"/>
        <v/>
      </c>
      <c r="K227" s="33">
        <f t="shared" si="17"/>
        <v>0</v>
      </c>
      <c r="L227" t="e">
        <f>IFERROR(INDEX(espn!$I$2:$I$400,MATCH(RIGHT(B227,LEN(B227)-1),espn!$A$2:$A$400,0),1),INDEX(espn!$I$2:$I$400,MATCH(RIGHT(B227,LEN(B227)-1)&amp;" jr.",espn!$A$2:$A$400,0),1))</f>
        <v>#VALUE!</v>
      </c>
      <c r="M227">
        <f>IFERROR(MAX(H227:J227)-L227,0)</f>
        <v>0</v>
      </c>
      <c r="N227" t="s">
        <v>882</v>
      </c>
    </row>
    <row r="228" spans="1:14">
      <c r="A228">
        <v>311</v>
      </c>
      <c r="H228" t="str">
        <f t="shared" si="14"/>
        <v/>
      </c>
      <c r="I228" t="str">
        <f t="shared" si="15"/>
        <v/>
      </c>
      <c r="J228" t="str">
        <f t="shared" si="16"/>
        <v/>
      </c>
      <c r="K228" s="33">
        <f t="shared" si="17"/>
        <v>0</v>
      </c>
      <c r="L228" t="e">
        <f>IFERROR(INDEX(espn!$I$2:$I$400,MATCH(RIGHT(B228,LEN(B228)-1),espn!$A$2:$A$400,0),1),INDEX(espn!$I$2:$I$400,MATCH(RIGHT(B228,LEN(B228)-1)&amp;" jr.",espn!$A$2:$A$400,0),1))</f>
        <v>#VALUE!</v>
      </c>
      <c r="M228">
        <f>IFERROR(L228-MIN(H228:J228),0)</f>
        <v>0</v>
      </c>
      <c r="N228" t="s">
        <v>856</v>
      </c>
    </row>
    <row r="229" spans="1:14">
      <c r="A229">
        <v>312</v>
      </c>
      <c r="H229" t="str">
        <f t="shared" si="14"/>
        <v/>
      </c>
      <c r="I229" t="str">
        <f t="shared" si="15"/>
        <v/>
      </c>
      <c r="J229" t="str">
        <f t="shared" si="16"/>
        <v/>
      </c>
      <c r="K229" s="33">
        <f t="shared" si="17"/>
        <v>0</v>
      </c>
      <c r="L229" t="e">
        <f>IFERROR(INDEX(espn!$I$2:$I$400,MATCH(RIGHT(B229,LEN(B229)-1),espn!$A$2:$A$400,0),1),INDEX(espn!$I$2:$I$400,MATCH(RIGHT(B229,LEN(B229)-1)&amp;" jr.",espn!$A$2:$A$400,0),1))</f>
        <v>#VALUE!</v>
      </c>
      <c r="M229">
        <f>IFERROR(MAX(H229:J229)-L229,0)</f>
        <v>0</v>
      </c>
      <c r="N229" t="s">
        <v>882</v>
      </c>
    </row>
    <row r="230" spans="1:14">
      <c r="A230">
        <v>313</v>
      </c>
      <c r="H230" t="str">
        <f t="shared" si="14"/>
        <v/>
      </c>
      <c r="I230" t="str">
        <f t="shared" si="15"/>
        <v/>
      </c>
      <c r="J230" t="str">
        <f t="shared" si="16"/>
        <v/>
      </c>
      <c r="K230" s="33">
        <f t="shared" si="17"/>
        <v>0</v>
      </c>
      <c r="L230" t="e">
        <f>IFERROR(INDEX(espn!$I$2:$I$400,MATCH(RIGHT(B230,LEN(B230)-1),espn!$A$2:$A$400,0),1),INDEX(espn!$I$2:$I$400,MATCH(RIGHT(B230,LEN(B230)-1)&amp;" jr.",espn!$A$2:$A$400,0),1))</f>
        <v>#VALUE!</v>
      </c>
      <c r="M230">
        <f>IFERROR(L230-MIN(H230:J230),0)</f>
        <v>0</v>
      </c>
      <c r="N230" t="s">
        <v>856</v>
      </c>
    </row>
    <row r="231" spans="1:14">
      <c r="A231">
        <v>314</v>
      </c>
      <c r="H231" t="str">
        <f t="shared" si="14"/>
        <v/>
      </c>
      <c r="I231" t="str">
        <f t="shared" si="15"/>
        <v/>
      </c>
      <c r="J231" t="str">
        <f t="shared" si="16"/>
        <v/>
      </c>
      <c r="K231" s="33">
        <f t="shared" si="17"/>
        <v>0</v>
      </c>
      <c r="L231" t="e">
        <f>IFERROR(INDEX(espn!$I$2:$I$400,MATCH(RIGHT(B231,LEN(B231)-1),espn!$A$2:$A$400,0),1),INDEX(espn!$I$2:$I$400,MATCH(RIGHT(B231,LEN(B231)-1)&amp;" jr.",espn!$A$2:$A$400,0),1))</f>
        <v>#VALUE!</v>
      </c>
      <c r="M231">
        <f>IFERROR(MAX(H231:J231)-L231,0)</f>
        <v>0</v>
      </c>
      <c r="N231" t="s">
        <v>882</v>
      </c>
    </row>
    <row r="232" spans="1:14">
      <c r="A232">
        <v>315</v>
      </c>
      <c r="H232" t="str">
        <f t="shared" si="14"/>
        <v/>
      </c>
      <c r="I232" t="str">
        <f t="shared" si="15"/>
        <v/>
      </c>
      <c r="J232" t="str">
        <f t="shared" si="16"/>
        <v/>
      </c>
      <c r="K232" s="33">
        <f t="shared" si="17"/>
        <v>0</v>
      </c>
      <c r="L232" t="e">
        <f>IFERROR(INDEX(espn!$I$2:$I$400,MATCH(RIGHT(B232,LEN(B232)-1),espn!$A$2:$A$400,0),1),INDEX(espn!$I$2:$I$400,MATCH(RIGHT(B232,LEN(B232)-1)&amp;" jr.",espn!$A$2:$A$400,0),1))</f>
        <v>#VALUE!</v>
      </c>
      <c r="M232">
        <f>IFERROR(L232-MIN(H232:J232),0)</f>
        <v>0</v>
      </c>
      <c r="N232" t="s">
        <v>856</v>
      </c>
    </row>
    <row r="233" spans="1:14">
      <c r="A233">
        <v>316</v>
      </c>
      <c r="H233" t="str">
        <f t="shared" si="14"/>
        <v/>
      </c>
      <c r="I233" t="str">
        <f t="shared" si="15"/>
        <v/>
      </c>
      <c r="J233" t="str">
        <f t="shared" si="16"/>
        <v/>
      </c>
      <c r="K233" s="33">
        <f t="shared" si="17"/>
        <v>0</v>
      </c>
      <c r="L233" t="e">
        <f>IFERROR(INDEX(espn!$I$2:$I$400,MATCH(RIGHT(B233,LEN(B233)-1),espn!$A$2:$A$400,0),1),INDEX(espn!$I$2:$I$400,MATCH(RIGHT(B233,LEN(B233)-1)&amp;" jr.",espn!$A$2:$A$400,0),1))</f>
        <v>#VALUE!</v>
      </c>
      <c r="M233">
        <f>IFERROR(MAX(H233:J233)-L233,0)</f>
        <v>0</v>
      </c>
      <c r="N233" t="s">
        <v>882</v>
      </c>
    </row>
    <row r="234" spans="1:14">
      <c r="A234">
        <v>317</v>
      </c>
      <c r="H234" t="str">
        <f t="shared" si="14"/>
        <v/>
      </c>
      <c r="I234" t="str">
        <f t="shared" si="15"/>
        <v/>
      </c>
      <c r="J234" t="str">
        <f t="shared" si="16"/>
        <v/>
      </c>
      <c r="K234" s="33">
        <f t="shared" si="17"/>
        <v>0</v>
      </c>
      <c r="L234" t="e">
        <f>IFERROR(INDEX(espn!$I$2:$I$400,MATCH(RIGHT(B234,LEN(B234)-1),espn!$A$2:$A$400,0),1),INDEX(espn!$I$2:$I$400,MATCH(RIGHT(B234,LEN(B234)-1)&amp;" jr.",espn!$A$2:$A$400,0),1))</f>
        <v>#VALUE!</v>
      </c>
      <c r="M234">
        <f>IFERROR(L234-MIN(H234:J234),0)</f>
        <v>0</v>
      </c>
      <c r="N234" t="s">
        <v>856</v>
      </c>
    </row>
    <row r="235" spans="1:14">
      <c r="A235">
        <v>318</v>
      </c>
      <c r="H235" t="str">
        <f t="shared" si="14"/>
        <v/>
      </c>
      <c r="I235" t="str">
        <f t="shared" si="15"/>
        <v/>
      </c>
      <c r="J235" t="str">
        <f t="shared" si="16"/>
        <v/>
      </c>
      <c r="K235" s="33">
        <f t="shared" si="17"/>
        <v>0</v>
      </c>
      <c r="L235" t="e">
        <f>IFERROR(INDEX(espn!$I$2:$I$400,MATCH(RIGHT(B235,LEN(B235)-1),espn!$A$2:$A$400,0),1),INDEX(espn!$I$2:$I$400,MATCH(RIGHT(B235,LEN(B235)-1)&amp;" jr.",espn!$A$2:$A$400,0),1))</f>
        <v>#VALUE!</v>
      </c>
      <c r="M235">
        <f>IFERROR(MAX(H235:J235)-L235,0)</f>
        <v>0</v>
      </c>
      <c r="N235" t="s">
        <v>882</v>
      </c>
    </row>
    <row r="236" spans="1:14">
      <c r="A236">
        <v>319</v>
      </c>
      <c r="H236" t="str">
        <f t="shared" si="14"/>
        <v/>
      </c>
      <c r="I236" t="str">
        <f t="shared" si="15"/>
        <v/>
      </c>
      <c r="J236" t="str">
        <f t="shared" si="16"/>
        <v/>
      </c>
      <c r="K236" s="33">
        <f t="shared" si="17"/>
        <v>0</v>
      </c>
      <c r="L236" t="e">
        <f>IFERROR(INDEX(espn!$I$2:$I$400,MATCH(RIGHT(B236,LEN(B236)-1),espn!$A$2:$A$400,0),1),INDEX(espn!$I$2:$I$400,MATCH(RIGHT(B236,LEN(B236)-1)&amp;" jr.",espn!$A$2:$A$400,0),1))</f>
        <v>#VALUE!</v>
      </c>
      <c r="M236">
        <f>IFERROR(L236-MIN(H236:J236),0)</f>
        <v>0</v>
      </c>
      <c r="N236" t="s">
        <v>856</v>
      </c>
    </row>
    <row r="237" spans="1:14">
      <c r="A237">
        <v>320</v>
      </c>
      <c r="H237" t="str">
        <f t="shared" si="14"/>
        <v/>
      </c>
      <c r="I237" t="str">
        <f t="shared" si="15"/>
        <v/>
      </c>
      <c r="J237" t="str">
        <f t="shared" si="16"/>
        <v/>
      </c>
      <c r="K237" s="33">
        <f t="shared" si="17"/>
        <v>0</v>
      </c>
      <c r="L237" t="e">
        <f>IFERROR(INDEX(espn!$I$2:$I$400,MATCH(RIGHT(B237,LEN(B237)-1),espn!$A$2:$A$400,0),1),INDEX(espn!$I$2:$I$400,MATCH(RIGHT(B237,LEN(B237)-1)&amp;" jr.",espn!$A$2:$A$400,0),1))</f>
        <v>#VALUE!</v>
      </c>
      <c r="M237">
        <f>IFERROR(MAX(H237:J237)-L237,0)</f>
        <v>0</v>
      </c>
      <c r="N237" t="s">
        <v>882</v>
      </c>
    </row>
    <row r="238" spans="1:14">
      <c r="A238">
        <v>321</v>
      </c>
      <c r="H238" t="str">
        <f t="shared" si="14"/>
        <v/>
      </c>
      <c r="I238" t="str">
        <f t="shared" si="15"/>
        <v/>
      </c>
      <c r="J238" t="str">
        <f t="shared" si="16"/>
        <v/>
      </c>
      <c r="K238" s="33">
        <f t="shared" si="17"/>
        <v>0</v>
      </c>
      <c r="L238" t="e">
        <f>IFERROR(INDEX(espn!$I$2:$I$400,MATCH(RIGHT(B238,LEN(B238)-1),espn!$A$2:$A$400,0),1),INDEX(espn!$I$2:$I$400,MATCH(RIGHT(B238,LEN(B238)-1)&amp;" jr.",espn!$A$2:$A$400,0),1))</f>
        <v>#VALUE!</v>
      </c>
      <c r="M238">
        <f>IFERROR(L238-MIN(H238:J238),0)</f>
        <v>0</v>
      </c>
      <c r="N238" t="s">
        <v>856</v>
      </c>
    </row>
    <row r="239" spans="1:14">
      <c r="A239">
        <v>322</v>
      </c>
      <c r="H239" t="str">
        <f t="shared" si="14"/>
        <v/>
      </c>
      <c r="I239" t="str">
        <f t="shared" si="15"/>
        <v/>
      </c>
      <c r="J239" t="str">
        <f t="shared" si="16"/>
        <v/>
      </c>
      <c r="K239" s="33">
        <f t="shared" si="17"/>
        <v>0</v>
      </c>
      <c r="L239" t="e">
        <f>IFERROR(INDEX(espn!$I$2:$I$400,MATCH(RIGHT(B239,LEN(B239)-1),espn!$A$2:$A$400,0),1),INDEX(espn!$I$2:$I$400,MATCH(RIGHT(B239,LEN(B239)-1)&amp;" jr.",espn!$A$2:$A$400,0),1))</f>
        <v>#VALUE!</v>
      </c>
      <c r="M239">
        <f>IFERROR(MAX(H239:J239)-L239,0)</f>
        <v>0</v>
      </c>
      <c r="N239" t="s">
        <v>882</v>
      </c>
    </row>
    <row r="240" spans="1:14">
      <c r="A240">
        <v>323</v>
      </c>
      <c r="H240" t="str">
        <f t="shared" si="14"/>
        <v/>
      </c>
      <c r="I240" t="str">
        <f t="shared" si="15"/>
        <v/>
      </c>
      <c r="J240" t="str">
        <f t="shared" si="16"/>
        <v/>
      </c>
      <c r="K240" s="33">
        <f t="shared" si="17"/>
        <v>0</v>
      </c>
      <c r="L240" t="e">
        <f>IFERROR(INDEX(espn!$I$2:$I$400,MATCH(RIGHT(B240,LEN(B240)-1),espn!$A$2:$A$400,0),1),INDEX(espn!$I$2:$I$400,MATCH(RIGHT(B240,LEN(B240)-1)&amp;" jr.",espn!$A$2:$A$400,0),1))</f>
        <v>#VALUE!</v>
      </c>
      <c r="M240">
        <f>IFERROR(L240-MIN(H240:J240),0)</f>
        <v>0</v>
      </c>
      <c r="N240" t="s">
        <v>856</v>
      </c>
    </row>
    <row r="241" spans="1:14">
      <c r="A241">
        <v>324</v>
      </c>
      <c r="H241" t="str">
        <f t="shared" si="14"/>
        <v/>
      </c>
      <c r="I241" t="str">
        <f t="shared" si="15"/>
        <v/>
      </c>
      <c r="J241" t="str">
        <f t="shared" si="16"/>
        <v/>
      </c>
      <c r="K241" s="33">
        <f t="shared" si="17"/>
        <v>0</v>
      </c>
      <c r="L241" t="e">
        <f>IFERROR(INDEX(espn!$I$2:$I$400,MATCH(RIGHT(B241,LEN(B241)-1),espn!$A$2:$A$400,0),1),INDEX(espn!$I$2:$I$400,MATCH(RIGHT(B241,LEN(B241)-1)&amp;" jr.",espn!$A$2:$A$400,0),1))</f>
        <v>#VALUE!</v>
      </c>
      <c r="M241">
        <f>IFERROR(MAX(H241:J241)-L241,0)</f>
        <v>0</v>
      </c>
      <c r="N241" t="s">
        <v>882</v>
      </c>
    </row>
    <row r="242" spans="1:14">
      <c r="A242">
        <v>325</v>
      </c>
      <c r="H242" t="str">
        <f t="shared" si="14"/>
        <v/>
      </c>
      <c r="I242" t="str">
        <f t="shared" si="15"/>
        <v/>
      </c>
      <c r="J242" t="str">
        <f t="shared" si="16"/>
        <v/>
      </c>
      <c r="K242" s="33">
        <f t="shared" si="17"/>
        <v>0</v>
      </c>
      <c r="L242" t="e">
        <f>IFERROR(INDEX(espn!$I$2:$I$400,MATCH(RIGHT(B242,LEN(B242)-1),espn!$A$2:$A$400,0),1),INDEX(espn!$I$2:$I$400,MATCH(RIGHT(B242,LEN(B242)-1)&amp;" jr.",espn!$A$2:$A$400,0),1))</f>
        <v>#VALUE!</v>
      </c>
      <c r="M242">
        <f>IFERROR(L242-MIN(H242:J242),0)</f>
        <v>0</v>
      </c>
      <c r="N242" t="s">
        <v>856</v>
      </c>
    </row>
    <row r="243" spans="1:14">
      <c r="A243">
        <v>326</v>
      </c>
      <c r="H243" t="str">
        <f t="shared" si="14"/>
        <v/>
      </c>
      <c r="I243" t="str">
        <f t="shared" si="15"/>
        <v/>
      </c>
      <c r="J243" t="str">
        <f t="shared" si="16"/>
        <v/>
      </c>
      <c r="K243" s="33">
        <f t="shared" si="17"/>
        <v>0</v>
      </c>
      <c r="L243" t="e">
        <f>IFERROR(INDEX(espn!$I$2:$I$400,MATCH(RIGHT(B243,LEN(B243)-1),espn!$A$2:$A$400,0),1),INDEX(espn!$I$2:$I$400,MATCH(RIGHT(B243,LEN(B243)-1)&amp;" jr.",espn!$A$2:$A$400,0),1))</f>
        <v>#VALUE!</v>
      </c>
      <c r="M243">
        <f>IFERROR(MAX(H243:J243)-L243,0)</f>
        <v>0</v>
      </c>
      <c r="N243" t="s">
        <v>882</v>
      </c>
    </row>
    <row r="244" spans="1:14">
      <c r="A244">
        <v>327</v>
      </c>
      <c r="H244" t="str">
        <f t="shared" si="14"/>
        <v/>
      </c>
      <c r="I244" t="str">
        <f t="shared" si="15"/>
        <v/>
      </c>
      <c r="J244" t="str">
        <f t="shared" si="16"/>
        <v/>
      </c>
      <c r="K244" s="33">
        <f t="shared" si="17"/>
        <v>0</v>
      </c>
      <c r="L244" t="e">
        <f>IFERROR(INDEX(espn!$I$2:$I$400,MATCH(RIGHT(B244,LEN(B244)-1),espn!$A$2:$A$400,0),1),INDEX(espn!$I$2:$I$400,MATCH(RIGHT(B244,LEN(B244)-1)&amp;" jr.",espn!$A$2:$A$400,0),1))</f>
        <v>#VALUE!</v>
      </c>
      <c r="M244">
        <f>IFERROR(L244-MIN(H244:J244),0)</f>
        <v>0</v>
      </c>
      <c r="N244" t="s">
        <v>856</v>
      </c>
    </row>
    <row r="245" spans="1:14">
      <c r="A245">
        <v>328</v>
      </c>
      <c r="H245" t="str">
        <f t="shared" si="14"/>
        <v/>
      </c>
      <c r="I245" t="str">
        <f t="shared" si="15"/>
        <v/>
      </c>
      <c r="J245" t="str">
        <f t="shared" si="16"/>
        <v/>
      </c>
      <c r="K245" s="33">
        <f t="shared" si="17"/>
        <v>0</v>
      </c>
      <c r="L245" t="e">
        <f>IFERROR(INDEX(espn!$I$2:$I$400,MATCH(RIGHT(B245,LEN(B245)-1),espn!$A$2:$A$400,0),1),INDEX(espn!$I$2:$I$400,MATCH(RIGHT(B245,LEN(B245)-1)&amp;" jr.",espn!$A$2:$A$400,0),1))</f>
        <v>#VALUE!</v>
      </c>
      <c r="M245">
        <f>IFERROR(MAX(H245:J245)-L245,0)</f>
        <v>0</v>
      </c>
      <c r="N245" t="s">
        <v>882</v>
      </c>
    </row>
    <row r="246" spans="1:14">
      <c r="A246">
        <v>329</v>
      </c>
      <c r="H246" t="str">
        <f t="shared" si="14"/>
        <v/>
      </c>
      <c r="I246" t="str">
        <f t="shared" si="15"/>
        <v/>
      </c>
      <c r="J246" t="str">
        <f t="shared" si="16"/>
        <v/>
      </c>
      <c r="K246" s="33">
        <f t="shared" si="17"/>
        <v>0</v>
      </c>
      <c r="L246" t="e">
        <f>IFERROR(INDEX(espn!$I$2:$I$400,MATCH(RIGHT(B246,LEN(B246)-1),espn!$A$2:$A$400,0),1),INDEX(espn!$I$2:$I$400,MATCH(RIGHT(B246,LEN(B246)-1)&amp;" jr.",espn!$A$2:$A$400,0),1))</f>
        <v>#VALUE!</v>
      </c>
      <c r="M246">
        <f>IFERROR(L246-MIN(H246:J246),0)</f>
        <v>0</v>
      </c>
      <c r="N246" t="s">
        <v>856</v>
      </c>
    </row>
    <row r="247" spans="1:14">
      <c r="A247">
        <v>330</v>
      </c>
      <c r="H247" t="str">
        <f t="shared" si="14"/>
        <v/>
      </c>
      <c r="I247" t="str">
        <f t="shared" si="15"/>
        <v/>
      </c>
      <c r="J247" t="str">
        <f t="shared" si="16"/>
        <v/>
      </c>
      <c r="K247" s="33">
        <f t="shared" si="17"/>
        <v>0</v>
      </c>
      <c r="L247" t="e">
        <f>IFERROR(INDEX(espn!$I$2:$I$400,MATCH(RIGHT(B247,LEN(B247)-1),espn!$A$2:$A$400,0),1),INDEX(espn!$I$2:$I$400,MATCH(RIGHT(B247,LEN(B247)-1)&amp;" jr.",espn!$A$2:$A$400,0),1))</f>
        <v>#VALUE!</v>
      </c>
      <c r="M247">
        <f>IFERROR(MAX(H247:J247)-L247,0)</f>
        <v>0</v>
      </c>
      <c r="N247" t="s">
        <v>882</v>
      </c>
    </row>
    <row r="248" spans="1:14">
      <c r="A248">
        <v>331</v>
      </c>
      <c r="H248" t="str">
        <f t="shared" si="14"/>
        <v/>
      </c>
      <c r="I248" t="str">
        <f t="shared" si="15"/>
        <v/>
      </c>
      <c r="J248" t="str">
        <f t="shared" si="16"/>
        <v/>
      </c>
      <c r="K248" s="33">
        <f t="shared" si="17"/>
        <v>0</v>
      </c>
      <c r="L248" t="e">
        <f>IFERROR(INDEX(espn!$I$2:$I$400,MATCH(RIGHT(B248,LEN(B248)-1),espn!$A$2:$A$400,0),1),INDEX(espn!$I$2:$I$400,MATCH(RIGHT(B248,LEN(B248)-1)&amp;" jr.",espn!$A$2:$A$400,0),1))</f>
        <v>#VALUE!</v>
      </c>
      <c r="M248">
        <f>IFERROR(L248-MIN(H248:J248),0)</f>
        <v>0</v>
      </c>
      <c r="N248" t="s">
        <v>856</v>
      </c>
    </row>
    <row r="249" spans="1:14">
      <c r="A249">
        <v>332</v>
      </c>
      <c r="H249" t="str">
        <f t="shared" si="14"/>
        <v/>
      </c>
      <c r="I249" t="str">
        <f t="shared" si="15"/>
        <v/>
      </c>
      <c r="J249" t="str">
        <f t="shared" si="16"/>
        <v/>
      </c>
      <c r="K249" s="33">
        <f t="shared" si="17"/>
        <v>0</v>
      </c>
      <c r="L249" t="e">
        <f>IFERROR(INDEX(espn!$I$2:$I$400,MATCH(RIGHT(B249,LEN(B249)-1),espn!$A$2:$A$400,0),1),INDEX(espn!$I$2:$I$400,MATCH(RIGHT(B249,LEN(B249)-1)&amp;" jr.",espn!$A$2:$A$400,0),1))</f>
        <v>#VALUE!</v>
      </c>
      <c r="M249">
        <f>IFERROR(MAX(H249:J249)-L249,0)</f>
        <v>0</v>
      </c>
      <c r="N249" t="s">
        <v>882</v>
      </c>
    </row>
    <row r="250" spans="1:14">
      <c r="A250">
        <v>333</v>
      </c>
      <c r="H250" t="str">
        <f t="shared" si="14"/>
        <v/>
      </c>
      <c r="I250" t="str">
        <f t="shared" si="15"/>
        <v/>
      </c>
      <c r="J250" t="str">
        <f t="shared" si="16"/>
        <v/>
      </c>
      <c r="K250" s="33">
        <f t="shared" si="17"/>
        <v>0</v>
      </c>
      <c r="L250" t="e">
        <f>IFERROR(INDEX(espn!$I$2:$I$400,MATCH(RIGHT(B250,LEN(B250)-1),espn!$A$2:$A$400,0),1),INDEX(espn!$I$2:$I$400,MATCH(RIGHT(B250,LEN(B250)-1)&amp;" jr.",espn!$A$2:$A$400,0),1))</f>
        <v>#VALUE!</v>
      </c>
      <c r="M250">
        <f>IFERROR(L250-MIN(H250:J250),0)</f>
        <v>0</v>
      </c>
      <c r="N250" t="s">
        <v>856</v>
      </c>
    </row>
    <row r="251" spans="1:14">
      <c r="A251">
        <v>334</v>
      </c>
      <c r="H251" t="str">
        <f t="shared" si="14"/>
        <v/>
      </c>
      <c r="I251" t="str">
        <f t="shared" si="15"/>
        <v/>
      </c>
      <c r="J251" t="str">
        <f t="shared" si="16"/>
        <v/>
      </c>
      <c r="K251" s="33">
        <f t="shared" si="17"/>
        <v>0</v>
      </c>
      <c r="L251" t="e">
        <f>IFERROR(INDEX(espn!$I$2:$I$400,MATCH(RIGHT(B251,LEN(B251)-1),espn!$A$2:$A$400,0),1),INDEX(espn!$I$2:$I$400,MATCH(RIGHT(B251,LEN(B251)-1)&amp;" jr.",espn!$A$2:$A$400,0),1))</f>
        <v>#VALUE!</v>
      </c>
      <c r="M251">
        <f>IFERROR(MAX(H251:J251)-L251,0)</f>
        <v>0</v>
      </c>
      <c r="N251" t="s">
        <v>882</v>
      </c>
    </row>
    <row r="252" spans="1:14">
      <c r="A252">
        <v>335</v>
      </c>
      <c r="H252" t="str">
        <f t="shared" si="14"/>
        <v/>
      </c>
      <c r="I252" t="str">
        <f t="shared" si="15"/>
        <v/>
      </c>
      <c r="J252" t="str">
        <f t="shared" si="16"/>
        <v/>
      </c>
      <c r="K252" s="33">
        <f t="shared" si="17"/>
        <v>0</v>
      </c>
      <c r="L252" t="e">
        <f>IFERROR(INDEX(espn!$I$2:$I$400,MATCH(RIGHT(B252,LEN(B252)-1),espn!$A$2:$A$400,0),1),INDEX(espn!$I$2:$I$400,MATCH(RIGHT(B252,LEN(B252)-1)&amp;" jr.",espn!$A$2:$A$400,0),1))</f>
        <v>#VALUE!</v>
      </c>
      <c r="M252">
        <f>IFERROR(L252-MIN(H252:J252),0)</f>
        <v>0</v>
      </c>
      <c r="N252" t="s">
        <v>856</v>
      </c>
    </row>
    <row r="253" spans="1:14">
      <c r="A253">
        <v>336</v>
      </c>
      <c r="H253" t="str">
        <f t="shared" si="14"/>
        <v/>
      </c>
      <c r="I253" t="str">
        <f t="shared" si="15"/>
        <v/>
      </c>
      <c r="J253" t="str">
        <f t="shared" si="16"/>
        <v/>
      </c>
      <c r="K253" s="33">
        <f t="shared" si="17"/>
        <v>0</v>
      </c>
      <c r="L253" t="e">
        <f>IFERROR(INDEX(espn!$I$2:$I$400,MATCH(RIGHT(B253,LEN(B253)-1),espn!$A$2:$A$400,0),1),INDEX(espn!$I$2:$I$400,MATCH(RIGHT(B253,LEN(B253)-1)&amp;" jr.",espn!$A$2:$A$400,0),1))</f>
        <v>#VALUE!</v>
      </c>
      <c r="M253">
        <f>IFERROR(MAX(H253:J253)-L253,0)</f>
        <v>0</v>
      </c>
      <c r="N253" t="s">
        <v>882</v>
      </c>
    </row>
    <row r="254" spans="1:14">
      <c r="A254">
        <v>337</v>
      </c>
      <c r="H254" t="str">
        <f t="shared" si="14"/>
        <v/>
      </c>
      <c r="I254" t="str">
        <f t="shared" si="15"/>
        <v/>
      </c>
      <c r="J254" t="str">
        <f t="shared" si="16"/>
        <v/>
      </c>
      <c r="K254" s="33">
        <f t="shared" si="17"/>
        <v>0</v>
      </c>
      <c r="L254" t="e">
        <f>IFERROR(INDEX(espn!$I$2:$I$400,MATCH(RIGHT(B254,LEN(B254)-1),espn!$A$2:$A$400,0),1),INDEX(espn!$I$2:$I$400,MATCH(RIGHT(B254,LEN(B254)-1)&amp;" jr.",espn!$A$2:$A$400,0),1))</f>
        <v>#VALUE!</v>
      </c>
      <c r="M254">
        <f>IFERROR(L254-MIN(H254:J254),0)</f>
        <v>0</v>
      </c>
      <c r="N254" t="s">
        <v>856</v>
      </c>
    </row>
    <row r="255" spans="1:14">
      <c r="A255">
        <v>338</v>
      </c>
      <c r="H255" t="str">
        <f t="shared" si="14"/>
        <v/>
      </c>
      <c r="I255" t="str">
        <f t="shared" si="15"/>
        <v/>
      </c>
      <c r="J255" t="str">
        <f t="shared" si="16"/>
        <v/>
      </c>
      <c r="K255" s="33">
        <f t="shared" si="17"/>
        <v>0</v>
      </c>
      <c r="L255" t="e">
        <f>IFERROR(INDEX(espn!$I$2:$I$400,MATCH(RIGHT(B255,LEN(B255)-1),espn!$A$2:$A$400,0),1),INDEX(espn!$I$2:$I$400,MATCH(RIGHT(B255,LEN(B255)-1)&amp;" jr.",espn!$A$2:$A$400,0),1))</f>
        <v>#VALUE!</v>
      </c>
      <c r="M255">
        <f>IFERROR(MAX(H255:J255)-L255,0)</f>
        <v>0</v>
      </c>
      <c r="N255" t="s">
        <v>882</v>
      </c>
    </row>
    <row r="256" spans="1:14">
      <c r="A256">
        <v>339</v>
      </c>
      <c r="H256" t="str">
        <f t="shared" si="14"/>
        <v/>
      </c>
      <c r="I256" t="str">
        <f t="shared" si="15"/>
        <v/>
      </c>
      <c r="J256" t="str">
        <f t="shared" si="16"/>
        <v/>
      </c>
      <c r="K256" s="33">
        <f t="shared" si="17"/>
        <v>0</v>
      </c>
      <c r="L256" t="e">
        <f>IFERROR(INDEX(espn!$I$2:$I$400,MATCH(RIGHT(B256,LEN(B256)-1),espn!$A$2:$A$400,0),1),INDEX(espn!$I$2:$I$400,MATCH(RIGHT(B256,LEN(B256)-1)&amp;" jr.",espn!$A$2:$A$400,0),1))</f>
        <v>#VALUE!</v>
      </c>
      <c r="M256">
        <f>IFERROR(L256-MIN(H256:J256),0)</f>
        <v>0</v>
      </c>
      <c r="N256" t="s">
        <v>856</v>
      </c>
    </row>
    <row r="257" spans="1:14">
      <c r="A257">
        <v>340</v>
      </c>
      <c r="H257" t="str">
        <f t="shared" si="14"/>
        <v/>
      </c>
      <c r="I257" t="str">
        <f t="shared" si="15"/>
        <v/>
      </c>
      <c r="J257" t="str">
        <f t="shared" si="16"/>
        <v/>
      </c>
      <c r="K257" s="33">
        <f t="shared" si="17"/>
        <v>0</v>
      </c>
      <c r="L257" t="e">
        <f>IFERROR(INDEX(espn!$I$2:$I$400,MATCH(RIGHT(B257,LEN(B257)-1),espn!$A$2:$A$400,0),1),INDEX(espn!$I$2:$I$400,MATCH(RIGHT(B257,LEN(B257)-1)&amp;" jr.",espn!$A$2:$A$400,0),1))</f>
        <v>#VALUE!</v>
      </c>
      <c r="M257">
        <f>IFERROR(MAX(H257:J257)-L257,0)</f>
        <v>0</v>
      </c>
      <c r="N257" t="s">
        <v>882</v>
      </c>
    </row>
    <row r="258" spans="1:14">
      <c r="A258">
        <v>341</v>
      </c>
      <c r="H258" t="str">
        <f t="shared" ref="H258:H283" si="18">IFERROR(MID(D258,2,LEN(D258)-5)*1,"")</f>
        <v/>
      </c>
      <c r="I258" t="str">
        <f t="shared" ref="I258:I283" si="19">IFERROR(MID(E258,2,LEN(E258)-5)*1,"")</f>
        <v/>
      </c>
      <c r="J258" t="str">
        <f t="shared" ref="J258:J283" si="20">IFERROR(MID(F258,2,LEN(F258)-5)*1,"")</f>
        <v/>
      </c>
      <c r="K258" s="33">
        <f t="shared" ref="K258:K321" si="21">MAX(G258:J258)-MIN(G258:J258)</f>
        <v>0</v>
      </c>
      <c r="L258" t="e">
        <f>IFERROR(INDEX(espn!$I$2:$I$400,MATCH(RIGHT(B258,LEN(B258)-1),espn!$A$2:$A$400,0),1),INDEX(espn!$I$2:$I$400,MATCH(RIGHT(B258,LEN(B258)-1)&amp;" jr.",espn!$A$2:$A$400,0),1))</f>
        <v>#VALUE!</v>
      </c>
      <c r="M258">
        <f>IFERROR(L258-MIN(H258:J258),0)</f>
        <v>0</v>
      </c>
      <c r="N258" t="s">
        <v>856</v>
      </c>
    </row>
    <row r="259" spans="1:14">
      <c r="A259">
        <v>342</v>
      </c>
      <c r="H259" t="str">
        <f t="shared" si="18"/>
        <v/>
      </c>
      <c r="I259" t="str">
        <f t="shared" si="19"/>
        <v/>
      </c>
      <c r="J259" t="str">
        <f t="shared" si="20"/>
        <v/>
      </c>
      <c r="K259" s="33">
        <f t="shared" si="21"/>
        <v>0</v>
      </c>
      <c r="L259" t="e">
        <f>IFERROR(INDEX(espn!$I$2:$I$400,MATCH(RIGHT(B259,LEN(B259)-1),espn!$A$2:$A$400,0),1),INDEX(espn!$I$2:$I$400,MATCH(RIGHT(B259,LEN(B259)-1)&amp;" jr.",espn!$A$2:$A$400,0),1))</f>
        <v>#VALUE!</v>
      </c>
      <c r="M259">
        <f>IFERROR(MAX(H259:J259)-L259,0)</f>
        <v>0</v>
      </c>
      <c r="N259" t="s">
        <v>882</v>
      </c>
    </row>
    <row r="260" spans="1:14">
      <c r="A260">
        <v>343</v>
      </c>
      <c r="H260" t="str">
        <f t="shared" si="18"/>
        <v/>
      </c>
      <c r="I260" t="str">
        <f t="shared" si="19"/>
        <v/>
      </c>
      <c r="J260" t="str">
        <f t="shared" si="20"/>
        <v/>
      </c>
      <c r="K260" s="33">
        <f t="shared" si="21"/>
        <v>0</v>
      </c>
      <c r="L260" t="e">
        <f>IFERROR(INDEX(espn!$I$2:$I$400,MATCH(RIGHT(B260,LEN(B260)-1),espn!$A$2:$A$400,0),1),INDEX(espn!$I$2:$I$400,MATCH(RIGHT(B260,LEN(B260)-1)&amp;" jr.",espn!$A$2:$A$400,0),1))</f>
        <v>#VALUE!</v>
      </c>
      <c r="M260">
        <f>IFERROR(L260-MIN(H260:J260),0)</f>
        <v>0</v>
      </c>
      <c r="N260" t="s">
        <v>856</v>
      </c>
    </row>
    <row r="261" spans="1:14">
      <c r="A261">
        <v>344</v>
      </c>
      <c r="H261" t="str">
        <f t="shared" si="18"/>
        <v/>
      </c>
      <c r="I261" t="str">
        <f t="shared" si="19"/>
        <v/>
      </c>
      <c r="J261" t="str">
        <f t="shared" si="20"/>
        <v/>
      </c>
      <c r="K261" s="33">
        <f t="shared" si="21"/>
        <v>0</v>
      </c>
      <c r="L261" t="e">
        <f>IFERROR(INDEX(espn!$I$2:$I$400,MATCH(RIGHT(B261,LEN(B261)-1),espn!$A$2:$A$400,0),1),INDEX(espn!$I$2:$I$400,MATCH(RIGHT(B261,LEN(B261)-1)&amp;" jr.",espn!$A$2:$A$400,0),1))</f>
        <v>#VALUE!</v>
      </c>
      <c r="M261">
        <f>IFERROR(MAX(H261:J261)-L261,0)</f>
        <v>0</v>
      </c>
      <c r="N261" t="s">
        <v>882</v>
      </c>
    </row>
    <row r="262" spans="1:14">
      <c r="A262">
        <v>345</v>
      </c>
      <c r="H262" t="str">
        <f t="shared" si="18"/>
        <v/>
      </c>
      <c r="I262" t="str">
        <f t="shared" si="19"/>
        <v/>
      </c>
      <c r="J262" t="str">
        <f t="shared" si="20"/>
        <v/>
      </c>
      <c r="K262" s="33">
        <f t="shared" si="21"/>
        <v>0</v>
      </c>
      <c r="L262" t="e">
        <f>IFERROR(INDEX(espn!$I$2:$I$400,MATCH(RIGHT(B262,LEN(B262)-1),espn!$A$2:$A$400,0),1),INDEX(espn!$I$2:$I$400,MATCH(RIGHT(B262,LEN(B262)-1)&amp;" jr.",espn!$A$2:$A$400,0),1))</f>
        <v>#VALUE!</v>
      </c>
      <c r="M262">
        <f>IFERROR(L262-MIN(H262:J262),0)</f>
        <v>0</v>
      </c>
      <c r="N262" t="s">
        <v>856</v>
      </c>
    </row>
    <row r="263" spans="1:14">
      <c r="A263">
        <v>346</v>
      </c>
      <c r="H263" t="str">
        <f t="shared" si="18"/>
        <v/>
      </c>
      <c r="I263" t="str">
        <f t="shared" si="19"/>
        <v/>
      </c>
      <c r="J263" t="str">
        <f t="shared" si="20"/>
        <v/>
      </c>
      <c r="K263" s="33">
        <f t="shared" si="21"/>
        <v>0</v>
      </c>
      <c r="L263" t="e">
        <f>IFERROR(INDEX(espn!$I$2:$I$400,MATCH(RIGHT(B263,LEN(B263)-1),espn!$A$2:$A$400,0),1),INDEX(espn!$I$2:$I$400,MATCH(RIGHT(B263,LEN(B263)-1)&amp;" jr.",espn!$A$2:$A$400,0),1))</f>
        <v>#VALUE!</v>
      </c>
      <c r="M263">
        <f>IFERROR(MAX(H263:J263)-L263,0)</f>
        <v>0</v>
      </c>
      <c r="N263" t="s">
        <v>882</v>
      </c>
    </row>
    <row r="264" spans="1:14">
      <c r="A264">
        <v>347</v>
      </c>
      <c r="H264" t="str">
        <f t="shared" si="18"/>
        <v/>
      </c>
      <c r="I264" t="str">
        <f t="shared" si="19"/>
        <v/>
      </c>
      <c r="J264" t="str">
        <f t="shared" si="20"/>
        <v/>
      </c>
      <c r="K264" s="33">
        <f t="shared" si="21"/>
        <v>0</v>
      </c>
      <c r="L264" t="e">
        <f>IFERROR(INDEX(espn!$I$2:$I$400,MATCH(RIGHT(B264,LEN(B264)-1),espn!$A$2:$A$400,0),1),INDEX(espn!$I$2:$I$400,MATCH(RIGHT(B264,LEN(B264)-1)&amp;" jr.",espn!$A$2:$A$400,0),1))</f>
        <v>#VALUE!</v>
      </c>
      <c r="M264">
        <f>IFERROR(L264-MIN(H264:J264),0)</f>
        <v>0</v>
      </c>
      <c r="N264" t="s">
        <v>856</v>
      </c>
    </row>
    <row r="265" spans="1:14">
      <c r="A265">
        <v>348</v>
      </c>
      <c r="H265" t="str">
        <f t="shared" si="18"/>
        <v/>
      </c>
      <c r="I265" t="str">
        <f t="shared" si="19"/>
        <v/>
      </c>
      <c r="J265" t="str">
        <f t="shared" si="20"/>
        <v/>
      </c>
      <c r="K265" s="33">
        <f t="shared" si="21"/>
        <v>0</v>
      </c>
      <c r="L265" t="e">
        <f>IFERROR(INDEX(espn!$I$2:$I$400,MATCH(RIGHT(B265,LEN(B265)-1),espn!$A$2:$A$400,0),1),INDEX(espn!$I$2:$I$400,MATCH(RIGHT(B265,LEN(B265)-1)&amp;" jr.",espn!$A$2:$A$400,0),1))</f>
        <v>#VALUE!</v>
      </c>
      <c r="M265">
        <f>IFERROR(MAX(H265:J265)-L265,0)</f>
        <v>0</v>
      </c>
      <c r="N265" t="s">
        <v>882</v>
      </c>
    </row>
    <row r="266" spans="1:14">
      <c r="A266">
        <v>349</v>
      </c>
      <c r="H266" t="str">
        <f t="shared" si="18"/>
        <v/>
      </c>
      <c r="I266" t="str">
        <f t="shared" si="19"/>
        <v/>
      </c>
      <c r="J266" t="str">
        <f t="shared" si="20"/>
        <v/>
      </c>
      <c r="K266" s="33">
        <f t="shared" si="21"/>
        <v>0</v>
      </c>
      <c r="L266" t="e">
        <f>IFERROR(INDEX(espn!$I$2:$I$400,MATCH(RIGHT(B266,LEN(B266)-1),espn!$A$2:$A$400,0),1),INDEX(espn!$I$2:$I$400,MATCH(RIGHT(B266,LEN(B266)-1)&amp;" jr.",espn!$A$2:$A$400,0),1))</f>
        <v>#VALUE!</v>
      </c>
      <c r="M266">
        <f>IFERROR(L266-MIN(H266:J266),0)</f>
        <v>0</v>
      </c>
      <c r="N266" t="s">
        <v>856</v>
      </c>
    </row>
    <row r="267" spans="1:14">
      <c r="A267">
        <v>350</v>
      </c>
      <c r="H267" t="str">
        <f t="shared" si="18"/>
        <v/>
      </c>
      <c r="I267" t="str">
        <f t="shared" si="19"/>
        <v/>
      </c>
      <c r="J267" t="str">
        <f t="shared" si="20"/>
        <v/>
      </c>
      <c r="K267" s="33">
        <f t="shared" si="21"/>
        <v>0</v>
      </c>
      <c r="L267" t="e">
        <f>IFERROR(INDEX(espn!$I$2:$I$400,MATCH(RIGHT(B267,LEN(B267)-1),espn!$A$2:$A$400,0),1),INDEX(espn!$I$2:$I$400,MATCH(RIGHT(B267,LEN(B267)-1)&amp;" jr.",espn!$A$2:$A$400,0),1))</f>
        <v>#VALUE!</v>
      </c>
      <c r="M267">
        <f>IFERROR(MAX(H267:J267)-L267,0)</f>
        <v>0</v>
      </c>
      <c r="N267" t="s">
        <v>882</v>
      </c>
    </row>
    <row r="268" spans="1:14">
      <c r="A268">
        <v>351</v>
      </c>
      <c r="H268" t="str">
        <f t="shared" si="18"/>
        <v/>
      </c>
      <c r="I268" t="str">
        <f t="shared" si="19"/>
        <v/>
      </c>
      <c r="J268" t="str">
        <f t="shared" si="20"/>
        <v/>
      </c>
      <c r="K268" s="33">
        <f t="shared" si="21"/>
        <v>0</v>
      </c>
      <c r="L268" t="e">
        <f>IFERROR(INDEX(espn!$I$2:$I$400,MATCH(RIGHT(B268,LEN(B268)-1),espn!$A$2:$A$400,0),1),INDEX(espn!$I$2:$I$400,MATCH(RIGHT(B268,LEN(B268)-1)&amp;" jr.",espn!$A$2:$A$400,0),1))</f>
        <v>#VALUE!</v>
      </c>
      <c r="M268">
        <f>IFERROR(L268-MIN(H268:J268),0)</f>
        <v>0</v>
      </c>
      <c r="N268" t="s">
        <v>856</v>
      </c>
    </row>
    <row r="269" spans="1:14">
      <c r="A269">
        <v>352</v>
      </c>
      <c r="H269" t="str">
        <f t="shared" si="18"/>
        <v/>
      </c>
      <c r="I269" t="str">
        <f t="shared" si="19"/>
        <v/>
      </c>
      <c r="J269" t="str">
        <f t="shared" si="20"/>
        <v/>
      </c>
      <c r="K269" s="33">
        <f t="shared" si="21"/>
        <v>0</v>
      </c>
      <c r="L269" t="e">
        <f>IFERROR(INDEX(espn!$I$2:$I$400,MATCH(RIGHT(B269,LEN(B269)-1),espn!$A$2:$A$400,0),1),INDEX(espn!$I$2:$I$400,MATCH(RIGHT(B269,LEN(B269)-1)&amp;" jr.",espn!$A$2:$A$400,0),1))</f>
        <v>#VALUE!</v>
      </c>
      <c r="M269">
        <f>IFERROR(MAX(H269:J269)-L269,0)</f>
        <v>0</v>
      </c>
      <c r="N269" t="s">
        <v>882</v>
      </c>
    </row>
    <row r="270" spans="1:14">
      <c r="A270">
        <v>353</v>
      </c>
      <c r="H270" t="str">
        <f t="shared" si="18"/>
        <v/>
      </c>
      <c r="I270" t="str">
        <f t="shared" si="19"/>
        <v/>
      </c>
      <c r="J270" t="str">
        <f t="shared" si="20"/>
        <v/>
      </c>
      <c r="K270" s="33">
        <f t="shared" si="21"/>
        <v>0</v>
      </c>
      <c r="L270" t="e">
        <f>IFERROR(INDEX(espn!$I$2:$I$400,MATCH(RIGHT(B270,LEN(B270)-1),espn!$A$2:$A$400,0),1),INDEX(espn!$I$2:$I$400,MATCH(RIGHT(B270,LEN(B270)-1)&amp;" jr.",espn!$A$2:$A$400,0),1))</f>
        <v>#VALUE!</v>
      </c>
      <c r="M270">
        <f>IFERROR(L270-MIN(H270:J270),0)</f>
        <v>0</v>
      </c>
      <c r="N270" t="s">
        <v>856</v>
      </c>
    </row>
    <row r="271" spans="1:14">
      <c r="A271">
        <v>354</v>
      </c>
      <c r="H271" t="str">
        <f t="shared" si="18"/>
        <v/>
      </c>
      <c r="I271" t="str">
        <f t="shared" si="19"/>
        <v/>
      </c>
      <c r="J271" t="str">
        <f t="shared" si="20"/>
        <v/>
      </c>
      <c r="K271" s="33">
        <f t="shared" si="21"/>
        <v>0</v>
      </c>
      <c r="L271" t="e">
        <f>IFERROR(INDEX(espn!$I$2:$I$400,MATCH(RIGHT(B271,LEN(B271)-1),espn!$A$2:$A$400,0),1),INDEX(espn!$I$2:$I$400,MATCH(RIGHT(B271,LEN(B271)-1)&amp;" jr.",espn!$A$2:$A$400,0),1))</f>
        <v>#VALUE!</v>
      </c>
      <c r="M271">
        <f>IFERROR(MAX(H271:J271)-L271,0)</f>
        <v>0</v>
      </c>
      <c r="N271" t="s">
        <v>882</v>
      </c>
    </row>
    <row r="272" spans="1:14">
      <c r="A272">
        <v>355</v>
      </c>
      <c r="H272" t="str">
        <f t="shared" si="18"/>
        <v/>
      </c>
      <c r="I272" t="str">
        <f t="shared" si="19"/>
        <v/>
      </c>
      <c r="J272" t="str">
        <f t="shared" si="20"/>
        <v/>
      </c>
      <c r="K272" s="33">
        <f t="shared" si="21"/>
        <v>0</v>
      </c>
      <c r="L272" t="e">
        <f>IFERROR(INDEX(espn!$I$2:$I$400,MATCH(RIGHT(B272,LEN(B272)-1),espn!$A$2:$A$400,0),1),INDEX(espn!$I$2:$I$400,MATCH(RIGHT(B272,LEN(B272)-1)&amp;" jr.",espn!$A$2:$A$400,0),1))</f>
        <v>#VALUE!</v>
      </c>
      <c r="M272">
        <f>IFERROR(L272-MIN(H272:J272),0)</f>
        <v>0</v>
      </c>
      <c r="N272" t="s">
        <v>856</v>
      </c>
    </row>
    <row r="273" spans="1:14">
      <c r="A273">
        <v>356</v>
      </c>
      <c r="H273" t="str">
        <f t="shared" si="18"/>
        <v/>
      </c>
      <c r="I273" t="str">
        <f t="shared" si="19"/>
        <v/>
      </c>
      <c r="J273" t="str">
        <f t="shared" si="20"/>
        <v/>
      </c>
      <c r="K273" s="33">
        <f t="shared" si="21"/>
        <v>0</v>
      </c>
      <c r="L273" t="e">
        <f>IFERROR(INDEX(espn!$I$2:$I$400,MATCH(RIGHT(B273,LEN(B273)-1),espn!$A$2:$A$400,0),1),INDEX(espn!$I$2:$I$400,MATCH(RIGHT(B273,LEN(B273)-1)&amp;" jr.",espn!$A$2:$A$400,0),1))</f>
        <v>#VALUE!</v>
      </c>
      <c r="M273">
        <f>IFERROR(MAX(H273:J273)-L273,0)</f>
        <v>0</v>
      </c>
      <c r="N273" t="s">
        <v>882</v>
      </c>
    </row>
    <row r="274" spans="1:14">
      <c r="A274">
        <v>357</v>
      </c>
      <c r="H274" t="str">
        <f t="shared" si="18"/>
        <v/>
      </c>
      <c r="I274" t="str">
        <f t="shared" si="19"/>
        <v/>
      </c>
      <c r="J274" t="str">
        <f t="shared" si="20"/>
        <v/>
      </c>
      <c r="K274" s="33">
        <f t="shared" si="21"/>
        <v>0</v>
      </c>
      <c r="L274" t="e">
        <f>IFERROR(INDEX(espn!$I$2:$I$400,MATCH(RIGHT(B274,LEN(B274)-1),espn!$A$2:$A$400,0),1),INDEX(espn!$I$2:$I$400,MATCH(RIGHT(B274,LEN(B274)-1)&amp;" jr.",espn!$A$2:$A$400,0),1))</f>
        <v>#VALUE!</v>
      </c>
      <c r="M274">
        <f>IFERROR(L274-MIN(H274:J274),0)</f>
        <v>0</v>
      </c>
      <c r="N274" t="s">
        <v>856</v>
      </c>
    </row>
    <row r="275" spans="1:14">
      <c r="A275">
        <v>358</v>
      </c>
      <c r="H275" t="str">
        <f t="shared" si="18"/>
        <v/>
      </c>
      <c r="I275" t="str">
        <f t="shared" si="19"/>
        <v/>
      </c>
      <c r="J275" t="str">
        <f t="shared" si="20"/>
        <v/>
      </c>
      <c r="K275" s="33">
        <f t="shared" si="21"/>
        <v>0</v>
      </c>
      <c r="L275" t="e">
        <f>IFERROR(INDEX(espn!$I$2:$I$400,MATCH(RIGHT(B275,LEN(B275)-1),espn!$A$2:$A$400,0),1),INDEX(espn!$I$2:$I$400,MATCH(RIGHT(B275,LEN(B275)-1)&amp;" jr.",espn!$A$2:$A$400,0),1))</f>
        <v>#VALUE!</v>
      </c>
      <c r="M275">
        <f>IFERROR(MAX(H275:J275)-L275,0)</f>
        <v>0</v>
      </c>
      <c r="N275" t="s">
        <v>882</v>
      </c>
    </row>
    <row r="276" spans="1:14">
      <c r="A276">
        <v>359</v>
      </c>
      <c r="H276" t="str">
        <f t="shared" si="18"/>
        <v/>
      </c>
      <c r="I276" t="str">
        <f t="shared" si="19"/>
        <v/>
      </c>
      <c r="J276" t="str">
        <f t="shared" si="20"/>
        <v/>
      </c>
      <c r="K276" s="33">
        <f t="shared" si="21"/>
        <v>0</v>
      </c>
      <c r="L276" t="e">
        <f>IFERROR(INDEX(espn!$I$2:$I$400,MATCH(RIGHT(B276,LEN(B276)-1),espn!$A$2:$A$400,0),1),INDEX(espn!$I$2:$I$400,MATCH(RIGHT(B276,LEN(B276)-1)&amp;" jr.",espn!$A$2:$A$400,0),1))</f>
        <v>#VALUE!</v>
      </c>
      <c r="M276">
        <f>IFERROR(L276-MIN(H276:J276),0)</f>
        <v>0</v>
      </c>
      <c r="N276" t="s">
        <v>856</v>
      </c>
    </row>
    <row r="277" spans="1:14">
      <c r="A277">
        <v>360</v>
      </c>
      <c r="H277" t="str">
        <f t="shared" si="18"/>
        <v/>
      </c>
      <c r="I277" t="str">
        <f t="shared" si="19"/>
        <v/>
      </c>
      <c r="J277" t="str">
        <f t="shared" si="20"/>
        <v/>
      </c>
      <c r="K277" s="33">
        <f t="shared" si="21"/>
        <v>0</v>
      </c>
      <c r="L277" t="e">
        <f>IFERROR(INDEX(espn!$I$2:$I$400,MATCH(RIGHT(B277,LEN(B277)-1),espn!$A$2:$A$400,0),1),INDEX(espn!$I$2:$I$400,MATCH(RIGHT(B277,LEN(B277)-1)&amp;" jr.",espn!$A$2:$A$400,0),1))</f>
        <v>#VALUE!</v>
      </c>
      <c r="M277">
        <f>IFERROR(MAX(H277:J277)-L277,0)</f>
        <v>0</v>
      </c>
      <c r="N277" t="s">
        <v>882</v>
      </c>
    </row>
    <row r="278" spans="1:14">
      <c r="A278">
        <v>361</v>
      </c>
      <c r="H278" t="str">
        <f t="shared" si="18"/>
        <v/>
      </c>
      <c r="I278" t="str">
        <f t="shared" si="19"/>
        <v/>
      </c>
      <c r="J278" t="str">
        <f t="shared" si="20"/>
        <v/>
      </c>
      <c r="K278" s="33">
        <f t="shared" si="21"/>
        <v>0</v>
      </c>
      <c r="L278" t="e">
        <f>IFERROR(INDEX(espn!$I$2:$I$400,MATCH(RIGHT(B278,LEN(B278)-1),espn!$A$2:$A$400,0),1),INDEX(espn!$I$2:$I$400,MATCH(RIGHT(B278,LEN(B278)-1)&amp;" jr.",espn!$A$2:$A$400,0),1))</f>
        <v>#VALUE!</v>
      </c>
      <c r="M278">
        <f>IFERROR(L278-MIN(H278:J278),0)</f>
        <v>0</v>
      </c>
      <c r="N278" t="s">
        <v>856</v>
      </c>
    </row>
    <row r="279" spans="1:14">
      <c r="A279">
        <v>362</v>
      </c>
      <c r="H279" t="str">
        <f t="shared" si="18"/>
        <v/>
      </c>
      <c r="I279" t="str">
        <f t="shared" si="19"/>
        <v/>
      </c>
      <c r="J279" t="str">
        <f t="shared" si="20"/>
        <v/>
      </c>
      <c r="K279" s="33">
        <f t="shared" si="21"/>
        <v>0</v>
      </c>
      <c r="L279" t="e">
        <f>IFERROR(INDEX(espn!$I$2:$I$400,MATCH(RIGHT(B279,LEN(B279)-1),espn!$A$2:$A$400,0),1),INDEX(espn!$I$2:$I$400,MATCH(RIGHT(B279,LEN(B279)-1)&amp;" jr.",espn!$A$2:$A$400,0),1))</f>
        <v>#VALUE!</v>
      </c>
      <c r="M279">
        <f>IFERROR(MAX(H279:J279)-L279,0)</f>
        <v>0</v>
      </c>
      <c r="N279" t="s">
        <v>882</v>
      </c>
    </row>
    <row r="280" spans="1:14">
      <c r="A280">
        <v>363</v>
      </c>
      <c r="H280" t="str">
        <f t="shared" si="18"/>
        <v/>
      </c>
      <c r="I280" t="str">
        <f t="shared" si="19"/>
        <v/>
      </c>
      <c r="J280" t="str">
        <f t="shared" si="20"/>
        <v/>
      </c>
      <c r="K280" s="33">
        <f t="shared" si="21"/>
        <v>0</v>
      </c>
      <c r="L280" t="e">
        <f>IFERROR(INDEX(espn!$I$2:$I$400,MATCH(RIGHT(B280,LEN(B280)-1),espn!$A$2:$A$400,0),1),INDEX(espn!$I$2:$I$400,MATCH(RIGHT(B280,LEN(B280)-1)&amp;" jr.",espn!$A$2:$A$400,0),1))</f>
        <v>#VALUE!</v>
      </c>
      <c r="M280">
        <f>IFERROR(L280-MIN(H280:J280),0)</f>
        <v>0</v>
      </c>
      <c r="N280" t="s">
        <v>856</v>
      </c>
    </row>
    <row r="281" spans="1:14">
      <c r="A281">
        <v>364</v>
      </c>
      <c r="H281" t="str">
        <f t="shared" si="18"/>
        <v/>
      </c>
      <c r="I281" t="str">
        <f t="shared" si="19"/>
        <v/>
      </c>
      <c r="J281" t="str">
        <f t="shared" si="20"/>
        <v/>
      </c>
      <c r="K281" s="33">
        <f t="shared" si="21"/>
        <v>0</v>
      </c>
      <c r="L281" t="e">
        <f>IFERROR(INDEX(espn!$I$2:$I$400,MATCH(RIGHT(B281,LEN(B281)-1),espn!$A$2:$A$400,0),1),INDEX(espn!$I$2:$I$400,MATCH(RIGHT(B281,LEN(B281)-1)&amp;" jr.",espn!$A$2:$A$400,0),1))</f>
        <v>#VALUE!</v>
      </c>
      <c r="M281">
        <f>IFERROR(MAX(H281:J281)-L281,0)</f>
        <v>0</v>
      </c>
      <c r="N281" t="s">
        <v>882</v>
      </c>
    </row>
    <row r="282" spans="1:14">
      <c r="A282">
        <v>365</v>
      </c>
      <c r="H282" t="str">
        <f t="shared" si="18"/>
        <v/>
      </c>
      <c r="I282" t="str">
        <f t="shared" si="19"/>
        <v/>
      </c>
      <c r="J282" t="str">
        <f t="shared" si="20"/>
        <v/>
      </c>
      <c r="K282" s="33">
        <f t="shared" si="21"/>
        <v>0</v>
      </c>
      <c r="L282" t="e">
        <f>IFERROR(INDEX(espn!$I$2:$I$400,MATCH(RIGHT(B282,LEN(B282)-1),espn!$A$2:$A$400,0),1),INDEX(espn!$I$2:$I$400,MATCH(RIGHT(B282,LEN(B282)-1)&amp;" jr.",espn!$A$2:$A$400,0),1))</f>
        <v>#VALUE!</v>
      </c>
      <c r="M282">
        <f>IFERROR(L282-MIN(H282:J282),0)</f>
        <v>0</v>
      </c>
      <c r="N282" t="s">
        <v>856</v>
      </c>
    </row>
    <row r="283" spans="1:14">
      <c r="A283">
        <v>366</v>
      </c>
      <c r="H283" t="str">
        <f t="shared" si="18"/>
        <v/>
      </c>
      <c r="I283" t="str">
        <f t="shared" si="19"/>
        <v/>
      </c>
      <c r="J283" t="str">
        <f t="shared" si="20"/>
        <v/>
      </c>
      <c r="K283" s="33">
        <f t="shared" si="21"/>
        <v>0</v>
      </c>
      <c r="L283" t="e">
        <f>IFERROR(INDEX(espn!$I$2:$I$400,MATCH(RIGHT(B283,LEN(B283)-1),espn!$A$2:$A$400,0),1),INDEX(espn!$I$2:$I$400,MATCH(RIGHT(B283,LEN(B283)-1)&amp;" jr.",espn!$A$2:$A$400,0),1))</f>
        <v>#VALUE!</v>
      </c>
      <c r="M283">
        <f>IFERROR(MAX(H283:J283)-L283,0)</f>
        <v>0</v>
      </c>
      <c r="N283" t="s">
        <v>882</v>
      </c>
    </row>
    <row r="284" spans="1:14">
      <c r="A284">
        <v>367</v>
      </c>
      <c r="L284" t="e">
        <f>IFERROR(INDEX(espn!$I$2:$I$400,MATCH(RIGHT(B284,LEN(B284)-1),espn!$A$2:$A$400,0),1),INDEX(espn!$I$2:$I$400,MATCH(RIGHT(B284,LEN(B284)-1)&amp;" jr.",espn!$A$2:$A$400,0),1))</f>
        <v>#VALUE!</v>
      </c>
      <c r="M284">
        <f>IFERROR(L284-MIN(H284:J284),0)</f>
        <v>0</v>
      </c>
      <c r="N284" t="s">
        <v>856</v>
      </c>
    </row>
    <row r="285" spans="1:14">
      <c r="A285">
        <v>368</v>
      </c>
      <c r="L285" t="e">
        <f>IFERROR(INDEX(espn!$I$2:$I$400,MATCH(RIGHT(B285,LEN(B285)-1),espn!$A$2:$A$400,0),1),INDEX(espn!$I$2:$I$400,MATCH(RIGHT(B285,LEN(B285)-1)&amp;" jr.",espn!$A$2:$A$400,0),1))</f>
        <v>#VALUE!</v>
      </c>
      <c r="M285">
        <f>IFERROR(MAX(H285:J285)-L285,0)</f>
        <v>0</v>
      </c>
      <c r="N285" t="s">
        <v>882</v>
      </c>
    </row>
    <row r="286" spans="1:14">
      <c r="A286">
        <v>369</v>
      </c>
      <c r="L286" t="e">
        <f>IFERROR(INDEX(espn!$I$2:$I$400,MATCH(RIGHT(B286,LEN(B286)-1),espn!$A$2:$A$400,0),1),INDEX(espn!$I$2:$I$400,MATCH(RIGHT(B286,LEN(B286)-1)&amp;" jr.",espn!$A$2:$A$400,0),1))</f>
        <v>#VALUE!</v>
      </c>
      <c r="M286">
        <f>IFERROR(L286-MIN(H286:J286),0)</f>
        <v>0</v>
      </c>
      <c r="N286" t="s">
        <v>856</v>
      </c>
    </row>
    <row r="287" spans="1:14">
      <c r="A287">
        <v>370</v>
      </c>
      <c r="L287" t="e">
        <f>IFERROR(INDEX(espn!$I$2:$I$400,MATCH(RIGHT(B287,LEN(B287)-1),espn!$A$2:$A$400,0),1),INDEX(espn!$I$2:$I$400,MATCH(RIGHT(B287,LEN(B287)-1)&amp;" jr.",espn!$A$2:$A$400,0),1))</f>
        <v>#VALUE!</v>
      </c>
      <c r="M287">
        <f>IFERROR(MAX(H287:J287)-L287,0)</f>
        <v>0</v>
      </c>
      <c r="N287" t="s">
        <v>882</v>
      </c>
    </row>
    <row r="288" spans="1:14">
      <c r="A288">
        <v>371</v>
      </c>
      <c r="L288" t="e">
        <f>IFERROR(INDEX(espn!$I$2:$I$400,MATCH(RIGHT(B288,LEN(B288)-1),espn!$A$2:$A$400,0),1),INDEX(espn!$I$2:$I$400,MATCH(RIGHT(B288,LEN(B288)-1)&amp;" jr.",espn!$A$2:$A$400,0),1))</f>
        <v>#VALUE!</v>
      </c>
      <c r="M288">
        <f>IFERROR(L288-MIN(H288:J288),0)</f>
        <v>0</v>
      </c>
      <c r="N288" t="s">
        <v>856</v>
      </c>
    </row>
    <row r="289" spans="1:14">
      <c r="A289">
        <v>372</v>
      </c>
      <c r="L289" t="e">
        <f>IFERROR(INDEX(espn!$I$2:$I$400,MATCH(RIGHT(B289,LEN(B289)-1),espn!$A$2:$A$400,0),1),INDEX(espn!$I$2:$I$400,MATCH(RIGHT(B289,LEN(B289)-1)&amp;" jr.",espn!$A$2:$A$400,0),1))</f>
        <v>#VALUE!</v>
      </c>
      <c r="M289">
        <f>IFERROR(MAX(H289:J289)-L289,0)</f>
        <v>0</v>
      </c>
      <c r="N289" t="s">
        <v>882</v>
      </c>
    </row>
    <row r="290" spans="1:14">
      <c r="A290">
        <v>373</v>
      </c>
      <c r="L290" t="e">
        <f>IFERROR(INDEX(espn!$I$2:$I$400,MATCH(RIGHT(B290,LEN(B290)-1),espn!$A$2:$A$400,0),1),INDEX(espn!$I$2:$I$400,MATCH(RIGHT(B290,LEN(B290)-1)&amp;" jr.",espn!$A$2:$A$400,0),1))</f>
        <v>#VALUE!</v>
      </c>
      <c r="M290">
        <f>IFERROR(L290-MIN(H290:J290),0)</f>
        <v>0</v>
      </c>
      <c r="N290" t="s">
        <v>856</v>
      </c>
    </row>
    <row r="291" spans="1:14">
      <c r="A291">
        <v>374</v>
      </c>
      <c r="L291" t="e">
        <f>IFERROR(INDEX(espn!$I$2:$I$400,MATCH(RIGHT(B291,LEN(B291)-1),espn!$A$2:$A$400,0),1),INDEX(espn!$I$2:$I$400,MATCH(RIGHT(B291,LEN(B291)-1)&amp;" jr.",espn!$A$2:$A$400,0),1))</f>
        <v>#VALUE!</v>
      </c>
      <c r="M291">
        <f>IFERROR(MAX(H291:J291)-L291,0)</f>
        <v>0</v>
      </c>
      <c r="N291" t="s">
        <v>882</v>
      </c>
    </row>
    <row r="292" spans="1:14">
      <c r="A292">
        <v>375</v>
      </c>
      <c r="L292" t="e">
        <f>IFERROR(INDEX(espn!$I$2:$I$400,MATCH(RIGHT(B292,LEN(B292)-1),espn!$A$2:$A$400,0),1),INDEX(espn!$I$2:$I$400,MATCH(RIGHT(B292,LEN(B292)-1)&amp;" jr.",espn!$A$2:$A$400,0),1))</f>
        <v>#VALUE!</v>
      </c>
      <c r="M292">
        <f>IFERROR(L292-MIN(H292:J292),0)</f>
        <v>0</v>
      </c>
      <c r="N292" t="s">
        <v>856</v>
      </c>
    </row>
    <row r="293" spans="1:14">
      <c r="A293">
        <v>376</v>
      </c>
      <c r="L293" t="e">
        <f>IFERROR(INDEX(espn!$I$2:$I$400,MATCH(RIGHT(B293,LEN(B293)-1),espn!$A$2:$A$400,0),1),INDEX(espn!$I$2:$I$400,MATCH(RIGHT(B293,LEN(B293)-1)&amp;" jr.",espn!$A$2:$A$400,0),1))</f>
        <v>#VALUE!</v>
      </c>
      <c r="M293">
        <f>IFERROR(MAX(H293:J293)-L293,0)</f>
        <v>0</v>
      </c>
      <c r="N293" t="s">
        <v>882</v>
      </c>
    </row>
    <row r="294" spans="1:14">
      <c r="A294">
        <v>377</v>
      </c>
      <c r="L294" t="e">
        <f>IFERROR(INDEX(espn!$I$2:$I$400,MATCH(RIGHT(B294,LEN(B294)-1),espn!$A$2:$A$400,0),1),INDEX(espn!$I$2:$I$400,MATCH(RIGHT(B294,LEN(B294)-1)&amp;" jr.",espn!$A$2:$A$400,0),1))</f>
        <v>#VALUE!</v>
      </c>
      <c r="M294">
        <f>IFERROR(L294-MIN(H294:J294),0)</f>
        <v>0</v>
      </c>
      <c r="N294" t="s">
        <v>856</v>
      </c>
    </row>
    <row r="295" spans="1:14">
      <c r="A295">
        <v>378</v>
      </c>
      <c r="L295" t="e">
        <f>IFERROR(INDEX(espn!$I$2:$I$400,MATCH(RIGHT(B295,LEN(B295)-1),espn!$A$2:$A$400,0),1),INDEX(espn!$I$2:$I$400,MATCH(RIGHT(B295,LEN(B295)-1)&amp;" jr.",espn!$A$2:$A$400,0),1))</f>
        <v>#VALUE!</v>
      </c>
      <c r="M295">
        <f>IFERROR(MAX(H295:J295)-L295,0)</f>
        <v>0</v>
      </c>
      <c r="N295" t="s">
        <v>882</v>
      </c>
    </row>
    <row r="296" spans="1:14">
      <c r="A296">
        <v>379</v>
      </c>
      <c r="L296" t="e">
        <f>IFERROR(INDEX(espn!$I$2:$I$400,MATCH(RIGHT(B296,LEN(B296)-1),espn!$A$2:$A$400,0),1),INDEX(espn!$I$2:$I$400,MATCH(RIGHT(B296,LEN(B296)-1)&amp;" jr.",espn!$A$2:$A$400,0),1))</f>
        <v>#VALUE!</v>
      </c>
      <c r="M296">
        <f>IFERROR(L296-MIN(H296:J296),0)</f>
        <v>0</v>
      </c>
      <c r="N296" t="s">
        <v>856</v>
      </c>
    </row>
    <row r="297" spans="1:14">
      <c r="A297">
        <v>380</v>
      </c>
      <c r="L297" t="e">
        <f>IFERROR(INDEX(espn!$I$2:$I$400,MATCH(RIGHT(B297,LEN(B297)-1),espn!$A$2:$A$400,0),1),INDEX(espn!$I$2:$I$400,MATCH(RIGHT(B297,LEN(B297)-1)&amp;" jr.",espn!$A$2:$A$400,0),1))</f>
        <v>#VALUE!</v>
      </c>
      <c r="M297">
        <f>IFERROR(MAX(H297:J297)-L297,0)</f>
        <v>0</v>
      </c>
      <c r="N297" t="s">
        <v>882</v>
      </c>
    </row>
    <row r="298" spans="1:14">
      <c r="A298">
        <v>381</v>
      </c>
      <c r="L298" t="e">
        <f>IFERROR(INDEX(espn!$I$2:$I$400,MATCH(RIGHT(B298,LEN(B298)-1),espn!$A$2:$A$400,0),1),INDEX(espn!$I$2:$I$400,MATCH(RIGHT(B298,LEN(B298)-1)&amp;" jr.",espn!$A$2:$A$400,0),1))</f>
        <v>#VALUE!</v>
      </c>
      <c r="M298">
        <f>IFERROR(L298-MIN(H298:J298),0)</f>
        <v>0</v>
      </c>
      <c r="N298" t="s">
        <v>856</v>
      </c>
    </row>
    <row r="299" spans="1:14">
      <c r="A299">
        <v>382</v>
      </c>
      <c r="L299" t="e">
        <f>IFERROR(INDEX(espn!$I$2:$I$400,MATCH(RIGHT(B299,LEN(B299)-1),espn!$A$2:$A$400,0),1),INDEX(espn!$I$2:$I$400,MATCH(RIGHT(B299,LEN(B299)-1)&amp;" jr.",espn!$A$2:$A$400,0),1))</f>
        <v>#VALUE!</v>
      </c>
      <c r="M299">
        <f>IFERROR(MAX(H299:J299)-L299,0)</f>
        <v>0</v>
      </c>
      <c r="N299" t="s">
        <v>882</v>
      </c>
    </row>
    <row r="300" spans="1:14">
      <c r="A300">
        <v>383</v>
      </c>
      <c r="L300" t="e">
        <f>IFERROR(INDEX(espn!$I$2:$I$400,MATCH(RIGHT(B300,LEN(B300)-1),espn!$A$2:$A$400,0),1),INDEX(espn!$I$2:$I$400,MATCH(RIGHT(B300,LEN(B300)-1)&amp;" jr.",espn!$A$2:$A$400,0),1))</f>
        <v>#VALUE!</v>
      </c>
      <c r="M300">
        <f>IFERROR(L300-MIN(H300:J300),0)</f>
        <v>0</v>
      </c>
      <c r="N300" t="s">
        <v>856</v>
      </c>
    </row>
    <row r="301" spans="1:14">
      <c r="A301">
        <v>384</v>
      </c>
      <c r="L301" t="e">
        <f>IFERROR(INDEX(espn!$I$2:$I$400,MATCH(RIGHT(B301,LEN(B301)-1),espn!$A$2:$A$400,0),1),INDEX(espn!$I$2:$I$400,MATCH(RIGHT(B301,LEN(B301)-1)&amp;" jr.",espn!$A$2:$A$400,0),1))</f>
        <v>#VALUE!</v>
      </c>
      <c r="M301">
        <f>IFERROR(MAX(H301:J301)-L301,0)</f>
        <v>0</v>
      </c>
      <c r="N301" t="s">
        <v>882</v>
      </c>
    </row>
    <row r="302" spans="1:14">
      <c r="A302">
        <v>385</v>
      </c>
      <c r="L302" t="e">
        <f>IFERROR(INDEX(espn!$I$2:$I$400,MATCH(RIGHT(B302,LEN(B302)-1),espn!$A$2:$A$400,0),1),INDEX(espn!$I$2:$I$400,MATCH(RIGHT(B302,LEN(B302)-1)&amp;" jr.",espn!$A$2:$A$400,0),1))</f>
        <v>#VALUE!</v>
      </c>
      <c r="M302">
        <f>IFERROR(L302-MIN(H302:J302),0)</f>
        <v>0</v>
      </c>
      <c r="N302" t="s">
        <v>856</v>
      </c>
    </row>
    <row r="303" spans="1:14">
      <c r="A303">
        <v>386</v>
      </c>
      <c r="L303" t="e">
        <f>IFERROR(INDEX(espn!$I$2:$I$400,MATCH(RIGHT(B303,LEN(B303)-1),espn!$A$2:$A$400,0),1),INDEX(espn!$I$2:$I$400,MATCH(RIGHT(B303,LEN(B303)-1)&amp;" jr.",espn!$A$2:$A$400,0),1))</f>
        <v>#VALUE!</v>
      </c>
      <c r="M303">
        <f>IFERROR(MAX(H303:J303)-L303,0)</f>
        <v>0</v>
      </c>
      <c r="N303" t="s">
        <v>882</v>
      </c>
    </row>
    <row r="304" spans="1:14">
      <c r="A304">
        <v>387</v>
      </c>
      <c r="L304" t="e">
        <f>IFERROR(INDEX(espn!$I$2:$I$400,MATCH(RIGHT(B304,LEN(B304)-1),espn!$A$2:$A$400,0),1),INDEX(espn!$I$2:$I$400,MATCH(RIGHT(B304,LEN(B304)-1)&amp;" jr.",espn!$A$2:$A$400,0),1))</f>
        <v>#VALUE!</v>
      </c>
      <c r="M304">
        <f>IFERROR(L304-MIN(H304:J304),0)</f>
        <v>0</v>
      </c>
      <c r="N304" t="s">
        <v>856</v>
      </c>
    </row>
    <row r="305" spans="1:14">
      <c r="A305">
        <v>388</v>
      </c>
      <c r="L305" t="e">
        <f>IFERROR(INDEX(espn!$I$2:$I$400,MATCH(RIGHT(B305,LEN(B305)-1),espn!$A$2:$A$400,0),1),INDEX(espn!$I$2:$I$400,MATCH(RIGHT(B305,LEN(B305)-1)&amp;" jr.",espn!$A$2:$A$400,0),1))</f>
        <v>#VALUE!</v>
      </c>
      <c r="M305">
        <f>IFERROR(MAX(H305:J305)-L305,0)</f>
        <v>0</v>
      </c>
      <c r="N305" t="s">
        <v>882</v>
      </c>
    </row>
    <row r="306" spans="1:14">
      <c r="A306">
        <v>389</v>
      </c>
      <c r="L306" t="e">
        <f>IFERROR(INDEX(espn!$I$2:$I$400,MATCH(RIGHT(B306,LEN(B306)-1),espn!$A$2:$A$400,0),1),INDEX(espn!$I$2:$I$400,MATCH(RIGHT(B306,LEN(B306)-1)&amp;" jr.",espn!$A$2:$A$400,0),1))</f>
        <v>#VALUE!</v>
      </c>
      <c r="M306">
        <f>IFERROR(L306-MIN(H306:J306),0)</f>
        <v>0</v>
      </c>
      <c r="N306" t="s">
        <v>856</v>
      </c>
    </row>
    <row r="307" spans="1:14">
      <c r="A307">
        <v>6</v>
      </c>
      <c r="B307" t="s">
        <v>1271</v>
      </c>
      <c r="D307" t="s">
        <v>1941</v>
      </c>
      <c r="E307" t="s">
        <v>1942</v>
      </c>
      <c r="F307" t="s">
        <v>1943</v>
      </c>
      <c r="H307">
        <f t="shared" ref="H307:H338" si="22">IFERROR(MID(D307,2,LEN(D307)-5)*1,"")</f>
        <v>5.5</v>
      </c>
      <c r="I307">
        <f t="shared" ref="I307:I338" si="23">IFERROR(MID(E307,2,LEN(E307)-5)*1,"")</f>
        <v>6.5</v>
      </c>
      <c r="J307">
        <f t="shared" ref="J307:J338" si="24">IFERROR(MID(F307,2,LEN(F307)-5)*1,"")</f>
        <v>5.5</v>
      </c>
      <c r="K307" s="33">
        <f t="shared" ref="K307:K338" si="25">MAX(G307:J307)-MIN(G307:J307)</f>
        <v>1</v>
      </c>
      <c r="L307">
        <f>IFERROR(INDEX(espn!$I$2:$I$400,MATCH(RIGHT(B307,LEN(B307)-1),espn!$A$2:$A$400,0),1),INDEX(espn!$I$2:$I$400,MATCH(RIGHT(B307,LEN(B307)-1)&amp;" jr.",espn!$A$2:$A$400,0),1))</f>
        <v>7</v>
      </c>
      <c r="M307">
        <f>IFERROR(MAX(H307:J307)-L307,0)</f>
        <v>-0.5</v>
      </c>
      <c r="N307" t="s">
        <v>882</v>
      </c>
    </row>
    <row r="308" spans="1:14">
      <c r="A308">
        <v>10</v>
      </c>
      <c r="B308" t="s">
        <v>1289</v>
      </c>
      <c r="D308" t="s">
        <v>1944</v>
      </c>
      <c r="E308" t="s">
        <v>1945</v>
      </c>
      <c r="F308" t="s">
        <v>1946</v>
      </c>
      <c r="H308">
        <f t="shared" si="22"/>
        <v>5.5</v>
      </c>
      <c r="I308">
        <f t="shared" si="23"/>
        <v>6.5</v>
      </c>
      <c r="J308">
        <f t="shared" si="24"/>
        <v>5.5</v>
      </c>
      <c r="K308" s="33">
        <f t="shared" si="25"/>
        <v>1</v>
      </c>
      <c r="L308">
        <f>IFERROR(INDEX(espn!$I$2:$I$400,MATCH(RIGHT(B308,LEN(B308)-1),espn!$A$2:$A$400,0),1),INDEX(espn!$I$2:$I$400,MATCH(RIGHT(B308,LEN(B308)-1)&amp;" jr.",espn!$A$2:$A$400,0),1))</f>
        <v>7</v>
      </c>
      <c r="M308">
        <f>IFERROR(MAX(H308:J308)-L308,0)</f>
        <v>-0.5</v>
      </c>
      <c r="N308" t="s">
        <v>882</v>
      </c>
    </row>
    <row r="309" spans="1:14">
      <c r="A309">
        <v>64</v>
      </c>
      <c r="B309" t="s">
        <v>1330</v>
      </c>
      <c r="D309" t="s">
        <v>1947</v>
      </c>
      <c r="E309" t="s">
        <v>1758</v>
      </c>
      <c r="F309" t="s">
        <v>1757</v>
      </c>
      <c r="H309">
        <f t="shared" si="22"/>
        <v>4.5</v>
      </c>
      <c r="I309">
        <f t="shared" si="23"/>
        <v>3.5</v>
      </c>
      <c r="J309">
        <f t="shared" si="24"/>
        <v>4.5</v>
      </c>
      <c r="K309" s="33">
        <f t="shared" si="25"/>
        <v>1</v>
      </c>
      <c r="L309">
        <f>IFERROR(INDEX(espn!$I$2:$I$400,MATCH(RIGHT(B309,LEN(B309)-1),espn!$A$2:$A$400,0),1),INDEX(espn!$I$2:$I$400,MATCH(RIGHT(B309,LEN(B309)-1)&amp;" jr.",espn!$A$2:$A$400,0),1))</f>
        <v>5</v>
      </c>
      <c r="M309">
        <f>IFERROR(MAX(H309:J309)-L309,0)</f>
        <v>-0.5</v>
      </c>
      <c r="N309" t="s">
        <v>882</v>
      </c>
    </row>
    <row r="310" spans="1:14">
      <c r="A310">
        <v>97</v>
      </c>
      <c r="B310" t="s">
        <v>1360</v>
      </c>
      <c r="D310" t="s">
        <v>1948</v>
      </c>
      <c r="E310" t="s">
        <v>1769</v>
      </c>
      <c r="F310" t="s">
        <v>1767</v>
      </c>
      <c r="H310">
        <f t="shared" si="22"/>
        <v>4.5</v>
      </c>
      <c r="I310">
        <f t="shared" si="23"/>
        <v>3.5</v>
      </c>
      <c r="J310">
        <f t="shared" si="24"/>
        <v>3.5</v>
      </c>
      <c r="K310" s="33">
        <f t="shared" si="25"/>
        <v>1</v>
      </c>
      <c r="L310">
        <f>IFERROR(INDEX(espn!$I$2:$I$400,MATCH(RIGHT(B310,LEN(B310)-1),espn!$A$2:$A$400,0),1),INDEX(espn!$I$2:$I$400,MATCH(RIGHT(B310,LEN(B310)-1)&amp;" jr.",espn!$A$2:$A$400,0),1))</f>
        <v>3</v>
      </c>
      <c r="M310">
        <f>IFERROR(L310-MIN(H310:J310),0)</f>
        <v>-0.5</v>
      </c>
      <c r="N310" t="s">
        <v>856</v>
      </c>
    </row>
    <row r="311" spans="1:14">
      <c r="A311">
        <v>128</v>
      </c>
      <c r="B311" t="s">
        <v>1363</v>
      </c>
      <c r="D311" t="s">
        <v>1949</v>
      </c>
      <c r="E311" t="s">
        <v>1848</v>
      </c>
      <c r="F311" t="s">
        <v>1950</v>
      </c>
      <c r="H311">
        <f t="shared" si="22"/>
        <v>2.5</v>
      </c>
      <c r="I311">
        <f t="shared" si="23"/>
        <v>3.5</v>
      </c>
      <c r="J311">
        <f t="shared" si="24"/>
        <v>2.5</v>
      </c>
      <c r="K311" s="33">
        <f t="shared" si="25"/>
        <v>1</v>
      </c>
      <c r="L311">
        <f>IFERROR(INDEX(espn!$I$2:$I$400,MATCH(RIGHT(B311,LEN(B311)-1),espn!$A$2:$A$400,0),1),INDEX(espn!$I$2:$I$400,MATCH(RIGHT(B311,LEN(B311)-1)&amp;" jr.",espn!$A$2:$A$400,0),1))</f>
        <v>4</v>
      </c>
      <c r="M311">
        <f>IFERROR(MAX(H311:J311)-L311,0)</f>
        <v>-0.5</v>
      </c>
      <c r="N311" t="s">
        <v>882</v>
      </c>
    </row>
    <row r="312" spans="1:14">
      <c r="A312">
        <v>173</v>
      </c>
      <c r="B312" t="s">
        <v>1518</v>
      </c>
      <c r="D312" t="s">
        <v>1951</v>
      </c>
      <c r="E312" t="s">
        <v>1777</v>
      </c>
      <c r="F312" t="s">
        <v>1952</v>
      </c>
      <c r="H312">
        <f t="shared" si="22"/>
        <v>1.5</v>
      </c>
      <c r="I312">
        <f t="shared" si="23"/>
        <v>2.5</v>
      </c>
      <c r="J312">
        <f t="shared" si="24"/>
        <v>1.5</v>
      </c>
      <c r="K312" s="33">
        <f t="shared" si="25"/>
        <v>1</v>
      </c>
      <c r="L312">
        <f>IFERROR(INDEX(espn!$I$2:$I$400,MATCH(RIGHT(B312,LEN(B312)-1),espn!$A$2:$A$400,0),1),INDEX(espn!$I$2:$I$400,MATCH(RIGHT(B312,LEN(B312)-1)&amp;" jr.",espn!$A$2:$A$400,0),1))</f>
        <v>1</v>
      </c>
      <c r="M312">
        <f>IFERROR(L312-MIN(H312:J312),0)</f>
        <v>-0.5</v>
      </c>
      <c r="N312" t="s">
        <v>856</v>
      </c>
    </row>
    <row r="313" spans="1:14">
      <c r="A313">
        <v>3</v>
      </c>
      <c r="B313" t="s">
        <v>1415</v>
      </c>
      <c r="D313" t="s">
        <v>1953</v>
      </c>
      <c r="E313" t="s">
        <v>1954</v>
      </c>
      <c r="F313" t="s">
        <v>1955</v>
      </c>
      <c r="H313">
        <f t="shared" si="22"/>
        <v>6.5</v>
      </c>
      <c r="I313">
        <f t="shared" si="23"/>
        <v>6.5</v>
      </c>
      <c r="J313">
        <f t="shared" si="24"/>
        <v>6.5</v>
      </c>
      <c r="K313" s="33">
        <f t="shared" si="25"/>
        <v>0</v>
      </c>
      <c r="L313">
        <f>IFERROR(INDEX(espn!$I$2:$I$400,MATCH(RIGHT(B313,LEN(B313)-1),espn!$A$2:$A$400,0),1),INDEX(espn!$I$2:$I$400,MATCH(RIGHT(B313,LEN(B313)-1)&amp;" jr.",espn!$A$2:$A$400,0),1))</f>
        <v>6</v>
      </c>
      <c r="M313">
        <f>IFERROR(L313-MIN(H313:J313),0)</f>
        <v>-0.5</v>
      </c>
      <c r="N313" t="s">
        <v>856</v>
      </c>
    </row>
    <row r="314" spans="1:14">
      <c r="A314">
        <v>8</v>
      </c>
      <c r="B314" s="39" t="s">
        <v>1783</v>
      </c>
      <c r="D314" t="s">
        <v>1956</v>
      </c>
      <c r="E314" t="s">
        <v>1957</v>
      </c>
      <c r="F314" t="s">
        <v>1943</v>
      </c>
      <c r="H314">
        <f t="shared" si="22"/>
        <v>5.5</v>
      </c>
      <c r="I314">
        <f t="shared" si="23"/>
        <v>5.5</v>
      </c>
      <c r="J314">
        <f t="shared" si="24"/>
        <v>5.5</v>
      </c>
      <c r="K314" s="33">
        <f t="shared" si="25"/>
        <v>0</v>
      </c>
      <c r="L314">
        <f>IFERROR(INDEX(espn!$I$2:$I$400,MATCH(RIGHT(B314,LEN(B314)-1),espn!$A$2:$A$400,0),1),INDEX(espn!$I$2:$I$400,MATCH(RIGHT(B314,LEN(B314)-1)&amp;" jr.",espn!$A$2:$A$400,0),1))</f>
        <v>6</v>
      </c>
      <c r="M314">
        <f>IFERROR(MAX(H314:J314)-L314,0)</f>
        <v>-0.5</v>
      </c>
      <c r="N314" t="s">
        <v>882</v>
      </c>
    </row>
    <row r="315" spans="1:14">
      <c r="A315">
        <v>11</v>
      </c>
      <c r="B315" s="39" t="s">
        <v>1368</v>
      </c>
      <c r="D315" t="s">
        <v>1714</v>
      </c>
      <c r="E315" t="s">
        <v>1958</v>
      </c>
      <c r="F315" t="s">
        <v>1959</v>
      </c>
      <c r="H315">
        <f t="shared" si="22"/>
        <v>5.5</v>
      </c>
      <c r="I315">
        <f t="shared" si="23"/>
        <v>5.5</v>
      </c>
      <c r="J315">
        <f t="shared" si="24"/>
        <v>5.5</v>
      </c>
      <c r="K315" s="33">
        <f t="shared" si="25"/>
        <v>0</v>
      </c>
      <c r="L315">
        <f>IFERROR(INDEX(espn!$I$2:$I$400,MATCH(RIGHT(B315,LEN(B315)-1),espn!$A$2:$A$400,0),1),INDEX(espn!$I$2:$I$400,MATCH(RIGHT(B315,LEN(B315)-1)&amp;" jr.",espn!$A$2:$A$400,0),1))</f>
        <v>5</v>
      </c>
      <c r="M315">
        <f>IFERROR(L315-MIN(H315:J315),0)</f>
        <v>-0.5</v>
      </c>
      <c r="N315" t="s">
        <v>856</v>
      </c>
    </row>
    <row r="316" spans="1:14">
      <c r="A316">
        <v>13</v>
      </c>
      <c r="B316" t="s">
        <v>1493</v>
      </c>
      <c r="F316" t="s">
        <v>1960</v>
      </c>
      <c r="H316" t="str">
        <f t="shared" si="22"/>
        <v/>
      </c>
      <c r="I316" t="str">
        <f t="shared" si="23"/>
        <v/>
      </c>
      <c r="J316">
        <f t="shared" si="24"/>
        <v>5.5</v>
      </c>
      <c r="K316" s="33">
        <f t="shared" si="25"/>
        <v>0</v>
      </c>
      <c r="L316">
        <f>IFERROR(INDEX(espn!$I$2:$I$400,MATCH(RIGHT(B316,LEN(B316)-1),espn!$A$2:$A$400,0),1),INDEX(espn!$I$2:$I$400,MATCH(RIGHT(B316,LEN(B316)-1)&amp;" jr.",espn!$A$2:$A$400,0),1))</f>
        <v>5</v>
      </c>
      <c r="M316">
        <f>IFERROR(L316-MIN(H316:J316),0)</f>
        <v>-0.5</v>
      </c>
      <c r="N316" t="s">
        <v>856</v>
      </c>
    </row>
    <row r="317" spans="1:14">
      <c r="A317">
        <v>15</v>
      </c>
      <c r="B317" s="39" t="s">
        <v>1301</v>
      </c>
      <c r="D317" t="s">
        <v>1961</v>
      </c>
      <c r="E317" t="s">
        <v>1962</v>
      </c>
      <c r="F317" t="s">
        <v>1959</v>
      </c>
      <c r="H317">
        <f t="shared" si="22"/>
        <v>5.5</v>
      </c>
      <c r="I317">
        <f t="shared" si="23"/>
        <v>5.5</v>
      </c>
      <c r="J317">
        <f t="shared" si="24"/>
        <v>5.5</v>
      </c>
      <c r="K317" s="33">
        <f t="shared" si="25"/>
        <v>0</v>
      </c>
      <c r="L317">
        <f>IFERROR(INDEX(espn!$I$2:$I$400,MATCH(RIGHT(B317,LEN(B317)-1),espn!$A$2:$A$400,0),1),INDEX(espn!$I$2:$I$400,MATCH(RIGHT(B317,LEN(B317)-1)&amp;" jr.",espn!$A$2:$A$400,0),1))</f>
        <v>5</v>
      </c>
      <c r="M317">
        <f>IFERROR(L317-MIN(H317:J317),0)</f>
        <v>-0.5</v>
      </c>
      <c r="N317" t="s">
        <v>856</v>
      </c>
    </row>
    <row r="318" spans="1:14">
      <c r="A318">
        <v>18</v>
      </c>
      <c r="B318" t="s">
        <v>1400</v>
      </c>
      <c r="D318" t="s">
        <v>1742</v>
      </c>
      <c r="E318" t="s">
        <v>1963</v>
      </c>
      <c r="F318" t="s">
        <v>1964</v>
      </c>
      <c r="H318">
        <f t="shared" si="22"/>
        <v>4.5</v>
      </c>
      <c r="I318">
        <f t="shared" si="23"/>
        <v>4.5</v>
      </c>
      <c r="J318">
        <f t="shared" si="24"/>
        <v>4.5</v>
      </c>
      <c r="K318" s="33">
        <f t="shared" si="25"/>
        <v>0</v>
      </c>
      <c r="L318">
        <f>IFERROR(INDEX(espn!$I$2:$I$400,MATCH(RIGHT(B318,LEN(B318)-1),espn!$A$2:$A$400,0),1),INDEX(espn!$I$2:$I$400,MATCH(RIGHT(B318,LEN(B318)-1)&amp;" jr.",espn!$A$2:$A$400,0),1))</f>
        <v>5</v>
      </c>
      <c r="M318">
        <f>IFERROR(MAX(H318:J318)-L318,0)</f>
        <v>-0.5</v>
      </c>
      <c r="N318" t="s">
        <v>882</v>
      </c>
    </row>
    <row r="319" spans="1:14">
      <c r="A319">
        <v>20</v>
      </c>
      <c r="B319" t="s">
        <v>1443</v>
      </c>
      <c r="D319" t="s">
        <v>1965</v>
      </c>
      <c r="E319" t="s">
        <v>1966</v>
      </c>
      <c r="F319" t="s">
        <v>1965</v>
      </c>
      <c r="H319">
        <f t="shared" si="22"/>
        <v>4.5</v>
      </c>
      <c r="I319">
        <f t="shared" si="23"/>
        <v>4.5</v>
      </c>
      <c r="J319">
        <f t="shared" si="24"/>
        <v>4.5</v>
      </c>
      <c r="K319" s="33">
        <f t="shared" si="25"/>
        <v>0</v>
      </c>
      <c r="L319">
        <f>IFERROR(INDEX(espn!$I$2:$I$400,MATCH(RIGHT(B319,LEN(B319)-1),espn!$A$2:$A$400,0),1),INDEX(espn!$I$2:$I$400,MATCH(RIGHT(B319,LEN(B319)-1)&amp;" jr.",espn!$A$2:$A$400,0),1))</f>
        <v>5</v>
      </c>
      <c r="M319">
        <f>IFERROR(MAX(H319:J319)-L319,0)</f>
        <v>-0.5</v>
      </c>
      <c r="N319" t="s">
        <v>882</v>
      </c>
    </row>
    <row r="320" spans="1:14">
      <c r="A320">
        <v>22</v>
      </c>
      <c r="B320" t="s">
        <v>1268</v>
      </c>
      <c r="D320" t="s">
        <v>1742</v>
      </c>
      <c r="E320" t="s">
        <v>1967</v>
      </c>
      <c r="F320" t="s">
        <v>1968</v>
      </c>
      <c r="H320">
        <f t="shared" si="22"/>
        <v>4.5</v>
      </c>
      <c r="I320">
        <f t="shared" si="23"/>
        <v>4.5</v>
      </c>
      <c r="J320">
        <f t="shared" si="24"/>
        <v>4.5</v>
      </c>
      <c r="K320" s="33">
        <f t="shared" si="25"/>
        <v>0</v>
      </c>
      <c r="L320">
        <f>IFERROR(INDEX(espn!$I$2:$I$400,MATCH(RIGHT(B320,LEN(B320)-1),espn!$A$2:$A$400,0),1),INDEX(espn!$I$2:$I$400,MATCH(RIGHT(B320,LEN(B320)-1)&amp;" jr.",espn!$A$2:$A$400,0),1))</f>
        <v>5</v>
      </c>
      <c r="M320">
        <f>IFERROR(MAX(H320:J320)-L320,0)</f>
        <v>-0.5</v>
      </c>
      <c r="N320" t="s">
        <v>882</v>
      </c>
    </row>
    <row r="321" spans="1:14">
      <c r="A321">
        <v>28</v>
      </c>
      <c r="B321" t="s">
        <v>1529</v>
      </c>
      <c r="D321" t="s">
        <v>1966</v>
      </c>
      <c r="E321" t="s">
        <v>1969</v>
      </c>
      <c r="F321" t="s">
        <v>1750</v>
      </c>
      <c r="H321">
        <f t="shared" si="22"/>
        <v>4.5</v>
      </c>
      <c r="I321">
        <f t="shared" si="23"/>
        <v>4.5</v>
      </c>
      <c r="J321">
        <f t="shared" si="24"/>
        <v>4.5</v>
      </c>
      <c r="K321" s="33">
        <f t="shared" si="25"/>
        <v>0</v>
      </c>
      <c r="L321">
        <f>IFERROR(INDEX(espn!$I$2:$I$400,MATCH(RIGHT(B321,LEN(B321)-1),espn!$A$2:$A$400,0),1),INDEX(espn!$I$2:$I$400,MATCH(RIGHT(B321,LEN(B321)-1)&amp;" jr.",espn!$A$2:$A$400,0),1))</f>
        <v>5</v>
      </c>
      <c r="M321">
        <f>IFERROR(MAX(H321:J321)-L321,0)</f>
        <v>-0.5</v>
      </c>
      <c r="N321" t="s">
        <v>882</v>
      </c>
    </row>
    <row r="322" spans="1:14">
      <c r="A322">
        <v>30</v>
      </c>
      <c r="B322" t="s">
        <v>1500</v>
      </c>
      <c r="D322" t="s">
        <v>1750</v>
      </c>
      <c r="E322" t="s">
        <v>1967</v>
      </c>
      <c r="F322" t="s">
        <v>1800</v>
      </c>
      <c r="H322">
        <f t="shared" si="22"/>
        <v>4.5</v>
      </c>
      <c r="I322">
        <f t="shared" si="23"/>
        <v>4.5</v>
      </c>
      <c r="J322">
        <f t="shared" si="24"/>
        <v>4.5</v>
      </c>
      <c r="K322" s="33">
        <f t="shared" si="25"/>
        <v>0</v>
      </c>
      <c r="L322">
        <f>IFERROR(INDEX(espn!$I$2:$I$400,MATCH(RIGHT(B322,LEN(B322)-1),espn!$A$2:$A$400,0),1),INDEX(espn!$I$2:$I$400,MATCH(RIGHT(B322,LEN(B322)-1)&amp;" jr.",espn!$A$2:$A$400,0),1))</f>
        <v>5</v>
      </c>
      <c r="M322">
        <f>IFERROR(MAX(H322:J322)-L322,0)</f>
        <v>-0.5</v>
      </c>
      <c r="N322" t="s">
        <v>882</v>
      </c>
    </row>
    <row r="323" spans="1:14">
      <c r="A323">
        <v>33</v>
      </c>
      <c r="B323" t="s">
        <v>1345</v>
      </c>
      <c r="D323" t="s">
        <v>1794</v>
      </c>
      <c r="F323" t="s">
        <v>1727</v>
      </c>
      <c r="H323">
        <f t="shared" si="22"/>
        <v>4.5</v>
      </c>
      <c r="I323" t="str">
        <f t="shared" si="23"/>
        <v/>
      </c>
      <c r="J323">
        <f t="shared" si="24"/>
        <v>4.5</v>
      </c>
      <c r="K323" s="33">
        <f t="shared" si="25"/>
        <v>0</v>
      </c>
      <c r="L323">
        <f>IFERROR(INDEX(espn!$I$2:$I$400,MATCH(RIGHT(B323,LEN(B323)-1),espn!$A$2:$A$400,0),1),INDEX(espn!$I$2:$I$400,MATCH(RIGHT(B323,LEN(B323)-1)&amp;" jr.",espn!$A$2:$A$400,0),1))</f>
        <v>4</v>
      </c>
      <c r="M323">
        <f>IFERROR(L323-MIN(H323:J323),0)</f>
        <v>-0.5</v>
      </c>
      <c r="N323" t="s">
        <v>856</v>
      </c>
    </row>
    <row r="324" spans="1:14">
      <c r="A324">
        <v>36</v>
      </c>
      <c r="B324" t="s">
        <v>1354</v>
      </c>
      <c r="D324" t="s">
        <v>1970</v>
      </c>
      <c r="E324" t="s">
        <v>1743</v>
      </c>
      <c r="F324" t="s">
        <v>1801</v>
      </c>
      <c r="H324">
        <f t="shared" si="22"/>
        <v>4.5</v>
      </c>
      <c r="I324">
        <f t="shared" si="23"/>
        <v>4.5</v>
      </c>
      <c r="J324">
        <f t="shared" si="24"/>
        <v>4.5</v>
      </c>
      <c r="K324" s="33">
        <f t="shared" si="25"/>
        <v>0</v>
      </c>
      <c r="L324">
        <f>IFERROR(INDEX(espn!$I$2:$I$400,MATCH(RIGHT(B324,LEN(B324)-1),espn!$A$2:$A$400,0),1),INDEX(espn!$I$2:$I$400,MATCH(RIGHT(B324,LEN(B324)-1)&amp;" jr.",espn!$A$2:$A$400,0),1))</f>
        <v>5</v>
      </c>
      <c r="M324">
        <f>IFERROR(MAX(H324:J324)-L324,0)</f>
        <v>-0.5</v>
      </c>
      <c r="N324" t="s">
        <v>882</v>
      </c>
    </row>
    <row r="325" spans="1:14">
      <c r="A325">
        <v>38</v>
      </c>
      <c r="B325" t="s">
        <v>1497</v>
      </c>
      <c r="D325" t="s">
        <v>1750</v>
      </c>
      <c r="E325" t="s">
        <v>1743</v>
      </c>
      <c r="F325" t="s">
        <v>1801</v>
      </c>
      <c r="H325">
        <f t="shared" si="22"/>
        <v>4.5</v>
      </c>
      <c r="I325">
        <f t="shared" si="23"/>
        <v>4.5</v>
      </c>
      <c r="J325">
        <f t="shared" si="24"/>
        <v>4.5</v>
      </c>
      <c r="K325" s="33">
        <f t="shared" si="25"/>
        <v>0</v>
      </c>
      <c r="L325">
        <f>IFERROR(INDEX(espn!$I$2:$I$400,MATCH(RIGHT(B325,LEN(B325)-1),espn!$A$2:$A$400,0),1),INDEX(espn!$I$2:$I$400,MATCH(RIGHT(B325,LEN(B325)-1)&amp;" jr.",espn!$A$2:$A$400,0),1))</f>
        <v>5</v>
      </c>
      <c r="M325">
        <f>IFERROR(MAX(H325:J325)-L325,0)</f>
        <v>-0.5</v>
      </c>
      <c r="N325" t="s">
        <v>882</v>
      </c>
    </row>
    <row r="326" spans="1:14">
      <c r="A326">
        <v>40</v>
      </c>
      <c r="B326" t="s">
        <v>1280</v>
      </c>
      <c r="D326" t="s">
        <v>1968</v>
      </c>
      <c r="F326" t="s">
        <v>1971</v>
      </c>
      <c r="H326">
        <f t="shared" si="22"/>
        <v>4.5</v>
      </c>
      <c r="I326" t="str">
        <f t="shared" si="23"/>
        <v/>
      </c>
      <c r="J326">
        <f t="shared" si="24"/>
        <v>4.5</v>
      </c>
      <c r="K326" s="33">
        <f t="shared" si="25"/>
        <v>0</v>
      </c>
      <c r="L326">
        <f>IFERROR(INDEX(espn!$I$2:$I$400,MATCH(RIGHT(B326,LEN(B326)-1),espn!$A$2:$A$400,0),1),INDEX(espn!$I$2:$I$400,MATCH(RIGHT(B326,LEN(B326)-1)&amp;" jr.",espn!$A$2:$A$400,0),1))</f>
        <v>5</v>
      </c>
      <c r="M326">
        <f>IFERROR(MAX(H326:J326)-L326,0)</f>
        <v>-0.5</v>
      </c>
      <c r="N326" t="s">
        <v>882</v>
      </c>
    </row>
    <row r="327" spans="1:14">
      <c r="A327">
        <v>42</v>
      </c>
      <c r="B327" t="s">
        <v>1488</v>
      </c>
      <c r="D327" t="s">
        <v>1972</v>
      </c>
      <c r="E327" t="s">
        <v>1973</v>
      </c>
      <c r="F327" t="s">
        <v>1810</v>
      </c>
      <c r="H327">
        <f t="shared" si="22"/>
        <v>4.5</v>
      </c>
      <c r="I327">
        <f t="shared" si="23"/>
        <v>4.5</v>
      </c>
      <c r="J327">
        <f t="shared" si="24"/>
        <v>4.5</v>
      </c>
      <c r="K327" s="33">
        <f t="shared" si="25"/>
        <v>0</v>
      </c>
      <c r="L327">
        <f>IFERROR(INDEX(espn!$I$2:$I$400,MATCH(RIGHT(B327,LEN(B327)-1),espn!$A$2:$A$400,0),1),INDEX(espn!$I$2:$I$400,MATCH(RIGHT(B327,LEN(B327)-1)&amp;" jr.",espn!$A$2:$A$400,0),1))</f>
        <v>5</v>
      </c>
      <c r="M327">
        <f>IFERROR(MAX(H327:J327)-L327,0)</f>
        <v>-0.5</v>
      </c>
      <c r="N327" t="s">
        <v>882</v>
      </c>
    </row>
    <row r="328" spans="1:14">
      <c r="A328">
        <v>43</v>
      </c>
      <c r="B328" t="s">
        <v>1461</v>
      </c>
      <c r="D328" t="s">
        <v>1813</v>
      </c>
      <c r="E328" t="s">
        <v>1974</v>
      </c>
      <c r="F328" t="s">
        <v>1813</v>
      </c>
      <c r="H328">
        <f t="shared" si="22"/>
        <v>4.5</v>
      </c>
      <c r="I328">
        <f t="shared" si="23"/>
        <v>4.5</v>
      </c>
      <c r="J328">
        <f t="shared" si="24"/>
        <v>4.5</v>
      </c>
      <c r="K328" s="33">
        <f t="shared" si="25"/>
        <v>0</v>
      </c>
      <c r="L328">
        <f>IFERROR(INDEX(espn!$I$2:$I$400,MATCH(RIGHT(B328,LEN(B328)-1),espn!$A$2:$A$400,0),1),INDEX(espn!$I$2:$I$400,MATCH(RIGHT(B328,LEN(B328)-1)&amp;" jr.",espn!$A$2:$A$400,0),1))</f>
        <v>4</v>
      </c>
      <c r="M328">
        <f>IFERROR(L328-MIN(H328:J328),0)</f>
        <v>-0.5</v>
      </c>
      <c r="N328" t="s">
        <v>856</v>
      </c>
    </row>
    <row r="329" spans="1:14">
      <c r="A329">
        <v>45</v>
      </c>
      <c r="B329" t="s">
        <v>1422</v>
      </c>
      <c r="D329" t="s">
        <v>1975</v>
      </c>
      <c r="E329" t="s">
        <v>1760</v>
      </c>
      <c r="F329" t="s">
        <v>1976</v>
      </c>
      <c r="H329">
        <f t="shared" si="22"/>
        <v>4.5</v>
      </c>
      <c r="I329">
        <f t="shared" si="23"/>
        <v>4.5</v>
      </c>
      <c r="J329">
        <f t="shared" si="24"/>
        <v>4.5</v>
      </c>
      <c r="K329" s="33">
        <f t="shared" si="25"/>
        <v>0</v>
      </c>
      <c r="L329">
        <f>IFERROR(INDEX(espn!$I$2:$I$400,MATCH(RIGHT(B329,LEN(B329)-1),espn!$A$2:$A$400,0),1),INDEX(espn!$I$2:$I$400,MATCH(RIGHT(B329,LEN(B329)-1)&amp;" jr.",espn!$A$2:$A$400,0),1))</f>
        <v>4</v>
      </c>
      <c r="M329">
        <f>IFERROR(L329-MIN(H329:J329),0)</f>
        <v>-0.5</v>
      </c>
      <c r="N329" t="s">
        <v>856</v>
      </c>
    </row>
    <row r="330" spans="1:14">
      <c r="A330">
        <v>48</v>
      </c>
      <c r="B330" t="s">
        <v>1339</v>
      </c>
      <c r="D330" t="s">
        <v>1815</v>
      </c>
      <c r="E330" t="s">
        <v>1977</v>
      </c>
      <c r="F330" t="s">
        <v>1822</v>
      </c>
      <c r="H330">
        <f t="shared" si="22"/>
        <v>4.5</v>
      </c>
      <c r="I330">
        <f t="shared" si="23"/>
        <v>4.5</v>
      </c>
      <c r="J330">
        <f t="shared" si="24"/>
        <v>4.5</v>
      </c>
      <c r="K330" s="33">
        <f t="shared" si="25"/>
        <v>0</v>
      </c>
      <c r="L330">
        <f>IFERROR(INDEX(espn!$I$2:$I$400,MATCH(RIGHT(B330,LEN(B330)-1),espn!$A$2:$A$400,0),1),INDEX(espn!$I$2:$I$400,MATCH(RIGHT(B330,LEN(B330)-1)&amp;" jr.",espn!$A$2:$A$400,0),1))</f>
        <v>5</v>
      </c>
      <c r="M330">
        <f>IFERROR(MAX(H330:J330)-L330,0)</f>
        <v>-0.5</v>
      </c>
      <c r="N330" t="s">
        <v>882</v>
      </c>
    </row>
    <row r="331" spans="1:14">
      <c r="A331">
        <v>49</v>
      </c>
      <c r="B331" t="s">
        <v>1491</v>
      </c>
      <c r="D331" t="s">
        <v>1812</v>
      </c>
      <c r="E331" t="s">
        <v>1760</v>
      </c>
      <c r="F331" t="s">
        <v>1804</v>
      </c>
      <c r="H331">
        <f t="shared" si="22"/>
        <v>4.5</v>
      </c>
      <c r="I331">
        <f t="shared" si="23"/>
        <v>4.5</v>
      </c>
      <c r="J331">
        <f t="shared" si="24"/>
        <v>4.5</v>
      </c>
      <c r="K331" s="33">
        <f t="shared" si="25"/>
        <v>0</v>
      </c>
      <c r="L331">
        <f>IFERROR(INDEX(espn!$I$2:$I$400,MATCH(RIGHT(B331,LEN(B331)-1),espn!$A$2:$A$400,0),1),INDEX(espn!$I$2:$I$400,MATCH(RIGHT(B331,LEN(B331)-1)&amp;" jr.",espn!$A$2:$A$400,0),1))</f>
        <v>4</v>
      </c>
      <c r="M331">
        <f>IFERROR(L331-MIN(H331:J331),0)</f>
        <v>-0.5</v>
      </c>
      <c r="N331" t="s">
        <v>856</v>
      </c>
    </row>
    <row r="332" spans="1:14">
      <c r="A332">
        <v>52</v>
      </c>
      <c r="B332" t="s">
        <v>1308</v>
      </c>
      <c r="D332" t="s">
        <v>1815</v>
      </c>
      <c r="E332" t="s">
        <v>1978</v>
      </c>
      <c r="F332" t="s">
        <v>1979</v>
      </c>
      <c r="H332">
        <f t="shared" si="22"/>
        <v>4.5</v>
      </c>
      <c r="I332">
        <f t="shared" si="23"/>
        <v>4.5</v>
      </c>
      <c r="J332">
        <f t="shared" si="24"/>
        <v>4.5</v>
      </c>
      <c r="K332" s="33">
        <f t="shared" si="25"/>
        <v>0</v>
      </c>
      <c r="L332">
        <f>IFERROR(INDEX(espn!$I$2:$I$400,MATCH(RIGHT(B332,LEN(B332)-1),espn!$A$2:$A$400,0),1),INDEX(espn!$I$2:$I$400,MATCH(RIGHT(B332,LEN(B332)-1)&amp;" jr.",espn!$A$2:$A$400,0),1))</f>
        <v>5</v>
      </c>
      <c r="M332">
        <f>IFERROR(MAX(H332:J332)-L332,0)</f>
        <v>-0.5</v>
      </c>
      <c r="N332" t="s">
        <v>882</v>
      </c>
    </row>
    <row r="333" spans="1:14">
      <c r="A333">
        <v>53</v>
      </c>
      <c r="B333" t="s">
        <v>1419</v>
      </c>
      <c r="D333" t="s">
        <v>1980</v>
      </c>
      <c r="E333" t="s">
        <v>1981</v>
      </c>
      <c r="F333" t="s">
        <v>1813</v>
      </c>
      <c r="H333">
        <f t="shared" si="22"/>
        <v>4.5</v>
      </c>
      <c r="I333">
        <f t="shared" si="23"/>
        <v>4.5</v>
      </c>
      <c r="J333">
        <f t="shared" si="24"/>
        <v>4.5</v>
      </c>
      <c r="K333" s="33">
        <f t="shared" si="25"/>
        <v>0</v>
      </c>
      <c r="L333">
        <f>IFERROR(INDEX(espn!$I$2:$I$400,MATCH(RIGHT(B333,LEN(B333)-1),espn!$A$2:$A$400,0),1),INDEX(espn!$I$2:$I$400,MATCH(RIGHT(B333,LEN(B333)-1)&amp;" jr.",espn!$A$2:$A$400,0),1))</f>
        <v>4</v>
      </c>
      <c r="M333">
        <f>IFERROR(L333-MIN(H333:J333),0)</f>
        <v>-0.5</v>
      </c>
      <c r="N333" t="s">
        <v>856</v>
      </c>
    </row>
    <row r="334" spans="1:14">
      <c r="A334">
        <v>55</v>
      </c>
      <c r="B334" t="s">
        <v>1433</v>
      </c>
      <c r="D334" t="s">
        <v>1982</v>
      </c>
      <c r="E334" t="s">
        <v>1981</v>
      </c>
      <c r="F334" t="s">
        <v>1814</v>
      </c>
      <c r="H334">
        <f t="shared" si="22"/>
        <v>4.5</v>
      </c>
      <c r="I334">
        <f t="shared" si="23"/>
        <v>4.5</v>
      </c>
      <c r="J334">
        <f t="shared" si="24"/>
        <v>4.5</v>
      </c>
      <c r="K334" s="33">
        <f t="shared" si="25"/>
        <v>0</v>
      </c>
      <c r="L334">
        <f>IFERROR(INDEX(espn!$I$2:$I$400,MATCH(RIGHT(B334,LEN(B334)-1),espn!$A$2:$A$400,0),1),INDEX(espn!$I$2:$I$400,MATCH(RIGHT(B334,LEN(B334)-1)&amp;" jr.",espn!$A$2:$A$400,0),1))</f>
        <v>4</v>
      </c>
      <c r="M334">
        <f>IFERROR(L334-MIN(H334:J334),0)</f>
        <v>-0.5</v>
      </c>
      <c r="N334" t="s">
        <v>856</v>
      </c>
    </row>
    <row r="335" spans="1:14">
      <c r="A335">
        <v>57</v>
      </c>
      <c r="B335" t="s">
        <v>1328</v>
      </c>
      <c r="D335" t="s">
        <v>1983</v>
      </c>
      <c r="F335" t="s">
        <v>1818</v>
      </c>
      <c r="H335">
        <f t="shared" si="22"/>
        <v>4.5</v>
      </c>
      <c r="I335" t="str">
        <f t="shared" si="23"/>
        <v/>
      </c>
      <c r="J335">
        <f t="shared" si="24"/>
        <v>4.5</v>
      </c>
      <c r="K335" s="33">
        <f t="shared" si="25"/>
        <v>0</v>
      </c>
      <c r="L335">
        <f>IFERROR(INDEX(espn!$I$2:$I$400,MATCH(RIGHT(B335,LEN(B335)-1),espn!$A$2:$A$400,0),1),INDEX(espn!$I$2:$I$400,MATCH(RIGHT(B335,LEN(B335)-1)&amp;" jr.",espn!$A$2:$A$400,0),1))</f>
        <v>4</v>
      </c>
      <c r="M335">
        <f>IFERROR(L335-MIN(H335:J335),0)</f>
        <v>-0.5</v>
      </c>
      <c r="N335" t="s">
        <v>856</v>
      </c>
    </row>
    <row r="336" spans="1:14">
      <c r="A336">
        <v>59</v>
      </c>
      <c r="B336" t="s">
        <v>1512</v>
      </c>
      <c r="D336" t="s">
        <v>1818</v>
      </c>
      <c r="E336" t="s">
        <v>1984</v>
      </c>
      <c r="F336" t="s">
        <v>1983</v>
      </c>
      <c r="H336">
        <f t="shared" si="22"/>
        <v>4.5</v>
      </c>
      <c r="I336">
        <f t="shared" si="23"/>
        <v>4.5</v>
      </c>
      <c r="J336">
        <f t="shared" si="24"/>
        <v>4.5</v>
      </c>
      <c r="K336" s="33">
        <f t="shared" si="25"/>
        <v>0</v>
      </c>
      <c r="L336">
        <f>IFERROR(INDEX(espn!$I$2:$I$400,MATCH(RIGHT(B336,LEN(B336)-1),espn!$A$2:$A$400,0),1),INDEX(espn!$I$2:$I$400,MATCH(RIGHT(B336,LEN(B336)-1)&amp;" jr.",espn!$A$2:$A$400,0),1))</f>
        <v>4</v>
      </c>
      <c r="M336">
        <f>IFERROR(L336-MIN(H336:J336),0)</f>
        <v>-0.5</v>
      </c>
      <c r="N336" t="s">
        <v>856</v>
      </c>
    </row>
    <row r="337" spans="1:14">
      <c r="A337">
        <v>65</v>
      </c>
      <c r="B337" t="s">
        <v>1105</v>
      </c>
      <c r="D337" t="s">
        <v>1985</v>
      </c>
      <c r="E337" t="s">
        <v>1986</v>
      </c>
      <c r="F337" t="s">
        <v>1987</v>
      </c>
      <c r="H337">
        <f t="shared" si="22"/>
        <v>3.5</v>
      </c>
      <c r="I337">
        <f t="shared" si="23"/>
        <v>3.5</v>
      </c>
      <c r="J337">
        <f t="shared" si="24"/>
        <v>3.5</v>
      </c>
      <c r="K337" s="33">
        <f t="shared" si="25"/>
        <v>0</v>
      </c>
      <c r="L337">
        <f>IFERROR(INDEX(espn!$I$2:$I$400,MATCH(RIGHT(B337,LEN(B337)-1),espn!$A$2:$A$400,0),1),INDEX(espn!$I$2:$I$400,MATCH(RIGHT(B337,LEN(B337)-1)&amp;" jr.",espn!$A$2:$A$400,0),1))</f>
        <v>3</v>
      </c>
      <c r="M337">
        <f>IFERROR(L337-MIN(H337:J337),0)</f>
        <v>-0.5</v>
      </c>
      <c r="N337" t="s">
        <v>856</v>
      </c>
    </row>
    <row r="338" spans="1:14">
      <c r="A338">
        <v>76</v>
      </c>
      <c r="B338" t="s">
        <v>1352</v>
      </c>
      <c r="D338" t="s">
        <v>1761</v>
      </c>
      <c r="E338" t="s">
        <v>1988</v>
      </c>
      <c r="F338" t="s">
        <v>1989</v>
      </c>
      <c r="H338">
        <f t="shared" si="22"/>
        <v>3.5</v>
      </c>
      <c r="I338">
        <f t="shared" si="23"/>
        <v>3.5</v>
      </c>
      <c r="J338">
        <f t="shared" si="24"/>
        <v>3.5</v>
      </c>
      <c r="K338" s="33">
        <f t="shared" si="25"/>
        <v>0</v>
      </c>
      <c r="L338">
        <f>IFERROR(INDEX(espn!$I$2:$I$400,MATCH(RIGHT(B338,LEN(B338)-1),espn!$A$2:$A$400,0),1),INDEX(espn!$I$2:$I$400,MATCH(RIGHT(B338,LEN(B338)-1)&amp;" jr.",espn!$A$2:$A$400,0),1))</f>
        <v>4</v>
      </c>
      <c r="M338">
        <f>IFERROR(MAX(H338:J338)-L338,0)</f>
        <v>-0.5</v>
      </c>
      <c r="N338" t="s">
        <v>882</v>
      </c>
    </row>
    <row r="339" spans="1:14">
      <c r="A339">
        <v>80</v>
      </c>
      <c r="B339" t="s">
        <v>1050</v>
      </c>
      <c r="D339" t="s">
        <v>1837</v>
      </c>
      <c r="E339" t="s">
        <v>1988</v>
      </c>
      <c r="F339" t="s">
        <v>1990</v>
      </c>
      <c r="H339">
        <f t="shared" ref="H339:H361" si="26">IFERROR(MID(D339,2,LEN(D339)-5)*1,"")</f>
        <v>3.5</v>
      </c>
      <c r="I339">
        <f t="shared" ref="I339:I361" si="27">IFERROR(MID(E339,2,LEN(E339)-5)*1,"")</f>
        <v>3.5</v>
      </c>
      <c r="J339">
        <f t="shared" ref="J339:J361" si="28">IFERROR(MID(F339,2,LEN(F339)-5)*1,"")</f>
        <v>3.5</v>
      </c>
      <c r="K339" s="33">
        <f t="shared" ref="K339:K370" si="29">MAX(G339:J339)-MIN(G339:J339)</f>
        <v>0</v>
      </c>
      <c r="L339">
        <f>IFERROR(INDEX(espn!$I$2:$I$400,MATCH(RIGHT(B339,LEN(B339)-1),espn!$A$2:$A$400,0),1),INDEX(espn!$I$2:$I$400,MATCH(RIGHT(B339,LEN(B339)-1)&amp;" jr.",espn!$A$2:$A$400,0),1))</f>
        <v>4</v>
      </c>
      <c r="M339">
        <f>IFERROR(MAX(H339:J339)-L339,0)</f>
        <v>-0.5</v>
      </c>
      <c r="N339" t="s">
        <v>882</v>
      </c>
    </row>
    <row r="340" spans="1:14">
      <c r="A340">
        <v>81</v>
      </c>
      <c r="B340" t="s">
        <v>1468</v>
      </c>
      <c r="D340" t="s">
        <v>1834</v>
      </c>
      <c r="F340" t="s">
        <v>1991</v>
      </c>
      <c r="H340">
        <f t="shared" si="26"/>
        <v>3.5</v>
      </c>
      <c r="I340" t="str">
        <f t="shared" si="27"/>
        <v/>
      </c>
      <c r="J340">
        <f t="shared" si="28"/>
        <v>3.5</v>
      </c>
      <c r="K340" s="33">
        <f t="shared" si="29"/>
        <v>0</v>
      </c>
      <c r="L340">
        <f>IFERROR(INDEX(espn!$I$2:$I$400,MATCH(RIGHT(B340,LEN(B340)-1),espn!$A$2:$A$400,0),1),INDEX(espn!$I$2:$I$400,MATCH(RIGHT(B340,LEN(B340)-1)&amp;" jr.",espn!$A$2:$A$400,0),1))</f>
        <v>3</v>
      </c>
      <c r="M340">
        <f>IFERROR(L340-MIN(H340:J340),0)</f>
        <v>-0.5</v>
      </c>
      <c r="N340" t="s">
        <v>856</v>
      </c>
    </row>
    <row r="341" spans="1:14">
      <c r="A341">
        <v>83</v>
      </c>
      <c r="B341" t="s">
        <v>1537</v>
      </c>
      <c r="D341" t="s">
        <v>1836</v>
      </c>
      <c r="E341" t="s">
        <v>1834</v>
      </c>
      <c r="F341" t="s">
        <v>1836</v>
      </c>
      <c r="H341">
        <f t="shared" si="26"/>
        <v>3.5</v>
      </c>
      <c r="I341">
        <f t="shared" si="27"/>
        <v>3.5</v>
      </c>
      <c r="J341">
        <f t="shared" si="28"/>
        <v>3.5</v>
      </c>
      <c r="K341" s="33">
        <f t="shared" si="29"/>
        <v>0</v>
      </c>
      <c r="L341">
        <f>IFERROR(INDEX(espn!$I$2:$I$400,MATCH(RIGHT(B341,LEN(B341)-1),espn!$A$2:$A$400,0),1),INDEX(espn!$I$2:$I$400,MATCH(RIGHT(B341,LEN(B341)-1)&amp;" jr.",espn!$A$2:$A$400,0),1))</f>
        <v>3</v>
      </c>
      <c r="M341">
        <f>IFERROR(L341-MIN(H341:J341),0)</f>
        <v>-0.5</v>
      </c>
      <c r="N341" t="s">
        <v>856</v>
      </c>
    </row>
    <row r="342" spans="1:14">
      <c r="A342">
        <v>86</v>
      </c>
      <c r="B342" t="s">
        <v>1382</v>
      </c>
      <c r="D342" t="s">
        <v>1843</v>
      </c>
      <c r="E342" t="s">
        <v>1992</v>
      </c>
      <c r="F342" t="s">
        <v>1990</v>
      </c>
      <c r="H342">
        <f t="shared" si="26"/>
        <v>3.5</v>
      </c>
      <c r="I342">
        <f t="shared" si="27"/>
        <v>3.5</v>
      </c>
      <c r="J342">
        <f t="shared" si="28"/>
        <v>3.5</v>
      </c>
      <c r="K342" s="33">
        <f t="shared" si="29"/>
        <v>0</v>
      </c>
      <c r="L342">
        <f>IFERROR(INDEX(espn!$I$2:$I$400,MATCH(RIGHT(B342,LEN(B342)-1),espn!$A$2:$A$400,0),1),INDEX(espn!$I$2:$I$400,MATCH(RIGHT(B342,LEN(B342)-1)&amp;" jr.",espn!$A$2:$A$400,0),1))</f>
        <v>4</v>
      </c>
      <c r="M342">
        <f>IFERROR(MAX(H342:J342)-L342,0)</f>
        <v>-0.5</v>
      </c>
      <c r="N342" t="s">
        <v>882</v>
      </c>
    </row>
    <row r="343" spans="1:14">
      <c r="A343">
        <v>87</v>
      </c>
      <c r="B343" t="s">
        <v>1406</v>
      </c>
      <c r="D343" t="s">
        <v>1993</v>
      </c>
      <c r="E343" t="s">
        <v>1994</v>
      </c>
      <c r="F343" t="s">
        <v>1995</v>
      </c>
      <c r="H343">
        <f t="shared" si="26"/>
        <v>3.5</v>
      </c>
      <c r="I343">
        <f t="shared" si="27"/>
        <v>3.5</v>
      </c>
      <c r="J343">
        <f t="shared" si="28"/>
        <v>3.5</v>
      </c>
      <c r="K343" s="33">
        <f t="shared" si="29"/>
        <v>0</v>
      </c>
      <c r="L343">
        <f>IFERROR(INDEX(espn!$I$2:$I$400,MATCH(RIGHT(B343,LEN(B343)-1),espn!$A$2:$A$400,0),1),INDEX(espn!$I$2:$I$400,MATCH(RIGHT(B343,LEN(B343)-1)&amp;" jr.",espn!$A$2:$A$400,0),1))</f>
        <v>3</v>
      </c>
      <c r="M343">
        <f>IFERROR(L343-MIN(H343:J343),0)</f>
        <v>-0.5</v>
      </c>
      <c r="N343" t="s">
        <v>856</v>
      </c>
    </row>
    <row r="344" spans="1:14">
      <c r="A344">
        <v>90</v>
      </c>
      <c r="B344" t="s">
        <v>1342</v>
      </c>
      <c r="D344" t="s">
        <v>1996</v>
      </c>
      <c r="E344" t="s">
        <v>1997</v>
      </c>
      <c r="F344" t="s">
        <v>1998</v>
      </c>
      <c r="H344">
        <f t="shared" si="26"/>
        <v>3.5</v>
      </c>
      <c r="I344">
        <f t="shared" si="27"/>
        <v>3.5</v>
      </c>
      <c r="J344">
        <f t="shared" si="28"/>
        <v>3.5</v>
      </c>
      <c r="K344" s="33">
        <f t="shared" si="29"/>
        <v>0</v>
      </c>
      <c r="L344">
        <f>IFERROR(INDEX(espn!$I$2:$I$400,MATCH(RIGHT(B344,LEN(B344)-1),espn!$A$2:$A$400,0),1),INDEX(espn!$I$2:$I$400,MATCH(RIGHT(B344,LEN(B344)-1)&amp;" jr.",espn!$A$2:$A$400,0),1))</f>
        <v>4</v>
      </c>
      <c r="M344">
        <f>IFERROR(MAX(H344:J344)-L344,0)</f>
        <v>-0.5</v>
      </c>
      <c r="N344" t="s">
        <v>882</v>
      </c>
    </row>
    <row r="345" spans="1:14">
      <c r="A345">
        <v>91</v>
      </c>
      <c r="B345" t="s">
        <v>1447</v>
      </c>
      <c r="E345" t="s">
        <v>1722</v>
      </c>
      <c r="F345" t="s">
        <v>1995</v>
      </c>
      <c r="H345" t="str">
        <f t="shared" si="26"/>
        <v/>
      </c>
      <c r="I345">
        <f t="shared" si="27"/>
        <v>3.5</v>
      </c>
      <c r="J345">
        <f t="shared" si="28"/>
        <v>3.5</v>
      </c>
      <c r="K345" s="33">
        <f t="shared" si="29"/>
        <v>0</v>
      </c>
      <c r="L345">
        <f>IFERROR(INDEX(espn!$I$2:$I$400,MATCH(RIGHT(B345,LEN(B345)-1),espn!$A$2:$A$400,0),1),INDEX(espn!$I$2:$I$400,MATCH(RIGHT(B345,LEN(B345)-1)&amp;" jr.",espn!$A$2:$A$400,0),1))</f>
        <v>3</v>
      </c>
      <c r="M345">
        <f>IFERROR(L345-MIN(H345:J345),0)</f>
        <v>-0.5</v>
      </c>
      <c r="N345" t="s">
        <v>856</v>
      </c>
    </row>
    <row r="346" spans="1:14">
      <c r="A346">
        <v>93</v>
      </c>
      <c r="B346" t="s">
        <v>1465</v>
      </c>
      <c r="E346" t="s">
        <v>1999</v>
      </c>
      <c r="F346" t="s">
        <v>1767</v>
      </c>
      <c r="H346" t="str">
        <f t="shared" si="26"/>
        <v/>
      </c>
      <c r="I346">
        <f t="shared" si="27"/>
        <v>3.5</v>
      </c>
      <c r="J346">
        <f t="shared" si="28"/>
        <v>3.5</v>
      </c>
      <c r="K346" s="33">
        <f t="shared" si="29"/>
        <v>0</v>
      </c>
      <c r="L346">
        <f>IFERROR(INDEX(espn!$I$2:$I$400,MATCH(RIGHT(B346,LEN(B346)-1),espn!$A$2:$A$400,0),1),INDEX(espn!$I$2:$I$400,MATCH(RIGHT(B346,LEN(B346)-1)&amp;" jr.",espn!$A$2:$A$400,0),1))</f>
        <v>3</v>
      </c>
      <c r="M346">
        <f>IFERROR(L346-MIN(H346:J346),0)</f>
        <v>-0.5</v>
      </c>
      <c r="N346" t="s">
        <v>856</v>
      </c>
    </row>
    <row r="347" spans="1:14">
      <c r="A347">
        <v>95</v>
      </c>
      <c r="B347" t="s">
        <v>1514</v>
      </c>
      <c r="D347" t="s">
        <v>1767</v>
      </c>
      <c r="E347" t="s">
        <v>2000</v>
      </c>
      <c r="F347" t="s">
        <v>1995</v>
      </c>
      <c r="H347">
        <f t="shared" si="26"/>
        <v>3.5</v>
      </c>
      <c r="I347">
        <f t="shared" si="27"/>
        <v>3.5</v>
      </c>
      <c r="J347">
        <f t="shared" si="28"/>
        <v>3.5</v>
      </c>
      <c r="K347" s="33">
        <f t="shared" si="29"/>
        <v>0</v>
      </c>
      <c r="L347">
        <f>IFERROR(INDEX(espn!$I$2:$I$400,MATCH(RIGHT(B347,LEN(B347)-1),espn!$A$2:$A$400,0),1),INDEX(espn!$I$2:$I$400,MATCH(RIGHT(B347,LEN(B347)-1)&amp;" jr.",espn!$A$2:$A$400,0),1))</f>
        <v>3</v>
      </c>
      <c r="M347">
        <f>IFERROR(L347-MIN(H347:J347),0)</f>
        <v>-0.5</v>
      </c>
      <c r="N347" t="s">
        <v>856</v>
      </c>
    </row>
    <row r="348" spans="1:14">
      <c r="A348">
        <v>102</v>
      </c>
      <c r="B348" t="s">
        <v>1317</v>
      </c>
      <c r="D348" t="s">
        <v>1720</v>
      </c>
      <c r="F348" t="s">
        <v>1771</v>
      </c>
      <c r="H348">
        <f t="shared" si="26"/>
        <v>3.5</v>
      </c>
      <c r="I348" t="str">
        <f t="shared" si="27"/>
        <v/>
      </c>
      <c r="J348">
        <f t="shared" si="28"/>
        <v>3.5</v>
      </c>
      <c r="K348" s="33">
        <f t="shared" si="29"/>
        <v>0</v>
      </c>
      <c r="L348">
        <f>IFERROR(INDEX(espn!$I$2:$I$400,MATCH(RIGHT(B348,LEN(B348)-1),espn!$A$2:$A$400,0),1),INDEX(espn!$I$2:$I$400,MATCH(RIGHT(B348,LEN(B348)-1)&amp;" jr.",espn!$A$2:$A$400,0),1))</f>
        <v>4</v>
      </c>
      <c r="M348">
        <f>IFERROR(MAX(H348:J348)-L348,0)</f>
        <v>-0.5</v>
      </c>
      <c r="N348" t="s">
        <v>882</v>
      </c>
    </row>
    <row r="349" spans="1:14">
      <c r="A349">
        <v>103</v>
      </c>
      <c r="B349" t="s">
        <v>1426</v>
      </c>
      <c r="D349" t="s">
        <v>2001</v>
      </c>
      <c r="E349" t="s">
        <v>1859</v>
      </c>
      <c r="F349" t="s">
        <v>1767</v>
      </c>
      <c r="H349">
        <f t="shared" si="26"/>
        <v>3.5</v>
      </c>
      <c r="I349">
        <f t="shared" si="27"/>
        <v>3.5</v>
      </c>
      <c r="J349">
        <f t="shared" si="28"/>
        <v>3.5</v>
      </c>
      <c r="K349" s="33">
        <f t="shared" si="29"/>
        <v>0</v>
      </c>
      <c r="L349">
        <f>IFERROR(INDEX(espn!$I$2:$I$400,MATCH(RIGHT(B349,LEN(B349)-1),espn!$A$2:$A$400,0),1),INDEX(espn!$I$2:$I$400,MATCH(RIGHT(B349,LEN(B349)-1)&amp;" jr.",espn!$A$2:$A$400,0),1))</f>
        <v>3</v>
      </c>
      <c r="M349">
        <f>IFERROR(L349-MIN(H349:J349),0)</f>
        <v>-0.5</v>
      </c>
      <c r="N349" t="s">
        <v>856</v>
      </c>
    </row>
    <row r="350" spans="1:14">
      <c r="A350">
        <v>105</v>
      </c>
      <c r="B350" t="s">
        <v>1506</v>
      </c>
      <c r="D350" t="s">
        <v>1767</v>
      </c>
      <c r="E350" t="s">
        <v>2002</v>
      </c>
      <c r="F350" t="s">
        <v>1769</v>
      </c>
      <c r="H350">
        <f t="shared" si="26"/>
        <v>3.5</v>
      </c>
      <c r="I350">
        <f t="shared" si="27"/>
        <v>3.5</v>
      </c>
      <c r="J350">
        <f t="shared" si="28"/>
        <v>3.5</v>
      </c>
      <c r="K350" s="33">
        <f t="shared" si="29"/>
        <v>0</v>
      </c>
      <c r="L350">
        <f>IFERROR(INDEX(espn!$I$2:$I$400,MATCH(RIGHT(B350,LEN(B350)-1),espn!$A$2:$A$400,0),1),INDEX(espn!$I$2:$I$400,MATCH(RIGHT(B350,LEN(B350)-1)&amp;" jr.",espn!$A$2:$A$400,0),1))</f>
        <v>3</v>
      </c>
      <c r="M350">
        <f>IFERROR(L350-MIN(H350:J350),0)</f>
        <v>-0.5</v>
      </c>
      <c r="N350" t="s">
        <v>856</v>
      </c>
    </row>
    <row r="351" spans="1:14">
      <c r="A351">
        <v>107</v>
      </c>
      <c r="B351" t="s">
        <v>1449</v>
      </c>
      <c r="D351" t="s">
        <v>2003</v>
      </c>
      <c r="F351" t="s">
        <v>2004</v>
      </c>
      <c r="H351">
        <f t="shared" si="26"/>
        <v>3.5</v>
      </c>
      <c r="I351" t="str">
        <f t="shared" si="27"/>
        <v/>
      </c>
      <c r="J351">
        <f t="shared" si="28"/>
        <v>3.5</v>
      </c>
      <c r="K351" s="33">
        <f t="shared" si="29"/>
        <v>0</v>
      </c>
      <c r="L351">
        <f>IFERROR(INDEX(espn!$I$2:$I$400,MATCH(RIGHT(B351,LEN(B351)-1),espn!$A$2:$A$400,0),1),INDEX(espn!$I$2:$I$400,MATCH(RIGHT(B351,LEN(B351)-1)&amp;" jr.",espn!$A$2:$A$400,0),1))</f>
        <v>3</v>
      </c>
      <c r="M351">
        <f>IFERROR(L351-MIN(H351:J351),0)</f>
        <v>-0.5</v>
      </c>
      <c r="N351" t="s">
        <v>856</v>
      </c>
    </row>
    <row r="352" spans="1:14">
      <c r="A352">
        <v>109</v>
      </c>
      <c r="B352" t="s">
        <v>1090</v>
      </c>
      <c r="D352" t="s">
        <v>1861</v>
      </c>
      <c r="E352" t="s">
        <v>1862</v>
      </c>
      <c r="F352" t="s">
        <v>2004</v>
      </c>
      <c r="H352">
        <f t="shared" si="26"/>
        <v>3.5</v>
      </c>
      <c r="I352">
        <f t="shared" si="27"/>
        <v>3.5</v>
      </c>
      <c r="J352">
        <f t="shared" si="28"/>
        <v>3.5</v>
      </c>
      <c r="K352" s="33">
        <f t="shared" si="29"/>
        <v>0</v>
      </c>
      <c r="L352">
        <f>IFERROR(INDEX(espn!$I$2:$I$400,MATCH(RIGHT(B352,LEN(B352)-1),espn!$A$2:$A$400,0),1),INDEX(espn!$I$2:$I$400,MATCH(RIGHT(B352,LEN(B352)-1)&amp;" jr.",espn!$A$2:$A$400,0),1))</f>
        <v>3</v>
      </c>
      <c r="M352">
        <f>IFERROR(L352-MIN(H352:J352),0)</f>
        <v>-0.5</v>
      </c>
      <c r="N352" t="s">
        <v>856</v>
      </c>
    </row>
    <row r="353" spans="1:14">
      <c r="A353">
        <v>112</v>
      </c>
      <c r="B353" t="s">
        <v>1312</v>
      </c>
      <c r="D353" t="s">
        <v>2005</v>
      </c>
      <c r="E353" t="s">
        <v>1852</v>
      </c>
      <c r="F353" t="s">
        <v>2006</v>
      </c>
      <c r="H353">
        <f t="shared" si="26"/>
        <v>3.5</v>
      </c>
      <c r="I353">
        <f t="shared" si="27"/>
        <v>3.5</v>
      </c>
      <c r="J353">
        <f t="shared" si="28"/>
        <v>3.5</v>
      </c>
      <c r="K353" s="33">
        <f t="shared" si="29"/>
        <v>0</v>
      </c>
      <c r="L353">
        <f>IFERROR(INDEX(espn!$I$2:$I$400,MATCH(RIGHT(B353,LEN(B353)-1),espn!$A$2:$A$400,0),1),INDEX(espn!$I$2:$I$400,MATCH(RIGHT(B353,LEN(B353)-1)&amp;" jr.",espn!$A$2:$A$400,0),1))</f>
        <v>4</v>
      </c>
      <c r="M353">
        <f>IFERROR(MAX(H353:J353)-L353,0)</f>
        <v>-0.5</v>
      </c>
      <c r="N353" t="s">
        <v>882</v>
      </c>
    </row>
    <row r="354" spans="1:14">
      <c r="A354">
        <v>114</v>
      </c>
      <c r="B354" t="s">
        <v>1333</v>
      </c>
      <c r="D354" t="s">
        <v>2005</v>
      </c>
      <c r="E354" t="s">
        <v>1852</v>
      </c>
      <c r="F354" t="s">
        <v>2006</v>
      </c>
      <c r="H354">
        <f t="shared" si="26"/>
        <v>3.5</v>
      </c>
      <c r="I354">
        <f t="shared" si="27"/>
        <v>3.5</v>
      </c>
      <c r="J354">
        <f t="shared" si="28"/>
        <v>3.5</v>
      </c>
      <c r="K354" s="33">
        <f t="shared" si="29"/>
        <v>0</v>
      </c>
      <c r="L354">
        <f>IFERROR(INDEX(espn!$I$2:$I$400,MATCH(RIGHT(B354,LEN(B354)-1),espn!$A$2:$A$400,0),1),INDEX(espn!$I$2:$I$400,MATCH(RIGHT(B354,LEN(B354)-1)&amp;" jr.",espn!$A$2:$A$400,0),1))</f>
        <v>4</v>
      </c>
      <c r="M354">
        <f>IFERROR(MAX(H354:J354)-L354,0)</f>
        <v>-0.5</v>
      </c>
      <c r="N354" t="s">
        <v>882</v>
      </c>
    </row>
    <row r="355" spans="1:14">
      <c r="A355">
        <v>116</v>
      </c>
      <c r="B355" t="s">
        <v>1356</v>
      </c>
      <c r="D355" t="s">
        <v>1856</v>
      </c>
      <c r="E355" t="s">
        <v>1857</v>
      </c>
      <c r="F355" t="s">
        <v>2007</v>
      </c>
      <c r="H355">
        <f t="shared" si="26"/>
        <v>3.5</v>
      </c>
      <c r="I355">
        <f t="shared" si="27"/>
        <v>3.5</v>
      </c>
      <c r="J355">
        <f t="shared" si="28"/>
        <v>3.5</v>
      </c>
      <c r="K355" s="33">
        <f t="shared" si="29"/>
        <v>0</v>
      </c>
      <c r="L355">
        <f>IFERROR(INDEX(espn!$I$2:$I$400,MATCH(RIGHT(B355,LEN(B355)-1),espn!$A$2:$A$400,0),1),INDEX(espn!$I$2:$I$400,MATCH(RIGHT(B355,LEN(B355)-1)&amp;" jr.",espn!$A$2:$A$400,0),1))</f>
        <v>4</v>
      </c>
      <c r="M355">
        <f>IFERROR(MAX(H355:J355)-L355,0)</f>
        <v>-0.5</v>
      </c>
      <c r="N355" t="s">
        <v>882</v>
      </c>
    </row>
    <row r="356" spans="1:14">
      <c r="A356">
        <v>117</v>
      </c>
      <c r="B356" t="s">
        <v>1484</v>
      </c>
      <c r="D356" t="s">
        <v>1865</v>
      </c>
      <c r="E356" t="s">
        <v>2002</v>
      </c>
      <c r="F356" t="s">
        <v>1860</v>
      </c>
      <c r="H356">
        <f t="shared" si="26"/>
        <v>3.5</v>
      </c>
      <c r="I356">
        <f t="shared" si="27"/>
        <v>3.5</v>
      </c>
      <c r="J356">
        <f t="shared" si="28"/>
        <v>3.5</v>
      </c>
      <c r="K356" s="33">
        <f t="shared" si="29"/>
        <v>0</v>
      </c>
      <c r="L356">
        <f>IFERROR(INDEX(espn!$I$2:$I$400,MATCH(RIGHT(B356,LEN(B356)-1),espn!$A$2:$A$400,0),1),INDEX(espn!$I$2:$I$400,MATCH(RIGHT(B356,LEN(B356)-1)&amp;" jr.",espn!$A$2:$A$400,0),1))</f>
        <v>3</v>
      </c>
      <c r="M356">
        <f>IFERROR(L356-MIN(H356:J356),0)</f>
        <v>-0.5</v>
      </c>
      <c r="N356" t="s">
        <v>856</v>
      </c>
    </row>
    <row r="357" spans="1:14">
      <c r="A357">
        <v>120</v>
      </c>
      <c r="B357" t="s">
        <v>1458</v>
      </c>
      <c r="D357" t="s">
        <v>1863</v>
      </c>
      <c r="F357" t="s">
        <v>2007</v>
      </c>
      <c r="H357">
        <f t="shared" si="26"/>
        <v>3.5</v>
      </c>
      <c r="I357" t="str">
        <f t="shared" si="27"/>
        <v/>
      </c>
      <c r="J357">
        <f t="shared" si="28"/>
        <v>3.5</v>
      </c>
      <c r="K357" s="33">
        <f t="shared" si="29"/>
        <v>0</v>
      </c>
      <c r="L357">
        <f>IFERROR(INDEX(espn!$I$2:$I$400,MATCH(RIGHT(B357,LEN(B357)-1),espn!$A$2:$A$400,0),1),INDEX(espn!$I$2:$I$400,MATCH(RIGHT(B357,LEN(B357)-1)&amp;" jr.",espn!$A$2:$A$400,0),1))</f>
        <v>4</v>
      </c>
      <c r="M357">
        <f>IFERROR(MAX(H357:J357)-L357,0)</f>
        <v>-0.5</v>
      </c>
      <c r="N357" t="s">
        <v>882</v>
      </c>
    </row>
    <row r="358" spans="1:14">
      <c r="A358">
        <v>121</v>
      </c>
      <c r="B358" t="s">
        <v>1372</v>
      </c>
      <c r="D358" t="s">
        <v>2008</v>
      </c>
      <c r="F358" t="s">
        <v>1865</v>
      </c>
      <c r="H358">
        <f t="shared" si="26"/>
        <v>3.5</v>
      </c>
      <c r="I358" t="str">
        <f t="shared" si="27"/>
        <v/>
      </c>
      <c r="J358">
        <f t="shared" si="28"/>
        <v>3.5</v>
      </c>
      <c r="K358" s="33">
        <f t="shared" si="29"/>
        <v>0</v>
      </c>
      <c r="L358">
        <f>IFERROR(INDEX(espn!$I$2:$I$400,MATCH(RIGHT(B358,LEN(B358)-1),espn!$A$2:$A$400,0),1),INDEX(espn!$I$2:$I$400,MATCH(RIGHT(B358,LEN(B358)-1)&amp;" jr.",espn!$A$2:$A$400,0),1))</f>
        <v>3</v>
      </c>
      <c r="M358">
        <f>IFERROR(L358-MIN(H358:J358),0)</f>
        <v>-0.5</v>
      </c>
      <c r="N358" t="s">
        <v>856</v>
      </c>
    </row>
    <row r="359" spans="1:14">
      <c r="A359">
        <v>125</v>
      </c>
      <c r="B359" t="s">
        <v>1515</v>
      </c>
      <c r="D359" t="s">
        <v>2009</v>
      </c>
      <c r="E359" t="s">
        <v>1731</v>
      </c>
      <c r="F359" t="s">
        <v>1721</v>
      </c>
      <c r="H359">
        <f t="shared" si="26"/>
        <v>2.5</v>
      </c>
      <c r="I359">
        <f t="shared" si="27"/>
        <v>2.5</v>
      </c>
      <c r="J359">
        <f t="shared" si="28"/>
        <v>2.5</v>
      </c>
      <c r="K359" s="33">
        <f t="shared" si="29"/>
        <v>0</v>
      </c>
      <c r="L359">
        <f>IFERROR(INDEX(espn!$I$2:$I$400,MATCH(RIGHT(B359,LEN(B359)-1),espn!$A$2:$A$400,0),1),INDEX(espn!$I$2:$I$400,MATCH(RIGHT(B359,LEN(B359)-1)&amp;" jr.",espn!$A$2:$A$400,0),1))</f>
        <v>2</v>
      </c>
      <c r="M359">
        <f>IFERROR(L359-MIN(H359:J359),0)</f>
        <v>-0.5</v>
      </c>
      <c r="N359" t="s">
        <v>856</v>
      </c>
    </row>
    <row r="360" spans="1:14">
      <c r="A360">
        <v>130</v>
      </c>
      <c r="B360" t="s">
        <v>1378</v>
      </c>
      <c r="D360" t="s">
        <v>2010</v>
      </c>
      <c r="E360" t="s">
        <v>2011</v>
      </c>
      <c r="F360" t="s">
        <v>2012</v>
      </c>
      <c r="H360">
        <f t="shared" si="26"/>
        <v>2.5</v>
      </c>
      <c r="I360">
        <f t="shared" si="27"/>
        <v>2.5</v>
      </c>
      <c r="J360">
        <f t="shared" si="28"/>
        <v>2.5</v>
      </c>
      <c r="K360" s="33">
        <f t="shared" si="29"/>
        <v>0</v>
      </c>
      <c r="L360">
        <f>IFERROR(INDEX(espn!$I$2:$I$400,MATCH(RIGHT(B360,LEN(B360)-1),espn!$A$2:$A$400,0),1),INDEX(espn!$I$2:$I$400,MATCH(RIGHT(B360,LEN(B360)-1)&amp;" jr.",espn!$A$2:$A$400,0),1))</f>
        <v>3</v>
      </c>
      <c r="M360">
        <f>IFERROR(MAX(H360:J360)-L360,0)</f>
        <v>-0.5</v>
      </c>
      <c r="N360" t="s">
        <v>882</v>
      </c>
    </row>
    <row r="361" spans="1:14">
      <c r="A361">
        <v>134</v>
      </c>
      <c r="B361" t="s">
        <v>1110</v>
      </c>
      <c r="D361" t="s">
        <v>2013</v>
      </c>
      <c r="E361" t="s">
        <v>2014</v>
      </c>
      <c r="H361">
        <f t="shared" si="26"/>
        <v>2.5</v>
      </c>
      <c r="I361">
        <f t="shared" si="27"/>
        <v>2.5</v>
      </c>
      <c r="J361" t="str">
        <f t="shared" si="28"/>
        <v/>
      </c>
      <c r="K361" s="33">
        <f t="shared" si="29"/>
        <v>0</v>
      </c>
      <c r="L361">
        <f>IFERROR(INDEX(espn!$I$2:$I$400,MATCH(RIGHT(B361,LEN(B361)-1),espn!$A$2:$A$400,0),1),INDEX(espn!$I$2:$I$400,MATCH(RIGHT(B361,LEN(B361)-1)&amp;" jr.",espn!$A$2:$A$400,0),1))</f>
        <v>3</v>
      </c>
      <c r="M361">
        <f>IFERROR(MAX(H361:J361)-L361,0)</f>
        <v>-0.5</v>
      </c>
      <c r="N361" t="s">
        <v>882</v>
      </c>
    </row>
    <row r="362" spans="1:14">
      <c r="A362">
        <v>136</v>
      </c>
      <c r="B362" t="s">
        <v>1053</v>
      </c>
      <c r="D362" t="s">
        <v>2015</v>
      </c>
      <c r="E362" t="s">
        <v>2014</v>
      </c>
      <c r="F362" t="s">
        <v>1879</v>
      </c>
      <c r="H362">
        <f t="shared" ref="H362:H390" si="30">IFERROR(MID(D362,2,LEN(D362)-5)*1,"")</f>
        <v>2.5</v>
      </c>
      <c r="I362">
        <f t="shared" ref="I362:I390" si="31">IFERROR(MID(E362,2,LEN(E362)-5)*1,"")</f>
        <v>2.5</v>
      </c>
      <c r="K362" s="33">
        <f t="shared" si="29"/>
        <v>0</v>
      </c>
      <c r="L362">
        <f>IFERROR(INDEX(espn!$I$2:$I$400,MATCH(RIGHT(B362,LEN(B362)-1),espn!$A$2:$A$400,0),1),INDEX(espn!$I$2:$I$400,MATCH(RIGHT(B362,LEN(B362)-1)&amp;" jr.",espn!$A$2:$A$400,0),1))</f>
        <v>3</v>
      </c>
      <c r="M362">
        <f>IFERROR(MAX(H362:J362)-L362,0)</f>
        <v>-0.5</v>
      </c>
      <c r="N362" t="s">
        <v>882</v>
      </c>
    </row>
    <row r="363" spans="1:14">
      <c r="A363">
        <v>138</v>
      </c>
      <c r="B363" t="s">
        <v>1130</v>
      </c>
      <c r="E363" t="s">
        <v>1877</v>
      </c>
      <c r="H363" t="str">
        <f t="shared" si="30"/>
        <v/>
      </c>
      <c r="I363">
        <f t="shared" si="31"/>
        <v>2.5</v>
      </c>
      <c r="J363" t="str">
        <f t="shared" ref="J363:J390" si="32">IFERROR(MID(F363,2,LEN(F363)-5)*1,"")</f>
        <v/>
      </c>
      <c r="K363" s="33">
        <f t="shared" si="29"/>
        <v>0</v>
      </c>
      <c r="L363">
        <f>IFERROR(INDEX(espn!$I$2:$I$400,MATCH(RIGHT(B363,LEN(B363)-1),espn!$A$2:$A$400,0),1),INDEX(espn!$I$2:$I$400,MATCH(RIGHT(B363,LEN(B363)-1)&amp;" jr.",espn!$A$2:$A$400,0),1))</f>
        <v>3</v>
      </c>
      <c r="M363">
        <f>IFERROR(MAX(H363:J363)-L363,0)</f>
        <v>-0.5</v>
      </c>
      <c r="N363" t="s">
        <v>882</v>
      </c>
    </row>
    <row r="364" spans="1:14">
      <c r="A364">
        <v>140</v>
      </c>
      <c r="B364" t="s">
        <v>1336</v>
      </c>
      <c r="D364" t="s">
        <v>1879</v>
      </c>
      <c r="F364" t="s">
        <v>1881</v>
      </c>
      <c r="H364">
        <f t="shared" si="30"/>
        <v>2.5</v>
      </c>
      <c r="I364" t="str">
        <f t="shared" si="31"/>
        <v/>
      </c>
      <c r="J364">
        <f t="shared" si="32"/>
        <v>2.5</v>
      </c>
      <c r="K364" s="33">
        <f t="shared" si="29"/>
        <v>0</v>
      </c>
      <c r="L364">
        <f>IFERROR(INDEX(espn!$I$2:$I$400,MATCH(RIGHT(B364,LEN(B364)-1),espn!$A$2:$A$400,0),1),INDEX(espn!$I$2:$I$400,MATCH(RIGHT(B364,LEN(B364)-1)&amp;" jr.",espn!$A$2:$A$400,0),1))</f>
        <v>3</v>
      </c>
      <c r="M364">
        <f>IFERROR(MAX(H364:J364)-L364,0)</f>
        <v>-0.5</v>
      </c>
      <c r="N364" t="s">
        <v>882</v>
      </c>
    </row>
    <row r="365" spans="1:14">
      <c r="A365">
        <v>141</v>
      </c>
      <c r="B365" t="s">
        <v>1142</v>
      </c>
      <c r="D365" t="s">
        <v>2016</v>
      </c>
      <c r="E365" t="s">
        <v>1874</v>
      </c>
      <c r="F365" t="s">
        <v>2017</v>
      </c>
      <c r="H365">
        <f t="shared" si="30"/>
        <v>2.5</v>
      </c>
      <c r="I365">
        <f t="shared" si="31"/>
        <v>2.5</v>
      </c>
      <c r="J365">
        <f t="shared" si="32"/>
        <v>2.5</v>
      </c>
      <c r="K365" s="33">
        <f t="shared" si="29"/>
        <v>0</v>
      </c>
      <c r="L365">
        <f>IFERROR(INDEX(espn!$I$2:$I$400,MATCH(RIGHT(B365,LEN(B365)-1),espn!$A$2:$A$400,0),1),INDEX(espn!$I$2:$I$400,MATCH(RIGHT(B365,LEN(B365)-1)&amp;" jr.",espn!$A$2:$A$400,0),1))</f>
        <v>2</v>
      </c>
      <c r="M365">
        <f>IFERROR(L365-MIN(H365:J365),0)</f>
        <v>-0.5</v>
      </c>
      <c r="N365" t="s">
        <v>856</v>
      </c>
    </row>
    <row r="366" spans="1:14">
      <c r="A366">
        <v>143</v>
      </c>
      <c r="B366" t="s">
        <v>1501</v>
      </c>
      <c r="D366" t="s">
        <v>1882</v>
      </c>
      <c r="E366" t="s">
        <v>1874</v>
      </c>
      <c r="F366" t="s">
        <v>1873</v>
      </c>
      <c r="H366">
        <f t="shared" si="30"/>
        <v>2.5</v>
      </c>
      <c r="I366">
        <f t="shared" si="31"/>
        <v>2.5</v>
      </c>
      <c r="J366">
        <f t="shared" si="32"/>
        <v>2.5</v>
      </c>
      <c r="K366" s="33">
        <f t="shared" si="29"/>
        <v>0</v>
      </c>
      <c r="L366">
        <f>IFERROR(INDEX(espn!$I$2:$I$400,MATCH(RIGHT(B366,LEN(B366)-1),espn!$A$2:$A$400,0),1),INDEX(espn!$I$2:$I$400,MATCH(RIGHT(B366,LEN(B366)-1)&amp;" jr.",espn!$A$2:$A$400,0),1))</f>
        <v>2</v>
      </c>
      <c r="M366">
        <f>IFERROR(L366-MIN(H366:J366),0)</f>
        <v>-0.5</v>
      </c>
      <c r="N366" t="s">
        <v>856</v>
      </c>
    </row>
    <row r="367" spans="1:14">
      <c r="A367">
        <v>145</v>
      </c>
      <c r="B367" t="s">
        <v>1473</v>
      </c>
      <c r="D367" t="s">
        <v>2018</v>
      </c>
      <c r="F367" t="s">
        <v>2019</v>
      </c>
      <c r="H367">
        <f t="shared" si="30"/>
        <v>2.5</v>
      </c>
      <c r="I367" t="str">
        <f t="shared" si="31"/>
        <v/>
      </c>
      <c r="J367">
        <f t="shared" si="32"/>
        <v>2.5</v>
      </c>
      <c r="K367" s="33">
        <f t="shared" si="29"/>
        <v>0</v>
      </c>
      <c r="L367">
        <f>IFERROR(INDEX(espn!$I$2:$I$400,MATCH(RIGHT(B367,LEN(B367)-1),espn!$A$2:$A$400,0),1),INDEX(espn!$I$2:$I$400,MATCH(RIGHT(B367,LEN(B367)-1)&amp;" jr.",espn!$A$2:$A$400,0),1))</f>
        <v>2</v>
      </c>
      <c r="M367">
        <f>IFERROR(L367-MIN(H367:J367),0)</f>
        <v>-0.5</v>
      </c>
      <c r="N367" t="s">
        <v>856</v>
      </c>
    </row>
    <row r="368" spans="1:14">
      <c r="A368">
        <v>150</v>
      </c>
      <c r="B368" t="s">
        <v>1085</v>
      </c>
      <c r="D368" t="s">
        <v>1878</v>
      </c>
      <c r="E368" t="s">
        <v>1878</v>
      </c>
      <c r="F368" t="s">
        <v>2020</v>
      </c>
      <c r="H368">
        <f t="shared" si="30"/>
        <v>2.5</v>
      </c>
      <c r="I368">
        <f t="shared" si="31"/>
        <v>2.5</v>
      </c>
      <c r="J368">
        <f t="shared" si="32"/>
        <v>2.5</v>
      </c>
      <c r="K368" s="33">
        <f t="shared" si="29"/>
        <v>0</v>
      </c>
      <c r="L368">
        <f>IFERROR(INDEX(espn!$I$2:$I$400,MATCH(RIGHT(B368,LEN(B368)-1),espn!$A$2:$A$400,0),1),INDEX(espn!$I$2:$I$400,MATCH(RIGHT(B368,LEN(B368)-1)&amp;" jr.",espn!$A$2:$A$400,0),1))</f>
        <v>3</v>
      </c>
      <c r="M368">
        <f>IFERROR(MAX(H368:J368)-L368,0)</f>
        <v>-0.5</v>
      </c>
      <c r="N368" t="s">
        <v>882</v>
      </c>
    </row>
    <row r="369" spans="1:14">
      <c r="A369">
        <v>152</v>
      </c>
      <c r="B369" t="s">
        <v>1451</v>
      </c>
      <c r="D369" t="s">
        <v>2021</v>
      </c>
      <c r="E369" t="s">
        <v>1878</v>
      </c>
      <c r="F369" t="s">
        <v>2022</v>
      </c>
      <c r="H369">
        <f t="shared" si="30"/>
        <v>2.5</v>
      </c>
      <c r="I369">
        <f t="shared" si="31"/>
        <v>2.5</v>
      </c>
      <c r="J369">
        <f t="shared" si="32"/>
        <v>2.5</v>
      </c>
      <c r="K369" s="33">
        <f t="shared" si="29"/>
        <v>0</v>
      </c>
      <c r="L369">
        <f>IFERROR(INDEX(espn!$I$2:$I$400,MATCH(RIGHT(B369,LEN(B369)-1),espn!$A$2:$A$400,0),1),INDEX(espn!$I$2:$I$400,MATCH(RIGHT(B369,LEN(B369)-1)&amp;" jr.",espn!$A$2:$A$400,0),1))</f>
        <v>3</v>
      </c>
      <c r="M369">
        <f>IFERROR(MAX(H369:J369)-L369,0)</f>
        <v>-0.5</v>
      </c>
      <c r="N369" t="s">
        <v>882</v>
      </c>
    </row>
    <row r="370" spans="1:14">
      <c r="A370">
        <v>156</v>
      </c>
      <c r="B370" t="s">
        <v>1385</v>
      </c>
      <c r="D370" t="s">
        <v>2023</v>
      </c>
      <c r="E370" t="s">
        <v>2024</v>
      </c>
      <c r="F370" t="s">
        <v>2025</v>
      </c>
      <c r="H370">
        <f t="shared" si="30"/>
        <v>2.5</v>
      </c>
      <c r="I370">
        <f t="shared" si="31"/>
        <v>2.5</v>
      </c>
      <c r="J370">
        <f t="shared" si="32"/>
        <v>2.5</v>
      </c>
      <c r="K370" s="33">
        <f t="shared" si="29"/>
        <v>0</v>
      </c>
      <c r="L370">
        <f>IFERROR(INDEX(espn!$I$2:$I$400,MATCH(RIGHT(B370,LEN(B370)-1),espn!$A$2:$A$400,0),1),INDEX(espn!$I$2:$I$400,MATCH(RIGHT(B370,LEN(B370)-1)&amp;" jr.",espn!$A$2:$A$400,0),1))</f>
        <v>3</v>
      </c>
      <c r="M370">
        <f>IFERROR(MAX(H370:J370)-L370,0)</f>
        <v>-0.5</v>
      </c>
      <c r="N370" t="s">
        <v>882</v>
      </c>
    </row>
    <row r="371" spans="1:14">
      <c r="A371">
        <v>160</v>
      </c>
      <c r="B371" t="s">
        <v>1075</v>
      </c>
      <c r="D371" t="s">
        <v>2026</v>
      </c>
      <c r="H371">
        <f t="shared" si="30"/>
        <v>2.5</v>
      </c>
      <c r="I371" t="str">
        <f t="shared" si="31"/>
        <v/>
      </c>
      <c r="J371" t="str">
        <f t="shared" si="32"/>
        <v/>
      </c>
      <c r="K371" s="33">
        <f t="shared" ref="K371:K402" si="33">MAX(G371:J371)-MIN(G371:J371)</f>
        <v>0</v>
      </c>
      <c r="L371">
        <f>IFERROR(INDEX(espn!$I$2:$I$400,MATCH(RIGHT(B371,LEN(B371)-1),espn!$A$2:$A$400,0),1),INDEX(espn!$I$2:$I$400,MATCH(RIGHT(B371,LEN(B371)-1)&amp;" jr.",espn!$A$2:$A$400,0),1))</f>
        <v>3</v>
      </c>
      <c r="M371">
        <f>IFERROR(MAX(H371:J371)-L371,0)</f>
        <v>-0.5</v>
      </c>
      <c r="N371" t="s">
        <v>882</v>
      </c>
    </row>
    <row r="372" spans="1:14">
      <c r="A372">
        <v>162</v>
      </c>
      <c r="B372" t="s">
        <v>1034</v>
      </c>
      <c r="D372" t="s">
        <v>1775</v>
      </c>
      <c r="E372" t="s">
        <v>2027</v>
      </c>
      <c r="F372" t="s">
        <v>2028</v>
      </c>
      <c r="H372">
        <f t="shared" si="30"/>
        <v>2.5</v>
      </c>
      <c r="I372">
        <f t="shared" si="31"/>
        <v>2.5</v>
      </c>
      <c r="J372">
        <f t="shared" si="32"/>
        <v>2.5</v>
      </c>
      <c r="K372" s="33">
        <f t="shared" si="33"/>
        <v>0</v>
      </c>
      <c r="L372">
        <f>IFERROR(INDEX(espn!$I$2:$I$400,MATCH(RIGHT(B372,LEN(B372)-1),espn!$A$2:$A$400,0),1),INDEX(espn!$I$2:$I$400,MATCH(RIGHT(B372,LEN(B372)-1)&amp;" jr.",espn!$A$2:$A$400,0),1))</f>
        <v>3</v>
      </c>
      <c r="M372">
        <f>IFERROR(MAX(H372:J372)-L372,0)</f>
        <v>-0.5</v>
      </c>
      <c r="N372" t="s">
        <v>882</v>
      </c>
    </row>
    <row r="373" spans="1:14">
      <c r="A373">
        <v>167</v>
      </c>
      <c r="B373" t="s">
        <v>1147</v>
      </c>
      <c r="D373" t="s">
        <v>2029</v>
      </c>
      <c r="F373" t="s">
        <v>1772</v>
      </c>
      <c r="H373">
        <f t="shared" si="30"/>
        <v>2.5</v>
      </c>
      <c r="I373" t="str">
        <f t="shared" si="31"/>
        <v/>
      </c>
      <c r="J373">
        <f t="shared" si="32"/>
        <v>2.5</v>
      </c>
      <c r="K373" s="33">
        <f t="shared" si="33"/>
        <v>0</v>
      </c>
      <c r="L373">
        <f>IFERROR(INDEX(espn!$I$2:$I$400,MATCH(RIGHT(B373,LEN(B373)-1),espn!$A$2:$A$400,0),1),INDEX(espn!$I$2:$I$400,MATCH(RIGHT(B373,LEN(B373)-1)&amp;" jr.",espn!$A$2:$A$400,0),1))</f>
        <v>2</v>
      </c>
      <c r="M373">
        <f>IFERROR(L373-MIN(H373:J373),0)</f>
        <v>-0.5</v>
      </c>
      <c r="N373" t="s">
        <v>856</v>
      </c>
    </row>
    <row r="374" spans="1:14">
      <c r="A374">
        <v>176</v>
      </c>
      <c r="B374" t="s">
        <v>1122</v>
      </c>
      <c r="D374" t="s">
        <v>2030</v>
      </c>
      <c r="F374" t="s">
        <v>1928</v>
      </c>
      <c r="H374">
        <f t="shared" si="30"/>
        <v>1.5</v>
      </c>
      <c r="I374" t="str">
        <f t="shared" si="31"/>
        <v/>
      </c>
      <c r="J374">
        <f t="shared" si="32"/>
        <v>1.5</v>
      </c>
      <c r="K374" s="33">
        <f t="shared" si="33"/>
        <v>0</v>
      </c>
      <c r="L374">
        <f>IFERROR(INDEX(espn!$I$2:$I$400,MATCH(RIGHT(B374,LEN(B374)-1),espn!$A$2:$A$400,0),1),INDEX(espn!$I$2:$I$400,MATCH(RIGHT(B374,LEN(B374)-1)&amp;" jr.",espn!$A$2:$A$400,0),1))</f>
        <v>2</v>
      </c>
      <c r="M374">
        <f t="shared" ref="M374:M379" si="34">IFERROR(MAX(H374:J374)-L374,0)</f>
        <v>-0.5</v>
      </c>
      <c r="N374" t="s">
        <v>882</v>
      </c>
    </row>
    <row r="375" spans="1:14">
      <c r="A375">
        <v>178</v>
      </c>
      <c r="B375" t="s">
        <v>1510</v>
      </c>
      <c r="D375" t="s">
        <v>2031</v>
      </c>
      <c r="F375" t="s">
        <v>2032</v>
      </c>
      <c r="H375">
        <f t="shared" si="30"/>
        <v>1.5</v>
      </c>
      <c r="I375" t="str">
        <f t="shared" si="31"/>
        <v/>
      </c>
      <c r="J375">
        <f t="shared" si="32"/>
        <v>1.5</v>
      </c>
      <c r="K375" s="33">
        <f t="shared" si="33"/>
        <v>0</v>
      </c>
      <c r="L375">
        <f>IFERROR(INDEX(espn!$I$2:$I$400,MATCH(RIGHT(B375,LEN(B375)-1),espn!$A$2:$A$400,0),1),INDEX(espn!$I$2:$I$400,MATCH(RIGHT(B375,LEN(B375)-1)&amp;" jr.",espn!$A$2:$A$400,0),1))</f>
        <v>2</v>
      </c>
      <c r="M375">
        <f t="shared" si="34"/>
        <v>-0.5</v>
      </c>
      <c r="N375" t="s">
        <v>882</v>
      </c>
    </row>
    <row r="376" spans="1:14">
      <c r="A376">
        <v>182</v>
      </c>
      <c r="B376" t="s">
        <v>1431</v>
      </c>
      <c r="D376" t="s">
        <v>2033</v>
      </c>
      <c r="F376" t="s">
        <v>1929</v>
      </c>
      <c r="H376">
        <f t="shared" si="30"/>
        <v>1.5</v>
      </c>
      <c r="I376" t="str">
        <f t="shared" si="31"/>
        <v/>
      </c>
      <c r="J376">
        <f t="shared" si="32"/>
        <v>1.5</v>
      </c>
      <c r="K376" s="33">
        <f t="shared" si="33"/>
        <v>0</v>
      </c>
      <c r="L376">
        <f>IFERROR(INDEX(espn!$I$2:$I$400,MATCH(RIGHT(B376,LEN(B376)-1),espn!$A$2:$A$400,0),1),INDEX(espn!$I$2:$I$400,MATCH(RIGHT(B376,LEN(B376)-1)&amp;" jr.",espn!$A$2:$A$400,0),1))</f>
        <v>2</v>
      </c>
      <c r="M376">
        <f t="shared" si="34"/>
        <v>-0.5</v>
      </c>
      <c r="N376" t="s">
        <v>882</v>
      </c>
    </row>
    <row r="377" spans="1:14">
      <c r="A377">
        <v>186</v>
      </c>
      <c r="B377" t="s">
        <v>1041</v>
      </c>
      <c r="D377" t="s">
        <v>2034</v>
      </c>
      <c r="F377" t="s">
        <v>2035</v>
      </c>
      <c r="H377">
        <f t="shared" si="30"/>
        <v>1.5</v>
      </c>
      <c r="I377" t="str">
        <f t="shared" si="31"/>
        <v/>
      </c>
      <c r="J377">
        <f t="shared" si="32"/>
        <v>1.5</v>
      </c>
      <c r="K377" s="33">
        <f t="shared" si="33"/>
        <v>0</v>
      </c>
      <c r="L377">
        <f>IFERROR(INDEX(espn!$I$2:$I$400,MATCH(RIGHT(B377,LEN(B377)-1),espn!$A$2:$A$400,0),1),INDEX(espn!$I$2:$I$400,MATCH(RIGHT(B377,LEN(B377)-1)&amp;" jr.",espn!$A$2:$A$400,0),1))</f>
        <v>2</v>
      </c>
      <c r="M377">
        <f t="shared" si="34"/>
        <v>-0.5</v>
      </c>
      <c r="N377" t="s">
        <v>882</v>
      </c>
    </row>
    <row r="378" spans="1:14">
      <c r="A378">
        <v>188</v>
      </c>
      <c r="B378" t="s">
        <v>1358</v>
      </c>
      <c r="D378" t="s">
        <v>2036</v>
      </c>
      <c r="E378" t="s">
        <v>2037</v>
      </c>
      <c r="F378" t="s">
        <v>2035</v>
      </c>
      <c r="H378">
        <f t="shared" si="30"/>
        <v>1.5</v>
      </c>
      <c r="I378">
        <f t="shared" si="31"/>
        <v>1.5</v>
      </c>
      <c r="J378">
        <f t="shared" si="32"/>
        <v>1.5</v>
      </c>
      <c r="K378" s="33">
        <f t="shared" si="33"/>
        <v>0</v>
      </c>
      <c r="L378">
        <f>IFERROR(INDEX(espn!$I$2:$I$400,MATCH(RIGHT(B378,LEN(B378)-1),espn!$A$2:$A$400,0),1),INDEX(espn!$I$2:$I$400,MATCH(RIGHT(B378,LEN(B378)-1)&amp;" jr.",espn!$A$2:$A$400,0),1))</f>
        <v>2</v>
      </c>
      <c r="M378">
        <f t="shared" si="34"/>
        <v>-0.5</v>
      </c>
      <c r="N378" t="s">
        <v>882</v>
      </c>
    </row>
    <row r="379" spans="1:14">
      <c r="A379">
        <v>190</v>
      </c>
      <c r="B379" t="s">
        <v>1038</v>
      </c>
      <c r="D379" t="s">
        <v>2036</v>
      </c>
      <c r="F379" t="s">
        <v>2038</v>
      </c>
      <c r="H379">
        <f t="shared" si="30"/>
        <v>1.5</v>
      </c>
      <c r="I379" t="str">
        <f t="shared" si="31"/>
        <v/>
      </c>
      <c r="J379">
        <f t="shared" si="32"/>
        <v>1.5</v>
      </c>
      <c r="K379" s="33">
        <f t="shared" si="33"/>
        <v>0</v>
      </c>
      <c r="L379">
        <f>IFERROR(INDEX(espn!$I$2:$I$400,MATCH(RIGHT(B379,LEN(B379)-1),espn!$A$2:$A$400,0),1),INDEX(espn!$I$2:$I$400,MATCH(RIGHT(B379,LEN(B379)-1)&amp;" jr.",espn!$A$2:$A$400,0),1))</f>
        <v>2</v>
      </c>
      <c r="M379">
        <f t="shared" si="34"/>
        <v>-0.5</v>
      </c>
      <c r="N379" t="s">
        <v>882</v>
      </c>
    </row>
    <row r="380" spans="1:14">
      <c r="A380">
        <v>195</v>
      </c>
      <c r="B380" t="s">
        <v>1094</v>
      </c>
      <c r="D380" t="s">
        <v>1939</v>
      </c>
      <c r="E380" t="s">
        <v>2039</v>
      </c>
      <c r="F380" t="s">
        <v>1936</v>
      </c>
      <c r="H380">
        <f t="shared" si="30"/>
        <v>1.5</v>
      </c>
      <c r="I380">
        <f t="shared" si="31"/>
        <v>1.5</v>
      </c>
      <c r="J380">
        <f t="shared" si="32"/>
        <v>1.5</v>
      </c>
      <c r="K380" s="33">
        <f t="shared" si="33"/>
        <v>0</v>
      </c>
      <c r="L380">
        <f>IFERROR(INDEX(espn!$I$2:$I$400,MATCH(RIGHT(B380,LEN(B380)-1),espn!$A$2:$A$400,0),1),INDEX(espn!$I$2:$I$400,MATCH(RIGHT(B380,LEN(B380)-1)&amp;" jr.",espn!$A$2:$A$400,0),1))</f>
        <v>1</v>
      </c>
      <c r="M380">
        <f>IFERROR(L380-MIN(H380:J380),0)</f>
        <v>-0.5</v>
      </c>
      <c r="N380" t="s">
        <v>856</v>
      </c>
    </row>
    <row r="381" spans="1:14">
      <c r="A381">
        <v>200</v>
      </c>
      <c r="B381" t="s">
        <v>1080</v>
      </c>
      <c r="E381" t="s">
        <v>1940</v>
      </c>
      <c r="F381" t="s">
        <v>2040</v>
      </c>
      <c r="H381" t="str">
        <f t="shared" si="30"/>
        <v/>
      </c>
      <c r="I381">
        <f t="shared" si="31"/>
        <v>1.5</v>
      </c>
      <c r="J381">
        <f t="shared" si="32"/>
        <v>1.5</v>
      </c>
      <c r="K381" s="33">
        <f t="shared" si="33"/>
        <v>0</v>
      </c>
      <c r="L381">
        <f>IFERROR(INDEX(espn!$I$2:$I$400,MATCH(RIGHT(B381,LEN(B381)-1),espn!$A$2:$A$400,0),1),INDEX(espn!$I$2:$I$400,MATCH(RIGHT(B381,LEN(B381)-1)&amp;" jr.",espn!$A$2:$A$400,0),1))</f>
        <v>2</v>
      </c>
      <c r="M381">
        <f>IFERROR(MAX(H381:J381)-L381,0)</f>
        <v>-0.5</v>
      </c>
      <c r="N381" t="s">
        <v>882</v>
      </c>
    </row>
    <row r="382" spans="1:14">
      <c r="A382">
        <v>202</v>
      </c>
      <c r="B382" t="s">
        <v>1132</v>
      </c>
      <c r="E382" t="s">
        <v>1940</v>
      </c>
      <c r="F382" t="s">
        <v>2041</v>
      </c>
      <c r="H382" t="str">
        <f t="shared" si="30"/>
        <v/>
      </c>
      <c r="I382">
        <f t="shared" si="31"/>
        <v>1.5</v>
      </c>
      <c r="J382">
        <f t="shared" si="32"/>
        <v>1.5</v>
      </c>
      <c r="K382" s="33">
        <f t="shared" si="33"/>
        <v>0</v>
      </c>
      <c r="L382">
        <f>IFERROR(INDEX(espn!$I$2:$I$400,MATCH(RIGHT(B382,LEN(B382)-1),espn!$A$2:$A$400,0),1),INDEX(espn!$I$2:$I$400,MATCH(RIGHT(B382,LEN(B382)-1)&amp;" jr.",espn!$A$2:$A$400,0),1))</f>
        <v>2</v>
      </c>
      <c r="M382">
        <f>IFERROR(MAX(H382:J382)-L382,0)</f>
        <v>-0.5</v>
      </c>
      <c r="N382" t="s">
        <v>882</v>
      </c>
    </row>
    <row r="383" spans="1:14">
      <c r="A383">
        <v>203</v>
      </c>
      <c r="B383" t="s">
        <v>1117</v>
      </c>
      <c r="E383" t="s">
        <v>2042</v>
      </c>
      <c r="F383" t="s">
        <v>2043</v>
      </c>
      <c r="H383" t="str">
        <f t="shared" si="30"/>
        <v/>
      </c>
      <c r="I383">
        <f t="shared" si="31"/>
        <v>1.5</v>
      </c>
      <c r="J383">
        <f t="shared" si="32"/>
        <v>1.5</v>
      </c>
      <c r="K383" s="33">
        <f t="shared" si="33"/>
        <v>0</v>
      </c>
      <c r="L383">
        <f>IFERROR(INDEX(espn!$I$2:$I$400,MATCH(RIGHT(B383,LEN(B383)-1),espn!$A$2:$A$400,0),1),INDEX(espn!$I$2:$I$400,MATCH(RIGHT(B383,LEN(B383)-1)&amp;" jr.",espn!$A$2:$A$400,0),1))</f>
        <v>1</v>
      </c>
      <c r="M383">
        <f>IFERROR(L383-MIN(H383:J383),0)</f>
        <v>-0.5</v>
      </c>
      <c r="N383" t="s">
        <v>856</v>
      </c>
    </row>
    <row r="384" spans="1:14">
      <c r="A384">
        <v>2</v>
      </c>
      <c r="B384" s="39" t="s">
        <v>1293</v>
      </c>
      <c r="D384" t="s">
        <v>2044</v>
      </c>
      <c r="E384" t="s">
        <v>2045</v>
      </c>
      <c r="F384" t="s">
        <v>2046</v>
      </c>
      <c r="H384">
        <f t="shared" si="30"/>
        <v>6.5</v>
      </c>
      <c r="I384">
        <f t="shared" si="31"/>
        <v>7.5</v>
      </c>
      <c r="J384">
        <f t="shared" si="32"/>
        <v>6.5</v>
      </c>
      <c r="K384" s="33">
        <f t="shared" si="33"/>
        <v>1</v>
      </c>
      <c r="L384">
        <f>IFERROR(INDEX(espn!$I$2:$I$400,MATCH(RIGHT(B384,LEN(B384)-1),espn!$A$2:$A$400,0),1),INDEX(espn!$I$2:$I$400,MATCH(RIGHT(B384,LEN(B384)-1)&amp;" jr.",espn!$A$2:$A$400,0),1))</f>
        <v>9</v>
      </c>
      <c r="M384">
        <f t="shared" ref="M384:M390" si="35">IFERROR(MAX(H384:J384)-L384,0)</f>
        <v>-1.5</v>
      </c>
      <c r="N384" t="s">
        <v>882</v>
      </c>
    </row>
    <row r="385" spans="1:14">
      <c r="A385">
        <v>26</v>
      </c>
      <c r="B385" s="39" t="s">
        <v>1282</v>
      </c>
      <c r="D385" t="s">
        <v>1968</v>
      </c>
      <c r="F385" t="s">
        <v>1801</v>
      </c>
      <c r="H385">
        <f t="shared" si="30"/>
        <v>4.5</v>
      </c>
      <c r="I385" t="str">
        <f t="shared" si="31"/>
        <v/>
      </c>
      <c r="J385">
        <f t="shared" si="32"/>
        <v>4.5</v>
      </c>
      <c r="K385" s="33">
        <f t="shared" si="33"/>
        <v>0</v>
      </c>
      <c r="L385">
        <f>IFERROR(INDEX(espn!$I$2:$I$400,MATCH(RIGHT(B385,LEN(B385)-1),espn!$A$2:$A$400,0),1),INDEX(espn!$I$2:$I$400,MATCH(RIGHT(B385,LEN(B385)-1)&amp;" jr.",espn!$A$2:$A$400,0),1))</f>
        <v>6</v>
      </c>
      <c r="M385">
        <f t="shared" si="35"/>
        <v>-1.5</v>
      </c>
      <c r="N385" t="s">
        <v>882</v>
      </c>
    </row>
    <row r="386" spans="1:14">
      <c r="A386">
        <v>72</v>
      </c>
      <c r="B386" t="s">
        <v>1305</v>
      </c>
      <c r="D386" t="s">
        <v>1758</v>
      </c>
      <c r="F386" t="s">
        <v>1755</v>
      </c>
      <c r="H386">
        <f t="shared" si="30"/>
        <v>3.5</v>
      </c>
      <c r="I386" t="str">
        <f t="shared" si="31"/>
        <v/>
      </c>
      <c r="J386">
        <f t="shared" si="32"/>
        <v>3.5</v>
      </c>
      <c r="K386" s="33">
        <f t="shared" si="33"/>
        <v>0</v>
      </c>
      <c r="L386">
        <f>IFERROR(INDEX(espn!$I$2:$I$400,MATCH(RIGHT(B386,LEN(B386)-1),espn!$A$2:$A$400,0),1),INDEX(espn!$I$2:$I$400,MATCH(RIGHT(B386,LEN(B386)-1)&amp;" jr.",espn!$A$2:$A$400,0),1))</f>
        <v>5</v>
      </c>
      <c r="M386">
        <f t="shared" si="35"/>
        <v>-1.5</v>
      </c>
      <c r="N386" t="s">
        <v>882</v>
      </c>
    </row>
    <row r="387" spans="1:14">
      <c r="A387">
        <v>124</v>
      </c>
      <c r="B387" t="s">
        <v>1156</v>
      </c>
      <c r="D387" t="s">
        <v>2047</v>
      </c>
      <c r="E387" t="s">
        <v>1868</v>
      </c>
      <c r="F387" t="s">
        <v>1869</v>
      </c>
      <c r="H387">
        <f t="shared" si="30"/>
        <v>2.5</v>
      </c>
      <c r="I387">
        <f t="shared" si="31"/>
        <v>2.5</v>
      </c>
      <c r="J387">
        <f t="shared" si="32"/>
        <v>2.5</v>
      </c>
      <c r="K387" s="33">
        <f t="shared" si="33"/>
        <v>0</v>
      </c>
      <c r="L387">
        <f>IFERROR(INDEX(espn!$I$2:$I$400,MATCH(RIGHT(B387,LEN(B387)-1),espn!$A$2:$A$400,0),1),INDEX(espn!$I$2:$I$400,MATCH(RIGHT(B387,LEN(B387)-1)&amp;" jr.",espn!$A$2:$A$400,0),1))</f>
        <v>4</v>
      </c>
      <c r="M387">
        <f t="shared" si="35"/>
        <v>-1.5</v>
      </c>
      <c r="N387" t="s">
        <v>882</v>
      </c>
    </row>
    <row r="388" spans="1:14">
      <c r="A388">
        <v>132</v>
      </c>
      <c r="B388" t="s">
        <v>1276</v>
      </c>
      <c r="D388" t="s">
        <v>1949</v>
      </c>
      <c r="E388" t="s">
        <v>2048</v>
      </c>
      <c r="F388" t="s">
        <v>2013</v>
      </c>
      <c r="H388">
        <f t="shared" si="30"/>
        <v>2.5</v>
      </c>
      <c r="I388">
        <f t="shared" si="31"/>
        <v>2.5</v>
      </c>
      <c r="J388">
        <f t="shared" si="32"/>
        <v>2.5</v>
      </c>
      <c r="K388" s="33">
        <f t="shared" si="33"/>
        <v>0</v>
      </c>
      <c r="L388">
        <f>IFERROR(INDEX(espn!$I$2:$I$400,MATCH(RIGHT(B388,LEN(B388)-1),espn!$A$2:$A$400,0),1),INDEX(espn!$I$2:$I$400,MATCH(RIGHT(B388,LEN(B388)-1)&amp;" jr.",espn!$A$2:$A$400,0),1))</f>
        <v>4</v>
      </c>
      <c r="M388">
        <f t="shared" si="35"/>
        <v>-1.5</v>
      </c>
      <c r="N388" t="s">
        <v>882</v>
      </c>
    </row>
    <row r="389" spans="1:14">
      <c r="A389">
        <v>158</v>
      </c>
      <c r="B389" t="s">
        <v>1365</v>
      </c>
      <c r="D389" t="s">
        <v>2049</v>
      </c>
      <c r="F389" t="s">
        <v>2050</v>
      </c>
      <c r="H389">
        <f t="shared" si="30"/>
        <v>2.5</v>
      </c>
      <c r="I389" t="str">
        <f t="shared" si="31"/>
        <v/>
      </c>
      <c r="J389">
        <f t="shared" si="32"/>
        <v>2.5</v>
      </c>
      <c r="K389" s="33">
        <f t="shared" si="33"/>
        <v>0</v>
      </c>
      <c r="L389">
        <f>IFERROR(INDEX(espn!$I$2:$I$400,MATCH(RIGHT(B389,LEN(B389)-1),espn!$A$2:$A$400,0),1),INDEX(espn!$I$2:$I$400,MATCH(RIGHT(B389,LEN(B389)-1)&amp;" jr.",espn!$A$2:$A$400,0),1))</f>
        <v>4</v>
      </c>
      <c r="M389">
        <f t="shared" si="35"/>
        <v>-1.5</v>
      </c>
      <c r="N389" t="s">
        <v>882</v>
      </c>
    </row>
    <row r="390" spans="1:14">
      <c r="A390">
        <v>184</v>
      </c>
      <c r="B390" t="s">
        <v>1286</v>
      </c>
      <c r="D390" t="s">
        <v>2051</v>
      </c>
      <c r="F390" t="s">
        <v>2034</v>
      </c>
      <c r="H390">
        <f t="shared" si="30"/>
        <v>1.5</v>
      </c>
      <c r="I390" t="str">
        <f t="shared" si="31"/>
        <v/>
      </c>
      <c r="J390">
        <f t="shared" si="32"/>
        <v>1.5</v>
      </c>
      <c r="K390" s="33">
        <f t="shared" si="33"/>
        <v>0</v>
      </c>
      <c r="L390">
        <f>IFERROR(INDEX(espn!$I$2:$I$400,MATCH(RIGHT(B390,LEN(B390)-1),espn!$A$2:$A$400,0),1),INDEX(espn!$I$2:$I$400,MATCH(RIGHT(B390,LEN(B390)-1)&amp;" jr.",espn!$A$2:$A$400,0),1))</f>
        <v>3</v>
      </c>
      <c r="M390">
        <f t="shared" si="35"/>
        <v>-1.5</v>
      </c>
      <c r="N390" t="s">
        <v>882</v>
      </c>
    </row>
  </sheetData>
  <autoFilter ref="A1:N390" xr:uid="{00000000-0009-0000-0000-000005000000}">
    <sortState xmlns:xlrd2="http://schemas.microsoft.com/office/spreadsheetml/2017/richdata2" ref="A2:N390">
      <sortCondition descending="1" ref="M1:M390"/>
    </sortState>
  </autoFilter>
  <conditionalFormatting sqref="K1:K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:M1048576">
    <cfRule type="colorScale" priority="1">
      <colorScale>
        <cfvo type="num" val="0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367"/>
  <sheetViews>
    <sheetView zoomScale="125" zoomScaleNormal="125" workbookViewId="0">
      <selection activeCell="G14" sqref="G14"/>
    </sheetView>
  </sheetViews>
  <sheetFormatPr baseColWidth="10" defaultRowHeight="13"/>
  <cols>
    <col min="1" max="1" width="19" style="40" bestFit="1" customWidth="1"/>
    <col min="2" max="2" width="20.1640625" style="40" bestFit="1" customWidth="1"/>
    <col min="3" max="13" width="10.83203125" style="40" customWidth="1"/>
    <col min="14" max="16384" width="10.83203125" style="40"/>
  </cols>
  <sheetData>
    <row r="1" spans="1:11">
      <c r="A1" s="39"/>
      <c r="G1" s="39" t="s">
        <v>2052</v>
      </c>
      <c r="H1" s="39" t="s">
        <v>2053</v>
      </c>
      <c r="I1" s="39" t="s">
        <v>1032</v>
      </c>
      <c r="J1" s="39" t="s">
        <v>1033</v>
      </c>
      <c r="K1" s="31"/>
    </row>
    <row r="2" spans="1:11">
      <c r="B2" t="s">
        <v>2054</v>
      </c>
      <c r="C2" t="s">
        <v>2055</v>
      </c>
      <c r="D2" t="s">
        <v>2056</v>
      </c>
      <c r="E2" t="s">
        <v>2057</v>
      </c>
      <c r="F2" t="s">
        <v>1649</v>
      </c>
      <c r="G2">
        <f t="shared" ref="G2:G33" si="0">IFERROR(MID(C2,2,LEN(C2)-5)*1,"")</f>
        <v>11.5</v>
      </c>
      <c r="H2">
        <f t="shared" ref="H2:H33" si="1">IFERROR(MID(D2,2,LEN(D2)-5)*1,"")</f>
        <v>12.5</v>
      </c>
      <c r="I2">
        <f t="shared" ref="I2:I33" si="2">IFERROR(MID(E2,2,LEN(E2)-5)*1,"")</f>
        <v>11.5</v>
      </c>
      <c r="J2">
        <f t="shared" ref="J2:J33" si="3">IFERROR(MID(F2,2,LEN(F2)-5)*1,"")</f>
        <v>12.5</v>
      </c>
      <c r="K2" s="33">
        <f t="shared" ref="K2:K65" si="4">MAX(G2:J2)-MIN(G2:J2)</f>
        <v>1</v>
      </c>
    </row>
    <row r="3" spans="1:11">
      <c r="B3" t="s">
        <v>2058</v>
      </c>
      <c r="C3" t="s">
        <v>2059</v>
      </c>
      <c r="D3" t="s">
        <v>1192</v>
      </c>
      <c r="E3" t="s">
        <v>2060</v>
      </c>
      <c r="F3" t="s">
        <v>1413</v>
      </c>
      <c r="G3">
        <f t="shared" si="0"/>
        <v>11.5</v>
      </c>
      <c r="H3">
        <f t="shared" si="1"/>
        <v>12.5</v>
      </c>
      <c r="I3">
        <f t="shared" si="2"/>
        <v>11.5</v>
      </c>
      <c r="J3">
        <f t="shared" si="3"/>
        <v>12.5</v>
      </c>
      <c r="K3" s="33">
        <f t="shared" si="4"/>
        <v>1</v>
      </c>
    </row>
    <row r="4" spans="1:11">
      <c r="B4" t="s">
        <v>2061</v>
      </c>
      <c r="C4" t="s">
        <v>2062</v>
      </c>
      <c r="D4" t="s">
        <v>2063</v>
      </c>
      <c r="E4" t="s">
        <v>2064</v>
      </c>
      <c r="F4" t="s">
        <v>2065</v>
      </c>
      <c r="G4">
        <f t="shared" si="0"/>
        <v>6.5</v>
      </c>
      <c r="H4">
        <f t="shared" si="1"/>
        <v>7.5</v>
      </c>
      <c r="I4">
        <f t="shared" si="2"/>
        <v>6.5</v>
      </c>
      <c r="J4">
        <f t="shared" si="3"/>
        <v>6.5</v>
      </c>
      <c r="K4" s="33">
        <f t="shared" si="4"/>
        <v>1</v>
      </c>
    </row>
    <row r="5" spans="1:11">
      <c r="B5" t="s">
        <v>2061</v>
      </c>
      <c r="C5" t="s">
        <v>2066</v>
      </c>
      <c r="D5" t="s">
        <v>2067</v>
      </c>
      <c r="E5" t="s">
        <v>2068</v>
      </c>
      <c r="F5" t="s">
        <v>2069</v>
      </c>
      <c r="G5">
        <f t="shared" si="0"/>
        <v>6.5</v>
      </c>
      <c r="H5">
        <f t="shared" si="1"/>
        <v>7.5</v>
      </c>
      <c r="I5">
        <f t="shared" si="2"/>
        <v>6.5</v>
      </c>
      <c r="J5">
        <f t="shared" si="3"/>
        <v>6.5</v>
      </c>
      <c r="K5" s="33">
        <f t="shared" si="4"/>
        <v>1</v>
      </c>
    </row>
    <row r="6" spans="1:11">
      <c r="B6" t="s">
        <v>2070</v>
      </c>
      <c r="C6" t="s">
        <v>2071</v>
      </c>
      <c r="D6" t="s">
        <v>1796</v>
      </c>
      <c r="E6" t="s">
        <v>2072</v>
      </c>
      <c r="F6" t="s">
        <v>1961</v>
      </c>
      <c r="G6">
        <f t="shared" si="0"/>
        <v>4.5</v>
      </c>
      <c r="H6">
        <f t="shared" si="1"/>
        <v>4.5</v>
      </c>
      <c r="I6">
        <f t="shared" si="2"/>
        <v>4.5</v>
      </c>
      <c r="J6">
        <f t="shared" si="3"/>
        <v>5.5</v>
      </c>
      <c r="K6" s="33">
        <f t="shared" si="4"/>
        <v>1</v>
      </c>
    </row>
    <row r="7" spans="1:11">
      <c r="B7" t="s">
        <v>2070</v>
      </c>
      <c r="C7" t="s">
        <v>2073</v>
      </c>
      <c r="D7" t="s">
        <v>1748</v>
      </c>
      <c r="E7" t="s">
        <v>1800</v>
      </c>
      <c r="F7" t="s">
        <v>2074</v>
      </c>
      <c r="G7">
        <f t="shared" si="0"/>
        <v>4.5</v>
      </c>
      <c r="H7">
        <f t="shared" si="1"/>
        <v>4.5</v>
      </c>
      <c r="I7">
        <f t="shared" si="2"/>
        <v>4.5</v>
      </c>
      <c r="J7">
        <f t="shared" si="3"/>
        <v>5.5</v>
      </c>
      <c r="K7" s="33">
        <f t="shared" si="4"/>
        <v>1</v>
      </c>
    </row>
    <row r="8" spans="1:11">
      <c r="B8" t="s">
        <v>2075</v>
      </c>
      <c r="D8" t="s">
        <v>1797</v>
      </c>
      <c r="E8" t="s">
        <v>2076</v>
      </c>
      <c r="F8" t="s">
        <v>1961</v>
      </c>
      <c r="G8" t="str">
        <f t="shared" si="0"/>
        <v/>
      </c>
      <c r="H8">
        <f t="shared" si="1"/>
        <v>4.5</v>
      </c>
      <c r="I8">
        <f t="shared" si="2"/>
        <v>4.5</v>
      </c>
      <c r="J8">
        <f t="shared" si="3"/>
        <v>5.5</v>
      </c>
      <c r="K8" s="33">
        <f t="shared" si="4"/>
        <v>1</v>
      </c>
    </row>
    <row r="9" spans="1:11">
      <c r="B9" t="s">
        <v>2075</v>
      </c>
      <c r="D9" t="s">
        <v>2077</v>
      </c>
      <c r="E9" t="s">
        <v>1968</v>
      </c>
      <c r="F9" t="s">
        <v>2074</v>
      </c>
      <c r="G9" t="str">
        <f t="shared" si="0"/>
        <v/>
      </c>
      <c r="H9">
        <f t="shared" si="1"/>
        <v>4.5</v>
      </c>
      <c r="I9">
        <f t="shared" si="2"/>
        <v>4.5</v>
      </c>
      <c r="J9">
        <f t="shared" si="3"/>
        <v>5.5</v>
      </c>
      <c r="K9" s="33">
        <f t="shared" si="4"/>
        <v>1</v>
      </c>
    </row>
    <row r="10" spans="1:11">
      <c r="B10" t="s">
        <v>2078</v>
      </c>
      <c r="D10" t="s">
        <v>2079</v>
      </c>
      <c r="E10" t="s">
        <v>2080</v>
      </c>
      <c r="G10" t="str">
        <f t="shared" si="0"/>
        <v/>
      </c>
      <c r="H10">
        <f t="shared" si="1"/>
        <v>4.5</v>
      </c>
      <c r="I10">
        <f t="shared" si="2"/>
        <v>3.5</v>
      </c>
      <c r="J10" t="str">
        <f t="shared" si="3"/>
        <v/>
      </c>
      <c r="K10" s="33">
        <f t="shared" si="4"/>
        <v>1</v>
      </c>
    </row>
    <row r="11" spans="1:11">
      <c r="B11" t="s">
        <v>2078</v>
      </c>
      <c r="D11" t="s">
        <v>2081</v>
      </c>
      <c r="E11" t="s">
        <v>1989</v>
      </c>
      <c r="G11" t="str">
        <f t="shared" si="0"/>
        <v/>
      </c>
      <c r="H11">
        <f t="shared" si="1"/>
        <v>4.5</v>
      </c>
      <c r="I11">
        <f t="shared" si="2"/>
        <v>3.5</v>
      </c>
      <c r="J11" t="str">
        <f t="shared" si="3"/>
        <v/>
      </c>
      <c r="K11" s="33">
        <f t="shared" si="4"/>
        <v>1</v>
      </c>
    </row>
    <row r="12" spans="1:11">
      <c r="B12" t="s">
        <v>2082</v>
      </c>
      <c r="D12" t="s">
        <v>2083</v>
      </c>
      <c r="E12" t="s">
        <v>2084</v>
      </c>
      <c r="G12" t="str">
        <f t="shared" si="0"/>
        <v/>
      </c>
      <c r="H12">
        <f t="shared" si="1"/>
        <v>3.5</v>
      </c>
      <c r="I12">
        <f t="shared" si="2"/>
        <v>2.5</v>
      </c>
      <c r="J12" t="str">
        <f t="shared" si="3"/>
        <v/>
      </c>
      <c r="K12" s="33">
        <f t="shared" si="4"/>
        <v>1</v>
      </c>
    </row>
    <row r="13" spans="1:11">
      <c r="B13" t="s">
        <v>2082</v>
      </c>
      <c r="D13" t="s">
        <v>2085</v>
      </c>
      <c r="E13" t="s">
        <v>2048</v>
      </c>
      <c r="G13" t="str">
        <f t="shared" si="0"/>
        <v/>
      </c>
      <c r="H13">
        <f t="shared" si="1"/>
        <v>3.5</v>
      </c>
      <c r="I13">
        <f t="shared" si="2"/>
        <v>2.5</v>
      </c>
      <c r="J13" t="str">
        <f t="shared" si="3"/>
        <v/>
      </c>
      <c r="K13" s="33">
        <f t="shared" si="4"/>
        <v>1</v>
      </c>
    </row>
    <row r="14" spans="1:11">
      <c r="G14" t="str">
        <f t="shared" si="0"/>
        <v/>
      </c>
      <c r="H14" t="str">
        <f t="shared" si="1"/>
        <v/>
      </c>
      <c r="I14" t="str">
        <f t="shared" si="2"/>
        <v/>
      </c>
      <c r="J14" t="str">
        <f t="shared" si="3"/>
        <v/>
      </c>
      <c r="K14" s="33">
        <f t="shared" si="4"/>
        <v>0</v>
      </c>
    </row>
    <row r="15" spans="1:11">
      <c r="B15" s="39" t="s">
        <v>2086</v>
      </c>
      <c r="C15" t="s">
        <v>1591</v>
      </c>
      <c r="D15" t="s">
        <v>2087</v>
      </c>
      <c r="E15" t="s">
        <v>2087</v>
      </c>
      <c r="F15" t="s">
        <v>2088</v>
      </c>
      <c r="G15">
        <f t="shared" si="0"/>
        <v>11.5</v>
      </c>
      <c r="H15">
        <f t="shared" si="1"/>
        <v>11.5</v>
      </c>
      <c r="I15">
        <f t="shared" si="2"/>
        <v>11.5</v>
      </c>
      <c r="J15">
        <f t="shared" si="3"/>
        <v>11.5</v>
      </c>
      <c r="K15" s="33">
        <f t="shared" si="4"/>
        <v>0</v>
      </c>
    </row>
    <row r="16" spans="1:11">
      <c r="B16" t="s">
        <v>2086</v>
      </c>
      <c r="C16" t="s">
        <v>2089</v>
      </c>
      <c r="D16" t="s">
        <v>2090</v>
      </c>
      <c r="E16" t="s">
        <v>2091</v>
      </c>
      <c r="F16" t="s">
        <v>2092</v>
      </c>
      <c r="G16">
        <f t="shared" si="0"/>
        <v>11.5</v>
      </c>
      <c r="H16">
        <f t="shared" si="1"/>
        <v>11.5</v>
      </c>
      <c r="I16">
        <f t="shared" si="2"/>
        <v>11.5</v>
      </c>
      <c r="J16">
        <f t="shared" si="3"/>
        <v>11.5</v>
      </c>
      <c r="K16" s="33">
        <f t="shared" si="4"/>
        <v>0</v>
      </c>
    </row>
    <row r="17" spans="2:11">
      <c r="B17" t="s">
        <v>2093</v>
      </c>
      <c r="C17" t="s">
        <v>2094</v>
      </c>
      <c r="D17" t="s">
        <v>1591</v>
      </c>
      <c r="E17" t="s">
        <v>2095</v>
      </c>
      <c r="F17" t="s">
        <v>2096</v>
      </c>
      <c r="G17">
        <f t="shared" si="0"/>
        <v>11.5</v>
      </c>
      <c r="H17">
        <f t="shared" si="1"/>
        <v>11.5</v>
      </c>
      <c r="I17">
        <f t="shared" si="2"/>
        <v>11.5</v>
      </c>
      <c r="J17">
        <f t="shared" si="3"/>
        <v>11.5</v>
      </c>
      <c r="K17" s="33">
        <f t="shared" si="4"/>
        <v>0</v>
      </c>
    </row>
    <row r="18" spans="2:11">
      <c r="B18" t="s">
        <v>2093</v>
      </c>
      <c r="C18" t="s">
        <v>2097</v>
      </c>
      <c r="D18" t="s">
        <v>2089</v>
      </c>
      <c r="E18" t="s">
        <v>2098</v>
      </c>
      <c r="F18" t="s">
        <v>2091</v>
      </c>
      <c r="G18">
        <f t="shared" si="0"/>
        <v>11.5</v>
      </c>
      <c r="H18">
        <f t="shared" si="1"/>
        <v>11.5</v>
      </c>
      <c r="I18">
        <f t="shared" si="2"/>
        <v>11.5</v>
      </c>
      <c r="J18">
        <f t="shared" si="3"/>
        <v>11.5</v>
      </c>
      <c r="K18" s="33">
        <f t="shared" si="4"/>
        <v>0</v>
      </c>
    </row>
    <row r="19" spans="2:11">
      <c r="B19" t="s">
        <v>2099</v>
      </c>
      <c r="D19" t="s">
        <v>2100</v>
      </c>
      <c r="E19" t="s">
        <v>1225</v>
      </c>
      <c r="F19" t="s">
        <v>1223</v>
      </c>
      <c r="G19" t="str">
        <f t="shared" si="0"/>
        <v/>
      </c>
      <c r="H19">
        <f t="shared" si="1"/>
        <v>9.5</v>
      </c>
      <c r="I19">
        <f t="shared" si="2"/>
        <v>9.5</v>
      </c>
      <c r="J19">
        <f t="shared" si="3"/>
        <v>9.5</v>
      </c>
      <c r="K19" s="33">
        <f t="shared" si="4"/>
        <v>0</v>
      </c>
    </row>
    <row r="20" spans="2:11">
      <c r="B20" t="s">
        <v>2099</v>
      </c>
      <c r="D20" t="s">
        <v>2101</v>
      </c>
      <c r="E20" t="s">
        <v>2102</v>
      </c>
      <c r="F20" t="s">
        <v>1504</v>
      </c>
      <c r="G20" t="str">
        <f t="shared" si="0"/>
        <v/>
      </c>
      <c r="H20">
        <f t="shared" si="1"/>
        <v>9.5</v>
      </c>
      <c r="I20">
        <f t="shared" si="2"/>
        <v>9.5</v>
      </c>
      <c r="J20">
        <f t="shared" si="3"/>
        <v>9.5</v>
      </c>
      <c r="K20" s="33">
        <f t="shared" si="4"/>
        <v>0</v>
      </c>
    </row>
    <row r="21" spans="2:11">
      <c r="B21" t="s">
        <v>2103</v>
      </c>
      <c r="C21" t="s">
        <v>2104</v>
      </c>
      <c r="D21" t="s">
        <v>2105</v>
      </c>
      <c r="F21" t="s">
        <v>2106</v>
      </c>
      <c r="G21">
        <f t="shared" si="0"/>
        <v>8.5</v>
      </c>
      <c r="H21">
        <f t="shared" si="1"/>
        <v>8.5</v>
      </c>
      <c r="I21" t="str">
        <f t="shared" si="2"/>
        <v/>
      </c>
      <c r="J21">
        <f t="shared" si="3"/>
        <v>8.5</v>
      </c>
      <c r="K21" s="33">
        <f t="shared" si="4"/>
        <v>0</v>
      </c>
    </row>
    <row r="22" spans="2:11">
      <c r="B22" t="s">
        <v>2103</v>
      </c>
      <c r="C22" t="s">
        <v>2107</v>
      </c>
      <c r="D22" t="s">
        <v>1481</v>
      </c>
      <c r="F22" t="s">
        <v>2108</v>
      </c>
      <c r="G22">
        <f t="shared" si="0"/>
        <v>8.5</v>
      </c>
      <c r="H22">
        <f t="shared" si="1"/>
        <v>8.5</v>
      </c>
      <c r="I22" t="str">
        <f t="shared" si="2"/>
        <v/>
      </c>
      <c r="J22">
        <f t="shared" si="3"/>
        <v>8.5</v>
      </c>
      <c r="K22" s="33">
        <f t="shared" si="4"/>
        <v>0</v>
      </c>
    </row>
    <row r="23" spans="2:11">
      <c r="B23" t="s">
        <v>2109</v>
      </c>
      <c r="C23" t="s">
        <v>2110</v>
      </c>
      <c r="D23" t="s">
        <v>1210</v>
      </c>
      <c r="E23" t="s">
        <v>2111</v>
      </c>
      <c r="F23" t="s">
        <v>2104</v>
      </c>
      <c r="G23">
        <f t="shared" si="0"/>
        <v>8.5</v>
      </c>
      <c r="H23">
        <f t="shared" si="1"/>
        <v>8.5</v>
      </c>
      <c r="I23">
        <f t="shared" si="2"/>
        <v>8.5</v>
      </c>
      <c r="J23">
        <f t="shared" si="3"/>
        <v>8.5</v>
      </c>
      <c r="K23" s="33">
        <f t="shared" si="4"/>
        <v>0</v>
      </c>
    </row>
    <row r="24" spans="2:11">
      <c r="B24" t="s">
        <v>2109</v>
      </c>
      <c r="C24" t="s">
        <v>2112</v>
      </c>
      <c r="D24" t="s">
        <v>2112</v>
      </c>
      <c r="E24" t="s">
        <v>2113</v>
      </c>
      <c r="F24" t="s">
        <v>2114</v>
      </c>
      <c r="G24">
        <f t="shared" si="0"/>
        <v>8.5</v>
      </c>
      <c r="H24">
        <f t="shared" si="1"/>
        <v>8.5</v>
      </c>
      <c r="I24">
        <f t="shared" si="2"/>
        <v>8.5</v>
      </c>
      <c r="J24">
        <f t="shared" si="3"/>
        <v>8.5</v>
      </c>
      <c r="K24" s="33">
        <f t="shared" si="4"/>
        <v>0</v>
      </c>
    </row>
    <row r="25" spans="2:11">
      <c r="B25" t="s">
        <v>2115</v>
      </c>
      <c r="C25" t="s">
        <v>1616</v>
      </c>
      <c r="D25" t="s">
        <v>2116</v>
      </c>
      <c r="E25" t="s">
        <v>1616</v>
      </c>
      <c r="F25" t="s">
        <v>1616</v>
      </c>
      <c r="G25">
        <f t="shared" si="0"/>
        <v>7.5</v>
      </c>
      <c r="H25">
        <f t="shared" si="1"/>
        <v>7.5</v>
      </c>
      <c r="I25">
        <f t="shared" si="2"/>
        <v>7.5</v>
      </c>
      <c r="J25">
        <f t="shared" si="3"/>
        <v>7.5</v>
      </c>
      <c r="K25" s="33">
        <f t="shared" si="4"/>
        <v>0</v>
      </c>
    </row>
    <row r="26" spans="2:11">
      <c r="B26" t="s">
        <v>2115</v>
      </c>
      <c r="C26" t="s">
        <v>1455</v>
      </c>
      <c r="D26" t="s">
        <v>2117</v>
      </c>
      <c r="E26" t="s">
        <v>1454</v>
      </c>
      <c r="F26" t="s">
        <v>2118</v>
      </c>
      <c r="G26">
        <f t="shared" si="0"/>
        <v>7.5</v>
      </c>
      <c r="H26">
        <f t="shared" si="1"/>
        <v>7.5</v>
      </c>
      <c r="I26">
        <f t="shared" si="2"/>
        <v>7.5</v>
      </c>
      <c r="J26">
        <f t="shared" si="3"/>
        <v>7.5</v>
      </c>
      <c r="K26" s="33">
        <f t="shared" si="4"/>
        <v>0</v>
      </c>
    </row>
    <row r="27" spans="2:11">
      <c r="B27" t="s">
        <v>2119</v>
      </c>
      <c r="D27" t="s">
        <v>2120</v>
      </c>
      <c r="E27" t="s">
        <v>2121</v>
      </c>
      <c r="G27" t="str">
        <f t="shared" si="0"/>
        <v/>
      </c>
      <c r="H27">
        <f t="shared" si="1"/>
        <v>7.5</v>
      </c>
      <c r="I27">
        <f t="shared" si="2"/>
        <v>7.5</v>
      </c>
      <c r="J27" t="str">
        <f t="shared" si="3"/>
        <v/>
      </c>
      <c r="K27" s="33">
        <f t="shared" si="4"/>
        <v>0</v>
      </c>
    </row>
    <row r="28" spans="2:11">
      <c r="B28" t="s">
        <v>2119</v>
      </c>
      <c r="D28" t="s">
        <v>2122</v>
      </c>
      <c r="E28" t="s">
        <v>2123</v>
      </c>
      <c r="G28" t="str">
        <f t="shared" si="0"/>
        <v/>
      </c>
      <c r="H28">
        <f t="shared" si="1"/>
        <v>7.5</v>
      </c>
      <c r="I28">
        <f t="shared" si="2"/>
        <v>7.5</v>
      </c>
      <c r="J28" t="str">
        <f t="shared" si="3"/>
        <v/>
      </c>
      <c r="K28" s="33">
        <f t="shared" si="4"/>
        <v>0</v>
      </c>
    </row>
    <row r="29" spans="2:11">
      <c r="B29" t="s">
        <v>2124</v>
      </c>
      <c r="C29" t="s">
        <v>2125</v>
      </c>
      <c r="D29" t="s">
        <v>2063</v>
      </c>
      <c r="E29" t="s">
        <v>2121</v>
      </c>
      <c r="F29" t="s">
        <v>2121</v>
      </c>
      <c r="G29">
        <f t="shared" si="0"/>
        <v>7.5</v>
      </c>
      <c r="H29">
        <f t="shared" si="1"/>
        <v>7.5</v>
      </c>
      <c r="I29">
        <f t="shared" si="2"/>
        <v>7.5</v>
      </c>
      <c r="J29">
        <f t="shared" si="3"/>
        <v>7.5</v>
      </c>
      <c r="K29" s="33">
        <f t="shared" si="4"/>
        <v>0</v>
      </c>
    </row>
    <row r="30" spans="2:11">
      <c r="B30" t="s">
        <v>2124</v>
      </c>
      <c r="C30" t="s">
        <v>2126</v>
      </c>
      <c r="D30" t="s">
        <v>2067</v>
      </c>
      <c r="E30" t="s">
        <v>2123</v>
      </c>
      <c r="F30" t="s">
        <v>2127</v>
      </c>
      <c r="G30">
        <f t="shared" si="0"/>
        <v>7.5</v>
      </c>
      <c r="H30">
        <f t="shared" si="1"/>
        <v>7.5</v>
      </c>
      <c r="I30">
        <f t="shared" si="2"/>
        <v>7.5</v>
      </c>
      <c r="J30">
        <f t="shared" si="3"/>
        <v>7.5</v>
      </c>
      <c r="K30" s="33">
        <f t="shared" si="4"/>
        <v>0</v>
      </c>
    </row>
    <row r="31" spans="2:11">
      <c r="B31" t="s">
        <v>2128</v>
      </c>
      <c r="C31" t="s">
        <v>2065</v>
      </c>
      <c r="D31" t="s">
        <v>2129</v>
      </c>
      <c r="E31" t="s">
        <v>2130</v>
      </c>
      <c r="F31" t="s">
        <v>2131</v>
      </c>
      <c r="G31">
        <f t="shared" si="0"/>
        <v>6.5</v>
      </c>
      <c r="H31">
        <f t="shared" si="1"/>
        <v>6.5</v>
      </c>
      <c r="I31">
        <f t="shared" si="2"/>
        <v>6.5</v>
      </c>
      <c r="J31">
        <f t="shared" si="3"/>
        <v>6.5</v>
      </c>
      <c r="K31" s="33">
        <f t="shared" si="4"/>
        <v>0</v>
      </c>
    </row>
    <row r="32" spans="2:11">
      <c r="B32" t="s">
        <v>2128</v>
      </c>
      <c r="C32" t="s">
        <v>2132</v>
      </c>
      <c r="D32" t="s">
        <v>2133</v>
      </c>
      <c r="E32" t="s">
        <v>2068</v>
      </c>
      <c r="F32" t="s">
        <v>2068</v>
      </c>
      <c r="G32">
        <f t="shared" si="0"/>
        <v>6.5</v>
      </c>
      <c r="H32">
        <f t="shared" si="1"/>
        <v>6.5</v>
      </c>
      <c r="I32">
        <f t="shared" si="2"/>
        <v>6.5</v>
      </c>
      <c r="J32">
        <f t="shared" si="3"/>
        <v>6.5</v>
      </c>
      <c r="K32" s="33">
        <f t="shared" si="4"/>
        <v>0</v>
      </c>
    </row>
    <row r="33" spans="2:11">
      <c r="B33" t="s">
        <v>2134</v>
      </c>
      <c r="C33" t="s">
        <v>2065</v>
      </c>
      <c r="D33" t="s">
        <v>2135</v>
      </c>
      <c r="E33" t="s">
        <v>2136</v>
      </c>
      <c r="F33" t="s">
        <v>2137</v>
      </c>
      <c r="G33">
        <f t="shared" si="0"/>
        <v>6.5</v>
      </c>
      <c r="H33">
        <f t="shared" si="1"/>
        <v>6.5</v>
      </c>
      <c r="I33">
        <f t="shared" si="2"/>
        <v>6.5</v>
      </c>
      <c r="J33">
        <f t="shared" si="3"/>
        <v>6.5</v>
      </c>
      <c r="K33" s="33">
        <f t="shared" si="4"/>
        <v>0</v>
      </c>
    </row>
    <row r="34" spans="2:11">
      <c r="B34" t="s">
        <v>2134</v>
      </c>
      <c r="C34" t="s">
        <v>2132</v>
      </c>
      <c r="D34" t="s">
        <v>2138</v>
      </c>
      <c r="E34" t="s">
        <v>2069</v>
      </c>
      <c r="F34" t="s">
        <v>1439</v>
      </c>
      <c r="G34">
        <f t="shared" ref="G34:G65" si="5">IFERROR(MID(C34,2,LEN(C34)-5)*1,"")</f>
        <v>6.5</v>
      </c>
      <c r="H34">
        <f t="shared" ref="H34:H65" si="6">IFERROR(MID(D34,2,LEN(D34)-5)*1,"")</f>
        <v>6.5</v>
      </c>
      <c r="I34">
        <f t="shared" ref="I34:I65" si="7">IFERROR(MID(E34,2,LEN(E34)-5)*1,"")</f>
        <v>6.5</v>
      </c>
      <c r="J34">
        <f t="shared" ref="J34:J65" si="8">IFERROR(MID(F34,2,LEN(F34)-5)*1,"")</f>
        <v>6.5</v>
      </c>
      <c r="K34" s="33">
        <f t="shared" si="4"/>
        <v>0</v>
      </c>
    </row>
    <row r="35" spans="2:11">
      <c r="B35" t="s">
        <v>2139</v>
      </c>
      <c r="C35" t="s">
        <v>2136</v>
      </c>
      <c r="D35" t="s">
        <v>2140</v>
      </c>
      <c r="E35" t="s">
        <v>2135</v>
      </c>
      <c r="F35" t="s">
        <v>2135</v>
      </c>
      <c r="G35">
        <f t="shared" si="5"/>
        <v>6.5</v>
      </c>
      <c r="H35">
        <f t="shared" si="6"/>
        <v>6.5</v>
      </c>
      <c r="I35">
        <f t="shared" si="7"/>
        <v>6.5</v>
      </c>
      <c r="J35">
        <f t="shared" si="8"/>
        <v>6.5</v>
      </c>
      <c r="K35" s="33">
        <f t="shared" si="4"/>
        <v>0</v>
      </c>
    </row>
    <row r="36" spans="2:11">
      <c r="B36" t="s">
        <v>2139</v>
      </c>
      <c r="C36" t="s">
        <v>2141</v>
      </c>
      <c r="D36" t="s">
        <v>2142</v>
      </c>
      <c r="E36" t="s">
        <v>1439</v>
      </c>
      <c r="F36" t="s">
        <v>1116</v>
      </c>
      <c r="G36">
        <f t="shared" si="5"/>
        <v>6.5</v>
      </c>
      <c r="H36">
        <f t="shared" si="6"/>
        <v>6.5</v>
      </c>
      <c r="I36">
        <f t="shared" si="7"/>
        <v>6.5</v>
      </c>
      <c r="J36">
        <f t="shared" si="8"/>
        <v>6.5</v>
      </c>
      <c r="K36" s="33">
        <f t="shared" si="4"/>
        <v>0</v>
      </c>
    </row>
    <row r="37" spans="2:11">
      <c r="B37" t="s">
        <v>2143</v>
      </c>
      <c r="C37" t="s">
        <v>1595</v>
      </c>
      <c r="D37" t="s">
        <v>1595</v>
      </c>
      <c r="E37" t="s">
        <v>1637</v>
      </c>
      <c r="G37">
        <f t="shared" si="5"/>
        <v>6.5</v>
      </c>
      <c r="H37">
        <f t="shared" si="6"/>
        <v>6.5</v>
      </c>
      <c r="I37">
        <f t="shared" si="7"/>
        <v>6.5</v>
      </c>
      <c r="J37" t="str">
        <f t="shared" si="8"/>
        <v/>
      </c>
      <c r="K37" s="33">
        <f t="shared" si="4"/>
        <v>0</v>
      </c>
    </row>
    <row r="38" spans="2:11">
      <c r="B38" t="s">
        <v>2143</v>
      </c>
      <c r="C38" t="s">
        <v>1116</v>
      </c>
      <c r="D38" t="s">
        <v>1116</v>
      </c>
      <c r="E38" t="s">
        <v>1116</v>
      </c>
      <c r="G38">
        <f t="shared" si="5"/>
        <v>6.5</v>
      </c>
      <c r="H38">
        <f t="shared" si="6"/>
        <v>6.5</v>
      </c>
      <c r="I38">
        <f t="shared" si="7"/>
        <v>6.5</v>
      </c>
      <c r="J38" t="str">
        <f t="shared" si="8"/>
        <v/>
      </c>
      <c r="K38" s="33">
        <f t="shared" si="4"/>
        <v>0</v>
      </c>
    </row>
    <row r="39" spans="2:11">
      <c r="B39" t="s">
        <v>2144</v>
      </c>
      <c r="D39" t="s">
        <v>1595</v>
      </c>
      <c r="E39" t="s">
        <v>1955</v>
      </c>
      <c r="F39" t="s">
        <v>2136</v>
      </c>
      <c r="G39" t="str">
        <f t="shared" si="5"/>
        <v/>
      </c>
      <c r="H39">
        <f t="shared" si="6"/>
        <v>6.5</v>
      </c>
      <c r="I39">
        <f t="shared" si="7"/>
        <v>6.5</v>
      </c>
      <c r="J39">
        <f t="shared" si="8"/>
        <v>6.5</v>
      </c>
      <c r="K39" s="33">
        <f t="shared" si="4"/>
        <v>0</v>
      </c>
    </row>
    <row r="40" spans="2:11">
      <c r="B40" s="39" t="s">
        <v>2144</v>
      </c>
      <c r="D40" t="s">
        <v>1163</v>
      </c>
      <c r="E40" t="s">
        <v>2145</v>
      </c>
      <c r="F40" t="s">
        <v>1439</v>
      </c>
      <c r="G40" t="str">
        <f t="shared" si="5"/>
        <v/>
      </c>
      <c r="H40">
        <f t="shared" si="6"/>
        <v>6.5</v>
      </c>
      <c r="I40">
        <f t="shared" si="7"/>
        <v>6.5</v>
      </c>
      <c r="J40">
        <f t="shared" si="8"/>
        <v>6.5</v>
      </c>
      <c r="K40" s="33">
        <f t="shared" si="4"/>
        <v>0</v>
      </c>
    </row>
    <row r="41" spans="2:11">
      <c r="B41" t="s">
        <v>2146</v>
      </c>
      <c r="C41" t="s">
        <v>1595</v>
      </c>
      <c r="D41" t="s">
        <v>1955</v>
      </c>
      <c r="E41" t="s">
        <v>2147</v>
      </c>
      <c r="F41" t="s">
        <v>1595</v>
      </c>
      <c r="G41">
        <f t="shared" si="5"/>
        <v>6.5</v>
      </c>
      <c r="H41">
        <f t="shared" si="6"/>
        <v>6.5</v>
      </c>
      <c r="I41">
        <f t="shared" si="7"/>
        <v>6.5</v>
      </c>
      <c r="J41">
        <f t="shared" si="8"/>
        <v>6.5</v>
      </c>
      <c r="K41" s="33">
        <f t="shared" si="4"/>
        <v>0</v>
      </c>
    </row>
    <row r="42" spans="2:11">
      <c r="B42" t="s">
        <v>2146</v>
      </c>
      <c r="C42" t="s">
        <v>1116</v>
      </c>
      <c r="D42" t="s">
        <v>2148</v>
      </c>
      <c r="E42" t="s">
        <v>1782</v>
      </c>
      <c r="F42" t="s">
        <v>1782</v>
      </c>
      <c r="G42">
        <f t="shared" si="5"/>
        <v>6.5</v>
      </c>
      <c r="H42">
        <f t="shared" si="6"/>
        <v>6.5</v>
      </c>
      <c r="I42">
        <f t="shared" si="7"/>
        <v>6.5</v>
      </c>
      <c r="J42">
        <f t="shared" si="8"/>
        <v>6.5</v>
      </c>
      <c r="K42" s="33">
        <f t="shared" si="4"/>
        <v>0</v>
      </c>
    </row>
    <row r="43" spans="2:11">
      <c r="B43" t="s">
        <v>2149</v>
      </c>
      <c r="C43" t="s">
        <v>1955</v>
      </c>
      <c r="D43" t="s">
        <v>2150</v>
      </c>
      <c r="E43" t="s">
        <v>1955</v>
      </c>
      <c r="F43" t="s">
        <v>2147</v>
      </c>
      <c r="G43">
        <f t="shared" si="5"/>
        <v>6.5</v>
      </c>
      <c r="H43">
        <f t="shared" si="6"/>
        <v>6.5</v>
      </c>
      <c r="I43">
        <f t="shared" si="7"/>
        <v>6.5</v>
      </c>
      <c r="J43">
        <f t="shared" si="8"/>
        <v>6.5</v>
      </c>
      <c r="K43" s="33">
        <f t="shared" si="4"/>
        <v>0</v>
      </c>
    </row>
    <row r="44" spans="2:11">
      <c r="B44" t="s">
        <v>2149</v>
      </c>
      <c r="C44" t="s">
        <v>2151</v>
      </c>
      <c r="D44" t="s">
        <v>1780</v>
      </c>
      <c r="E44" t="s">
        <v>2152</v>
      </c>
      <c r="F44" t="s">
        <v>2153</v>
      </c>
      <c r="G44">
        <f t="shared" si="5"/>
        <v>6.5</v>
      </c>
      <c r="H44">
        <f t="shared" si="6"/>
        <v>6.5</v>
      </c>
      <c r="I44">
        <f t="shared" si="7"/>
        <v>6.5</v>
      </c>
      <c r="J44">
        <f t="shared" si="8"/>
        <v>6.5</v>
      </c>
      <c r="K44" s="33">
        <f t="shared" si="4"/>
        <v>0</v>
      </c>
    </row>
    <row r="45" spans="2:11">
      <c r="B45" t="s">
        <v>2154</v>
      </c>
      <c r="C45" t="s">
        <v>2155</v>
      </c>
      <c r="D45" t="s">
        <v>1713</v>
      </c>
      <c r="E45" t="s">
        <v>2156</v>
      </c>
      <c r="F45" t="s">
        <v>1710</v>
      </c>
      <c r="G45">
        <f t="shared" si="5"/>
        <v>6.5</v>
      </c>
      <c r="H45">
        <f t="shared" si="6"/>
        <v>6.5</v>
      </c>
      <c r="I45">
        <f t="shared" si="7"/>
        <v>6.5</v>
      </c>
      <c r="J45">
        <f t="shared" si="8"/>
        <v>6.5</v>
      </c>
      <c r="K45" s="33">
        <f t="shared" si="4"/>
        <v>0</v>
      </c>
    </row>
    <row r="46" spans="2:11">
      <c r="B46" s="39" t="s">
        <v>2154</v>
      </c>
      <c r="C46" t="s">
        <v>1945</v>
      </c>
      <c r="D46" t="s">
        <v>2157</v>
      </c>
      <c r="E46" t="s">
        <v>2158</v>
      </c>
      <c r="F46" t="s">
        <v>2159</v>
      </c>
      <c r="G46">
        <f t="shared" si="5"/>
        <v>6.5</v>
      </c>
      <c r="H46">
        <f t="shared" si="6"/>
        <v>6.5</v>
      </c>
      <c r="I46">
        <f t="shared" si="7"/>
        <v>6.5</v>
      </c>
      <c r="J46">
        <f t="shared" si="8"/>
        <v>6.5</v>
      </c>
      <c r="K46" s="33">
        <f t="shared" si="4"/>
        <v>0</v>
      </c>
    </row>
    <row r="47" spans="2:11">
      <c r="B47" t="s">
        <v>2160</v>
      </c>
      <c r="C47" t="s">
        <v>2161</v>
      </c>
      <c r="D47" t="s">
        <v>2161</v>
      </c>
      <c r="E47" t="s">
        <v>2162</v>
      </c>
      <c r="F47" t="s">
        <v>2163</v>
      </c>
      <c r="G47">
        <f t="shared" si="5"/>
        <v>5.5</v>
      </c>
      <c r="H47">
        <f t="shared" si="6"/>
        <v>5.5</v>
      </c>
      <c r="I47">
        <f t="shared" si="7"/>
        <v>5.5</v>
      </c>
      <c r="J47">
        <f t="shared" si="8"/>
        <v>5.5</v>
      </c>
      <c r="K47" s="33">
        <f t="shared" si="4"/>
        <v>0</v>
      </c>
    </row>
    <row r="48" spans="2:11">
      <c r="B48" t="s">
        <v>2160</v>
      </c>
      <c r="C48" t="s">
        <v>2164</v>
      </c>
      <c r="D48" t="s">
        <v>2164</v>
      </c>
      <c r="E48" t="s">
        <v>2164</v>
      </c>
      <c r="F48" t="s">
        <v>2164</v>
      </c>
      <c r="G48">
        <f t="shared" si="5"/>
        <v>5.5</v>
      </c>
      <c r="H48">
        <f t="shared" si="6"/>
        <v>5.5</v>
      </c>
      <c r="I48">
        <f t="shared" si="7"/>
        <v>5.5</v>
      </c>
      <c r="J48">
        <f t="shared" si="8"/>
        <v>5.5</v>
      </c>
      <c r="K48" s="33">
        <f t="shared" si="4"/>
        <v>0</v>
      </c>
    </row>
    <row r="49" spans="1:11">
      <c r="B49" t="s">
        <v>2165</v>
      </c>
      <c r="C49" t="s">
        <v>2166</v>
      </c>
      <c r="D49" t="s">
        <v>2167</v>
      </c>
      <c r="E49" t="s">
        <v>1714</v>
      </c>
      <c r="G49">
        <f t="shared" si="5"/>
        <v>5.5</v>
      </c>
      <c r="H49">
        <f t="shared" si="6"/>
        <v>5.5</v>
      </c>
      <c r="I49">
        <f t="shared" si="7"/>
        <v>5.5</v>
      </c>
      <c r="J49" t="str">
        <f t="shared" si="8"/>
        <v/>
      </c>
      <c r="K49" s="33">
        <f t="shared" si="4"/>
        <v>0</v>
      </c>
    </row>
    <row r="50" spans="1:11">
      <c r="B50" t="s">
        <v>2165</v>
      </c>
      <c r="C50" t="s">
        <v>2168</v>
      </c>
      <c r="D50" t="s">
        <v>2169</v>
      </c>
      <c r="E50" t="s">
        <v>1786</v>
      </c>
      <c r="G50">
        <f t="shared" si="5"/>
        <v>5.5</v>
      </c>
      <c r="H50">
        <f t="shared" si="6"/>
        <v>5.5</v>
      </c>
      <c r="I50">
        <f t="shared" si="7"/>
        <v>5.5</v>
      </c>
      <c r="J50" t="str">
        <f t="shared" si="8"/>
        <v/>
      </c>
      <c r="K50" s="33">
        <f t="shared" si="4"/>
        <v>0</v>
      </c>
    </row>
    <row r="51" spans="1:11">
      <c r="B51" t="s">
        <v>2170</v>
      </c>
      <c r="C51" t="s">
        <v>2166</v>
      </c>
      <c r="D51" t="s">
        <v>2171</v>
      </c>
      <c r="E51" t="s">
        <v>2172</v>
      </c>
      <c r="F51" t="s">
        <v>2167</v>
      </c>
      <c r="G51">
        <f t="shared" si="5"/>
        <v>5.5</v>
      </c>
      <c r="H51">
        <f t="shared" si="6"/>
        <v>5.5</v>
      </c>
      <c r="I51">
        <f t="shared" si="7"/>
        <v>5.5</v>
      </c>
      <c r="J51">
        <f t="shared" si="8"/>
        <v>5.5</v>
      </c>
      <c r="K51" s="33">
        <f t="shared" si="4"/>
        <v>0</v>
      </c>
    </row>
    <row r="52" spans="1:11">
      <c r="B52" t="s">
        <v>2170</v>
      </c>
      <c r="C52" t="s">
        <v>2168</v>
      </c>
      <c r="D52" t="s">
        <v>2173</v>
      </c>
      <c r="E52" t="s">
        <v>1946</v>
      </c>
      <c r="F52" t="s">
        <v>1946</v>
      </c>
      <c r="G52">
        <f t="shared" si="5"/>
        <v>5.5</v>
      </c>
      <c r="H52">
        <f t="shared" si="6"/>
        <v>5.5</v>
      </c>
      <c r="I52">
        <f t="shared" si="7"/>
        <v>5.5</v>
      </c>
      <c r="J52">
        <f t="shared" si="8"/>
        <v>5.5</v>
      </c>
      <c r="K52" s="33">
        <f t="shared" si="4"/>
        <v>0</v>
      </c>
    </row>
    <row r="53" spans="1:11">
      <c r="B53" t="s">
        <v>2174</v>
      </c>
      <c r="E53" t="s">
        <v>1714</v>
      </c>
      <c r="G53" t="str">
        <f t="shared" si="5"/>
        <v/>
      </c>
      <c r="H53" t="str">
        <f t="shared" si="6"/>
        <v/>
      </c>
      <c r="I53">
        <f t="shared" si="7"/>
        <v>5.5</v>
      </c>
      <c r="J53" t="str">
        <f t="shared" si="8"/>
        <v/>
      </c>
      <c r="K53" s="33">
        <f t="shared" si="4"/>
        <v>0</v>
      </c>
    </row>
    <row r="54" spans="1:11">
      <c r="B54" t="s">
        <v>2174</v>
      </c>
      <c r="E54" t="s">
        <v>1786</v>
      </c>
      <c r="G54" t="str">
        <f t="shared" si="5"/>
        <v/>
      </c>
      <c r="H54" t="str">
        <f t="shared" si="6"/>
        <v/>
      </c>
      <c r="I54">
        <f t="shared" si="7"/>
        <v>5.5</v>
      </c>
      <c r="J54" t="str">
        <f t="shared" si="8"/>
        <v/>
      </c>
      <c r="K54" s="33">
        <f t="shared" si="4"/>
        <v>0</v>
      </c>
    </row>
    <row r="55" spans="1:11">
      <c r="B55" t="s">
        <v>2175</v>
      </c>
      <c r="C55" t="s">
        <v>1571</v>
      </c>
      <c r="D55" t="s">
        <v>2176</v>
      </c>
      <c r="E55" t="s">
        <v>2177</v>
      </c>
      <c r="F55" t="s">
        <v>2178</v>
      </c>
      <c r="G55">
        <f t="shared" si="5"/>
        <v>5.5</v>
      </c>
      <c r="H55">
        <f t="shared" si="6"/>
        <v>5.5</v>
      </c>
      <c r="I55">
        <f t="shared" si="7"/>
        <v>5.5</v>
      </c>
      <c r="J55">
        <f t="shared" si="8"/>
        <v>5.5</v>
      </c>
      <c r="K55" s="33">
        <f t="shared" si="4"/>
        <v>0</v>
      </c>
    </row>
    <row r="56" spans="1:11">
      <c r="B56" t="s">
        <v>2175</v>
      </c>
      <c r="C56" t="s">
        <v>2179</v>
      </c>
      <c r="D56" t="s">
        <v>2180</v>
      </c>
      <c r="E56" t="s">
        <v>2179</v>
      </c>
      <c r="F56" t="s">
        <v>2179</v>
      </c>
      <c r="G56">
        <f t="shared" si="5"/>
        <v>5.5</v>
      </c>
      <c r="H56">
        <f t="shared" si="6"/>
        <v>5.5</v>
      </c>
      <c r="I56">
        <f t="shared" si="7"/>
        <v>5.5</v>
      </c>
      <c r="J56">
        <f t="shared" si="8"/>
        <v>5.5</v>
      </c>
      <c r="K56" s="33">
        <f t="shared" si="4"/>
        <v>0</v>
      </c>
    </row>
    <row r="57" spans="1:11">
      <c r="B57" t="s">
        <v>2181</v>
      </c>
      <c r="D57" t="s">
        <v>2182</v>
      </c>
      <c r="E57" t="s">
        <v>2183</v>
      </c>
      <c r="F57" t="s">
        <v>2183</v>
      </c>
      <c r="G57" t="str">
        <f t="shared" si="5"/>
        <v/>
      </c>
      <c r="H57">
        <f t="shared" si="6"/>
        <v>5.5</v>
      </c>
      <c r="I57">
        <f t="shared" si="7"/>
        <v>5.5</v>
      </c>
      <c r="J57">
        <f t="shared" si="8"/>
        <v>5.5</v>
      </c>
      <c r="K57" s="33">
        <f t="shared" si="4"/>
        <v>0</v>
      </c>
    </row>
    <row r="58" spans="1:11">
      <c r="B58" t="s">
        <v>2181</v>
      </c>
      <c r="D58" t="s">
        <v>2184</v>
      </c>
      <c r="E58" t="s">
        <v>2185</v>
      </c>
      <c r="F58" t="s">
        <v>2186</v>
      </c>
      <c r="G58" t="str">
        <f t="shared" si="5"/>
        <v/>
      </c>
      <c r="H58">
        <f t="shared" si="6"/>
        <v>5.5</v>
      </c>
      <c r="I58">
        <f t="shared" si="7"/>
        <v>5.5</v>
      </c>
      <c r="J58">
        <f t="shared" si="8"/>
        <v>5.5</v>
      </c>
      <c r="K58" s="33">
        <f t="shared" si="4"/>
        <v>0</v>
      </c>
    </row>
    <row r="59" spans="1:11">
      <c r="B59" t="s">
        <v>2187</v>
      </c>
      <c r="C59" t="s">
        <v>1961</v>
      </c>
      <c r="D59" t="s">
        <v>1960</v>
      </c>
      <c r="E59" t="s">
        <v>2183</v>
      </c>
      <c r="F59" t="s">
        <v>2183</v>
      </c>
      <c r="G59">
        <f t="shared" si="5"/>
        <v>5.5</v>
      </c>
      <c r="H59">
        <f t="shared" si="6"/>
        <v>5.5</v>
      </c>
      <c r="I59">
        <f t="shared" si="7"/>
        <v>5.5</v>
      </c>
      <c r="J59">
        <f t="shared" si="8"/>
        <v>5.5</v>
      </c>
      <c r="K59" s="33">
        <f t="shared" si="4"/>
        <v>0</v>
      </c>
    </row>
    <row r="60" spans="1:11">
      <c r="B60" t="s">
        <v>2187</v>
      </c>
      <c r="C60" t="s">
        <v>1790</v>
      </c>
      <c r="D60" t="s">
        <v>2188</v>
      </c>
      <c r="E60" t="s">
        <v>2185</v>
      </c>
      <c r="F60" t="s">
        <v>2186</v>
      </c>
      <c r="G60">
        <f t="shared" si="5"/>
        <v>5.5</v>
      </c>
      <c r="H60">
        <f t="shared" si="6"/>
        <v>5.5</v>
      </c>
      <c r="I60">
        <f t="shared" si="7"/>
        <v>5.5</v>
      </c>
      <c r="J60">
        <f t="shared" si="8"/>
        <v>5.5</v>
      </c>
      <c r="K60" s="33">
        <f t="shared" si="4"/>
        <v>0</v>
      </c>
    </row>
    <row r="61" spans="1:11">
      <c r="B61" t="s">
        <v>2189</v>
      </c>
      <c r="C61" t="s">
        <v>1961</v>
      </c>
      <c r="D61" t="s">
        <v>2190</v>
      </c>
      <c r="E61" t="s">
        <v>1961</v>
      </c>
      <c r="F61" t="s">
        <v>2183</v>
      </c>
      <c r="G61">
        <f t="shared" si="5"/>
        <v>5.5</v>
      </c>
      <c r="H61">
        <f t="shared" si="6"/>
        <v>5.5</v>
      </c>
      <c r="I61">
        <f t="shared" si="7"/>
        <v>5.5</v>
      </c>
      <c r="J61">
        <f t="shared" si="8"/>
        <v>5.5</v>
      </c>
      <c r="K61" s="33">
        <f t="shared" si="4"/>
        <v>0</v>
      </c>
    </row>
    <row r="62" spans="1:11">
      <c r="A62" s="31"/>
      <c r="B62" t="s">
        <v>2189</v>
      </c>
      <c r="C62" t="s">
        <v>1790</v>
      </c>
      <c r="D62" t="s">
        <v>2191</v>
      </c>
      <c r="E62" t="s">
        <v>2192</v>
      </c>
      <c r="F62" t="s">
        <v>2186</v>
      </c>
      <c r="G62">
        <f t="shared" si="5"/>
        <v>5.5</v>
      </c>
      <c r="H62">
        <f t="shared" si="6"/>
        <v>5.5</v>
      </c>
      <c r="I62">
        <f t="shared" si="7"/>
        <v>5.5</v>
      </c>
      <c r="J62">
        <f t="shared" si="8"/>
        <v>5.5</v>
      </c>
      <c r="K62" s="33">
        <f t="shared" si="4"/>
        <v>0</v>
      </c>
    </row>
    <row r="63" spans="1:11">
      <c r="B63" t="s">
        <v>2193</v>
      </c>
      <c r="C63" t="s">
        <v>2194</v>
      </c>
      <c r="D63" t="s">
        <v>1961</v>
      </c>
      <c r="E63" t="s">
        <v>2194</v>
      </c>
      <c r="F63" t="s">
        <v>1960</v>
      </c>
      <c r="G63">
        <f t="shared" si="5"/>
        <v>5.5</v>
      </c>
      <c r="H63">
        <f t="shared" si="6"/>
        <v>5.5</v>
      </c>
      <c r="I63">
        <f t="shared" si="7"/>
        <v>5.5</v>
      </c>
      <c r="J63">
        <f t="shared" si="8"/>
        <v>5.5</v>
      </c>
      <c r="K63" s="33">
        <f t="shared" si="4"/>
        <v>0</v>
      </c>
    </row>
    <row r="64" spans="1:11">
      <c r="B64" t="s">
        <v>2193</v>
      </c>
      <c r="C64" t="s">
        <v>2192</v>
      </c>
      <c r="D64" t="s">
        <v>1790</v>
      </c>
      <c r="E64" t="s">
        <v>1788</v>
      </c>
      <c r="F64" t="s">
        <v>2191</v>
      </c>
      <c r="G64">
        <f t="shared" si="5"/>
        <v>5.5</v>
      </c>
      <c r="H64">
        <f t="shared" si="6"/>
        <v>5.5</v>
      </c>
      <c r="I64">
        <f t="shared" si="7"/>
        <v>5.5</v>
      </c>
      <c r="J64">
        <f t="shared" si="8"/>
        <v>5.5</v>
      </c>
      <c r="K64" s="33">
        <f t="shared" si="4"/>
        <v>0</v>
      </c>
    </row>
    <row r="65" spans="1:11">
      <c r="B65" t="s">
        <v>2195</v>
      </c>
      <c r="E65" t="s">
        <v>2076</v>
      </c>
      <c r="G65" t="str">
        <f t="shared" si="5"/>
        <v/>
      </c>
      <c r="H65" t="str">
        <f t="shared" si="6"/>
        <v/>
      </c>
      <c r="I65">
        <f t="shared" si="7"/>
        <v>4.5</v>
      </c>
      <c r="J65" t="str">
        <f t="shared" si="8"/>
        <v/>
      </c>
      <c r="K65" s="33">
        <f t="shared" si="4"/>
        <v>0</v>
      </c>
    </row>
    <row r="66" spans="1:11">
      <c r="B66" s="39" t="s">
        <v>2195</v>
      </c>
      <c r="E66" t="s">
        <v>1968</v>
      </c>
      <c r="G66" t="str">
        <f t="shared" ref="G66:G97" si="9">IFERROR(MID(C66,2,LEN(C66)-5)*1,"")</f>
        <v/>
      </c>
      <c r="H66" t="str">
        <f t="shared" ref="H66:H97" si="10">IFERROR(MID(D66,2,LEN(D66)-5)*1,"")</f>
        <v/>
      </c>
      <c r="I66">
        <f t="shared" ref="I66:I97" si="11">IFERROR(MID(E66,2,LEN(E66)-5)*1,"")</f>
        <v>4.5</v>
      </c>
      <c r="J66" t="str">
        <f t="shared" ref="J66:J97" si="12">IFERROR(MID(F66,2,LEN(F66)-5)*1,"")</f>
        <v/>
      </c>
      <c r="K66" s="33">
        <f t="shared" ref="K66:K129" si="13">MAX(G66:J66)-MIN(G66:J66)</f>
        <v>0</v>
      </c>
    </row>
    <row r="67" spans="1:11">
      <c r="B67" t="s">
        <v>2196</v>
      </c>
      <c r="C67" t="s">
        <v>2197</v>
      </c>
      <c r="D67" t="s">
        <v>2198</v>
      </c>
      <c r="E67" t="s">
        <v>1727</v>
      </c>
      <c r="G67">
        <f t="shared" si="9"/>
        <v>4.5</v>
      </c>
      <c r="H67">
        <f t="shared" si="10"/>
        <v>4.5</v>
      </c>
      <c r="I67">
        <f t="shared" si="11"/>
        <v>4.5</v>
      </c>
      <c r="J67" t="str">
        <f t="shared" si="12"/>
        <v/>
      </c>
      <c r="K67" s="33">
        <f t="shared" si="13"/>
        <v>0</v>
      </c>
    </row>
    <row r="68" spans="1:11">
      <c r="B68" t="s">
        <v>2196</v>
      </c>
      <c r="C68" t="s">
        <v>1801</v>
      </c>
      <c r="D68" t="s">
        <v>2199</v>
      </c>
      <c r="E68" t="s">
        <v>1750</v>
      </c>
      <c r="G68">
        <f t="shared" si="9"/>
        <v>4.5</v>
      </c>
      <c r="H68">
        <f t="shared" si="10"/>
        <v>4.5</v>
      </c>
      <c r="I68">
        <f t="shared" si="11"/>
        <v>4.5</v>
      </c>
      <c r="J68" t="str">
        <f t="shared" si="12"/>
        <v/>
      </c>
      <c r="K68" s="33">
        <f t="shared" si="13"/>
        <v>0</v>
      </c>
    </row>
    <row r="69" spans="1:11">
      <c r="B69" t="s">
        <v>2200</v>
      </c>
      <c r="C69" t="s">
        <v>2072</v>
      </c>
      <c r="D69" t="s">
        <v>1727</v>
      </c>
      <c r="E69" t="s">
        <v>1976</v>
      </c>
      <c r="G69">
        <f t="shared" si="9"/>
        <v>4.5</v>
      </c>
      <c r="H69">
        <f t="shared" si="10"/>
        <v>4.5</v>
      </c>
      <c r="I69">
        <f t="shared" si="11"/>
        <v>4.5</v>
      </c>
      <c r="J69" t="str">
        <f t="shared" si="12"/>
        <v/>
      </c>
      <c r="K69" s="33">
        <f t="shared" si="13"/>
        <v>0</v>
      </c>
    </row>
    <row r="70" spans="1:11">
      <c r="B70" t="s">
        <v>2200</v>
      </c>
      <c r="C70" t="s">
        <v>1968</v>
      </c>
      <c r="D70" t="s">
        <v>1970</v>
      </c>
      <c r="E70" t="s">
        <v>1971</v>
      </c>
      <c r="G70">
        <f t="shared" si="9"/>
        <v>4.5</v>
      </c>
      <c r="H70">
        <f t="shared" si="10"/>
        <v>4.5</v>
      </c>
      <c r="I70">
        <f t="shared" si="11"/>
        <v>4.5</v>
      </c>
      <c r="J70" t="str">
        <f t="shared" si="12"/>
        <v/>
      </c>
      <c r="K70" s="33">
        <f t="shared" si="13"/>
        <v>0</v>
      </c>
    </row>
    <row r="71" spans="1:11">
      <c r="B71" t="s">
        <v>2201</v>
      </c>
      <c r="C71" t="s">
        <v>1805</v>
      </c>
      <c r="D71" t="s">
        <v>1804</v>
      </c>
      <c r="E71" t="s">
        <v>1799</v>
      </c>
      <c r="G71">
        <f t="shared" si="9"/>
        <v>4.5</v>
      </c>
      <c r="H71">
        <f t="shared" si="10"/>
        <v>4.5</v>
      </c>
      <c r="I71">
        <f t="shared" si="11"/>
        <v>4.5</v>
      </c>
      <c r="J71" t="str">
        <f t="shared" si="12"/>
        <v/>
      </c>
      <c r="K71" s="33">
        <f t="shared" si="13"/>
        <v>0</v>
      </c>
    </row>
    <row r="72" spans="1:11">
      <c r="A72" s="31"/>
      <c r="B72" t="s">
        <v>2201</v>
      </c>
      <c r="C72" t="s">
        <v>1750</v>
      </c>
      <c r="D72" t="s">
        <v>1971</v>
      </c>
      <c r="E72" t="s">
        <v>1801</v>
      </c>
      <c r="G72">
        <f t="shared" si="9"/>
        <v>4.5</v>
      </c>
      <c r="H72">
        <f t="shared" si="10"/>
        <v>4.5</v>
      </c>
      <c r="I72">
        <f t="shared" si="11"/>
        <v>4.5</v>
      </c>
      <c r="J72" t="str">
        <f t="shared" si="12"/>
        <v/>
      </c>
      <c r="K72" s="33">
        <f t="shared" si="13"/>
        <v>0</v>
      </c>
    </row>
    <row r="73" spans="1:11">
      <c r="B73" t="s">
        <v>2202</v>
      </c>
      <c r="C73" t="s">
        <v>1813</v>
      </c>
      <c r="D73" t="s">
        <v>1813</v>
      </c>
      <c r="E73" t="s">
        <v>1813</v>
      </c>
      <c r="G73">
        <f t="shared" si="9"/>
        <v>4.5</v>
      </c>
      <c r="H73">
        <f t="shared" si="10"/>
        <v>4.5</v>
      </c>
      <c r="I73">
        <f t="shared" si="11"/>
        <v>4.5</v>
      </c>
      <c r="J73" t="str">
        <f t="shared" si="12"/>
        <v/>
      </c>
      <c r="K73" s="33">
        <f t="shared" si="13"/>
        <v>0</v>
      </c>
    </row>
    <row r="74" spans="1:11">
      <c r="B74" t="s">
        <v>2202</v>
      </c>
      <c r="C74" t="s">
        <v>1972</v>
      </c>
      <c r="D74" t="s">
        <v>1972</v>
      </c>
      <c r="E74" t="s">
        <v>1973</v>
      </c>
      <c r="G74">
        <f t="shared" si="9"/>
        <v>4.5</v>
      </c>
      <c r="H74">
        <f t="shared" si="10"/>
        <v>4.5</v>
      </c>
      <c r="I74">
        <f t="shared" si="11"/>
        <v>4.5</v>
      </c>
      <c r="J74" t="str">
        <f t="shared" si="12"/>
        <v/>
      </c>
      <c r="K74" s="33">
        <f t="shared" si="13"/>
        <v>0</v>
      </c>
    </row>
    <row r="75" spans="1:11">
      <c r="B75" t="s">
        <v>2203</v>
      </c>
      <c r="C75" t="s">
        <v>1976</v>
      </c>
      <c r="D75" t="s">
        <v>2204</v>
      </c>
      <c r="E75" t="s">
        <v>2205</v>
      </c>
      <c r="G75">
        <f t="shared" si="9"/>
        <v>4.5</v>
      </c>
      <c r="H75">
        <f t="shared" si="10"/>
        <v>4.5</v>
      </c>
      <c r="I75">
        <f t="shared" si="11"/>
        <v>4.5</v>
      </c>
      <c r="J75" t="str">
        <f t="shared" si="12"/>
        <v/>
      </c>
      <c r="K75" s="33">
        <f t="shared" si="13"/>
        <v>0</v>
      </c>
    </row>
    <row r="76" spans="1:11">
      <c r="B76" t="s">
        <v>2203</v>
      </c>
      <c r="C76" t="s">
        <v>1973</v>
      </c>
      <c r="D76" t="s">
        <v>1762</v>
      </c>
      <c r="E76" t="s">
        <v>1810</v>
      </c>
      <c r="G76">
        <f t="shared" si="9"/>
        <v>4.5</v>
      </c>
      <c r="H76">
        <f t="shared" si="10"/>
        <v>4.5</v>
      </c>
      <c r="I76">
        <f t="shared" si="11"/>
        <v>4.5</v>
      </c>
      <c r="J76" t="str">
        <f t="shared" si="12"/>
        <v/>
      </c>
      <c r="K76" s="33">
        <f t="shared" si="13"/>
        <v>0</v>
      </c>
    </row>
    <row r="77" spans="1:11">
      <c r="B77" t="s">
        <v>2206</v>
      </c>
      <c r="E77" t="s">
        <v>1983</v>
      </c>
      <c r="G77" t="str">
        <f t="shared" si="9"/>
        <v/>
      </c>
      <c r="H77" t="str">
        <f t="shared" si="10"/>
        <v/>
      </c>
      <c r="I77">
        <f t="shared" si="11"/>
        <v>4.5</v>
      </c>
      <c r="J77" t="str">
        <f t="shared" si="12"/>
        <v/>
      </c>
      <c r="K77" s="33">
        <f t="shared" si="13"/>
        <v>0</v>
      </c>
    </row>
    <row r="78" spans="1:11">
      <c r="B78" t="s">
        <v>2206</v>
      </c>
      <c r="E78" t="s">
        <v>1827</v>
      </c>
      <c r="G78" t="str">
        <f t="shared" si="9"/>
        <v/>
      </c>
      <c r="H78" t="str">
        <f t="shared" si="10"/>
        <v/>
      </c>
      <c r="I78">
        <f t="shared" si="11"/>
        <v>4.5</v>
      </c>
      <c r="J78" t="str">
        <f t="shared" si="12"/>
        <v/>
      </c>
      <c r="K78" s="33">
        <f t="shared" si="13"/>
        <v>0</v>
      </c>
    </row>
    <row r="79" spans="1:11">
      <c r="B79" t="s">
        <v>2207</v>
      </c>
      <c r="E79" t="s">
        <v>1729</v>
      </c>
      <c r="G79" t="str">
        <f t="shared" si="9"/>
        <v/>
      </c>
      <c r="H79" t="str">
        <f t="shared" si="10"/>
        <v/>
      </c>
      <c r="I79">
        <f t="shared" si="11"/>
        <v>3.5</v>
      </c>
      <c r="J79" t="str">
        <f t="shared" si="12"/>
        <v/>
      </c>
      <c r="K79" s="33">
        <f t="shared" si="13"/>
        <v>0</v>
      </c>
    </row>
    <row r="80" spans="1:11">
      <c r="B80" t="s">
        <v>2207</v>
      </c>
      <c r="D80" s="39"/>
      <c r="E80" t="s">
        <v>1761</v>
      </c>
      <c r="G80" t="str">
        <f t="shared" si="9"/>
        <v/>
      </c>
      <c r="H80" t="str">
        <f t="shared" si="10"/>
        <v/>
      </c>
      <c r="I80">
        <f t="shared" si="11"/>
        <v>3.5</v>
      </c>
      <c r="J80" t="str">
        <f t="shared" si="12"/>
        <v/>
      </c>
      <c r="K80" s="33">
        <f t="shared" si="13"/>
        <v>0</v>
      </c>
    </row>
    <row r="81" spans="2:11">
      <c r="B81" t="s">
        <v>2208</v>
      </c>
      <c r="D81" t="s">
        <v>2209</v>
      </c>
      <c r="E81" t="s">
        <v>2080</v>
      </c>
      <c r="G81" t="str">
        <f t="shared" si="9"/>
        <v/>
      </c>
      <c r="H81">
        <f t="shared" si="10"/>
        <v>3.5</v>
      </c>
      <c r="I81">
        <f t="shared" si="11"/>
        <v>3.5</v>
      </c>
      <c r="J81" t="str">
        <f t="shared" si="12"/>
        <v/>
      </c>
      <c r="K81" s="33">
        <f t="shared" si="13"/>
        <v>0</v>
      </c>
    </row>
    <row r="82" spans="2:11">
      <c r="B82" t="s">
        <v>2208</v>
      </c>
      <c r="D82" t="s">
        <v>2210</v>
      </c>
      <c r="E82" t="s">
        <v>2211</v>
      </c>
      <c r="G82" t="str">
        <f t="shared" si="9"/>
        <v/>
      </c>
      <c r="H82">
        <f t="shared" si="10"/>
        <v>3.5</v>
      </c>
      <c r="I82">
        <f t="shared" si="11"/>
        <v>3.5</v>
      </c>
      <c r="J82" t="str">
        <f t="shared" si="12"/>
        <v/>
      </c>
      <c r="K82" s="33">
        <f t="shared" si="13"/>
        <v>0</v>
      </c>
    </row>
    <row r="83" spans="2:11">
      <c r="B83" t="s">
        <v>2212</v>
      </c>
      <c r="C83" t="s">
        <v>2213</v>
      </c>
      <c r="D83" t="s">
        <v>2214</v>
      </c>
      <c r="E83" t="s">
        <v>1764</v>
      </c>
      <c r="G83">
        <f t="shared" si="9"/>
        <v>3.5</v>
      </c>
      <c r="H83">
        <f t="shared" si="10"/>
        <v>3.5</v>
      </c>
      <c r="I83">
        <f t="shared" si="11"/>
        <v>3.5</v>
      </c>
      <c r="J83" t="str">
        <f t="shared" si="12"/>
        <v/>
      </c>
      <c r="K83" s="33">
        <f t="shared" si="13"/>
        <v>0</v>
      </c>
    </row>
    <row r="84" spans="2:11">
      <c r="B84" t="s">
        <v>2212</v>
      </c>
      <c r="C84" t="s">
        <v>1758</v>
      </c>
      <c r="D84" t="s">
        <v>1989</v>
      </c>
      <c r="E84" t="s">
        <v>2211</v>
      </c>
      <c r="G84">
        <f t="shared" si="9"/>
        <v>3.5</v>
      </c>
      <c r="H84">
        <f t="shared" si="10"/>
        <v>3.5</v>
      </c>
      <c r="I84">
        <f t="shared" si="11"/>
        <v>3.5</v>
      </c>
      <c r="J84" t="str">
        <f t="shared" si="12"/>
        <v/>
      </c>
      <c r="K84" s="33">
        <f t="shared" si="13"/>
        <v>0</v>
      </c>
    </row>
    <row r="85" spans="2:11">
      <c r="B85" t="s">
        <v>2215</v>
      </c>
      <c r="D85" t="s">
        <v>2216</v>
      </c>
      <c r="E85" t="s">
        <v>2080</v>
      </c>
      <c r="G85" t="str">
        <f t="shared" si="9"/>
        <v/>
      </c>
      <c r="H85">
        <f t="shared" si="10"/>
        <v>3.5</v>
      </c>
      <c r="I85">
        <f t="shared" si="11"/>
        <v>3.5</v>
      </c>
      <c r="J85" t="str">
        <f t="shared" si="12"/>
        <v/>
      </c>
      <c r="K85" s="33">
        <f t="shared" si="13"/>
        <v>0</v>
      </c>
    </row>
    <row r="86" spans="2:11">
      <c r="B86" t="s">
        <v>2215</v>
      </c>
      <c r="D86" t="s">
        <v>2217</v>
      </c>
      <c r="E86" t="s">
        <v>2211</v>
      </c>
      <c r="G86" t="str">
        <f t="shared" si="9"/>
        <v/>
      </c>
      <c r="H86">
        <f t="shared" si="10"/>
        <v>3.5</v>
      </c>
      <c r="I86">
        <f t="shared" si="11"/>
        <v>3.5</v>
      </c>
      <c r="J86" t="str">
        <f t="shared" si="12"/>
        <v/>
      </c>
      <c r="K86" s="33">
        <f t="shared" si="13"/>
        <v>0</v>
      </c>
    </row>
    <row r="87" spans="2:11">
      <c r="B87" t="s">
        <v>2218</v>
      </c>
      <c r="E87" t="s">
        <v>1833</v>
      </c>
      <c r="G87" t="str">
        <f t="shared" si="9"/>
        <v/>
      </c>
      <c r="H87" t="str">
        <f t="shared" si="10"/>
        <v/>
      </c>
      <c r="I87">
        <f t="shared" si="11"/>
        <v>3.5</v>
      </c>
      <c r="J87" t="str">
        <f t="shared" si="12"/>
        <v/>
      </c>
      <c r="K87" s="33">
        <f t="shared" si="13"/>
        <v>0</v>
      </c>
    </row>
    <row r="88" spans="2:11">
      <c r="B88" t="s">
        <v>2218</v>
      </c>
      <c r="E88" t="s">
        <v>2219</v>
      </c>
      <c r="G88" t="str">
        <f t="shared" si="9"/>
        <v/>
      </c>
      <c r="H88" t="str">
        <f t="shared" si="10"/>
        <v/>
      </c>
      <c r="I88">
        <f t="shared" si="11"/>
        <v>3.5</v>
      </c>
      <c r="J88" t="str">
        <f t="shared" si="12"/>
        <v/>
      </c>
      <c r="K88" s="33">
        <f t="shared" si="13"/>
        <v>0</v>
      </c>
    </row>
    <row r="89" spans="2:11">
      <c r="B89" t="s">
        <v>2220</v>
      </c>
      <c r="D89" t="s">
        <v>2221</v>
      </c>
      <c r="G89" t="str">
        <f t="shared" si="9"/>
        <v/>
      </c>
      <c r="H89">
        <f t="shared" si="10"/>
        <v>3.5</v>
      </c>
      <c r="I89" t="str">
        <f t="shared" si="11"/>
        <v/>
      </c>
      <c r="J89" t="str">
        <f t="shared" si="12"/>
        <v/>
      </c>
      <c r="K89" s="33">
        <f t="shared" si="13"/>
        <v>0</v>
      </c>
    </row>
    <row r="90" spans="2:11">
      <c r="B90" t="s">
        <v>2220</v>
      </c>
      <c r="D90" t="s">
        <v>2222</v>
      </c>
      <c r="G90" t="str">
        <f t="shared" si="9"/>
        <v/>
      </c>
      <c r="H90">
        <f t="shared" si="10"/>
        <v>3.5</v>
      </c>
      <c r="I90" t="str">
        <f t="shared" si="11"/>
        <v/>
      </c>
      <c r="J90" t="str">
        <f t="shared" si="12"/>
        <v/>
      </c>
      <c r="K90" s="33">
        <f t="shared" si="13"/>
        <v>0</v>
      </c>
    </row>
    <row r="91" spans="2:11">
      <c r="B91" t="s">
        <v>2223</v>
      </c>
      <c r="E91" t="s">
        <v>2002</v>
      </c>
      <c r="G91" t="str">
        <f t="shared" si="9"/>
        <v/>
      </c>
      <c r="H91" t="str">
        <f t="shared" si="10"/>
        <v/>
      </c>
      <c r="I91">
        <f t="shared" si="11"/>
        <v>3.5</v>
      </c>
      <c r="J91" t="str">
        <f t="shared" si="12"/>
        <v/>
      </c>
      <c r="K91" s="33">
        <f t="shared" si="13"/>
        <v>0</v>
      </c>
    </row>
    <row r="92" spans="2:11">
      <c r="B92" t="s">
        <v>2223</v>
      </c>
      <c r="E92" t="s">
        <v>2006</v>
      </c>
      <c r="G92" t="str">
        <f t="shared" si="9"/>
        <v/>
      </c>
      <c r="H92" t="str">
        <f t="shared" si="10"/>
        <v/>
      </c>
      <c r="I92">
        <f t="shared" si="11"/>
        <v>3.5</v>
      </c>
      <c r="J92" t="str">
        <f t="shared" si="12"/>
        <v/>
      </c>
      <c r="K92" s="33">
        <f t="shared" si="13"/>
        <v>0</v>
      </c>
    </row>
    <row r="93" spans="2:11">
      <c r="B93" t="s">
        <v>2224</v>
      </c>
      <c r="E93" t="s">
        <v>1732</v>
      </c>
      <c r="G93" t="str">
        <f t="shared" si="9"/>
        <v/>
      </c>
      <c r="H93" t="str">
        <f t="shared" si="10"/>
        <v/>
      </c>
      <c r="I93">
        <f t="shared" si="11"/>
        <v>2.5</v>
      </c>
      <c r="J93" t="str">
        <f t="shared" si="12"/>
        <v/>
      </c>
      <c r="K93" s="33">
        <f t="shared" si="13"/>
        <v>0</v>
      </c>
    </row>
    <row r="94" spans="2:11">
      <c r="B94" t="s">
        <v>2224</v>
      </c>
      <c r="E94" t="s">
        <v>1950</v>
      </c>
      <c r="G94" t="str">
        <f t="shared" si="9"/>
        <v/>
      </c>
      <c r="H94" t="str">
        <f t="shared" si="10"/>
        <v/>
      </c>
      <c r="I94">
        <f t="shared" si="11"/>
        <v>2.5</v>
      </c>
      <c r="J94" t="str">
        <f t="shared" si="12"/>
        <v/>
      </c>
      <c r="K94" s="33">
        <f t="shared" si="13"/>
        <v>0</v>
      </c>
    </row>
    <row r="95" spans="2:11">
      <c r="B95" t="s">
        <v>2225</v>
      </c>
      <c r="D95" t="s">
        <v>2016</v>
      </c>
      <c r="E95" t="s">
        <v>2226</v>
      </c>
      <c r="G95" t="str">
        <f t="shared" si="9"/>
        <v/>
      </c>
      <c r="H95">
        <f t="shared" si="10"/>
        <v>2.5</v>
      </c>
      <c r="I95">
        <f t="shared" si="11"/>
        <v>2.5</v>
      </c>
      <c r="J95" t="str">
        <f t="shared" si="12"/>
        <v/>
      </c>
      <c r="K95" s="33">
        <f t="shared" si="13"/>
        <v>0</v>
      </c>
    </row>
    <row r="96" spans="2:11">
      <c r="B96" t="s">
        <v>2225</v>
      </c>
      <c r="D96" t="s">
        <v>2227</v>
      </c>
      <c r="E96" t="s">
        <v>2228</v>
      </c>
      <c r="G96" t="str">
        <f t="shared" si="9"/>
        <v/>
      </c>
      <c r="H96">
        <f t="shared" si="10"/>
        <v>2.5</v>
      </c>
      <c r="I96">
        <f t="shared" si="11"/>
        <v>2.5</v>
      </c>
      <c r="J96" t="str">
        <f t="shared" si="12"/>
        <v/>
      </c>
      <c r="K96" s="33">
        <f t="shared" si="13"/>
        <v>0</v>
      </c>
    </row>
    <row r="97" spans="1:11">
      <c r="A97" s="39"/>
      <c r="B97" t="s">
        <v>2229</v>
      </c>
      <c r="D97" t="s">
        <v>2230</v>
      </c>
      <c r="G97" t="str">
        <f t="shared" si="9"/>
        <v/>
      </c>
      <c r="H97">
        <f t="shared" si="10"/>
        <v>2.5</v>
      </c>
      <c r="I97" t="str">
        <f t="shared" si="11"/>
        <v/>
      </c>
      <c r="J97" t="str">
        <f t="shared" si="12"/>
        <v/>
      </c>
      <c r="K97" s="33">
        <f t="shared" si="13"/>
        <v>0</v>
      </c>
    </row>
    <row r="98" spans="1:11">
      <c r="B98" t="s">
        <v>2229</v>
      </c>
      <c r="D98" t="s">
        <v>1770</v>
      </c>
      <c r="G98" t="str">
        <f t="shared" ref="G98:G129" si="14">IFERROR(MID(C98,2,LEN(C98)-5)*1,"")</f>
        <v/>
      </c>
      <c r="H98">
        <f t="shared" ref="H98:H129" si="15">IFERROR(MID(D98,2,LEN(D98)-5)*1,"")</f>
        <v>2.5</v>
      </c>
      <c r="I98" t="str">
        <f t="shared" ref="I98:I129" si="16">IFERROR(MID(E98,2,LEN(E98)-5)*1,"")</f>
        <v/>
      </c>
      <c r="J98" t="str">
        <f t="shared" ref="J98:J129" si="17">IFERROR(MID(F98,2,LEN(F98)-5)*1,"")</f>
        <v/>
      </c>
      <c r="K98" s="33">
        <f t="shared" si="13"/>
        <v>0</v>
      </c>
    </row>
    <row r="99" spans="1:11">
      <c r="B99" t="s">
        <v>2231</v>
      </c>
      <c r="E99" t="s">
        <v>2232</v>
      </c>
      <c r="G99" t="str">
        <f t="shared" si="14"/>
        <v/>
      </c>
      <c r="H99" t="str">
        <f t="shared" si="15"/>
        <v/>
      </c>
      <c r="I99">
        <f t="shared" si="16"/>
        <v>2.5</v>
      </c>
      <c r="J99" t="str">
        <f t="shared" si="17"/>
        <v/>
      </c>
      <c r="K99" s="33">
        <f t="shared" si="13"/>
        <v>0</v>
      </c>
    </row>
    <row r="100" spans="1:11">
      <c r="B100" t="s">
        <v>2231</v>
      </c>
      <c r="E100" t="s">
        <v>1876</v>
      </c>
      <c r="G100" t="str">
        <f t="shared" si="14"/>
        <v/>
      </c>
      <c r="H100" t="str">
        <f t="shared" si="15"/>
        <v/>
      </c>
      <c r="I100">
        <f t="shared" si="16"/>
        <v>2.5</v>
      </c>
      <c r="J100" t="str">
        <f t="shared" si="17"/>
        <v/>
      </c>
      <c r="K100" s="33">
        <f t="shared" si="13"/>
        <v>0</v>
      </c>
    </row>
    <row r="101" spans="1:11">
      <c r="B101" t="s">
        <v>2233</v>
      </c>
      <c r="D101" t="s">
        <v>2234</v>
      </c>
      <c r="E101" t="s">
        <v>1885</v>
      </c>
      <c r="G101" t="str">
        <f t="shared" si="14"/>
        <v/>
      </c>
      <c r="H101">
        <f t="shared" si="15"/>
        <v>2.5</v>
      </c>
      <c r="I101">
        <f t="shared" si="16"/>
        <v>2.5</v>
      </c>
      <c r="J101" t="str">
        <f t="shared" si="17"/>
        <v/>
      </c>
      <c r="K101" s="33">
        <f t="shared" si="13"/>
        <v>0</v>
      </c>
    </row>
    <row r="102" spans="1:11">
      <c r="B102" t="s">
        <v>2233</v>
      </c>
      <c r="D102" t="s">
        <v>2025</v>
      </c>
      <c r="E102" t="s">
        <v>2021</v>
      </c>
      <c r="G102" t="str">
        <f t="shared" si="14"/>
        <v/>
      </c>
      <c r="H102">
        <f t="shared" si="15"/>
        <v>2.5</v>
      </c>
      <c r="I102">
        <f t="shared" si="16"/>
        <v>2.5</v>
      </c>
      <c r="J102" t="str">
        <f t="shared" si="17"/>
        <v/>
      </c>
      <c r="K102" s="33">
        <f t="shared" si="13"/>
        <v>0</v>
      </c>
    </row>
    <row r="103" spans="1:11">
      <c r="B103" t="s">
        <v>2235</v>
      </c>
      <c r="E103" t="s">
        <v>1736</v>
      </c>
      <c r="G103" t="str">
        <f t="shared" si="14"/>
        <v/>
      </c>
      <c r="H103" t="str">
        <f t="shared" si="15"/>
        <v/>
      </c>
      <c r="I103">
        <f t="shared" si="16"/>
        <v>2.5</v>
      </c>
      <c r="J103" t="str">
        <f t="shared" si="17"/>
        <v/>
      </c>
      <c r="K103" s="33">
        <f t="shared" si="13"/>
        <v>0</v>
      </c>
    </row>
    <row r="104" spans="1:11">
      <c r="B104" t="s">
        <v>2235</v>
      </c>
      <c r="E104" t="s">
        <v>2236</v>
      </c>
      <c r="G104" t="str">
        <f t="shared" si="14"/>
        <v/>
      </c>
      <c r="H104" t="str">
        <f t="shared" si="15"/>
        <v/>
      </c>
      <c r="I104">
        <f t="shared" si="16"/>
        <v>2.5</v>
      </c>
      <c r="J104" t="str">
        <f t="shared" si="17"/>
        <v/>
      </c>
      <c r="K104" s="33">
        <f t="shared" si="13"/>
        <v>0</v>
      </c>
    </row>
    <row r="105" spans="1:11">
      <c r="B105" t="s">
        <v>2237</v>
      </c>
      <c r="E105" t="s">
        <v>2238</v>
      </c>
      <c r="G105" t="str">
        <f t="shared" si="14"/>
        <v/>
      </c>
      <c r="H105" t="str">
        <f t="shared" si="15"/>
        <v/>
      </c>
      <c r="I105">
        <f t="shared" si="16"/>
        <v>2.5</v>
      </c>
      <c r="J105" t="str">
        <f t="shared" si="17"/>
        <v/>
      </c>
      <c r="K105" s="33">
        <f t="shared" si="13"/>
        <v>0</v>
      </c>
    </row>
    <row r="106" spans="1:11">
      <c r="B106" t="s">
        <v>2237</v>
      </c>
      <c r="E106" t="s">
        <v>2028</v>
      </c>
      <c r="G106" t="str">
        <f t="shared" si="14"/>
        <v/>
      </c>
      <c r="H106" t="str">
        <f t="shared" si="15"/>
        <v/>
      </c>
      <c r="I106">
        <f t="shared" si="16"/>
        <v>2.5</v>
      </c>
      <c r="J106" t="str">
        <f t="shared" si="17"/>
        <v/>
      </c>
      <c r="K106" s="33">
        <f t="shared" si="13"/>
        <v>0</v>
      </c>
    </row>
    <row r="107" spans="1:11">
      <c r="B107" t="s">
        <v>2239</v>
      </c>
      <c r="E107" t="s">
        <v>1898</v>
      </c>
      <c r="G107" t="str">
        <f t="shared" si="14"/>
        <v/>
      </c>
      <c r="H107" t="str">
        <f t="shared" si="15"/>
        <v/>
      </c>
      <c r="I107">
        <f t="shared" si="16"/>
        <v>1.5</v>
      </c>
      <c r="J107" t="str">
        <f t="shared" si="17"/>
        <v/>
      </c>
      <c r="K107" s="33">
        <f t="shared" si="13"/>
        <v>0</v>
      </c>
    </row>
    <row r="108" spans="1:11">
      <c r="B108" t="s">
        <v>2239</v>
      </c>
      <c r="E108" t="s">
        <v>2240</v>
      </c>
      <c r="G108" t="str">
        <f t="shared" si="14"/>
        <v/>
      </c>
      <c r="H108" t="str">
        <f t="shared" si="15"/>
        <v/>
      </c>
      <c r="I108">
        <f t="shared" si="16"/>
        <v>1.5</v>
      </c>
      <c r="J108" t="str">
        <f t="shared" si="17"/>
        <v/>
      </c>
      <c r="K108" s="33">
        <f t="shared" si="13"/>
        <v>0</v>
      </c>
    </row>
    <row r="109" spans="1:11">
      <c r="G109" t="str">
        <f t="shared" si="14"/>
        <v/>
      </c>
      <c r="H109" t="str">
        <f t="shared" si="15"/>
        <v/>
      </c>
      <c r="I109" t="str">
        <f t="shared" si="16"/>
        <v/>
      </c>
      <c r="J109" t="str">
        <f t="shared" si="17"/>
        <v/>
      </c>
      <c r="K109" s="33">
        <f t="shared" si="13"/>
        <v>0</v>
      </c>
    </row>
    <row r="110" spans="1:11">
      <c r="G110" t="str">
        <f t="shared" si="14"/>
        <v/>
      </c>
      <c r="H110" t="str">
        <f t="shared" si="15"/>
        <v/>
      </c>
      <c r="I110" t="str">
        <f t="shared" si="16"/>
        <v/>
      </c>
      <c r="J110" t="str">
        <f t="shared" si="17"/>
        <v/>
      </c>
      <c r="K110" s="33">
        <f t="shared" si="13"/>
        <v>0</v>
      </c>
    </row>
    <row r="111" spans="1:11">
      <c r="G111" t="str">
        <f t="shared" si="14"/>
        <v/>
      </c>
      <c r="H111" t="str">
        <f t="shared" si="15"/>
        <v/>
      </c>
      <c r="I111" t="str">
        <f t="shared" si="16"/>
        <v/>
      </c>
      <c r="J111" t="str">
        <f t="shared" si="17"/>
        <v/>
      </c>
      <c r="K111" s="33">
        <f t="shared" si="13"/>
        <v>0</v>
      </c>
    </row>
    <row r="112" spans="1:11">
      <c r="G112" t="str">
        <f t="shared" si="14"/>
        <v/>
      </c>
      <c r="H112" t="str">
        <f t="shared" si="15"/>
        <v/>
      </c>
      <c r="I112" t="str">
        <f t="shared" si="16"/>
        <v/>
      </c>
      <c r="J112" t="str">
        <f t="shared" si="17"/>
        <v/>
      </c>
      <c r="K112" s="33">
        <f t="shared" si="13"/>
        <v>0</v>
      </c>
    </row>
    <row r="113" spans="7:11">
      <c r="G113" t="str">
        <f t="shared" si="14"/>
        <v/>
      </c>
      <c r="H113" t="str">
        <f t="shared" si="15"/>
        <v/>
      </c>
      <c r="I113" t="str">
        <f t="shared" si="16"/>
        <v/>
      </c>
      <c r="J113" t="str">
        <f t="shared" si="17"/>
        <v/>
      </c>
      <c r="K113" s="33">
        <f t="shared" si="13"/>
        <v>0</v>
      </c>
    </row>
    <row r="114" spans="7:11">
      <c r="G114" t="str">
        <f t="shared" si="14"/>
        <v/>
      </c>
      <c r="H114" t="str">
        <f t="shared" si="15"/>
        <v/>
      </c>
      <c r="I114" t="str">
        <f t="shared" si="16"/>
        <v/>
      </c>
      <c r="J114" t="str">
        <f t="shared" si="17"/>
        <v/>
      </c>
      <c r="K114" s="33">
        <f t="shared" si="13"/>
        <v>0</v>
      </c>
    </row>
    <row r="115" spans="7:11">
      <c r="G115" t="str">
        <f t="shared" si="14"/>
        <v/>
      </c>
      <c r="H115" t="str">
        <f t="shared" si="15"/>
        <v/>
      </c>
      <c r="I115" t="str">
        <f t="shared" si="16"/>
        <v/>
      </c>
      <c r="J115" t="str">
        <f t="shared" si="17"/>
        <v/>
      </c>
      <c r="K115" s="33">
        <f t="shared" si="13"/>
        <v>0</v>
      </c>
    </row>
    <row r="116" spans="7:11">
      <c r="G116" t="str">
        <f t="shared" si="14"/>
        <v/>
      </c>
      <c r="H116" t="str">
        <f t="shared" si="15"/>
        <v/>
      </c>
      <c r="I116" t="str">
        <f t="shared" si="16"/>
        <v/>
      </c>
      <c r="J116" t="str">
        <f t="shared" si="17"/>
        <v/>
      </c>
      <c r="K116" s="33">
        <f t="shared" si="13"/>
        <v>0</v>
      </c>
    </row>
    <row r="117" spans="7:11">
      <c r="G117" t="str">
        <f t="shared" si="14"/>
        <v/>
      </c>
      <c r="H117" t="str">
        <f t="shared" si="15"/>
        <v/>
      </c>
      <c r="I117" t="str">
        <f t="shared" si="16"/>
        <v/>
      </c>
      <c r="J117" t="str">
        <f t="shared" si="17"/>
        <v/>
      </c>
      <c r="K117" s="33">
        <f t="shared" si="13"/>
        <v>0</v>
      </c>
    </row>
    <row r="118" spans="7:11">
      <c r="G118" t="str">
        <f t="shared" si="14"/>
        <v/>
      </c>
      <c r="H118" t="str">
        <f t="shared" si="15"/>
        <v/>
      </c>
      <c r="I118" t="str">
        <f t="shared" si="16"/>
        <v/>
      </c>
      <c r="J118" t="str">
        <f t="shared" si="17"/>
        <v/>
      </c>
      <c r="K118" s="33">
        <f t="shared" si="13"/>
        <v>0</v>
      </c>
    </row>
    <row r="119" spans="7:11">
      <c r="G119" t="str">
        <f t="shared" si="14"/>
        <v/>
      </c>
      <c r="H119" t="str">
        <f t="shared" si="15"/>
        <v/>
      </c>
      <c r="I119" t="str">
        <f t="shared" si="16"/>
        <v/>
      </c>
      <c r="J119" t="str">
        <f t="shared" si="17"/>
        <v/>
      </c>
      <c r="K119" s="33">
        <f t="shared" si="13"/>
        <v>0</v>
      </c>
    </row>
    <row r="120" spans="7:11">
      <c r="G120" t="str">
        <f t="shared" si="14"/>
        <v/>
      </c>
      <c r="H120" t="str">
        <f t="shared" si="15"/>
        <v/>
      </c>
      <c r="I120" t="str">
        <f t="shared" si="16"/>
        <v/>
      </c>
      <c r="J120" t="str">
        <f t="shared" si="17"/>
        <v/>
      </c>
      <c r="K120" s="33">
        <f t="shared" si="13"/>
        <v>0</v>
      </c>
    </row>
    <row r="121" spans="7:11">
      <c r="G121" t="str">
        <f t="shared" si="14"/>
        <v/>
      </c>
      <c r="H121" t="str">
        <f t="shared" si="15"/>
        <v/>
      </c>
      <c r="I121" t="str">
        <f t="shared" si="16"/>
        <v/>
      </c>
      <c r="J121" t="str">
        <f t="shared" si="17"/>
        <v/>
      </c>
      <c r="K121" s="33">
        <f t="shared" si="13"/>
        <v>0</v>
      </c>
    </row>
    <row r="122" spans="7:11">
      <c r="G122" t="str">
        <f t="shared" si="14"/>
        <v/>
      </c>
      <c r="H122" t="str">
        <f t="shared" si="15"/>
        <v/>
      </c>
      <c r="I122" t="str">
        <f t="shared" si="16"/>
        <v/>
      </c>
      <c r="J122" t="str">
        <f t="shared" si="17"/>
        <v/>
      </c>
      <c r="K122" s="33">
        <f t="shared" si="13"/>
        <v>0</v>
      </c>
    </row>
    <row r="123" spans="7:11">
      <c r="G123" t="str">
        <f t="shared" si="14"/>
        <v/>
      </c>
      <c r="H123" t="str">
        <f t="shared" si="15"/>
        <v/>
      </c>
      <c r="I123" t="str">
        <f t="shared" si="16"/>
        <v/>
      </c>
      <c r="J123" t="str">
        <f t="shared" si="17"/>
        <v/>
      </c>
      <c r="K123" s="33">
        <f t="shared" si="13"/>
        <v>0</v>
      </c>
    </row>
    <row r="124" spans="7:11">
      <c r="G124" t="str">
        <f t="shared" si="14"/>
        <v/>
      </c>
      <c r="H124" t="str">
        <f t="shared" si="15"/>
        <v/>
      </c>
      <c r="I124" t="str">
        <f t="shared" si="16"/>
        <v/>
      </c>
      <c r="J124" t="str">
        <f t="shared" si="17"/>
        <v/>
      </c>
      <c r="K124" s="33">
        <f t="shared" si="13"/>
        <v>0</v>
      </c>
    </row>
    <row r="125" spans="7:11">
      <c r="G125" t="str">
        <f t="shared" si="14"/>
        <v/>
      </c>
      <c r="H125" t="str">
        <f t="shared" si="15"/>
        <v/>
      </c>
      <c r="I125" t="str">
        <f t="shared" si="16"/>
        <v/>
      </c>
      <c r="J125" t="str">
        <f t="shared" si="17"/>
        <v/>
      </c>
      <c r="K125" s="33">
        <f t="shared" si="13"/>
        <v>0</v>
      </c>
    </row>
    <row r="126" spans="7:11">
      <c r="G126" t="str">
        <f t="shared" si="14"/>
        <v/>
      </c>
      <c r="H126" t="str">
        <f t="shared" si="15"/>
        <v/>
      </c>
      <c r="I126" t="str">
        <f t="shared" si="16"/>
        <v/>
      </c>
      <c r="J126" t="str">
        <f t="shared" si="17"/>
        <v/>
      </c>
      <c r="K126" s="33">
        <f t="shared" si="13"/>
        <v>0</v>
      </c>
    </row>
    <row r="127" spans="7:11">
      <c r="G127" t="str">
        <f t="shared" si="14"/>
        <v/>
      </c>
      <c r="H127" t="str">
        <f t="shared" si="15"/>
        <v/>
      </c>
      <c r="I127" t="str">
        <f t="shared" si="16"/>
        <v/>
      </c>
      <c r="J127" t="str">
        <f t="shared" si="17"/>
        <v/>
      </c>
      <c r="K127" s="33">
        <f t="shared" si="13"/>
        <v>0</v>
      </c>
    </row>
    <row r="128" spans="7:11">
      <c r="G128" t="str">
        <f t="shared" si="14"/>
        <v/>
      </c>
      <c r="H128" t="str">
        <f t="shared" si="15"/>
        <v/>
      </c>
      <c r="I128" t="str">
        <f t="shared" si="16"/>
        <v/>
      </c>
      <c r="J128" t="str">
        <f t="shared" si="17"/>
        <v/>
      </c>
      <c r="K128" s="33">
        <f t="shared" si="13"/>
        <v>0</v>
      </c>
    </row>
    <row r="129" spans="7:11">
      <c r="G129" t="str">
        <f t="shared" si="14"/>
        <v/>
      </c>
      <c r="H129" t="str">
        <f t="shared" si="15"/>
        <v/>
      </c>
      <c r="I129" t="str">
        <f t="shared" si="16"/>
        <v/>
      </c>
      <c r="J129" t="str">
        <f t="shared" si="17"/>
        <v/>
      </c>
      <c r="K129" s="33">
        <f t="shared" si="13"/>
        <v>0</v>
      </c>
    </row>
    <row r="130" spans="7:11">
      <c r="G130" t="str">
        <f t="shared" ref="G130:G164" si="18">IFERROR(MID(C130,2,LEN(C130)-5)*1,"")</f>
        <v/>
      </c>
      <c r="H130" t="str">
        <f t="shared" ref="H130:H164" si="19">IFERROR(MID(D130,2,LEN(D130)-5)*1,"")</f>
        <v/>
      </c>
      <c r="I130" t="str">
        <f t="shared" ref="I130:I164" si="20">IFERROR(MID(E130,2,LEN(E130)-5)*1,"")</f>
        <v/>
      </c>
      <c r="J130" t="str">
        <f t="shared" ref="J130:J164" si="21">IFERROR(MID(F130,2,LEN(F130)-5)*1,"")</f>
        <v/>
      </c>
      <c r="K130" s="33">
        <f t="shared" ref="K130:K193" si="22">MAX(G130:J130)-MIN(G130:J130)</f>
        <v>0</v>
      </c>
    </row>
    <row r="131" spans="7:11">
      <c r="G131" t="str">
        <f t="shared" si="18"/>
        <v/>
      </c>
      <c r="H131" t="str">
        <f t="shared" si="19"/>
        <v/>
      </c>
      <c r="I131" t="str">
        <f t="shared" si="20"/>
        <v/>
      </c>
      <c r="J131" t="str">
        <f t="shared" si="21"/>
        <v/>
      </c>
      <c r="K131" s="33">
        <f t="shared" si="22"/>
        <v>0</v>
      </c>
    </row>
    <row r="132" spans="7:11">
      <c r="G132" t="str">
        <f t="shared" si="18"/>
        <v/>
      </c>
      <c r="H132" t="str">
        <f t="shared" si="19"/>
        <v/>
      </c>
      <c r="I132" t="str">
        <f t="shared" si="20"/>
        <v/>
      </c>
      <c r="J132" t="str">
        <f t="shared" si="21"/>
        <v/>
      </c>
      <c r="K132" s="33">
        <f t="shared" si="22"/>
        <v>0</v>
      </c>
    </row>
    <row r="133" spans="7:11">
      <c r="G133" t="str">
        <f t="shared" si="18"/>
        <v/>
      </c>
      <c r="H133" t="str">
        <f t="shared" si="19"/>
        <v/>
      </c>
      <c r="I133" t="str">
        <f t="shared" si="20"/>
        <v/>
      </c>
      <c r="J133" t="str">
        <f t="shared" si="21"/>
        <v/>
      </c>
      <c r="K133" s="33">
        <f t="shared" si="22"/>
        <v>0</v>
      </c>
    </row>
    <row r="134" spans="7:11">
      <c r="G134" t="str">
        <f t="shared" si="18"/>
        <v/>
      </c>
      <c r="H134" t="str">
        <f t="shared" si="19"/>
        <v/>
      </c>
      <c r="I134" t="str">
        <f t="shared" si="20"/>
        <v/>
      </c>
      <c r="J134" t="str">
        <f t="shared" si="21"/>
        <v/>
      </c>
      <c r="K134" s="33">
        <f t="shared" si="22"/>
        <v>0</v>
      </c>
    </row>
    <row r="135" spans="7:11">
      <c r="G135" t="str">
        <f t="shared" si="18"/>
        <v/>
      </c>
      <c r="H135" t="str">
        <f t="shared" si="19"/>
        <v/>
      </c>
      <c r="I135" t="str">
        <f t="shared" si="20"/>
        <v/>
      </c>
      <c r="J135" t="str">
        <f t="shared" si="21"/>
        <v/>
      </c>
      <c r="K135" s="33">
        <f t="shared" si="22"/>
        <v>0</v>
      </c>
    </row>
    <row r="136" spans="7:11">
      <c r="G136" t="str">
        <f t="shared" si="18"/>
        <v/>
      </c>
      <c r="H136" t="str">
        <f t="shared" si="19"/>
        <v/>
      </c>
      <c r="I136" t="str">
        <f t="shared" si="20"/>
        <v/>
      </c>
      <c r="J136" t="str">
        <f t="shared" si="21"/>
        <v/>
      </c>
      <c r="K136" s="33">
        <f t="shared" si="22"/>
        <v>0</v>
      </c>
    </row>
    <row r="137" spans="7:11">
      <c r="G137" t="str">
        <f t="shared" si="18"/>
        <v/>
      </c>
      <c r="H137" t="str">
        <f t="shared" si="19"/>
        <v/>
      </c>
      <c r="I137" t="str">
        <f t="shared" si="20"/>
        <v/>
      </c>
      <c r="J137" t="str">
        <f t="shared" si="21"/>
        <v/>
      </c>
      <c r="K137" s="33">
        <f t="shared" si="22"/>
        <v>0</v>
      </c>
    </row>
    <row r="138" spans="7:11">
      <c r="G138" t="str">
        <f t="shared" si="18"/>
        <v/>
      </c>
      <c r="H138" t="str">
        <f t="shared" si="19"/>
        <v/>
      </c>
      <c r="I138" t="str">
        <f t="shared" si="20"/>
        <v/>
      </c>
      <c r="J138" t="str">
        <f t="shared" si="21"/>
        <v/>
      </c>
      <c r="K138" s="33">
        <f t="shared" si="22"/>
        <v>0</v>
      </c>
    </row>
    <row r="139" spans="7:11">
      <c r="G139" t="str">
        <f t="shared" si="18"/>
        <v/>
      </c>
      <c r="H139" t="str">
        <f t="shared" si="19"/>
        <v/>
      </c>
      <c r="I139" t="str">
        <f t="shared" si="20"/>
        <v/>
      </c>
      <c r="J139" t="str">
        <f t="shared" si="21"/>
        <v/>
      </c>
      <c r="K139" s="33">
        <f t="shared" si="22"/>
        <v>0</v>
      </c>
    </row>
    <row r="140" spans="7:11">
      <c r="G140" t="str">
        <f t="shared" si="18"/>
        <v/>
      </c>
      <c r="H140" t="str">
        <f t="shared" si="19"/>
        <v/>
      </c>
      <c r="I140" t="str">
        <f t="shared" si="20"/>
        <v/>
      </c>
      <c r="J140" t="str">
        <f t="shared" si="21"/>
        <v/>
      </c>
      <c r="K140" s="33">
        <f t="shared" si="22"/>
        <v>0</v>
      </c>
    </row>
    <row r="141" spans="7:11">
      <c r="G141" t="str">
        <f t="shared" si="18"/>
        <v/>
      </c>
      <c r="H141" t="str">
        <f t="shared" si="19"/>
        <v/>
      </c>
      <c r="I141" t="str">
        <f t="shared" si="20"/>
        <v/>
      </c>
      <c r="J141" t="str">
        <f t="shared" si="21"/>
        <v/>
      </c>
      <c r="K141" s="33">
        <f t="shared" si="22"/>
        <v>0</v>
      </c>
    </row>
    <row r="142" spans="7:11">
      <c r="G142" t="str">
        <f t="shared" si="18"/>
        <v/>
      </c>
      <c r="H142" t="str">
        <f t="shared" si="19"/>
        <v/>
      </c>
      <c r="I142" t="str">
        <f t="shared" si="20"/>
        <v/>
      </c>
      <c r="J142" t="str">
        <f t="shared" si="21"/>
        <v/>
      </c>
      <c r="K142" s="33">
        <f t="shared" si="22"/>
        <v>0</v>
      </c>
    </row>
    <row r="143" spans="7:11">
      <c r="G143" t="str">
        <f t="shared" si="18"/>
        <v/>
      </c>
      <c r="H143" t="str">
        <f t="shared" si="19"/>
        <v/>
      </c>
      <c r="I143" t="str">
        <f t="shared" si="20"/>
        <v/>
      </c>
      <c r="J143" t="str">
        <f t="shared" si="21"/>
        <v/>
      </c>
      <c r="K143" s="33">
        <f t="shared" si="22"/>
        <v>0</v>
      </c>
    </row>
    <row r="144" spans="7:11">
      <c r="G144" t="str">
        <f t="shared" si="18"/>
        <v/>
      </c>
      <c r="H144" t="str">
        <f t="shared" si="19"/>
        <v/>
      </c>
      <c r="I144" t="str">
        <f t="shared" si="20"/>
        <v/>
      </c>
      <c r="J144" t="str">
        <f t="shared" si="21"/>
        <v/>
      </c>
      <c r="K144" s="33">
        <f t="shared" si="22"/>
        <v>0</v>
      </c>
    </row>
    <row r="145" spans="7:11">
      <c r="G145" t="str">
        <f t="shared" si="18"/>
        <v/>
      </c>
      <c r="H145" t="str">
        <f t="shared" si="19"/>
        <v/>
      </c>
      <c r="I145" t="str">
        <f t="shared" si="20"/>
        <v/>
      </c>
      <c r="J145" t="str">
        <f t="shared" si="21"/>
        <v/>
      </c>
      <c r="K145" s="33">
        <f t="shared" si="22"/>
        <v>0</v>
      </c>
    </row>
    <row r="146" spans="7:11">
      <c r="G146" t="str">
        <f t="shared" si="18"/>
        <v/>
      </c>
      <c r="H146" t="str">
        <f t="shared" si="19"/>
        <v/>
      </c>
      <c r="I146" t="str">
        <f t="shared" si="20"/>
        <v/>
      </c>
      <c r="J146" t="str">
        <f t="shared" si="21"/>
        <v/>
      </c>
      <c r="K146" s="33">
        <f t="shared" si="22"/>
        <v>0</v>
      </c>
    </row>
    <row r="147" spans="7:11">
      <c r="G147" t="str">
        <f t="shared" si="18"/>
        <v/>
      </c>
      <c r="H147" t="str">
        <f t="shared" si="19"/>
        <v/>
      </c>
      <c r="I147" t="str">
        <f t="shared" si="20"/>
        <v/>
      </c>
      <c r="J147" t="str">
        <f t="shared" si="21"/>
        <v/>
      </c>
      <c r="K147" s="33">
        <f t="shared" si="22"/>
        <v>0</v>
      </c>
    </row>
    <row r="148" spans="7:11">
      <c r="G148" t="str">
        <f t="shared" si="18"/>
        <v/>
      </c>
      <c r="H148" t="str">
        <f t="shared" si="19"/>
        <v/>
      </c>
      <c r="I148" t="str">
        <f t="shared" si="20"/>
        <v/>
      </c>
      <c r="J148" t="str">
        <f t="shared" si="21"/>
        <v/>
      </c>
      <c r="K148" s="33">
        <f t="shared" si="22"/>
        <v>0</v>
      </c>
    </row>
    <row r="149" spans="7:11">
      <c r="G149" t="str">
        <f t="shared" si="18"/>
        <v/>
      </c>
      <c r="H149" t="str">
        <f t="shared" si="19"/>
        <v/>
      </c>
      <c r="I149" t="str">
        <f t="shared" si="20"/>
        <v/>
      </c>
      <c r="J149" t="str">
        <f t="shared" si="21"/>
        <v/>
      </c>
      <c r="K149" s="33">
        <f t="shared" si="22"/>
        <v>0</v>
      </c>
    </row>
    <row r="150" spans="7:11">
      <c r="G150" t="str">
        <f t="shared" si="18"/>
        <v/>
      </c>
      <c r="H150" t="str">
        <f t="shared" si="19"/>
        <v/>
      </c>
      <c r="I150" t="str">
        <f t="shared" si="20"/>
        <v/>
      </c>
      <c r="J150" t="str">
        <f t="shared" si="21"/>
        <v/>
      </c>
      <c r="K150" s="33">
        <f t="shared" si="22"/>
        <v>0</v>
      </c>
    </row>
    <row r="151" spans="7:11">
      <c r="G151" t="str">
        <f t="shared" si="18"/>
        <v/>
      </c>
      <c r="H151" t="str">
        <f t="shared" si="19"/>
        <v/>
      </c>
      <c r="I151" t="str">
        <f t="shared" si="20"/>
        <v/>
      </c>
      <c r="J151" t="str">
        <f t="shared" si="21"/>
        <v/>
      </c>
      <c r="K151" s="33">
        <f t="shared" si="22"/>
        <v>0</v>
      </c>
    </row>
    <row r="152" spans="7:11">
      <c r="G152" t="str">
        <f t="shared" si="18"/>
        <v/>
      </c>
      <c r="H152" t="str">
        <f t="shared" si="19"/>
        <v/>
      </c>
      <c r="I152" t="str">
        <f t="shared" si="20"/>
        <v/>
      </c>
      <c r="J152" t="str">
        <f t="shared" si="21"/>
        <v/>
      </c>
      <c r="K152" s="33">
        <f t="shared" si="22"/>
        <v>0</v>
      </c>
    </row>
    <row r="153" spans="7:11">
      <c r="G153" t="str">
        <f t="shared" si="18"/>
        <v/>
      </c>
      <c r="H153" t="str">
        <f t="shared" si="19"/>
        <v/>
      </c>
      <c r="I153" t="str">
        <f t="shared" si="20"/>
        <v/>
      </c>
      <c r="J153" t="str">
        <f t="shared" si="21"/>
        <v/>
      </c>
      <c r="K153" s="33">
        <f t="shared" si="22"/>
        <v>0</v>
      </c>
    </row>
    <row r="154" spans="7:11">
      <c r="G154" t="str">
        <f t="shared" si="18"/>
        <v/>
      </c>
      <c r="H154" t="str">
        <f t="shared" si="19"/>
        <v/>
      </c>
      <c r="I154" t="str">
        <f t="shared" si="20"/>
        <v/>
      </c>
      <c r="J154" t="str">
        <f t="shared" si="21"/>
        <v/>
      </c>
      <c r="K154" s="33">
        <f t="shared" si="22"/>
        <v>0</v>
      </c>
    </row>
    <row r="155" spans="7:11">
      <c r="G155" t="str">
        <f t="shared" si="18"/>
        <v/>
      </c>
      <c r="H155" t="str">
        <f t="shared" si="19"/>
        <v/>
      </c>
      <c r="I155" t="str">
        <f t="shared" si="20"/>
        <v/>
      </c>
      <c r="J155" t="str">
        <f t="shared" si="21"/>
        <v/>
      </c>
      <c r="K155" s="33">
        <f t="shared" si="22"/>
        <v>0</v>
      </c>
    </row>
    <row r="156" spans="7:11">
      <c r="G156" t="str">
        <f t="shared" si="18"/>
        <v/>
      </c>
      <c r="H156" t="str">
        <f t="shared" si="19"/>
        <v/>
      </c>
      <c r="I156" t="str">
        <f t="shared" si="20"/>
        <v/>
      </c>
      <c r="J156" t="str">
        <f t="shared" si="21"/>
        <v/>
      </c>
      <c r="K156" s="33">
        <f t="shared" si="22"/>
        <v>0</v>
      </c>
    </row>
    <row r="157" spans="7:11">
      <c r="G157" t="str">
        <f t="shared" si="18"/>
        <v/>
      </c>
      <c r="H157" t="str">
        <f t="shared" si="19"/>
        <v/>
      </c>
      <c r="I157" t="str">
        <f t="shared" si="20"/>
        <v/>
      </c>
      <c r="J157" t="str">
        <f t="shared" si="21"/>
        <v/>
      </c>
      <c r="K157" s="33">
        <f t="shared" si="22"/>
        <v>0</v>
      </c>
    </row>
    <row r="158" spans="7:11">
      <c r="G158" t="str">
        <f t="shared" si="18"/>
        <v/>
      </c>
      <c r="H158" t="str">
        <f t="shared" si="19"/>
        <v/>
      </c>
      <c r="I158" t="str">
        <f t="shared" si="20"/>
        <v/>
      </c>
      <c r="J158" t="str">
        <f t="shared" si="21"/>
        <v/>
      </c>
      <c r="K158" s="33">
        <f t="shared" si="22"/>
        <v>0</v>
      </c>
    </row>
    <row r="159" spans="7:11">
      <c r="G159" t="str">
        <f t="shared" si="18"/>
        <v/>
      </c>
      <c r="H159" t="str">
        <f t="shared" si="19"/>
        <v/>
      </c>
      <c r="I159" t="str">
        <f t="shared" si="20"/>
        <v/>
      </c>
      <c r="J159" t="str">
        <f t="shared" si="21"/>
        <v/>
      </c>
      <c r="K159" s="33">
        <f t="shared" si="22"/>
        <v>0</v>
      </c>
    </row>
    <row r="160" spans="7:11">
      <c r="G160" t="str">
        <f t="shared" si="18"/>
        <v/>
      </c>
      <c r="H160" t="str">
        <f t="shared" si="19"/>
        <v/>
      </c>
      <c r="I160" t="str">
        <f t="shared" si="20"/>
        <v/>
      </c>
      <c r="J160" t="str">
        <f t="shared" si="21"/>
        <v/>
      </c>
      <c r="K160" s="33">
        <f t="shared" si="22"/>
        <v>0</v>
      </c>
    </row>
    <row r="161" spans="7:11">
      <c r="G161" t="str">
        <f t="shared" si="18"/>
        <v/>
      </c>
      <c r="H161" t="str">
        <f t="shared" si="19"/>
        <v/>
      </c>
      <c r="I161" t="str">
        <f t="shared" si="20"/>
        <v/>
      </c>
      <c r="J161" t="str">
        <f t="shared" si="21"/>
        <v/>
      </c>
      <c r="K161" s="33">
        <f t="shared" si="22"/>
        <v>0</v>
      </c>
    </row>
    <row r="162" spans="7:11">
      <c r="G162" t="str">
        <f t="shared" si="18"/>
        <v/>
      </c>
      <c r="H162" t="str">
        <f t="shared" si="19"/>
        <v/>
      </c>
      <c r="I162" t="str">
        <f t="shared" si="20"/>
        <v/>
      </c>
      <c r="J162" t="str">
        <f t="shared" si="21"/>
        <v/>
      </c>
      <c r="K162" s="33">
        <f t="shared" si="22"/>
        <v>0</v>
      </c>
    </row>
    <row r="163" spans="7:11">
      <c r="G163" t="str">
        <f t="shared" si="18"/>
        <v/>
      </c>
      <c r="H163" t="str">
        <f t="shared" si="19"/>
        <v/>
      </c>
      <c r="I163" t="str">
        <f t="shared" si="20"/>
        <v/>
      </c>
      <c r="J163" t="str">
        <f t="shared" si="21"/>
        <v/>
      </c>
      <c r="K163" s="33">
        <f t="shared" si="22"/>
        <v>0</v>
      </c>
    </row>
    <row r="164" spans="7:11">
      <c r="G164" t="str">
        <f t="shared" si="18"/>
        <v/>
      </c>
      <c r="H164" t="str">
        <f t="shared" si="19"/>
        <v/>
      </c>
      <c r="I164" t="str">
        <f t="shared" si="20"/>
        <v/>
      </c>
      <c r="J164" t="str">
        <f t="shared" si="21"/>
        <v/>
      </c>
      <c r="K164" s="33">
        <f t="shared" si="22"/>
        <v>0</v>
      </c>
    </row>
    <row r="165" spans="7:11">
      <c r="G165" t="str">
        <f t="shared" ref="G165:G196" si="23">IFERROR(MID(C165,2,LEN(C165)-5)*1,"")</f>
        <v/>
      </c>
      <c r="H165" t="str">
        <f t="shared" ref="H165:H196" si="24">IFERROR(MID(D165,2,LEN(D165)-5)*1,"")</f>
        <v/>
      </c>
      <c r="I165" t="str">
        <f t="shared" ref="I165:I196" si="25">IFERROR(MID(E165,2,LEN(E165)-5)*1,"")</f>
        <v/>
      </c>
      <c r="K165" s="33">
        <f t="shared" si="22"/>
        <v>0</v>
      </c>
    </row>
    <row r="166" spans="7:11">
      <c r="G166" t="str">
        <f t="shared" si="23"/>
        <v/>
      </c>
      <c r="H166" t="str">
        <f t="shared" si="24"/>
        <v/>
      </c>
      <c r="I166" t="str">
        <f t="shared" si="25"/>
        <v/>
      </c>
      <c r="J166" t="str">
        <f t="shared" ref="J166:J229" si="26">IFERROR(MID(F166,2,LEN(F166)-5)*1,"")</f>
        <v/>
      </c>
      <c r="K166" s="33">
        <f t="shared" si="22"/>
        <v>0</v>
      </c>
    </row>
    <row r="167" spans="7:11">
      <c r="G167" t="str">
        <f t="shared" si="23"/>
        <v/>
      </c>
      <c r="H167" t="str">
        <f t="shared" si="24"/>
        <v/>
      </c>
      <c r="I167" t="str">
        <f t="shared" si="25"/>
        <v/>
      </c>
      <c r="J167" t="str">
        <f t="shared" si="26"/>
        <v/>
      </c>
      <c r="K167" s="33">
        <f t="shared" si="22"/>
        <v>0</v>
      </c>
    </row>
    <row r="168" spans="7:11">
      <c r="G168" t="str">
        <f t="shared" si="23"/>
        <v/>
      </c>
      <c r="H168" t="str">
        <f t="shared" si="24"/>
        <v/>
      </c>
      <c r="I168" t="str">
        <f t="shared" si="25"/>
        <v/>
      </c>
      <c r="J168" t="str">
        <f t="shared" si="26"/>
        <v/>
      </c>
      <c r="K168" s="33">
        <f t="shared" si="22"/>
        <v>0</v>
      </c>
    </row>
    <row r="169" spans="7:11">
      <c r="G169" t="str">
        <f t="shared" si="23"/>
        <v/>
      </c>
      <c r="H169" t="str">
        <f t="shared" si="24"/>
        <v/>
      </c>
      <c r="I169" t="str">
        <f t="shared" si="25"/>
        <v/>
      </c>
      <c r="J169" t="str">
        <f t="shared" si="26"/>
        <v/>
      </c>
      <c r="K169" s="33">
        <f t="shared" si="22"/>
        <v>0</v>
      </c>
    </row>
    <row r="170" spans="7:11">
      <c r="G170" t="str">
        <f t="shared" si="23"/>
        <v/>
      </c>
      <c r="H170" t="str">
        <f t="shared" si="24"/>
        <v/>
      </c>
      <c r="I170" t="str">
        <f t="shared" si="25"/>
        <v/>
      </c>
      <c r="J170" t="str">
        <f t="shared" si="26"/>
        <v/>
      </c>
      <c r="K170" s="33">
        <f t="shared" si="22"/>
        <v>0</v>
      </c>
    </row>
    <row r="171" spans="7:11">
      <c r="G171" t="str">
        <f t="shared" si="23"/>
        <v/>
      </c>
      <c r="H171" t="str">
        <f t="shared" si="24"/>
        <v/>
      </c>
      <c r="I171" t="str">
        <f t="shared" si="25"/>
        <v/>
      </c>
      <c r="J171" t="str">
        <f t="shared" si="26"/>
        <v/>
      </c>
      <c r="K171" s="33">
        <f t="shared" si="22"/>
        <v>0</v>
      </c>
    </row>
    <row r="172" spans="7:11">
      <c r="G172" t="str">
        <f t="shared" si="23"/>
        <v/>
      </c>
      <c r="H172" t="str">
        <f t="shared" si="24"/>
        <v/>
      </c>
      <c r="I172" t="str">
        <f t="shared" si="25"/>
        <v/>
      </c>
      <c r="J172" t="str">
        <f t="shared" si="26"/>
        <v/>
      </c>
      <c r="K172" s="33">
        <f t="shared" si="22"/>
        <v>0</v>
      </c>
    </row>
    <row r="173" spans="7:11">
      <c r="G173" t="str">
        <f t="shared" si="23"/>
        <v/>
      </c>
      <c r="H173" t="str">
        <f t="shared" si="24"/>
        <v/>
      </c>
      <c r="I173" t="str">
        <f t="shared" si="25"/>
        <v/>
      </c>
      <c r="J173" t="str">
        <f t="shared" si="26"/>
        <v/>
      </c>
      <c r="K173" s="33">
        <f t="shared" si="22"/>
        <v>0</v>
      </c>
    </row>
    <row r="174" spans="7:11">
      <c r="G174" t="str">
        <f t="shared" si="23"/>
        <v/>
      </c>
      <c r="H174" t="str">
        <f t="shared" si="24"/>
        <v/>
      </c>
      <c r="I174" t="str">
        <f t="shared" si="25"/>
        <v/>
      </c>
      <c r="J174" t="str">
        <f t="shared" si="26"/>
        <v/>
      </c>
      <c r="K174" s="33">
        <f t="shared" si="22"/>
        <v>0</v>
      </c>
    </row>
    <row r="175" spans="7:11">
      <c r="G175" t="str">
        <f t="shared" si="23"/>
        <v/>
      </c>
      <c r="H175" t="str">
        <f t="shared" si="24"/>
        <v/>
      </c>
      <c r="I175" t="str">
        <f t="shared" si="25"/>
        <v/>
      </c>
      <c r="J175" t="str">
        <f t="shared" si="26"/>
        <v/>
      </c>
      <c r="K175" s="33">
        <f t="shared" si="22"/>
        <v>0</v>
      </c>
    </row>
    <row r="176" spans="7:11">
      <c r="G176" t="str">
        <f t="shared" si="23"/>
        <v/>
      </c>
      <c r="H176" t="str">
        <f t="shared" si="24"/>
        <v/>
      </c>
      <c r="I176" t="str">
        <f t="shared" si="25"/>
        <v/>
      </c>
      <c r="J176" t="str">
        <f t="shared" si="26"/>
        <v/>
      </c>
      <c r="K176" s="33">
        <f t="shared" si="22"/>
        <v>0</v>
      </c>
    </row>
    <row r="177" spans="7:11">
      <c r="G177" t="str">
        <f t="shared" si="23"/>
        <v/>
      </c>
      <c r="H177" t="str">
        <f t="shared" si="24"/>
        <v/>
      </c>
      <c r="I177" t="str">
        <f t="shared" si="25"/>
        <v/>
      </c>
      <c r="J177" t="str">
        <f t="shared" si="26"/>
        <v/>
      </c>
      <c r="K177" s="33">
        <f t="shared" si="22"/>
        <v>0</v>
      </c>
    </row>
    <row r="178" spans="7:11">
      <c r="G178" t="str">
        <f t="shared" si="23"/>
        <v/>
      </c>
      <c r="H178" t="str">
        <f t="shared" si="24"/>
        <v/>
      </c>
      <c r="I178" t="str">
        <f t="shared" si="25"/>
        <v/>
      </c>
      <c r="J178" t="str">
        <f t="shared" si="26"/>
        <v/>
      </c>
      <c r="K178" s="33">
        <f t="shared" si="22"/>
        <v>0</v>
      </c>
    </row>
    <row r="179" spans="7:11">
      <c r="G179" t="str">
        <f t="shared" si="23"/>
        <v/>
      </c>
      <c r="H179" t="str">
        <f t="shared" si="24"/>
        <v/>
      </c>
      <c r="I179" t="str">
        <f t="shared" si="25"/>
        <v/>
      </c>
      <c r="J179" t="str">
        <f t="shared" si="26"/>
        <v/>
      </c>
      <c r="K179" s="33">
        <f t="shared" si="22"/>
        <v>0</v>
      </c>
    </row>
    <row r="180" spans="7:11">
      <c r="G180" t="str">
        <f t="shared" si="23"/>
        <v/>
      </c>
      <c r="H180" t="str">
        <f t="shared" si="24"/>
        <v/>
      </c>
      <c r="I180" t="str">
        <f t="shared" si="25"/>
        <v/>
      </c>
      <c r="J180" t="str">
        <f t="shared" si="26"/>
        <v/>
      </c>
      <c r="K180" s="33">
        <f t="shared" si="22"/>
        <v>0</v>
      </c>
    </row>
    <row r="181" spans="7:11">
      <c r="G181" t="str">
        <f t="shared" si="23"/>
        <v/>
      </c>
      <c r="H181" t="str">
        <f t="shared" si="24"/>
        <v/>
      </c>
      <c r="I181" t="str">
        <f t="shared" si="25"/>
        <v/>
      </c>
      <c r="J181" t="str">
        <f t="shared" si="26"/>
        <v/>
      </c>
      <c r="K181" s="33">
        <f t="shared" si="22"/>
        <v>0</v>
      </c>
    </row>
    <row r="182" spans="7:11">
      <c r="G182" t="str">
        <f t="shared" si="23"/>
        <v/>
      </c>
      <c r="H182" t="str">
        <f t="shared" si="24"/>
        <v/>
      </c>
      <c r="I182" t="str">
        <f t="shared" si="25"/>
        <v/>
      </c>
      <c r="J182" t="str">
        <f t="shared" si="26"/>
        <v/>
      </c>
      <c r="K182" s="33">
        <f t="shared" si="22"/>
        <v>0</v>
      </c>
    </row>
    <row r="183" spans="7:11">
      <c r="G183" t="str">
        <f t="shared" si="23"/>
        <v/>
      </c>
      <c r="H183" t="str">
        <f t="shared" si="24"/>
        <v/>
      </c>
      <c r="I183" t="str">
        <f t="shared" si="25"/>
        <v/>
      </c>
      <c r="J183" t="str">
        <f t="shared" si="26"/>
        <v/>
      </c>
      <c r="K183" s="33">
        <f t="shared" si="22"/>
        <v>0</v>
      </c>
    </row>
    <row r="184" spans="7:11">
      <c r="G184" t="str">
        <f t="shared" si="23"/>
        <v/>
      </c>
      <c r="H184" t="str">
        <f t="shared" si="24"/>
        <v/>
      </c>
      <c r="I184" t="str">
        <f t="shared" si="25"/>
        <v/>
      </c>
      <c r="J184" t="str">
        <f t="shared" si="26"/>
        <v/>
      </c>
      <c r="K184" s="33">
        <f t="shared" si="22"/>
        <v>0</v>
      </c>
    </row>
    <row r="185" spans="7:11">
      <c r="G185" t="str">
        <f t="shared" si="23"/>
        <v/>
      </c>
      <c r="H185" t="str">
        <f t="shared" si="24"/>
        <v/>
      </c>
      <c r="I185" t="str">
        <f t="shared" si="25"/>
        <v/>
      </c>
      <c r="J185" t="str">
        <f t="shared" si="26"/>
        <v/>
      </c>
      <c r="K185" s="33">
        <f t="shared" si="22"/>
        <v>0</v>
      </c>
    </row>
    <row r="186" spans="7:11">
      <c r="G186" t="str">
        <f t="shared" si="23"/>
        <v/>
      </c>
      <c r="H186" t="str">
        <f t="shared" si="24"/>
        <v/>
      </c>
      <c r="I186" t="str">
        <f t="shared" si="25"/>
        <v/>
      </c>
      <c r="J186" t="str">
        <f t="shared" si="26"/>
        <v/>
      </c>
      <c r="K186" s="33">
        <f t="shared" si="22"/>
        <v>0</v>
      </c>
    </row>
    <row r="187" spans="7:11">
      <c r="G187" t="str">
        <f t="shared" si="23"/>
        <v/>
      </c>
      <c r="H187" t="str">
        <f t="shared" si="24"/>
        <v/>
      </c>
      <c r="I187" t="str">
        <f t="shared" si="25"/>
        <v/>
      </c>
      <c r="J187" t="str">
        <f t="shared" si="26"/>
        <v/>
      </c>
      <c r="K187" s="33">
        <f t="shared" si="22"/>
        <v>0</v>
      </c>
    </row>
    <row r="188" spans="7:11">
      <c r="G188" t="str">
        <f t="shared" si="23"/>
        <v/>
      </c>
      <c r="H188" t="str">
        <f t="shared" si="24"/>
        <v/>
      </c>
      <c r="I188" t="str">
        <f t="shared" si="25"/>
        <v/>
      </c>
      <c r="J188" t="str">
        <f t="shared" si="26"/>
        <v/>
      </c>
      <c r="K188" s="33">
        <f t="shared" si="22"/>
        <v>0</v>
      </c>
    </row>
    <row r="189" spans="7:11">
      <c r="G189" t="str">
        <f t="shared" si="23"/>
        <v/>
      </c>
      <c r="H189" t="str">
        <f t="shared" si="24"/>
        <v/>
      </c>
      <c r="I189" t="str">
        <f t="shared" si="25"/>
        <v/>
      </c>
      <c r="J189" t="str">
        <f t="shared" si="26"/>
        <v/>
      </c>
      <c r="K189" s="33">
        <f t="shared" si="22"/>
        <v>0</v>
      </c>
    </row>
    <row r="190" spans="7:11">
      <c r="G190" t="str">
        <f t="shared" si="23"/>
        <v/>
      </c>
      <c r="H190" t="str">
        <f t="shared" si="24"/>
        <v/>
      </c>
      <c r="I190" t="str">
        <f t="shared" si="25"/>
        <v/>
      </c>
      <c r="J190" t="str">
        <f t="shared" si="26"/>
        <v/>
      </c>
      <c r="K190" s="33">
        <f t="shared" si="22"/>
        <v>0</v>
      </c>
    </row>
    <row r="191" spans="7:11">
      <c r="G191" t="str">
        <f t="shared" si="23"/>
        <v/>
      </c>
      <c r="H191" t="str">
        <f t="shared" si="24"/>
        <v/>
      </c>
      <c r="I191" t="str">
        <f t="shared" si="25"/>
        <v/>
      </c>
      <c r="J191" t="str">
        <f t="shared" si="26"/>
        <v/>
      </c>
      <c r="K191" s="33">
        <f t="shared" si="22"/>
        <v>0</v>
      </c>
    </row>
    <row r="192" spans="7:11">
      <c r="G192" t="str">
        <f t="shared" si="23"/>
        <v/>
      </c>
      <c r="H192" t="str">
        <f t="shared" si="24"/>
        <v/>
      </c>
      <c r="I192" t="str">
        <f t="shared" si="25"/>
        <v/>
      </c>
      <c r="J192" t="str">
        <f t="shared" si="26"/>
        <v/>
      </c>
      <c r="K192" s="33">
        <f t="shared" si="22"/>
        <v>0</v>
      </c>
    </row>
    <row r="193" spans="7:11">
      <c r="G193" t="str">
        <f t="shared" si="23"/>
        <v/>
      </c>
      <c r="H193" t="str">
        <f t="shared" si="24"/>
        <v/>
      </c>
      <c r="I193" t="str">
        <f t="shared" si="25"/>
        <v/>
      </c>
      <c r="J193" t="str">
        <f t="shared" si="26"/>
        <v/>
      </c>
      <c r="K193" s="33">
        <f t="shared" si="22"/>
        <v>0</v>
      </c>
    </row>
    <row r="194" spans="7:11">
      <c r="G194" t="str">
        <f t="shared" si="23"/>
        <v/>
      </c>
      <c r="H194" t="str">
        <f t="shared" si="24"/>
        <v/>
      </c>
      <c r="I194" t="str">
        <f t="shared" si="25"/>
        <v/>
      </c>
      <c r="J194" t="str">
        <f t="shared" si="26"/>
        <v/>
      </c>
      <c r="K194" s="33">
        <f t="shared" ref="K194:K257" si="27">MAX(G194:J194)-MIN(G194:J194)</f>
        <v>0</v>
      </c>
    </row>
    <row r="195" spans="7:11">
      <c r="G195" t="str">
        <f t="shared" si="23"/>
        <v/>
      </c>
      <c r="H195" t="str">
        <f t="shared" si="24"/>
        <v/>
      </c>
      <c r="I195" t="str">
        <f t="shared" si="25"/>
        <v/>
      </c>
      <c r="J195" t="str">
        <f t="shared" si="26"/>
        <v/>
      </c>
      <c r="K195" s="33">
        <f t="shared" si="27"/>
        <v>0</v>
      </c>
    </row>
    <row r="196" spans="7:11">
      <c r="G196" t="str">
        <f t="shared" si="23"/>
        <v/>
      </c>
      <c r="H196" t="str">
        <f t="shared" si="24"/>
        <v/>
      </c>
      <c r="I196" t="str">
        <f t="shared" si="25"/>
        <v/>
      </c>
      <c r="J196" t="str">
        <f t="shared" si="26"/>
        <v/>
      </c>
      <c r="K196" s="33">
        <f t="shared" si="27"/>
        <v>0</v>
      </c>
    </row>
    <row r="197" spans="7:11">
      <c r="G197" t="str">
        <f t="shared" ref="G197:G228" si="28">IFERROR(MID(C197,2,LEN(C197)-5)*1,"")</f>
        <v/>
      </c>
      <c r="H197" t="str">
        <f t="shared" ref="H197:H228" si="29">IFERROR(MID(D197,2,LEN(D197)-5)*1,"")</f>
        <v/>
      </c>
      <c r="I197" t="str">
        <f t="shared" ref="I197:I228" si="30">IFERROR(MID(E197,2,LEN(E197)-5)*1,"")</f>
        <v/>
      </c>
      <c r="J197" t="str">
        <f t="shared" si="26"/>
        <v/>
      </c>
      <c r="K197" s="33">
        <f t="shared" si="27"/>
        <v>0</v>
      </c>
    </row>
    <row r="198" spans="7:11">
      <c r="G198" t="str">
        <f t="shared" si="28"/>
        <v/>
      </c>
      <c r="H198" t="str">
        <f t="shared" si="29"/>
        <v/>
      </c>
      <c r="I198" t="str">
        <f t="shared" si="30"/>
        <v/>
      </c>
      <c r="J198" t="str">
        <f t="shared" si="26"/>
        <v/>
      </c>
      <c r="K198" s="33">
        <f t="shared" si="27"/>
        <v>0</v>
      </c>
    </row>
    <row r="199" spans="7:11">
      <c r="G199" t="str">
        <f t="shared" si="28"/>
        <v/>
      </c>
      <c r="H199" t="str">
        <f t="shared" si="29"/>
        <v/>
      </c>
      <c r="I199" t="str">
        <f t="shared" si="30"/>
        <v/>
      </c>
      <c r="J199" t="str">
        <f t="shared" si="26"/>
        <v/>
      </c>
      <c r="K199" s="33">
        <f t="shared" si="27"/>
        <v>0</v>
      </c>
    </row>
    <row r="200" spans="7:11">
      <c r="G200" t="str">
        <f t="shared" si="28"/>
        <v/>
      </c>
      <c r="H200" t="str">
        <f t="shared" si="29"/>
        <v/>
      </c>
      <c r="I200" t="str">
        <f t="shared" si="30"/>
        <v/>
      </c>
      <c r="J200" t="str">
        <f t="shared" si="26"/>
        <v/>
      </c>
      <c r="K200" s="33">
        <f t="shared" si="27"/>
        <v>0</v>
      </c>
    </row>
    <row r="201" spans="7:11">
      <c r="G201" t="str">
        <f t="shared" si="28"/>
        <v/>
      </c>
      <c r="H201" t="str">
        <f t="shared" si="29"/>
        <v/>
      </c>
      <c r="I201" t="str">
        <f t="shared" si="30"/>
        <v/>
      </c>
      <c r="J201" t="str">
        <f t="shared" si="26"/>
        <v/>
      </c>
      <c r="K201" s="33">
        <f t="shared" si="27"/>
        <v>0</v>
      </c>
    </row>
    <row r="202" spans="7:11">
      <c r="G202" t="str">
        <f t="shared" si="28"/>
        <v/>
      </c>
      <c r="H202" t="str">
        <f t="shared" si="29"/>
        <v/>
      </c>
      <c r="I202" t="str">
        <f t="shared" si="30"/>
        <v/>
      </c>
      <c r="J202" t="str">
        <f t="shared" si="26"/>
        <v/>
      </c>
      <c r="K202" s="33">
        <f t="shared" si="27"/>
        <v>0</v>
      </c>
    </row>
    <row r="203" spans="7:11">
      <c r="G203" t="str">
        <f t="shared" si="28"/>
        <v/>
      </c>
      <c r="H203" t="str">
        <f t="shared" si="29"/>
        <v/>
      </c>
      <c r="I203" t="str">
        <f t="shared" si="30"/>
        <v/>
      </c>
      <c r="J203" t="str">
        <f t="shared" si="26"/>
        <v/>
      </c>
      <c r="K203" s="33">
        <f t="shared" si="27"/>
        <v>0</v>
      </c>
    </row>
    <row r="204" spans="7:11">
      <c r="G204" t="str">
        <f t="shared" si="28"/>
        <v/>
      </c>
      <c r="H204" t="str">
        <f t="shared" si="29"/>
        <v/>
      </c>
      <c r="I204" t="str">
        <f t="shared" si="30"/>
        <v/>
      </c>
      <c r="J204" t="str">
        <f t="shared" si="26"/>
        <v/>
      </c>
      <c r="K204" s="33">
        <f t="shared" si="27"/>
        <v>0</v>
      </c>
    </row>
    <row r="205" spans="7:11">
      <c r="G205" t="str">
        <f t="shared" si="28"/>
        <v/>
      </c>
      <c r="H205" t="str">
        <f t="shared" si="29"/>
        <v/>
      </c>
      <c r="I205" t="str">
        <f t="shared" si="30"/>
        <v/>
      </c>
      <c r="J205" t="str">
        <f t="shared" si="26"/>
        <v/>
      </c>
      <c r="K205" s="33">
        <f t="shared" si="27"/>
        <v>0</v>
      </c>
    </row>
    <row r="206" spans="7:11">
      <c r="G206" t="str">
        <f t="shared" si="28"/>
        <v/>
      </c>
      <c r="H206" t="str">
        <f t="shared" si="29"/>
        <v/>
      </c>
      <c r="I206" t="str">
        <f t="shared" si="30"/>
        <v/>
      </c>
      <c r="J206" t="str">
        <f t="shared" si="26"/>
        <v/>
      </c>
      <c r="K206" s="33">
        <f t="shared" si="27"/>
        <v>0</v>
      </c>
    </row>
    <row r="207" spans="7:11">
      <c r="G207" t="str">
        <f t="shared" si="28"/>
        <v/>
      </c>
      <c r="H207" t="str">
        <f t="shared" si="29"/>
        <v/>
      </c>
      <c r="I207" t="str">
        <f t="shared" si="30"/>
        <v/>
      </c>
      <c r="J207" t="str">
        <f t="shared" si="26"/>
        <v/>
      </c>
      <c r="K207" s="33">
        <f t="shared" si="27"/>
        <v>0</v>
      </c>
    </row>
    <row r="208" spans="7:11">
      <c r="G208" t="str">
        <f t="shared" si="28"/>
        <v/>
      </c>
      <c r="H208" t="str">
        <f t="shared" si="29"/>
        <v/>
      </c>
      <c r="I208" t="str">
        <f t="shared" si="30"/>
        <v/>
      </c>
      <c r="J208" t="str">
        <f t="shared" si="26"/>
        <v/>
      </c>
      <c r="K208" s="33">
        <f t="shared" si="27"/>
        <v>0</v>
      </c>
    </row>
    <row r="209" spans="7:11">
      <c r="G209" t="str">
        <f t="shared" si="28"/>
        <v/>
      </c>
      <c r="H209" t="str">
        <f t="shared" si="29"/>
        <v/>
      </c>
      <c r="I209" t="str">
        <f t="shared" si="30"/>
        <v/>
      </c>
      <c r="J209" t="str">
        <f t="shared" si="26"/>
        <v/>
      </c>
      <c r="K209" s="33">
        <f t="shared" si="27"/>
        <v>0</v>
      </c>
    </row>
    <row r="210" spans="7:11">
      <c r="G210" t="str">
        <f t="shared" si="28"/>
        <v/>
      </c>
      <c r="H210" t="str">
        <f t="shared" si="29"/>
        <v/>
      </c>
      <c r="I210" t="str">
        <f t="shared" si="30"/>
        <v/>
      </c>
      <c r="J210" t="str">
        <f t="shared" si="26"/>
        <v/>
      </c>
      <c r="K210" s="33">
        <f t="shared" si="27"/>
        <v>0</v>
      </c>
    </row>
    <row r="211" spans="7:11">
      <c r="G211" t="str">
        <f t="shared" si="28"/>
        <v/>
      </c>
      <c r="H211" t="str">
        <f t="shared" si="29"/>
        <v/>
      </c>
      <c r="I211" t="str">
        <f t="shared" si="30"/>
        <v/>
      </c>
      <c r="J211" t="str">
        <f t="shared" si="26"/>
        <v/>
      </c>
      <c r="K211" s="33">
        <f t="shared" si="27"/>
        <v>0</v>
      </c>
    </row>
    <row r="212" spans="7:11">
      <c r="G212" t="str">
        <f t="shared" si="28"/>
        <v/>
      </c>
      <c r="H212" t="str">
        <f t="shared" si="29"/>
        <v/>
      </c>
      <c r="I212" t="str">
        <f t="shared" si="30"/>
        <v/>
      </c>
      <c r="J212" t="str">
        <f t="shared" si="26"/>
        <v/>
      </c>
      <c r="K212" s="33">
        <f t="shared" si="27"/>
        <v>0</v>
      </c>
    </row>
    <row r="213" spans="7:11">
      <c r="G213" t="str">
        <f t="shared" si="28"/>
        <v/>
      </c>
      <c r="H213" t="str">
        <f t="shared" si="29"/>
        <v/>
      </c>
      <c r="I213" t="str">
        <f t="shared" si="30"/>
        <v/>
      </c>
      <c r="J213" t="str">
        <f t="shared" si="26"/>
        <v/>
      </c>
      <c r="K213" s="33">
        <f t="shared" si="27"/>
        <v>0</v>
      </c>
    </row>
    <row r="214" spans="7:11">
      <c r="G214" t="str">
        <f t="shared" si="28"/>
        <v/>
      </c>
      <c r="H214" t="str">
        <f t="shared" si="29"/>
        <v/>
      </c>
      <c r="I214" t="str">
        <f t="shared" si="30"/>
        <v/>
      </c>
      <c r="J214" t="str">
        <f t="shared" si="26"/>
        <v/>
      </c>
      <c r="K214" s="33">
        <f t="shared" si="27"/>
        <v>0</v>
      </c>
    </row>
    <row r="215" spans="7:11">
      <c r="G215" t="str">
        <f t="shared" si="28"/>
        <v/>
      </c>
      <c r="H215" t="str">
        <f t="shared" si="29"/>
        <v/>
      </c>
      <c r="I215" t="str">
        <f t="shared" si="30"/>
        <v/>
      </c>
      <c r="J215" t="str">
        <f t="shared" si="26"/>
        <v/>
      </c>
      <c r="K215" s="33">
        <f t="shared" si="27"/>
        <v>0</v>
      </c>
    </row>
    <row r="216" spans="7:11">
      <c r="G216" t="str">
        <f t="shared" si="28"/>
        <v/>
      </c>
      <c r="H216" t="str">
        <f t="shared" si="29"/>
        <v/>
      </c>
      <c r="I216" t="str">
        <f t="shared" si="30"/>
        <v/>
      </c>
      <c r="J216" t="str">
        <f t="shared" si="26"/>
        <v/>
      </c>
      <c r="K216" s="33">
        <f t="shared" si="27"/>
        <v>0</v>
      </c>
    </row>
    <row r="217" spans="7:11">
      <c r="G217" t="str">
        <f t="shared" si="28"/>
        <v/>
      </c>
      <c r="H217" t="str">
        <f t="shared" si="29"/>
        <v/>
      </c>
      <c r="I217" t="str">
        <f t="shared" si="30"/>
        <v/>
      </c>
      <c r="J217" t="str">
        <f t="shared" si="26"/>
        <v/>
      </c>
      <c r="K217" s="33">
        <f t="shared" si="27"/>
        <v>0</v>
      </c>
    </row>
    <row r="218" spans="7:11">
      <c r="G218" t="str">
        <f t="shared" si="28"/>
        <v/>
      </c>
      <c r="H218" t="str">
        <f t="shared" si="29"/>
        <v/>
      </c>
      <c r="I218" t="str">
        <f t="shared" si="30"/>
        <v/>
      </c>
      <c r="J218" t="str">
        <f t="shared" si="26"/>
        <v/>
      </c>
      <c r="K218" s="33">
        <f t="shared" si="27"/>
        <v>0</v>
      </c>
    </row>
    <row r="219" spans="7:11">
      <c r="G219" t="str">
        <f t="shared" si="28"/>
        <v/>
      </c>
      <c r="H219" t="str">
        <f t="shared" si="29"/>
        <v/>
      </c>
      <c r="I219" t="str">
        <f t="shared" si="30"/>
        <v/>
      </c>
      <c r="J219" t="str">
        <f t="shared" si="26"/>
        <v/>
      </c>
      <c r="K219" s="33">
        <f t="shared" si="27"/>
        <v>0</v>
      </c>
    </row>
    <row r="220" spans="7:11">
      <c r="G220" t="str">
        <f t="shared" si="28"/>
        <v/>
      </c>
      <c r="H220" t="str">
        <f t="shared" si="29"/>
        <v/>
      </c>
      <c r="I220" t="str">
        <f t="shared" si="30"/>
        <v/>
      </c>
      <c r="J220" t="str">
        <f t="shared" si="26"/>
        <v/>
      </c>
      <c r="K220" s="33">
        <f t="shared" si="27"/>
        <v>0</v>
      </c>
    </row>
    <row r="221" spans="7:11">
      <c r="G221" t="str">
        <f t="shared" si="28"/>
        <v/>
      </c>
      <c r="H221" t="str">
        <f t="shared" si="29"/>
        <v/>
      </c>
      <c r="I221" t="str">
        <f t="shared" si="30"/>
        <v/>
      </c>
      <c r="J221" t="str">
        <f t="shared" si="26"/>
        <v/>
      </c>
      <c r="K221" s="33">
        <f t="shared" si="27"/>
        <v>0</v>
      </c>
    </row>
    <row r="222" spans="7:11">
      <c r="G222" t="str">
        <f t="shared" si="28"/>
        <v/>
      </c>
      <c r="H222" t="str">
        <f t="shared" si="29"/>
        <v/>
      </c>
      <c r="I222" t="str">
        <f t="shared" si="30"/>
        <v/>
      </c>
      <c r="J222" t="str">
        <f t="shared" si="26"/>
        <v/>
      </c>
      <c r="K222" s="33">
        <f t="shared" si="27"/>
        <v>0</v>
      </c>
    </row>
    <row r="223" spans="7:11">
      <c r="G223" t="str">
        <f t="shared" si="28"/>
        <v/>
      </c>
      <c r="H223" t="str">
        <f t="shared" si="29"/>
        <v/>
      </c>
      <c r="I223" t="str">
        <f t="shared" si="30"/>
        <v/>
      </c>
      <c r="J223" t="str">
        <f t="shared" si="26"/>
        <v/>
      </c>
      <c r="K223" s="33">
        <f t="shared" si="27"/>
        <v>0</v>
      </c>
    </row>
    <row r="224" spans="7:11">
      <c r="G224" t="str">
        <f t="shared" si="28"/>
        <v/>
      </c>
      <c r="H224" t="str">
        <f t="shared" si="29"/>
        <v/>
      </c>
      <c r="I224" t="str">
        <f t="shared" si="30"/>
        <v/>
      </c>
      <c r="J224" t="str">
        <f t="shared" si="26"/>
        <v/>
      </c>
      <c r="K224" s="33">
        <f t="shared" si="27"/>
        <v>0</v>
      </c>
    </row>
    <row r="225" spans="7:11">
      <c r="G225" t="str">
        <f t="shared" si="28"/>
        <v/>
      </c>
      <c r="H225" t="str">
        <f t="shared" si="29"/>
        <v/>
      </c>
      <c r="I225" t="str">
        <f t="shared" si="30"/>
        <v/>
      </c>
      <c r="J225" t="str">
        <f t="shared" si="26"/>
        <v/>
      </c>
      <c r="K225" s="33">
        <f t="shared" si="27"/>
        <v>0</v>
      </c>
    </row>
    <row r="226" spans="7:11">
      <c r="G226" t="str">
        <f t="shared" si="28"/>
        <v/>
      </c>
      <c r="H226" t="str">
        <f t="shared" si="29"/>
        <v/>
      </c>
      <c r="I226" t="str">
        <f t="shared" si="30"/>
        <v/>
      </c>
      <c r="J226" t="str">
        <f t="shared" si="26"/>
        <v/>
      </c>
      <c r="K226" s="33">
        <f t="shared" si="27"/>
        <v>0</v>
      </c>
    </row>
    <row r="227" spans="7:11">
      <c r="G227" t="str">
        <f t="shared" si="28"/>
        <v/>
      </c>
      <c r="H227" t="str">
        <f t="shared" si="29"/>
        <v/>
      </c>
      <c r="I227" t="str">
        <f t="shared" si="30"/>
        <v/>
      </c>
      <c r="J227" t="str">
        <f t="shared" si="26"/>
        <v/>
      </c>
      <c r="K227" s="33">
        <f t="shared" si="27"/>
        <v>0</v>
      </c>
    </row>
    <row r="228" spans="7:11">
      <c r="G228" t="str">
        <f t="shared" si="28"/>
        <v/>
      </c>
      <c r="H228" t="str">
        <f t="shared" si="29"/>
        <v/>
      </c>
      <c r="I228" t="str">
        <f t="shared" si="30"/>
        <v/>
      </c>
      <c r="J228" t="str">
        <f t="shared" si="26"/>
        <v/>
      </c>
      <c r="K228" s="33">
        <f t="shared" si="27"/>
        <v>0</v>
      </c>
    </row>
    <row r="229" spans="7:11">
      <c r="G229" t="str">
        <f t="shared" ref="G229:G246" si="31">IFERROR(MID(C229,2,LEN(C229)-5)*1,"")</f>
        <v/>
      </c>
      <c r="H229" t="str">
        <f t="shared" ref="H229:H246" si="32">IFERROR(MID(D229,2,LEN(D229)-5)*1,"")</f>
        <v/>
      </c>
      <c r="I229" t="str">
        <f t="shared" ref="I229:I246" si="33">IFERROR(MID(E229,2,LEN(E229)-5)*1,"")</f>
        <v/>
      </c>
      <c r="J229" t="str">
        <f t="shared" si="26"/>
        <v/>
      </c>
      <c r="K229" s="33">
        <f t="shared" si="27"/>
        <v>0</v>
      </c>
    </row>
    <row r="230" spans="7:11">
      <c r="G230" t="str">
        <f t="shared" si="31"/>
        <v/>
      </c>
      <c r="H230" t="str">
        <f t="shared" si="32"/>
        <v/>
      </c>
      <c r="I230" t="str">
        <f t="shared" si="33"/>
        <v/>
      </c>
      <c r="J230" t="str">
        <f t="shared" ref="J230:J293" si="34">IFERROR(MID(F230,2,LEN(F230)-5)*1,"")</f>
        <v/>
      </c>
      <c r="K230" s="33">
        <f t="shared" si="27"/>
        <v>0</v>
      </c>
    </row>
    <row r="231" spans="7:11">
      <c r="G231" t="str">
        <f t="shared" si="31"/>
        <v/>
      </c>
      <c r="H231" t="str">
        <f t="shared" si="32"/>
        <v/>
      </c>
      <c r="I231" t="str">
        <f t="shared" si="33"/>
        <v/>
      </c>
      <c r="J231" t="str">
        <f t="shared" si="34"/>
        <v/>
      </c>
      <c r="K231" s="33">
        <f t="shared" si="27"/>
        <v>0</v>
      </c>
    </row>
    <row r="232" spans="7:11">
      <c r="G232" t="str">
        <f t="shared" si="31"/>
        <v/>
      </c>
      <c r="H232" t="str">
        <f t="shared" si="32"/>
        <v/>
      </c>
      <c r="I232" t="str">
        <f t="shared" si="33"/>
        <v/>
      </c>
      <c r="J232" t="str">
        <f t="shared" si="34"/>
        <v/>
      </c>
      <c r="K232" s="33">
        <f t="shared" si="27"/>
        <v>0</v>
      </c>
    </row>
    <row r="233" spans="7:11">
      <c r="G233" t="str">
        <f t="shared" si="31"/>
        <v/>
      </c>
      <c r="H233" t="str">
        <f t="shared" si="32"/>
        <v/>
      </c>
      <c r="I233" t="str">
        <f t="shared" si="33"/>
        <v/>
      </c>
      <c r="J233" t="str">
        <f t="shared" si="34"/>
        <v/>
      </c>
      <c r="K233" s="33">
        <f t="shared" si="27"/>
        <v>0</v>
      </c>
    </row>
    <row r="234" spans="7:11">
      <c r="G234" t="str">
        <f t="shared" si="31"/>
        <v/>
      </c>
      <c r="H234" t="str">
        <f t="shared" si="32"/>
        <v/>
      </c>
      <c r="I234" t="str">
        <f t="shared" si="33"/>
        <v/>
      </c>
      <c r="J234" t="str">
        <f t="shared" si="34"/>
        <v/>
      </c>
      <c r="K234" s="33">
        <f t="shared" si="27"/>
        <v>0</v>
      </c>
    </row>
    <row r="235" spans="7:11">
      <c r="G235" t="str">
        <f t="shared" si="31"/>
        <v/>
      </c>
      <c r="H235" t="str">
        <f t="shared" si="32"/>
        <v/>
      </c>
      <c r="I235" t="str">
        <f t="shared" si="33"/>
        <v/>
      </c>
      <c r="J235" t="str">
        <f t="shared" si="34"/>
        <v/>
      </c>
      <c r="K235" s="33">
        <f t="shared" si="27"/>
        <v>0</v>
      </c>
    </row>
    <row r="236" spans="7:11">
      <c r="G236" t="str">
        <f t="shared" si="31"/>
        <v/>
      </c>
      <c r="H236" t="str">
        <f t="shared" si="32"/>
        <v/>
      </c>
      <c r="I236" t="str">
        <f t="shared" si="33"/>
        <v/>
      </c>
      <c r="J236" t="str">
        <f t="shared" si="34"/>
        <v/>
      </c>
      <c r="K236" s="33">
        <f t="shared" si="27"/>
        <v>0</v>
      </c>
    </row>
    <row r="237" spans="7:11">
      <c r="G237" t="str">
        <f t="shared" si="31"/>
        <v/>
      </c>
      <c r="H237" t="str">
        <f t="shared" si="32"/>
        <v/>
      </c>
      <c r="I237" t="str">
        <f t="shared" si="33"/>
        <v/>
      </c>
      <c r="J237" t="str">
        <f t="shared" si="34"/>
        <v/>
      </c>
      <c r="K237" s="33">
        <f t="shared" si="27"/>
        <v>0</v>
      </c>
    </row>
    <row r="238" spans="7:11">
      <c r="G238" t="str">
        <f t="shared" si="31"/>
        <v/>
      </c>
      <c r="H238" t="str">
        <f t="shared" si="32"/>
        <v/>
      </c>
      <c r="I238" t="str">
        <f t="shared" si="33"/>
        <v/>
      </c>
      <c r="J238" t="str">
        <f t="shared" si="34"/>
        <v/>
      </c>
      <c r="K238" s="33">
        <f t="shared" si="27"/>
        <v>0</v>
      </c>
    </row>
    <row r="239" spans="7:11">
      <c r="G239" t="str">
        <f t="shared" si="31"/>
        <v/>
      </c>
      <c r="H239" t="str">
        <f t="shared" si="32"/>
        <v/>
      </c>
      <c r="I239" t="str">
        <f t="shared" si="33"/>
        <v/>
      </c>
      <c r="J239" t="str">
        <f t="shared" si="34"/>
        <v/>
      </c>
      <c r="K239" s="33">
        <f t="shared" si="27"/>
        <v>0</v>
      </c>
    </row>
    <row r="240" spans="7:11">
      <c r="G240" t="str">
        <f t="shared" si="31"/>
        <v/>
      </c>
      <c r="H240" t="str">
        <f t="shared" si="32"/>
        <v/>
      </c>
      <c r="I240" t="str">
        <f t="shared" si="33"/>
        <v/>
      </c>
      <c r="J240" t="str">
        <f t="shared" si="34"/>
        <v/>
      </c>
      <c r="K240" s="33">
        <f t="shared" si="27"/>
        <v>0</v>
      </c>
    </row>
    <row r="241" spans="7:11">
      <c r="G241" t="str">
        <f t="shared" si="31"/>
        <v/>
      </c>
      <c r="H241" t="str">
        <f t="shared" si="32"/>
        <v/>
      </c>
      <c r="I241" t="str">
        <f t="shared" si="33"/>
        <v/>
      </c>
      <c r="J241" t="str">
        <f t="shared" si="34"/>
        <v/>
      </c>
      <c r="K241" s="33">
        <f t="shared" si="27"/>
        <v>0</v>
      </c>
    </row>
    <row r="242" spans="7:11">
      <c r="G242" t="str">
        <f t="shared" si="31"/>
        <v/>
      </c>
      <c r="H242" t="str">
        <f t="shared" si="32"/>
        <v/>
      </c>
      <c r="I242" t="str">
        <f t="shared" si="33"/>
        <v/>
      </c>
      <c r="J242" t="str">
        <f t="shared" si="34"/>
        <v/>
      </c>
      <c r="K242" s="33">
        <f t="shared" si="27"/>
        <v>0</v>
      </c>
    </row>
    <row r="243" spans="7:11">
      <c r="G243" t="str">
        <f t="shared" si="31"/>
        <v/>
      </c>
      <c r="H243" t="str">
        <f t="shared" si="32"/>
        <v/>
      </c>
      <c r="I243" t="str">
        <f t="shared" si="33"/>
        <v/>
      </c>
      <c r="J243" t="str">
        <f t="shared" si="34"/>
        <v/>
      </c>
      <c r="K243" s="33">
        <f t="shared" si="27"/>
        <v>0</v>
      </c>
    </row>
    <row r="244" spans="7:11">
      <c r="G244" t="str">
        <f t="shared" si="31"/>
        <v/>
      </c>
      <c r="H244" t="str">
        <f t="shared" si="32"/>
        <v/>
      </c>
      <c r="I244" t="str">
        <f t="shared" si="33"/>
        <v/>
      </c>
      <c r="J244" t="str">
        <f t="shared" si="34"/>
        <v/>
      </c>
      <c r="K244" s="33">
        <f t="shared" si="27"/>
        <v>0</v>
      </c>
    </row>
    <row r="245" spans="7:11">
      <c r="G245" t="str">
        <f t="shared" si="31"/>
        <v/>
      </c>
      <c r="H245" t="str">
        <f t="shared" si="32"/>
        <v/>
      </c>
      <c r="I245" t="str">
        <f t="shared" si="33"/>
        <v/>
      </c>
      <c r="J245" t="str">
        <f t="shared" si="34"/>
        <v/>
      </c>
      <c r="K245" s="33">
        <f t="shared" si="27"/>
        <v>0</v>
      </c>
    </row>
    <row r="246" spans="7:11">
      <c r="G246" t="str">
        <f t="shared" si="31"/>
        <v/>
      </c>
      <c r="H246" t="str">
        <f t="shared" si="32"/>
        <v/>
      </c>
      <c r="I246" t="str">
        <f t="shared" si="33"/>
        <v/>
      </c>
      <c r="J246" t="str">
        <f t="shared" si="34"/>
        <v/>
      </c>
      <c r="K246" s="33">
        <f t="shared" si="27"/>
        <v>0</v>
      </c>
    </row>
    <row r="247" spans="7:11">
      <c r="H247" t="str">
        <f t="shared" ref="H247:H278" si="35">IFERROR(MID(D247,2,LEN(D247)-5)*1,"")</f>
        <v/>
      </c>
      <c r="I247" t="str">
        <f t="shared" ref="I247:I278" si="36">IFERROR(MID(E247,2,LEN(E247)-5)*1,"")</f>
        <v/>
      </c>
      <c r="J247" t="str">
        <f t="shared" si="34"/>
        <v/>
      </c>
      <c r="K247" s="33">
        <f t="shared" si="27"/>
        <v>0</v>
      </c>
    </row>
    <row r="248" spans="7:11">
      <c r="H248" t="str">
        <f t="shared" si="35"/>
        <v/>
      </c>
      <c r="I248" t="str">
        <f t="shared" si="36"/>
        <v/>
      </c>
      <c r="J248" t="str">
        <f t="shared" si="34"/>
        <v/>
      </c>
      <c r="K248" s="33">
        <f t="shared" si="27"/>
        <v>0</v>
      </c>
    </row>
    <row r="249" spans="7:11">
      <c r="H249" t="str">
        <f t="shared" si="35"/>
        <v/>
      </c>
      <c r="I249" t="str">
        <f t="shared" si="36"/>
        <v/>
      </c>
      <c r="J249" t="str">
        <f t="shared" si="34"/>
        <v/>
      </c>
      <c r="K249" s="33">
        <f t="shared" si="27"/>
        <v>0</v>
      </c>
    </row>
    <row r="250" spans="7:11">
      <c r="H250" t="str">
        <f t="shared" si="35"/>
        <v/>
      </c>
      <c r="I250" t="str">
        <f t="shared" si="36"/>
        <v/>
      </c>
      <c r="J250" t="str">
        <f t="shared" si="34"/>
        <v/>
      </c>
      <c r="K250" s="33">
        <f t="shared" si="27"/>
        <v>0</v>
      </c>
    </row>
    <row r="251" spans="7:11">
      <c r="H251" t="str">
        <f t="shared" si="35"/>
        <v/>
      </c>
      <c r="I251" t="str">
        <f t="shared" si="36"/>
        <v/>
      </c>
      <c r="J251" t="str">
        <f t="shared" si="34"/>
        <v/>
      </c>
      <c r="K251" s="33">
        <f t="shared" si="27"/>
        <v>0</v>
      </c>
    </row>
    <row r="252" spans="7:11">
      <c r="H252" t="str">
        <f t="shared" si="35"/>
        <v/>
      </c>
      <c r="I252" t="str">
        <f t="shared" si="36"/>
        <v/>
      </c>
      <c r="J252" t="str">
        <f t="shared" si="34"/>
        <v/>
      </c>
      <c r="K252" s="33">
        <f t="shared" si="27"/>
        <v>0</v>
      </c>
    </row>
    <row r="253" spans="7:11">
      <c r="H253" t="str">
        <f t="shared" si="35"/>
        <v/>
      </c>
      <c r="I253" t="str">
        <f t="shared" si="36"/>
        <v/>
      </c>
      <c r="J253" t="str">
        <f t="shared" si="34"/>
        <v/>
      </c>
      <c r="K253" s="33">
        <f t="shared" si="27"/>
        <v>0</v>
      </c>
    </row>
    <row r="254" spans="7:11">
      <c r="H254" t="str">
        <f t="shared" si="35"/>
        <v/>
      </c>
      <c r="I254" t="str">
        <f t="shared" si="36"/>
        <v/>
      </c>
      <c r="J254" t="str">
        <f t="shared" si="34"/>
        <v/>
      </c>
      <c r="K254" s="33">
        <f t="shared" si="27"/>
        <v>0</v>
      </c>
    </row>
    <row r="255" spans="7:11">
      <c r="H255" t="str">
        <f t="shared" si="35"/>
        <v/>
      </c>
      <c r="I255" t="str">
        <f t="shared" si="36"/>
        <v/>
      </c>
      <c r="J255" t="str">
        <f t="shared" si="34"/>
        <v/>
      </c>
      <c r="K255" s="33">
        <f t="shared" si="27"/>
        <v>0</v>
      </c>
    </row>
    <row r="256" spans="7:11">
      <c r="H256" t="str">
        <f t="shared" si="35"/>
        <v/>
      </c>
      <c r="I256" t="str">
        <f t="shared" si="36"/>
        <v/>
      </c>
      <c r="J256" t="str">
        <f t="shared" si="34"/>
        <v/>
      </c>
      <c r="K256" s="33">
        <f t="shared" si="27"/>
        <v>0</v>
      </c>
    </row>
    <row r="257" spans="8:11">
      <c r="H257" t="str">
        <f t="shared" si="35"/>
        <v/>
      </c>
      <c r="I257" t="str">
        <f t="shared" si="36"/>
        <v/>
      </c>
      <c r="J257" t="str">
        <f t="shared" si="34"/>
        <v/>
      </c>
      <c r="K257" s="33">
        <f t="shared" si="27"/>
        <v>0</v>
      </c>
    </row>
    <row r="258" spans="8:11">
      <c r="H258" t="str">
        <f t="shared" si="35"/>
        <v/>
      </c>
      <c r="I258" t="str">
        <f t="shared" si="36"/>
        <v/>
      </c>
      <c r="J258" t="str">
        <f t="shared" si="34"/>
        <v/>
      </c>
      <c r="K258" s="33">
        <f t="shared" ref="K258:K321" si="37">MAX(G258:J258)-MIN(G258:J258)</f>
        <v>0</v>
      </c>
    </row>
    <row r="259" spans="8:11">
      <c r="H259" t="str">
        <f t="shared" si="35"/>
        <v/>
      </c>
      <c r="I259" t="str">
        <f t="shared" si="36"/>
        <v/>
      </c>
      <c r="J259" t="str">
        <f t="shared" si="34"/>
        <v/>
      </c>
      <c r="K259" s="33">
        <f t="shared" si="37"/>
        <v>0</v>
      </c>
    </row>
    <row r="260" spans="8:11">
      <c r="H260" t="str">
        <f t="shared" si="35"/>
        <v/>
      </c>
      <c r="I260" t="str">
        <f t="shared" si="36"/>
        <v/>
      </c>
      <c r="J260" t="str">
        <f t="shared" si="34"/>
        <v/>
      </c>
      <c r="K260" s="33">
        <f t="shared" si="37"/>
        <v>0</v>
      </c>
    </row>
    <row r="261" spans="8:11">
      <c r="H261" t="str">
        <f t="shared" si="35"/>
        <v/>
      </c>
      <c r="I261" t="str">
        <f t="shared" si="36"/>
        <v/>
      </c>
      <c r="J261" t="str">
        <f t="shared" si="34"/>
        <v/>
      </c>
      <c r="K261" s="33">
        <f t="shared" si="37"/>
        <v>0</v>
      </c>
    </row>
    <row r="262" spans="8:11">
      <c r="H262" t="str">
        <f t="shared" si="35"/>
        <v/>
      </c>
      <c r="I262" t="str">
        <f t="shared" si="36"/>
        <v/>
      </c>
      <c r="J262" t="str">
        <f t="shared" si="34"/>
        <v/>
      </c>
      <c r="K262" s="33">
        <f t="shared" si="37"/>
        <v>0</v>
      </c>
    </row>
    <row r="263" spans="8:11">
      <c r="H263" t="str">
        <f t="shared" si="35"/>
        <v/>
      </c>
      <c r="I263" t="str">
        <f t="shared" si="36"/>
        <v/>
      </c>
      <c r="J263" t="str">
        <f t="shared" si="34"/>
        <v/>
      </c>
      <c r="K263" s="33">
        <f t="shared" si="37"/>
        <v>0</v>
      </c>
    </row>
    <row r="264" spans="8:11">
      <c r="H264" t="str">
        <f t="shared" si="35"/>
        <v/>
      </c>
      <c r="I264" t="str">
        <f t="shared" si="36"/>
        <v/>
      </c>
      <c r="J264" t="str">
        <f t="shared" si="34"/>
        <v/>
      </c>
      <c r="K264" s="33">
        <f t="shared" si="37"/>
        <v>0</v>
      </c>
    </row>
    <row r="265" spans="8:11">
      <c r="H265" t="str">
        <f t="shared" si="35"/>
        <v/>
      </c>
      <c r="I265" t="str">
        <f t="shared" si="36"/>
        <v/>
      </c>
      <c r="J265" t="str">
        <f t="shared" si="34"/>
        <v/>
      </c>
      <c r="K265" s="33">
        <f t="shared" si="37"/>
        <v>0</v>
      </c>
    </row>
    <row r="266" spans="8:11">
      <c r="H266" t="str">
        <f t="shared" si="35"/>
        <v/>
      </c>
      <c r="I266" t="str">
        <f t="shared" si="36"/>
        <v/>
      </c>
      <c r="J266" t="str">
        <f t="shared" si="34"/>
        <v/>
      </c>
      <c r="K266" s="33">
        <f t="shared" si="37"/>
        <v>0</v>
      </c>
    </row>
    <row r="267" spans="8:11">
      <c r="H267" t="str">
        <f t="shared" si="35"/>
        <v/>
      </c>
      <c r="I267" t="str">
        <f t="shared" si="36"/>
        <v/>
      </c>
      <c r="J267" t="str">
        <f t="shared" si="34"/>
        <v/>
      </c>
      <c r="K267" s="33">
        <f t="shared" si="37"/>
        <v>0</v>
      </c>
    </row>
    <row r="268" spans="8:11">
      <c r="H268" t="str">
        <f t="shared" si="35"/>
        <v/>
      </c>
      <c r="I268" t="str">
        <f t="shared" si="36"/>
        <v/>
      </c>
      <c r="J268" t="str">
        <f t="shared" si="34"/>
        <v/>
      </c>
      <c r="K268" s="33">
        <f t="shared" si="37"/>
        <v>0</v>
      </c>
    </row>
    <row r="269" spans="8:11">
      <c r="H269" t="str">
        <f t="shared" si="35"/>
        <v/>
      </c>
      <c r="I269" t="str">
        <f t="shared" si="36"/>
        <v/>
      </c>
      <c r="J269" t="str">
        <f t="shared" si="34"/>
        <v/>
      </c>
      <c r="K269" s="33">
        <f t="shared" si="37"/>
        <v>0</v>
      </c>
    </row>
    <row r="270" spans="8:11">
      <c r="H270" t="str">
        <f t="shared" si="35"/>
        <v/>
      </c>
      <c r="I270" t="str">
        <f t="shared" si="36"/>
        <v/>
      </c>
      <c r="J270" t="str">
        <f t="shared" si="34"/>
        <v/>
      </c>
      <c r="K270" s="33">
        <f t="shared" si="37"/>
        <v>0</v>
      </c>
    </row>
    <row r="271" spans="8:11">
      <c r="H271" t="str">
        <f t="shared" si="35"/>
        <v/>
      </c>
      <c r="I271" t="str">
        <f t="shared" si="36"/>
        <v/>
      </c>
      <c r="J271" t="str">
        <f t="shared" si="34"/>
        <v/>
      </c>
      <c r="K271" s="33">
        <f t="shared" si="37"/>
        <v>0</v>
      </c>
    </row>
    <row r="272" spans="8:11">
      <c r="H272" t="str">
        <f t="shared" si="35"/>
        <v/>
      </c>
      <c r="I272" t="str">
        <f t="shared" si="36"/>
        <v/>
      </c>
      <c r="J272" t="str">
        <f t="shared" si="34"/>
        <v/>
      </c>
      <c r="K272" s="33">
        <f t="shared" si="37"/>
        <v>0</v>
      </c>
    </row>
    <row r="273" spans="8:11">
      <c r="H273" t="str">
        <f t="shared" si="35"/>
        <v/>
      </c>
      <c r="I273" t="str">
        <f t="shared" si="36"/>
        <v/>
      </c>
      <c r="J273" t="str">
        <f t="shared" si="34"/>
        <v/>
      </c>
      <c r="K273" s="33">
        <f t="shared" si="37"/>
        <v>0</v>
      </c>
    </row>
    <row r="274" spans="8:11">
      <c r="H274" t="str">
        <f t="shared" si="35"/>
        <v/>
      </c>
      <c r="I274" t="str">
        <f t="shared" si="36"/>
        <v/>
      </c>
      <c r="J274" t="str">
        <f t="shared" si="34"/>
        <v/>
      </c>
      <c r="K274" s="33">
        <f t="shared" si="37"/>
        <v>0</v>
      </c>
    </row>
    <row r="275" spans="8:11">
      <c r="H275" t="str">
        <f t="shared" si="35"/>
        <v/>
      </c>
      <c r="I275" t="str">
        <f t="shared" si="36"/>
        <v/>
      </c>
      <c r="J275" t="str">
        <f t="shared" si="34"/>
        <v/>
      </c>
      <c r="K275" s="33">
        <f t="shared" si="37"/>
        <v>0</v>
      </c>
    </row>
    <row r="276" spans="8:11">
      <c r="H276" t="str">
        <f t="shared" si="35"/>
        <v/>
      </c>
      <c r="I276" t="str">
        <f t="shared" si="36"/>
        <v/>
      </c>
      <c r="J276" t="str">
        <f t="shared" si="34"/>
        <v/>
      </c>
      <c r="K276" s="33">
        <f t="shared" si="37"/>
        <v>0</v>
      </c>
    </row>
    <row r="277" spans="8:11">
      <c r="H277" t="str">
        <f t="shared" si="35"/>
        <v/>
      </c>
      <c r="I277" t="str">
        <f t="shared" si="36"/>
        <v/>
      </c>
      <c r="J277" t="str">
        <f t="shared" si="34"/>
        <v/>
      </c>
      <c r="K277" s="33">
        <f t="shared" si="37"/>
        <v>0</v>
      </c>
    </row>
    <row r="278" spans="8:11">
      <c r="H278" t="str">
        <f t="shared" si="35"/>
        <v/>
      </c>
      <c r="I278" t="str">
        <f t="shared" si="36"/>
        <v/>
      </c>
      <c r="J278" t="str">
        <f t="shared" si="34"/>
        <v/>
      </c>
      <c r="K278" s="33">
        <f t="shared" si="37"/>
        <v>0</v>
      </c>
    </row>
    <row r="279" spans="8:11">
      <c r="H279" t="str">
        <f t="shared" ref="H279:H310" si="38">IFERROR(MID(D279,2,LEN(D279)-5)*1,"")</f>
        <v/>
      </c>
      <c r="I279" t="str">
        <f t="shared" ref="I279:I310" si="39">IFERROR(MID(E279,2,LEN(E279)-5)*1,"")</f>
        <v/>
      </c>
      <c r="J279" t="str">
        <f t="shared" si="34"/>
        <v/>
      </c>
      <c r="K279" s="33">
        <f t="shared" si="37"/>
        <v>0</v>
      </c>
    </row>
    <row r="280" spans="8:11">
      <c r="H280" t="str">
        <f t="shared" si="38"/>
        <v/>
      </c>
      <c r="I280" t="str">
        <f t="shared" si="39"/>
        <v/>
      </c>
      <c r="J280" t="str">
        <f t="shared" si="34"/>
        <v/>
      </c>
      <c r="K280" s="33">
        <f t="shared" si="37"/>
        <v>0</v>
      </c>
    </row>
    <row r="281" spans="8:11">
      <c r="H281" t="str">
        <f t="shared" si="38"/>
        <v/>
      </c>
      <c r="I281" t="str">
        <f t="shared" si="39"/>
        <v/>
      </c>
      <c r="J281" t="str">
        <f t="shared" si="34"/>
        <v/>
      </c>
      <c r="K281" s="33">
        <f t="shared" si="37"/>
        <v>0</v>
      </c>
    </row>
    <row r="282" spans="8:11">
      <c r="H282" t="str">
        <f t="shared" si="38"/>
        <v/>
      </c>
      <c r="I282" t="str">
        <f t="shared" si="39"/>
        <v/>
      </c>
      <c r="J282" t="str">
        <f t="shared" si="34"/>
        <v/>
      </c>
      <c r="K282" s="33">
        <f t="shared" si="37"/>
        <v>0</v>
      </c>
    </row>
    <row r="283" spans="8:11">
      <c r="H283" t="str">
        <f t="shared" si="38"/>
        <v/>
      </c>
      <c r="I283" t="str">
        <f t="shared" si="39"/>
        <v/>
      </c>
      <c r="J283" t="str">
        <f t="shared" si="34"/>
        <v/>
      </c>
      <c r="K283" s="33">
        <f t="shared" si="37"/>
        <v>0</v>
      </c>
    </row>
    <row r="284" spans="8:11">
      <c r="H284" t="str">
        <f t="shared" si="38"/>
        <v/>
      </c>
      <c r="I284" t="str">
        <f t="shared" si="39"/>
        <v/>
      </c>
      <c r="J284" t="str">
        <f t="shared" si="34"/>
        <v/>
      </c>
      <c r="K284" s="33">
        <f t="shared" si="37"/>
        <v>0</v>
      </c>
    </row>
    <row r="285" spans="8:11">
      <c r="H285" t="str">
        <f t="shared" si="38"/>
        <v/>
      </c>
      <c r="I285" t="str">
        <f t="shared" si="39"/>
        <v/>
      </c>
      <c r="J285" t="str">
        <f t="shared" si="34"/>
        <v/>
      </c>
      <c r="K285" s="33">
        <f t="shared" si="37"/>
        <v>0</v>
      </c>
    </row>
    <row r="286" spans="8:11">
      <c r="H286" t="str">
        <f t="shared" si="38"/>
        <v/>
      </c>
      <c r="I286" t="str">
        <f t="shared" si="39"/>
        <v/>
      </c>
      <c r="J286" t="str">
        <f t="shared" si="34"/>
        <v/>
      </c>
      <c r="K286" s="33">
        <f t="shared" si="37"/>
        <v>0</v>
      </c>
    </row>
    <row r="287" spans="8:11">
      <c r="H287" t="str">
        <f t="shared" si="38"/>
        <v/>
      </c>
      <c r="I287" t="str">
        <f t="shared" si="39"/>
        <v/>
      </c>
      <c r="J287" t="str">
        <f t="shared" si="34"/>
        <v/>
      </c>
      <c r="K287" s="33">
        <f t="shared" si="37"/>
        <v>0</v>
      </c>
    </row>
    <row r="288" spans="8:11">
      <c r="H288" t="str">
        <f t="shared" si="38"/>
        <v/>
      </c>
      <c r="I288" t="str">
        <f t="shared" si="39"/>
        <v/>
      </c>
      <c r="J288" t="str">
        <f t="shared" si="34"/>
        <v/>
      </c>
      <c r="K288" s="33">
        <f t="shared" si="37"/>
        <v>0</v>
      </c>
    </row>
    <row r="289" spans="8:11">
      <c r="H289" t="str">
        <f t="shared" si="38"/>
        <v/>
      </c>
      <c r="I289" t="str">
        <f t="shared" si="39"/>
        <v/>
      </c>
      <c r="J289" t="str">
        <f t="shared" si="34"/>
        <v/>
      </c>
      <c r="K289" s="33">
        <f t="shared" si="37"/>
        <v>0</v>
      </c>
    </row>
    <row r="290" spans="8:11">
      <c r="H290" t="str">
        <f t="shared" si="38"/>
        <v/>
      </c>
      <c r="I290" t="str">
        <f t="shared" si="39"/>
        <v/>
      </c>
      <c r="J290" t="str">
        <f t="shared" si="34"/>
        <v/>
      </c>
      <c r="K290" s="33">
        <f t="shared" si="37"/>
        <v>0</v>
      </c>
    </row>
    <row r="291" spans="8:11">
      <c r="H291" t="str">
        <f t="shared" si="38"/>
        <v/>
      </c>
      <c r="I291" t="str">
        <f t="shared" si="39"/>
        <v/>
      </c>
      <c r="J291" t="str">
        <f t="shared" si="34"/>
        <v/>
      </c>
      <c r="K291" s="33">
        <f t="shared" si="37"/>
        <v>0</v>
      </c>
    </row>
    <row r="292" spans="8:11">
      <c r="H292" t="str">
        <f t="shared" si="38"/>
        <v/>
      </c>
      <c r="I292" t="str">
        <f t="shared" si="39"/>
        <v/>
      </c>
      <c r="J292" t="str">
        <f t="shared" si="34"/>
        <v/>
      </c>
      <c r="K292" s="33">
        <f t="shared" si="37"/>
        <v>0</v>
      </c>
    </row>
    <row r="293" spans="8:11">
      <c r="H293" t="str">
        <f t="shared" si="38"/>
        <v/>
      </c>
      <c r="I293" t="str">
        <f t="shared" si="39"/>
        <v/>
      </c>
      <c r="J293" t="str">
        <f t="shared" si="34"/>
        <v/>
      </c>
      <c r="K293" s="33">
        <f t="shared" si="37"/>
        <v>0</v>
      </c>
    </row>
    <row r="294" spans="8:11">
      <c r="H294" t="str">
        <f t="shared" si="38"/>
        <v/>
      </c>
      <c r="I294" t="str">
        <f t="shared" si="39"/>
        <v/>
      </c>
      <c r="J294" t="str">
        <f t="shared" ref="J294:J357" si="40">IFERROR(MID(F294,2,LEN(F294)-5)*1,"")</f>
        <v/>
      </c>
      <c r="K294" s="33">
        <f t="shared" si="37"/>
        <v>0</v>
      </c>
    </row>
    <row r="295" spans="8:11">
      <c r="H295" t="str">
        <f t="shared" si="38"/>
        <v/>
      </c>
      <c r="I295" t="str">
        <f t="shared" si="39"/>
        <v/>
      </c>
      <c r="J295" t="str">
        <f t="shared" si="40"/>
        <v/>
      </c>
      <c r="K295" s="33">
        <f t="shared" si="37"/>
        <v>0</v>
      </c>
    </row>
    <row r="296" spans="8:11">
      <c r="H296" t="str">
        <f t="shared" si="38"/>
        <v/>
      </c>
      <c r="I296" t="str">
        <f t="shared" si="39"/>
        <v/>
      </c>
      <c r="J296" t="str">
        <f t="shared" si="40"/>
        <v/>
      </c>
      <c r="K296" s="33">
        <f t="shared" si="37"/>
        <v>0</v>
      </c>
    </row>
    <row r="297" spans="8:11">
      <c r="H297" t="str">
        <f t="shared" si="38"/>
        <v/>
      </c>
      <c r="I297" t="str">
        <f t="shared" si="39"/>
        <v/>
      </c>
      <c r="J297" t="str">
        <f t="shared" si="40"/>
        <v/>
      </c>
      <c r="K297" s="33">
        <f t="shared" si="37"/>
        <v>0</v>
      </c>
    </row>
    <row r="298" spans="8:11">
      <c r="H298" t="str">
        <f t="shared" si="38"/>
        <v/>
      </c>
      <c r="I298" t="str">
        <f t="shared" si="39"/>
        <v/>
      </c>
      <c r="J298" t="str">
        <f t="shared" si="40"/>
        <v/>
      </c>
      <c r="K298" s="33">
        <f t="shared" si="37"/>
        <v>0</v>
      </c>
    </row>
    <row r="299" spans="8:11">
      <c r="H299" t="str">
        <f t="shared" si="38"/>
        <v/>
      </c>
      <c r="I299" t="str">
        <f t="shared" si="39"/>
        <v/>
      </c>
      <c r="J299" t="str">
        <f t="shared" si="40"/>
        <v/>
      </c>
      <c r="K299" s="33">
        <f t="shared" si="37"/>
        <v>0</v>
      </c>
    </row>
    <row r="300" spans="8:11">
      <c r="H300" t="str">
        <f t="shared" si="38"/>
        <v/>
      </c>
      <c r="I300" t="str">
        <f t="shared" si="39"/>
        <v/>
      </c>
      <c r="J300" t="str">
        <f t="shared" si="40"/>
        <v/>
      </c>
      <c r="K300" s="33">
        <f t="shared" si="37"/>
        <v>0</v>
      </c>
    </row>
    <row r="301" spans="8:11">
      <c r="H301" t="str">
        <f t="shared" si="38"/>
        <v/>
      </c>
      <c r="I301" t="str">
        <f t="shared" si="39"/>
        <v/>
      </c>
      <c r="J301" t="str">
        <f t="shared" si="40"/>
        <v/>
      </c>
      <c r="K301" s="33">
        <f t="shared" si="37"/>
        <v>0</v>
      </c>
    </row>
    <row r="302" spans="8:11">
      <c r="H302" t="str">
        <f t="shared" si="38"/>
        <v/>
      </c>
      <c r="I302" t="str">
        <f t="shared" si="39"/>
        <v/>
      </c>
      <c r="J302" t="str">
        <f t="shared" si="40"/>
        <v/>
      </c>
      <c r="K302" s="33">
        <f t="shared" si="37"/>
        <v>0</v>
      </c>
    </row>
    <row r="303" spans="8:11">
      <c r="H303" t="str">
        <f t="shared" si="38"/>
        <v/>
      </c>
      <c r="I303" t="str">
        <f t="shared" si="39"/>
        <v/>
      </c>
      <c r="J303" t="str">
        <f t="shared" si="40"/>
        <v/>
      </c>
      <c r="K303" s="33">
        <f t="shared" si="37"/>
        <v>0</v>
      </c>
    </row>
    <row r="304" spans="8:11">
      <c r="H304" t="str">
        <f t="shared" si="38"/>
        <v/>
      </c>
      <c r="I304" t="str">
        <f t="shared" si="39"/>
        <v/>
      </c>
      <c r="J304" t="str">
        <f t="shared" si="40"/>
        <v/>
      </c>
      <c r="K304" s="33">
        <f t="shared" si="37"/>
        <v>0</v>
      </c>
    </row>
    <row r="305" spans="8:11">
      <c r="H305" t="str">
        <f t="shared" si="38"/>
        <v/>
      </c>
      <c r="I305" t="str">
        <f t="shared" si="39"/>
        <v/>
      </c>
      <c r="J305" t="str">
        <f t="shared" si="40"/>
        <v/>
      </c>
      <c r="K305" s="33">
        <f t="shared" si="37"/>
        <v>0</v>
      </c>
    </row>
    <row r="306" spans="8:11">
      <c r="H306" t="str">
        <f t="shared" si="38"/>
        <v/>
      </c>
      <c r="I306" t="str">
        <f t="shared" si="39"/>
        <v/>
      </c>
      <c r="J306" t="str">
        <f t="shared" si="40"/>
        <v/>
      </c>
      <c r="K306" s="33">
        <f t="shared" si="37"/>
        <v>0</v>
      </c>
    </row>
    <row r="307" spans="8:11">
      <c r="H307" t="str">
        <f t="shared" si="38"/>
        <v/>
      </c>
      <c r="I307" t="str">
        <f t="shared" si="39"/>
        <v/>
      </c>
      <c r="J307" t="str">
        <f t="shared" si="40"/>
        <v/>
      </c>
      <c r="K307" s="33">
        <f t="shared" si="37"/>
        <v>0</v>
      </c>
    </row>
    <row r="308" spans="8:11">
      <c r="H308" t="str">
        <f t="shared" si="38"/>
        <v/>
      </c>
      <c r="I308" t="str">
        <f t="shared" si="39"/>
        <v/>
      </c>
      <c r="J308" t="str">
        <f t="shared" si="40"/>
        <v/>
      </c>
      <c r="K308" s="33">
        <f t="shared" si="37"/>
        <v>0</v>
      </c>
    </row>
    <row r="309" spans="8:11">
      <c r="H309" t="str">
        <f t="shared" si="38"/>
        <v/>
      </c>
      <c r="I309" t="str">
        <f t="shared" si="39"/>
        <v/>
      </c>
      <c r="J309" t="str">
        <f t="shared" si="40"/>
        <v/>
      </c>
      <c r="K309" s="33">
        <f t="shared" si="37"/>
        <v>0</v>
      </c>
    </row>
    <row r="310" spans="8:11">
      <c r="H310" t="str">
        <f t="shared" si="38"/>
        <v/>
      </c>
      <c r="I310" t="str">
        <f t="shared" si="39"/>
        <v/>
      </c>
      <c r="J310" t="str">
        <f t="shared" si="40"/>
        <v/>
      </c>
      <c r="K310" s="33">
        <f t="shared" si="37"/>
        <v>0</v>
      </c>
    </row>
    <row r="311" spans="8:11">
      <c r="H311" t="str">
        <f t="shared" ref="H311:H342" si="41">IFERROR(MID(D311,2,LEN(D311)-5)*1,"")</f>
        <v/>
      </c>
      <c r="I311" t="str">
        <f t="shared" ref="I311:I342" si="42">IFERROR(MID(E311,2,LEN(E311)-5)*1,"")</f>
        <v/>
      </c>
      <c r="J311" t="str">
        <f t="shared" si="40"/>
        <v/>
      </c>
      <c r="K311" s="33">
        <f t="shared" si="37"/>
        <v>0</v>
      </c>
    </row>
    <row r="312" spans="8:11">
      <c r="H312" t="str">
        <f t="shared" si="41"/>
        <v/>
      </c>
      <c r="I312" t="str">
        <f t="shared" si="42"/>
        <v/>
      </c>
      <c r="J312" t="str">
        <f t="shared" si="40"/>
        <v/>
      </c>
      <c r="K312" s="33">
        <f t="shared" si="37"/>
        <v>0</v>
      </c>
    </row>
    <row r="313" spans="8:11">
      <c r="H313" t="str">
        <f t="shared" si="41"/>
        <v/>
      </c>
      <c r="I313" t="str">
        <f t="shared" si="42"/>
        <v/>
      </c>
      <c r="J313" t="str">
        <f t="shared" si="40"/>
        <v/>
      </c>
      <c r="K313" s="33">
        <f t="shared" si="37"/>
        <v>0</v>
      </c>
    </row>
    <row r="314" spans="8:11">
      <c r="H314" t="str">
        <f t="shared" si="41"/>
        <v/>
      </c>
      <c r="I314" t="str">
        <f t="shared" si="42"/>
        <v/>
      </c>
      <c r="J314" t="str">
        <f t="shared" si="40"/>
        <v/>
      </c>
      <c r="K314" s="33">
        <f t="shared" si="37"/>
        <v>0</v>
      </c>
    </row>
    <row r="315" spans="8:11">
      <c r="H315" t="str">
        <f t="shared" si="41"/>
        <v/>
      </c>
      <c r="I315" t="str">
        <f t="shared" si="42"/>
        <v/>
      </c>
      <c r="J315" t="str">
        <f t="shared" si="40"/>
        <v/>
      </c>
      <c r="K315" s="33">
        <f t="shared" si="37"/>
        <v>0</v>
      </c>
    </row>
    <row r="316" spans="8:11">
      <c r="H316" t="str">
        <f t="shared" si="41"/>
        <v/>
      </c>
      <c r="I316" t="str">
        <f t="shared" si="42"/>
        <v/>
      </c>
      <c r="J316" t="str">
        <f t="shared" si="40"/>
        <v/>
      </c>
      <c r="K316" s="33">
        <f t="shared" si="37"/>
        <v>0</v>
      </c>
    </row>
    <row r="317" spans="8:11">
      <c r="H317" t="str">
        <f t="shared" si="41"/>
        <v/>
      </c>
      <c r="I317" t="str">
        <f t="shared" si="42"/>
        <v/>
      </c>
      <c r="J317" t="str">
        <f t="shared" si="40"/>
        <v/>
      </c>
      <c r="K317" s="33">
        <f t="shared" si="37"/>
        <v>0</v>
      </c>
    </row>
    <row r="318" spans="8:11">
      <c r="H318" t="str">
        <f t="shared" si="41"/>
        <v/>
      </c>
      <c r="I318" t="str">
        <f t="shared" si="42"/>
        <v/>
      </c>
      <c r="J318" t="str">
        <f t="shared" si="40"/>
        <v/>
      </c>
      <c r="K318" s="33">
        <f t="shared" si="37"/>
        <v>0</v>
      </c>
    </row>
    <row r="319" spans="8:11">
      <c r="H319" t="str">
        <f t="shared" si="41"/>
        <v/>
      </c>
      <c r="I319" t="str">
        <f t="shared" si="42"/>
        <v/>
      </c>
      <c r="J319" t="str">
        <f t="shared" si="40"/>
        <v/>
      </c>
      <c r="K319" s="33">
        <f t="shared" si="37"/>
        <v>0</v>
      </c>
    </row>
    <row r="320" spans="8:11">
      <c r="H320" t="str">
        <f t="shared" si="41"/>
        <v/>
      </c>
      <c r="I320" t="str">
        <f t="shared" si="42"/>
        <v/>
      </c>
      <c r="J320" t="str">
        <f t="shared" si="40"/>
        <v/>
      </c>
      <c r="K320" s="33">
        <f t="shared" si="37"/>
        <v>0</v>
      </c>
    </row>
    <row r="321" spans="8:11">
      <c r="H321" t="str">
        <f t="shared" si="41"/>
        <v/>
      </c>
      <c r="I321" t="str">
        <f t="shared" si="42"/>
        <v/>
      </c>
      <c r="J321" t="str">
        <f t="shared" si="40"/>
        <v/>
      </c>
      <c r="K321" s="33">
        <f t="shared" si="37"/>
        <v>0</v>
      </c>
    </row>
    <row r="322" spans="8:11">
      <c r="H322" t="str">
        <f t="shared" si="41"/>
        <v/>
      </c>
      <c r="I322" t="str">
        <f t="shared" si="42"/>
        <v/>
      </c>
      <c r="J322" t="str">
        <f t="shared" si="40"/>
        <v/>
      </c>
      <c r="K322" s="33">
        <f t="shared" ref="K322:K385" si="43">MAX(G322:J322)-MIN(G322:J322)</f>
        <v>0</v>
      </c>
    </row>
    <row r="323" spans="8:11">
      <c r="H323" t="str">
        <f t="shared" si="41"/>
        <v/>
      </c>
      <c r="I323" t="str">
        <f t="shared" si="42"/>
        <v/>
      </c>
      <c r="J323" t="str">
        <f t="shared" si="40"/>
        <v/>
      </c>
      <c r="K323" s="33">
        <f t="shared" si="43"/>
        <v>0</v>
      </c>
    </row>
    <row r="324" spans="8:11">
      <c r="H324" t="str">
        <f t="shared" si="41"/>
        <v/>
      </c>
      <c r="I324" t="str">
        <f t="shared" si="42"/>
        <v/>
      </c>
      <c r="J324" t="str">
        <f t="shared" si="40"/>
        <v/>
      </c>
      <c r="K324" s="33">
        <f t="shared" si="43"/>
        <v>0</v>
      </c>
    </row>
    <row r="325" spans="8:11">
      <c r="H325" t="str">
        <f t="shared" si="41"/>
        <v/>
      </c>
      <c r="I325" t="str">
        <f t="shared" si="42"/>
        <v/>
      </c>
      <c r="J325" t="str">
        <f t="shared" si="40"/>
        <v/>
      </c>
      <c r="K325" s="33">
        <f t="shared" si="43"/>
        <v>0</v>
      </c>
    </row>
    <row r="326" spans="8:11">
      <c r="H326" t="str">
        <f t="shared" si="41"/>
        <v/>
      </c>
      <c r="I326" t="str">
        <f t="shared" si="42"/>
        <v/>
      </c>
      <c r="J326" t="str">
        <f t="shared" si="40"/>
        <v/>
      </c>
      <c r="K326" s="33">
        <f t="shared" si="43"/>
        <v>0</v>
      </c>
    </row>
    <row r="327" spans="8:11">
      <c r="H327" t="str">
        <f t="shared" si="41"/>
        <v/>
      </c>
      <c r="I327" t="str">
        <f t="shared" si="42"/>
        <v/>
      </c>
      <c r="J327" t="str">
        <f t="shared" si="40"/>
        <v/>
      </c>
      <c r="K327" s="33">
        <f t="shared" si="43"/>
        <v>0</v>
      </c>
    </row>
    <row r="328" spans="8:11">
      <c r="H328" t="str">
        <f t="shared" si="41"/>
        <v/>
      </c>
      <c r="I328" t="str">
        <f t="shared" si="42"/>
        <v/>
      </c>
      <c r="J328" t="str">
        <f t="shared" si="40"/>
        <v/>
      </c>
      <c r="K328" s="33">
        <f t="shared" si="43"/>
        <v>0</v>
      </c>
    </row>
    <row r="329" spans="8:11">
      <c r="H329" t="str">
        <f t="shared" si="41"/>
        <v/>
      </c>
      <c r="I329" t="str">
        <f t="shared" si="42"/>
        <v/>
      </c>
      <c r="J329" t="str">
        <f t="shared" si="40"/>
        <v/>
      </c>
      <c r="K329" s="33">
        <f t="shared" si="43"/>
        <v>0</v>
      </c>
    </row>
    <row r="330" spans="8:11">
      <c r="H330" t="str">
        <f t="shared" si="41"/>
        <v/>
      </c>
      <c r="I330" t="str">
        <f t="shared" si="42"/>
        <v/>
      </c>
      <c r="J330" t="str">
        <f t="shared" si="40"/>
        <v/>
      </c>
      <c r="K330" s="33">
        <f t="shared" si="43"/>
        <v>0</v>
      </c>
    </row>
    <row r="331" spans="8:11">
      <c r="H331" t="str">
        <f t="shared" si="41"/>
        <v/>
      </c>
      <c r="I331" t="str">
        <f t="shared" si="42"/>
        <v/>
      </c>
      <c r="J331" t="str">
        <f t="shared" si="40"/>
        <v/>
      </c>
      <c r="K331" s="33">
        <f t="shared" si="43"/>
        <v>0</v>
      </c>
    </row>
    <row r="332" spans="8:11">
      <c r="H332" t="str">
        <f t="shared" si="41"/>
        <v/>
      </c>
      <c r="I332" t="str">
        <f t="shared" si="42"/>
        <v/>
      </c>
      <c r="J332" t="str">
        <f t="shared" si="40"/>
        <v/>
      </c>
      <c r="K332" s="33">
        <f t="shared" si="43"/>
        <v>0</v>
      </c>
    </row>
    <row r="333" spans="8:11">
      <c r="H333" t="str">
        <f t="shared" si="41"/>
        <v/>
      </c>
      <c r="I333" t="str">
        <f t="shared" si="42"/>
        <v/>
      </c>
      <c r="J333" t="str">
        <f t="shared" si="40"/>
        <v/>
      </c>
      <c r="K333" s="33">
        <f t="shared" si="43"/>
        <v>0</v>
      </c>
    </row>
    <row r="334" spans="8:11">
      <c r="H334" t="str">
        <f t="shared" si="41"/>
        <v/>
      </c>
      <c r="I334" t="str">
        <f t="shared" si="42"/>
        <v/>
      </c>
      <c r="J334" t="str">
        <f t="shared" si="40"/>
        <v/>
      </c>
      <c r="K334" s="33">
        <f t="shared" si="43"/>
        <v>0</v>
      </c>
    </row>
    <row r="335" spans="8:11">
      <c r="H335" t="str">
        <f t="shared" si="41"/>
        <v/>
      </c>
      <c r="I335" t="str">
        <f t="shared" si="42"/>
        <v/>
      </c>
      <c r="J335" t="str">
        <f t="shared" si="40"/>
        <v/>
      </c>
      <c r="K335" s="33">
        <f t="shared" si="43"/>
        <v>0</v>
      </c>
    </row>
    <row r="336" spans="8:11">
      <c r="H336" t="str">
        <f t="shared" si="41"/>
        <v/>
      </c>
      <c r="I336" t="str">
        <f t="shared" si="42"/>
        <v/>
      </c>
      <c r="J336" t="str">
        <f t="shared" si="40"/>
        <v/>
      </c>
      <c r="K336" s="33">
        <f t="shared" si="43"/>
        <v>0</v>
      </c>
    </row>
    <row r="337" spans="8:11">
      <c r="H337" t="str">
        <f t="shared" si="41"/>
        <v/>
      </c>
      <c r="I337" t="str">
        <f t="shared" si="42"/>
        <v/>
      </c>
      <c r="J337" t="str">
        <f t="shared" si="40"/>
        <v/>
      </c>
      <c r="K337" s="33">
        <f t="shared" si="43"/>
        <v>0</v>
      </c>
    </row>
    <row r="338" spans="8:11">
      <c r="H338" t="str">
        <f t="shared" si="41"/>
        <v/>
      </c>
      <c r="I338" t="str">
        <f t="shared" si="42"/>
        <v/>
      </c>
      <c r="J338" t="str">
        <f t="shared" si="40"/>
        <v/>
      </c>
      <c r="K338" s="33">
        <f t="shared" si="43"/>
        <v>0</v>
      </c>
    </row>
    <row r="339" spans="8:11">
      <c r="H339" t="str">
        <f t="shared" si="41"/>
        <v/>
      </c>
      <c r="I339" t="str">
        <f t="shared" si="42"/>
        <v/>
      </c>
      <c r="J339" t="str">
        <f t="shared" si="40"/>
        <v/>
      </c>
      <c r="K339" s="33">
        <f t="shared" si="43"/>
        <v>0</v>
      </c>
    </row>
    <row r="340" spans="8:11">
      <c r="H340" t="str">
        <f t="shared" si="41"/>
        <v/>
      </c>
      <c r="I340" t="str">
        <f t="shared" si="42"/>
        <v/>
      </c>
      <c r="J340" t="str">
        <f t="shared" si="40"/>
        <v/>
      </c>
      <c r="K340" s="33">
        <f t="shared" si="43"/>
        <v>0</v>
      </c>
    </row>
    <row r="341" spans="8:11">
      <c r="H341" t="str">
        <f t="shared" si="41"/>
        <v/>
      </c>
      <c r="I341" t="str">
        <f t="shared" si="42"/>
        <v/>
      </c>
      <c r="J341" t="str">
        <f t="shared" si="40"/>
        <v/>
      </c>
      <c r="K341" s="33">
        <f t="shared" si="43"/>
        <v>0</v>
      </c>
    </row>
    <row r="342" spans="8:11">
      <c r="H342" t="str">
        <f t="shared" si="41"/>
        <v/>
      </c>
      <c r="I342" t="str">
        <f t="shared" si="42"/>
        <v/>
      </c>
      <c r="J342" t="str">
        <f t="shared" si="40"/>
        <v/>
      </c>
      <c r="K342" s="33">
        <f t="shared" si="43"/>
        <v>0</v>
      </c>
    </row>
    <row r="343" spans="8:11">
      <c r="H343" t="str">
        <f t="shared" ref="H343:H367" si="44">IFERROR(MID(D343,2,LEN(D343)-5)*1,"")</f>
        <v/>
      </c>
      <c r="I343" t="str">
        <f t="shared" ref="I343:I367" si="45">IFERROR(MID(E343,2,LEN(E343)-5)*1,"")</f>
        <v/>
      </c>
      <c r="J343" t="str">
        <f t="shared" si="40"/>
        <v/>
      </c>
      <c r="K343" s="33">
        <f t="shared" si="43"/>
        <v>0</v>
      </c>
    </row>
    <row r="344" spans="8:11">
      <c r="H344" t="str">
        <f t="shared" si="44"/>
        <v/>
      </c>
      <c r="I344" t="str">
        <f t="shared" si="45"/>
        <v/>
      </c>
      <c r="J344" t="str">
        <f t="shared" si="40"/>
        <v/>
      </c>
      <c r="K344" s="33">
        <f t="shared" si="43"/>
        <v>0</v>
      </c>
    </row>
    <row r="345" spans="8:11">
      <c r="H345" t="str">
        <f t="shared" si="44"/>
        <v/>
      </c>
      <c r="I345" t="str">
        <f t="shared" si="45"/>
        <v/>
      </c>
      <c r="J345" t="str">
        <f t="shared" si="40"/>
        <v/>
      </c>
      <c r="K345" s="33">
        <f t="shared" si="43"/>
        <v>0</v>
      </c>
    </row>
    <row r="346" spans="8:11">
      <c r="H346" t="str">
        <f t="shared" si="44"/>
        <v/>
      </c>
      <c r="I346" t="str">
        <f t="shared" si="45"/>
        <v/>
      </c>
      <c r="J346" t="str">
        <f t="shared" si="40"/>
        <v/>
      </c>
      <c r="K346" s="33">
        <f t="shared" si="43"/>
        <v>0</v>
      </c>
    </row>
    <row r="347" spans="8:11">
      <c r="H347" t="str">
        <f t="shared" si="44"/>
        <v/>
      </c>
      <c r="I347" t="str">
        <f t="shared" si="45"/>
        <v/>
      </c>
      <c r="J347" t="str">
        <f t="shared" si="40"/>
        <v/>
      </c>
      <c r="K347" s="33">
        <f t="shared" si="43"/>
        <v>0</v>
      </c>
    </row>
    <row r="348" spans="8:11">
      <c r="H348" t="str">
        <f t="shared" si="44"/>
        <v/>
      </c>
      <c r="I348" t="str">
        <f t="shared" si="45"/>
        <v/>
      </c>
      <c r="J348" t="str">
        <f t="shared" si="40"/>
        <v/>
      </c>
      <c r="K348" s="33">
        <f t="shared" si="43"/>
        <v>0</v>
      </c>
    </row>
    <row r="349" spans="8:11">
      <c r="H349" t="str">
        <f t="shared" si="44"/>
        <v/>
      </c>
      <c r="I349" t="str">
        <f t="shared" si="45"/>
        <v/>
      </c>
      <c r="J349" t="str">
        <f t="shared" si="40"/>
        <v/>
      </c>
      <c r="K349" s="33">
        <f t="shared" si="43"/>
        <v>0</v>
      </c>
    </row>
    <row r="350" spans="8:11">
      <c r="H350" t="str">
        <f t="shared" si="44"/>
        <v/>
      </c>
      <c r="I350" t="str">
        <f t="shared" si="45"/>
        <v/>
      </c>
      <c r="J350" t="str">
        <f t="shared" si="40"/>
        <v/>
      </c>
      <c r="K350" s="33">
        <f t="shared" si="43"/>
        <v>0</v>
      </c>
    </row>
    <row r="351" spans="8:11">
      <c r="H351" t="str">
        <f t="shared" si="44"/>
        <v/>
      </c>
      <c r="I351" t="str">
        <f t="shared" si="45"/>
        <v/>
      </c>
      <c r="J351" t="str">
        <f t="shared" si="40"/>
        <v/>
      </c>
      <c r="K351" s="33">
        <f t="shared" si="43"/>
        <v>0</v>
      </c>
    </row>
    <row r="352" spans="8:11">
      <c r="H352" t="str">
        <f t="shared" si="44"/>
        <v/>
      </c>
      <c r="I352" t="str">
        <f t="shared" si="45"/>
        <v/>
      </c>
      <c r="J352" t="str">
        <f t="shared" si="40"/>
        <v/>
      </c>
      <c r="K352" s="33">
        <f t="shared" si="43"/>
        <v>0</v>
      </c>
    </row>
    <row r="353" spans="8:11">
      <c r="H353" t="str">
        <f t="shared" si="44"/>
        <v/>
      </c>
      <c r="I353" t="str">
        <f t="shared" si="45"/>
        <v/>
      </c>
      <c r="J353" t="str">
        <f t="shared" si="40"/>
        <v/>
      </c>
      <c r="K353" s="33">
        <f t="shared" si="43"/>
        <v>0</v>
      </c>
    </row>
    <row r="354" spans="8:11">
      <c r="H354" t="str">
        <f t="shared" si="44"/>
        <v/>
      </c>
      <c r="I354" t="str">
        <f t="shared" si="45"/>
        <v/>
      </c>
      <c r="J354" t="str">
        <f t="shared" si="40"/>
        <v/>
      </c>
      <c r="K354" s="33">
        <f t="shared" si="43"/>
        <v>0</v>
      </c>
    </row>
    <row r="355" spans="8:11">
      <c r="H355" t="str">
        <f t="shared" si="44"/>
        <v/>
      </c>
      <c r="I355" t="str">
        <f t="shared" si="45"/>
        <v/>
      </c>
      <c r="J355" t="str">
        <f t="shared" si="40"/>
        <v/>
      </c>
      <c r="K355" s="33">
        <f t="shared" si="43"/>
        <v>0</v>
      </c>
    </row>
    <row r="356" spans="8:11">
      <c r="H356" t="str">
        <f t="shared" si="44"/>
        <v/>
      </c>
      <c r="I356" t="str">
        <f t="shared" si="45"/>
        <v/>
      </c>
      <c r="J356" t="str">
        <f t="shared" si="40"/>
        <v/>
      </c>
      <c r="K356" s="33">
        <f t="shared" si="43"/>
        <v>0</v>
      </c>
    </row>
    <row r="357" spans="8:11">
      <c r="H357" t="str">
        <f t="shared" si="44"/>
        <v/>
      </c>
      <c r="I357" t="str">
        <f t="shared" si="45"/>
        <v/>
      </c>
      <c r="J357" t="str">
        <f t="shared" si="40"/>
        <v/>
      </c>
      <c r="K357" s="33">
        <f t="shared" si="43"/>
        <v>0</v>
      </c>
    </row>
    <row r="358" spans="8:11">
      <c r="H358" t="str">
        <f t="shared" si="44"/>
        <v/>
      </c>
      <c r="I358" t="str">
        <f t="shared" si="45"/>
        <v/>
      </c>
      <c r="J358" t="str">
        <f t="shared" ref="J358:J367" si="46">IFERROR(MID(F358,2,LEN(F358)-5)*1,"")</f>
        <v/>
      </c>
      <c r="K358" s="33">
        <f t="shared" si="43"/>
        <v>0</v>
      </c>
    </row>
    <row r="359" spans="8:11">
      <c r="H359" t="str">
        <f t="shared" si="44"/>
        <v/>
      </c>
      <c r="I359" t="str">
        <f t="shared" si="45"/>
        <v/>
      </c>
      <c r="J359" t="str">
        <f t="shared" si="46"/>
        <v/>
      </c>
      <c r="K359" s="33">
        <f t="shared" si="43"/>
        <v>0</v>
      </c>
    </row>
    <row r="360" spans="8:11">
      <c r="H360" t="str">
        <f t="shared" si="44"/>
        <v/>
      </c>
      <c r="I360" t="str">
        <f t="shared" si="45"/>
        <v/>
      </c>
      <c r="J360" t="str">
        <f t="shared" si="46"/>
        <v/>
      </c>
      <c r="K360" s="33">
        <f t="shared" si="43"/>
        <v>0</v>
      </c>
    </row>
    <row r="361" spans="8:11">
      <c r="H361" t="str">
        <f t="shared" si="44"/>
        <v/>
      </c>
      <c r="I361" t="str">
        <f t="shared" si="45"/>
        <v/>
      </c>
      <c r="J361" t="str">
        <f t="shared" si="46"/>
        <v/>
      </c>
      <c r="K361" s="33">
        <f t="shared" si="43"/>
        <v>0</v>
      </c>
    </row>
    <row r="362" spans="8:11">
      <c r="H362" t="str">
        <f t="shared" si="44"/>
        <v/>
      </c>
      <c r="I362" t="str">
        <f t="shared" si="45"/>
        <v/>
      </c>
      <c r="J362" t="str">
        <f t="shared" si="46"/>
        <v/>
      </c>
      <c r="K362" s="33">
        <f t="shared" si="43"/>
        <v>0</v>
      </c>
    </row>
    <row r="363" spans="8:11">
      <c r="H363" t="str">
        <f t="shared" si="44"/>
        <v/>
      </c>
      <c r="I363" t="str">
        <f t="shared" si="45"/>
        <v/>
      </c>
      <c r="J363" t="str">
        <f t="shared" si="46"/>
        <v/>
      </c>
      <c r="K363" s="33">
        <f t="shared" si="43"/>
        <v>0</v>
      </c>
    </row>
    <row r="364" spans="8:11">
      <c r="H364" t="str">
        <f t="shared" si="44"/>
        <v/>
      </c>
      <c r="I364" t="str">
        <f t="shared" si="45"/>
        <v/>
      </c>
      <c r="J364" t="str">
        <f t="shared" si="46"/>
        <v/>
      </c>
      <c r="K364" s="33">
        <f t="shared" si="43"/>
        <v>0</v>
      </c>
    </row>
    <row r="365" spans="8:11">
      <c r="H365" t="str">
        <f t="shared" si="44"/>
        <v/>
      </c>
      <c r="I365" t="str">
        <f t="shared" si="45"/>
        <v/>
      </c>
      <c r="J365" t="str">
        <f t="shared" si="46"/>
        <v/>
      </c>
      <c r="K365" s="33">
        <f t="shared" si="43"/>
        <v>0</v>
      </c>
    </row>
    <row r="366" spans="8:11">
      <c r="H366" t="str">
        <f t="shared" si="44"/>
        <v/>
      </c>
      <c r="I366" t="str">
        <f t="shared" si="45"/>
        <v/>
      </c>
      <c r="J366" t="str">
        <f t="shared" si="46"/>
        <v/>
      </c>
      <c r="K366" s="33">
        <f t="shared" si="43"/>
        <v>0</v>
      </c>
    </row>
    <row r="367" spans="8:11">
      <c r="H367" t="str">
        <f t="shared" si="44"/>
        <v/>
      </c>
      <c r="I367" t="str">
        <f t="shared" si="45"/>
        <v/>
      </c>
      <c r="J367" t="str">
        <f t="shared" si="46"/>
        <v/>
      </c>
      <c r="K367" s="33">
        <f t="shared" si="43"/>
        <v>0</v>
      </c>
    </row>
  </sheetData>
  <autoFilter ref="A1:K390" xr:uid="{00000000-0009-0000-0000-000006000000}">
    <sortState xmlns:xlrd2="http://schemas.microsoft.com/office/spreadsheetml/2017/richdata2" ref="A2:K390">
      <sortCondition descending="1" ref="K1:K390"/>
    </sortState>
  </autoFilter>
  <conditionalFormatting sqref="K1:K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390"/>
  <sheetViews>
    <sheetView workbookViewId="0">
      <selection activeCell="E9" sqref="E9"/>
    </sheetView>
  </sheetViews>
  <sheetFormatPr baseColWidth="10" defaultRowHeight="13"/>
  <cols>
    <col min="1" max="1" width="19" style="40" bestFit="1" customWidth="1"/>
    <col min="2" max="2" width="20.1640625" style="40" bestFit="1" customWidth="1"/>
    <col min="3" max="13" width="10.83203125" style="40" customWidth="1"/>
    <col min="14" max="16384" width="10.83203125" style="40"/>
  </cols>
  <sheetData>
    <row r="1" spans="1:11">
      <c r="A1" s="39"/>
      <c r="G1" s="39" t="s">
        <v>2052</v>
      </c>
      <c r="H1" s="39" t="s">
        <v>2053</v>
      </c>
      <c r="I1" s="39" t="s">
        <v>1032</v>
      </c>
      <c r="J1" s="39" t="s">
        <v>1033</v>
      </c>
      <c r="K1" s="31"/>
    </row>
    <row r="2" spans="1:11">
      <c r="B2" t="s">
        <v>2149</v>
      </c>
      <c r="C2" t="s">
        <v>1805</v>
      </c>
      <c r="D2" t="s">
        <v>2241</v>
      </c>
      <c r="E2" t="s">
        <v>1727</v>
      </c>
      <c r="F2" t="s">
        <v>2242</v>
      </c>
      <c r="G2">
        <f t="shared" ref="G2:G33" si="0">IFERROR(MID(C2,2,LEN(C2)-5)*1,"")</f>
        <v>4.5</v>
      </c>
      <c r="H2">
        <f t="shared" ref="H2:H33" si="1">IFERROR(MID(D2,2,LEN(D2)-5)*1,"")</f>
        <v>5.5</v>
      </c>
      <c r="I2">
        <f t="shared" ref="I2:I33" si="2">IFERROR(MID(E2,2,LEN(E2)-5)*1,"")</f>
        <v>4.5</v>
      </c>
      <c r="J2">
        <f t="shared" ref="J2:J33" si="3">IFERROR(MID(F2,2,LEN(F2)-5)*1,"")</f>
        <v>4.5</v>
      </c>
      <c r="K2" s="33">
        <f t="shared" ref="K2:K65" si="4">MAX(G2:J2)-MIN(G2:J2)</f>
        <v>1</v>
      </c>
    </row>
    <row r="3" spans="1:11">
      <c r="B3" t="s">
        <v>2149</v>
      </c>
      <c r="C3" t="s">
        <v>1750</v>
      </c>
      <c r="D3" t="s">
        <v>2243</v>
      </c>
      <c r="E3" t="s">
        <v>1750</v>
      </c>
      <c r="F3" t="s">
        <v>1750</v>
      </c>
      <c r="G3">
        <f t="shared" si="0"/>
        <v>4.5</v>
      </c>
      <c r="H3">
        <f t="shared" si="1"/>
        <v>5.5</v>
      </c>
      <c r="I3">
        <f t="shared" si="2"/>
        <v>4.5</v>
      </c>
      <c r="J3">
        <f t="shared" si="3"/>
        <v>4.5</v>
      </c>
      <c r="K3" s="33">
        <f t="shared" si="4"/>
        <v>1</v>
      </c>
    </row>
    <row r="4" spans="1:11">
      <c r="B4" t="s">
        <v>2128</v>
      </c>
      <c r="D4" t="s">
        <v>2244</v>
      </c>
      <c r="E4" t="s">
        <v>2245</v>
      </c>
      <c r="G4" t="str">
        <f t="shared" si="0"/>
        <v/>
      </c>
      <c r="H4">
        <f t="shared" si="1"/>
        <v>3.5</v>
      </c>
      <c r="I4">
        <f t="shared" si="2"/>
        <v>2.5</v>
      </c>
      <c r="J4" t="str">
        <f t="shared" si="3"/>
        <v/>
      </c>
      <c r="K4" s="33">
        <f t="shared" si="4"/>
        <v>1</v>
      </c>
    </row>
    <row r="5" spans="1:11">
      <c r="B5" t="s">
        <v>2128</v>
      </c>
      <c r="D5" t="s">
        <v>2246</v>
      </c>
      <c r="E5" t="s">
        <v>1869</v>
      </c>
      <c r="G5" t="str">
        <f t="shared" si="0"/>
        <v/>
      </c>
      <c r="H5">
        <f t="shared" si="1"/>
        <v>3.5</v>
      </c>
      <c r="I5">
        <f t="shared" si="2"/>
        <v>2.5</v>
      </c>
      <c r="J5" t="str">
        <f t="shared" si="3"/>
        <v/>
      </c>
      <c r="K5" s="33">
        <f t="shared" si="4"/>
        <v>1</v>
      </c>
    </row>
    <row r="6" spans="1:11">
      <c r="B6" t="s">
        <v>2086</v>
      </c>
      <c r="D6" t="s">
        <v>2247</v>
      </c>
      <c r="E6" t="s">
        <v>2248</v>
      </c>
      <c r="G6" t="str">
        <f t="shared" si="0"/>
        <v/>
      </c>
      <c r="H6">
        <f t="shared" si="1"/>
        <v>2.5</v>
      </c>
      <c r="I6">
        <f t="shared" si="2"/>
        <v>3.5</v>
      </c>
      <c r="J6" t="str">
        <f t="shared" si="3"/>
        <v/>
      </c>
      <c r="K6" s="33">
        <f t="shared" si="4"/>
        <v>1</v>
      </c>
    </row>
    <row r="7" spans="1:11">
      <c r="B7" t="s">
        <v>2086</v>
      </c>
      <c r="D7" t="s">
        <v>2014</v>
      </c>
      <c r="E7" t="s">
        <v>2249</v>
      </c>
      <c r="G7" t="str">
        <f t="shared" si="0"/>
        <v/>
      </c>
      <c r="H7">
        <f t="shared" si="1"/>
        <v>2.5</v>
      </c>
      <c r="I7">
        <f t="shared" si="2"/>
        <v>3.5</v>
      </c>
      <c r="J7" t="str">
        <f t="shared" si="3"/>
        <v/>
      </c>
      <c r="K7" s="33">
        <f t="shared" si="4"/>
        <v>1</v>
      </c>
    </row>
    <row r="8" spans="1:11">
      <c r="B8" t="s">
        <v>2215</v>
      </c>
      <c r="D8" t="s">
        <v>2250</v>
      </c>
      <c r="E8" t="s">
        <v>1778</v>
      </c>
      <c r="G8" t="str">
        <f t="shared" si="0"/>
        <v/>
      </c>
      <c r="H8">
        <f t="shared" si="1"/>
        <v>2.5</v>
      </c>
      <c r="I8">
        <f t="shared" si="2"/>
        <v>1.5</v>
      </c>
      <c r="J8" t="str">
        <f t="shared" si="3"/>
        <v/>
      </c>
      <c r="K8" s="33">
        <f t="shared" si="4"/>
        <v>1</v>
      </c>
    </row>
    <row r="9" spans="1:11">
      <c r="B9" t="s">
        <v>2215</v>
      </c>
      <c r="D9" t="s">
        <v>2251</v>
      </c>
      <c r="E9" t="s">
        <v>1928</v>
      </c>
      <c r="G9" t="str">
        <f t="shared" si="0"/>
        <v/>
      </c>
      <c r="H9">
        <f t="shared" si="1"/>
        <v>2.5</v>
      </c>
      <c r="I9">
        <f t="shared" si="2"/>
        <v>1.5</v>
      </c>
      <c r="J9" t="str">
        <f t="shared" si="3"/>
        <v/>
      </c>
      <c r="K9" s="33">
        <f t="shared" si="4"/>
        <v>1</v>
      </c>
    </row>
    <row r="10" spans="1:11">
      <c r="G10" t="str">
        <f t="shared" si="0"/>
        <v/>
      </c>
      <c r="H10" t="str">
        <f t="shared" si="1"/>
        <v/>
      </c>
      <c r="I10" t="str">
        <f t="shared" si="2"/>
        <v/>
      </c>
      <c r="J10" t="str">
        <f t="shared" si="3"/>
        <v/>
      </c>
      <c r="K10" s="33">
        <f t="shared" si="4"/>
        <v>0</v>
      </c>
    </row>
    <row r="11" spans="1:11">
      <c r="B11" t="s">
        <v>2252</v>
      </c>
      <c r="C11" t="s">
        <v>2253</v>
      </c>
      <c r="D11" t="s">
        <v>2254</v>
      </c>
      <c r="E11" t="s">
        <v>2255</v>
      </c>
      <c r="F11" t="s">
        <v>2253</v>
      </c>
      <c r="G11">
        <f t="shared" si="0"/>
        <v>8.5</v>
      </c>
      <c r="H11">
        <f t="shared" si="1"/>
        <v>8.5</v>
      </c>
      <c r="I11">
        <f t="shared" si="2"/>
        <v>8.5</v>
      </c>
      <c r="J11">
        <f t="shared" si="3"/>
        <v>8.5</v>
      </c>
      <c r="K11" s="33">
        <f t="shared" si="4"/>
        <v>0</v>
      </c>
    </row>
    <row r="12" spans="1:11">
      <c r="B12" t="s">
        <v>2093</v>
      </c>
      <c r="C12" t="s">
        <v>2256</v>
      </c>
      <c r="D12" t="s">
        <v>2257</v>
      </c>
      <c r="E12" t="s">
        <v>2258</v>
      </c>
      <c r="F12" t="s">
        <v>2108</v>
      </c>
      <c r="G12">
        <f t="shared" si="0"/>
        <v>8.5</v>
      </c>
      <c r="H12">
        <f t="shared" si="1"/>
        <v>8.5</v>
      </c>
      <c r="I12">
        <f t="shared" si="2"/>
        <v>8.5</v>
      </c>
      <c r="J12">
        <f t="shared" si="3"/>
        <v>8.5</v>
      </c>
      <c r="K12" s="33">
        <f t="shared" si="4"/>
        <v>0</v>
      </c>
    </row>
    <row r="13" spans="1:11">
      <c r="B13" t="s">
        <v>2115</v>
      </c>
      <c r="C13" t="s">
        <v>1707</v>
      </c>
      <c r="D13" t="s">
        <v>1636</v>
      </c>
      <c r="E13" t="s">
        <v>1707</v>
      </c>
      <c r="F13" t="s">
        <v>1707</v>
      </c>
      <c r="G13">
        <f t="shared" si="0"/>
        <v>7.5</v>
      </c>
      <c r="H13">
        <f t="shared" si="1"/>
        <v>7.5</v>
      </c>
      <c r="I13">
        <f t="shared" si="2"/>
        <v>7.5</v>
      </c>
      <c r="J13">
        <f t="shared" si="3"/>
        <v>7.5</v>
      </c>
      <c r="K13" s="33">
        <f t="shared" si="4"/>
        <v>0</v>
      </c>
    </row>
    <row r="14" spans="1:11">
      <c r="B14" t="s">
        <v>2115</v>
      </c>
      <c r="C14" t="s">
        <v>2259</v>
      </c>
      <c r="D14" t="s">
        <v>1455</v>
      </c>
      <c r="E14" t="s">
        <v>2045</v>
      </c>
      <c r="F14" t="s">
        <v>2260</v>
      </c>
      <c r="G14">
        <f t="shared" si="0"/>
        <v>7.5</v>
      </c>
      <c r="H14">
        <f t="shared" si="1"/>
        <v>7.5</v>
      </c>
      <c r="I14">
        <f t="shared" si="2"/>
        <v>7.5</v>
      </c>
      <c r="J14">
        <f t="shared" si="3"/>
        <v>7.5</v>
      </c>
      <c r="K14" s="33">
        <f t="shared" si="4"/>
        <v>0</v>
      </c>
    </row>
    <row r="15" spans="1:11">
      <c r="B15" t="s">
        <v>2200</v>
      </c>
      <c r="C15" t="s">
        <v>2261</v>
      </c>
      <c r="D15" t="s">
        <v>2262</v>
      </c>
      <c r="E15" t="s">
        <v>2263</v>
      </c>
      <c r="F15" t="s">
        <v>2261</v>
      </c>
      <c r="G15">
        <f t="shared" si="0"/>
        <v>7.5</v>
      </c>
      <c r="H15">
        <f t="shared" si="1"/>
        <v>7.5</v>
      </c>
      <c r="I15">
        <f t="shared" si="2"/>
        <v>7.5</v>
      </c>
      <c r="J15">
        <f t="shared" si="3"/>
        <v>7.5</v>
      </c>
      <c r="K15" s="33">
        <f t="shared" si="4"/>
        <v>0</v>
      </c>
    </row>
    <row r="16" spans="1:11">
      <c r="B16" t="s">
        <v>2200</v>
      </c>
      <c r="C16" t="s">
        <v>2264</v>
      </c>
      <c r="D16" t="s">
        <v>2265</v>
      </c>
      <c r="E16" t="s">
        <v>2266</v>
      </c>
      <c r="F16" t="s">
        <v>2267</v>
      </c>
      <c r="G16">
        <f t="shared" si="0"/>
        <v>7.5</v>
      </c>
      <c r="H16">
        <f t="shared" si="1"/>
        <v>7.5</v>
      </c>
      <c r="I16">
        <f t="shared" si="2"/>
        <v>7.5</v>
      </c>
      <c r="J16">
        <f t="shared" si="3"/>
        <v>7.5</v>
      </c>
      <c r="K16" s="33">
        <f t="shared" si="4"/>
        <v>0</v>
      </c>
    </row>
    <row r="17" spans="2:11">
      <c r="B17" t="s">
        <v>2203</v>
      </c>
      <c r="C17" t="s">
        <v>2268</v>
      </c>
      <c r="D17" t="s">
        <v>2269</v>
      </c>
      <c r="E17" t="s">
        <v>2062</v>
      </c>
      <c r="F17" t="s">
        <v>2270</v>
      </c>
      <c r="G17">
        <f t="shared" si="0"/>
        <v>6.5</v>
      </c>
      <c r="H17">
        <f t="shared" si="1"/>
        <v>6.5</v>
      </c>
      <c r="I17">
        <f t="shared" si="2"/>
        <v>6.5</v>
      </c>
      <c r="J17">
        <f t="shared" si="3"/>
        <v>6.5</v>
      </c>
      <c r="K17" s="33">
        <f t="shared" si="4"/>
        <v>0</v>
      </c>
    </row>
    <row r="18" spans="2:11">
      <c r="B18" t="s">
        <v>2203</v>
      </c>
      <c r="C18" t="s">
        <v>2271</v>
      </c>
      <c r="D18" t="s">
        <v>2066</v>
      </c>
      <c r="E18" t="s">
        <v>2272</v>
      </c>
      <c r="F18" t="s">
        <v>2273</v>
      </c>
      <c r="G18">
        <f t="shared" si="0"/>
        <v>6.5</v>
      </c>
      <c r="H18">
        <f t="shared" si="1"/>
        <v>6.5</v>
      </c>
      <c r="I18">
        <f t="shared" si="2"/>
        <v>6.5</v>
      </c>
      <c r="J18">
        <f t="shared" si="3"/>
        <v>6.5</v>
      </c>
      <c r="K18" s="33">
        <f t="shared" si="4"/>
        <v>0</v>
      </c>
    </row>
    <row r="19" spans="2:11">
      <c r="B19" s="39" t="s">
        <v>2189</v>
      </c>
      <c r="D19" t="s">
        <v>2274</v>
      </c>
      <c r="E19" t="s">
        <v>1238</v>
      </c>
      <c r="F19" t="s">
        <v>2131</v>
      </c>
      <c r="G19" t="str">
        <f t="shared" si="0"/>
        <v/>
      </c>
      <c r="H19">
        <f t="shared" si="1"/>
        <v>6.5</v>
      </c>
      <c r="I19">
        <f t="shared" si="2"/>
        <v>6.5</v>
      </c>
      <c r="J19">
        <f t="shared" si="3"/>
        <v>6.5</v>
      </c>
      <c r="K19" s="33">
        <f t="shared" si="4"/>
        <v>0</v>
      </c>
    </row>
    <row r="20" spans="2:11">
      <c r="B20" t="s">
        <v>2189</v>
      </c>
      <c r="D20" t="s">
        <v>2275</v>
      </c>
      <c r="E20" t="s">
        <v>2276</v>
      </c>
      <c r="F20" t="s">
        <v>2068</v>
      </c>
      <c r="G20" t="str">
        <f t="shared" si="0"/>
        <v/>
      </c>
      <c r="H20">
        <f t="shared" si="1"/>
        <v>6.5</v>
      </c>
      <c r="I20">
        <f t="shared" si="2"/>
        <v>6.5</v>
      </c>
      <c r="J20">
        <f t="shared" si="3"/>
        <v>6.5</v>
      </c>
      <c r="K20" s="33">
        <f t="shared" si="4"/>
        <v>0</v>
      </c>
    </row>
    <row r="21" spans="2:11">
      <c r="B21" t="s">
        <v>2154</v>
      </c>
      <c r="C21" t="s">
        <v>1595</v>
      </c>
      <c r="D21" t="s">
        <v>2137</v>
      </c>
      <c r="E21" t="s">
        <v>1595</v>
      </c>
      <c r="F21" t="s">
        <v>2130</v>
      </c>
      <c r="G21">
        <f t="shared" si="0"/>
        <v>6.5</v>
      </c>
      <c r="H21">
        <f t="shared" si="1"/>
        <v>6.5</v>
      </c>
      <c r="I21">
        <f t="shared" si="2"/>
        <v>6.5</v>
      </c>
      <c r="J21">
        <f t="shared" si="3"/>
        <v>6.5</v>
      </c>
      <c r="K21" s="33">
        <f t="shared" si="4"/>
        <v>0</v>
      </c>
    </row>
    <row r="22" spans="2:11">
      <c r="B22" t="s">
        <v>2154</v>
      </c>
      <c r="C22" t="s">
        <v>1116</v>
      </c>
      <c r="D22" t="s">
        <v>2277</v>
      </c>
      <c r="E22" t="s">
        <v>1780</v>
      </c>
      <c r="F22" t="s">
        <v>2069</v>
      </c>
      <c r="G22">
        <f t="shared" si="0"/>
        <v>6.5</v>
      </c>
      <c r="H22">
        <f t="shared" si="1"/>
        <v>6.5</v>
      </c>
      <c r="I22">
        <f t="shared" si="2"/>
        <v>6.5</v>
      </c>
      <c r="J22">
        <f t="shared" si="3"/>
        <v>6.5</v>
      </c>
      <c r="K22" s="33">
        <f t="shared" si="4"/>
        <v>0</v>
      </c>
    </row>
    <row r="23" spans="2:11">
      <c r="B23" t="s">
        <v>2225</v>
      </c>
      <c r="C23" t="s">
        <v>1710</v>
      </c>
      <c r="D23" t="s">
        <v>2278</v>
      </c>
      <c r="E23" t="s">
        <v>2279</v>
      </c>
      <c r="F23" t="s">
        <v>1595</v>
      </c>
      <c r="G23">
        <f t="shared" si="0"/>
        <v>6.5</v>
      </c>
      <c r="H23">
        <f t="shared" si="1"/>
        <v>6.5</v>
      </c>
      <c r="I23">
        <f t="shared" si="2"/>
        <v>6.5</v>
      </c>
      <c r="J23">
        <f t="shared" si="3"/>
        <v>6.5</v>
      </c>
      <c r="K23" s="33">
        <f t="shared" si="4"/>
        <v>0</v>
      </c>
    </row>
    <row r="24" spans="2:11">
      <c r="B24" t="s">
        <v>2225</v>
      </c>
      <c r="C24" t="s">
        <v>2280</v>
      </c>
      <c r="D24" t="s">
        <v>1942</v>
      </c>
      <c r="E24" t="s">
        <v>2281</v>
      </c>
      <c r="F24" t="s">
        <v>1782</v>
      </c>
      <c r="G24">
        <f t="shared" si="0"/>
        <v>6.5</v>
      </c>
      <c r="H24">
        <f t="shared" si="1"/>
        <v>6.5</v>
      </c>
      <c r="I24">
        <f t="shared" si="2"/>
        <v>6.5</v>
      </c>
      <c r="J24">
        <f t="shared" si="3"/>
        <v>6.5</v>
      </c>
      <c r="K24" s="33">
        <f t="shared" si="4"/>
        <v>0</v>
      </c>
    </row>
    <row r="25" spans="2:11">
      <c r="B25" t="s">
        <v>2196</v>
      </c>
      <c r="C25" t="s">
        <v>1710</v>
      </c>
      <c r="D25" t="s">
        <v>2282</v>
      </c>
      <c r="E25" t="s">
        <v>2155</v>
      </c>
      <c r="F25" t="s">
        <v>2155</v>
      </c>
      <c r="G25">
        <f t="shared" si="0"/>
        <v>6.5</v>
      </c>
      <c r="H25">
        <f t="shared" si="1"/>
        <v>6.5</v>
      </c>
      <c r="I25">
        <f t="shared" si="2"/>
        <v>6.5</v>
      </c>
      <c r="J25">
        <f t="shared" si="3"/>
        <v>6.5</v>
      </c>
      <c r="K25" s="33">
        <f t="shared" si="4"/>
        <v>0</v>
      </c>
    </row>
    <row r="26" spans="2:11">
      <c r="B26" t="s">
        <v>2196</v>
      </c>
      <c r="C26" t="s">
        <v>2280</v>
      </c>
      <c r="D26" t="s">
        <v>2283</v>
      </c>
      <c r="E26" t="s">
        <v>2284</v>
      </c>
      <c r="F26" t="s">
        <v>2285</v>
      </c>
      <c r="G26">
        <f t="shared" si="0"/>
        <v>6.5</v>
      </c>
      <c r="H26">
        <f t="shared" si="1"/>
        <v>6.5</v>
      </c>
      <c r="I26">
        <f t="shared" si="2"/>
        <v>6.5</v>
      </c>
      <c r="J26">
        <f t="shared" si="3"/>
        <v>6.5</v>
      </c>
      <c r="K26" s="33">
        <f t="shared" si="4"/>
        <v>0</v>
      </c>
    </row>
    <row r="27" spans="2:11">
      <c r="B27" t="s">
        <v>2119</v>
      </c>
      <c r="D27" t="s">
        <v>2286</v>
      </c>
      <c r="E27" t="s">
        <v>2287</v>
      </c>
      <c r="G27" t="str">
        <f t="shared" si="0"/>
        <v/>
      </c>
      <c r="H27">
        <f t="shared" si="1"/>
        <v>5.5</v>
      </c>
      <c r="I27">
        <f t="shared" si="2"/>
        <v>5.5</v>
      </c>
      <c r="J27" t="str">
        <f t="shared" si="3"/>
        <v/>
      </c>
      <c r="K27" s="33">
        <f t="shared" si="4"/>
        <v>0</v>
      </c>
    </row>
    <row r="28" spans="2:11">
      <c r="B28" t="s">
        <v>2119</v>
      </c>
      <c r="D28" t="s">
        <v>1957</v>
      </c>
      <c r="E28" t="s">
        <v>2288</v>
      </c>
      <c r="G28" t="str">
        <f t="shared" si="0"/>
        <v/>
      </c>
      <c r="H28">
        <f t="shared" si="1"/>
        <v>5.5</v>
      </c>
      <c r="I28">
        <f t="shared" si="2"/>
        <v>5.5</v>
      </c>
      <c r="J28" t="str">
        <f t="shared" si="3"/>
        <v/>
      </c>
      <c r="K28" s="33">
        <f t="shared" si="4"/>
        <v>0</v>
      </c>
    </row>
    <row r="29" spans="2:11">
      <c r="B29" t="s">
        <v>2170</v>
      </c>
      <c r="C29" t="s">
        <v>2166</v>
      </c>
      <c r="D29" t="s">
        <v>2167</v>
      </c>
      <c r="E29" t="s">
        <v>2289</v>
      </c>
      <c r="F29" t="s">
        <v>2163</v>
      </c>
      <c r="G29">
        <f t="shared" si="0"/>
        <v>5.5</v>
      </c>
      <c r="H29">
        <f t="shared" si="1"/>
        <v>5.5</v>
      </c>
      <c r="I29">
        <f t="shared" si="2"/>
        <v>5.5</v>
      </c>
      <c r="J29">
        <f t="shared" si="3"/>
        <v>5.5</v>
      </c>
      <c r="K29" s="33">
        <f t="shared" si="4"/>
        <v>0</v>
      </c>
    </row>
    <row r="30" spans="2:11">
      <c r="B30" s="39" t="s">
        <v>2170</v>
      </c>
      <c r="C30" t="s">
        <v>2168</v>
      </c>
      <c r="D30" t="s">
        <v>2169</v>
      </c>
      <c r="E30" t="s">
        <v>1572</v>
      </c>
      <c r="F30" t="s">
        <v>2164</v>
      </c>
      <c r="G30">
        <f t="shared" si="0"/>
        <v>5.5</v>
      </c>
      <c r="H30">
        <f t="shared" si="1"/>
        <v>5.5</v>
      </c>
      <c r="I30">
        <f t="shared" si="2"/>
        <v>5.5</v>
      </c>
      <c r="J30">
        <f t="shared" si="3"/>
        <v>5.5</v>
      </c>
      <c r="K30" s="33">
        <f t="shared" si="4"/>
        <v>0</v>
      </c>
    </row>
    <row r="31" spans="2:11">
      <c r="B31" t="s">
        <v>2058</v>
      </c>
      <c r="C31" t="s">
        <v>2290</v>
      </c>
      <c r="D31" t="s">
        <v>2291</v>
      </c>
      <c r="E31" t="s">
        <v>2171</v>
      </c>
      <c r="F31" t="s">
        <v>2291</v>
      </c>
      <c r="G31">
        <f t="shared" si="0"/>
        <v>5.5</v>
      </c>
      <c r="H31">
        <f t="shared" si="1"/>
        <v>5.5</v>
      </c>
      <c r="I31">
        <f t="shared" si="2"/>
        <v>5.5</v>
      </c>
      <c r="J31">
        <f t="shared" si="3"/>
        <v>5.5</v>
      </c>
      <c r="K31" s="33">
        <f t="shared" si="4"/>
        <v>0</v>
      </c>
    </row>
    <row r="32" spans="2:11">
      <c r="B32" t="s">
        <v>2058</v>
      </c>
      <c r="C32" t="s">
        <v>1786</v>
      </c>
      <c r="D32" t="s">
        <v>2292</v>
      </c>
      <c r="E32" t="s">
        <v>1786</v>
      </c>
      <c r="F32" t="s">
        <v>1786</v>
      </c>
      <c r="G32">
        <f t="shared" si="0"/>
        <v>5.5</v>
      </c>
      <c r="H32">
        <f t="shared" si="1"/>
        <v>5.5</v>
      </c>
      <c r="I32">
        <f t="shared" si="2"/>
        <v>5.5</v>
      </c>
      <c r="J32">
        <f t="shared" si="3"/>
        <v>5.5</v>
      </c>
      <c r="K32" s="33">
        <f t="shared" si="4"/>
        <v>0</v>
      </c>
    </row>
    <row r="33" spans="2:11">
      <c r="B33" t="s">
        <v>2201</v>
      </c>
      <c r="C33" t="s">
        <v>1794</v>
      </c>
      <c r="D33" t="s">
        <v>1794</v>
      </c>
      <c r="E33" t="s">
        <v>1726</v>
      </c>
      <c r="F33" t="s">
        <v>2293</v>
      </c>
      <c r="G33">
        <f t="shared" si="0"/>
        <v>4.5</v>
      </c>
      <c r="H33">
        <f t="shared" si="1"/>
        <v>4.5</v>
      </c>
      <c r="I33">
        <f t="shared" si="2"/>
        <v>4.5</v>
      </c>
      <c r="J33">
        <f t="shared" si="3"/>
        <v>4.5</v>
      </c>
      <c r="K33" s="33">
        <f t="shared" si="4"/>
        <v>0</v>
      </c>
    </row>
    <row r="34" spans="2:11">
      <c r="B34" t="s">
        <v>2201</v>
      </c>
      <c r="C34" t="s">
        <v>1800</v>
      </c>
      <c r="D34" t="s">
        <v>1800</v>
      </c>
      <c r="E34" t="s">
        <v>1968</v>
      </c>
      <c r="F34" t="s">
        <v>1968</v>
      </c>
      <c r="G34">
        <f t="shared" ref="G34:G65" si="5">IFERROR(MID(C34,2,LEN(C34)-5)*1,"")</f>
        <v>4.5</v>
      </c>
      <c r="H34">
        <f t="shared" ref="H34:H65" si="6">IFERROR(MID(D34,2,LEN(D34)-5)*1,"")</f>
        <v>4.5</v>
      </c>
      <c r="I34">
        <f t="shared" ref="I34:I65" si="7">IFERROR(MID(E34,2,LEN(E34)-5)*1,"")</f>
        <v>4.5</v>
      </c>
      <c r="J34">
        <f t="shared" ref="J34:J65" si="8">IFERROR(MID(F34,2,LEN(F34)-5)*1,"")</f>
        <v>4.5</v>
      </c>
      <c r="K34" s="33">
        <f t="shared" si="4"/>
        <v>0</v>
      </c>
    </row>
    <row r="35" spans="2:11">
      <c r="B35" t="s">
        <v>2143</v>
      </c>
      <c r="C35" t="s">
        <v>1976</v>
      </c>
      <c r="D35" t="s">
        <v>2294</v>
      </c>
      <c r="E35" t="s">
        <v>1813</v>
      </c>
      <c r="F35" t="s">
        <v>1747</v>
      </c>
      <c r="G35">
        <f t="shared" si="5"/>
        <v>4.5</v>
      </c>
      <c r="H35">
        <f t="shared" si="6"/>
        <v>4.5</v>
      </c>
      <c r="I35">
        <f t="shared" si="7"/>
        <v>4.5</v>
      </c>
      <c r="J35">
        <f t="shared" si="8"/>
        <v>4.5</v>
      </c>
      <c r="K35" s="33">
        <f t="shared" si="4"/>
        <v>0</v>
      </c>
    </row>
    <row r="36" spans="2:11">
      <c r="B36" t="s">
        <v>2143</v>
      </c>
      <c r="C36" t="s">
        <v>1973</v>
      </c>
      <c r="D36" t="s">
        <v>1815</v>
      </c>
      <c r="E36" t="s">
        <v>1973</v>
      </c>
      <c r="F36" t="s">
        <v>1973</v>
      </c>
      <c r="G36">
        <f t="shared" si="5"/>
        <v>4.5</v>
      </c>
      <c r="H36">
        <f t="shared" si="6"/>
        <v>4.5</v>
      </c>
      <c r="I36">
        <f t="shared" si="7"/>
        <v>4.5</v>
      </c>
      <c r="J36">
        <f t="shared" si="8"/>
        <v>4.5</v>
      </c>
      <c r="K36" s="33">
        <f t="shared" si="4"/>
        <v>0</v>
      </c>
    </row>
    <row r="37" spans="2:11">
      <c r="B37" t="s">
        <v>2109</v>
      </c>
      <c r="D37" t="s">
        <v>1812</v>
      </c>
      <c r="E37" t="s">
        <v>1804</v>
      </c>
      <c r="F37" t="s">
        <v>1804</v>
      </c>
      <c r="G37" t="str">
        <f t="shared" si="5"/>
        <v/>
      </c>
      <c r="H37">
        <f t="shared" si="6"/>
        <v>4.5</v>
      </c>
      <c r="I37">
        <f t="shared" si="7"/>
        <v>4.5</v>
      </c>
      <c r="J37">
        <f t="shared" si="8"/>
        <v>4.5</v>
      </c>
      <c r="K37" s="33">
        <f t="shared" si="4"/>
        <v>0</v>
      </c>
    </row>
    <row r="38" spans="2:11">
      <c r="B38" t="s">
        <v>2109</v>
      </c>
      <c r="D38" t="s">
        <v>1977</v>
      </c>
      <c r="E38" t="s">
        <v>1822</v>
      </c>
      <c r="F38" t="s">
        <v>1821</v>
      </c>
      <c r="G38" t="str">
        <f t="shared" si="5"/>
        <v/>
      </c>
      <c r="H38">
        <f t="shared" si="6"/>
        <v>4.5</v>
      </c>
      <c r="I38">
        <f t="shared" si="7"/>
        <v>4.5</v>
      </c>
      <c r="J38">
        <f t="shared" si="8"/>
        <v>4.5</v>
      </c>
      <c r="K38" s="33">
        <f t="shared" si="4"/>
        <v>0</v>
      </c>
    </row>
    <row r="39" spans="2:11">
      <c r="B39" t="s">
        <v>2208</v>
      </c>
      <c r="C39" t="s">
        <v>1814</v>
      </c>
      <c r="D39" t="s">
        <v>2295</v>
      </c>
      <c r="E39" t="s">
        <v>1976</v>
      </c>
      <c r="F39" t="s">
        <v>1804</v>
      </c>
      <c r="G39">
        <f t="shared" si="5"/>
        <v>4.5</v>
      </c>
      <c r="H39">
        <f t="shared" si="6"/>
        <v>4.5</v>
      </c>
      <c r="I39">
        <f t="shared" si="7"/>
        <v>4.5</v>
      </c>
      <c r="J39">
        <f t="shared" si="8"/>
        <v>4.5</v>
      </c>
      <c r="K39" s="33">
        <f t="shared" si="4"/>
        <v>0</v>
      </c>
    </row>
    <row r="40" spans="2:11">
      <c r="B40" t="s">
        <v>2208</v>
      </c>
      <c r="C40" t="s">
        <v>2296</v>
      </c>
      <c r="D40" t="s">
        <v>1979</v>
      </c>
      <c r="E40" t="s">
        <v>1971</v>
      </c>
      <c r="F40" t="s">
        <v>1821</v>
      </c>
      <c r="G40">
        <f t="shared" si="5"/>
        <v>4.5</v>
      </c>
      <c r="H40">
        <f t="shared" si="6"/>
        <v>4.5</v>
      </c>
      <c r="I40">
        <f t="shared" si="7"/>
        <v>4.5</v>
      </c>
      <c r="J40">
        <f t="shared" si="8"/>
        <v>4.5</v>
      </c>
      <c r="K40" s="33">
        <f t="shared" si="4"/>
        <v>0</v>
      </c>
    </row>
    <row r="41" spans="2:11">
      <c r="B41" t="s">
        <v>2165</v>
      </c>
      <c r="C41" t="s">
        <v>1673</v>
      </c>
      <c r="D41" t="s">
        <v>1834</v>
      </c>
      <c r="E41" t="s">
        <v>1987</v>
      </c>
      <c r="G41">
        <f t="shared" si="5"/>
        <v>3.5</v>
      </c>
      <c r="H41">
        <f t="shared" si="6"/>
        <v>3.5</v>
      </c>
      <c r="I41">
        <f t="shared" si="7"/>
        <v>3.5</v>
      </c>
      <c r="J41" t="str">
        <f t="shared" si="8"/>
        <v/>
      </c>
      <c r="K41" s="33">
        <f t="shared" si="4"/>
        <v>0</v>
      </c>
    </row>
    <row r="42" spans="2:11">
      <c r="B42" s="39" t="s">
        <v>2165</v>
      </c>
      <c r="C42" t="s">
        <v>1838</v>
      </c>
      <c r="D42" t="s">
        <v>2297</v>
      </c>
      <c r="E42" t="s">
        <v>1399</v>
      </c>
      <c r="G42">
        <f t="shared" si="5"/>
        <v>3.5</v>
      </c>
      <c r="H42">
        <f t="shared" si="6"/>
        <v>3.5</v>
      </c>
      <c r="I42">
        <f t="shared" si="7"/>
        <v>3.5</v>
      </c>
      <c r="J42" t="str">
        <f t="shared" si="8"/>
        <v/>
      </c>
      <c r="K42" s="33">
        <f t="shared" si="4"/>
        <v>0</v>
      </c>
    </row>
    <row r="43" spans="2:11">
      <c r="B43" t="s">
        <v>2229</v>
      </c>
      <c r="C43" t="s">
        <v>1673</v>
      </c>
      <c r="D43" t="s">
        <v>1917</v>
      </c>
      <c r="G43">
        <f t="shared" si="5"/>
        <v>3.5</v>
      </c>
      <c r="H43">
        <f t="shared" si="6"/>
        <v>3.5</v>
      </c>
      <c r="I43" t="str">
        <f t="shared" si="7"/>
        <v/>
      </c>
      <c r="J43" t="str">
        <f t="shared" si="8"/>
        <v/>
      </c>
      <c r="K43" s="33">
        <f t="shared" si="4"/>
        <v>0</v>
      </c>
    </row>
    <row r="44" spans="2:11">
      <c r="B44" t="s">
        <v>2229</v>
      </c>
      <c r="C44" t="s">
        <v>1838</v>
      </c>
      <c r="D44" t="s">
        <v>2298</v>
      </c>
      <c r="G44">
        <f t="shared" si="5"/>
        <v>3.5</v>
      </c>
      <c r="H44">
        <f t="shared" si="6"/>
        <v>3.5</v>
      </c>
      <c r="I44" t="str">
        <f t="shared" si="7"/>
        <v/>
      </c>
      <c r="J44" t="str">
        <f t="shared" si="8"/>
        <v/>
      </c>
      <c r="K44" s="33">
        <f t="shared" si="4"/>
        <v>0</v>
      </c>
    </row>
    <row r="45" spans="2:11">
      <c r="B45" t="s">
        <v>2233</v>
      </c>
      <c r="D45" t="s">
        <v>2299</v>
      </c>
      <c r="E45" t="s">
        <v>2002</v>
      </c>
      <c r="G45" t="str">
        <f t="shared" si="5"/>
        <v/>
      </c>
      <c r="H45">
        <f t="shared" si="6"/>
        <v>3.5</v>
      </c>
      <c r="I45">
        <f t="shared" si="7"/>
        <v>3.5</v>
      </c>
      <c r="J45" t="str">
        <f t="shared" si="8"/>
        <v/>
      </c>
      <c r="K45" s="33">
        <f t="shared" si="4"/>
        <v>0</v>
      </c>
    </row>
    <row r="46" spans="2:11">
      <c r="B46" t="s">
        <v>2233</v>
      </c>
      <c r="D46" t="s">
        <v>1844</v>
      </c>
      <c r="E46" t="s">
        <v>2006</v>
      </c>
      <c r="G46" t="str">
        <f t="shared" si="5"/>
        <v/>
      </c>
      <c r="H46">
        <f t="shared" si="6"/>
        <v>3.5</v>
      </c>
      <c r="I46">
        <f t="shared" si="7"/>
        <v>3.5</v>
      </c>
      <c r="J46" t="str">
        <f t="shared" si="8"/>
        <v/>
      </c>
      <c r="K46" s="33">
        <f t="shared" si="4"/>
        <v>0</v>
      </c>
    </row>
    <row r="47" spans="2:11">
      <c r="B47" t="s">
        <v>2239</v>
      </c>
      <c r="E47" t="s">
        <v>1860</v>
      </c>
      <c r="G47" t="str">
        <f t="shared" si="5"/>
        <v/>
      </c>
      <c r="H47" t="str">
        <f t="shared" si="6"/>
        <v/>
      </c>
      <c r="I47">
        <f t="shared" si="7"/>
        <v>3.5</v>
      </c>
      <c r="J47" t="str">
        <f t="shared" si="8"/>
        <v/>
      </c>
      <c r="K47" s="33">
        <f t="shared" si="4"/>
        <v>0</v>
      </c>
    </row>
    <row r="48" spans="2:11">
      <c r="B48" t="s">
        <v>2239</v>
      </c>
      <c r="E48" t="s">
        <v>2006</v>
      </c>
      <c r="G48" t="str">
        <f t="shared" si="5"/>
        <v/>
      </c>
      <c r="H48" t="str">
        <f t="shared" si="6"/>
        <v/>
      </c>
      <c r="I48">
        <f t="shared" si="7"/>
        <v>3.5</v>
      </c>
      <c r="J48" t="str">
        <f t="shared" si="8"/>
        <v/>
      </c>
      <c r="K48" s="33">
        <f t="shared" si="4"/>
        <v>0</v>
      </c>
    </row>
    <row r="49" spans="1:11">
      <c r="B49" t="s">
        <v>2144</v>
      </c>
      <c r="C49" t="s">
        <v>2009</v>
      </c>
      <c r="D49" t="s">
        <v>2300</v>
      </c>
      <c r="E49" t="s">
        <v>1733</v>
      </c>
      <c r="G49">
        <f t="shared" si="5"/>
        <v>2.5</v>
      </c>
      <c r="H49">
        <f t="shared" si="6"/>
        <v>2.5</v>
      </c>
      <c r="I49">
        <f t="shared" si="7"/>
        <v>2.5</v>
      </c>
      <c r="J49" t="str">
        <f t="shared" si="8"/>
        <v/>
      </c>
      <c r="K49" s="33">
        <f t="shared" si="4"/>
        <v>0</v>
      </c>
    </row>
    <row r="50" spans="1:11">
      <c r="B50" t="s">
        <v>2144</v>
      </c>
      <c r="C50" t="s">
        <v>2301</v>
      </c>
      <c r="D50" t="s">
        <v>2301</v>
      </c>
      <c r="E50" t="s">
        <v>2048</v>
      </c>
      <c r="G50">
        <f t="shared" si="5"/>
        <v>2.5</v>
      </c>
      <c r="H50">
        <f t="shared" si="6"/>
        <v>2.5</v>
      </c>
      <c r="I50">
        <f t="shared" si="7"/>
        <v>2.5</v>
      </c>
      <c r="J50" t="str">
        <f t="shared" si="8"/>
        <v/>
      </c>
      <c r="K50" s="33">
        <f t="shared" si="4"/>
        <v>0</v>
      </c>
    </row>
    <row r="51" spans="1:11">
      <c r="B51" t="s">
        <v>2146</v>
      </c>
      <c r="C51" t="s">
        <v>1721</v>
      </c>
      <c r="D51" t="s">
        <v>1768</v>
      </c>
      <c r="E51" t="s">
        <v>1733</v>
      </c>
      <c r="G51">
        <f t="shared" si="5"/>
        <v>2.5</v>
      </c>
      <c r="H51">
        <f t="shared" si="6"/>
        <v>2.5</v>
      </c>
      <c r="I51">
        <f t="shared" si="7"/>
        <v>2.5</v>
      </c>
      <c r="J51" t="str">
        <f t="shared" si="8"/>
        <v/>
      </c>
      <c r="K51" s="33">
        <f t="shared" si="4"/>
        <v>0</v>
      </c>
    </row>
    <row r="52" spans="1:11">
      <c r="B52" t="s">
        <v>2146</v>
      </c>
      <c r="C52" t="s">
        <v>1950</v>
      </c>
      <c r="D52" t="s">
        <v>2302</v>
      </c>
      <c r="E52" t="s">
        <v>1867</v>
      </c>
      <c r="G52">
        <f t="shared" si="5"/>
        <v>2.5</v>
      </c>
      <c r="H52">
        <f t="shared" si="6"/>
        <v>2.5</v>
      </c>
      <c r="I52">
        <f t="shared" si="7"/>
        <v>2.5</v>
      </c>
      <c r="J52" t="str">
        <f t="shared" si="8"/>
        <v/>
      </c>
      <c r="K52" s="33">
        <f t="shared" si="4"/>
        <v>0</v>
      </c>
    </row>
    <row r="53" spans="1:11">
      <c r="B53" t="s">
        <v>2212</v>
      </c>
      <c r="C53" t="s">
        <v>1734</v>
      </c>
      <c r="D53" t="s">
        <v>2303</v>
      </c>
      <c r="E53" t="s">
        <v>1734</v>
      </c>
      <c r="G53">
        <f t="shared" si="5"/>
        <v>2.5</v>
      </c>
      <c r="H53">
        <f t="shared" si="6"/>
        <v>2.5</v>
      </c>
      <c r="I53">
        <f t="shared" si="7"/>
        <v>2.5</v>
      </c>
      <c r="J53" t="str">
        <f t="shared" si="8"/>
        <v/>
      </c>
      <c r="K53" s="33">
        <f t="shared" si="4"/>
        <v>0</v>
      </c>
    </row>
    <row r="54" spans="1:11">
      <c r="B54" t="s">
        <v>2212</v>
      </c>
      <c r="C54" t="s">
        <v>2304</v>
      </c>
      <c r="D54" t="s">
        <v>2304</v>
      </c>
      <c r="E54" t="s">
        <v>1879</v>
      </c>
      <c r="G54">
        <f t="shared" si="5"/>
        <v>2.5</v>
      </c>
      <c r="H54">
        <f t="shared" si="6"/>
        <v>2.5</v>
      </c>
      <c r="I54">
        <f t="shared" si="7"/>
        <v>2.5</v>
      </c>
      <c r="J54" t="str">
        <f t="shared" si="8"/>
        <v/>
      </c>
      <c r="K54" s="33">
        <f t="shared" si="4"/>
        <v>0</v>
      </c>
    </row>
    <row r="55" spans="1:11">
      <c r="A55" s="31"/>
      <c r="B55" s="39" t="s">
        <v>2187</v>
      </c>
      <c r="C55" t="s">
        <v>2226</v>
      </c>
      <c r="D55" t="s">
        <v>2232</v>
      </c>
      <c r="E55" t="s">
        <v>1734</v>
      </c>
      <c r="G55">
        <f t="shared" si="5"/>
        <v>2.5</v>
      </c>
      <c r="H55">
        <f t="shared" si="6"/>
        <v>2.5</v>
      </c>
      <c r="I55">
        <f t="shared" si="7"/>
        <v>2.5</v>
      </c>
      <c r="J55" t="str">
        <f t="shared" si="8"/>
        <v/>
      </c>
      <c r="K55" s="33">
        <f t="shared" si="4"/>
        <v>0</v>
      </c>
    </row>
    <row r="56" spans="1:11">
      <c r="B56" t="s">
        <v>2187</v>
      </c>
      <c r="C56" t="s">
        <v>2013</v>
      </c>
      <c r="D56" t="s">
        <v>2305</v>
      </c>
      <c r="E56" t="s">
        <v>1879</v>
      </c>
      <c r="G56">
        <f t="shared" si="5"/>
        <v>2.5</v>
      </c>
      <c r="H56">
        <f t="shared" si="6"/>
        <v>2.5</v>
      </c>
      <c r="I56">
        <f t="shared" si="7"/>
        <v>2.5</v>
      </c>
      <c r="J56" t="str">
        <f t="shared" si="8"/>
        <v/>
      </c>
      <c r="K56" s="33">
        <f t="shared" si="4"/>
        <v>0</v>
      </c>
    </row>
    <row r="57" spans="1:11">
      <c r="B57" t="s">
        <v>2218</v>
      </c>
      <c r="E57" t="s">
        <v>1873</v>
      </c>
      <c r="G57" t="str">
        <f t="shared" si="5"/>
        <v/>
      </c>
      <c r="H57" t="str">
        <f t="shared" si="6"/>
        <v/>
      </c>
      <c r="I57">
        <f t="shared" si="7"/>
        <v>2.5</v>
      </c>
      <c r="J57" t="str">
        <f t="shared" si="8"/>
        <v/>
      </c>
      <c r="K57" s="33">
        <f t="shared" si="4"/>
        <v>0</v>
      </c>
    </row>
    <row r="58" spans="1:11">
      <c r="B58" t="s">
        <v>2218</v>
      </c>
      <c r="E58" t="s">
        <v>2228</v>
      </c>
      <c r="G58" t="str">
        <f t="shared" si="5"/>
        <v/>
      </c>
      <c r="H58" t="str">
        <f t="shared" si="6"/>
        <v/>
      </c>
      <c r="I58">
        <f t="shared" si="7"/>
        <v>2.5</v>
      </c>
      <c r="J58" t="str">
        <f t="shared" si="8"/>
        <v/>
      </c>
      <c r="K58" s="33">
        <f t="shared" si="4"/>
        <v>0</v>
      </c>
    </row>
    <row r="59" spans="1:11">
      <c r="B59" t="s">
        <v>2235</v>
      </c>
      <c r="E59" t="s">
        <v>2232</v>
      </c>
      <c r="G59" t="str">
        <f t="shared" si="5"/>
        <v/>
      </c>
      <c r="H59" t="str">
        <f t="shared" si="6"/>
        <v/>
      </c>
      <c r="I59">
        <f t="shared" si="7"/>
        <v>2.5</v>
      </c>
      <c r="J59" t="str">
        <f t="shared" si="8"/>
        <v/>
      </c>
      <c r="K59" s="33">
        <f t="shared" si="4"/>
        <v>0</v>
      </c>
    </row>
    <row r="60" spans="1:11">
      <c r="B60" t="s">
        <v>2235</v>
      </c>
      <c r="E60" t="s">
        <v>1876</v>
      </c>
      <c r="G60" t="str">
        <f t="shared" si="5"/>
        <v/>
      </c>
      <c r="H60" t="str">
        <f t="shared" si="6"/>
        <v/>
      </c>
      <c r="I60">
        <f t="shared" si="7"/>
        <v>2.5</v>
      </c>
      <c r="J60" t="str">
        <f t="shared" si="8"/>
        <v/>
      </c>
      <c r="K60" s="33">
        <f t="shared" si="4"/>
        <v>0</v>
      </c>
    </row>
    <row r="61" spans="1:11">
      <c r="B61" t="s">
        <v>2181</v>
      </c>
      <c r="E61" t="s">
        <v>2018</v>
      </c>
      <c r="G61" t="str">
        <f t="shared" si="5"/>
        <v/>
      </c>
      <c r="H61" t="str">
        <f t="shared" si="6"/>
        <v/>
      </c>
      <c r="I61">
        <f t="shared" si="7"/>
        <v>2.5</v>
      </c>
      <c r="J61" t="str">
        <f t="shared" si="8"/>
        <v/>
      </c>
      <c r="K61" s="33">
        <f t="shared" si="4"/>
        <v>0</v>
      </c>
    </row>
    <row r="62" spans="1:11">
      <c r="B62" t="s">
        <v>2181</v>
      </c>
      <c r="E62" t="s">
        <v>1881</v>
      </c>
      <c r="G62" t="str">
        <f t="shared" si="5"/>
        <v/>
      </c>
      <c r="H62" t="str">
        <f t="shared" si="6"/>
        <v/>
      </c>
      <c r="I62">
        <f t="shared" si="7"/>
        <v>2.5</v>
      </c>
      <c r="J62" t="str">
        <f t="shared" si="8"/>
        <v/>
      </c>
      <c r="K62" s="33">
        <f t="shared" si="4"/>
        <v>0</v>
      </c>
    </row>
    <row r="63" spans="1:11">
      <c r="B63" t="s">
        <v>2099</v>
      </c>
      <c r="D63" t="s">
        <v>2306</v>
      </c>
      <c r="E63" t="s">
        <v>2232</v>
      </c>
      <c r="G63" t="str">
        <f t="shared" si="5"/>
        <v/>
      </c>
      <c r="H63">
        <f t="shared" si="6"/>
        <v>2.5</v>
      </c>
      <c r="I63">
        <f t="shared" si="7"/>
        <v>2.5</v>
      </c>
      <c r="J63" t="str">
        <f t="shared" si="8"/>
        <v/>
      </c>
      <c r="K63" s="33">
        <f t="shared" si="4"/>
        <v>0</v>
      </c>
    </row>
    <row r="64" spans="1:11">
      <c r="B64" t="s">
        <v>2099</v>
      </c>
      <c r="D64" t="s">
        <v>2020</v>
      </c>
      <c r="E64" t="s">
        <v>1876</v>
      </c>
      <c r="G64" t="str">
        <f t="shared" si="5"/>
        <v/>
      </c>
      <c r="H64">
        <f t="shared" si="6"/>
        <v>2.5</v>
      </c>
      <c r="I64">
        <f t="shared" si="7"/>
        <v>2.5</v>
      </c>
      <c r="J64" t="str">
        <f t="shared" si="8"/>
        <v/>
      </c>
      <c r="K64" s="33">
        <f t="shared" si="4"/>
        <v>0</v>
      </c>
    </row>
    <row r="65" spans="1:11">
      <c r="B65" t="s">
        <v>2202</v>
      </c>
      <c r="C65" t="s">
        <v>1875</v>
      </c>
      <c r="D65" t="s">
        <v>2234</v>
      </c>
      <c r="E65" t="s">
        <v>2017</v>
      </c>
      <c r="G65">
        <f t="shared" si="5"/>
        <v>2.5</v>
      </c>
      <c r="H65">
        <f t="shared" si="6"/>
        <v>2.5</v>
      </c>
      <c r="I65">
        <f t="shared" si="7"/>
        <v>2.5</v>
      </c>
      <c r="J65" t="str">
        <f t="shared" si="8"/>
        <v/>
      </c>
      <c r="K65" s="33">
        <f t="shared" si="4"/>
        <v>0</v>
      </c>
    </row>
    <row r="66" spans="1:11">
      <c r="B66" t="s">
        <v>2202</v>
      </c>
      <c r="C66" t="s">
        <v>2307</v>
      </c>
      <c r="D66" s="39" t="s">
        <v>2025</v>
      </c>
      <c r="E66" t="s">
        <v>1881</v>
      </c>
      <c r="G66">
        <f t="shared" ref="G66:G97" si="9">IFERROR(MID(C66,2,LEN(C66)-5)*1,"")</f>
        <v>2.5</v>
      </c>
      <c r="H66">
        <f t="shared" ref="H66:H97" si="10">IFERROR(MID(D66,2,LEN(D66)-5)*1,"")</f>
        <v>2.5</v>
      </c>
      <c r="I66">
        <f t="shared" ref="I66:I97" si="11">IFERROR(MID(E66,2,LEN(E66)-5)*1,"")</f>
        <v>2.5</v>
      </c>
      <c r="J66" t="str">
        <f t="shared" ref="J66:J97" si="12">IFERROR(MID(F66,2,LEN(F66)-5)*1,"")</f>
        <v/>
      </c>
      <c r="K66" s="33">
        <f t="shared" ref="K66:K129" si="13">MAX(G66:J66)-MIN(G66:J66)</f>
        <v>0</v>
      </c>
    </row>
    <row r="67" spans="1:11">
      <c r="B67" t="s">
        <v>2134</v>
      </c>
      <c r="C67" t="s">
        <v>2306</v>
      </c>
      <c r="D67" t="s">
        <v>2308</v>
      </c>
      <c r="E67" t="s">
        <v>1885</v>
      </c>
      <c r="G67">
        <f t="shared" si="9"/>
        <v>2.5</v>
      </c>
      <c r="H67">
        <f t="shared" si="10"/>
        <v>2.5</v>
      </c>
      <c r="I67">
        <f t="shared" si="11"/>
        <v>2.5</v>
      </c>
      <c r="J67" t="str">
        <f t="shared" si="12"/>
        <v/>
      </c>
      <c r="K67" s="33">
        <f t="shared" si="13"/>
        <v>0</v>
      </c>
    </row>
    <row r="68" spans="1:11">
      <c r="B68" t="s">
        <v>2134</v>
      </c>
      <c r="C68" t="s">
        <v>2020</v>
      </c>
      <c r="D68" t="s">
        <v>1878</v>
      </c>
      <c r="E68" t="s">
        <v>2021</v>
      </c>
      <c r="G68">
        <f t="shared" si="9"/>
        <v>2.5</v>
      </c>
      <c r="H68">
        <f t="shared" si="10"/>
        <v>2.5</v>
      </c>
      <c r="I68">
        <f t="shared" si="11"/>
        <v>2.5</v>
      </c>
      <c r="J68" t="str">
        <f t="shared" si="12"/>
        <v/>
      </c>
      <c r="K68" s="33">
        <f t="shared" si="13"/>
        <v>0</v>
      </c>
    </row>
    <row r="69" spans="1:11">
      <c r="B69" t="s">
        <v>2309</v>
      </c>
      <c r="E69" t="s">
        <v>1885</v>
      </c>
      <c r="G69" t="str">
        <f t="shared" si="9"/>
        <v/>
      </c>
      <c r="H69" t="str">
        <f t="shared" si="10"/>
        <v/>
      </c>
      <c r="I69">
        <f t="shared" si="11"/>
        <v>2.5</v>
      </c>
      <c r="J69" t="str">
        <f t="shared" si="12"/>
        <v/>
      </c>
      <c r="K69" s="33">
        <f t="shared" si="13"/>
        <v>0</v>
      </c>
    </row>
    <row r="70" spans="1:11">
      <c r="B70" t="s">
        <v>2309</v>
      </c>
      <c r="E70" t="s">
        <v>2021</v>
      </c>
      <c r="G70" t="str">
        <f t="shared" si="9"/>
        <v/>
      </c>
      <c r="H70" t="str">
        <f t="shared" si="10"/>
        <v/>
      </c>
      <c r="I70">
        <f t="shared" si="11"/>
        <v>2.5</v>
      </c>
      <c r="J70" t="str">
        <f t="shared" si="12"/>
        <v/>
      </c>
      <c r="K70" s="33">
        <f t="shared" si="13"/>
        <v>0</v>
      </c>
    </row>
    <row r="71" spans="1:11">
      <c r="B71" t="s">
        <v>2078</v>
      </c>
      <c r="D71" t="s">
        <v>2310</v>
      </c>
      <c r="E71" t="s">
        <v>1888</v>
      </c>
      <c r="G71" t="str">
        <f t="shared" si="9"/>
        <v/>
      </c>
      <c r="H71">
        <f t="shared" si="10"/>
        <v>2.5</v>
      </c>
      <c r="I71">
        <f t="shared" si="11"/>
        <v>2.5</v>
      </c>
      <c r="J71" t="str">
        <f t="shared" si="12"/>
        <v/>
      </c>
      <c r="K71" s="33">
        <f t="shared" si="13"/>
        <v>0</v>
      </c>
    </row>
    <row r="72" spans="1:11">
      <c r="A72" s="39"/>
      <c r="B72" t="s">
        <v>2078</v>
      </c>
      <c r="D72" t="s">
        <v>2311</v>
      </c>
      <c r="E72" t="s">
        <v>2050</v>
      </c>
      <c r="G72" t="str">
        <f t="shared" si="9"/>
        <v/>
      </c>
      <c r="H72">
        <f t="shared" si="10"/>
        <v>2.5</v>
      </c>
      <c r="I72">
        <f t="shared" si="11"/>
        <v>2.5</v>
      </c>
      <c r="J72" t="str">
        <f t="shared" si="12"/>
        <v/>
      </c>
      <c r="K72" s="33">
        <f t="shared" si="13"/>
        <v>0</v>
      </c>
    </row>
    <row r="73" spans="1:11">
      <c r="B73" t="s">
        <v>2139</v>
      </c>
      <c r="E73" t="s">
        <v>2312</v>
      </c>
      <c r="G73" t="str">
        <f t="shared" si="9"/>
        <v/>
      </c>
      <c r="H73" t="str">
        <f t="shared" si="10"/>
        <v/>
      </c>
      <c r="I73">
        <f t="shared" si="11"/>
        <v>1.5</v>
      </c>
      <c r="J73" t="str">
        <f t="shared" si="12"/>
        <v/>
      </c>
      <c r="K73" s="33">
        <f t="shared" si="13"/>
        <v>0</v>
      </c>
    </row>
    <row r="74" spans="1:11">
      <c r="B74" t="s">
        <v>2139</v>
      </c>
      <c r="E74" t="s">
        <v>1930</v>
      </c>
      <c r="G74" t="str">
        <f t="shared" si="9"/>
        <v/>
      </c>
      <c r="H74" t="str">
        <f t="shared" si="10"/>
        <v/>
      </c>
      <c r="I74">
        <f t="shared" si="11"/>
        <v>1.5</v>
      </c>
      <c r="J74" t="str">
        <f t="shared" si="12"/>
        <v/>
      </c>
      <c r="K74" s="33">
        <f t="shared" si="13"/>
        <v>0</v>
      </c>
    </row>
    <row r="75" spans="1:11">
      <c r="B75" t="s">
        <v>2082</v>
      </c>
      <c r="E75" t="s">
        <v>1778</v>
      </c>
      <c r="G75" t="str">
        <f t="shared" si="9"/>
        <v/>
      </c>
      <c r="H75" t="str">
        <f t="shared" si="10"/>
        <v/>
      </c>
      <c r="I75">
        <f t="shared" si="11"/>
        <v>1.5</v>
      </c>
      <c r="J75" t="str">
        <f t="shared" si="12"/>
        <v/>
      </c>
      <c r="K75" s="33">
        <f t="shared" si="13"/>
        <v>0</v>
      </c>
    </row>
    <row r="76" spans="1:11">
      <c r="B76" t="s">
        <v>2082</v>
      </c>
      <c r="E76" t="s">
        <v>1928</v>
      </c>
      <c r="G76" t="str">
        <f t="shared" si="9"/>
        <v/>
      </c>
      <c r="H76" t="str">
        <f t="shared" si="10"/>
        <v/>
      </c>
      <c r="I76">
        <f t="shared" si="11"/>
        <v>1.5</v>
      </c>
      <c r="J76" t="str">
        <f t="shared" si="12"/>
        <v/>
      </c>
      <c r="K76" s="33">
        <f t="shared" si="13"/>
        <v>0</v>
      </c>
    </row>
    <row r="77" spans="1:11">
      <c r="G77" t="str">
        <f t="shared" si="9"/>
        <v/>
      </c>
      <c r="H77" t="str">
        <f t="shared" si="10"/>
        <v/>
      </c>
      <c r="I77" t="str">
        <f t="shared" si="11"/>
        <v/>
      </c>
      <c r="J77" t="str">
        <f t="shared" si="12"/>
        <v/>
      </c>
      <c r="K77" s="33">
        <f t="shared" si="13"/>
        <v>0</v>
      </c>
    </row>
    <row r="78" spans="1:11">
      <c r="G78" t="str">
        <f t="shared" si="9"/>
        <v/>
      </c>
      <c r="H78" t="str">
        <f t="shared" si="10"/>
        <v/>
      </c>
      <c r="I78" t="str">
        <f t="shared" si="11"/>
        <v/>
      </c>
      <c r="J78" t="str">
        <f t="shared" si="12"/>
        <v/>
      </c>
      <c r="K78" s="33">
        <f t="shared" si="13"/>
        <v>0</v>
      </c>
    </row>
    <row r="79" spans="1:11">
      <c r="G79" t="str">
        <f t="shared" si="9"/>
        <v/>
      </c>
      <c r="H79" t="str">
        <f t="shared" si="10"/>
        <v/>
      </c>
      <c r="I79" t="str">
        <f t="shared" si="11"/>
        <v/>
      </c>
      <c r="J79" t="str">
        <f t="shared" si="12"/>
        <v/>
      </c>
      <c r="K79" s="33">
        <f t="shared" si="13"/>
        <v>0</v>
      </c>
    </row>
    <row r="80" spans="1:11">
      <c r="G80" t="str">
        <f t="shared" si="9"/>
        <v/>
      </c>
      <c r="H80" t="str">
        <f t="shared" si="10"/>
        <v/>
      </c>
      <c r="I80" t="str">
        <f t="shared" si="11"/>
        <v/>
      </c>
      <c r="J80" t="str">
        <f t="shared" si="12"/>
        <v/>
      </c>
      <c r="K80" s="33">
        <f t="shared" si="13"/>
        <v>0</v>
      </c>
    </row>
    <row r="81" spans="7:11">
      <c r="G81" t="str">
        <f t="shared" si="9"/>
        <v/>
      </c>
      <c r="H81" t="str">
        <f t="shared" si="10"/>
        <v/>
      </c>
      <c r="I81" t="str">
        <f t="shared" si="11"/>
        <v/>
      </c>
      <c r="J81" t="str">
        <f t="shared" si="12"/>
        <v/>
      </c>
      <c r="K81" s="33">
        <f t="shared" si="13"/>
        <v>0</v>
      </c>
    </row>
    <row r="82" spans="7:11">
      <c r="G82" t="str">
        <f t="shared" si="9"/>
        <v/>
      </c>
      <c r="H82" t="str">
        <f t="shared" si="10"/>
        <v/>
      </c>
      <c r="I82" t="str">
        <f t="shared" si="11"/>
        <v/>
      </c>
      <c r="J82" t="str">
        <f t="shared" si="12"/>
        <v/>
      </c>
      <c r="K82" s="33">
        <f t="shared" si="13"/>
        <v>0</v>
      </c>
    </row>
    <row r="83" spans="7:11">
      <c r="G83" t="str">
        <f t="shared" si="9"/>
        <v/>
      </c>
      <c r="H83" t="str">
        <f t="shared" si="10"/>
        <v/>
      </c>
      <c r="I83" t="str">
        <f t="shared" si="11"/>
        <v/>
      </c>
      <c r="J83" t="str">
        <f t="shared" si="12"/>
        <v/>
      </c>
      <c r="K83" s="33">
        <f t="shared" si="13"/>
        <v>0</v>
      </c>
    </row>
    <row r="84" spans="7:11">
      <c r="G84" t="str">
        <f t="shared" si="9"/>
        <v/>
      </c>
      <c r="H84" t="str">
        <f t="shared" si="10"/>
        <v/>
      </c>
      <c r="I84" t="str">
        <f t="shared" si="11"/>
        <v/>
      </c>
      <c r="J84" t="str">
        <f t="shared" si="12"/>
        <v/>
      </c>
      <c r="K84" s="33">
        <f t="shared" si="13"/>
        <v>0</v>
      </c>
    </row>
    <row r="85" spans="7:11">
      <c r="G85" t="str">
        <f t="shared" si="9"/>
        <v/>
      </c>
      <c r="H85" t="str">
        <f t="shared" si="10"/>
        <v/>
      </c>
      <c r="I85" t="str">
        <f t="shared" si="11"/>
        <v/>
      </c>
      <c r="J85" t="str">
        <f t="shared" si="12"/>
        <v/>
      </c>
      <c r="K85" s="33">
        <f t="shared" si="13"/>
        <v>0</v>
      </c>
    </row>
    <row r="86" spans="7:11">
      <c r="G86" t="str">
        <f t="shared" si="9"/>
        <v/>
      </c>
      <c r="H86" t="str">
        <f t="shared" si="10"/>
        <v/>
      </c>
      <c r="I86" t="str">
        <f t="shared" si="11"/>
        <v/>
      </c>
      <c r="J86" t="str">
        <f t="shared" si="12"/>
        <v/>
      </c>
      <c r="K86" s="33">
        <f t="shared" si="13"/>
        <v>0</v>
      </c>
    </row>
    <row r="87" spans="7:11">
      <c r="G87" t="str">
        <f t="shared" si="9"/>
        <v/>
      </c>
      <c r="H87" t="str">
        <f t="shared" si="10"/>
        <v/>
      </c>
      <c r="I87" t="str">
        <f t="shared" si="11"/>
        <v/>
      </c>
      <c r="J87" t="str">
        <f t="shared" si="12"/>
        <v/>
      </c>
      <c r="K87" s="33">
        <f t="shared" si="13"/>
        <v>0</v>
      </c>
    </row>
    <row r="88" spans="7:11">
      <c r="G88" t="str">
        <f t="shared" si="9"/>
        <v/>
      </c>
      <c r="H88" t="str">
        <f t="shared" si="10"/>
        <v/>
      </c>
      <c r="I88" t="str">
        <f t="shared" si="11"/>
        <v/>
      </c>
      <c r="J88" t="str">
        <f t="shared" si="12"/>
        <v/>
      </c>
      <c r="K88" s="33">
        <f t="shared" si="13"/>
        <v>0</v>
      </c>
    </row>
    <row r="89" spans="7:11">
      <c r="G89" t="str">
        <f t="shared" si="9"/>
        <v/>
      </c>
      <c r="H89" t="str">
        <f t="shared" si="10"/>
        <v/>
      </c>
      <c r="I89" t="str">
        <f t="shared" si="11"/>
        <v/>
      </c>
      <c r="J89" t="str">
        <f t="shared" si="12"/>
        <v/>
      </c>
      <c r="K89" s="33">
        <f t="shared" si="13"/>
        <v>0</v>
      </c>
    </row>
    <row r="90" spans="7:11">
      <c r="G90" t="str">
        <f t="shared" si="9"/>
        <v/>
      </c>
      <c r="H90" t="str">
        <f t="shared" si="10"/>
        <v/>
      </c>
      <c r="I90" t="str">
        <f t="shared" si="11"/>
        <v/>
      </c>
      <c r="J90" t="str">
        <f t="shared" si="12"/>
        <v/>
      </c>
      <c r="K90" s="33">
        <f t="shared" si="13"/>
        <v>0</v>
      </c>
    </row>
    <row r="91" spans="7:11">
      <c r="G91" t="str">
        <f t="shared" si="9"/>
        <v/>
      </c>
      <c r="H91" t="str">
        <f t="shared" si="10"/>
        <v/>
      </c>
      <c r="I91" t="str">
        <f t="shared" si="11"/>
        <v/>
      </c>
      <c r="J91" t="str">
        <f t="shared" si="12"/>
        <v/>
      </c>
      <c r="K91" s="33">
        <f t="shared" si="13"/>
        <v>0</v>
      </c>
    </row>
    <row r="92" spans="7:11">
      <c r="G92" t="str">
        <f t="shared" si="9"/>
        <v/>
      </c>
      <c r="H92" t="str">
        <f t="shared" si="10"/>
        <v/>
      </c>
      <c r="I92" t="str">
        <f t="shared" si="11"/>
        <v/>
      </c>
      <c r="J92" t="str">
        <f t="shared" si="12"/>
        <v/>
      </c>
      <c r="K92" s="33">
        <f t="shared" si="13"/>
        <v>0</v>
      </c>
    </row>
    <row r="93" spans="7:11">
      <c r="G93" t="str">
        <f t="shared" si="9"/>
        <v/>
      </c>
      <c r="H93" t="str">
        <f t="shared" si="10"/>
        <v/>
      </c>
      <c r="I93" t="str">
        <f t="shared" si="11"/>
        <v/>
      </c>
      <c r="J93" t="str">
        <f t="shared" si="12"/>
        <v/>
      </c>
      <c r="K93" s="33">
        <f t="shared" si="13"/>
        <v>0</v>
      </c>
    </row>
    <row r="94" spans="7:11">
      <c r="G94" t="str">
        <f t="shared" si="9"/>
        <v/>
      </c>
      <c r="H94" t="str">
        <f t="shared" si="10"/>
        <v/>
      </c>
      <c r="I94" t="str">
        <f t="shared" si="11"/>
        <v/>
      </c>
      <c r="J94" t="str">
        <f t="shared" si="12"/>
        <v/>
      </c>
      <c r="K94" s="33">
        <f t="shared" si="13"/>
        <v>0</v>
      </c>
    </row>
    <row r="95" spans="7:11">
      <c r="G95" t="str">
        <f t="shared" si="9"/>
        <v/>
      </c>
      <c r="H95" t="str">
        <f t="shared" si="10"/>
        <v/>
      </c>
      <c r="I95" t="str">
        <f t="shared" si="11"/>
        <v/>
      </c>
      <c r="J95" t="str">
        <f t="shared" si="12"/>
        <v/>
      </c>
      <c r="K95" s="33">
        <f t="shared" si="13"/>
        <v>0</v>
      </c>
    </row>
    <row r="96" spans="7:11">
      <c r="G96" t="str">
        <f t="shared" si="9"/>
        <v/>
      </c>
      <c r="H96" t="str">
        <f t="shared" si="10"/>
        <v/>
      </c>
      <c r="I96" t="str">
        <f t="shared" si="11"/>
        <v/>
      </c>
      <c r="J96" t="str">
        <f t="shared" si="12"/>
        <v/>
      </c>
      <c r="K96" s="33">
        <f t="shared" si="13"/>
        <v>0</v>
      </c>
    </row>
    <row r="97" spans="7:11">
      <c r="G97" t="str">
        <f t="shared" si="9"/>
        <v/>
      </c>
      <c r="H97" t="str">
        <f t="shared" si="10"/>
        <v/>
      </c>
      <c r="I97" t="str">
        <f t="shared" si="11"/>
        <v/>
      </c>
      <c r="J97" t="str">
        <f t="shared" si="12"/>
        <v/>
      </c>
      <c r="K97" s="33">
        <f t="shared" si="13"/>
        <v>0</v>
      </c>
    </row>
    <row r="98" spans="7:11">
      <c r="G98" t="str">
        <f t="shared" ref="G98:G129" si="14">IFERROR(MID(C98,2,LEN(C98)-5)*1,"")</f>
        <v/>
      </c>
      <c r="H98" t="str">
        <f t="shared" ref="H98:H129" si="15">IFERROR(MID(D98,2,LEN(D98)-5)*1,"")</f>
        <v/>
      </c>
      <c r="I98" t="str">
        <f t="shared" ref="I98:I129" si="16">IFERROR(MID(E98,2,LEN(E98)-5)*1,"")</f>
        <v/>
      </c>
      <c r="J98" t="str">
        <f t="shared" ref="J98:J129" si="17">IFERROR(MID(F98,2,LEN(F98)-5)*1,"")</f>
        <v/>
      </c>
      <c r="K98" s="33">
        <f t="shared" si="13"/>
        <v>0</v>
      </c>
    </row>
    <row r="99" spans="7:11">
      <c r="G99" t="str">
        <f t="shared" si="14"/>
        <v/>
      </c>
      <c r="H99" t="str">
        <f t="shared" si="15"/>
        <v/>
      </c>
      <c r="I99" t="str">
        <f t="shared" si="16"/>
        <v/>
      </c>
      <c r="J99" t="str">
        <f t="shared" si="17"/>
        <v/>
      </c>
      <c r="K99" s="33">
        <f t="shared" si="13"/>
        <v>0</v>
      </c>
    </row>
    <row r="100" spans="7:11">
      <c r="G100" t="str">
        <f t="shared" si="14"/>
        <v/>
      </c>
      <c r="H100" t="str">
        <f t="shared" si="15"/>
        <v/>
      </c>
      <c r="I100" t="str">
        <f t="shared" si="16"/>
        <v/>
      </c>
      <c r="J100" t="str">
        <f t="shared" si="17"/>
        <v/>
      </c>
      <c r="K100" s="33">
        <f t="shared" si="13"/>
        <v>0</v>
      </c>
    </row>
    <row r="101" spans="7:11">
      <c r="G101" t="str">
        <f t="shared" si="14"/>
        <v/>
      </c>
      <c r="H101" t="str">
        <f t="shared" si="15"/>
        <v/>
      </c>
      <c r="I101" t="str">
        <f t="shared" si="16"/>
        <v/>
      </c>
      <c r="J101" t="str">
        <f t="shared" si="17"/>
        <v/>
      </c>
      <c r="K101" s="33">
        <f t="shared" si="13"/>
        <v>0</v>
      </c>
    </row>
    <row r="102" spans="7:11">
      <c r="G102" t="str">
        <f t="shared" si="14"/>
        <v/>
      </c>
      <c r="H102" t="str">
        <f t="shared" si="15"/>
        <v/>
      </c>
      <c r="I102" t="str">
        <f t="shared" si="16"/>
        <v/>
      </c>
      <c r="J102" t="str">
        <f t="shared" si="17"/>
        <v/>
      </c>
      <c r="K102" s="33">
        <f t="shared" si="13"/>
        <v>0</v>
      </c>
    </row>
    <row r="103" spans="7:11">
      <c r="G103" t="str">
        <f t="shared" si="14"/>
        <v/>
      </c>
      <c r="H103" t="str">
        <f t="shared" si="15"/>
        <v/>
      </c>
      <c r="I103" t="str">
        <f t="shared" si="16"/>
        <v/>
      </c>
      <c r="J103" t="str">
        <f t="shared" si="17"/>
        <v/>
      </c>
      <c r="K103" s="33">
        <f t="shared" si="13"/>
        <v>0</v>
      </c>
    </row>
    <row r="104" spans="7:11">
      <c r="G104" t="str">
        <f t="shared" si="14"/>
        <v/>
      </c>
      <c r="H104" t="str">
        <f t="shared" si="15"/>
        <v/>
      </c>
      <c r="I104" t="str">
        <f t="shared" si="16"/>
        <v/>
      </c>
      <c r="J104" t="str">
        <f t="shared" si="17"/>
        <v/>
      </c>
      <c r="K104" s="33">
        <f t="shared" si="13"/>
        <v>0</v>
      </c>
    </row>
    <row r="105" spans="7:11">
      <c r="G105" t="str">
        <f t="shared" si="14"/>
        <v/>
      </c>
      <c r="H105" t="str">
        <f t="shared" si="15"/>
        <v/>
      </c>
      <c r="I105" t="str">
        <f t="shared" si="16"/>
        <v/>
      </c>
      <c r="J105" t="str">
        <f t="shared" si="17"/>
        <v/>
      </c>
      <c r="K105" s="33">
        <f t="shared" si="13"/>
        <v>0</v>
      </c>
    </row>
    <row r="106" spans="7:11">
      <c r="G106" t="str">
        <f t="shared" si="14"/>
        <v/>
      </c>
      <c r="H106" t="str">
        <f t="shared" si="15"/>
        <v/>
      </c>
      <c r="I106" t="str">
        <f t="shared" si="16"/>
        <v/>
      </c>
      <c r="J106" t="str">
        <f t="shared" si="17"/>
        <v/>
      </c>
      <c r="K106" s="33">
        <f t="shared" si="13"/>
        <v>0</v>
      </c>
    </row>
    <row r="107" spans="7:11">
      <c r="G107" t="str">
        <f t="shared" si="14"/>
        <v/>
      </c>
      <c r="H107" t="str">
        <f t="shared" si="15"/>
        <v/>
      </c>
      <c r="I107" t="str">
        <f t="shared" si="16"/>
        <v/>
      </c>
      <c r="J107" t="str">
        <f t="shared" si="17"/>
        <v/>
      </c>
      <c r="K107" s="33">
        <f t="shared" si="13"/>
        <v>0</v>
      </c>
    </row>
    <row r="108" spans="7:11">
      <c r="G108" t="str">
        <f t="shared" si="14"/>
        <v/>
      </c>
      <c r="H108" t="str">
        <f t="shared" si="15"/>
        <v/>
      </c>
      <c r="I108" t="str">
        <f t="shared" si="16"/>
        <v/>
      </c>
      <c r="J108" t="str">
        <f t="shared" si="17"/>
        <v/>
      </c>
      <c r="K108" s="33">
        <f t="shared" si="13"/>
        <v>0</v>
      </c>
    </row>
    <row r="109" spans="7:11">
      <c r="G109" t="str">
        <f t="shared" si="14"/>
        <v/>
      </c>
      <c r="H109" t="str">
        <f t="shared" si="15"/>
        <v/>
      </c>
      <c r="I109" t="str">
        <f t="shared" si="16"/>
        <v/>
      </c>
      <c r="J109" t="str">
        <f t="shared" si="17"/>
        <v/>
      </c>
      <c r="K109" s="33">
        <f t="shared" si="13"/>
        <v>0</v>
      </c>
    </row>
    <row r="110" spans="7:11">
      <c r="G110" t="str">
        <f t="shared" si="14"/>
        <v/>
      </c>
      <c r="H110" t="str">
        <f t="shared" si="15"/>
        <v/>
      </c>
      <c r="I110" t="str">
        <f t="shared" si="16"/>
        <v/>
      </c>
      <c r="J110" t="str">
        <f t="shared" si="17"/>
        <v/>
      </c>
      <c r="K110" s="33">
        <f t="shared" si="13"/>
        <v>0</v>
      </c>
    </row>
    <row r="111" spans="7:11">
      <c r="G111" t="str">
        <f t="shared" si="14"/>
        <v/>
      </c>
      <c r="H111" t="str">
        <f t="shared" si="15"/>
        <v/>
      </c>
      <c r="I111" t="str">
        <f t="shared" si="16"/>
        <v/>
      </c>
      <c r="J111" t="str">
        <f t="shared" si="17"/>
        <v/>
      </c>
      <c r="K111" s="33">
        <f t="shared" si="13"/>
        <v>0</v>
      </c>
    </row>
    <row r="112" spans="7:11">
      <c r="G112" t="str">
        <f t="shared" si="14"/>
        <v/>
      </c>
      <c r="H112" t="str">
        <f t="shared" si="15"/>
        <v/>
      </c>
      <c r="I112" t="str">
        <f t="shared" si="16"/>
        <v/>
      </c>
      <c r="J112" t="str">
        <f t="shared" si="17"/>
        <v/>
      </c>
      <c r="K112" s="33">
        <f t="shared" si="13"/>
        <v>0</v>
      </c>
    </row>
    <row r="113" spans="2:11">
      <c r="G113" t="str">
        <f t="shared" si="14"/>
        <v/>
      </c>
      <c r="H113" t="str">
        <f t="shared" si="15"/>
        <v/>
      </c>
      <c r="I113" t="str">
        <f t="shared" si="16"/>
        <v/>
      </c>
      <c r="J113" t="str">
        <f t="shared" si="17"/>
        <v/>
      </c>
      <c r="K113" s="33">
        <f t="shared" si="13"/>
        <v>0</v>
      </c>
    </row>
    <row r="114" spans="2:11">
      <c r="G114" t="str">
        <f t="shared" si="14"/>
        <v/>
      </c>
      <c r="H114" t="str">
        <f t="shared" si="15"/>
        <v/>
      </c>
      <c r="I114" t="str">
        <f t="shared" si="16"/>
        <v/>
      </c>
      <c r="J114" t="str">
        <f t="shared" si="17"/>
        <v/>
      </c>
      <c r="K114" s="33">
        <f t="shared" si="13"/>
        <v>0</v>
      </c>
    </row>
    <row r="115" spans="2:11">
      <c r="G115" t="str">
        <f t="shared" si="14"/>
        <v/>
      </c>
      <c r="H115" t="str">
        <f t="shared" si="15"/>
        <v/>
      </c>
      <c r="I115" t="str">
        <f t="shared" si="16"/>
        <v/>
      </c>
      <c r="J115" t="str">
        <f t="shared" si="17"/>
        <v/>
      </c>
      <c r="K115" s="33">
        <f t="shared" si="13"/>
        <v>0</v>
      </c>
    </row>
    <row r="116" spans="2:11">
      <c r="G116" t="str">
        <f t="shared" si="14"/>
        <v/>
      </c>
      <c r="H116" t="str">
        <f t="shared" si="15"/>
        <v/>
      </c>
      <c r="I116" t="str">
        <f t="shared" si="16"/>
        <v/>
      </c>
      <c r="J116" t="str">
        <f t="shared" si="17"/>
        <v/>
      </c>
      <c r="K116" s="33">
        <f t="shared" si="13"/>
        <v>0</v>
      </c>
    </row>
    <row r="117" spans="2:11">
      <c r="G117" t="str">
        <f t="shared" si="14"/>
        <v/>
      </c>
      <c r="H117" t="str">
        <f t="shared" si="15"/>
        <v/>
      </c>
      <c r="I117" t="str">
        <f t="shared" si="16"/>
        <v/>
      </c>
      <c r="J117" t="str">
        <f t="shared" si="17"/>
        <v/>
      </c>
      <c r="K117" s="33">
        <f t="shared" si="13"/>
        <v>0</v>
      </c>
    </row>
    <row r="118" spans="2:11">
      <c r="G118" t="str">
        <f t="shared" si="14"/>
        <v/>
      </c>
      <c r="H118" t="str">
        <f t="shared" si="15"/>
        <v/>
      </c>
      <c r="I118" t="str">
        <f t="shared" si="16"/>
        <v/>
      </c>
      <c r="J118" t="str">
        <f t="shared" si="17"/>
        <v/>
      </c>
      <c r="K118" s="33">
        <f t="shared" si="13"/>
        <v>0</v>
      </c>
    </row>
    <row r="119" spans="2:11">
      <c r="B119" s="39"/>
      <c r="G119" t="str">
        <f t="shared" si="14"/>
        <v/>
      </c>
      <c r="H119" t="str">
        <f t="shared" si="15"/>
        <v/>
      </c>
      <c r="I119" t="str">
        <f t="shared" si="16"/>
        <v/>
      </c>
      <c r="J119" t="str">
        <f t="shared" si="17"/>
        <v/>
      </c>
      <c r="K119" s="33">
        <f t="shared" si="13"/>
        <v>0</v>
      </c>
    </row>
    <row r="120" spans="2:11">
      <c r="G120" t="str">
        <f t="shared" si="14"/>
        <v/>
      </c>
      <c r="H120" t="str">
        <f t="shared" si="15"/>
        <v/>
      </c>
      <c r="I120" t="str">
        <f t="shared" si="16"/>
        <v/>
      </c>
      <c r="J120" t="str">
        <f t="shared" si="17"/>
        <v/>
      </c>
      <c r="K120" s="33">
        <f t="shared" si="13"/>
        <v>0</v>
      </c>
    </row>
    <row r="121" spans="2:11">
      <c r="G121" t="str">
        <f t="shared" si="14"/>
        <v/>
      </c>
      <c r="H121" t="str">
        <f t="shared" si="15"/>
        <v/>
      </c>
      <c r="I121" t="str">
        <f t="shared" si="16"/>
        <v/>
      </c>
      <c r="J121" t="str">
        <f t="shared" si="17"/>
        <v/>
      </c>
      <c r="K121" s="33">
        <f t="shared" si="13"/>
        <v>0</v>
      </c>
    </row>
    <row r="122" spans="2:11">
      <c r="G122" t="str">
        <f t="shared" si="14"/>
        <v/>
      </c>
      <c r="H122" t="str">
        <f t="shared" si="15"/>
        <v/>
      </c>
      <c r="I122" t="str">
        <f t="shared" si="16"/>
        <v/>
      </c>
      <c r="J122" t="str">
        <f t="shared" si="17"/>
        <v/>
      </c>
      <c r="K122" s="33">
        <f t="shared" si="13"/>
        <v>0</v>
      </c>
    </row>
    <row r="123" spans="2:11">
      <c r="G123" t="str">
        <f t="shared" si="14"/>
        <v/>
      </c>
      <c r="H123" t="str">
        <f t="shared" si="15"/>
        <v/>
      </c>
      <c r="I123" t="str">
        <f t="shared" si="16"/>
        <v/>
      </c>
      <c r="J123" t="str">
        <f t="shared" si="17"/>
        <v/>
      </c>
      <c r="K123" s="33">
        <f t="shared" si="13"/>
        <v>0</v>
      </c>
    </row>
    <row r="124" spans="2:11">
      <c r="G124" t="str">
        <f t="shared" si="14"/>
        <v/>
      </c>
      <c r="H124" t="str">
        <f t="shared" si="15"/>
        <v/>
      </c>
      <c r="I124" t="str">
        <f t="shared" si="16"/>
        <v/>
      </c>
      <c r="J124" t="str">
        <f t="shared" si="17"/>
        <v/>
      </c>
      <c r="K124" s="33">
        <f t="shared" si="13"/>
        <v>0</v>
      </c>
    </row>
    <row r="125" spans="2:11">
      <c r="G125" t="str">
        <f t="shared" si="14"/>
        <v/>
      </c>
      <c r="H125" t="str">
        <f t="shared" si="15"/>
        <v/>
      </c>
      <c r="I125" t="str">
        <f t="shared" si="16"/>
        <v/>
      </c>
      <c r="J125" t="str">
        <f t="shared" si="17"/>
        <v/>
      </c>
      <c r="K125" s="33">
        <f t="shared" si="13"/>
        <v>0</v>
      </c>
    </row>
    <row r="126" spans="2:11">
      <c r="G126" t="str">
        <f t="shared" si="14"/>
        <v/>
      </c>
      <c r="H126" t="str">
        <f t="shared" si="15"/>
        <v/>
      </c>
      <c r="I126" t="str">
        <f t="shared" si="16"/>
        <v/>
      </c>
      <c r="J126" t="str">
        <f t="shared" si="17"/>
        <v/>
      </c>
      <c r="K126" s="33">
        <f t="shared" si="13"/>
        <v>0</v>
      </c>
    </row>
    <row r="127" spans="2:11">
      <c r="G127" t="str">
        <f t="shared" si="14"/>
        <v/>
      </c>
      <c r="H127" t="str">
        <f t="shared" si="15"/>
        <v/>
      </c>
      <c r="I127" t="str">
        <f t="shared" si="16"/>
        <v/>
      </c>
      <c r="J127" t="str">
        <f t="shared" si="17"/>
        <v/>
      </c>
      <c r="K127" s="33">
        <f t="shared" si="13"/>
        <v>0</v>
      </c>
    </row>
    <row r="128" spans="2:11">
      <c r="G128" t="str">
        <f t="shared" si="14"/>
        <v/>
      </c>
      <c r="H128" t="str">
        <f t="shared" si="15"/>
        <v/>
      </c>
      <c r="I128" t="str">
        <f t="shared" si="16"/>
        <v/>
      </c>
      <c r="J128" t="str">
        <f t="shared" si="17"/>
        <v/>
      </c>
      <c r="K128" s="33">
        <f t="shared" si="13"/>
        <v>0</v>
      </c>
    </row>
    <row r="129" spans="7:11">
      <c r="G129" t="str">
        <f t="shared" si="14"/>
        <v/>
      </c>
      <c r="H129" t="str">
        <f t="shared" si="15"/>
        <v/>
      </c>
      <c r="I129" t="str">
        <f t="shared" si="16"/>
        <v/>
      </c>
      <c r="J129" t="str">
        <f t="shared" si="17"/>
        <v/>
      </c>
      <c r="K129" s="33">
        <f t="shared" si="13"/>
        <v>0</v>
      </c>
    </row>
    <row r="130" spans="7:11">
      <c r="G130" t="str">
        <f t="shared" ref="G130:G159" si="18">IFERROR(MID(C130,2,LEN(C130)-5)*1,"")</f>
        <v/>
      </c>
      <c r="H130" t="str">
        <f t="shared" ref="H130:H159" si="19">IFERROR(MID(D130,2,LEN(D130)-5)*1,"")</f>
        <v/>
      </c>
      <c r="I130" t="str">
        <f t="shared" ref="I130:I159" si="20">IFERROR(MID(E130,2,LEN(E130)-5)*1,"")</f>
        <v/>
      </c>
      <c r="J130" t="str">
        <f t="shared" ref="J130:J159" si="21">IFERROR(MID(F130,2,LEN(F130)-5)*1,"")</f>
        <v/>
      </c>
      <c r="K130" s="33">
        <f t="shared" ref="K130:K193" si="22">MAX(G130:J130)-MIN(G130:J130)</f>
        <v>0</v>
      </c>
    </row>
    <row r="131" spans="7:11">
      <c r="G131" t="str">
        <f t="shared" si="18"/>
        <v/>
      </c>
      <c r="H131" t="str">
        <f t="shared" si="19"/>
        <v/>
      </c>
      <c r="I131" t="str">
        <f t="shared" si="20"/>
        <v/>
      </c>
      <c r="J131" t="str">
        <f t="shared" si="21"/>
        <v/>
      </c>
      <c r="K131" s="33">
        <f t="shared" si="22"/>
        <v>0</v>
      </c>
    </row>
    <row r="132" spans="7:11">
      <c r="G132" t="str">
        <f t="shared" si="18"/>
        <v/>
      </c>
      <c r="H132" t="str">
        <f t="shared" si="19"/>
        <v/>
      </c>
      <c r="I132" t="str">
        <f t="shared" si="20"/>
        <v/>
      </c>
      <c r="J132" t="str">
        <f t="shared" si="21"/>
        <v/>
      </c>
      <c r="K132" s="33">
        <f t="shared" si="22"/>
        <v>0</v>
      </c>
    </row>
    <row r="133" spans="7:11">
      <c r="G133" t="str">
        <f t="shared" si="18"/>
        <v/>
      </c>
      <c r="H133" t="str">
        <f t="shared" si="19"/>
        <v/>
      </c>
      <c r="I133" t="str">
        <f t="shared" si="20"/>
        <v/>
      </c>
      <c r="J133" t="str">
        <f t="shared" si="21"/>
        <v/>
      </c>
      <c r="K133" s="33">
        <f t="shared" si="22"/>
        <v>0</v>
      </c>
    </row>
    <row r="134" spans="7:11">
      <c r="G134" t="str">
        <f t="shared" si="18"/>
        <v/>
      </c>
      <c r="H134" t="str">
        <f t="shared" si="19"/>
        <v/>
      </c>
      <c r="I134" t="str">
        <f t="shared" si="20"/>
        <v/>
      </c>
      <c r="J134" t="str">
        <f t="shared" si="21"/>
        <v/>
      </c>
      <c r="K134" s="33">
        <f t="shared" si="22"/>
        <v>0</v>
      </c>
    </row>
    <row r="135" spans="7:11">
      <c r="G135" t="str">
        <f t="shared" si="18"/>
        <v/>
      </c>
      <c r="H135" t="str">
        <f t="shared" si="19"/>
        <v/>
      </c>
      <c r="I135" t="str">
        <f t="shared" si="20"/>
        <v/>
      </c>
      <c r="J135" t="str">
        <f t="shared" si="21"/>
        <v/>
      </c>
      <c r="K135" s="33">
        <f t="shared" si="22"/>
        <v>0</v>
      </c>
    </row>
    <row r="136" spans="7:11">
      <c r="G136" t="str">
        <f t="shared" si="18"/>
        <v/>
      </c>
      <c r="H136" t="str">
        <f t="shared" si="19"/>
        <v/>
      </c>
      <c r="I136" t="str">
        <f t="shared" si="20"/>
        <v/>
      </c>
      <c r="J136" t="str">
        <f t="shared" si="21"/>
        <v/>
      </c>
      <c r="K136" s="33">
        <f t="shared" si="22"/>
        <v>0</v>
      </c>
    </row>
    <row r="137" spans="7:11">
      <c r="G137" t="str">
        <f t="shared" si="18"/>
        <v/>
      </c>
      <c r="H137" t="str">
        <f t="shared" si="19"/>
        <v/>
      </c>
      <c r="I137" t="str">
        <f t="shared" si="20"/>
        <v/>
      </c>
      <c r="J137" t="str">
        <f t="shared" si="21"/>
        <v/>
      </c>
      <c r="K137" s="33">
        <f t="shared" si="22"/>
        <v>0</v>
      </c>
    </row>
    <row r="138" spans="7:11">
      <c r="G138" t="str">
        <f t="shared" si="18"/>
        <v/>
      </c>
      <c r="H138" t="str">
        <f t="shared" si="19"/>
        <v/>
      </c>
      <c r="I138" t="str">
        <f t="shared" si="20"/>
        <v/>
      </c>
      <c r="J138" t="str">
        <f t="shared" si="21"/>
        <v/>
      </c>
      <c r="K138" s="33">
        <f t="shared" si="22"/>
        <v>0</v>
      </c>
    </row>
    <row r="139" spans="7:11">
      <c r="G139" t="str">
        <f t="shared" si="18"/>
        <v/>
      </c>
      <c r="H139" t="str">
        <f t="shared" si="19"/>
        <v/>
      </c>
      <c r="I139" t="str">
        <f t="shared" si="20"/>
        <v/>
      </c>
      <c r="J139" t="str">
        <f t="shared" si="21"/>
        <v/>
      </c>
      <c r="K139" s="33">
        <f t="shared" si="22"/>
        <v>0</v>
      </c>
    </row>
    <row r="140" spans="7:11">
      <c r="G140" t="str">
        <f t="shared" si="18"/>
        <v/>
      </c>
      <c r="H140" t="str">
        <f t="shared" si="19"/>
        <v/>
      </c>
      <c r="I140" t="str">
        <f t="shared" si="20"/>
        <v/>
      </c>
      <c r="J140" t="str">
        <f t="shared" si="21"/>
        <v/>
      </c>
      <c r="K140" s="33">
        <f t="shared" si="22"/>
        <v>0</v>
      </c>
    </row>
    <row r="141" spans="7:11">
      <c r="G141" t="str">
        <f t="shared" si="18"/>
        <v/>
      </c>
      <c r="H141" t="str">
        <f t="shared" si="19"/>
        <v/>
      </c>
      <c r="I141" t="str">
        <f t="shared" si="20"/>
        <v/>
      </c>
      <c r="J141" t="str">
        <f t="shared" si="21"/>
        <v/>
      </c>
      <c r="K141" s="33">
        <f t="shared" si="22"/>
        <v>0</v>
      </c>
    </row>
    <row r="142" spans="7:11">
      <c r="G142" t="str">
        <f t="shared" si="18"/>
        <v/>
      </c>
      <c r="H142" t="str">
        <f t="shared" si="19"/>
        <v/>
      </c>
      <c r="I142" t="str">
        <f t="shared" si="20"/>
        <v/>
      </c>
      <c r="J142" t="str">
        <f t="shared" si="21"/>
        <v/>
      </c>
      <c r="K142" s="33">
        <f t="shared" si="22"/>
        <v>0</v>
      </c>
    </row>
    <row r="143" spans="7:11">
      <c r="G143" t="str">
        <f t="shared" si="18"/>
        <v/>
      </c>
      <c r="H143" t="str">
        <f t="shared" si="19"/>
        <v/>
      </c>
      <c r="I143" t="str">
        <f t="shared" si="20"/>
        <v/>
      </c>
      <c r="J143" t="str">
        <f t="shared" si="21"/>
        <v/>
      </c>
      <c r="K143" s="33">
        <f t="shared" si="22"/>
        <v>0</v>
      </c>
    </row>
    <row r="144" spans="7:11">
      <c r="G144" t="str">
        <f t="shared" si="18"/>
        <v/>
      </c>
      <c r="H144" t="str">
        <f t="shared" si="19"/>
        <v/>
      </c>
      <c r="I144" t="str">
        <f t="shared" si="20"/>
        <v/>
      </c>
      <c r="J144" t="str">
        <f t="shared" si="21"/>
        <v/>
      </c>
      <c r="K144" s="33">
        <f t="shared" si="22"/>
        <v>0</v>
      </c>
    </row>
    <row r="145" spans="7:11">
      <c r="G145" t="str">
        <f t="shared" si="18"/>
        <v/>
      </c>
      <c r="H145" t="str">
        <f t="shared" si="19"/>
        <v/>
      </c>
      <c r="I145" t="str">
        <f t="shared" si="20"/>
        <v/>
      </c>
      <c r="J145" t="str">
        <f t="shared" si="21"/>
        <v/>
      </c>
      <c r="K145" s="33">
        <f t="shared" si="22"/>
        <v>0</v>
      </c>
    </row>
    <row r="146" spans="7:11">
      <c r="G146" t="str">
        <f t="shared" si="18"/>
        <v/>
      </c>
      <c r="H146" t="str">
        <f t="shared" si="19"/>
        <v/>
      </c>
      <c r="I146" t="str">
        <f t="shared" si="20"/>
        <v/>
      </c>
      <c r="J146" t="str">
        <f t="shared" si="21"/>
        <v/>
      </c>
      <c r="K146" s="33">
        <f t="shared" si="22"/>
        <v>0</v>
      </c>
    </row>
    <row r="147" spans="7:11">
      <c r="G147" t="str">
        <f t="shared" si="18"/>
        <v/>
      </c>
      <c r="H147" t="str">
        <f t="shared" si="19"/>
        <v/>
      </c>
      <c r="I147" t="str">
        <f t="shared" si="20"/>
        <v/>
      </c>
      <c r="J147" t="str">
        <f t="shared" si="21"/>
        <v/>
      </c>
      <c r="K147" s="33">
        <f t="shared" si="22"/>
        <v>0</v>
      </c>
    </row>
    <row r="148" spans="7:11">
      <c r="G148" t="str">
        <f t="shared" si="18"/>
        <v/>
      </c>
      <c r="H148" t="str">
        <f t="shared" si="19"/>
        <v/>
      </c>
      <c r="I148" t="str">
        <f t="shared" si="20"/>
        <v/>
      </c>
      <c r="J148" t="str">
        <f t="shared" si="21"/>
        <v/>
      </c>
      <c r="K148" s="33">
        <f t="shared" si="22"/>
        <v>0</v>
      </c>
    </row>
    <row r="149" spans="7:11">
      <c r="G149" t="str">
        <f t="shared" si="18"/>
        <v/>
      </c>
      <c r="H149" t="str">
        <f t="shared" si="19"/>
        <v/>
      </c>
      <c r="I149" t="str">
        <f t="shared" si="20"/>
        <v/>
      </c>
      <c r="J149" t="str">
        <f t="shared" si="21"/>
        <v/>
      </c>
      <c r="K149" s="33">
        <f t="shared" si="22"/>
        <v>0</v>
      </c>
    </row>
    <row r="150" spans="7:11">
      <c r="G150" t="str">
        <f t="shared" si="18"/>
        <v/>
      </c>
      <c r="H150" t="str">
        <f t="shared" si="19"/>
        <v/>
      </c>
      <c r="I150" t="str">
        <f t="shared" si="20"/>
        <v/>
      </c>
      <c r="J150" t="str">
        <f t="shared" si="21"/>
        <v/>
      </c>
      <c r="K150" s="33">
        <f t="shared" si="22"/>
        <v>0</v>
      </c>
    </row>
    <row r="151" spans="7:11">
      <c r="G151" t="str">
        <f t="shared" si="18"/>
        <v/>
      </c>
      <c r="H151" t="str">
        <f t="shared" si="19"/>
        <v/>
      </c>
      <c r="I151" t="str">
        <f t="shared" si="20"/>
        <v/>
      </c>
      <c r="J151" t="str">
        <f t="shared" si="21"/>
        <v/>
      </c>
      <c r="K151" s="33">
        <f t="shared" si="22"/>
        <v>0</v>
      </c>
    </row>
    <row r="152" spans="7:11">
      <c r="G152" t="str">
        <f t="shared" si="18"/>
        <v/>
      </c>
      <c r="H152" t="str">
        <f t="shared" si="19"/>
        <v/>
      </c>
      <c r="I152" t="str">
        <f t="shared" si="20"/>
        <v/>
      </c>
      <c r="J152" t="str">
        <f t="shared" si="21"/>
        <v/>
      </c>
      <c r="K152" s="33">
        <f t="shared" si="22"/>
        <v>0</v>
      </c>
    </row>
    <row r="153" spans="7:11">
      <c r="G153" t="str">
        <f t="shared" si="18"/>
        <v/>
      </c>
      <c r="H153" t="str">
        <f t="shared" si="19"/>
        <v/>
      </c>
      <c r="I153" t="str">
        <f t="shared" si="20"/>
        <v/>
      </c>
      <c r="J153" t="str">
        <f t="shared" si="21"/>
        <v/>
      </c>
      <c r="K153" s="33">
        <f t="shared" si="22"/>
        <v>0</v>
      </c>
    </row>
    <row r="154" spans="7:11">
      <c r="G154" t="str">
        <f t="shared" si="18"/>
        <v/>
      </c>
      <c r="H154" t="str">
        <f t="shared" si="19"/>
        <v/>
      </c>
      <c r="I154" t="str">
        <f t="shared" si="20"/>
        <v/>
      </c>
      <c r="J154" t="str">
        <f t="shared" si="21"/>
        <v/>
      </c>
      <c r="K154" s="33">
        <f t="shared" si="22"/>
        <v>0</v>
      </c>
    </row>
    <row r="155" spans="7:11">
      <c r="G155" t="str">
        <f t="shared" si="18"/>
        <v/>
      </c>
      <c r="H155" t="str">
        <f t="shared" si="19"/>
        <v/>
      </c>
      <c r="I155" t="str">
        <f t="shared" si="20"/>
        <v/>
      </c>
      <c r="J155" t="str">
        <f t="shared" si="21"/>
        <v/>
      </c>
      <c r="K155" s="33">
        <f t="shared" si="22"/>
        <v>0</v>
      </c>
    </row>
    <row r="156" spans="7:11">
      <c r="G156" t="str">
        <f t="shared" si="18"/>
        <v/>
      </c>
      <c r="H156" t="str">
        <f t="shared" si="19"/>
        <v/>
      </c>
      <c r="I156" t="str">
        <f t="shared" si="20"/>
        <v/>
      </c>
      <c r="J156" t="str">
        <f t="shared" si="21"/>
        <v/>
      </c>
      <c r="K156" s="33">
        <f t="shared" si="22"/>
        <v>0</v>
      </c>
    </row>
    <row r="157" spans="7:11">
      <c r="G157" t="str">
        <f t="shared" si="18"/>
        <v/>
      </c>
      <c r="H157" t="str">
        <f t="shared" si="19"/>
        <v/>
      </c>
      <c r="I157" t="str">
        <f t="shared" si="20"/>
        <v/>
      </c>
      <c r="J157" t="str">
        <f t="shared" si="21"/>
        <v/>
      </c>
      <c r="K157" s="33">
        <f t="shared" si="22"/>
        <v>0</v>
      </c>
    </row>
    <row r="158" spans="7:11">
      <c r="G158" t="str">
        <f t="shared" si="18"/>
        <v/>
      </c>
      <c r="H158" t="str">
        <f t="shared" si="19"/>
        <v/>
      </c>
      <c r="I158" t="str">
        <f t="shared" si="20"/>
        <v/>
      </c>
      <c r="J158" t="str">
        <f t="shared" si="21"/>
        <v/>
      </c>
      <c r="K158" s="33">
        <f t="shared" si="22"/>
        <v>0</v>
      </c>
    </row>
    <row r="159" spans="7:11">
      <c r="G159" t="str">
        <f t="shared" si="18"/>
        <v/>
      </c>
      <c r="H159" t="str">
        <f t="shared" si="19"/>
        <v/>
      </c>
      <c r="I159" t="str">
        <f t="shared" si="20"/>
        <v/>
      </c>
      <c r="J159" t="str">
        <f t="shared" si="21"/>
        <v/>
      </c>
      <c r="K159" s="33">
        <f t="shared" si="22"/>
        <v>0</v>
      </c>
    </row>
    <row r="160" spans="7:11">
      <c r="G160" t="str">
        <f t="shared" ref="G160:G223" si="23">IFERROR(MID(C160,2,LEN(C160)-5)*1,"")</f>
        <v/>
      </c>
      <c r="H160" t="str">
        <f t="shared" ref="H160:H223" si="24">IFERROR(MID(D160,2,LEN(D160)-5)*1,"")</f>
        <v/>
      </c>
      <c r="I160" t="str">
        <f t="shared" ref="I160:I223" si="25">IFERROR(MID(E160,2,LEN(E160)-5)*1,"")</f>
        <v/>
      </c>
      <c r="K160" s="33">
        <f t="shared" si="22"/>
        <v>0</v>
      </c>
    </row>
    <row r="161" spans="7:11">
      <c r="G161" t="str">
        <f t="shared" si="23"/>
        <v/>
      </c>
      <c r="H161" t="str">
        <f t="shared" si="24"/>
        <v/>
      </c>
      <c r="I161" t="str">
        <f t="shared" si="25"/>
        <v/>
      </c>
      <c r="J161" t="str">
        <f t="shared" ref="J161:J224" si="26">IFERROR(MID(F161,2,LEN(F161)-5)*1,"")</f>
        <v/>
      </c>
      <c r="K161" s="33">
        <f t="shared" si="22"/>
        <v>0</v>
      </c>
    </row>
    <row r="162" spans="7:11">
      <c r="G162" t="str">
        <f t="shared" si="23"/>
        <v/>
      </c>
      <c r="H162" t="str">
        <f t="shared" si="24"/>
        <v/>
      </c>
      <c r="I162" t="str">
        <f t="shared" si="25"/>
        <v/>
      </c>
      <c r="J162" t="str">
        <f t="shared" si="26"/>
        <v/>
      </c>
      <c r="K162" s="33">
        <f t="shared" si="22"/>
        <v>0</v>
      </c>
    </row>
    <row r="163" spans="7:11">
      <c r="G163" t="str">
        <f t="shared" si="23"/>
        <v/>
      </c>
      <c r="H163" t="str">
        <f t="shared" si="24"/>
        <v/>
      </c>
      <c r="I163" t="str">
        <f t="shared" si="25"/>
        <v/>
      </c>
      <c r="J163" t="str">
        <f t="shared" si="26"/>
        <v/>
      </c>
      <c r="K163" s="33">
        <f t="shared" si="22"/>
        <v>0</v>
      </c>
    </row>
    <row r="164" spans="7:11">
      <c r="G164" t="str">
        <f t="shared" si="23"/>
        <v/>
      </c>
      <c r="H164" t="str">
        <f t="shared" si="24"/>
        <v/>
      </c>
      <c r="I164" t="str">
        <f t="shared" si="25"/>
        <v/>
      </c>
      <c r="J164" t="str">
        <f t="shared" si="26"/>
        <v/>
      </c>
      <c r="K164" s="33">
        <f t="shared" si="22"/>
        <v>0</v>
      </c>
    </row>
    <row r="165" spans="7:11">
      <c r="G165" t="str">
        <f t="shared" si="23"/>
        <v/>
      </c>
      <c r="H165" t="str">
        <f t="shared" si="24"/>
        <v/>
      </c>
      <c r="I165" t="str">
        <f t="shared" si="25"/>
        <v/>
      </c>
      <c r="J165" t="str">
        <f t="shared" si="26"/>
        <v/>
      </c>
      <c r="K165" s="33">
        <f t="shared" si="22"/>
        <v>0</v>
      </c>
    </row>
    <row r="166" spans="7:11">
      <c r="G166" t="str">
        <f t="shared" si="23"/>
        <v/>
      </c>
      <c r="H166" t="str">
        <f t="shared" si="24"/>
        <v/>
      </c>
      <c r="I166" t="str">
        <f t="shared" si="25"/>
        <v/>
      </c>
      <c r="J166" t="str">
        <f t="shared" si="26"/>
        <v/>
      </c>
      <c r="K166" s="33">
        <f t="shared" si="22"/>
        <v>0</v>
      </c>
    </row>
    <row r="167" spans="7:11">
      <c r="G167" t="str">
        <f t="shared" si="23"/>
        <v/>
      </c>
      <c r="H167" t="str">
        <f t="shared" si="24"/>
        <v/>
      </c>
      <c r="I167" t="str">
        <f t="shared" si="25"/>
        <v/>
      </c>
      <c r="J167" t="str">
        <f t="shared" si="26"/>
        <v/>
      </c>
      <c r="K167" s="33">
        <f t="shared" si="22"/>
        <v>0</v>
      </c>
    </row>
    <row r="168" spans="7:11">
      <c r="G168" t="str">
        <f t="shared" si="23"/>
        <v/>
      </c>
      <c r="H168" t="str">
        <f t="shared" si="24"/>
        <v/>
      </c>
      <c r="I168" t="str">
        <f t="shared" si="25"/>
        <v/>
      </c>
      <c r="J168" t="str">
        <f t="shared" si="26"/>
        <v/>
      </c>
      <c r="K168" s="33">
        <f t="shared" si="22"/>
        <v>0</v>
      </c>
    </row>
    <row r="169" spans="7:11">
      <c r="G169" t="str">
        <f t="shared" si="23"/>
        <v/>
      </c>
      <c r="H169" t="str">
        <f t="shared" si="24"/>
        <v/>
      </c>
      <c r="I169" t="str">
        <f t="shared" si="25"/>
        <v/>
      </c>
      <c r="J169" t="str">
        <f t="shared" si="26"/>
        <v/>
      </c>
      <c r="K169" s="33">
        <f t="shared" si="22"/>
        <v>0</v>
      </c>
    </row>
    <row r="170" spans="7:11">
      <c r="G170" t="str">
        <f t="shared" si="23"/>
        <v/>
      </c>
      <c r="H170" t="str">
        <f t="shared" si="24"/>
        <v/>
      </c>
      <c r="I170" t="str">
        <f t="shared" si="25"/>
        <v/>
      </c>
      <c r="J170" t="str">
        <f t="shared" si="26"/>
        <v/>
      </c>
      <c r="K170" s="33">
        <f t="shared" si="22"/>
        <v>0</v>
      </c>
    </row>
    <row r="171" spans="7:11">
      <c r="G171" t="str">
        <f t="shared" si="23"/>
        <v/>
      </c>
      <c r="H171" t="str">
        <f t="shared" si="24"/>
        <v/>
      </c>
      <c r="I171" t="str">
        <f t="shared" si="25"/>
        <v/>
      </c>
      <c r="J171" t="str">
        <f t="shared" si="26"/>
        <v/>
      </c>
      <c r="K171" s="33">
        <f t="shared" si="22"/>
        <v>0</v>
      </c>
    </row>
    <row r="172" spans="7:11">
      <c r="G172" t="str">
        <f t="shared" si="23"/>
        <v/>
      </c>
      <c r="H172" t="str">
        <f t="shared" si="24"/>
        <v/>
      </c>
      <c r="I172" t="str">
        <f t="shared" si="25"/>
        <v/>
      </c>
      <c r="J172" t="str">
        <f t="shared" si="26"/>
        <v/>
      </c>
      <c r="K172" s="33">
        <f t="shared" si="22"/>
        <v>0</v>
      </c>
    </row>
    <row r="173" spans="7:11">
      <c r="G173" t="str">
        <f t="shared" si="23"/>
        <v/>
      </c>
      <c r="H173" t="str">
        <f t="shared" si="24"/>
        <v/>
      </c>
      <c r="I173" t="str">
        <f t="shared" si="25"/>
        <v/>
      </c>
      <c r="J173" t="str">
        <f t="shared" si="26"/>
        <v/>
      </c>
      <c r="K173" s="33">
        <f t="shared" si="22"/>
        <v>0</v>
      </c>
    </row>
    <row r="174" spans="7:11">
      <c r="G174" t="str">
        <f t="shared" si="23"/>
        <v/>
      </c>
      <c r="H174" t="str">
        <f t="shared" si="24"/>
        <v/>
      </c>
      <c r="I174" t="str">
        <f t="shared" si="25"/>
        <v/>
      </c>
      <c r="J174" t="str">
        <f t="shared" si="26"/>
        <v/>
      </c>
      <c r="K174" s="33">
        <f t="shared" si="22"/>
        <v>0</v>
      </c>
    </row>
    <row r="175" spans="7:11">
      <c r="G175" t="str">
        <f t="shared" si="23"/>
        <v/>
      </c>
      <c r="H175" t="str">
        <f t="shared" si="24"/>
        <v/>
      </c>
      <c r="I175" t="str">
        <f t="shared" si="25"/>
        <v/>
      </c>
      <c r="J175" t="str">
        <f t="shared" si="26"/>
        <v/>
      </c>
      <c r="K175" s="33">
        <f t="shared" si="22"/>
        <v>0</v>
      </c>
    </row>
    <row r="176" spans="7:11">
      <c r="G176" t="str">
        <f t="shared" si="23"/>
        <v/>
      </c>
      <c r="H176" t="str">
        <f t="shared" si="24"/>
        <v/>
      </c>
      <c r="I176" t="str">
        <f t="shared" si="25"/>
        <v/>
      </c>
      <c r="J176" t="str">
        <f t="shared" si="26"/>
        <v/>
      </c>
      <c r="K176" s="33">
        <f t="shared" si="22"/>
        <v>0</v>
      </c>
    </row>
    <row r="177" spans="7:11">
      <c r="G177" t="str">
        <f t="shared" si="23"/>
        <v/>
      </c>
      <c r="H177" t="str">
        <f t="shared" si="24"/>
        <v/>
      </c>
      <c r="I177" t="str">
        <f t="shared" si="25"/>
        <v/>
      </c>
      <c r="J177" t="str">
        <f t="shared" si="26"/>
        <v/>
      </c>
      <c r="K177" s="33">
        <f t="shared" si="22"/>
        <v>0</v>
      </c>
    </row>
    <row r="178" spans="7:11">
      <c r="G178" t="str">
        <f t="shared" si="23"/>
        <v/>
      </c>
      <c r="H178" t="str">
        <f t="shared" si="24"/>
        <v/>
      </c>
      <c r="I178" t="str">
        <f t="shared" si="25"/>
        <v/>
      </c>
      <c r="J178" t="str">
        <f t="shared" si="26"/>
        <v/>
      </c>
      <c r="K178" s="33">
        <f t="shared" si="22"/>
        <v>0</v>
      </c>
    </row>
    <row r="179" spans="7:11">
      <c r="G179" t="str">
        <f t="shared" si="23"/>
        <v/>
      </c>
      <c r="H179" t="str">
        <f t="shared" si="24"/>
        <v/>
      </c>
      <c r="I179" t="str">
        <f t="shared" si="25"/>
        <v/>
      </c>
      <c r="J179" t="str">
        <f t="shared" si="26"/>
        <v/>
      </c>
      <c r="K179" s="33">
        <f t="shared" si="22"/>
        <v>0</v>
      </c>
    </row>
    <row r="180" spans="7:11">
      <c r="G180" t="str">
        <f t="shared" si="23"/>
        <v/>
      </c>
      <c r="H180" t="str">
        <f t="shared" si="24"/>
        <v/>
      </c>
      <c r="I180" t="str">
        <f t="shared" si="25"/>
        <v/>
      </c>
      <c r="J180" t="str">
        <f t="shared" si="26"/>
        <v/>
      </c>
      <c r="K180" s="33">
        <f t="shared" si="22"/>
        <v>0</v>
      </c>
    </row>
    <row r="181" spans="7:11">
      <c r="G181" t="str">
        <f t="shared" si="23"/>
        <v/>
      </c>
      <c r="H181" t="str">
        <f t="shared" si="24"/>
        <v/>
      </c>
      <c r="I181" t="str">
        <f t="shared" si="25"/>
        <v/>
      </c>
      <c r="J181" t="str">
        <f t="shared" si="26"/>
        <v/>
      </c>
      <c r="K181" s="33">
        <f t="shared" si="22"/>
        <v>0</v>
      </c>
    </row>
    <row r="182" spans="7:11">
      <c r="G182" t="str">
        <f t="shared" si="23"/>
        <v/>
      </c>
      <c r="H182" t="str">
        <f t="shared" si="24"/>
        <v/>
      </c>
      <c r="I182" t="str">
        <f t="shared" si="25"/>
        <v/>
      </c>
      <c r="J182" t="str">
        <f t="shared" si="26"/>
        <v/>
      </c>
      <c r="K182" s="33">
        <f t="shared" si="22"/>
        <v>0</v>
      </c>
    </row>
    <row r="183" spans="7:11">
      <c r="G183" t="str">
        <f t="shared" si="23"/>
        <v/>
      </c>
      <c r="H183" t="str">
        <f t="shared" si="24"/>
        <v/>
      </c>
      <c r="I183" t="str">
        <f t="shared" si="25"/>
        <v/>
      </c>
      <c r="J183" t="str">
        <f t="shared" si="26"/>
        <v/>
      </c>
      <c r="K183" s="33">
        <f t="shared" si="22"/>
        <v>0</v>
      </c>
    </row>
    <row r="184" spans="7:11">
      <c r="G184" t="str">
        <f t="shared" si="23"/>
        <v/>
      </c>
      <c r="H184" t="str">
        <f t="shared" si="24"/>
        <v/>
      </c>
      <c r="I184" t="str">
        <f t="shared" si="25"/>
        <v/>
      </c>
      <c r="J184" t="str">
        <f t="shared" si="26"/>
        <v/>
      </c>
      <c r="K184" s="33">
        <f t="shared" si="22"/>
        <v>0</v>
      </c>
    </row>
    <row r="185" spans="7:11">
      <c r="G185" t="str">
        <f t="shared" si="23"/>
        <v/>
      </c>
      <c r="H185" t="str">
        <f t="shared" si="24"/>
        <v/>
      </c>
      <c r="I185" t="str">
        <f t="shared" si="25"/>
        <v/>
      </c>
      <c r="J185" t="str">
        <f t="shared" si="26"/>
        <v/>
      </c>
      <c r="K185" s="33">
        <f t="shared" si="22"/>
        <v>0</v>
      </c>
    </row>
    <row r="186" spans="7:11">
      <c r="G186" t="str">
        <f t="shared" si="23"/>
        <v/>
      </c>
      <c r="H186" t="str">
        <f t="shared" si="24"/>
        <v/>
      </c>
      <c r="I186" t="str">
        <f t="shared" si="25"/>
        <v/>
      </c>
      <c r="J186" t="str">
        <f t="shared" si="26"/>
        <v/>
      </c>
      <c r="K186" s="33">
        <f t="shared" si="22"/>
        <v>0</v>
      </c>
    </row>
    <row r="187" spans="7:11">
      <c r="G187" t="str">
        <f t="shared" si="23"/>
        <v/>
      </c>
      <c r="H187" t="str">
        <f t="shared" si="24"/>
        <v/>
      </c>
      <c r="I187" t="str">
        <f t="shared" si="25"/>
        <v/>
      </c>
      <c r="J187" t="str">
        <f t="shared" si="26"/>
        <v/>
      </c>
      <c r="K187" s="33">
        <f t="shared" si="22"/>
        <v>0</v>
      </c>
    </row>
    <row r="188" spans="7:11">
      <c r="G188" t="str">
        <f t="shared" si="23"/>
        <v/>
      </c>
      <c r="H188" t="str">
        <f t="shared" si="24"/>
        <v/>
      </c>
      <c r="I188" t="str">
        <f t="shared" si="25"/>
        <v/>
      </c>
      <c r="J188" t="str">
        <f t="shared" si="26"/>
        <v/>
      </c>
      <c r="K188" s="33">
        <f t="shared" si="22"/>
        <v>0</v>
      </c>
    </row>
    <row r="189" spans="7:11">
      <c r="G189" t="str">
        <f t="shared" si="23"/>
        <v/>
      </c>
      <c r="H189" t="str">
        <f t="shared" si="24"/>
        <v/>
      </c>
      <c r="I189" t="str">
        <f t="shared" si="25"/>
        <v/>
      </c>
      <c r="J189" t="str">
        <f t="shared" si="26"/>
        <v/>
      </c>
      <c r="K189" s="33">
        <f t="shared" si="22"/>
        <v>0</v>
      </c>
    </row>
    <row r="190" spans="7:11">
      <c r="G190" t="str">
        <f t="shared" si="23"/>
        <v/>
      </c>
      <c r="H190" t="str">
        <f t="shared" si="24"/>
        <v/>
      </c>
      <c r="I190" t="str">
        <f t="shared" si="25"/>
        <v/>
      </c>
      <c r="J190" t="str">
        <f t="shared" si="26"/>
        <v/>
      </c>
      <c r="K190" s="33">
        <f t="shared" si="22"/>
        <v>0</v>
      </c>
    </row>
    <row r="191" spans="7:11">
      <c r="G191" t="str">
        <f t="shared" si="23"/>
        <v/>
      </c>
      <c r="H191" t="str">
        <f t="shared" si="24"/>
        <v/>
      </c>
      <c r="I191" t="str">
        <f t="shared" si="25"/>
        <v/>
      </c>
      <c r="J191" t="str">
        <f t="shared" si="26"/>
        <v/>
      </c>
      <c r="K191" s="33">
        <f t="shared" si="22"/>
        <v>0</v>
      </c>
    </row>
    <row r="192" spans="7:11">
      <c r="G192" t="str">
        <f t="shared" si="23"/>
        <v/>
      </c>
      <c r="H192" t="str">
        <f t="shared" si="24"/>
        <v/>
      </c>
      <c r="I192" t="str">
        <f t="shared" si="25"/>
        <v/>
      </c>
      <c r="J192" t="str">
        <f t="shared" si="26"/>
        <v/>
      </c>
      <c r="K192" s="33">
        <f t="shared" si="22"/>
        <v>0</v>
      </c>
    </row>
    <row r="193" spans="7:11">
      <c r="G193" t="str">
        <f t="shared" si="23"/>
        <v/>
      </c>
      <c r="H193" t="str">
        <f t="shared" si="24"/>
        <v/>
      </c>
      <c r="I193" t="str">
        <f t="shared" si="25"/>
        <v/>
      </c>
      <c r="J193" t="str">
        <f t="shared" si="26"/>
        <v/>
      </c>
      <c r="K193" s="33">
        <f t="shared" si="22"/>
        <v>0</v>
      </c>
    </row>
    <row r="194" spans="7:11">
      <c r="G194" t="str">
        <f t="shared" si="23"/>
        <v/>
      </c>
      <c r="H194" t="str">
        <f t="shared" si="24"/>
        <v/>
      </c>
      <c r="I194" t="str">
        <f t="shared" si="25"/>
        <v/>
      </c>
      <c r="J194" t="str">
        <f t="shared" si="26"/>
        <v/>
      </c>
      <c r="K194" s="33">
        <f t="shared" ref="K194:K257" si="27">MAX(G194:J194)-MIN(G194:J194)</f>
        <v>0</v>
      </c>
    </row>
    <row r="195" spans="7:11">
      <c r="G195" t="str">
        <f t="shared" si="23"/>
        <v/>
      </c>
      <c r="H195" t="str">
        <f t="shared" si="24"/>
        <v/>
      </c>
      <c r="I195" t="str">
        <f t="shared" si="25"/>
        <v/>
      </c>
      <c r="J195" t="str">
        <f t="shared" si="26"/>
        <v/>
      </c>
      <c r="K195" s="33">
        <f t="shared" si="27"/>
        <v>0</v>
      </c>
    </row>
    <row r="196" spans="7:11">
      <c r="G196" t="str">
        <f t="shared" si="23"/>
        <v/>
      </c>
      <c r="H196" t="str">
        <f t="shared" si="24"/>
        <v/>
      </c>
      <c r="I196" t="str">
        <f t="shared" si="25"/>
        <v/>
      </c>
      <c r="J196" t="str">
        <f t="shared" si="26"/>
        <v/>
      </c>
      <c r="K196" s="33">
        <f t="shared" si="27"/>
        <v>0</v>
      </c>
    </row>
    <row r="197" spans="7:11">
      <c r="G197" t="str">
        <f t="shared" si="23"/>
        <v/>
      </c>
      <c r="H197" t="str">
        <f t="shared" si="24"/>
        <v/>
      </c>
      <c r="I197" t="str">
        <f t="shared" si="25"/>
        <v/>
      </c>
      <c r="J197" t="str">
        <f t="shared" si="26"/>
        <v/>
      </c>
      <c r="K197" s="33">
        <f t="shared" si="27"/>
        <v>0</v>
      </c>
    </row>
    <row r="198" spans="7:11">
      <c r="G198" t="str">
        <f t="shared" si="23"/>
        <v/>
      </c>
      <c r="H198" t="str">
        <f t="shared" si="24"/>
        <v/>
      </c>
      <c r="I198" t="str">
        <f t="shared" si="25"/>
        <v/>
      </c>
      <c r="J198" t="str">
        <f t="shared" si="26"/>
        <v/>
      </c>
      <c r="K198" s="33">
        <f t="shared" si="27"/>
        <v>0</v>
      </c>
    </row>
    <row r="199" spans="7:11">
      <c r="G199" t="str">
        <f t="shared" si="23"/>
        <v/>
      </c>
      <c r="H199" t="str">
        <f t="shared" si="24"/>
        <v/>
      </c>
      <c r="I199" t="str">
        <f t="shared" si="25"/>
        <v/>
      </c>
      <c r="J199" t="str">
        <f t="shared" si="26"/>
        <v/>
      </c>
      <c r="K199" s="33">
        <f t="shared" si="27"/>
        <v>0</v>
      </c>
    </row>
    <row r="200" spans="7:11">
      <c r="G200" t="str">
        <f t="shared" si="23"/>
        <v/>
      </c>
      <c r="H200" t="str">
        <f t="shared" si="24"/>
        <v/>
      </c>
      <c r="I200" t="str">
        <f t="shared" si="25"/>
        <v/>
      </c>
      <c r="J200" t="str">
        <f t="shared" si="26"/>
        <v/>
      </c>
      <c r="K200" s="33">
        <f t="shared" si="27"/>
        <v>0</v>
      </c>
    </row>
    <row r="201" spans="7:11">
      <c r="G201" t="str">
        <f t="shared" si="23"/>
        <v/>
      </c>
      <c r="H201" t="str">
        <f t="shared" si="24"/>
        <v/>
      </c>
      <c r="I201" t="str">
        <f t="shared" si="25"/>
        <v/>
      </c>
      <c r="J201" t="str">
        <f t="shared" si="26"/>
        <v/>
      </c>
      <c r="K201" s="33">
        <f t="shared" si="27"/>
        <v>0</v>
      </c>
    </row>
    <row r="202" spans="7:11">
      <c r="G202" t="str">
        <f t="shared" si="23"/>
        <v/>
      </c>
      <c r="H202" t="str">
        <f t="shared" si="24"/>
        <v/>
      </c>
      <c r="I202" t="str">
        <f t="shared" si="25"/>
        <v/>
      </c>
      <c r="J202" t="str">
        <f t="shared" si="26"/>
        <v/>
      </c>
      <c r="K202" s="33">
        <f t="shared" si="27"/>
        <v>0</v>
      </c>
    </row>
    <row r="203" spans="7:11">
      <c r="G203" t="str">
        <f t="shared" si="23"/>
        <v/>
      </c>
      <c r="H203" t="str">
        <f t="shared" si="24"/>
        <v/>
      </c>
      <c r="I203" t="str">
        <f t="shared" si="25"/>
        <v/>
      </c>
      <c r="J203" t="str">
        <f t="shared" si="26"/>
        <v/>
      </c>
      <c r="K203" s="33">
        <f t="shared" si="27"/>
        <v>0</v>
      </c>
    </row>
    <row r="204" spans="7:11">
      <c r="G204" t="str">
        <f t="shared" si="23"/>
        <v/>
      </c>
      <c r="H204" t="str">
        <f t="shared" si="24"/>
        <v/>
      </c>
      <c r="I204" t="str">
        <f t="shared" si="25"/>
        <v/>
      </c>
      <c r="J204" t="str">
        <f t="shared" si="26"/>
        <v/>
      </c>
      <c r="K204" s="33">
        <f t="shared" si="27"/>
        <v>0</v>
      </c>
    </row>
    <row r="205" spans="7:11">
      <c r="G205" t="str">
        <f t="shared" si="23"/>
        <v/>
      </c>
      <c r="H205" t="str">
        <f t="shared" si="24"/>
        <v/>
      </c>
      <c r="I205" t="str">
        <f t="shared" si="25"/>
        <v/>
      </c>
      <c r="J205" t="str">
        <f t="shared" si="26"/>
        <v/>
      </c>
      <c r="K205" s="33">
        <f t="shared" si="27"/>
        <v>0</v>
      </c>
    </row>
    <row r="206" spans="7:11">
      <c r="G206" t="str">
        <f t="shared" si="23"/>
        <v/>
      </c>
      <c r="H206" t="str">
        <f t="shared" si="24"/>
        <v/>
      </c>
      <c r="I206" t="str">
        <f t="shared" si="25"/>
        <v/>
      </c>
      <c r="J206" t="str">
        <f t="shared" si="26"/>
        <v/>
      </c>
      <c r="K206" s="33">
        <f t="shared" si="27"/>
        <v>0</v>
      </c>
    </row>
    <row r="207" spans="7:11">
      <c r="G207" t="str">
        <f t="shared" si="23"/>
        <v/>
      </c>
      <c r="H207" t="str">
        <f t="shared" si="24"/>
        <v/>
      </c>
      <c r="I207" t="str">
        <f t="shared" si="25"/>
        <v/>
      </c>
      <c r="J207" t="str">
        <f t="shared" si="26"/>
        <v/>
      </c>
      <c r="K207" s="33">
        <f t="shared" si="27"/>
        <v>0</v>
      </c>
    </row>
    <row r="208" spans="7:11">
      <c r="G208" t="str">
        <f t="shared" si="23"/>
        <v/>
      </c>
      <c r="H208" t="str">
        <f t="shared" si="24"/>
        <v/>
      </c>
      <c r="I208" t="str">
        <f t="shared" si="25"/>
        <v/>
      </c>
      <c r="J208" t="str">
        <f t="shared" si="26"/>
        <v/>
      </c>
      <c r="K208" s="33">
        <f t="shared" si="27"/>
        <v>0</v>
      </c>
    </row>
    <row r="209" spans="7:11">
      <c r="G209" t="str">
        <f t="shared" si="23"/>
        <v/>
      </c>
      <c r="H209" t="str">
        <f t="shared" si="24"/>
        <v/>
      </c>
      <c r="I209" t="str">
        <f t="shared" si="25"/>
        <v/>
      </c>
      <c r="J209" t="str">
        <f t="shared" si="26"/>
        <v/>
      </c>
      <c r="K209" s="33">
        <f t="shared" si="27"/>
        <v>0</v>
      </c>
    </row>
    <row r="210" spans="7:11">
      <c r="G210" t="str">
        <f t="shared" si="23"/>
        <v/>
      </c>
      <c r="H210" t="str">
        <f t="shared" si="24"/>
        <v/>
      </c>
      <c r="I210" t="str">
        <f t="shared" si="25"/>
        <v/>
      </c>
      <c r="J210" t="str">
        <f t="shared" si="26"/>
        <v/>
      </c>
      <c r="K210" s="33">
        <f t="shared" si="27"/>
        <v>0</v>
      </c>
    </row>
    <row r="211" spans="7:11">
      <c r="G211" t="str">
        <f t="shared" si="23"/>
        <v/>
      </c>
      <c r="H211" t="str">
        <f t="shared" si="24"/>
        <v/>
      </c>
      <c r="I211" t="str">
        <f t="shared" si="25"/>
        <v/>
      </c>
      <c r="J211" t="str">
        <f t="shared" si="26"/>
        <v/>
      </c>
      <c r="K211" s="33">
        <f t="shared" si="27"/>
        <v>0</v>
      </c>
    </row>
    <row r="212" spans="7:11">
      <c r="G212" t="str">
        <f t="shared" si="23"/>
        <v/>
      </c>
      <c r="H212" t="str">
        <f t="shared" si="24"/>
        <v/>
      </c>
      <c r="I212" t="str">
        <f t="shared" si="25"/>
        <v/>
      </c>
      <c r="J212" t="str">
        <f t="shared" si="26"/>
        <v/>
      </c>
      <c r="K212" s="33">
        <f t="shared" si="27"/>
        <v>0</v>
      </c>
    </row>
    <row r="213" spans="7:11">
      <c r="G213" t="str">
        <f t="shared" si="23"/>
        <v/>
      </c>
      <c r="H213" t="str">
        <f t="shared" si="24"/>
        <v/>
      </c>
      <c r="I213" t="str">
        <f t="shared" si="25"/>
        <v/>
      </c>
      <c r="J213" t="str">
        <f t="shared" si="26"/>
        <v/>
      </c>
      <c r="K213" s="33">
        <f t="shared" si="27"/>
        <v>0</v>
      </c>
    </row>
    <row r="214" spans="7:11">
      <c r="G214" t="str">
        <f t="shared" si="23"/>
        <v/>
      </c>
      <c r="H214" t="str">
        <f t="shared" si="24"/>
        <v/>
      </c>
      <c r="I214" t="str">
        <f t="shared" si="25"/>
        <v/>
      </c>
      <c r="J214" t="str">
        <f t="shared" si="26"/>
        <v/>
      </c>
      <c r="K214" s="33">
        <f t="shared" si="27"/>
        <v>0</v>
      </c>
    </row>
    <row r="215" spans="7:11">
      <c r="G215" t="str">
        <f t="shared" si="23"/>
        <v/>
      </c>
      <c r="H215" t="str">
        <f t="shared" si="24"/>
        <v/>
      </c>
      <c r="I215" t="str">
        <f t="shared" si="25"/>
        <v/>
      </c>
      <c r="J215" t="str">
        <f t="shared" si="26"/>
        <v/>
      </c>
      <c r="K215" s="33">
        <f t="shared" si="27"/>
        <v>0</v>
      </c>
    </row>
    <row r="216" spans="7:11">
      <c r="G216" t="str">
        <f t="shared" si="23"/>
        <v/>
      </c>
      <c r="H216" t="str">
        <f t="shared" si="24"/>
        <v/>
      </c>
      <c r="I216" t="str">
        <f t="shared" si="25"/>
        <v/>
      </c>
      <c r="J216" t="str">
        <f t="shared" si="26"/>
        <v/>
      </c>
      <c r="K216" s="33">
        <f t="shared" si="27"/>
        <v>0</v>
      </c>
    </row>
    <row r="217" spans="7:11">
      <c r="G217" t="str">
        <f t="shared" si="23"/>
        <v/>
      </c>
      <c r="H217" t="str">
        <f t="shared" si="24"/>
        <v/>
      </c>
      <c r="I217" t="str">
        <f t="shared" si="25"/>
        <v/>
      </c>
      <c r="J217" t="str">
        <f t="shared" si="26"/>
        <v/>
      </c>
      <c r="K217" s="33">
        <f t="shared" si="27"/>
        <v>0</v>
      </c>
    </row>
    <row r="218" spans="7:11">
      <c r="G218" t="str">
        <f t="shared" si="23"/>
        <v/>
      </c>
      <c r="H218" t="str">
        <f t="shared" si="24"/>
        <v/>
      </c>
      <c r="I218" t="str">
        <f t="shared" si="25"/>
        <v/>
      </c>
      <c r="J218" t="str">
        <f t="shared" si="26"/>
        <v/>
      </c>
      <c r="K218" s="33">
        <f t="shared" si="27"/>
        <v>0</v>
      </c>
    </row>
    <row r="219" spans="7:11">
      <c r="G219" t="str">
        <f t="shared" si="23"/>
        <v/>
      </c>
      <c r="H219" t="str">
        <f t="shared" si="24"/>
        <v/>
      </c>
      <c r="I219" t="str">
        <f t="shared" si="25"/>
        <v/>
      </c>
      <c r="J219" t="str">
        <f t="shared" si="26"/>
        <v/>
      </c>
      <c r="K219" s="33">
        <f t="shared" si="27"/>
        <v>0</v>
      </c>
    </row>
    <row r="220" spans="7:11">
      <c r="G220" t="str">
        <f t="shared" si="23"/>
        <v/>
      </c>
      <c r="H220" t="str">
        <f t="shared" si="24"/>
        <v/>
      </c>
      <c r="I220" t="str">
        <f t="shared" si="25"/>
        <v/>
      </c>
      <c r="J220" t="str">
        <f t="shared" si="26"/>
        <v/>
      </c>
      <c r="K220" s="33">
        <f t="shared" si="27"/>
        <v>0</v>
      </c>
    </row>
    <row r="221" spans="7:11">
      <c r="G221" t="str">
        <f t="shared" si="23"/>
        <v/>
      </c>
      <c r="H221" t="str">
        <f t="shared" si="24"/>
        <v/>
      </c>
      <c r="I221" t="str">
        <f t="shared" si="25"/>
        <v/>
      </c>
      <c r="J221" t="str">
        <f t="shared" si="26"/>
        <v/>
      </c>
      <c r="K221" s="33">
        <f t="shared" si="27"/>
        <v>0</v>
      </c>
    </row>
    <row r="222" spans="7:11">
      <c r="G222" t="str">
        <f t="shared" si="23"/>
        <v/>
      </c>
      <c r="H222" t="str">
        <f t="shared" si="24"/>
        <v/>
      </c>
      <c r="I222" t="str">
        <f t="shared" si="25"/>
        <v/>
      </c>
      <c r="J222" t="str">
        <f t="shared" si="26"/>
        <v/>
      </c>
      <c r="K222" s="33">
        <f t="shared" si="27"/>
        <v>0</v>
      </c>
    </row>
    <row r="223" spans="7:11">
      <c r="G223" t="str">
        <f t="shared" si="23"/>
        <v/>
      </c>
      <c r="H223" t="str">
        <f t="shared" si="24"/>
        <v/>
      </c>
      <c r="I223" t="str">
        <f t="shared" si="25"/>
        <v/>
      </c>
      <c r="J223" t="str">
        <f t="shared" si="26"/>
        <v/>
      </c>
      <c r="K223" s="33">
        <f t="shared" si="27"/>
        <v>0</v>
      </c>
    </row>
    <row r="224" spans="7:11">
      <c r="G224" t="str">
        <f t="shared" ref="G224:G287" si="28">IFERROR(MID(C224,2,LEN(C224)-5)*1,"")</f>
        <v/>
      </c>
      <c r="H224" t="str">
        <f t="shared" ref="H224:H287" si="29">IFERROR(MID(D224,2,LEN(D224)-5)*1,"")</f>
        <v/>
      </c>
      <c r="I224" t="str">
        <f t="shared" ref="I224:I287" si="30">IFERROR(MID(E224,2,LEN(E224)-5)*1,"")</f>
        <v/>
      </c>
      <c r="J224" t="str">
        <f t="shared" si="26"/>
        <v/>
      </c>
      <c r="K224" s="33">
        <f t="shared" si="27"/>
        <v>0</v>
      </c>
    </row>
    <row r="225" spans="7:11">
      <c r="G225" t="str">
        <f t="shared" si="28"/>
        <v/>
      </c>
      <c r="H225" t="str">
        <f t="shared" si="29"/>
        <v/>
      </c>
      <c r="I225" t="str">
        <f t="shared" si="30"/>
        <v/>
      </c>
      <c r="J225" t="str">
        <f t="shared" ref="J225:J288" si="31">IFERROR(MID(F225,2,LEN(F225)-5)*1,"")</f>
        <v/>
      </c>
      <c r="K225" s="33">
        <f t="shared" si="27"/>
        <v>0</v>
      </c>
    </row>
    <row r="226" spans="7:11">
      <c r="G226" t="str">
        <f t="shared" si="28"/>
        <v/>
      </c>
      <c r="H226" t="str">
        <f t="shared" si="29"/>
        <v/>
      </c>
      <c r="I226" t="str">
        <f t="shared" si="30"/>
        <v/>
      </c>
      <c r="J226" t="str">
        <f t="shared" si="31"/>
        <v/>
      </c>
      <c r="K226" s="33">
        <f t="shared" si="27"/>
        <v>0</v>
      </c>
    </row>
    <row r="227" spans="7:11">
      <c r="G227" t="str">
        <f t="shared" si="28"/>
        <v/>
      </c>
      <c r="H227" t="str">
        <f t="shared" si="29"/>
        <v/>
      </c>
      <c r="I227" t="str">
        <f t="shared" si="30"/>
        <v/>
      </c>
      <c r="J227" t="str">
        <f t="shared" si="31"/>
        <v/>
      </c>
      <c r="K227" s="33">
        <f t="shared" si="27"/>
        <v>0</v>
      </c>
    </row>
    <row r="228" spans="7:11">
      <c r="G228" t="str">
        <f t="shared" si="28"/>
        <v/>
      </c>
      <c r="H228" t="str">
        <f t="shared" si="29"/>
        <v/>
      </c>
      <c r="I228" t="str">
        <f t="shared" si="30"/>
        <v/>
      </c>
      <c r="J228" t="str">
        <f t="shared" si="31"/>
        <v/>
      </c>
      <c r="K228" s="33">
        <f t="shared" si="27"/>
        <v>0</v>
      </c>
    </row>
    <row r="229" spans="7:11">
      <c r="G229" t="str">
        <f t="shared" si="28"/>
        <v/>
      </c>
      <c r="H229" t="str">
        <f t="shared" si="29"/>
        <v/>
      </c>
      <c r="I229" t="str">
        <f t="shared" si="30"/>
        <v/>
      </c>
      <c r="J229" t="str">
        <f t="shared" si="31"/>
        <v/>
      </c>
      <c r="K229" s="33">
        <f t="shared" si="27"/>
        <v>0</v>
      </c>
    </row>
    <row r="230" spans="7:11">
      <c r="G230" t="str">
        <f t="shared" si="28"/>
        <v/>
      </c>
      <c r="H230" t="str">
        <f t="shared" si="29"/>
        <v/>
      </c>
      <c r="I230" t="str">
        <f t="shared" si="30"/>
        <v/>
      </c>
      <c r="J230" t="str">
        <f t="shared" si="31"/>
        <v/>
      </c>
      <c r="K230" s="33">
        <f t="shared" si="27"/>
        <v>0</v>
      </c>
    </row>
    <row r="231" spans="7:11">
      <c r="G231" t="str">
        <f t="shared" si="28"/>
        <v/>
      </c>
      <c r="H231" t="str">
        <f t="shared" si="29"/>
        <v/>
      </c>
      <c r="I231" t="str">
        <f t="shared" si="30"/>
        <v/>
      </c>
      <c r="J231" t="str">
        <f t="shared" si="31"/>
        <v/>
      </c>
      <c r="K231" s="33">
        <f t="shared" si="27"/>
        <v>0</v>
      </c>
    </row>
    <row r="232" spans="7:11">
      <c r="G232" t="str">
        <f t="shared" si="28"/>
        <v/>
      </c>
      <c r="H232" t="str">
        <f t="shared" si="29"/>
        <v/>
      </c>
      <c r="I232" t="str">
        <f t="shared" si="30"/>
        <v/>
      </c>
      <c r="J232" t="str">
        <f t="shared" si="31"/>
        <v/>
      </c>
      <c r="K232" s="33">
        <f t="shared" si="27"/>
        <v>0</v>
      </c>
    </row>
    <row r="233" spans="7:11">
      <c r="G233" t="str">
        <f t="shared" si="28"/>
        <v/>
      </c>
      <c r="H233" t="str">
        <f t="shared" si="29"/>
        <v/>
      </c>
      <c r="I233" t="str">
        <f t="shared" si="30"/>
        <v/>
      </c>
      <c r="J233" t="str">
        <f t="shared" si="31"/>
        <v/>
      </c>
      <c r="K233" s="33">
        <f t="shared" si="27"/>
        <v>0</v>
      </c>
    </row>
    <row r="234" spans="7:11">
      <c r="G234" t="str">
        <f t="shared" si="28"/>
        <v/>
      </c>
      <c r="H234" t="str">
        <f t="shared" si="29"/>
        <v/>
      </c>
      <c r="I234" t="str">
        <f t="shared" si="30"/>
        <v/>
      </c>
      <c r="J234" t="str">
        <f t="shared" si="31"/>
        <v/>
      </c>
      <c r="K234" s="33">
        <f t="shared" si="27"/>
        <v>0</v>
      </c>
    </row>
    <row r="235" spans="7:11">
      <c r="G235" t="str">
        <f t="shared" si="28"/>
        <v/>
      </c>
      <c r="H235" t="str">
        <f t="shared" si="29"/>
        <v/>
      </c>
      <c r="I235" t="str">
        <f t="shared" si="30"/>
        <v/>
      </c>
      <c r="J235" t="str">
        <f t="shared" si="31"/>
        <v/>
      </c>
      <c r="K235" s="33">
        <f t="shared" si="27"/>
        <v>0</v>
      </c>
    </row>
    <row r="236" spans="7:11">
      <c r="G236" t="str">
        <f t="shared" si="28"/>
        <v/>
      </c>
      <c r="H236" t="str">
        <f t="shared" si="29"/>
        <v/>
      </c>
      <c r="I236" t="str">
        <f t="shared" si="30"/>
        <v/>
      </c>
      <c r="J236" t="str">
        <f t="shared" si="31"/>
        <v/>
      </c>
      <c r="K236" s="33">
        <f t="shared" si="27"/>
        <v>0</v>
      </c>
    </row>
    <row r="237" spans="7:11">
      <c r="G237" t="str">
        <f t="shared" si="28"/>
        <v/>
      </c>
      <c r="H237" t="str">
        <f t="shared" si="29"/>
        <v/>
      </c>
      <c r="I237" t="str">
        <f t="shared" si="30"/>
        <v/>
      </c>
      <c r="J237" t="str">
        <f t="shared" si="31"/>
        <v/>
      </c>
      <c r="K237" s="33">
        <f t="shared" si="27"/>
        <v>0</v>
      </c>
    </row>
    <row r="238" spans="7:11">
      <c r="G238" t="str">
        <f t="shared" si="28"/>
        <v/>
      </c>
      <c r="H238" t="str">
        <f t="shared" si="29"/>
        <v/>
      </c>
      <c r="I238" t="str">
        <f t="shared" si="30"/>
        <v/>
      </c>
      <c r="J238" t="str">
        <f t="shared" si="31"/>
        <v/>
      </c>
      <c r="K238" s="33">
        <f t="shared" si="27"/>
        <v>0</v>
      </c>
    </row>
    <row r="239" spans="7:11">
      <c r="G239" t="str">
        <f t="shared" si="28"/>
        <v/>
      </c>
      <c r="H239" t="str">
        <f t="shared" si="29"/>
        <v/>
      </c>
      <c r="I239" t="str">
        <f t="shared" si="30"/>
        <v/>
      </c>
      <c r="J239" t="str">
        <f t="shared" si="31"/>
        <v/>
      </c>
      <c r="K239" s="33">
        <f t="shared" si="27"/>
        <v>0</v>
      </c>
    </row>
    <row r="240" spans="7:11">
      <c r="G240" t="str">
        <f t="shared" si="28"/>
        <v/>
      </c>
      <c r="H240" t="str">
        <f t="shared" si="29"/>
        <v/>
      </c>
      <c r="I240" t="str">
        <f t="shared" si="30"/>
        <v/>
      </c>
      <c r="J240" t="str">
        <f t="shared" si="31"/>
        <v/>
      </c>
      <c r="K240" s="33">
        <f t="shared" si="27"/>
        <v>0</v>
      </c>
    </row>
    <row r="241" spans="7:11">
      <c r="G241" t="str">
        <f t="shared" si="28"/>
        <v/>
      </c>
      <c r="H241" t="str">
        <f t="shared" si="29"/>
        <v/>
      </c>
      <c r="I241" t="str">
        <f t="shared" si="30"/>
        <v/>
      </c>
      <c r="J241" t="str">
        <f t="shared" si="31"/>
        <v/>
      </c>
      <c r="K241" s="33">
        <f t="shared" si="27"/>
        <v>0</v>
      </c>
    </row>
    <row r="242" spans="7:11">
      <c r="G242" t="str">
        <f t="shared" si="28"/>
        <v/>
      </c>
      <c r="H242" t="str">
        <f t="shared" si="29"/>
        <v/>
      </c>
      <c r="I242" t="str">
        <f t="shared" si="30"/>
        <v/>
      </c>
      <c r="J242" t="str">
        <f t="shared" si="31"/>
        <v/>
      </c>
      <c r="K242" s="33">
        <f t="shared" si="27"/>
        <v>0</v>
      </c>
    </row>
    <row r="243" spans="7:11">
      <c r="G243" t="str">
        <f t="shared" si="28"/>
        <v/>
      </c>
      <c r="H243" t="str">
        <f t="shared" si="29"/>
        <v/>
      </c>
      <c r="I243" t="str">
        <f t="shared" si="30"/>
        <v/>
      </c>
      <c r="J243" t="str">
        <f t="shared" si="31"/>
        <v/>
      </c>
      <c r="K243" s="33">
        <f t="shared" si="27"/>
        <v>0</v>
      </c>
    </row>
    <row r="244" spans="7:11">
      <c r="G244" t="str">
        <f t="shared" si="28"/>
        <v/>
      </c>
      <c r="H244" t="str">
        <f t="shared" si="29"/>
        <v/>
      </c>
      <c r="I244" t="str">
        <f t="shared" si="30"/>
        <v/>
      </c>
      <c r="J244" t="str">
        <f t="shared" si="31"/>
        <v/>
      </c>
      <c r="K244" s="33">
        <f t="shared" si="27"/>
        <v>0</v>
      </c>
    </row>
    <row r="245" spans="7:11">
      <c r="G245" t="str">
        <f t="shared" si="28"/>
        <v/>
      </c>
      <c r="H245" t="str">
        <f t="shared" si="29"/>
        <v/>
      </c>
      <c r="I245" t="str">
        <f t="shared" si="30"/>
        <v/>
      </c>
      <c r="J245" t="str">
        <f t="shared" si="31"/>
        <v/>
      </c>
      <c r="K245" s="33">
        <f t="shared" si="27"/>
        <v>0</v>
      </c>
    </row>
    <row r="246" spans="7:11">
      <c r="G246" t="str">
        <f t="shared" si="28"/>
        <v/>
      </c>
      <c r="H246" t="str">
        <f t="shared" si="29"/>
        <v/>
      </c>
      <c r="I246" t="str">
        <f t="shared" si="30"/>
        <v/>
      </c>
      <c r="J246" t="str">
        <f t="shared" si="31"/>
        <v/>
      </c>
      <c r="K246" s="33">
        <f t="shared" si="27"/>
        <v>0</v>
      </c>
    </row>
    <row r="247" spans="7:11">
      <c r="G247" t="str">
        <f t="shared" si="28"/>
        <v/>
      </c>
      <c r="H247" t="str">
        <f t="shared" si="29"/>
        <v/>
      </c>
      <c r="I247" t="str">
        <f t="shared" si="30"/>
        <v/>
      </c>
      <c r="J247" t="str">
        <f t="shared" si="31"/>
        <v/>
      </c>
      <c r="K247" s="33">
        <f t="shared" si="27"/>
        <v>0</v>
      </c>
    </row>
    <row r="248" spans="7:11">
      <c r="G248" t="str">
        <f t="shared" si="28"/>
        <v/>
      </c>
      <c r="H248" t="str">
        <f t="shared" si="29"/>
        <v/>
      </c>
      <c r="I248" t="str">
        <f t="shared" si="30"/>
        <v/>
      </c>
      <c r="J248" t="str">
        <f t="shared" si="31"/>
        <v/>
      </c>
      <c r="K248" s="33">
        <f t="shared" si="27"/>
        <v>0</v>
      </c>
    </row>
    <row r="249" spans="7:11">
      <c r="G249" t="str">
        <f t="shared" si="28"/>
        <v/>
      </c>
      <c r="H249" t="str">
        <f t="shared" si="29"/>
        <v/>
      </c>
      <c r="I249" t="str">
        <f t="shared" si="30"/>
        <v/>
      </c>
      <c r="J249" t="str">
        <f t="shared" si="31"/>
        <v/>
      </c>
      <c r="K249" s="33">
        <f t="shared" si="27"/>
        <v>0</v>
      </c>
    </row>
    <row r="250" spans="7:11">
      <c r="G250" t="str">
        <f t="shared" si="28"/>
        <v/>
      </c>
      <c r="H250" t="str">
        <f t="shared" si="29"/>
        <v/>
      </c>
      <c r="I250" t="str">
        <f t="shared" si="30"/>
        <v/>
      </c>
      <c r="J250" t="str">
        <f t="shared" si="31"/>
        <v/>
      </c>
      <c r="K250" s="33">
        <f t="shared" si="27"/>
        <v>0</v>
      </c>
    </row>
    <row r="251" spans="7:11">
      <c r="G251" t="str">
        <f t="shared" si="28"/>
        <v/>
      </c>
      <c r="H251" t="str">
        <f t="shared" si="29"/>
        <v/>
      </c>
      <c r="I251" t="str">
        <f t="shared" si="30"/>
        <v/>
      </c>
      <c r="J251" t="str">
        <f t="shared" si="31"/>
        <v/>
      </c>
      <c r="K251" s="33">
        <f t="shared" si="27"/>
        <v>0</v>
      </c>
    </row>
    <row r="252" spans="7:11">
      <c r="G252" t="str">
        <f t="shared" si="28"/>
        <v/>
      </c>
      <c r="H252" t="str">
        <f t="shared" si="29"/>
        <v/>
      </c>
      <c r="I252" t="str">
        <f t="shared" si="30"/>
        <v/>
      </c>
      <c r="J252" t="str">
        <f t="shared" si="31"/>
        <v/>
      </c>
      <c r="K252" s="33">
        <f t="shared" si="27"/>
        <v>0</v>
      </c>
    </row>
    <row r="253" spans="7:11">
      <c r="G253" t="str">
        <f t="shared" si="28"/>
        <v/>
      </c>
      <c r="H253" t="str">
        <f t="shared" si="29"/>
        <v/>
      </c>
      <c r="I253" t="str">
        <f t="shared" si="30"/>
        <v/>
      </c>
      <c r="J253" t="str">
        <f t="shared" si="31"/>
        <v/>
      </c>
      <c r="K253" s="33">
        <f t="shared" si="27"/>
        <v>0</v>
      </c>
    </row>
    <row r="254" spans="7:11">
      <c r="G254" t="str">
        <f t="shared" si="28"/>
        <v/>
      </c>
      <c r="H254" t="str">
        <f t="shared" si="29"/>
        <v/>
      </c>
      <c r="I254" t="str">
        <f t="shared" si="30"/>
        <v/>
      </c>
      <c r="J254" t="str">
        <f t="shared" si="31"/>
        <v/>
      </c>
      <c r="K254" s="33">
        <f t="shared" si="27"/>
        <v>0</v>
      </c>
    </row>
    <row r="255" spans="7:11">
      <c r="G255" t="str">
        <f t="shared" si="28"/>
        <v/>
      </c>
      <c r="H255" t="str">
        <f t="shared" si="29"/>
        <v/>
      </c>
      <c r="I255" t="str">
        <f t="shared" si="30"/>
        <v/>
      </c>
      <c r="J255" t="str">
        <f t="shared" si="31"/>
        <v/>
      </c>
      <c r="K255" s="33">
        <f t="shared" si="27"/>
        <v>0</v>
      </c>
    </row>
    <row r="256" spans="7:11">
      <c r="G256" t="str">
        <f t="shared" si="28"/>
        <v/>
      </c>
      <c r="H256" t="str">
        <f t="shared" si="29"/>
        <v/>
      </c>
      <c r="I256" t="str">
        <f t="shared" si="30"/>
        <v/>
      </c>
      <c r="J256" t="str">
        <f t="shared" si="31"/>
        <v/>
      </c>
      <c r="K256" s="33">
        <f t="shared" si="27"/>
        <v>0</v>
      </c>
    </row>
    <row r="257" spans="7:11">
      <c r="G257" t="str">
        <f t="shared" si="28"/>
        <v/>
      </c>
      <c r="H257" t="str">
        <f t="shared" si="29"/>
        <v/>
      </c>
      <c r="I257" t="str">
        <f t="shared" si="30"/>
        <v/>
      </c>
      <c r="J257" t="str">
        <f t="shared" si="31"/>
        <v/>
      </c>
      <c r="K257" s="33">
        <f t="shared" si="27"/>
        <v>0</v>
      </c>
    </row>
    <row r="258" spans="7:11">
      <c r="G258" t="str">
        <f t="shared" si="28"/>
        <v/>
      </c>
      <c r="H258" t="str">
        <f t="shared" si="29"/>
        <v/>
      </c>
      <c r="I258" t="str">
        <f t="shared" si="30"/>
        <v/>
      </c>
      <c r="J258" t="str">
        <f t="shared" si="31"/>
        <v/>
      </c>
      <c r="K258" s="33">
        <f t="shared" ref="K258:K321" si="32">MAX(G258:J258)-MIN(G258:J258)</f>
        <v>0</v>
      </c>
    </row>
    <row r="259" spans="7:11">
      <c r="G259" t="str">
        <f t="shared" si="28"/>
        <v/>
      </c>
      <c r="H259" t="str">
        <f t="shared" si="29"/>
        <v/>
      </c>
      <c r="I259" t="str">
        <f t="shared" si="30"/>
        <v/>
      </c>
      <c r="J259" t="str">
        <f t="shared" si="31"/>
        <v/>
      </c>
      <c r="K259" s="33">
        <f t="shared" si="32"/>
        <v>0</v>
      </c>
    </row>
    <row r="260" spans="7:11">
      <c r="G260" t="str">
        <f t="shared" si="28"/>
        <v/>
      </c>
      <c r="H260" t="str">
        <f t="shared" si="29"/>
        <v/>
      </c>
      <c r="I260" t="str">
        <f t="shared" si="30"/>
        <v/>
      </c>
      <c r="J260" t="str">
        <f t="shared" si="31"/>
        <v/>
      </c>
      <c r="K260" s="33">
        <f t="shared" si="32"/>
        <v>0</v>
      </c>
    </row>
    <row r="261" spans="7:11">
      <c r="G261" t="str">
        <f t="shared" si="28"/>
        <v/>
      </c>
      <c r="H261" t="str">
        <f t="shared" si="29"/>
        <v/>
      </c>
      <c r="I261" t="str">
        <f t="shared" si="30"/>
        <v/>
      </c>
      <c r="J261" t="str">
        <f t="shared" si="31"/>
        <v/>
      </c>
      <c r="K261" s="33">
        <f t="shared" si="32"/>
        <v>0</v>
      </c>
    </row>
    <row r="262" spans="7:11">
      <c r="G262" t="str">
        <f t="shared" si="28"/>
        <v/>
      </c>
      <c r="H262" t="str">
        <f t="shared" si="29"/>
        <v/>
      </c>
      <c r="I262" t="str">
        <f t="shared" si="30"/>
        <v/>
      </c>
      <c r="J262" t="str">
        <f t="shared" si="31"/>
        <v/>
      </c>
      <c r="K262" s="33">
        <f t="shared" si="32"/>
        <v>0</v>
      </c>
    </row>
    <row r="263" spans="7:11">
      <c r="G263" t="str">
        <f t="shared" si="28"/>
        <v/>
      </c>
      <c r="H263" t="str">
        <f t="shared" si="29"/>
        <v/>
      </c>
      <c r="I263" t="str">
        <f t="shared" si="30"/>
        <v/>
      </c>
      <c r="J263" t="str">
        <f t="shared" si="31"/>
        <v/>
      </c>
      <c r="K263" s="33">
        <f t="shared" si="32"/>
        <v>0</v>
      </c>
    </row>
    <row r="264" spans="7:11">
      <c r="G264" t="str">
        <f t="shared" si="28"/>
        <v/>
      </c>
      <c r="H264" t="str">
        <f t="shared" si="29"/>
        <v/>
      </c>
      <c r="I264" t="str">
        <f t="shared" si="30"/>
        <v/>
      </c>
      <c r="J264" t="str">
        <f t="shared" si="31"/>
        <v/>
      </c>
      <c r="K264" s="33">
        <f t="shared" si="32"/>
        <v>0</v>
      </c>
    </row>
    <row r="265" spans="7:11">
      <c r="G265" t="str">
        <f t="shared" si="28"/>
        <v/>
      </c>
      <c r="H265" t="str">
        <f t="shared" si="29"/>
        <v/>
      </c>
      <c r="I265" t="str">
        <f t="shared" si="30"/>
        <v/>
      </c>
      <c r="J265" t="str">
        <f t="shared" si="31"/>
        <v/>
      </c>
      <c r="K265" s="33">
        <f t="shared" si="32"/>
        <v>0</v>
      </c>
    </row>
    <row r="266" spans="7:11">
      <c r="G266" t="str">
        <f t="shared" si="28"/>
        <v/>
      </c>
      <c r="H266" t="str">
        <f t="shared" si="29"/>
        <v/>
      </c>
      <c r="I266" t="str">
        <f t="shared" si="30"/>
        <v/>
      </c>
      <c r="J266" t="str">
        <f t="shared" si="31"/>
        <v/>
      </c>
      <c r="K266" s="33">
        <f t="shared" si="32"/>
        <v>0</v>
      </c>
    </row>
    <row r="267" spans="7:11">
      <c r="G267" t="str">
        <f t="shared" si="28"/>
        <v/>
      </c>
      <c r="H267" t="str">
        <f t="shared" si="29"/>
        <v/>
      </c>
      <c r="I267" t="str">
        <f t="shared" si="30"/>
        <v/>
      </c>
      <c r="J267" t="str">
        <f t="shared" si="31"/>
        <v/>
      </c>
      <c r="K267" s="33">
        <f t="shared" si="32"/>
        <v>0</v>
      </c>
    </row>
    <row r="268" spans="7:11">
      <c r="G268" t="str">
        <f t="shared" si="28"/>
        <v/>
      </c>
      <c r="H268" t="str">
        <f t="shared" si="29"/>
        <v/>
      </c>
      <c r="I268" t="str">
        <f t="shared" si="30"/>
        <v/>
      </c>
      <c r="J268" t="str">
        <f t="shared" si="31"/>
        <v/>
      </c>
      <c r="K268" s="33">
        <f t="shared" si="32"/>
        <v>0</v>
      </c>
    </row>
    <row r="269" spans="7:11">
      <c r="G269" t="str">
        <f t="shared" si="28"/>
        <v/>
      </c>
      <c r="H269" t="str">
        <f t="shared" si="29"/>
        <v/>
      </c>
      <c r="I269" t="str">
        <f t="shared" si="30"/>
        <v/>
      </c>
      <c r="J269" t="str">
        <f t="shared" si="31"/>
        <v/>
      </c>
      <c r="K269" s="33">
        <f t="shared" si="32"/>
        <v>0</v>
      </c>
    </row>
    <row r="270" spans="7:11">
      <c r="G270" t="str">
        <f t="shared" si="28"/>
        <v/>
      </c>
      <c r="H270" t="str">
        <f t="shared" si="29"/>
        <v/>
      </c>
      <c r="I270" t="str">
        <f t="shared" si="30"/>
        <v/>
      </c>
      <c r="J270" t="str">
        <f t="shared" si="31"/>
        <v/>
      </c>
      <c r="K270" s="33">
        <f t="shared" si="32"/>
        <v>0</v>
      </c>
    </row>
    <row r="271" spans="7:11">
      <c r="G271" t="str">
        <f t="shared" si="28"/>
        <v/>
      </c>
      <c r="H271" t="str">
        <f t="shared" si="29"/>
        <v/>
      </c>
      <c r="I271" t="str">
        <f t="shared" si="30"/>
        <v/>
      </c>
      <c r="J271" t="str">
        <f t="shared" si="31"/>
        <v/>
      </c>
      <c r="K271" s="33">
        <f t="shared" si="32"/>
        <v>0</v>
      </c>
    </row>
    <row r="272" spans="7:11">
      <c r="G272" t="str">
        <f t="shared" si="28"/>
        <v/>
      </c>
      <c r="H272" t="str">
        <f t="shared" si="29"/>
        <v/>
      </c>
      <c r="I272" t="str">
        <f t="shared" si="30"/>
        <v/>
      </c>
      <c r="J272" t="str">
        <f t="shared" si="31"/>
        <v/>
      </c>
      <c r="K272" s="33">
        <f t="shared" si="32"/>
        <v>0</v>
      </c>
    </row>
    <row r="273" spans="7:11">
      <c r="G273" t="str">
        <f t="shared" si="28"/>
        <v/>
      </c>
      <c r="H273" t="str">
        <f t="shared" si="29"/>
        <v/>
      </c>
      <c r="I273" t="str">
        <f t="shared" si="30"/>
        <v/>
      </c>
      <c r="J273" t="str">
        <f t="shared" si="31"/>
        <v/>
      </c>
      <c r="K273" s="33">
        <f t="shared" si="32"/>
        <v>0</v>
      </c>
    </row>
    <row r="274" spans="7:11">
      <c r="G274" t="str">
        <f t="shared" si="28"/>
        <v/>
      </c>
      <c r="H274" t="str">
        <f t="shared" si="29"/>
        <v/>
      </c>
      <c r="I274" t="str">
        <f t="shared" si="30"/>
        <v/>
      </c>
      <c r="J274" t="str">
        <f t="shared" si="31"/>
        <v/>
      </c>
      <c r="K274" s="33">
        <f t="shared" si="32"/>
        <v>0</v>
      </c>
    </row>
    <row r="275" spans="7:11">
      <c r="G275" t="str">
        <f t="shared" si="28"/>
        <v/>
      </c>
      <c r="H275" t="str">
        <f t="shared" si="29"/>
        <v/>
      </c>
      <c r="I275" t="str">
        <f t="shared" si="30"/>
        <v/>
      </c>
      <c r="J275" t="str">
        <f t="shared" si="31"/>
        <v/>
      </c>
      <c r="K275" s="33">
        <f t="shared" si="32"/>
        <v>0</v>
      </c>
    </row>
    <row r="276" spans="7:11">
      <c r="G276" t="str">
        <f t="shared" si="28"/>
        <v/>
      </c>
      <c r="H276" t="str">
        <f t="shared" si="29"/>
        <v/>
      </c>
      <c r="I276" t="str">
        <f t="shared" si="30"/>
        <v/>
      </c>
      <c r="J276" t="str">
        <f t="shared" si="31"/>
        <v/>
      </c>
      <c r="K276" s="33">
        <f t="shared" si="32"/>
        <v>0</v>
      </c>
    </row>
    <row r="277" spans="7:11">
      <c r="G277" t="str">
        <f t="shared" si="28"/>
        <v/>
      </c>
      <c r="H277" t="str">
        <f t="shared" si="29"/>
        <v/>
      </c>
      <c r="I277" t="str">
        <f t="shared" si="30"/>
        <v/>
      </c>
      <c r="J277" t="str">
        <f t="shared" si="31"/>
        <v/>
      </c>
      <c r="K277" s="33">
        <f t="shared" si="32"/>
        <v>0</v>
      </c>
    </row>
    <row r="278" spans="7:11">
      <c r="G278" t="str">
        <f t="shared" si="28"/>
        <v/>
      </c>
      <c r="H278" t="str">
        <f t="shared" si="29"/>
        <v/>
      </c>
      <c r="I278" t="str">
        <f t="shared" si="30"/>
        <v/>
      </c>
      <c r="J278" t="str">
        <f t="shared" si="31"/>
        <v/>
      </c>
      <c r="K278" s="33">
        <f t="shared" si="32"/>
        <v>0</v>
      </c>
    </row>
    <row r="279" spans="7:11">
      <c r="G279" t="str">
        <f t="shared" si="28"/>
        <v/>
      </c>
      <c r="H279" t="str">
        <f t="shared" si="29"/>
        <v/>
      </c>
      <c r="I279" t="str">
        <f t="shared" si="30"/>
        <v/>
      </c>
      <c r="J279" t="str">
        <f t="shared" si="31"/>
        <v/>
      </c>
      <c r="K279" s="33">
        <f t="shared" si="32"/>
        <v>0</v>
      </c>
    </row>
    <row r="280" spans="7:11">
      <c r="G280" t="str">
        <f t="shared" si="28"/>
        <v/>
      </c>
      <c r="H280" t="str">
        <f t="shared" si="29"/>
        <v/>
      </c>
      <c r="I280" t="str">
        <f t="shared" si="30"/>
        <v/>
      </c>
      <c r="J280" t="str">
        <f t="shared" si="31"/>
        <v/>
      </c>
      <c r="K280" s="33">
        <f t="shared" si="32"/>
        <v>0</v>
      </c>
    </row>
    <row r="281" spans="7:11">
      <c r="G281" t="str">
        <f t="shared" si="28"/>
        <v/>
      </c>
      <c r="H281" t="str">
        <f t="shared" si="29"/>
        <v/>
      </c>
      <c r="I281" t="str">
        <f t="shared" si="30"/>
        <v/>
      </c>
      <c r="J281" t="str">
        <f t="shared" si="31"/>
        <v/>
      </c>
      <c r="K281" s="33">
        <f t="shared" si="32"/>
        <v>0</v>
      </c>
    </row>
    <row r="282" spans="7:11">
      <c r="G282" t="str">
        <f t="shared" si="28"/>
        <v/>
      </c>
      <c r="H282" t="str">
        <f t="shared" si="29"/>
        <v/>
      </c>
      <c r="I282" t="str">
        <f t="shared" si="30"/>
        <v/>
      </c>
      <c r="J282" t="str">
        <f t="shared" si="31"/>
        <v/>
      </c>
      <c r="K282" s="33">
        <f t="shared" si="32"/>
        <v>0</v>
      </c>
    </row>
    <row r="283" spans="7:11">
      <c r="G283" t="str">
        <f t="shared" si="28"/>
        <v/>
      </c>
      <c r="H283" t="str">
        <f t="shared" si="29"/>
        <v/>
      </c>
      <c r="I283" t="str">
        <f t="shared" si="30"/>
        <v/>
      </c>
      <c r="J283" t="str">
        <f t="shared" si="31"/>
        <v/>
      </c>
      <c r="K283" s="33">
        <f t="shared" si="32"/>
        <v>0</v>
      </c>
    </row>
    <row r="284" spans="7:11">
      <c r="G284" t="str">
        <f t="shared" si="28"/>
        <v/>
      </c>
      <c r="H284" t="str">
        <f t="shared" si="29"/>
        <v/>
      </c>
      <c r="I284" t="str">
        <f t="shared" si="30"/>
        <v/>
      </c>
      <c r="J284" t="str">
        <f t="shared" si="31"/>
        <v/>
      </c>
      <c r="K284" s="33">
        <f t="shared" si="32"/>
        <v>0</v>
      </c>
    </row>
    <row r="285" spans="7:11">
      <c r="G285" t="str">
        <f t="shared" si="28"/>
        <v/>
      </c>
      <c r="H285" t="str">
        <f t="shared" si="29"/>
        <v/>
      </c>
      <c r="I285" t="str">
        <f t="shared" si="30"/>
        <v/>
      </c>
      <c r="J285" t="str">
        <f t="shared" si="31"/>
        <v/>
      </c>
      <c r="K285" s="33">
        <f t="shared" si="32"/>
        <v>0</v>
      </c>
    </row>
    <row r="286" spans="7:11">
      <c r="G286" t="str">
        <f t="shared" si="28"/>
        <v/>
      </c>
      <c r="H286" t="str">
        <f t="shared" si="29"/>
        <v/>
      </c>
      <c r="I286" t="str">
        <f t="shared" si="30"/>
        <v/>
      </c>
      <c r="J286" t="str">
        <f t="shared" si="31"/>
        <v/>
      </c>
      <c r="K286" s="33">
        <f t="shared" si="32"/>
        <v>0</v>
      </c>
    </row>
    <row r="287" spans="7:11">
      <c r="G287" t="str">
        <f t="shared" si="28"/>
        <v/>
      </c>
      <c r="H287" t="str">
        <f t="shared" si="29"/>
        <v/>
      </c>
      <c r="I287" t="str">
        <f t="shared" si="30"/>
        <v/>
      </c>
      <c r="J287" t="str">
        <f t="shared" si="31"/>
        <v/>
      </c>
      <c r="K287" s="33">
        <f t="shared" si="32"/>
        <v>0</v>
      </c>
    </row>
    <row r="288" spans="7:11">
      <c r="G288" t="str">
        <f t="shared" ref="G288:G351" si="33">IFERROR(MID(C288,2,LEN(C288)-5)*1,"")</f>
        <v/>
      </c>
      <c r="H288" t="str">
        <f t="shared" ref="H288:H351" si="34">IFERROR(MID(D288,2,LEN(D288)-5)*1,"")</f>
        <v/>
      </c>
      <c r="I288" t="str">
        <f t="shared" ref="I288:I351" si="35">IFERROR(MID(E288,2,LEN(E288)-5)*1,"")</f>
        <v/>
      </c>
      <c r="J288" t="str">
        <f t="shared" si="31"/>
        <v/>
      </c>
      <c r="K288" s="33">
        <f t="shared" si="32"/>
        <v>0</v>
      </c>
    </row>
    <row r="289" spans="7:11">
      <c r="G289" t="str">
        <f t="shared" si="33"/>
        <v/>
      </c>
      <c r="H289" t="str">
        <f t="shared" si="34"/>
        <v/>
      </c>
      <c r="I289" t="str">
        <f t="shared" si="35"/>
        <v/>
      </c>
      <c r="J289" t="str">
        <f t="shared" ref="J289:J352" si="36">IFERROR(MID(F289,2,LEN(F289)-5)*1,"")</f>
        <v/>
      </c>
      <c r="K289" s="33">
        <f t="shared" si="32"/>
        <v>0</v>
      </c>
    </row>
    <row r="290" spans="7:11">
      <c r="G290" t="str">
        <f t="shared" si="33"/>
        <v/>
      </c>
      <c r="H290" t="str">
        <f t="shared" si="34"/>
        <v/>
      </c>
      <c r="I290" t="str">
        <f t="shared" si="35"/>
        <v/>
      </c>
      <c r="J290" t="str">
        <f t="shared" si="36"/>
        <v/>
      </c>
      <c r="K290" s="33">
        <f t="shared" si="32"/>
        <v>0</v>
      </c>
    </row>
    <row r="291" spans="7:11">
      <c r="G291" t="str">
        <f t="shared" si="33"/>
        <v/>
      </c>
      <c r="H291" t="str">
        <f t="shared" si="34"/>
        <v/>
      </c>
      <c r="I291" t="str">
        <f t="shared" si="35"/>
        <v/>
      </c>
      <c r="J291" t="str">
        <f t="shared" si="36"/>
        <v/>
      </c>
      <c r="K291" s="33">
        <f t="shared" si="32"/>
        <v>0</v>
      </c>
    </row>
    <row r="292" spans="7:11">
      <c r="G292" t="str">
        <f t="shared" si="33"/>
        <v/>
      </c>
      <c r="H292" t="str">
        <f t="shared" si="34"/>
        <v/>
      </c>
      <c r="I292" t="str">
        <f t="shared" si="35"/>
        <v/>
      </c>
      <c r="J292" t="str">
        <f t="shared" si="36"/>
        <v/>
      </c>
      <c r="K292" s="33">
        <f t="shared" si="32"/>
        <v>0</v>
      </c>
    </row>
    <row r="293" spans="7:11">
      <c r="G293" t="str">
        <f t="shared" si="33"/>
        <v/>
      </c>
      <c r="H293" t="str">
        <f t="shared" si="34"/>
        <v/>
      </c>
      <c r="I293" t="str">
        <f t="shared" si="35"/>
        <v/>
      </c>
      <c r="J293" t="str">
        <f t="shared" si="36"/>
        <v/>
      </c>
      <c r="K293" s="33">
        <f t="shared" si="32"/>
        <v>0</v>
      </c>
    </row>
    <row r="294" spans="7:11">
      <c r="G294" t="str">
        <f t="shared" si="33"/>
        <v/>
      </c>
      <c r="H294" t="str">
        <f t="shared" si="34"/>
        <v/>
      </c>
      <c r="I294" t="str">
        <f t="shared" si="35"/>
        <v/>
      </c>
      <c r="J294" t="str">
        <f t="shared" si="36"/>
        <v/>
      </c>
      <c r="K294" s="33">
        <f t="shared" si="32"/>
        <v>0</v>
      </c>
    </row>
    <row r="295" spans="7:11">
      <c r="G295" t="str">
        <f t="shared" si="33"/>
        <v/>
      </c>
      <c r="H295" t="str">
        <f t="shared" si="34"/>
        <v/>
      </c>
      <c r="I295" t="str">
        <f t="shared" si="35"/>
        <v/>
      </c>
      <c r="J295" t="str">
        <f t="shared" si="36"/>
        <v/>
      </c>
      <c r="K295" s="33">
        <f t="shared" si="32"/>
        <v>0</v>
      </c>
    </row>
    <row r="296" spans="7:11">
      <c r="G296" t="str">
        <f t="shared" si="33"/>
        <v/>
      </c>
      <c r="H296" t="str">
        <f t="shared" si="34"/>
        <v/>
      </c>
      <c r="I296" t="str">
        <f t="shared" si="35"/>
        <v/>
      </c>
      <c r="J296" t="str">
        <f t="shared" si="36"/>
        <v/>
      </c>
      <c r="K296" s="33">
        <f t="shared" si="32"/>
        <v>0</v>
      </c>
    </row>
    <row r="297" spans="7:11">
      <c r="G297" t="str">
        <f t="shared" si="33"/>
        <v/>
      </c>
      <c r="H297" t="str">
        <f t="shared" si="34"/>
        <v/>
      </c>
      <c r="I297" t="str">
        <f t="shared" si="35"/>
        <v/>
      </c>
      <c r="J297" t="str">
        <f t="shared" si="36"/>
        <v/>
      </c>
      <c r="K297" s="33">
        <f t="shared" si="32"/>
        <v>0</v>
      </c>
    </row>
    <row r="298" spans="7:11">
      <c r="G298" t="str">
        <f t="shared" si="33"/>
        <v/>
      </c>
      <c r="H298" t="str">
        <f t="shared" si="34"/>
        <v/>
      </c>
      <c r="I298" t="str">
        <f t="shared" si="35"/>
        <v/>
      </c>
      <c r="J298" t="str">
        <f t="shared" si="36"/>
        <v/>
      </c>
      <c r="K298" s="33">
        <f t="shared" si="32"/>
        <v>0</v>
      </c>
    </row>
    <row r="299" spans="7:11">
      <c r="G299" t="str">
        <f t="shared" si="33"/>
        <v/>
      </c>
      <c r="H299" t="str">
        <f t="shared" si="34"/>
        <v/>
      </c>
      <c r="I299" t="str">
        <f t="shared" si="35"/>
        <v/>
      </c>
      <c r="J299" t="str">
        <f t="shared" si="36"/>
        <v/>
      </c>
      <c r="K299" s="33">
        <f t="shared" si="32"/>
        <v>0</v>
      </c>
    </row>
    <row r="300" spans="7:11">
      <c r="G300" t="str">
        <f t="shared" si="33"/>
        <v/>
      </c>
      <c r="H300" t="str">
        <f t="shared" si="34"/>
        <v/>
      </c>
      <c r="I300" t="str">
        <f t="shared" si="35"/>
        <v/>
      </c>
      <c r="J300" t="str">
        <f t="shared" si="36"/>
        <v/>
      </c>
      <c r="K300" s="33">
        <f t="shared" si="32"/>
        <v>0</v>
      </c>
    </row>
    <row r="301" spans="7:11">
      <c r="G301" t="str">
        <f t="shared" si="33"/>
        <v/>
      </c>
      <c r="H301" t="str">
        <f t="shared" si="34"/>
        <v/>
      </c>
      <c r="I301" t="str">
        <f t="shared" si="35"/>
        <v/>
      </c>
      <c r="J301" t="str">
        <f t="shared" si="36"/>
        <v/>
      </c>
      <c r="K301" s="33">
        <f t="shared" si="32"/>
        <v>0</v>
      </c>
    </row>
    <row r="302" spans="7:11">
      <c r="G302" t="str">
        <f t="shared" si="33"/>
        <v/>
      </c>
      <c r="H302" t="str">
        <f t="shared" si="34"/>
        <v/>
      </c>
      <c r="I302" t="str">
        <f t="shared" si="35"/>
        <v/>
      </c>
      <c r="J302" t="str">
        <f t="shared" si="36"/>
        <v/>
      </c>
      <c r="K302" s="33">
        <f t="shared" si="32"/>
        <v>0</v>
      </c>
    </row>
    <row r="303" spans="7:11">
      <c r="G303" t="str">
        <f t="shared" si="33"/>
        <v/>
      </c>
      <c r="H303" t="str">
        <f t="shared" si="34"/>
        <v/>
      </c>
      <c r="I303" t="str">
        <f t="shared" si="35"/>
        <v/>
      </c>
      <c r="J303" t="str">
        <f t="shared" si="36"/>
        <v/>
      </c>
      <c r="K303" s="33">
        <f t="shared" si="32"/>
        <v>0</v>
      </c>
    </row>
    <row r="304" spans="7:11">
      <c r="G304" t="str">
        <f t="shared" si="33"/>
        <v/>
      </c>
      <c r="H304" t="str">
        <f t="shared" si="34"/>
        <v/>
      </c>
      <c r="I304" t="str">
        <f t="shared" si="35"/>
        <v/>
      </c>
      <c r="J304" t="str">
        <f t="shared" si="36"/>
        <v/>
      </c>
      <c r="K304" s="33">
        <f t="shared" si="32"/>
        <v>0</v>
      </c>
    </row>
    <row r="305" spans="7:11">
      <c r="G305" t="str">
        <f t="shared" si="33"/>
        <v/>
      </c>
      <c r="H305" t="str">
        <f t="shared" si="34"/>
        <v/>
      </c>
      <c r="I305" t="str">
        <f t="shared" si="35"/>
        <v/>
      </c>
      <c r="J305" t="str">
        <f t="shared" si="36"/>
        <v/>
      </c>
      <c r="K305" s="33">
        <f t="shared" si="32"/>
        <v>0</v>
      </c>
    </row>
    <row r="306" spans="7:11">
      <c r="G306" t="str">
        <f t="shared" si="33"/>
        <v/>
      </c>
      <c r="H306" t="str">
        <f t="shared" si="34"/>
        <v/>
      </c>
      <c r="I306" t="str">
        <f t="shared" si="35"/>
        <v/>
      </c>
      <c r="J306" t="str">
        <f t="shared" si="36"/>
        <v/>
      </c>
      <c r="K306" s="33">
        <f t="shared" si="32"/>
        <v>0</v>
      </c>
    </row>
    <row r="307" spans="7:11">
      <c r="G307" t="str">
        <f t="shared" si="33"/>
        <v/>
      </c>
      <c r="H307" t="str">
        <f t="shared" si="34"/>
        <v/>
      </c>
      <c r="I307" t="str">
        <f t="shared" si="35"/>
        <v/>
      </c>
      <c r="J307" t="str">
        <f t="shared" si="36"/>
        <v/>
      </c>
      <c r="K307" s="33">
        <f t="shared" si="32"/>
        <v>0</v>
      </c>
    </row>
    <row r="308" spans="7:11">
      <c r="G308" t="str">
        <f t="shared" si="33"/>
        <v/>
      </c>
      <c r="H308" t="str">
        <f t="shared" si="34"/>
        <v/>
      </c>
      <c r="I308" t="str">
        <f t="shared" si="35"/>
        <v/>
      </c>
      <c r="J308" t="str">
        <f t="shared" si="36"/>
        <v/>
      </c>
      <c r="K308" s="33">
        <f t="shared" si="32"/>
        <v>0</v>
      </c>
    </row>
    <row r="309" spans="7:11">
      <c r="G309" t="str">
        <f t="shared" si="33"/>
        <v/>
      </c>
      <c r="H309" t="str">
        <f t="shared" si="34"/>
        <v/>
      </c>
      <c r="I309" t="str">
        <f t="shared" si="35"/>
        <v/>
      </c>
      <c r="J309" t="str">
        <f t="shared" si="36"/>
        <v/>
      </c>
      <c r="K309" s="33">
        <f t="shared" si="32"/>
        <v>0</v>
      </c>
    </row>
    <row r="310" spans="7:11">
      <c r="G310" t="str">
        <f t="shared" si="33"/>
        <v/>
      </c>
      <c r="H310" t="str">
        <f t="shared" si="34"/>
        <v/>
      </c>
      <c r="I310" t="str">
        <f t="shared" si="35"/>
        <v/>
      </c>
      <c r="J310" t="str">
        <f t="shared" si="36"/>
        <v/>
      </c>
      <c r="K310" s="33">
        <f t="shared" si="32"/>
        <v>0</v>
      </c>
    </row>
    <row r="311" spans="7:11">
      <c r="G311" t="str">
        <f t="shared" si="33"/>
        <v/>
      </c>
      <c r="H311" t="str">
        <f t="shared" si="34"/>
        <v/>
      </c>
      <c r="I311" t="str">
        <f t="shared" si="35"/>
        <v/>
      </c>
      <c r="J311" t="str">
        <f t="shared" si="36"/>
        <v/>
      </c>
      <c r="K311" s="33">
        <f t="shared" si="32"/>
        <v>0</v>
      </c>
    </row>
    <row r="312" spans="7:11">
      <c r="G312" t="str">
        <f t="shared" si="33"/>
        <v/>
      </c>
      <c r="H312" t="str">
        <f t="shared" si="34"/>
        <v/>
      </c>
      <c r="I312" t="str">
        <f t="shared" si="35"/>
        <v/>
      </c>
      <c r="J312" t="str">
        <f t="shared" si="36"/>
        <v/>
      </c>
      <c r="K312" s="33">
        <f t="shared" si="32"/>
        <v>0</v>
      </c>
    </row>
    <row r="313" spans="7:11">
      <c r="G313" t="str">
        <f t="shared" si="33"/>
        <v/>
      </c>
      <c r="H313" t="str">
        <f t="shared" si="34"/>
        <v/>
      </c>
      <c r="I313" t="str">
        <f t="shared" si="35"/>
        <v/>
      </c>
      <c r="J313" t="str">
        <f t="shared" si="36"/>
        <v/>
      </c>
      <c r="K313" s="33">
        <f t="shared" si="32"/>
        <v>0</v>
      </c>
    </row>
    <row r="314" spans="7:11">
      <c r="G314" t="str">
        <f t="shared" si="33"/>
        <v/>
      </c>
      <c r="H314" t="str">
        <f t="shared" si="34"/>
        <v/>
      </c>
      <c r="I314" t="str">
        <f t="shared" si="35"/>
        <v/>
      </c>
      <c r="J314" t="str">
        <f t="shared" si="36"/>
        <v/>
      </c>
      <c r="K314" s="33">
        <f t="shared" si="32"/>
        <v>0</v>
      </c>
    </row>
    <row r="315" spans="7:11">
      <c r="G315" t="str">
        <f t="shared" si="33"/>
        <v/>
      </c>
      <c r="H315" t="str">
        <f t="shared" si="34"/>
        <v/>
      </c>
      <c r="I315" t="str">
        <f t="shared" si="35"/>
        <v/>
      </c>
      <c r="J315" t="str">
        <f t="shared" si="36"/>
        <v/>
      </c>
      <c r="K315" s="33">
        <f t="shared" si="32"/>
        <v>0</v>
      </c>
    </row>
    <row r="316" spans="7:11">
      <c r="G316" t="str">
        <f t="shared" si="33"/>
        <v/>
      </c>
      <c r="H316" t="str">
        <f t="shared" si="34"/>
        <v/>
      </c>
      <c r="I316" t="str">
        <f t="shared" si="35"/>
        <v/>
      </c>
      <c r="J316" t="str">
        <f t="shared" si="36"/>
        <v/>
      </c>
      <c r="K316" s="33">
        <f t="shared" si="32"/>
        <v>0</v>
      </c>
    </row>
    <row r="317" spans="7:11">
      <c r="G317" t="str">
        <f t="shared" si="33"/>
        <v/>
      </c>
      <c r="H317" t="str">
        <f t="shared" si="34"/>
        <v/>
      </c>
      <c r="I317" t="str">
        <f t="shared" si="35"/>
        <v/>
      </c>
      <c r="J317" t="str">
        <f t="shared" si="36"/>
        <v/>
      </c>
      <c r="K317" s="33">
        <f t="shared" si="32"/>
        <v>0</v>
      </c>
    </row>
    <row r="318" spans="7:11">
      <c r="G318" t="str">
        <f t="shared" si="33"/>
        <v/>
      </c>
      <c r="H318" t="str">
        <f t="shared" si="34"/>
        <v/>
      </c>
      <c r="I318" t="str">
        <f t="shared" si="35"/>
        <v/>
      </c>
      <c r="J318" t="str">
        <f t="shared" si="36"/>
        <v/>
      </c>
      <c r="K318" s="33">
        <f t="shared" si="32"/>
        <v>0</v>
      </c>
    </row>
    <row r="319" spans="7:11">
      <c r="G319" t="str">
        <f t="shared" si="33"/>
        <v/>
      </c>
      <c r="H319" t="str">
        <f t="shared" si="34"/>
        <v/>
      </c>
      <c r="I319" t="str">
        <f t="shared" si="35"/>
        <v/>
      </c>
      <c r="J319" t="str">
        <f t="shared" si="36"/>
        <v/>
      </c>
      <c r="K319" s="33">
        <f t="shared" si="32"/>
        <v>0</v>
      </c>
    </row>
    <row r="320" spans="7:11">
      <c r="G320" t="str">
        <f t="shared" si="33"/>
        <v/>
      </c>
      <c r="H320" t="str">
        <f t="shared" si="34"/>
        <v/>
      </c>
      <c r="I320" t="str">
        <f t="shared" si="35"/>
        <v/>
      </c>
      <c r="J320" t="str">
        <f t="shared" si="36"/>
        <v/>
      </c>
      <c r="K320" s="33">
        <f t="shared" si="32"/>
        <v>0</v>
      </c>
    </row>
    <row r="321" spans="7:11">
      <c r="G321" t="str">
        <f t="shared" si="33"/>
        <v/>
      </c>
      <c r="H321" t="str">
        <f t="shared" si="34"/>
        <v/>
      </c>
      <c r="I321" t="str">
        <f t="shared" si="35"/>
        <v/>
      </c>
      <c r="J321" t="str">
        <f t="shared" si="36"/>
        <v/>
      </c>
      <c r="K321" s="33">
        <f t="shared" si="32"/>
        <v>0</v>
      </c>
    </row>
    <row r="322" spans="7:11">
      <c r="G322" t="str">
        <f t="shared" si="33"/>
        <v/>
      </c>
      <c r="H322" t="str">
        <f t="shared" si="34"/>
        <v/>
      </c>
      <c r="I322" t="str">
        <f t="shared" si="35"/>
        <v/>
      </c>
      <c r="J322" t="str">
        <f t="shared" si="36"/>
        <v/>
      </c>
      <c r="K322" s="33">
        <f t="shared" ref="K322:K385" si="37">MAX(G322:J322)-MIN(G322:J322)</f>
        <v>0</v>
      </c>
    </row>
    <row r="323" spans="7:11">
      <c r="G323" t="str">
        <f t="shared" si="33"/>
        <v/>
      </c>
      <c r="H323" t="str">
        <f t="shared" si="34"/>
        <v/>
      </c>
      <c r="I323" t="str">
        <f t="shared" si="35"/>
        <v/>
      </c>
      <c r="J323" t="str">
        <f t="shared" si="36"/>
        <v/>
      </c>
      <c r="K323" s="33">
        <f t="shared" si="37"/>
        <v>0</v>
      </c>
    </row>
    <row r="324" spans="7:11">
      <c r="G324" t="str">
        <f t="shared" si="33"/>
        <v/>
      </c>
      <c r="H324" t="str">
        <f t="shared" si="34"/>
        <v/>
      </c>
      <c r="I324" t="str">
        <f t="shared" si="35"/>
        <v/>
      </c>
      <c r="J324" t="str">
        <f t="shared" si="36"/>
        <v/>
      </c>
      <c r="K324" s="33">
        <f t="shared" si="37"/>
        <v>0</v>
      </c>
    </row>
    <row r="325" spans="7:11">
      <c r="G325" t="str">
        <f t="shared" si="33"/>
        <v/>
      </c>
      <c r="H325" t="str">
        <f t="shared" si="34"/>
        <v/>
      </c>
      <c r="I325" t="str">
        <f t="shared" si="35"/>
        <v/>
      </c>
      <c r="J325" t="str">
        <f t="shared" si="36"/>
        <v/>
      </c>
      <c r="K325" s="33">
        <f t="shared" si="37"/>
        <v>0</v>
      </c>
    </row>
    <row r="326" spans="7:11">
      <c r="G326" t="str">
        <f t="shared" si="33"/>
        <v/>
      </c>
      <c r="H326" t="str">
        <f t="shared" si="34"/>
        <v/>
      </c>
      <c r="I326" t="str">
        <f t="shared" si="35"/>
        <v/>
      </c>
      <c r="J326" t="str">
        <f t="shared" si="36"/>
        <v/>
      </c>
      <c r="K326" s="33">
        <f t="shared" si="37"/>
        <v>0</v>
      </c>
    </row>
    <row r="327" spans="7:11">
      <c r="G327" t="str">
        <f t="shared" si="33"/>
        <v/>
      </c>
      <c r="H327" t="str">
        <f t="shared" si="34"/>
        <v/>
      </c>
      <c r="I327" t="str">
        <f t="shared" si="35"/>
        <v/>
      </c>
      <c r="J327" t="str">
        <f t="shared" si="36"/>
        <v/>
      </c>
      <c r="K327" s="33">
        <f t="shared" si="37"/>
        <v>0</v>
      </c>
    </row>
    <row r="328" spans="7:11">
      <c r="G328" t="str">
        <f t="shared" si="33"/>
        <v/>
      </c>
      <c r="H328" t="str">
        <f t="shared" si="34"/>
        <v/>
      </c>
      <c r="I328" t="str">
        <f t="shared" si="35"/>
        <v/>
      </c>
      <c r="J328" t="str">
        <f t="shared" si="36"/>
        <v/>
      </c>
      <c r="K328" s="33">
        <f t="shared" si="37"/>
        <v>0</v>
      </c>
    </row>
    <row r="329" spans="7:11">
      <c r="G329" t="str">
        <f t="shared" si="33"/>
        <v/>
      </c>
      <c r="H329" t="str">
        <f t="shared" si="34"/>
        <v/>
      </c>
      <c r="I329" t="str">
        <f t="shared" si="35"/>
        <v/>
      </c>
      <c r="J329" t="str">
        <f t="shared" si="36"/>
        <v/>
      </c>
      <c r="K329" s="33">
        <f t="shared" si="37"/>
        <v>0</v>
      </c>
    </row>
    <row r="330" spans="7:11">
      <c r="G330" t="str">
        <f t="shared" si="33"/>
        <v/>
      </c>
      <c r="H330" t="str">
        <f t="shared" si="34"/>
        <v/>
      </c>
      <c r="I330" t="str">
        <f t="shared" si="35"/>
        <v/>
      </c>
      <c r="J330" t="str">
        <f t="shared" si="36"/>
        <v/>
      </c>
      <c r="K330" s="33">
        <f t="shared" si="37"/>
        <v>0</v>
      </c>
    </row>
    <row r="331" spans="7:11">
      <c r="G331" t="str">
        <f t="shared" si="33"/>
        <v/>
      </c>
      <c r="H331" t="str">
        <f t="shared" si="34"/>
        <v/>
      </c>
      <c r="I331" t="str">
        <f t="shared" si="35"/>
        <v/>
      </c>
      <c r="J331" t="str">
        <f t="shared" si="36"/>
        <v/>
      </c>
      <c r="K331" s="33">
        <f t="shared" si="37"/>
        <v>0</v>
      </c>
    </row>
    <row r="332" spans="7:11">
      <c r="G332" t="str">
        <f t="shared" si="33"/>
        <v/>
      </c>
      <c r="H332" t="str">
        <f t="shared" si="34"/>
        <v/>
      </c>
      <c r="I332" t="str">
        <f t="shared" si="35"/>
        <v/>
      </c>
      <c r="J332" t="str">
        <f t="shared" si="36"/>
        <v/>
      </c>
      <c r="K332" s="33">
        <f t="shared" si="37"/>
        <v>0</v>
      </c>
    </row>
    <row r="333" spans="7:11">
      <c r="G333" t="str">
        <f t="shared" si="33"/>
        <v/>
      </c>
      <c r="H333" t="str">
        <f t="shared" si="34"/>
        <v/>
      </c>
      <c r="I333" t="str">
        <f t="shared" si="35"/>
        <v/>
      </c>
      <c r="J333" t="str">
        <f t="shared" si="36"/>
        <v/>
      </c>
      <c r="K333" s="33">
        <f t="shared" si="37"/>
        <v>0</v>
      </c>
    </row>
    <row r="334" spans="7:11">
      <c r="G334" t="str">
        <f t="shared" si="33"/>
        <v/>
      </c>
      <c r="H334" t="str">
        <f t="shared" si="34"/>
        <v/>
      </c>
      <c r="I334" t="str">
        <f t="shared" si="35"/>
        <v/>
      </c>
      <c r="J334" t="str">
        <f t="shared" si="36"/>
        <v/>
      </c>
      <c r="K334" s="33">
        <f t="shared" si="37"/>
        <v>0</v>
      </c>
    </row>
    <row r="335" spans="7:11">
      <c r="G335" t="str">
        <f t="shared" si="33"/>
        <v/>
      </c>
      <c r="H335" t="str">
        <f t="shared" si="34"/>
        <v/>
      </c>
      <c r="I335" t="str">
        <f t="shared" si="35"/>
        <v/>
      </c>
      <c r="J335" t="str">
        <f t="shared" si="36"/>
        <v/>
      </c>
      <c r="K335" s="33">
        <f t="shared" si="37"/>
        <v>0</v>
      </c>
    </row>
    <row r="336" spans="7:11">
      <c r="G336" t="str">
        <f t="shared" si="33"/>
        <v/>
      </c>
      <c r="H336" t="str">
        <f t="shared" si="34"/>
        <v/>
      </c>
      <c r="I336" t="str">
        <f t="shared" si="35"/>
        <v/>
      </c>
      <c r="J336" t="str">
        <f t="shared" si="36"/>
        <v/>
      </c>
      <c r="K336" s="33">
        <f t="shared" si="37"/>
        <v>0</v>
      </c>
    </row>
    <row r="337" spans="7:11">
      <c r="G337" t="str">
        <f t="shared" si="33"/>
        <v/>
      </c>
      <c r="H337" t="str">
        <f t="shared" si="34"/>
        <v/>
      </c>
      <c r="I337" t="str">
        <f t="shared" si="35"/>
        <v/>
      </c>
      <c r="J337" t="str">
        <f t="shared" si="36"/>
        <v/>
      </c>
      <c r="K337" s="33">
        <f t="shared" si="37"/>
        <v>0</v>
      </c>
    </row>
    <row r="338" spans="7:11">
      <c r="G338" t="str">
        <f t="shared" si="33"/>
        <v/>
      </c>
      <c r="H338" t="str">
        <f t="shared" si="34"/>
        <v/>
      </c>
      <c r="I338" t="str">
        <f t="shared" si="35"/>
        <v/>
      </c>
      <c r="J338" t="str">
        <f t="shared" si="36"/>
        <v/>
      </c>
      <c r="K338" s="33">
        <f t="shared" si="37"/>
        <v>0</v>
      </c>
    </row>
    <row r="339" spans="7:11">
      <c r="G339" t="str">
        <f t="shared" si="33"/>
        <v/>
      </c>
      <c r="H339" t="str">
        <f t="shared" si="34"/>
        <v/>
      </c>
      <c r="I339" t="str">
        <f t="shared" si="35"/>
        <v/>
      </c>
      <c r="J339" t="str">
        <f t="shared" si="36"/>
        <v/>
      </c>
      <c r="K339" s="33">
        <f t="shared" si="37"/>
        <v>0</v>
      </c>
    </row>
    <row r="340" spans="7:11">
      <c r="G340" t="str">
        <f t="shared" si="33"/>
        <v/>
      </c>
      <c r="H340" t="str">
        <f t="shared" si="34"/>
        <v/>
      </c>
      <c r="I340" t="str">
        <f t="shared" si="35"/>
        <v/>
      </c>
      <c r="J340" t="str">
        <f t="shared" si="36"/>
        <v/>
      </c>
      <c r="K340" s="33">
        <f t="shared" si="37"/>
        <v>0</v>
      </c>
    </row>
    <row r="341" spans="7:11">
      <c r="G341" t="str">
        <f t="shared" si="33"/>
        <v/>
      </c>
      <c r="H341" t="str">
        <f t="shared" si="34"/>
        <v/>
      </c>
      <c r="I341" t="str">
        <f t="shared" si="35"/>
        <v/>
      </c>
      <c r="J341" t="str">
        <f t="shared" si="36"/>
        <v/>
      </c>
      <c r="K341" s="33">
        <f t="shared" si="37"/>
        <v>0</v>
      </c>
    </row>
    <row r="342" spans="7:11">
      <c r="G342" t="str">
        <f t="shared" si="33"/>
        <v/>
      </c>
      <c r="H342" t="str">
        <f t="shared" si="34"/>
        <v/>
      </c>
      <c r="I342" t="str">
        <f t="shared" si="35"/>
        <v/>
      </c>
      <c r="J342" t="str">
        <f t="shared" si="36"/>
        <v/>
      </c>
      <c r="K342" s="33">
        <f t="shared" si="37"/>
        <v>0</v>
      </c>
    </row>
    <row r="343" spans="7:11">
      <c r="G343" t="str">
        <f t="shared" si="33"/>
        <v/>
      </c>
      <c r="H343" t="str">
        <f t="shared" si="34"/>
        <v/>
      </c>
      <c r="I343" t="str">
        <f t="shared" si="35"/>
        <v/>
      </c>
      <c r="J343" t="str">
        <f t="shared" si="36"/>
        <v/>
      </c>
      <c r="K343" s="33">
        <f t="shared" si="37"/>
        <v>0</v>
      </c>
    </row>
    <row r="344" spans="7:11">
      <c r="G344" t="str">
        <f t="shared" si="33"/>
        <v/>
      </c>
      <c r="H344" t="str">
        <f t="shared" si="34"/>
        <v/>
      </c>
      <c r="I344" t="str">
        <f t="shared" si="35"/>
        <v/>
      </c>
      <c r="J344" t="str">
        <f t="shared" si="36"/>
        <v/>
      </c>
      <c r="K344" s="33">
        <f t="shared" si="37"/>
        <v>0</v>
      </c>
    </row>
    <row r="345" spans="7:11">
      <c r="G345" t="str">
        <f t="shared" si="33"/>
        <v/>
      </c>
      <c r="H345" t="str">
        <f t="shared" si="34"/>
        <v/>
      </c>
      <c r="I345" t="str">
        <f t="shared" si="35"/>
        <v/>
      </c>
      <c r="J345" t="str">
        <f t="shared" si="36"/>
        <v/>
      </c>
      <c r="K345" s="33">
        <f t="shared" si="37"/>
        <v>0</v>
      </c>
    </row>
    <row r="346" spans="7:11">
      <c r="G346" t="str">
        <f t="shared" si="33"/>
        <v/>
      </c>
      <c r="H346" t="str">
        <f t="shared" si="34"/>
        <v/>
      </c>
      <c r="I346" t="str">
        <f t="shared" si="35"/>
        <v/>
      </c>
      <c r="J346" t="str">
        <f t="shared" si="36"/>
        <v/>
      </c>
      <c r="K346" s="33">
        <f t="shared" si="37"/>
        <v>0</v>
      </c>
    </row>
    <row r="347" spans="7:11">
      <c r="G347" t="str">
        <f t="shared" si="33"/>
        <v/>
      </c>
      <c r="H347" t="str">
        <f t="shared" si="34"/>
        <v/>
      </c>
      <c r="I347" t="str">
        <f t="shared" si="35"/>
        <v/>
      </c>
      <c r="J347" t="str">
        <f t="shared" si="36"/>
        <v/>
      </c>
      <c r="K347" s="33">
        <f t="shared" si="37"/>
        <v>0</v>
      </c>
    </row>
    <row r="348" spans="7:11">
      <c r="G348" t="str">
        <f t="shared" si="33"/>
        <v/>
      </c>
      <c r="H348" t="str">
        <f t="shared" si="34"/>
        <v/>
      </c>
      <c r="I348" t="str">
        <f t="shared" si="35"/>
        <v/>
      </c>
      <c r="J348" t="str">
        <f t="shared" si="36"/>
        <v/>
      </c>
      <c r="K348" s="33">
        <f t="shared" si="37"/>
        <v>0</v>
      </c>
    </row>
    <row r="349" spans="7:11">
      <c r="G349" t="str">
        <f t="shared" si="33"/>
        <v/>
      </c>
      <c r="H349" t="str">
        <f t="shared" si="34"/>
        <v/>
      </c>
      <c r="I349" t="str">
        <f t="shared" si="35"/>
        <v/>
      </c>
      <c r="J349" t="str">
        <f t="shared" si="36"/>
        <v/>
      </c>
      <c r="K349" s="33">
        <f t="shared" si="37"/>
        <v>0</v>
      </c>
    </row>
    <row r="350" spans="7:11">
      <c r="G350" t="str">
        <f t="shared" si="33"/>
        <v/>
      </c>
      <c r="H350" t="str">
        <f t="shared" si="34"/>
        <v/>
      </c>
      <c r="I350" t="str">
        <f t="shared" si="35"/>
        <v/>
      </c>
      <c r="J350" t="str">
        <f t="shared" si="36"/>
        <v/>
      </c>
      <c r="K350" s="33">
        <f t="shared" si="37"/>
        <v>0</v>
      </c>
    </row>
    <row r="351" spans="7:11">
      <c r="G351" t="str">
        <f t="shared" si="33"/>
        <v/>
      </c>
      <c r="H351" t="str">
        <f t="shared" si="34"/>
        <v/>
      </c>
      <c r="I351" t="str">
        <f t="shared" si="35"/>
        <v/>
      </c>
      <c r="J351" t="str">
        <f t="shared" si="36"/>
        <v/>
      </c>
      <c r="K351" s="33">
        <f t="shared" si="37"/>
        <v>0</v>
      </c>
    </row>
    <row r="352" spans="7:11">
      <c r="G352" t="str">
        <f t="shared" ref="G352:G367" si="38">IFERROR(MID(C352,2,LEN(C352)-5)*1,"")</f>
        <v/>
      </c>
      <c r="H352" t="str">
        <f t="shared" ref="H352:H367" si="39">IFERROR(MID(D352,2,LEN(D352)-5)*1,"")</f>
        <v/>
      </c>
      <c r="I352" t="str">
        <f t="shared" ref="I352:I367" si="40">IFERROR(MID(E352,2,LEN(E352)-5)*1,"")</f>
        <v/>
      </c>
      <c r="J352" t="str">
        <f t="shared" si="36"/>
        <v/>
      </c>
      <c r="K352" s="33">
        <f t="shared" si="37"/>
        <v>0</v>
      </c>
    </row>
    <row r="353" spans="7:11">
      <c r="G353" t="str">
        <f t="shared" si="38"/>
        <v/>
      </c>
      <c r="H353" t="str">
        <f t="shared" si="39"/>
        <v/>
      </c>
      <c r="I353" t="str">
        <f t="shared" si="40"/>
        <v/>
      </c>
      <c r="J353" t="str">
        <f t="shared" ref="J353:J367" si="41">IFERROR(MID(F353,2,LEN(F353)-5)*1,"")</f>
        <v/>
      </c>
      <c r="K353" s="33">
        <f t="shared" si="37"/>
        <v>0</v>
      </c>
    </row>
    <row r="354" spans="7:11">
      <c r="G354" t="str">
        <f t="shared" si="38"/>
        <v/>
      </c>
      <c r="H354" t="str">
        <f t="shared" si="39"/>
        <v/>
      </c>
      <c r="I354" t="str">
        <f t="shared" si="40"/>
        <v/>
      </c>
      <c r="J354" t="str">
        <f t="shared" si="41"/>
        <v/>
      </c>
      <c r="K354" s="33">
        <f t="shared" si="37"/>
        <v>0</v>
      </c>
    </row>
    <row r="355" spans="7:11">
      <c r="G355" t="str">
        <f t="shared" si="38"/>
        <v/>
      </c>
      <c r="H355" t="str">
        <f t="shared" si="39"/>
        <v/>
      </c>
      <c r="I355" t="str">
        <f t="shared" si="40"/>
        <v/>
      </c>
      <c r="J355" t="str">
        <f t="shared" si="41"/>
        <v/>
      </c>
      <c r="K355" s="33">
        <f t="shared" si="37"/>
        <v>0</v>
      </c>
    </row>
    <row r="356" spans="7:11">
      <c r="G356" t="str">
        <f t="shared" si="38"/>
        <v/>
      </c>
      <c r="H356" t="str">
        <f t="shared" si="39"/>
        <v/>
      </c>
      <c r="I356" t="str">
        <f t="shared" si="40"/>
        <v/>
      </c>
      <c r="J356" t="str">
        <f t="shared" si="41"/>
        <v/>
      </c>
      <c r="K356" s="33">
        <f t="shared" si="37"/>
        <v>0</v>
      </c>
    </row>
    <row r="357" spans="7:11">
      <c r="G357" t="str">
        <f t="shared" si="38"/>
        <v/>
      </c>
      <c r="H357" t="str">
        <f t="shared" si="39"/>
        <v/>
      </c>
      <c r="I357" t="str">
        <f t="shared" si="40"/>
        <v/>
      </c>
      <c r="J357" t="str">
        <f t="shared" si="41"/>
        <v/>
      </c>
      <c r="K357" s="33">
        <f t="shared" si="37"/>
        <v>0</v>
      </c>
    </row>
    <row r="358" spans="7:11">
      <c r="G358" t="str">
        <f t="shared" si="38"/>
        <v/>
      </c>
      <c r="H358" t="str">
        <f t="shared" si="39"/>
        <v/>
      </c>
      <c r="I358" t="str">
        <f t="shared" si="40"/>
        <v/>
      </c>
      <c r="J358" t="str">
        <f t="shared" si="41"/>
        <v/>
      </c>
      <c r="K358" s="33">
        <f t="shared" si="37"/>
        <v>0</v>
      </c>
    </row>
    <row r="359" spans="7:11">
      <c r="G359" t="str">
        <f t="shared" si="38"/>
        <v/>
      </c>
      <c r="H359" t="str">
        <f t="shared" si="39"/>
        <v/>
      </c>
      <c r="I359" t="str">
        <f t="shared" si="40"/>
        <v/>
      </c>
      <c r="J359" t="str">
        <f t="shared" si="41"/>
        <v/>
      </c>
      <c r="K359" s="33">
        <f t="shared" si="37"/>
        <v>0</v>
      </c>
    </row>
    <row r="360" spans="7:11">
      <c r="G360" t="str">
        <f t="shared" si="38"/>
        <v/>
      </c>
      <c r="H360" t="str">
        <f t="shared" si="39"/>
        <v/>
      </c>
      <c r="I360" t="str">
        <f t="shared" si="40"/>
        <v/>
      </c>
      <c r="J360" t="str">
        <f t="shared" si="41"/>
        <v/>
      </c>
      <c r="K360" s="33">
        <f t="shared" si="37"/>
        <v>0</v>
      </c>
    </row>
    <row r="361" spans="7:11">
      <c r="G361" t="str">
        <f t="shared" si="38"/>
        <v/>
      </c>
      <c r="H361" t="str">
        <f t="shared" si="39"/>
        <v/>
      </c>
      <c r="I361" t="str">
        <f t="shared" si="40"/>
        <v/>
      </c>
      <c r="J361" t="str">
        <f t="shared" si="41"/>
        <v/>
      </c>
      <c r="K361" s="33">
        <f t="shared" si="37"/>
        <v>0</v>
      </c>
    </row>
    <row r="362" spans="7:11">
      <c r="G362" t="str">
        <f t="shared" si="38"/>
        <v/>
      </c>
      <c r="H362" t="str">
        <f t="shared" si="39"/>
        <v/>
      </c>
      <c r="I362" t="str">
        <f t="shared" si="40"/>
        <v/>
      </c>
      <c r="J362" t="str">
        <f t="shared" si="41"/>
        <v/>
      </c>
      <c r="K362" s="33">
        <f t="shared" si="37"/>
        <v>0</v>
      </c>
    </row>
    <row r="363" spans="7:11">
      <c r="G363" t="str">
        <f t="shared" si="38"/>
        <v/>
      </c>
      <c r="H363" t="str">
        <f t="shared" si="39"/>
        <v/>
      </c>
      <c r="I363" t="str">
        <f t="shared" si="40"/>
        <v/>
      </c>
      <c r="J363" t="str">
        <f t="shared" si="41"/>
        <v/>
      </c>
      <c r="K363" s="33">
        <f t="shared" si="37"/>
        <v>0</v>
      </c>
    </row>
    <row r="364" spans="7:11">
      <c r="G364" t="str">
        <f t="shared" si="38"/>
        <v/>
      </c>
      <c r="H364" t="str">
        <f t="shared" si="39"/>
        <v/>
      </c>
      <c r="I364" t="str">
        <f t="shared" si="40"/>
        <v/>
      </c>
      <c r="J364" t="str">
        <f t="shared" si="41"/>
        <v/>
      </c>
      <c r="K364" s="33">
        <f t="shared" si="37"/>
        <v>0</v>
      </c>
    </row>
    <row r="365" spans="7:11">
      <c r="G365" t="str">
        <f t="shared" si="38"/>
        <v/>
      </c>
      <c r="H365" t="str">
        <f t="shared" si="39"/>
        <v/>
      </c>
      <c r="I365" t="str">
        <f t="shared" si="40"/>
        <v/>
      </c>
      <c r="J365" t="str">
        <f t="shared" si="41"/>
        <v/>
      </c>
      <c r="K365" s="33">
        <f t="shared" si="37"/>
        <v>0</v>
      </c>
    </row>
    <row r="366" spans="7:11">
      <c r="G366" t="str">
        <f t="shared" si="38"/>
        <v/>
      </c>
      <c r="H366" t="str">
        <f t="shared" si="39"/>
        <v/>
      </c>
      <c r="I366" t="str">
        <f t="shared" si="40"/>
        <v/>
      </c>
      <c r="J366" t="str">
        <f t="shared" si="41"/>
        <v/>
      </c>
      <c r="K366" s="33">
        <f t="shared" si="37"/>
        <v>0</v>
      </c>
    </row>
    <row r="367" spans="7:11">
      <c r="G367" t="str">
        <f t="shared" si="38"/>
        <v/>
      </c>
      <c r="H367" t="str">
        <f t="shared" si="39"/>
        <v/>
      </c>
      <c r="I367" t="str">
        <f t="shared" si="40"/>
        <v/>
      </c>
      <c r="J367" t="str">
        <f t="shared" si="41"/>
        <v/>
      </c>
      <c r="K367" s="33">
        <f t="shared" si="37"/>
        <v>0</v>
      </c>
    </row>
    <row r="368" spans="7:11">
      <c r="G368" t="str">
        <f t="shared" ref="G368:G390" si="42">IFERROR(MID(C368,2,LEN(C368)-5)*1,"")</f>
        <v/>
      </c>
    </row>
    <row r="369" spans="7:7">
      <c r="G369" t="str">
        <f t="shared" si="42"/>
        <v/>
      </c>
    </row>
    <row r="370" spans="7:7">
      <c r="G370" t="str">
        <f t="shared" si="42"/>
        <v/>
      </c>
    </row>
    <row r="371" spans="7:7">
      <c r="G371" t="str">
        <f t="shared" si="42"/>
        <v/>
      </c>
    </row>
    <row r="372" spans="7:7">
      <c r="G372" t="str">
        <f t="shared" si="42"/>
        <v/>
      </c>
    </row>
    <row r="373" spans="7:7">
      <c r="G373" t="str">
        <f t="shared" si="42"/>
        <v/>
      </c>
    </row>
    <row r="374" spans="7:7">
      <c r="G374" t="str">
        <f t="shared" si="42"/>
        <v/>
      </c>
    </row>
    <row r="375" spans="7:7">
      <c r="G375" t="str">
        <f t="shared" si="42"/>
        <v/>
      </c>
    </row>
    <row r="376" spans="7:7">
      <c r="G376" t="str">
        <f t="shared" si="42"/>
        <v/>
      </c>
    </row>
    <row r="377" spans="7:7">
      <c r="G377" t="str">
        <f t="shared" si="42"/>
        <v/>
      </c>
    </row>
    <row r="378" spans="7:7">
      <c r="G378" t="str">
        <f t="shared" si="42"/>
        <v/>
      </c>
    </row>
    <row r="379" spans="7:7">
      <c r="G379" t="str">
        <f t="shared" si="42"/>
        <v/>
      </c>
    </row>
    <row r="380" spans="7:7">
      <c r="G380" t="str">
        <f t="shared" si="42"/>
        <v/>
      </c>
    </row>
    <row r="381" spans="7:7">
      <c r="G381" t="str">
        <f t="shared" si="42"/>
        <v/>
      </c>
    </row>
    <row r="382" spans="7:7">
      <c r="G382" t="str">
        <f t="shared" si="42"/>
        <v/>
      </c>
    </row>
    <row r="383" spans="7:7">
      <c r="G383" t="str">
        <f t="shared" si="42"/>
        <v/>
      </c>
    </row>
    <row r="384" spans="7:7">
      <c r="G384" t="str">
        <f t="shared" si="42"/>
        <v/>
      </c>
    </row>
    <row r="385" spans="7:7">
      <c r="G385" t="str">
        <f t="shared" si="42"/>
        <v/>
      </c>
    </row>
    <row r="386" spans="7:7">
      <c r="G386" t="str">
        <f t="shared" si="42"/>
        <v/>
      </c>
    </row>
    <row r="387" spans="7:7">
      <c r="G387" t="str">
        <f t="shared" si="42"/>
        <v/>
      </c>
    </row>
    <row r="388" spans="7:7">
      <c r="G388" t="str">
        <f t="shared" si="42"/>
        <v/>
      </c>
    </row>
    <row r="389" spans="7:7">
      <c r="G389" t="str">
        <f t="shared" si="42"/>
        <v/>
      </c>
    </row>
    <row r="390" spans="7:7">
      <c r="G390" t="str">
        <f t="shared" si="42"/>
        <v/>
      </c>
    </row>
  </sheetData>
  <autoFilter ref="A1:K390" xr:uid="{00000000-0009-0000-0000-000007000000}">
    <sortState xmlns:xlrd2="http://schemas.microsoft.com/office/spreadsheetml/2017/richdata2" ref="A2:K390">
      <sortCondition descending="1" ref="K1:K390"/>
    </sortState>
  </autoFilter>
  <conditionalFormatting sqref="K1:K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">
    <outlinePr summaryBelow="0" summaryRight="0"/>
  </sheetPr>
  <dimension ref="A1:N1002"/>
  <sheetViews>
    <sheetView zoomScale="150" zoomScaleNormal="150" workbookViewId="0">
      <pane ySplit="13" topLeftCell="A14" activePane="bottomLeft" state="frozen"/>
      <selection activeCell="F18" sqref="F18"/>
      <selection pane="bottomLeft" activeCell="L9" sqref="L9"/>
    </sheetView>
  </sheetViews>
  <sheetFormatPr baseColWidth="10" defaultColWidth="14.5" defaultRowHeight="15.75" customHeight="1"/>
  <cols>
    <col min="1" max="1" width="8.83203125" style="40" customWidth="1"/>
    <col min="2" max="2" width="13" style="40" bestFit="1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9.33203125" style="40" bestFit="1" customWidth="1"/>
    <col min="9" max="9" width="7.5" style="40" customWidth="1"/>
    <col min="10" max="10" width="11.83203125" style="40" customWidth="1"/>
    <col min="11" max="11" width="7.83203125" style="40" customWidth="1"/>
    <col min="12" max="12" width="9.5" style="40" customWidth="1"/>
    <col min="13" max="13" width="10.5" style="40" customWidth="1"/>
    <col min="14" max="14" width="13" style="40" customWidth="1"/>
  </cols>
  <sheetData>
    <row r="1" spans="1:14" ht="15.75" customHeight="1">
      <c r="A1" s="1"/>
      <c r="B1" s="20" t="s">
        <v>2313</v>
      </c>
      <c r="C1" s="20"/>
      <c r="H1" s="20" t="str">
        <f t="shared" ref="H1:N1" si="0">H11</f>
        <v>Comp</v>
      </c>
      <c r="I1" s="20" t="str">
        <f t="shared" si="0"/>
        <v>Att</v>
      </c>
      <c r="J1" s="20" t="str">
        <f t="shared" si="0"/>
        <v>P Yds</v>
      </c>
      <c r="K1" s="20" t="str">
        <f t="shared" si="0"/>
        <v>P TD</v>
      </c>
      <c r="L1" s="20" t="str">
        <f t="shared" si="0"/>
        <v>Int</v>
      </c>
      <c r="M1" s="20" t="str">
        <f t="shared" si="0"/>
        <v>Rush Yds</v>
      </c>
      <c r="N1" s="20" t="str">
        <f t="shared" si="0"/>
        <v>Rush Att</v>
      </c>
    </row>
    <row r="2" spans="1:14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24.5</v>
      </c>
      <c r="I2" s="2">
        <v>35.5</v>
      </c>
      <c r="J2" s="2">
        <v>250.5</v>
      </c>
      <c r="K2" s="2">
        <v>1.5</v>
      </c>
      <c r="L2" s="5">
        <v>0.5</v>
      </c>
      <c r="M2" s="5">
        <v>5.5</v>
      </c>
      <c r="N2" s="5">
        <v>29.5</v>
      </c>
    </row>
    <row r="3" spans="1:14" ht="15.75" customHeight="1">
      <c r="A3" s="1"/>
      <c r="B3" s="6"/>
      <c r="C3" s="6"/>
      <c r="D3" s="7"/>
      <c r="E3" s="20" t="s">
        <v>2316</v>
      </c>
      <c r="G3" s="3" t="s">
        <v>2317</v>
      </c>
      <c r="H3" s="7" t="e">
        <f t="shared" ref="H3:N3" si="1">COUNTIFS($A$12:$A$99,"&lt;="&amp;$B$2,$H$12:$H$99,"&gt;0",H12:H99,"&lt;"&amp;H$2)/COUNTIFS($H$12:$H$99,"&gt;0",$A$12:$A$99,"&lt;="&amp;$B$2,H$12:H$99,"&lt;&gt;"&amp;H$2)</f>
        <v>#DIV/0!</v>
      </c>
      <c r="I3" s="7" t="e">
        <f t="shared" si="1"/>
        <v>#DIV/0!</v>
      </c>
      <c r="J3" s="7" t="e">
        <f t="shared" si="1"/>
        <v>#DIV/0!</v>
      </c>
      <c r="K3" s="7" t="e">
        <f t="shared" si="1"/>
        <v>#DIV/0!</v>
      </c>
      <c r="L3" s="7" t="e">
        <f t="shared" si="1"/>
        <v>#DIV/0!</v>
      </c>
      <c r="M3" s="7" t="e">
        <f t="shared" si="1"/>
        <v>#DIV/0!</v>
      </c>
      <c r="N3" s="7" t="e">
        <f t="shared" si="1"/>
        <v>#DIV/0!</v>
      </c>
    </row>
    <row r="4" spans="1:14" ht="15.75" customHeight="1">
      <c r="A4" s="1"/>
      <c r="D4" s="8" t="e">
        <f>IF(D3&gt;0.5, 100/(1-1/D3),100/D3-100)</f>
        <v>#DIV/0!</v>
      </c>
      <c r="G4" s="3" t="s">
        <v>2318</v>
      </c>
      <c r="H4" s="8" t="e">
        <f t="shared" ref="H4:N4" si="2">IF(H3&gt;0.5, 100/(1-1/H3),100/H3-100)</f>
        <v>#DIV/0!</v>
      </c>
      <c r="I4" s="8" t="e">
        <f t="shared" si="2"/>
        <v>#DIV/0!</v>
      </c>
      <c r="J4" s="8" t="e">
        <f t="shared" si="2"/>
        <v>#DIV/0!</v>
      </c>
      <c r="K4" s="8" t="e">
        <f t="shared" si="2"/>
        <v>#DIV/0!</v>
      </c>
      <c r="L4" s="8" t="e">
        <f t="shared" si="2"/>
        <v>#DIV/0!</v>
      </c>
      <c r="M4" s="8" t="e">
        <f t="shared" si="2"/>
        <v>#DIV/0!</v>
      </c>
      <c r="N4" s="8" t="e">
        <f t="shared" si="2"/>
        <v>#DIV/0!</v>
      </c>
    </row>
    <row r="5" spans="1:14" ht="15.75" customHeight="1">
      <c r="A5" s="1"/>
      <c r="D5" s="7"/>
      <c r="E5" s="20" t="s">
        <v>2319</v>
      </c>
      <c r="G5" s="3" t="s">
        <v>2317</v>
      </c>
      <c r="H5" s="7" t="e">
        <f t="shared" ref="H5:N5" si="3">COUNTIFS($A$12:$A$99,"&lt;="&amp;$B$2,$H$12:$H$99,"&gt;0",$D$12:$D$99,"@*",H$12:H$99,"&lt;"&amp;H$2)/COUNTIFS($A$12:$A$99,"&lt;="&amp;$B$2,$H$12:$H$99,"&gt;0",$D$12:$D$99,"@*",H$12:H$99,"&lt;&gt;"&amp;H$2)</f>
        <v>#DIV/0!</v>
      </c>
      <c r="I5" s="7" t="e">
        <f t="shared" si="3"/>
        <v>#DIV/0!</v>
      </c>
      <c r="J5" s="7" t="e">
        <f t="shared" si="3"/>
        <v>#DIV/0!</v>
      </c>
      <c r="K5" s="7" t="e">
        <f t="shared" si="3"/>
        <v>#DIV/0!</v>
      </c>
      <c r="L5" s="7" t="e">
        <f t="shared" si="3"/>
        <v>#DIV/0!</v>
      </c>
      <c r="M5" s="7" t="e">
        <f t="shared" si="3"/>
        <v>#DIV/0!</v>
      </c>
      <c r="N5" s="7" t="e">
        <f t="shared" si="3"/>
        <v>#DIV/0!</v>
      </c>
    </row>
    <row r="6" spans="1:14" ht="15.75" customHeight="1">
      <c r="A6" s="1"/>
      <c r="D6" s="8"/>
      <c r="G6" s="3" t="s">
        <v>2318</v>
      </c>
      <c r="H6" s="8" t="e">
        <f t="shared" ref="H6:N6" si="4">IF(H5&gt;0.5, 100/(1-1/H5),100/H5-100)</f>
        <v>#DIV/0!</v>
      </c>
      <c r="I6" s="8" t="e">
        <f t="shared" si="4"/>
        <v>#DIV/0!</v>
      </c>
      <c r="J6" s="8" t="e">
        <f t="shared" si="4"/>
        <v>#DIV/0!</v>
      </c>
      <c r="K6" s="8" t="e">
        <f t="shared" si="4"/>
        <v>#DIV/0!</v>
      </c>
      <c r="L6" s="8" t="e">
        <f t="shared" si="4"/>
        <v>#DIV/0!</v>
      </c>
      <c r="M6" s="8" t="e">
        <f t="shared" si="4"/>
        <v>#DIV/0!</v>
      </c>
      <c r="N6" s="8" t="e">
        <f t="shared" si="4"/>
        <v>#DIV/0!</v>
      </c>
    </row>
    <row r="7" spans="1:14" ht="15.75" customHeight="1">
      <c r="A7" s="1"/>
      <c r="D7" s="7"/>
      <c r="E7" s="20" t="s">
        <v>2320</v>
      </c>
      <c r="G7" s="3" t="s">
        <v>2317</v>
      </c>
      <c r="H7" s="7" t="e">
        <f t="shared" ref="H7:N7" si="5">COUNTIFS($A$12:$A$99,"&lt;="&amp;$B$2,$H$12:$H$99,"&gt;0",$D$12:$D$99,"&lt;&gt;@*",H$12:H$99,"&lt;"&amp;H$2)/COUNTIFS($A$12:$A$99,"&lt;="&amp;$B$2,$H$12:$H$99,"&gt;0",$D$12:$D$99,"&lt;&gt;@*",H$12:H$99,"&lt;&gt;"&amp;H$2)</f>
        <v>#DIV/0!</v>
      </c>
      <c r="I7" s="7" t="e">
        <f t="shared" si="5"/>
        <v>#DIV/0!</v>
      </c>
      <c r="J7" s="7" t="e">
        <f t="shared" si="5"/>
        <v>#DIV/0!</v>
      </c>
      <c r="K7" s="7" t="e">
        <f t="shared" si="5"/>
        <v>#DIV/0!</v>
      </c>
      <c r="L7" s="7" t="e">
        <f t="shared" si="5"/>
        <v>#DIV/0!</v>
      </c>
      <c r="M7" s="7" t="e">
        <f t="shared" si="5"/>
        <v>#DIV/0!</v>
      </c>
      <c r="N7" s="7" t="e">
        <f t="shared" si="5"/>
        <v>#DIV/0!</v>
      </c>
    </row>
    <row r="8" spans="1:14" ht="15.75" customHeight="1">
      <c r="A8" s="1"/>
      <c r="F8" s="8"/>
      <c r="G8" s="3" t="s">
        <v>2318</v>
      </c>
      <c r="H8" s="8" t="e">
        <f t="shared" ref="H8:N8" si="6">IF(H7&gt;0.5, 100/(1-1/H7),100/H7-100)</f>
        <v>#DIV/0!</v>
      </c>
      <c r="I8" s="8" t="e">
        <f t="shared" si="6"/>
        <v>#DIV/0!</v>
      </c>
      <c r="J8" s="8" t="e">
        <f t="shared" si="6"/>
        <v>#DIV/0!</v>
      </c>
      <c r="K8" s="8" t="e">
        <f t="shared" si="6"/>
        <v>#DIV/0!</v>
      </c>
      <c r="L8" s="8" t="e">
        <f t="shared" si="6"/>
        <v>#DIV/0!</v>
      </c>
      <c r="M8" s="8" t="e">
        <f t="shared" si="6"/>
        <v>#DIV/0!</v>
      </c>
      <c r="N8" s="8" t="e">
        <f t="shared" si="6"/>
        <v>#DIV/0!</v>
      </c>
    </row>
    <row r="9" spans="1:14" ht="15.75" customHeight="1">
      <c r="A9" s="1"/>
      <c r="B9" s="1"/>
      <c r="C9" s="1"/>
      <c r="D9" s="14"/>
      <c r="E9" s="14"/>
      <c r="F9" s="14"/>
      <c r="G9" s="23" t="s">
        <v>2321</v>
      </c>
      <c r="H9" s="24" t="e">
        <f>INDEX(espn!$O:$O,MATCH(B8,espn!$A:$A,0),1)</f>
        <v>#N/A</v>
      </c>
      <c r="I9" s="24" t="e">
        <f>INDEX(espn!$P:$P,MATCH(B8,espn!$A:$A,0),1)</f>
        <v>#N/A</v>
      </c>
      <c r="J9" s="24" t="e">
        <f>INDEX(espn!$C:$C,MATCH(B8,espn!$A:$A,0),1)</f>
        <v>#N/A</v>
      </c>
      <c r="K9" s="24"/>
      <c r="L9" s="24"/>
      <c r="M9" s="24" t="e">
        <f>INDEX(espn!$G:$G,MATCH(B8,espn!$A:$A,0),1)</f>
        <v>#N/A</v>
      </c>
      <c r="N9" s="24" t="e">
        <f>INDEX(espn!$F:$F,MATCH(B8,espn!$A:$A,0),1)</f>
        <v>#N/A</v>
      </c>
    </row>
    <row r="10" spans="1:14" ht="15.75" customHeight="1">
      <c r="A10" s="1"/>
      <c r="B10" s="16"/>
      <c r="C10" s="16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</row>
    <row r="11" spans="1:14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797</v>
      </c>
      <c r="I11" s="19" t="s">
        <v>798</v>
      </c>
      <c r="J11" s="19" t="s">
        <v>2328</v>
      </c>
      <c r="K11" s="19" t="s">
        <v>2329</v>
      </c>
      <c r="L11" s="19" t="s">
        <v>2330</v>
      </c>
      <c r="M11" s="19" t="s">
        <v>2331</v>
      </c>
      <c r="N11" s="19" t="s">
        <v>2332</v>
      </c>
    </row>
    <row r="12" spans="1:14" ht="15.75" customHeight="1">
      <c r="A12" s="10">
        <f t="shared" ref="A12:A43" si="7">COUNTIF(H12:H99,"&gt;0")</f>
        <v>0</v>
      </c>
      <c r="B12" s="11"/>
      <c r="C12" s="11"/>
      <c r="D12" s="17"/>
      <c r="E12" s="17"/>
      <c r="F12" s="17"/>
      <c r="G12" s="17"/>
      <c r="H12" s="21"/>
      <c r="I12" s="21"/>
      <c r="J12" s="21"/>
      <c r="K12" s="21"/>
      <c r="L12" s="21"/>
      <c r="M12" s="21"/>
      <c r="N12" s="21"/>
    </row>
    <row r="13" spans="1:14" ht="15.75" customHeight="1">
      <c r="A13" s="10">
        <f t="shared" si="7"/>
        <v>0</v>
      </c>
      <c r="B13" s="12"/>
      <c r="C13" s="12"/>
      <c r="D13" s="18"/>
      <c r="E13" s="18"/>
      <c r="F13" s="18"/>
      <c r="G13" s="18"/>
      <c r="H13" s="22"/>
      <c r="I13" s="22"/>
      <c r="J13" s="22"/>
      <c r="K13" s="22"/>
      <c r="L13" s="22"/>
      <c r="M13" s="22"/>
      <c r="N13" s="22"/>
    </row>
    <row r="14" spans="1:14" ht="15.75" customHeight="1">
      <c r="A14" s="10">
        <f t="shared" si="7"/>
        <v>0</v>
      </c>
      <c r="B14" s="11"/>
      <c r="C14" s="11"/>
      <c r="D14" s="17"/>
      <c r="E14" s="17"/>
      <c r="F14" s="17"/>
      <c r="G14" s="17"/>
      <c r="H14" s="21"/>
      <c r="I14" s="21"/>
      <c r="J14" s="21"/>
      <c r="K14" s="21"/>
      <c r="L14" s="21"/>
      <c r="M14" s="21"/>
      <c r="N14" s="21"/>
    </row>
    <row r="15" spans="1:14" ht="15.75" customHeight="1">
      <c r="A15" s="10">
        <f t="shared" si="7"/>
        <v>0</v>
      </c>
      <c r="B15" s="12"/>
      <c r="C15" s="12"/>
      <c r="D15" s="18"/>
      <c r="E15" s="18"/>
      <c r="F15" s="18"/>
      <c r="G15" s="18"/>
      <c r="H15" s="22"/>
      <c r="I15" s="22"/>
      <c r="J15" s="22"/>
      <c r="K15" s="22"/>
      <c r="L15" s="22"/>
      <c r="M15" s="22"/>
      <c r="N15" s="22"/>
    </row>
    <row r="16" spans="1:14" ht="15.75" customHeight="1">
      <c r="A16" s="10">
        <f t="shared" si="7"/>
        <v>0</v>
      </c>
      <c r="B16" s="11"/>
      <c r="C16" s="11"/>
      <c r="D16" s="17"/>
      <c r="E16" s="17"/>
      <c r="F16" s="17"/>
      <c r="G16" s="17"/>
      <c r="H16" s="21"/>
      <c r="I16" s="21"/>
      <c r="J16" s="21"/>
      <c r="K16" s="21"/>
      <c r="L16" s="21"/>
      <c r="M16" s="21"/>
      <c r="N16" s="21"/>
    </row>
    <row r="17" spans="1:14" ht="15.75" customHeight="1">
      <c r="A17" s="10">
        <f t="shared" si="7"/>
        <v>0</v>
      </c>
      <c r="B17" s="12"/>
      <c r="C17" s="12"/>
      <c r="D17" s="18"/>
      <c r="E17" s="18"/>
      <c r="F17" s="18"/>
      <c r="G17" s="18"/>
      <c r="H17" s="22"/>
      <c r="I17" s="22"/>
      <c r="J17" s="22"/>
      <c r="K17" s="22"/>
      <c r="L17" s="22"/>
      <c r="M17" s="22"/>
      <c r="N17" s="22"/>
    </row>
    <row r="18" spans="1:14" ht="15.75" customHeight="1">
      <c r="A18" s="10">
        <f t="shared" si="7"/>
        <v>0</v>
      </c>
      <c r="B18" s="11"/>
      <c r="C18" s="11"/>
      <c r="D18" s="17"/>
      <c r="E18" s="17"/>
      <c r="F18" s="17"/>
      <c r="G18" s="17"/>
      <c r="H18" s="21"/>
      <c r="I18" s="21"/>
      <c r="J18" s="21"/>
      <c r="K18" s="21"/>
      <c r="L18" s="21"/>
      <c r="M18" s="21"/>
      <c r="N18" s="21"/>
    </row>
    <row r="19" spans="1:14" ht="15.75" customHeight="1">
      <c r="A19" s="10">
        <f t="shared" si="7"/>
        <v>0</v>
      </c>
      <c r="B19" s="12"/>
      <c r="C19" s="12"/>
      <c r="D19" s="18"/>
      <c r="E19" s="18"/>
      <c r="F19" s="18"/>
      <c r="G19" s="18"/>
      <c r="H19" s="22"/>
      <c r="I19" s="22"/>
      <c r="J19" s="22"/>
      <c r="K19" s="22"/>
      <c r="L19" s="22"/>
      <c r="M19" s="22"/>
      <c r="N19" s="22"/>
    </row>
    <row r="20" spans="1:14" ht="15.75" customHeight="1">
      <c r="A20" s="10">
        <f t="shared" si="7"/>
        <v>0</v>
      </c>
      <c r="B20" s="11"/>
      <c r="C20" s="11"/>
      <c r="D20" s="17"/>
      <c r="E20" s="17"/>
      <c r="F20" s="17"/>
      <c r="G20" s="17"/>
      <c r="H20" s="21"/>
      <c r="I20" s="21"/>
      <c r="J20" s="21"/>
      <c r="K20" s="21"/>
      <c r="L20" s="21"/>
      <c r="M20" s="21"/>
      <c r="N20" s="21"/>
    </row>
    <row r="21" spans="1:14" ht="15.75" customHeight="1">
      <c r="A21" s="10">
        <f t="shared" si="7"/>
        <v>0</v>
      </c>
      <c r="B21" s="12"/>
      <c r="C21" s="12"/>
      <c r="D21" s="18"/>
      <c r="E21" s="18"/>
      <c r="F21" s="18"/>
      <c r="G21" s="18"/>
      <c r="H21" s="22"/>
      <c r="I21" s="22"/>
      <c r="J21" s="22"/>
      <c r="K21" s="22"/>
      <c r="L21" s="22"/>
      <c r="M21" s="22"/>
      <c r="N21" s="22"/>
    </row>
    <row r="22" spans="1:14" ht="15.75" customHeight="1">
      <c r="A22" s="10">
        <f t="shared" si="7"/>
        <v>0</v>
      </c>
      <c r="B22" s="11"/>
      <c r="C22" s="11"/>
      <c r="D22" s="17"/>
      <c r="E22" s="17"/>
      <c r="F22" s="17"/>
      <c r="G22" s="17"/>
      <c r="H22" s="21"/>
      <c r="I22" s="21"/>
      <c r="J22" s="21"/>
      <c r="K22" s="21"/>
      <c r="L22" s="21"/>
      <c r="M22" s="21"/>
      <c r="N22" s="21"/>
    </row>
    <row r="23" spans="1:14" ht="15.75" customHeight="1">
      <c r="A23" s="10">
        <f t="shared" si="7"/>
        <v>0</v>
      </c>
      <c r="B23" s="12"/>
      <c r="C23" s="12"/>
      <c r="D23" s="18"/>
      <c r="E23" s="18"/>
      <c r="F23" s="18"/>
      <c r="G23" s="18"/>
      <c r="H23" s="22"/>
      <c r="I23" s="22"/>
      <c r="J23" s="22"/>
      <c r="K23" s="22"/>
      <c r="L23" s="22"/>
      <c r="M23" s="22"/>
      <c r="N23" s="22"/>
    </row>
    <row r="24" spans="1:14" ht="15.75" customHeight="1">
      <c r="A24" s="10">
        <f t="shared" si="7"/>
        <v>0</v>
      </c>
      <c r="B24" s="11"/>
      <c r="C24" s="11"/>
      <c r="D24" s="17"/>
      <c r="E24" s="17"/>
      <c r="F24" s="17"/>
      <c r="G24" s="17"/>
      <c r="H24" s="21"/>
      <c r="I24" s="21"/>
      <c r="J24" s="21"/>
      <c r="K24" s="21"/>
      <c r="L24" s="21"/>
      <c r="M24" s="21"/>
      <c r="N24" s="21"/>
    </row>
    <row r="25" spans="1:14" ht="15.75" customHeight="1">
      <c r="A25" s="10">
        <f t="shared" si="7"/>
        <v>0</v>
      </c>
      <c r="B25" s="12"/>
      <c r="C25" s="12"/>
      <c r="D25" s="18"/>
      <c r="E25" s="18"/>
      <c r="F25" s="18"/>
      <c r="G25" s="18"/>
      <c r="H25" s="22"/>
      <c r="I25" s="22"/>
      <c r="J25" s="22"/>
      <c r="K25" s="22"/>
      <c r="L25" s="22"/>
      <c r="M25" s="22"/>
      <c r="N25" s="22"/>
    </row>
    <row r="26" spans="1:14" ht="15.75" customHeight="1">
      <c r="A26" s="10">
        <f t="shared" si="7"/>
        <v>0</v>
      </c>
      <c r="B26" s="11"/>
      <c r="C26" s="11"/>
      <c r="D26" s="17"/>
      <c r="E26" s="17"/>
      <c r="F26" s="17"/>
      <c r="G26" s="17"/>
      <c r="H26" s="21"/>
      <c r="I26" s="21"/>
      <c r="J26" s="21"/>
      <c r="K26" s="21"/>
      <c r="L26" s="21"/>
      <c r="M26" s="21"/>
      <c r="N26" s="21"/>
    </row>
    <row r="27" spans="1:14" ht="15.75" customHeight="1">
      <c r="A27" s="10">
        <f t="shared" si="7"/>
        <v>0</v>
      </c>
      <c r="B27" s="12"/>
      <c r="C27" s="12"/>
      <c r="D27" s="18"/>
      <c r="E27" s="18"/>
      <c r="F27" s="18"/>
      <c r="G27" s="18"/>
      <c r="H27" s="22"/>
      <c r="I27" s="22"/>
      <c r="J27" s="22"/>
      <c r="K27" s="22"/>
      <c r="L27" s="22"/>
      <c r="M27" s="22"/>
      <c r="N27" s="22"/>
    </row>
    <row r="28" spans="1:14" ht="15.75" customHeight="1">
      <c r="A28" s="10">
        <f t="shared" si="7"/>
        <v>0</v>
      </c>
      <c r="B28" s="11"/>
      <c r="C28" s="11"/>
      <c r="D28" s="17"/>
      <c r="E28" s="17"/>
      <c r="F28" s="17"/>
      <c r="G28" s="17"/>
      <c r="H28" s="21"/>
      <c r="I28" s="21"/>
      <c r="J28" s="21"/>
      <c r="K28" s="21"/>
      <c r="L28" s="21"/>
      <c r="M28" s="21"/>
      <c r="N28" s="21"/>
    </row>
    <row r="29" spans="1:14" ht="15.75" customHeight="1">
      <c r="A29" s="10">
        <f t="shared" si="7"/>
        <v>0</v>
      </c>
      <c r="B29" s="12"/>
      <c r="C29" s="12"/>
      <c r="D29" s="18"/>
      <c r="E29" s="18"/>
      <c r="F29" s="18"/>
      <c r="G29" s="18"/>
      <c r="H29" s="22"/>
      <c r="I29" s="22"/>
      <c r="J29" s="22"/>
      <c r="K29" s="22"/>
      <c r="L29" s="22"/>
      <c r="M29" s="22"/>
      <c r="N29" s="22"/>
    </row>
    <row r="30" spans="1:14" ht="15.75" customHeight="1">
      <c r="A30" s="10">
        <f t="shared" si="7"/>
        <v>0</v>
      </c>
      <c r="B30" s="11"/>
      <c r="C30" s="11"/>
      <c r="D30" s="17"/>
      <c r="E30" s="17"/>
      <c r="F30" s="17"/>
      <c r="G30" s="17"/>
      <c r="H30" s="21"/>
      <c r="I30" s="21"/>
      <c r="J30" s="21"/>
      <c r="K30" s="21"/>
      <c r="L30" s="21"/>
      <c r="M30" s="21"/>
      <c r="N30" s="21"/>
    </row>
    <row r="31" spans="1:14" ht="15.75" customHeight="1">
      <c r="A31" s="10">
        <f t="shared" si="7"/>
        <v>0</v>
      </c>
      <c r="B31" s="12"/>
      <c r="C31" s="12"/>
      <c r="D31" s="18"/>
      <c r="E31" s="18"/>
      <c r="F31" s="18"/>
      <c r="G31" s="18"/>
      <c r="H31" s="22"/>
      <c r="I31" s="22"/>
      <c r="J31" s="22"/>
      <c r="K31" s="22"/>
      <c r="L31" s="22"/>
      <c r="M31" s="22"/>
      <c r="N31" s="22"/>
    </row>
    <row r="32" spans="1:14" ht="15.75" customHeight="1">
      <c r="A32" s="10">
        <f t="shared" si="7"/>
        <v>0</v>
      </c>
      <c r="B32" s="11"/>
      <c r="C32" s="11"/>
      <c r="D32" s="17"/>
      <c r="E32" s="17"/>
      <c r="F32" s="17"/>
      <c r="G32" s="17"/>
      <c r="H32" s="21"/>
      <c r="I32" s="21"/>
      <c r="J32" s="21"/>
      <c r="K32" s="21"/>
      <c r="L32" s="21"/>
      <c r="M32" s="21"/>
      <c r="N32" s="21"/>
    </row>
    <row r="33" spans="1:14" ht="15.75" customHeight="1">
      <c r="A33" s="10">
        <f t="shared" si="7"/>
        <v>0</v>
      </c>
      <c r="B33" s="12"/>
      <c r="C33" s="12"/>
      <c r="D33" s="18"/>
      <c r="E33" s="18"/>
      <c r="F33" s="18"/>
      <c r="G33" s="18"/>
      <c r="H33" s="22"/>
      <c r="I33" s="22"/>
      <c r="J33" s="22"/>
      <c r="K33" s="22"/>
      <c r="L33" s="22"/>
      <c r="M33" s="22"/>
      <c r="N33" s="22"/>
    </row>
    <row r="34" spans="1:14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/>
    </row>
    <row r="35" spans="1:14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2"/>
    </row>
    <row r="36" spans="1:14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/>
    </row>
    <row r="37" spans="1:14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2"/>
    </row>
    <row r="38" spans="1:14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/>
    </row>
    <row r="39" spans="1:14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2"/>
    </row>
    <row r="40" spans="1:14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/>
    </row>
    <row r="41" spans="1:14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2"/>
    </row>
    <row r="42" spans="1:14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/>
    </row>
    <row r="43" spans="1:14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2"/>
    </row>
    <row r="44" spans="1:14" ht="15.75" customHeight="1">
      <c r="A44" s="10">
        <f t="shared" ref="A44:A75" si="8">COUNTIF(H44:H131,"&gt;0")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/>
    </row>
    <row r="45" spans="1:14" ht="15.75" customHeight="1">
      <c r="A45" s="10">
        <f t="shared" si="8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2"/>
    </row>
    <row r="46" spans="1:14" ht="15.75" customHeight="1">
      <c r="A46" s="10">
        <f t="shared" si="8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/>
    </row>
    <row r="47" spans="1:14" ht="15.75" customHeight="1">
      <c r="A47" s="10">
        <f t="shared" si="8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2"/>
    </row>
    <row r="48" spans="1:14" ht="15.75" customHeight="1">
      <c r="A48" s="10">
        <f t="shared" si="8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/>
    </row>
    <row r="49" spans="1:14" ht="15.75" customHeight="1">
      <c r="A49" s="10">
        <f t="shared" si="8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2"/>
    </row>
    <row r="50" spans="1:14" ht="15.75" customHeight="1">
      <c r="A50" s="10">
        <f t="shared" si="8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/>
    </row>
    <row r="51" spans="1:14" ht="15.75" customHeight="1">
      <c r="A51" s="10">
        <f t="shared" si="8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2"/>
    </row>
    <row r="52" spans="1:14" ht="13" customHeight="1">
      <c r="A52" s="10">
        <f t="shared" si="8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/>
    </row>
    <row r="53" spans="1:14" ht="13" customHeight="1">
      <c r="A53" s="10">
        <f t="shared" si="8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2"/>
    </row>
    <row r="54" spans="1:14" ht="13" customHeight="1">
      <c r="A54" s="10">
        <f t="shared" si="8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/>
    </row>
    <row r="55" spans="1:14" ht="13" customHeight="1">
      <c r="A55" s="10">
        <f t="shared" si="8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2"/>
    </row>
    <row r="56" spans="1:14" ht="13" customHeight="1">
      <c r="A56" s="10">
        <f t="shared" si="8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/>
    </row>
    <row r="57" spans="1:14" ht="13" customHeight="1">
      <c r="A57" s="10">
        <f t="shared" si="8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2"/>
    </row>
    <row r="58" spans="1:14" ht="13" customHeight="1">
      <c r="A58" s="10">
        <f t="shared" si="8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/>
    </row>
    <row r="59" spans="1:14" ht="13" customHeight="1">
      <c r="A59" s="10">
        <f t="shared" si="8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2"/>
    </row>
    <row r="60" spans="1:14" ht="13" customHeight="1">
      <c r="A60" s="10">
        <f t="shared" si="8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/>
    </row>
    <row r="61" spans="1:14" ht="13" customHeight="1">
      <c r="A61" s="10">
        <f t="shared" si="8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2"/>
    </row>
    <row r="62" spans="1:14" ht="13" customHeight="1">
      <c r="A62" s="10">
        <f t="shared" si="8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/>
    </row>
    <row r="63" spans="1:14" ht="13" customHeight="1">
      <c r="A63" s="10">
        <f t="shared" si="8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2"/>
    </row>
    <row r="64" spans="1:14" ht="13" customHeight="1">
      <c r="A64" s="10">
        <f t="shared" si="8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/>
    </row>
    <row r="65" spans="1:14" ht="13" customHeight="1">
      <c r="A65" s="10">
        <f t="shared" si="8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2"/>
    </row>
    <row r="66" spans="1:14" ht="13" customHeight="1">
      <c r="A66" s="10">
        <f t="shared" si="8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/>
    </row>
    <row r="67" spans="1:14" ht="13" customHeight="1">
      <c r="A67" s="10">
        <f t="shared" si="8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2"/>
    </row>
    <row r="68" spans="1:14" ht="13" customHeight="1">
      <c r="A68" s="10">
        <f t="shared" si="8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/>
    </row>
    <row r="69" spans="1:14" ht="13" customHeight="1">
      <c r="A69" s="10">
        <f t="shared" ref="A69:A100" si="9">COUNTIF(H69:H158,"&gt;0")</f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2"/>
    </row>
    <row r="70" spans="1:14" ht="13" customHeight="1">
      <c r="A70" s="10">
        <f t="shared" si="9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/>
    </row>
    <row r="71" spans="1:14" ht="13" customHeight="1">
      <c r="A71" s="10">
        <f t="shared" si="9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2"/>
    </row>
    <row r="72" spans="1:14" ht="13" customHeight="1">
      <c r="A72" s="10">
        <f t="shared" si="9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/>
    </row>
    <row r="73" spans="1:14" ht="13" customHeight="1">
      <c r="A73" s="10">
        <f t="shared" si="9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2"/>
    </row>
    <row r="74" spans="1:14" ht="13" customHeight="1">
      <c r="A74" s="10">
        <f t="shared" si="9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/>
    </row>
    <row r="75" spans="1:14" ht="13" customHeight="1">
      <c r="A75" s="10">
        <f t="shared" si="9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2"/>
    </row>
    <row r="76" spans="1:14" ht="13" customHeight="1">
      <c r="A76" s="10">
        <f t="shared" si="9"/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/>
    </row>
    <row r="77" spans="1:14" ht="13" customHeight="1">
      <c r="A77" s="10">
        <f t="shared" si="9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2"/>
    </row>
    <row r="78" spans="1:14" ht="13" customHeight="1">
      <c r="A78" s="10">
        <f t="shared" si="9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/>
    </row>
    <row r="79" spans="1:14" ht="13" customHeight="1">
      <c r="A79" s="10">
        <f t="shared" si="9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2"/>
    </row>
    <row r="80" spans="1:14" ht="13" customHeight="1">
      <c r="A80" s="10">
        <f t="shared" si="9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/>
    </row>
    <row r="81" spans="1:14" ht="13" customHeight="1">
      <c r="A81" s="10">
        <f t="shared" si="9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2"/>
    </row>
    <row r="82" spans="1:14" ht="13" customHeight="1">
      <c r="A82" s="10">
        <f t="shared" si="9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2"/>
    </row>
    <row r="83" spans="1:14" ht="13" customHeight="1">
      <c r="A83" s="10">
        <f t="shared" si="9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/>
    </row>
    <row r="84" spans="1:14" ht="13" customHeight="1">
      <c r="A84" s="10">
        <f t="shared" si="9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2"/>
    </row>
    <row r="85" spans="1:14" ht="13" customHeight="1">
      <c r="A85" s="10">
        <f t="shared" si="9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2"/>
    </row>
    <row r="86" spans="1:14" ht="15" customHeight="1">
      <c r="A86" s="10">
        <f t="shared" si="9"/>
        <v>0</v>
      </c>
      <c r="B86" s="13"/>
      <c r="C86" s="13"/>
    </row>
    <row r="87" spans="1:14" ht="15" customHeight="1">
      <c r="A87" s="10">
        <f t="shared" si="9"/>
        <v>0</v>
      </c>
      <c r="B87" s="13"/>
      <c r="C87" s="13"/>
    </row>
    <row r="88" spans="1:14" ht="13" customHeight="1">
      <c r="A88" s="10">
        <f t="shared" si="9"/>
        <v>0</v>
      </c>
    </row>
    <row r="89" spans="1:14" ht="13" customHeight="1">
      <c r="A89" s="10">
        <f t="shared" si="9"/>
        <v>0</v>
      </c>
    </row>
    <row r="90" spans="1:14" ht="13" customHeight="1">
      <c r="A90" s="10">
        <f t="shared" si="9"/>
        <v>0</v>
      </c>
    </row>
    <row r="91" spans="1:14" ht="13" customHeight="1">
      <c r="A91" s="10">
        <f t="shared" si="9"/>
        <v>0</v>
      </c>
    </row>
    <row r="92" spans="1:14" ht="13" customHeight="1">
      <c r="A92" s="10">
        <f t="shared" si="9"/>
        <v>0</v>
      </c>
    </row>
    <row r="93" spans="1:14" ht="13" customHeight="1">
      <c r="A93" s="10">
        <f t="shared" si="9"/>
        <v>0</v>
      </c>
    </row>
    <row r="94" spans="1:14" ht="13" customHeight="1">
      <c r="A94" s="10">
        <f t="shared" si="9"/>
        <v>0</v>
      </c>
    </row>
    <row r="95" spans="1:14" ht="13" customHeight="1">
      <c r="A95" s="10">
        <f t="shared" si="9"/>
        <v>0</v>
      </c>
    </row>
    <row r="96" spans="1:14" ht="13" customHeight="1">
      <c r="A96" s="10">
        <f t="shared" si="9"/>
        <v>0</v>
      </c>
    </row>
    <row r="97" spans="1:1" ht="13" customHeight="1">
      <c r="A97" s="10">
        <f t="shared" si="9"/>
        <v>0</v>
      </c>
    </row>
    <row r="98" spans="1:1" ht="13" customHeight="1">
      <c r="A98" s="10">
        <f t="shared" si="9"/>
        <v>0</v>
      </c>
    </row>
    <row r="99" spans="1:1" ht="13" customHeight="1">
      <c r="A99" s="10">
        <f t="shared" si="9"/>
        <v>0</v>
      </c>
    </row>
    <row r="100" spans="1:1" ht="13" customHeight="1">
      <c r="A100" s="10">
        <f t="shared" si="9"/>
        <v>0</v>
      </c>
    </row>
    <row r="101" spans="1:1" ht="13" customHeight="1">
      <c r="A101" s="10">
        <f t="shared" ref="A101:A132" si="10">COUNTIF(H101:H190,"&gt;0")</f>
        <v>0</v>
      </c>
    </row>
    <row r="102" spans="1:1" ht="13" customHeight="1">
      <c r="A102" s="10">
        <f t="shared" si="10"/>
        <v>0</v>
      </c>
    </row>
    <row r="103" spans="1:1" ht="13" customHeight="1">
      <c r="A103" s="10">
        <f t="shared" si="10"/>
        <v>0</v>
      </c>
    </row>
    <row r="104" spans="1:1" ht="13" customHeight="1">
      <c r="A104" s="10">
        <f t="shared" si="10"/>
        <v>0</v>
      </c>
    </row>
    <row r="105" spans="1:1" ht="13" customHeight="1">
      <c r="A105" s="10">
        <f t="shared" si="10"/>
        <v>0</v>
      </c>
    </row>
    <row r="106" spans="1:1" ht="13" customHeight="1">
      <c r="A106" s="10">
        <f t="shared" si="10"/>
        <v>0</v>
      </c>
    </row>
    <row r="107" spans="1:1" ht="13" customHeight="1">
      <c r="A107" s="10">
        <f t="shared" si="10"/>
        <v>0</v>
      </c>
    </row>
    <row r="108" spans="1:1" ht="13" customHeight="1">
      <c r="A108" s="10">
        <f t="shared" si="10"/>
        <v>0</v>
      </c>
    </row>
    <row r="109" spans="1:1" ht="13" customHeight="1">
      <c r="A109" s="10">
        <f t="shared" si="10"/>
        <v>0</v>
      </c>
    </row>
    <row r="110" spans="1:1" ht="13" customHeight="1">
      <c r="A110" s="10">
        <f t="shared" si="10"/>
        <v>0</v>
      </c>
    </row>
    <row r="111" spans="1:1" ht="13" customHeight="1">
      <c r="A111" s="10">
        <f t="shared" si="10"/>
        <v>0</v>
      </c>
    </row>
    <row r="112" spans="1:1" ht="13" customHeight="1">
      <c r="A112" s="10">
        <f t="shared" si="10"/>
        <v>0</v>
      </c>
    </row>
    <row r="113" spans="1:1" ht="13" customHeight="1">
      <c r="A113" s="10">
        <f t="shared" si="10"/>
        <v>0</v>
      </c>
    </row>
    <row r="114" spans="1:1" ht="13" customHeight="1">
      <c r="A114" s="10">
        <f t="shared" si="10"/>
        <v>0</v>
      </c>
    </row>
    <row r="115" spans="1:1" ht="13" customHeight="1">
      <c r="A115" s="10">
        <f t="shared" si="10"/>
        <v>0</v>
      </c>
    </row>
    <row r="116" spans="1:1" ht="13" customHeight="1">
      <c r="A116" s="10">
        <f t="shared" si="10"/>
        <v>0</v>
      </c>
    </row>
    <row r="117" spans="1:1" ht="13" customHeight="1">
      <c r="A117" s="10">
        <f t="shared" si="10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autoFilter ref="B11:N87" xr:uid="{00000000-0009-0000-0000-000008000000}"/>
  <conditionalFormatting sqref="H12:H118">
    <cfRule type="colorScale" priority="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">
    <outlinePr summaryBelow="0" summaryRight="0"/>
  </sheetPr>
  <dimension ref="A1:O1002"/>
  <sheetViews>
    <sheetView zoomScale="150" zoomScaleNormal="150" workbookViewId="0">
      <pane ySplit="13" topLeftCell="A112" activePane="bottomLeft" state="frozen"/>
      <selection activeCell="F18" sqref="F18"/>
      <selection pane="bottomLeft" activeCell="N3" sqref="N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5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5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10.5</v>
      </c>
      <c r="I2" s="5">
        <v>50.5</v>
      </c>
      <c r="J2" s="5">
        <v>0.5</v>
      </c>
      <c r="K2" s="2">
        <v>5</v>
      </c>
      <c r="L2" s="2">
        <v>50.5</v>
      </c>
      <c r="M2" s="2">
        <v>0.5</v>
      </c>
      <c r="N2" s="5">
        <v>100.5</v>
      </c>
      <c r="O2" s="5">
        <v>2.5</v>
      </c>
    </row>
    <row r="3" spans="1:15" ht="15.75" customHeight="1">
      <c r="A3" s="1"/>
      <c r="B3" s="6"/>
      <c r="C3" s="6"/>
      <c r="D3" s="7"/>
      <c r="E3" s="20" t="s">
        <v>2316</v>
      </c>
      <c r="G3" s="3" t="s">
        <v>2317</v>
      </c>
      <c r="H3" s="7" t="e">
        <f t="shared" ref="H3:O3" si="1">COUNTIFS($A$12:$A$99,"&lt;="&amp;$B$2,$H$12:$H$99,"&gt;-1",H12:H99,"&lt;"&amp;H$2)/COUNTIFS($H$12:$H$99,"&gt;-1",$A$12:$A$99,"&lt;="&amp;$B$2,H$12:H$99,"&lt;&gt;"&amp;H$2)</f>
        <v>#DIV/0!</v>
      </c>
      <c r="I3" s="7" t="e">
        <f t="shared" si="1"/>
        <v>#DIV/0!</v>
      </c>
      <c r="J3" s="7" t="e">
        <f t="shared" si="1"/>
        <v>#DIV/0!</v>
      </c>
      <c r="K3" s="7" t="e">
        <f t="shared" si="1"/>
        <v>#DIV/0!</v>
      </c>
      <c r="L3" s="7" t="e">
        <f t="shared" si="1"/>
        <v>#DIV/0!</v>
      </c>
      <c r="M3" s="7" t="e">
        <f t="shared" si="1"/>
        <v>#DIV/0!</v>
      </c>
      <c r="N3" s="7" t="e">
        <f t="shared" si="1"/>
        <v>#DIV/0!</v>
      </c>
      <c r="O3" s="7" t="e">
        <f t="shared" si="1"/>
        <v>#DIV/0!</v>
      </c>
    </row>
    <row r="4" spans="1:15" ht="15.75" customHeight="1">
      <c r="A4" s="1"/>
      <c r="D4" s="8" t="e">
        <f>IF(D3&gt;0.5, 100/(1-1/D3),100/D3-100)</f>
        <v>#DIV/0!</v>
      </c>
      <c r="G4" s="3" t="s">
        <v>2318</v>
      </c>
      <c r="H4" s="8" t="e">
        <f t="shared" ref="H4:O4" si="2">IF(H3&gt;0.5, 100/(1-1/H3),100/H3-100)</f>
        <v>#DIV/0!</v>
      </c>
      <c r="I4" s="8" t="e">
        <f t="shared" si="2"/>
        <v>#DIV/0!</v>
      </c>
      <c r="J4" s="8" t="e">
        <f t="shared" si="2"/>
        <v>#DIV/0!</v>
      </c>
      <c r="K4" s="8" t="e">
        <f t="shared" si="2"/>
        <v>#DIV/0!</v>
      </c>
      <c r="L4" s="8" t="e">
        <f t="shared" si="2"/>
        <v>#DIV/0!</v>
      </c>
      <c r="M4" s="8" t="e">
        <f t="shared" si="2"/>
        <v>#DIV/0!</v>
      </c>
      <c r="N4" s="8" t="e">
        <f t="shared" si="2"/>
        <v>#DIV/0!</v>
      </c>
      <c r="O4" s="8" t="e">
        <f t="shared" si="2"/>
        <v>#DIV/0!</v>
      </c>
    </row>
    <row r="5" spans="1:15" ht="15.75" customHeight="1">
      <c r="A5" s="1"/>
      <c r="D5" s="7"/>
      <c r="E5" s="20" t="s">
        <v>2319</v>
      </c>
      <c r="G5" s="3" t="s">
        <v>2317</v>
      </c>
      <c r="H5" s="7" t="e">
        <f t="shared" ref="H5:O5" si="3">COUNTIFS($A$12:$A$99,"&lt;="&amp;$B$2,$H$12:$H$99,"&gt;-1",$D$12:$D$99,"@*",H$12:H$99,"&lt;"&amp;H$2)/COUNTIFS($A$12:$A$99,"&lt;="&amp;$B$2,$H$12:$H$99,"&gt;-1",$D$12:$D$99,"@*",H$12:H$99,"&lt;&gt;"&amp;H$2)</f>
        <v>#DIV/0!</v>
      </c>
      <c r="I5" s="7" t="e">
        <f t="shared" si="3"/>
        <v>#DIV/0!</v>
      </c>
      <c r="J5" s="7" t="e">
        <f t="shared" si="3"/>
        <v>#DIV/0!</v>
      </c>
      <c r="K5" s="7" t="e">
        <f t="shared" si="3"/>
        <v>#DIV/0!</v>
      </c>
      <c r="L5" s="7" t="e">
        <f t="shared" si="3"/>
        <v>#DIV/0!</v>
      </c>
      <c r="M5" s="7" t="e">
        <f t="shared" si="3"/>
        <v>#DIV/0!</v>
      </c>
      <c r="N5" s="7" t="e">
        <f t="shared" si="3"/>
        <v>#DIV/0!</v>
      </c>
      <c r="O5" s="7" t="e">
        <f t="shared" si="3"/>
        <v>#DIV/0!</v>
      </c>
    </row>
    <row r="6" spans="1:15" ht="15.75" customHeight="1">
      <c r="A6" s="1"/>
      <c r="D6" s="8"/>
      <c r="G6" s="3" t="s">
        <v>2318</v>
      </c>
      <c r="H6" s="8" t="e">
        <f t="shared" ref="H6:O6" si="4">IF(H5&gt;0.5, 100/(1-1/H5),100/H5-100)</f>
        <v>#DIV/0!</v>
      </c>
      <c r="I6" s="8" t="e">
        <f t="shared" si="4"/>
        <v>#DIV/0!</v>
      </c>
      <c r="J6" s="8" t="e">
        <f t="shared" si="4"/>
        <v>#DIV/0!</v>
      </c>
      <c r="K6" s="8" t="e">
        <f t="shared" si="4"/>
        <v>#DIV/0!</v>
      </c>
      <c r="L6" s="8" t="e">
        <f t="shared" si="4"/>
        <v>#DIV/0!</v>
      </c>
      <c r="M6" s="8" t="e">
        <f t="shared" si="4"/>
        <v>#DIV/0!</v>
      </c>
      <c r="N6" s="8" t="e">
        <f t="shared" si="4"/>
        <v>#DIV/0!</v>
      </c>
      <c r="O6" s="8" t="e">
        <f t="shared" si="4"/>
        <v>#DIV/0!</v>
      </c>
    </row>
    <row r="7" spans="1:15" ht="15.75" customHeight="1">
      <c r="A7" s="1"/>
      <c r="D7" s="7"/>
      <c r="E7" s="20" t="s">
        <v>2320</v>
      </c>
      <c r="G7" s="3" t="s">
        <v>2317</v>
      </c>
      <c r="H7" s="7" t="e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#DIV/0!</v>
      </c>
      <c r="I7" s="7" t="e">
        <f t="shared" si="5"/>
        <v>#DIV/0!</v>
      </c>
      <c r="J7" s="7" t="e">
        <f t="shared" si="5"/>
        <v>#DIV/0!</v>
      </c>
      <c r="K7" s="7" t="e">
        <f t="shared" si="5"/>
        <v>#DIV/0!</v>
      </c>
      <c r="L7" s="7" t="e">
        <f t="shared" si="5"/>
        <v>#DIV/0!</v>
      </c>
      <c r="M7" s="7" t="e">
        <f t="shared" si="5"/>
        <v>#DIV/0!</v>
      </c>
      <c r="N7" s="7" t="e">
        <f t="shared" si="5"/>
        <v>#DIV/0!</v>
      </c>
      <c r="O7" s="7" t="e">
        <f t="shared" si="5"/>
        <v>#DIV/0!</v>
      </c>
    </row>
    <row r="8" spans="1:15" ht="15.75" customHeight="1">
      <c r="A8" s="1"/>
      <c r="F8" s="8"/>
      <c r="G8" s="3" t="s">
        <v>2318</v>
      </c>
      <c r="H8" s="8" t="e">
        <f t="shared" ref="H8:O8" si="6">IF(H7&gt;0.5, 100/(1-1/H7),100/H7-100)</f>
        <v>#DIV/0!</v>
      </c>
      <c r="I8" s="8" t="e">
        <f t="shared" si="6"/>
        <v>#DIV/0!</v>
      </c>
      <c r="J8" s="8" t="e">
        <f t="shared" si="6"/>
        <v>#DIV/0!</v>
      </c>
      <c r="K8" s="8" t="e">
        <f t="shared" si="6"/>
        <v>#DIV/0!</v>
      </c>
      <c r="L8" s="8" t="e">
        <f t="shared" si="6"/>
        <v>#DIV/0!</v>
      </c>
      <c r="M8" s="8" t="e">
        <f t="shared" si="6"/>
        <v>#DIV/0!</v>
      </c>
      <c r="N8" s="8" t="e">
        <f t="shared" si="6"/>
        <v>#DIV/0!</v>
      </c>
      <c r="O8" s="8" t="e">
        <f t="shared" si="6"/>
        <v>#DIV/0!</v>
      </c>
    </row>
    <row r="9" spans="1:15" ht="15.75" customHeight="1">
      <c r="A9" s="1"/>
      <c r="B9" s="1"/>
      <c r="C9" s="1"/>
      <c r="D9" s="14"/>
      <c r="E9" s="14"/>
      <c r="F9" s="14"/>
      <c r="G9" s="23" t="s">
        <v>2321</v>
      </c>
      <c r="H9" s="24" t="e">
        <f>INDEX(espn!$F:$F,MATCH(B8,espn!$A:$A,0),1)</f>
        <v>#N/A</v>
      </c>
      <c r="I9" s="24" t="e">
        <f>INDEX(espn!$G:$G,MATCH(B8,espn!$A:$A,0),1)</f>
        <v>#N/A</v>
      </c>
      <c r="J9" s="24"/>
      <c r="K9" s="24" t="e">
        <f>INDEX(espn!$I:$I,MATCH(B8,espn!$A:$A,0),1)</f>
        <v>#N/A</v>
      </c>
      <c r="L9" s="24" t="e">
        <f>INDEX(espn!$J:$J,MATCH(B8,espn!$A:$A,0),1)</f>
        <v>#N/A</v>
      </c>
      <c r="M9" s="24"/>
      <c r="N9" s="24" t="e">
        <f>I9+L9</f>
        <v>#N/A</v>
      </c>
      <c r="O9" s="24"/>
    </row>
    <row r="10" spans="1:15" ht="15.75" customHeight="1">
      <c r="A10" s="1"/>
      <c r="B10" s="16"/>
      <c r="C10" s="16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</row>
    <row r="11" spans="1:15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5" ht="15.75" customHeight="1">
      <c r="A12" s="10">
        <f t="shared" ref="A12:A43" si="7">COUNTIF(H12:H99,"&gt;-1")</f>
        <v>0</v>
      </c>
      <c r="B12" s="11"/>
      <c r="C12" s="11"/>
      <c r="D12" s="17"/>
      <c r="E12" s="17"/>
      <c r="F12" s="17"/>
      <c r="G12" s="17"/>
      <c r="H12" s="21"/>
      <c r="I12" s="21"/>
      <c r="J12" s="21"/>
      <c r="K12" s="21"/>
      <c r="L12" s="21"/>
      <c r="M12" s="21"/>
      <c r="N12" s="21">
        <f t="shared" ref="N12:N43" si="8">L12+I12</f>
        <v>0</v>
      </c>
      <c r="O12">
        <f t="shared" ref="O12:O43" si="9">M12+J12</f>
        <v>0</v>
      </c>
    </row>
    <row r="13" spans="1:15" ht="15.75" customHeight="1">
      <c r="A13" s="10">
        <f t="shared" si="7"/>
        <v>0</v>
      </c>
      <c r="B13" s="12"/>
      <c r="C13" s="12"/>
      <c r="D13" s="18"/>
      <c r="E13" s="18"/>
      <c r="F13" s="18"/>
      <c r="G13" s="18"/>
      <c r="H13" s="22"/>
      <c r="I13" s="22"/>
      <c r="J13" s="22"/>
      <c r="K13" s="22"/>
      <c r="L13" s="22"/>
      <c r="M13" s="22"/>
      <c r="N13" s="21">
        <f t="shared" si="8"/>
        <v>0</v>
      </c>
      <c r="O13">
        <f t="shared" si="9"/>
        <v>0</v>
      </c>
    </row>
    <row r="14" spans="1:15" ht="15.75" customHeight="1">
      <c r="A14" s="10">
        <f t="shared" si="7"/>
        <v>0</v>
      </c>
      <c r="B14" s="11"/>
      <c r="C14" s="11"/>
      <c r="D14" s="17"/>
      <c r="E14" s="17"/>
      <c r="F14" s="17"/>
      <c r="G14" s="17"/>
      <c r="H14" s="21"/>
      <c r="I14" s="21"/>
      <c r="J14" s="21"/>
      <c r="K14" s="21"/>
      <c r="L14" s="21"/>
      <c r="M14" s="21"/>
      <c r="N14" s="21">
        <f t="shared" si="8"/>
        <v>0</v>
      </c>
      <c r="O14">
        <f t="shared" si="9"/>
        <v>0</v>
      </c>
    </row>
    <row r="15" spans="1:15" ht="15.75" customHeight="1">
      <c r="A15" s="10">
        <f t="shared" si="7"/>
        <v>0</v>
      </c>
      <c r="B15" s="12"/>
      <c r="C15" s="12"/>
      <c r="D15" s="18"/>
      <c r="E15" s="18"/>
      <c r="F15" s="18"/>
      <c r="G15" s="18"/>
      <c r="H15" s="22"/>
      <c r="I15" s="22"/>
      <c r="J15" s="22"/>
      <c r="K15" s="22"/>
      <c r="L15" s="22"/>
      <c r="M15" s="22"/>
      <c r="N15" s="21">
        <f t="shared" si="8"/>
        <v>0</v>
      </c>
      <c r="O15">
        <f t="shared" si="9"/>
        <v>0</v>
      </c>
    </row>
    <row r="16" spans="1:15" ht="15.75" customHeight="1">
      <c r="A16" s="10">
        <f t="shared" si="7"/>
        <v>0</v>
      </c>
      <c r="B16" s="11"/>
      <c r="C16" s="11"/>
      <c r="D16" s="17"/>
      <c r="E16" s="17"/>
      <c r="F16" s="17"/>
      <c r="G16" s="17"/>
      <c r="H16" s="21"/>
      <c r="I16" s="21"/>
      <c r="J16" s="21"/>
      <c r="K16" s="21"/>
      <c r="L16" s="21"/>
      <c r="M16" s="21"/>
      <c r="N16" s="21">
        <f t="shared" si="8"/>
        <v>0</v>
      </c>
      <c r="O16">
        <f t="shared" si="9"/>
        <v>0</v>
      </c>
    </row>
    <row r="17" spans="1:15" ht="15.75" customHeight="1">
      <c r="A17" s="10">
        <f t="shared" si="7"/>
        <v>0</v>
      </c>
      <c r="B17" s="12"/>
      <c r="C17" s="12"/>
      <c r="D17" s="18"/>
      <c r="E17" s="18"/>
      <c r="F17" s="18"/>
      <c r="G17" s="18"/>
      <c r="H17" s="22"/>
      <c r="I17" s="22"/>
      <c r="J17" s="22"/>
      <c r="K17" s="22"/>
      <c r="L17" s="22"/>
      <c r="M17" s="22"/>
      <c r="N17" s="21">
        <f t="shared" si="8"/>
        <v>0</v>
      </c>
      <c r="O17">
        <f t="shared" si="9"/>
        <v>0</v>
      </c>
    </row>
    <row r="18" spans="1:15" ht="15.75" customHeight="1">
      <c r="A18" s="10">
        <f t="shared" si="7"/>
        <v>0</v>
      </c>
      <c r="B18" s="11"/>
      <c r="C18" s="11"/>
      <c r="D18" s="17"/>
      <c r="E18" s="17"/>
      <c r="F18" s="17"/>
      <c r="G18" s="17"/>
      <c r="H18" s="21"/>
      <c r="I18" s="21"/>
      <c r="J18" s="21"/>
      <c r="K18" s="21"/>
      <c r="L18" s="21"/>
      <c r="M18" s="21"/>
      <c r="N18" s="21">
        <f t="shared" si="8"/>
        <v>0</v>
      </c>
      <c r="O18">
        <f t="shared" si="9"/>
        <v>0</v>
      </c>
    </row>
    <row r="19" spans="1:15" ht="15.75" customHeight="1">
      <c r="A19" s="10">
        <f t="shared" si="7"/>
        <v>0</v>
      </c>
      <c r="B19" s="12"/>
      <c r="C19" s="12"/>
      <c r="D19" s="18"/>
      <c r="E19" s="18"/>
      <c r="F19" s="18"/>
      <c r="G19" s="18"/>
      <c r="H19" s="22"/>
      <c r="I19" s="22"/>
      <c r="J19" s="22"/>
      <c r="K19" s="22"/>
      <c r="L19" s="22"/>
      <c r="M19" s="22"/>
      <c r="N19" s="21">
        <f t="shared" si="8"/>
        <v>0</v>
      </c>
      <c r="O19">
        <f t="shared" si="9"/>
        <v>0</v>
      </c>
    </row>
    <row r="20" spans="1:15" ht="15.75" customHeight="1">
      <c r="A20" s="10">
        <f t="shared" si="7"/>
        <v>0</v>
      </c>
      <c r="B20" s="11"/>
      <c r="C20" s="11"/>
      <c r="D20" s="17"/>
      <c r="E20" s="17"/>
      <c r="F20" s="17"/>
      <c r="G20" s="17"/>
      <c r="H20" s="21"/>
      <c r="I20" s="21"/>
      <c r="J20" s="21"/>
      <c r="K20" s="21"/>
      <c r="L20" s="21"/>
      <c r="M20" s="21"/>
      <c r="N20" s="21">
        <f t="shared" si="8"/>
        <v>0</v>
      </c>
      <c r="O20">
        <f t="shared" si="9"/>
        <v>0</v>
      </c>
    </row>
    <row r="21" spans="1:15" ht="15.75" customHeight="1">
      <c r="A21" s="10">
        <f t="shared" si="7"/>
        <v>0</v>
      </c>
      <c r="B21" s="12"/>
      <c r="C21" s="12"/>
      <c r="D21" s="18"/>
      <c r="E21" s="18"/>
      <c r="F21" s="18"/>
      <c r="G21" s="18"/>
      <c r="H21" s="22"/>
      <c r="I21" s="22"/>
      <c r="J21" s="22"/>
      <c r="K21" s="22"/>
      <c r="L21" s="22"/>
      <c r="M21" s="22"/>
      <c r="N21" s="21">
        <f t="shared" si="8"/>
        <v>0</v>
      </c>
      <c r="O21">
        <f t="shared" si="9"/>
        <v>0</v>
      </c>
    </row>
    <row r="22" spans="1:15" ht="15.75" customHeight="1">
      <c r="A22" s="10">
        <f t="shared" si="7"/>
        <v>0</v>
      </c>
      <c r="B22" s="11"/>
      <c r="C22" s="11"/>
      <c r="D22" s="17"/>
      <c r="E22" s="17"/>
      <c r="F22" s="17"/>
      <c r="G22" s="17"/>
      <c r="H22" s="21"/>
      <c r="I22" s="21"/>
      <c r="J22" s="21"/>
      <c r="K22" s="21"/>
      <c r="L22" s="21"/>
      <c r="M22" s="21"/>
      <c r="N22" s="21">
        <f t="shared" si="8"/>
        <v>0</v>
      </c>
      <c r="O22">
        <f t="shared" si="9"/>
        <v>0</v>
      </c>
    </row>
    <row r="23" spans="1:15" ht="15.75" customHeight="1">
      <c r="A23" s="10">
        <f t="shared" si="7"/>
        <v>0</v>
      </c>
      <c r="B23" s="12"/>
      <c r="C23" s="12"/>
      <c r="D23" s="18"/>
      <c r="E23" s="18"/>
      <c r="F23" s="18"/>
      <c r="G23" s="18"/>
      <c r="H23" s="22"/>
      <c r="I23" s="22"/>
      <c r="J23" s="22"/>
      <c r="K23" s="22"/>
      <c r="L23" s="22"/>
      <c r="M23" s="22"/>
      <c r="N23" s="21">
        <f t="shared" si="8"/>
        <v>0</v>
      </c>
      <c r="O23">
        <f t="shared" si="9"/>
        <v>0</v>
      </c>
    </row>
    <row r="24" spans="1:15" ht="15.75" customHeight="1">
      <c r="A24" s="10">
        <f t="shared" si="7"/>
        <v>0</v>
      </c>
      <c r="B24" s="11"/>
      <c r="C24" s="11"/>
      <c r="D24" s="17"/>
      <c r="E24" s="17"/>
      <c r="F24" s="17"/>
      <c r="G24" s="17"/>
      <c r="H24" s="21"/>
      <c r="I24" s="21"/>
      <c r="J24" s="21"/>
      <c r="K24" s="21"/>
      <c r="L24" s="21"/>
      <c r="M24" s="21"/>
      <c r="N24" s="21">
        <f t="shared" si="8"/>
        <v>0</v>
      </c>
      <c r="O24">
        <f t="shared" si="9"/>
        <v>0</v>
      </c>
    </row>
    <row r="25" spans="1:15" ht="15.75" customHeight="1">
      <c r="A25" s="10">
        <f t="shared" si="7"/>
        <v>0</v>
      </c>
      <c r="B25" s="12"/>
      <c r="C25" s="12"/>
      <c r="D25" s="18"/>
      <c r="E25" s="18"/>
      <c r="F25" s="18"/>
      <c r="G25" s="18"/>
      <c r="H25" s="22"/>
      <c r="I25" s="22"/>
      <c r="J25" s="22"/>
      <c r="K25" s="22"/>
      <c r="L25" s="22"/>
      <c r="M25" s="22"/>
      <c r="N25" s="21">
        <f t="shared" si="8"/>
        <v>0</v>
      </c>
      <c r="O25">
        <f t="shared" si="9"/>
        <v>0</v>
      </c>
    </row>
    <row r="26" spans="1:15" ht="15.75" customHeight="1">
      <c r="A26" s="10">
        <f t="shared" si="7"/>
        <v>0</v>
      </c>
      <c r="B26" s="11"/>
      <c r="C26" s="11"/>
      <c r="D26" s="17"/>
      <c r="E26" s="17"/>
      <c r="F26" s="17"/>
      <c r="G26" s="17"/>
      <c r="H26" s="21"/>
      <c r="I26" s="21"/>
      <c r="J26" s="21"/>
      <c r="K26" s="21"/>
      <c r="L26" s="21"/>
      <c r="M26" s="21"/>
      <c r="N26" s="21">
        <f t="shared" si="8"/>
        <v>0</v>
      </c>
      <c r="O26">
        <f t="shared" si="9"/>
        <v>0</v>
      </c>
    </row>
    <row r="27" spans="1:15" ht="15.75" customHeight="1">
      <c r="A27" s="10">
        <f t="shared" si="7"/>
        <v>0</v>
      </c>
      <c r="B27" s="12"/>
      <c r="C27" s="12"/>
      <c r="D27" s="18"/>
      <c r="E27" s="18"/>
      <c r="F27" s="18"/>
      <c r="G27" s="18"/>
      <c r="H27" s="22"/>
      <c r="I27" s="22"/>
      <c r="J27" s="22"/>
      <c r="K27" s="22"/>
      <c r="L27" s="22"/>
      <c r="M27" s="22"/>
      <c r="N27" s="21">
        <f t="shared" si="8"/>
        <v>0</v>
      </c>
      <c r="O27">
        <f t="shared" si="9"/>
        <v>0</v>
      </c>
    </row>
    <row r="28" spans="1:15" ht="15.75" customHeight="1">
      <c r="A28" s="10">
        <f t="shared" si="7"/>
        <v>0</v>
      </c>
      <c r="B28" s="11"/>
      <c r="C28" s="11"/>
      <c r="D28" s="17"/>
      <c r="E28" s="17"/>
      <c r="F28" s="17"/>
      <c r="G28" s="17"/>
      <c r="H28" s="21"/>
      <c r="I28" s="21"/>
      <c r="J28" s="21"/>
      <c r="K28" s="21"/>
      <c r="L28" s="21"/>
      <c r="M28" s="21"/>
      <c r="N28" s="21">
        <f t="shared" si="8"/>
        <v>0</v>
      </c>
      <c r="O28">
        <f t="shared" si="9"/>
        <v>0</v>
      </c>
    </row>
    <row r="29" spans="1:15" ht="15.75" customHeight="1">
      <c r="A29" s="10">
        <f t="shared" si="7"/>
        <v>0</v>
      </c>
      <c r="B29" s="12"/>
      <c r="C29" s="12"/>
      <c r="D29" s="18"/>
      <c r="E29" s="18"/>
      <c r="F29" s="18"/>
      <c r="G29" s="18"/>
      <c r="H29" s="22"/>
      <c r="I29" s="22"/>
      <c r="J29" s="22"/>
      <c r="K29" s="22"/>
      <c r="L29" s="22"/>
      <c r="M29" s="22"/>
      <c r="N29" s="21">
        <f t="shared" si="8"/>
        <v>0</v>
      </c>
      <c r="O29">
        <f t="shared" si="9"/>
        <v>0</v>
      </c>
    </row>
    <row r="30" spans="1:15" ht="15.75" customHeight="1">
      <c r="A30" s="10">
        <f t="shared" si="7"/>
        <v>0</v>
      </c>
      <c r="B30" s="11"/>
      <c r="C30" s="11"/>
      <c r="D30" s="17"/>
      <c r="E30" s="17"/>
      <c r="F30" s="17"/>
      <c r="G30" s="17"/>
      <c r="H30" s="21"/>
      <c r="I30" s="21"/>
      <c r="J30" s="21"/>
      <c r="K30" s="21"/>
      <c r="L30" s="21"/>
      <c r="M30" s="21"/>
      <c r="N30" s="21">
        <f t="shared" si="8"/>
        <v>0</v>
      </c>
      <c r="O30">
        <f t="shared" si="9"/>
        <v>0</v>
      </c>
    </row>
    <row r="31" spans="1:15" ht="15.75" customHeight="1">
      <c r="A31" s="10">
        <f t="shared" si="7"/>
        <v>0</v>
      </c>
      <c r="B31" s="12"/>
      <c r="C31" s="12"/>
      <c r="D31" s="18"/>
      <c r="E31" s="18"/>
      <c r="F31" s="18"/>
      <c r="G31" s="18"/>
      <c r="H31" s="22"/>
      <c r="I31" s="22"/>
      <c r="J31" s="22"/>
      <c r="K31" s="22"/>
      <c r="L31" s="22"/>
      <c r="M31" s="22"/>
      <c r="N31" s="21">
        <f t="shared" si="8"/>
        <v>0</v>
      </c>
      <c r="O31">
        <f t="shared" si="9"/>
        <v>0</v>
      </c>
    </row>
    <row r="32" spans="1:15" ht="15.75" customHeight="1">
      <c r="A32" s="10">
        <f t="shared" si="7"/>
        <v>0</v>
      </c>
      <c r="B32" s="11"/>
      <c r="C32" s="11"/>
      <c r="D32" s="17"/>
      <c r="E32" s="17"/>
      <c r="F32" s="17"/>
      <c r="G32" s="17"/>
      <c r="H32" s="21"/>
      <c r="I32" s="21"/>
      <c r="J32" s="21"/>
      <c r="K32" s="21"/>
      <c r="L32" s="21"/>
      <c r="M32" s="21"/>
      <c r="N32" s="21">
        <f t="shared" si="8"/>
        <v>0</v>
      </c>
      <c r="O32">
        <f t="shared" si="9"/>
        <v>0</v>
      </c>
    </row>
    <row r="33" spans="1:15" ht="15.75" customHeight="1">
      <c r="A33" s="10">
        <f t="shared" si="7"/>
        <v>0</v>
      </c>
      <c r="B33" s="12"/>
      <c r="C33" s="12"/>
      <c r="D33" s="18"/>
      <c r="E33" s="18"/>
      <c r="F33" s="18"/>
      <c r="G33" s="18"/>
      <c r="H33" s="22"/>
      <c r="I33" s="22"/>
      <c r="J33" s="22"/>
      <c r="K33" s="22"/>
      <c r="L33" s="22"/>
      <c r="M33" s="22"/>
      <c r="N33" s="21">
        <f t="shared" si="8"/>
        <v>0</v>
      </c>
      <c r="O33">
        <f t="shared" si="9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autoFilter ref="B11:N87" xr:uid="{00000000-0009-0000-0000-000009000000}"/>
  <conditionalFormatting sqref="K12:K118">
    <cfRule type="colorScale" priority="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3">
    <outlinePr summaryBelow="0" summaryRight="0"/>
  </sheetPr>
  <dimension ref="A1:J1002"/>
  <sheetViews>
    <sheetView zoomScale="150" zoomScaleNormal="150" workbookViewId="0">
      <pane ySplit="13" topLeftCell="A14" activePane="bottomLeft" state="frozen"/>
      <selection activeCell="F18" sqref="F18"/>
      <selection pane="bottomLeft" activeCell="D8" sqref="D8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0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0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</v>
      </c>
      <c r="I2" s="2">
        <v>50.5</v>
      </c>
      <c r="J2" s="2">
        <v>0.5</v>
      </c>
    </row>
    <row r="3" spans="1:10" ht="15.75" customHeight="1">
      <c r="A3" s="1"/>
      <c r="B3" s="6"/>
      <c r="C3" s="6"/>
      <c r="D3" s="7"/>
      <c r="E3" s="20" t="s">
        <v>2316</v>
      </c>
      <c r="G3" s="3" t="s">
        <v>2317</v>
      </c>
      <c r="H3" s="7" t="e">
        <f>COUNTIFS($A$12:$A$99,"&lt;="&amp;$B$2,$H$12:$H$99,"&gt;-1",H12:H99,"&lt;"&amp;H$2)/COUNTIFS($H$12:$H$99,"&gt;-1",$A$12:$A$99,"&lt;="&amp;$B$2,H$12:H$99,"&lt;&gt;"&amp;H$2)</f>
        <v>#DIV/0!</v>
      </c>
      <c r="I3" s="7" t="e">
        <f>COUNTIFS($A$12:$A$99,"&lt;="&amp;$B$2,$H$12:$H$99,"&gt;-1",I12:I99,"&lt;"&amp;I$2)/COUNTIFS($H$12:$H$99,"&gt;-1",$A$12:$A$99,"&lt;="&amp;$B$2,I$12:I$99,"&lt;&gt;"&amp;I$2)</f>
        <v>#DIV/0!</v>
      </c>
      <c r="J3" s="7" t="e">
        <f>COUNTIFS($A$12:$A$99,"&lt;="&amp;$B$2,$H$12:$H$99,"&gt;-1",J12:J99,"&lt;"&amp;J$2)/COUNTIFS($H$12:$H$99,"&gt;-1",$A$12:$A$99,"&lt;="&amp;$B$2,J$12:J$99,"&lt;&gt;"&amp;J$2)</f>
        <v>#DIV/0!</v>
      </c>
    </row>
    <row r="4" spans="1:10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 t="e">
        <f>IF(I3&gt;0.5, 100/(1-1/I3),100/I3-100)</f>
        <v>#DIV/0!</v>
      </c>
      <c r="J4" s="8" t="e">
        <f>IF(J3&gt;0.5, 100/(1-1/J3),100/J3-100)</f>
        <v>#DIV/0!</v>
      </c>
    </row>
    <row r="5" spans="1:10" ht="15.75" customHeight="1">
      <c r="A5" s="1"/>
      <c r="D5" s="7"/>
      <c r="E5" s="20" t="s">
        <v>2319</v>
      </c>
      <c r="G5" s="3" t="s">
        <v>2317</v>
      </c>
      <c r="H5" s="7" t="e">
        <f>COUNTIFS($A$12:$A$99,"&lt;="&amp;$B$2,$H$12:$H$99,"&gt;-1",$D$12:$D$99,"@*",H$12:H$99,"&lt;"&amp;H$2)/COUNTIFS($A$12:$A$99,"&lt;="&amp;$B$2,$H$12:$H$99,"&gt;-1",$D$12:$D$99,"@*",H$12:H$99,"&lt;&gt;"&amp;H$2)</f>
        <v>#DIV/0!</v>
      </c>
      <c r="I5" s="7" t="e">
        <f>COUNTIFS($A$12:$A$99,"&lt;="&amp;$B$2,$H$12:$H$99,"&gt;-1",$D$12:$D$99,"@*",I$12:I$99,"&lt;"&amp;I$2)/COUNTIFS($A$12:$A$99,"&lt;="&amp;$B$2,$H$12:$H$99,"&gt;-1",$D$12:$D$99,"@*",I$12:I$99,"&lt;&gt;"&amp;I$2)</f>
        <v>#DIV/0!</v>
      </c>
      <c r="J5" s="7" t="e">
        <f>COUNTIFS($A$12:$A$99,"&lt;="&amp;$B$2,$H$12:$H$99,"&gt;-1",$D$12:$D$99,"@*",J$12:J$99,"&lt;"&amp;J$2)/COUNTIFS($A$12:$A$99,"&lt;="&amp;$B$2,$H$12:$H$99,"&gt;-1",$D$12:$D$99,"@*",J$12:J$99,"&lt;&gt;"&amp;J$2)</f>
        <v>#DIV/0!</v>
      </c>
    </row>
    <row r="6" spans="1:10" ht="15.75" customHeight="1">
      <c r="A6" s="1"/>
      <c r="D6" s="8"/>
      <c r="G6" s="3" t="s">
        <v>2318</v>
      </c>
      <c r="H6" s="8" t="e">
        <f>IF(H5&gt;0.5, 100/(1-1/H5),100/H5-100)</f>
        <v>#DIV/0!</v>
      </c>
      <c r="I6" s="8" t="e">
        <f>IF(I5&gt;0.5, 100/(1-1/I5),100/I5-100)</f>
        <v>#DIV/0!</v>
      </c>
      <c r="J6" s="8" t="e">
        <f>IF(J5&gt;0.5, 100/(1-1/J5),100/J5-100)</f>
        <v>#DIV/0!</v>
      </c>
    </row>
    <row r="7" spans="1:10" ht="15.75" customHeight="1">
      <c r="A7" s="1"/>
      <c r="D7" s="7"/>
      <c r="E7" s="20" t="s">
        <v>2320</v>
      </c>
      <c r="G7" s="3" t="s">
        <v>2317</v>
      </c>
      <c r="H7" s="7" t="e">
        <f>COUNTIFS($A$12:$A$99,"&lt;="&amp;$B$2,$H$12:$H$99,"&gt;-1",$D$12:$D$99,"&lt;&gt;@*",H$12:H$99,"&lt;"&amp;H$2)/COUNTIFS($A$12:$A$99,"&lt;="&amp;$B$2,$H$12:$H$99,"&gt;-1",$D$12:$D$99,"&lt;&gt;@*",H$12:H$99,"&lt;&gt;"&amp;H$2)</f>
        <v>#DIV/0!</v>
      </c>
      <c r="I7" s="7" t="e">
        <f>COUNTIFS($A$12:$A$99,"&lt;="&amp;$B$2,$H$12:$H$99,"&gt;-1",$D$12:$D$99,"&lt;&gt;@*",I$12:I$99,"&lt;"&amp;I$2)/COUNTIFS($A$12:$A$99,"&lt;="&amp;$B$2,$H$12:$H$99,"&gt;-1",$D$12:$D$99,"&lt;&gt;@*",I$12:I$99,"&lt;&gt;"&amp;I$2)</f>
        <v>#DIV/0!</v>
      </c>
      <c r="J7" s="7" t="e">
        <f>COUNTIFS($A$12:$A$99,"&lt;="&amp;$B$2,$H$12:$H$99,"&gt;-1",$D$12:$D$99,"&lt;&gt;@*",J$12:J$99,"&lt;"&amp;J$2)/COUNTIFS($A$12:$A$99,"&lt;="&amp;$B$2,$H$12:$H$99,"&gt;-1",$D$12:$D$99,"&lt;&gt;@*",J$12:J$99,"&lt;&gt;"&amp;J$2)</f>
        <v>#DIV/0!</v>
      </c>
    </row>
    <row r="8" spans="1:10" ht="15.75" customHeight="1">
      <c r="A8" s="1"/>
      <c r="D8" s="8"/>
      <c r="G8" s="3" t="s">
        <v>2318</v>
      </c>
      <c r="H8" s="8" t="e">
        <f>IF(H7&gt;0.5, 100/(1-1/H7),100/H7-100)</f>
        <v>#DIV/0!</v>
      </c>
      <c r="I8" s="8" t="e">
        <f>IF(I7&gt;0.5, 100/(1-1/I7),100/I7-100)</f>
        <v>#DIV/0!</v>
      </c>
      <c r="J8" s="8" t="e">
        <f>IF(J7&gt;0.5, 100/(1-1/J7),100/J7-100)</f>
        <v>#DIV/0!</v>
      </c>
    </row>
    <row r="9" spans="1:10" ht="15.75" customHeight="1">
      <c r="A9" s="1"/>
      <c r="B9" s="1"/>
      <c r="C9" s="1"/>
      <c r="D9" s="14"/>
      <c r="E9" s="14"/>
      <c r="F9" s="14"/>
      <c r="G9" s="23" t="s">
        <v>2321</v>
      </c>
      <c r="H9" s="24" t="e">
        <f>INDEX(espn!$I:$I,MATCH(B8,espn!$A:$A,0),1)</f>
        <v>#N/A</v>
      </c>
      <c r="I9" s="24" t="e">
        <f>INDEX(espn!$J:$J,MATCH(B8,espn!$A:$A,0),1)</f>
        <v>#N/A</v>
      </c>
      <c r="J9" s="24"/>
    </row>
    <row r="10" spans="1:10" ht="15.75" customHeight="1">
      <c r="A10" s="1"/>
      <c r="B10" s="16"/>
      <c r="C10" s="16"/>
      <c r="D10" s="15"/>
      <c r="E10" s="15"/>
      <c r="F10" s="15"/>
      <c r="G10" s="15"/>
      <c r="H10" s="15"/>
      <c r="I10" s="15"/>
      <c r="J10" s="15"/>
    </row>
    <row r="11" spans="1:10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0" ht="15.75" customHeight="1">
      <c r="A12" s="10">
        <f t="shared" ref="A12:A43" si="0">COUNTIF(H12:H99,"&gt;-1")</f>
        <v>0</v>
      </c>
      <c r="B12" s="11"/>
      <c r="C12" s="11"/>
      <c r="D12" s="17"/>
      <c r="E12" s="17"/>
      <c r="F12" s="17"/>
      <c r="G12" s="17"/>
      <c r="H12" s="21"/>
      <c r="I12" s="21"/>
      <c r="J12" s="21"/>
    </row>
    <row r="13" spans="1:10" ht="15.75" customHeight="1">
      <c r="A13" s="10">
        <f t="shared" si="0"/>
        <v>0</v>
      </c>
      <c r="B13" s="12"/>
      <c r="C13" s="12"/>
      <c r="D13" s="18"/>
      <c r="E13" s="18"/>
      <c r="F13" s="18"/>
      <c r="G13" s="18"/>
      <c r="H13" s="22"/>
      <c r="I13" s="22"/>
      <c r="J13" s="22"/>
    </row>
    <row r="14" spans="1:10" ht="15.75" customHeight="1">
      <c r="A14" s="10">
        <f t="shared" si="0"/>
        <v>0</v>
      </c>
      <c r="B14" s="11"/>
      <c r="C14" s="11"/>
      <c r="D14" s="17"/>
      <c r="E14" s="17"/>
      <c r="F14" s="17"/>
      <c r="G14" s="17"/>
      <c r="H14" s="21"/>
      <c r="I14" s="21"/>
      <c r="J14" s="21"/>
    </row>
    <row r="15" spans="1:10" ht="15.75" customHeight="1">
      <c r="A15" s="10">
        <f t="shared" si="0"/>
        <v>0</v>
      </c>
      <c r="B15" s="12"/>
      <c r="C15" s="12"/>
      <c r="D15" s="18"/>
      <c r="E15" s="18"/>
      <c r="F15" s="18"/>
      <c r="G15" s="18"/>
      <c r="H15" s="22"/>
      <c r="I15" s="22"/>
      <c r="J15" s="22"/>
    </row>
    <row r="16" spans="1:10" ht="15.75" customHeight="1">
      <c r="A16" s="10">
        <f t="shared" si="0"/>
        <v>0</v>
      </c>
      <c r="B16" s="11"/>
      <c r="C16" s="11"/>
      <c r="D16" s="17"/>
      <c r="E16" s="17"/>
      <c r="F16" s="17"/>
      <c r="G16" s="17"/>
      <c r="H16" s="21"/>
      <c r="I16" s="21"/>
      <c r="J16" s="21"/>
    </row>
    <row r="17" spans="1:10" ht="15.75" customHeight="1">
      <c r="A17" s="10">
        <f t="shared" si="0"/>
        <v>0</v>
      </c>
      <c r="B17" s="12"/>
      <c r="C17" s="12"/>
      <c r="D17" s="18"/>
      <c r="E17" s="18"/>
      <c r="F17" s="18"/>
      <c r="G17" s="18"/>
      <c r="H17" s="22"/>
      <c r="I17" s="22"/>
      <c r="J17" s="22"/>
    </row>
    <row r="18" spans="1:10" ht="15.75" customHeight="1">
      <c r="A18" s="10">
        <f t="shared" si="0"/>
        <v>0</v>
      </c>
      <c r="B18" s="11"/>
      <c r="C18" s="11"/>
      <c r="D18" s="17"/>
      <c r="E18" s="17"/>
      <c r="F18" s="17"/>
      <c r="G18" s="17"/>
      <c r="H18" s="21"/>
      <c r="I18" s="21"/>
      <c r="J18" s="21"/>
    </row>
    <row r="19" spans="1:10" ht="15.75" customHeight="1">
      <c r="A19" s="10">
        <f t="shared" si="0"/>
        <v>0</v>
      </c>
      <c r="B19" s="12"/>
      <c r="C19" s="12"/>
      <c r="D19" s="18"/>
      <c r="E19" s="18"/>
      <c r="F19" s="18"/>
      <c r="G19" s="18"/>
      <c r="H19" s="22"/>
      <c r="I19" s="22"/>
      <c r="J19" s="22"/>
    </row>
    <row r="20" spans="1:10" ht="15.75" customHeight="1">
      <c r="A20" s="10">
        <f t="shared" si="0"/>
        <v>0</v>
      </c>
      <c r="B20" s="11"/>
      <c r="C20" s="11"/>
      <c r="D20" s="17"/>
      <c r="E20" s="17"/>
      <c r="F20" s="17"/>
      <c r="G20" s="17"/>
      <c r="H20" s="21"/>
      <c r="I20" s="21"/>
      <c r="J20" s="21"/>
    </row>
    <row r="21" spans="1:10" ht="15.75" customHeight="1">
      <c r="A21" s="10">
        <f t="shared" si="0"/>
        <v>0</v>
      </c>
      <c r="B21" s="12"/>
      <c r="C21" s="12"/>
      <c r="D21" s="18"/>
      <c r="E21" s="18"/>
      <c r="F21" s="18"/>
      <c r="G21" s="18"/>
      <c r="H21" s="22"/>
      <c r="I21" s="22"/>
      <c r="J21" s="22"/>
    </row>
    <row r="22" spans="1:10" ht="15.75" customHeight="1">
      <c r="A22" s="10">
        <f t="shared" si="0"/>
        <v>0</v>
      </c>
      <c r="B22" s="11"/>
      <c r="C22" s="11"/>
      <c r="D22" s="17"/>
      <c r="E22" s="17"/>
      <c r="F22" s="17"/>
      <c r="G22" s="17"/>
      <c r="H22" s="21"/>
      <c r="I22" s="21"/>
      <c r="J22" s="21"/>
    </row>
    <row r="23" spans="1:10" ht="15.75" customHeight="1">
      <c r="A23" s="10">
        <f t="shared" si="0"/>
        <v>0</v>
      </c>
      <c r="B23" s="12"/>
      <c r="C23" s="12"/>
      <c r="D23" s="18"/>
      <c r="E23" s="18"/>
      <c r="F23" s="18"/>
      <c r="G23" s="18"/>
      <c r="H23" s="22"/>
      <c r="I23" s="22"/>
      <c r="J23" s="22"/>
    </row>
    <row r="24" spans="1:10" ht="15.75" customHeight="1">
      <c r="A24" s="10">
        <f t="shared" si="0"/>
        <v>0</v>
      </c>
      <c r="B24" s="11"/>
      <c r="C24" s="11"/>
      <c r="D24" s="17"/>
      <c r="E24" s="17"/>
      <c r="F24" s="17"/>
      <c r="G24" s="17"/>
      <c r="H24" s="21"/>
      <c r="I24" s="21"/>
      <c r="J24" s="21"/>
    </row>
    <row r="25" spans="1:10" ht="15.75" customHeight="1">
      <c r="A25" s="10">
        <f t="shared" si="0"/>
        <v>0</v>
      </c>
      <c r="B25" s="12"/>
      <c r="C25" s="12"/>
      <c r="D25" s="18"/>
      <c r="E25" s="18"/>
      <c r="F25" s="18"/>
      <c r="G25" s="18"/>
      <c r="H25" s="22"/>
      <c r="I25" s="22"/>
      <c r="J25" s="22"/>
    </row>
    <row r="26" spans="1:10" ht="15.75" customHeight="1">
      <c r="A26" s="10">
        <f t="shared" si="0"/>
        <v>0</v>
      </c>
      <c r="B26" s="11"/>
      <c r="C26" s="11"/>
      <c r="D26" s="17"/>
      <c r="E26" s="17"/>
      <c r="F26" s="17"/>
      <c r="G26" s="17"/>
      <c r="H26" s="21"/>
      <c r="I26" s="21"/>
      <c r="J26" s="21"/>
    </row>
    <row r="27" spans="1:10" ht="15.75" customHeight="1">
      <c r="A27" s="10">
        <f t="shared" si="0"/>
        <v>0</v>
      </c>
      <c r="B27" s="12"/>
      <c r="C27" s="12"/>
      <c r="D27" s="18"/>
      <c r="E27" s="18"/>
      <c r="F27" s="18"/>
      <c r="G27" s="18"/>
      <c r="H27" s="22"/>
      <c r="I27" s="22"/>
      <c r="J27" s="22"/>
    </row>
    <row r="28" spans="1:10" ht="15.75" customHeight="1">
      <c r="A28" s="10">
        <f t="shared" si="0"/>
        <v>0</v>
      </c>
      <c r="B28" s="11"/>
      <c r="C28" s="11"/>
      <c r="D28" s="17"/>
      <c r="E28" s="17"/>
      <c r="F28" s="17"/>
      <c r="G28" s="17"/>
      <c r="H28" s="21"/>
      <c r="I28" s="21"/>
      <c r="J28" s="21"/>
    </row>
    <row r="29" spans="1:10" ht="15.75" customHeight="1">
      <c r="A29" s="10">
        <f t="shared" si="0"/>
        <v>0</v>
      </c>
      <c r="B29" s="12"/>
      <c r="C29" s="12"/>
      <c r="D29" s="18"/>
      <c r="E29" s="18"/>
      <c r="F29" s="18"/>
      <c r="G29" s="18"/>
      <c r="H29" s="22"/>
      <c r="I29" s="22"/>
      <c r="J29" s="22"/>
    </row>
    <row r="30" spans="1:10" ht="15.75" customHeight="1">
      <c r="A30" s="10">
        <f t="shared" si="0"/>
        <v>0</v>
      </c>
      <c r="B30" s="11"/>
      <c r="C30" s="11"/>
      <c r="D30" s="17"/>
      <c r="E30" s="17"/>
      <c r="F30" s="17"/>
      <c r="G30" s="17"/>
      <c r="H30" s="21"/>
      <c r="I30" s="21"/>
      <c r="J30" s="21"/>
    </row>
    <row r="31" spans="1:10" ht="15.75" customHeight="1">
      <c r="A31" s="10">
        <f t="shared" si="0"/>
        <v>0</v>
      </c>
      <c r="B31" s="12"/>
      <c r="C31" s="12"/>
      <c r="D31" s="18"/>
      <c r="E31" s="18"/>
      <c r="F31" s="18"/>
      <c r="G31" s="18"/>
      <c r="H31" s="22"/>
      <c r="I31" s="22"/>
      <c r="J31" s="22"/>
    </row>
    <row r="32" spans="1:10" ht="15.75" customHeight="1">
      <c r="A32" s="10">
        <f t="shared" si="0"/>
        <v>0</v>
      </c>
      <c r="B32" s="11"/>
      <c r="C32" s="11"/>
      <c r="D32" s="17"/>
      <c r="E32" s="17"/>
      <c r="F32" s="17"/>
      <c r="G32" s="17"/>
      <c r="H32" s="21"/>
      <c r="I32" s="21"/>
      <c r="J32" s="21"/>
    </row>
    <row r="33" spans="1:10" ht="15.75" customHeight="1">
      <c r="A33" s="10">
        <f t="shared" si="0"/>
        <v>0</v>
      </c>
      <c r="B33" s="12"/>
      <c r="C33" s="12"/>
      <c r="D33" s="18"/>
      <c r="E33" s="18"/>
      <c r="F33" s="18"/>
      <c r="G33" s="18"/>
      <c r="H33" s="22"/>
      <c r="I33" s="22"/>
      <c r="J33" s="22"/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autoFilter ref="B11:J87" xr:uid="{00000000-0009-0000-0000-00000A000000}"/>
  <conditionalFormatting sqref="H12:H118">
    <cfRule type="colorScale" priority="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36">
    <outlinePr summaryBelow="0" summaryRight="0"/>
  </sheetPr>
  <dimension ref="A1:Q1002"/>
  <sheetViews>
    <sheetView topLeftCell="A2" zoomScale="150" zoomScaleNormal="150" workbookViewId="0">
      <selection activeCell="B9" sqref="B9"/>
    </sheetView>
  </sheetViews>
  <sheetFormatPr baseColWidth="10" defaultColWidth="14.5" defaultRowHeight="15.75" customHeight="1"/>
  <cols>
    <col min="1" max="1" width="8.83203125" style="40" customWidth="1"/>
    <col min="2" max="2" width="13.1640625" style="40" bestFit="1" customWidth="1"/>
    <col min="3" max="3" width="6.6640625" style="40" bestFit="1" customWidth="1"/>
    <col min="4" max="4" width="7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9.5" style="40" bestFit="1" customWidth="1"/>
    <col min="9" max="9" width="7.5" style="40" customWidth="1"/>
    <col min="10" max="10" width="11.83203125" style="40" customWidth="1"/>
    <col min="11" max="11" width="7.83203125" style="40" customWidth="1"/>
    <col min="12" max="12" width="9.5" style="40" customWidth="1"/>
    <col min="13" max="13" width="10.5" style="40" customWidth="1"/>
    <col min="14" max="14" width="13" style="40" customWidth="1"/>
    <col min="15" max="17" width="14.6640625" style="40" bestFit="1" customWidth="1"/>
  </cols>
  <sheetData>
    <row r="1" spans="1:17" ht="15.75" customHeight="1">
      <c r="A1" s="1"/>
      <c r="B1" s="20" t="s">
        <v>2313</v>
      </c>
      <c r="C1" s="20"/>
      <c r="H1" s="20" t="str">
        <f t="shared" ref="H1:N1" si="0">H11</f>
        <v>Comp</v>
      </c>
      <c r="I1" s="20" t="str">
        <f t="shared" si="0"/>
        <v>Att</v>
      </c>
      <c r="J1" s="20" t="str">
        <f t="shared" si="0"/>
        <v>P Yds</v>
      </c>
      <c r="K1" s="20" t="str">
        <f t="shared" si="0"/>
        <v>P TD</v>
      </c>
      <c r="L1" s="20" t="str">
        <f t="shared" si="0"/>
        <v>Int</v>
      </c>
      <c r="M1" s="20" t="str">
        <f t="shared" si="0"/>
        <v>Rush Yds</v>
      </c>
      <c r="N1" s="20" t="str">
        <f t="shared" si="0"/>
        <v>Rush Att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16.5</v>
      </c>
      <c r="I2" s="2">
        <v>17.5</v>
      </c>
      <c r="J2" s="2">
        <v>10.5</v>
      </c>
      <c r="K2" s="2">
        <v>11.5</v>
      </c>
      <c r="L2" s="5">
        <v>2.5</v>
      </c>
      <c r="M2" s="5">
        <v>1.5</v>
      </c>
      <c r="N2" s="5">
        <v>1.5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N3" si="1">COUNTIFS($A$12:$A$99,"&lt;="&amp;$B$2,$H$12:$H$99,"&gt;0",H12:H99,"&lt;"&amp;H$2)/COUNTIFS($H$12:$H$99,"&gt;0",$A$12:$A$99,"&lt;="&amp;$B$2,H$12:H$99,"&lt;&gt;"&amp;H$2)</f>
        <v>1</v>
      </c>
      <c r="I3" s="7">
        <f t="shared" si="1"/>
        <v>0.33333333333333331</v>
      </c>
      <c r="J3" s="7">
        <f t="shared" si="1"/>
        <v>0</v>
      </c>
      <c r="K3" s="7">
        <f t="shared" si="1"/>
        <v>1</v>
      </c>
      <c r="L3" s="7">
        <f t="shared" si="1"/>
        <v>1</v>
      </c>
      <c r="M3" s="7">
        <f t="shared" si="1"/>
        <v>1</v>
      </c>
      <c r="N3" s="7">
        <f t="shared" si="1"/>
        <v>0.33333333333333331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 t="shared" ref="H4:N4" si="2">IF(H3&gt;0.5, 100/(1-1/H3),100/H3-100)</f>
        <v>#DIV/0!</v>
      </c>
      <c r="I4" s="8">
        <f t="shared" si="2"/>
        <v>200</v>
      </c>
      <c r="J4" s="8" t="e">
        <f t="shared" si="2"/>
        <v>#DIV/0!</v>
      </c>
      <c r="K4" s="8" t="e">
        <f t="shared" si="2"/>
        <v>#DIV/0!</v>
      </c>
      <c r="L4" s="8" t="e">
        <f t="shared" si="2"/>
        <v>#DIV/0!</v>
      </c>
      <c r="M4" s="8" t="e">
        <f t="shared" si="2"/>
        <v>#DIV/0!</v>
      </c>
      <c r="N4" s="8">
        <f t="shared" si="2"/>
        <v>200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N5" si="3">COUNTIFS($A$12:$A$99,"&lt;="&amp;$B$2,$H$12:$H$99,"&gt;0",$D$12:$D$99,"@*",H$12:H$99,"&lt;"&amp;H$2)/COUNTIFS($A$12:$A$99,"&lt;="&amp;$B$2,$H$12:$H$99,"&gt;0",$D$12:$D$99,"@*",H$12:H$99,"&lt;&gt;"&amp;H$2)</f>
        <v>1</v>
      </c>
      <c r="I5" s="7">
        <f t="shared" si="3"/>
        <v>0</v>
      </c>
      <c r="J5" s="7">
        <f t="shared" si="3"/>
        <v>0</v>
      </c>
      <c r="K5" s="7">
        <f t="shared" si="3"/>
        <v>1</v>
      </c>
      <c r="L5" s="7">
        <f t="shared" si="3"/>
        <v>1</v>
      </c>
      <c r="M5" s="7">
        <f t="shared" si="3"/>
        <v>1</v>
      </c>
      <c r="N5" s="7">
        <f t="shared" si="3"/>
        <v>0</v>
      </c>
    </row>
    <row r="6" spans="1:17" ht="15.75" customHeight="1">
      <c r="A6" s="1"/>
      <c r="D6" s="8"/>
      <c r="G6" s="3" t="s">
        <v>2318</v>
      </c>
      <c r="H6" s="8" t="e">
        <f t="shared" ref="H6:N6" si="4">IF(H5&gt;0.5, 100/(1-1/H5),100/H5-100)</f>
        <v>#DIV/0!</v>
      </c>
      <c r="I6" s="8" t="e">
        <f t="shared" si="4"/>
        <v>#DIV/0!</v>
      </c>
      <c r="J6" s="8" t="e">
        <f t="shared" si="4"/>
        <v>#DIV/0!</v>
      </c>
      <c r="K6" s="8" t="e">
        <f t="shared" si="4"/>
        <v>#DIV/0!</v>
      </c>
      <c r="L6" s="8" t="e">
        <f t="shared" si="4"/>
        <v>#DIV/0!</v>
      </c>
      <c r="M6" s="8" t="e">
        <f t="shared" si="4"/>
        <v>#DIV/0!</v>
      </c>
      <c r="N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N7" si="5">COUNTIFS($A$12:$A$99,"&lt;="&amp;$B$2,$H$12:$H$99,"&gt;0",$D$12:$D$99,"&lt;&gt;@*",H$12:H$99,"&lt;"&amp;H$2)/COUNTIFS($A$12:$A$99,"&lt;="&amp;$B$2,$H$12:$H$99,"&gt;0",$D$12:$D$99,"&lt;&gt;@*",H$12:H$99,"&lt;&gt;"&amp;H$2)</f>
        <v>1</v>
      </c>
      <c r="I7" s="7">
        <f t="shared" si="5"/>
        <v>1</v>
      </c>
      <c r="J7" s="7">
        <f t="shared" si="5"/>
        <v>0</v>
      </c>
      <c r="K7" s="7">
        <f t="shared" si="5"/>
        <v>1</v>
      </c>
      <c r="L7" s="7">
        <f t="shared" si="5"/>
        <v>1</v>
      </c>
      <c r="M7" s="7">
        <f t="shared" si="5"/>
        <v>1</v>
      </c>
      <c r="N7" s="7">
        <f t="shared" si="5"/>
        <v>1</v>
      </c>
    </row>
    <row r="8" spans="1:17" ht="15.75" customHeight="1">
      <c r="A8" s="1"/>
      <c r="F8" s="8"/>
      <c r="G8" s="3" t="s">
        <v>2318</v>
      </c>
      <c r="H8" s="8" t="e">
        <f t="shared" ref="H8:N8" si="6">IF(H7&gt;0.5, 100/(1-1/H7),100/H7-100)</f>
        <v>#DIV/0!</v>
      </c>
      <c r="I8" s="8" t="e">
        <f t="shared" si="6"/>
        <v>#DIV/0!</v>
      </c>
      <c r="J8" s="8" t="e">
        <f t="shared" si="6"/>
        <v>#DIV/0!</v>
      </c>
      <c r="K8" s="8" t="e">
        <f t="shared" si="6"/>
        <v>#DIV/0!</v>
      </c>
      <c r="L8" s="8" t="e">
        <f t="shared" si="6"/>
        <v>#DIV/0!</v>
      </c>
      <c r="M8" s="8" t="e">
        <f t="shared" si="6"/>
        <v>#DIV/0!</v>
      </c>
      <c r="N8" s="8" t="e">
        <f t="shared" si="6"/>
        <v>#DIV/0!</v>
      </c>
    </row>
    <row r="9" spans="1:17" ht="15.75" customHeight="1">
      <c r="A9" s="1"/>
      <c r="B9" s="1" t="s">
        <v>2339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797</v>
      </c>
      <c r="I11" s="19" t="s">
        <v>798</v>
      </c>
      <c r="J11" s="19" t="s">
        <v>2328</v>
      </c>
      <c r="K11" s="19" t="s">
        <v>2329</v>
      </c>
      <c r="L11" s="19" t="s">
        <v>2330</v>
      </c>
      <c r="M11" s="19" t="s">
        <v>2331</v>
      </c>
      <c r="N11" s="19" t="s">
        <v>2332</v>
      </c>
    </row>
    <row r="12" spans="1:17" ht="15.75" customHeight="1">
      <c r="A12" s="10">
        <f t="shared" ref="A12:A43" si="7">COUNTIF(H12:H99,"&gt;0")</f>
        <v>3</v>
      </c>
      <c r="B12" s="11" t="s">
        <v>2340</v>
      </c>
      <c r="C12" s="11" t="s">
        <v>2341</v>
      </c>
      <c r="D12" s="17" t="s">
        <v>2342</v>
      </c>
      <c r="E12" s="17" t="s">
        <v>2343</v>
      </c>
      <c r="F12" s="17" t="s">
        <v>2344</v>
      </c>
      <c r="G12" s="17" t="s">
        <v>2345</v>
      </c>
      <c r="H12" s="21">
        <v>15</v>
      </c>
      <c r="I12" s="21">
        <v>25</v>
      </c>
      <c r="J12" s="21">
        <v>232</v>
      </c>
      <c r="K12" s="21">
        <v>2</v>
      </c>
      <c r="L12" s="21">
        <v>0</v>
      </c>
      <c r="M12" s="21">
        <v>-2</v>
      </c>
      <c r="N12" s="21">
        <v>3</v>
      </c>
    </row>
    <row r="13" spans="1:17" ht="15.75" customHeight="1">
      <c r="A13" s="10">
        <f t="shared" si="7"/>
        <v>2</v>
      </c>
      <c r="B13" s="12" t="s">
        <v>2340</v>
      </c>
      <c r="C13" s="12" t="s">
        <v>2341</v>
      </c>
      <c r="D13" s="18" t="s">
        <v>2342</v>
      </c>
      <c r="E13" s="18" t="s">
        <v>2343</v>
      </c>
      <c r="F13" s="18" t="s">
        <v>2344</v>
      </c>
      <c r="G13" s="18" t="s">
        <v>2345</v>
      </c>
      <c r="H13" s="22">
        <v>15</v>
      </c>
      <c r="I13" s="22">
        <v>25</v>
      </c>
      <c r="J13" s="22">
        <v>232</v>
      </c>
      <c r="K13" s="22">
        <v>2</v>
      </c>
      <c r="L13" s="22">
        <v>0</v>
      </c>
      <c r="M13" s="22">
        <v>-2</v>
      </c>
      <c r="N13" s="22">
        <v>3</v>
      </c>
    </row>
    <row r="14" spans="1:17" ht="15.75" customHeight="1">
      <c r="A14" s="10">
        <f t="shared" si="7"/>
        <v>1</v>
      </c>
      <c r="B14" s="11" t="s">
        <v>2346</v>
      </c>
      <c r="C14" s="11" t="s">
        <v>2341</v>
      </c>
      <c r="D14" s="17">
        <v>0</v>
      </c>
      <c r="E14" s="17" t="s">
        <v>2347</v>
      </c>
      <c r="F14" s="17" t="s">
        <v>2348</v>
      </c>
      <c r="G14" s="17">
        <v>0</v>
      </c>
      <c r="H14" s="21">
        <v>9</v>
      </c>
      <c r="I14" s="21">
        <v>16</v>
      </c>
      <c r="J14" s="21">
        <v>127</v>
      </c>
      <c r="K14" s="21">
        <v>0</v>
      </c>
      <c r="L14" s="21">
        <v>1</v>
      </c>
      <c r="M14" s="21">
        <v>0</v>
      </c>
      <c r="N14" s="21">
        <v>0</v>
      </c>
    </row>
    <row r="15" spans="1:17" ht="15.75" customHeight="1">
      <c r="A15" s="10">
        <f t="shared" si="7"/>
        <v>0</v>
      </c>
      <c r="B15" s="12"/>
      <c r="C15" s="12"/>
      <c r="D15" s="18"/>
      <c r="E15" s="18"/>
      <c r="F15" s="18"/>
      <c r="G15" s="18"/>
      <c r="H15" s="22"/>
      <c r="I15" s="22"/>
      <c r="J15" s="22"/>
      <c r="K15" s="22"/>
      <c r="L15" s="22"/>
      <c r="M15" s="22"/>
      <c r="N15" s="22"/>
    </row>
    <row r="16" spans="1:17" ht="15.75" customHeight="1">
      <c r="A16" s="10">
        <f t="shared" si="7"/>
        <v>0</v>
      </c>
      <c r="B16" s="11"/>
      <c r="C16" s="11"/>
      <c r="D16" s="17"/>
      <c r="E16" s="17"/>
      <c r="F16" s="17"/>
      <c r="G16" s="17"/>
      <c r="H16" s="21"/>
      <c r="I16" s="21"/>
      <c r="J16" s="21"/>
      <c r="K16" s="21"/>
      <c r="L16" s="21"/>
      <c r="M16" s="21"/>
      <c r="N16" s="21"/>
    </row>
    <row r="17" spans="1:14" ht="15.75" customHeight="1">
      <c r="A17" s="10">
        <f t="shared" si="7"/>
        <v>0</v>
      </c>
      <c r="B17" s="12"/>
      <c r="C17" s="12"/>
      <c r="D17" s="18"/>
      <c r="E17" s="18"/>
      <c r="F17" s="18"/>
      <c r="G17" s="18"/>
      <c r="H17" s="22"/>
      <c r="I17" s="22"/>
      <c r="J17" s="22"/>
      <c r="K17" s="22"/>
      <c r="L17" s="22"/>
      <c r="M17" s="22"/>
      <c r="N17" s="22"/>
    </row>
    <row r="18" spans="1:14" ht="15.75" customHeight="1">
      <c r="A18" s="10">
        <f t="shared" si="7"/>
        <v>0</v>
      </c>
      <c r="B18" s="11"/>
      <c r="C18" s="11"/>
      <c r="D18" s="17"/>
      <c r="E18" s="17"/>
      <c r="F18" s="17"/>
      <c r="G18" s="17"/>
      <c r="H18" s="21"/>
      <c r="I18" s="21"/>
      <c r="J18" s="21"/>
      <c r="K18" s="21"/>
      <c r="L18" s="21"/>
      <c r="M18" s="21"/>
      <c r="N18" s="21"/>
    </row>
    <row r="19" spans="1:14" ht="15.75" customHeight="1">
      <c r="A19" s="10">
        <f t="shared" si="7"/>
        <v>0</v>
      </c>
      <c r="B19" s="12"/>
      <c r="C19" s="12"/>
      <c r="D19" s="18"/>
      <c r="E19" s="18"/>
      <c r="F19" s="18"/>
      <c r="G19" s="18"/>
      <c r="H19" s="22"/>
      <c r="I19" s="22"/>
      <c r="J19" s="22"/>
      <c r="K19" s="22"/>
      <c r="L19" s="22"/>
      <c r="M19" s="22"/>
      <c r="N19" s="22"/>
    </row>
    <row r="20" spans="1:14" ht="15.75" customHeight="1">
      <c r="A20" s="10">
        <f t="shared" si="7"/>
        <v>0</v>
      </c>
      <c r="B20" s="11"/>
      <c r="C20" s="11"/>
      <c r="D20" s="17"/>
      <c r="E20" s="17"/>
      <c r="F20" s="17"/>
      <c r="G20" s="17"/>
      <c r="H20" s="21"/>
      <c r="I20" s="21"/>
      <c r="J20" s="21"/>
      <c r="K20" s="21"/>
      <c r="L20" s="21"/>
      <c r="M20" s="21"/>
      <c r="N20" s="21"/>
    </row>
    <row r="21" spans="1:14" ht="15.75" customHeight="1">
      <c r="A21" s="10">
        <f t="shared" si="7"/>
        <v>0</v>
      </c>
      <c r="B21" s="12"/>
      <c r="C21" s="12"/>
      <c r="D21" s="18"/>
      <c r="E21" s="18"/>
      <c r="F21" s="18"/>
      <c r="G21" s="18"/>
      <c r="H21" s="22"/>
      <c r="I21" s="22"/>
      <c r="J21" s="22"/>
      <c r="K21" s="22"/>
      <c r="L21" s="22"/>
      <c r="M21" s="22"/>
      <c r="N21" s="22"/>
    </row>
    <row r="22" spans="1:14" ht="15.75" customHeight="1">
      <c r="A22" s="10">
        <f t="shared" si="7"/>
        <v>0</v>
      </c>
      <c r="B22" s="11"/>
      <c r="C22" s="11"/>
      <c r="D22" s="17"/>
      <c r="E22" s="17"/>
      <c r="F22" s="17"/>
      <c r="G22" s="17"/>
      <c r="H22" s="21"/>
      <c r="I22" s="21"/>
      <c r="J22" s="21"/>
      <c r="K22" s="21"/>
      <c r="L22" s="21"/>
      <c r="M22" s="21"/>
      <c r="N22" s="21"/>
    </row>
    <row r="23" spans="1:14" ht="15.75" customHeight="1">
      <c r="A23" s="10">
        <f t="shared" si="7"/>
        <v>0</v>
      </c>
      <c r="B23" s="12"/>
      <c r="C23" s="12"/>
      <c r="D23" s="18"/>
      <c r="E23" s="18"/>
      <c r="F23" s="18"/>
      <c r="G23" s="18"/>
      <c r="H23" s="22"/>
      <c r="I23" s="22"/>
      <c r="J23" s="22"/>
      <c r="K23" s="22"/>
      <c r="L23" s="22"/>
      <c r="M23" s="22"/>
      <c r="N23" s="22"/>
    </row>
    <row r="24" spans="1:14" ht="15.75" customHeight="1">
      <c r="A24" s="10">
        <f t="shared" si="7"/>
        <v>0</v>
      </c>
      <c r="B24" s="11"/>
      <c r="C24" s="11"/>
      <c r="D24" s="17"/>
      <c r="E24" s="17"/>
      <c r="F24" s="17"/>
      <c r="G24" s="17"/>
      <c r="H24" s="21"/>
      <c r="I24" s="21"/>
      <c r="J24" s="21"/>
      <c r="K24" s="21"/>
      <c r="L24" s="21"/>
      <c r="M24" s="21"/>
      <c r="N24" s="21"/>
    </row>
    <row r="25" spans="1:14" ht="15.75" customHeight="1">
      <c r="A25" s="10">
        <f t="shared" si="7"/>
        <v>0</v>
      </c>
      <c r="B25" s="12"/>
      <c r="C25" s="12"/>
      <c r="D25" s="18"/>
      <c r="E25" s="18"/>
      <c r="F25" s="18"/>
      <c r="G25" s="18"/>
      <c r="H25" s="22"/>
      <c r="I25" s="22"/>
      <c r="J25" s="22"/>
      <c r="K25" s="22"/>
      <c r="L25" s="22"/>
      <c r="M25" s="22"/>
      <c r="N25" s="22"/>
    </row>
    <row r="26" spans="1:14" ht="15.75" customHeight="1">
      <c r="A26" s="10">
        <f t="shared" si="7"/>
        <v>0</v>
      </c>
      <c r="B26" s="11"/>
      <c r="C26" s="11"/>
      <c r="D26" s="17"/>
      <c r="E26" s="17"/>
      <c r="F26" s="17"/>
      <c r="G26" s="17"/>
      <c r="H26" s="21"/>
      <c r="I26" s="21"/>
      <c r="J26" s="21"/>
      <c r="K26" s="21"/>
      <c r="L26" s="21"/>
      <c r="M26" s="21"/>
      <c r="N26" s="21"/>
    </row>
    <row r="27" spans="1:14" ht="15.75" customHeight="1">
      <c r="A27" s="10">
        <f t="shared" si="7"/>
        <v>0</v>
      </c>
      <c r="B27" s="12"/>
      <c r="C27" s="12"/>
      <c r="D27" s="18"/>
      <c r="E27" s="18"/>
      <c r="F27" s="18"/>
      <c r="G27" s="18"/>
      <c r="H27" s="22"/>
      <c r="I27" s="22"/>
      <c r="J27" s="22"/>
      <c r="K27" s="22"/>
      <c r="L27" s="22"/>
      <c r="M27" s="22"/>
      <c r="N27" s="22"/>
    </row>
    <row r="28" spans="1:14" ht="15.75" customHeight="1">
      <c r="A28" s="10">
        <f t="shared" si="7"/>
        <v>0</v>
      </c>
      <c r="B28" s="11"/>
      <c r="C28" s="11"/>
      <c r="D28" s="17"/>
      <c r="E28" s="17"/>
      <c r="F28" s="17"/>
      <c r="G28" s="17"/>
      <c r="H28" s="21"/>
      <c r="I28" s="21"/>
      <c r="J28" s="21"/>
      <c r="K28" s="21"/>
      <c r="L28" s="21"/>
      <c r="M28" s="21"/>
      <c r="N28" s="21"/>
    </row>
    <row r="29" spans="1:14" ht="15.75" customHeight="1">
      <c r="A29" s="10">
        <f t="shared" si="7"/>
        <v>0</v>
      </c>
      <c r="B29" s="12"/>
      <c r="C29" s="12"/>
      <c r="D29" s="18"/>
      <c r="E29" s="18"/>
      <c r="F29" s="18"/>
      <c r="G29" s="18"/>
      <c r="H29" s="22"/>
      <c r="I29" s="22"/>
      <c r="J29" s="22"/>
      <c r="K29" s="22"/>
      <c r="L29" s="22"/>
      <c r="M29" s="22"/>
      <c r="N29" s="22"/>
    </row>
    <row r="30" spans="1:14" ht="15.75" customHeight="1">
      <c r="A30" s="10">
        <f t="shared" si="7"/>
        <v>0</v>
      </c>
      <c r="B30" s="11"/>
      <c r="C30" s="11"/>
      <c r="D30" s="17"/>
      <c r="E30" s="17"/>
      <c r="F30" s="17"/>
      <c r="G30" s="17"/>
      <c r="H30" s="21"/>
      <c r="I30" s="21"/>
      <c r="J30" s="21"/>
      <c r="K30" s="21"/>
      <c r="L30" s="21"/>
      <c r="M30" s="21"/>
      <c r="N30" s="21"/>
    </row>
    <row r="31" spans="1:14" ht="15.75" customHeight="1">
      <c r="A31" s="10">
        <f t="shared" si="7"/>
        <v>0</v>
      </c>
      <c r="B31" s="12"/>
      <c r="C31" s="12"/>
      <c r="D31" s="18"/>
      <c r="E31" s="18"/>
      <c r="F31" s="18"/>
      <c r="G31" s="18"/>
      <c r="H31" s="22"/>
      <c r="I31" s="22"/>
      <c r="J31" s="22"/>
      <c r="K31" s="22"/>
      <c r="L31" s="22"/>
      <c r="M31" s="22"/>
      <c r="N31" s="22"/>
    </row>
    <row r="32" spans="1:14" ht="15.75" customHeight="1">
      <c r="A32" s="10">
        <f t="shared" si="7"/>
        <v>0</v>
      </c>
      <c r="B32" s="11"/>
      <c r="C32" s="11"/>
      <c r="D32" s="17"/>
      <c r="E32" s="17"/>
      <c r="F32" s="17"/>
      <c r="G32" s="17"/>
      <c r="H32" s="21"/>
      <c r="I32" s="21"/>
      <c r="J32" s="21"/>
      <c r="K32" s="21"/>
      <c r="L32" s="21"/>
      <c r="M32" s="21"/>
      <c r="N32" s="21"/>
    </row>
    <row r="33" spans="1:14" ht="15.75" customHeight="1">
      <c r="A33" s="10">
        <f t="shared" si="7"/>
        <v>0</v>
      </c>
      <c r="B33" s="12"/>
      <c r="C33" s="12"/>
      <c r="D33" s="18"/>
      <c r="E33" s="18"/>
      <c r="F33" s="18"/>
      <c r="G33" s="18"/>
      <c r="H33" s="22"/>
      <c r="I33" s="22"/>
      <c r="J33" s="22"/>
      <c r="K33" s="22"/>
      <c r="L33" s="22"/>
      <c r="M33" s="22"/>
      <c r="N33" s="22"/>
    </row>
    <row r="34" spans="1:14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/>
    </row>
    <row r="35" spans="1:14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2"/>
    </row>
    <row r="36" spans="1:14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/>
    </row>
    <row r="37" spans="1:14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2"/>
    </row>
    <row r="38" spans="1:14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/>
    </row>
    <row r="39" spans="1:14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2"/>
    </row>
    <row r="40" spans="1:14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/>
    </row>
    <row r="41" spans="1:14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2"/>
    </row>
    <row r="42" spans="1:14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/>
    </row>
    <row r="43" spans="1:14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2"/>
    </row>
    <row r="44" spans="1:14" ht="15.75" customHeight="1">
      <c r="A44" s="10">
        <f t="shared" ref="A44:A75" si="8">COUNTIF(H44:H131,"&gt;0")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/>
    </row>
    <row r="45" spans="1:14" ht="15.75" customHeight="1">
      <c r="A45" s="10">
        <f t="shared" si="8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2"/>
    </row>
    <row r="46" spans="1:14" ht="15.75" customHeight="1">
      <c r="A46" s="10">
        <f t="shared" si="8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/>
    </row>
    <row r="47" spans="1:14" ht="15.75" customHeight="1">
      <c r="A47" s="10">
        <f t="shared" si="8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2"/>
    </row>
    <row r="48" spans="1:14" ht="15.75" customHeight="1">
      <c r="A48" s="10">
        <f t="shared" si="8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/>
    </row>
    <row r="49" spans="1:14" ht="15.75" customHeight="1">
      <c r="A49" s="10">
        <f t="shared" si="8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2"/>
    </row>
    <row r="50" spans="1:14" ht="15.75" customHeight="1">
      <c r="A50" s="10">
        <f t="shared" si="8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/>
    </row>
    <row r="51" spans="1:14" ht="15.75" customHeight="1">
      <c r="A51" s="10">
        <f t="shared" si="8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2"/>
    </row>
    <row r="52" spans="1:14" ht="13" customHeight="1">
      <c r="A52" s="10">
        <f t="shared" si="8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/>
    </row>
    <row r="53" spans="1:14" ht="13" customHeight="1">
      <c r="A53" s="10">
        <f t="shared" si="8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2"/>
    </row>
    <row r="54" spans="1:14" ht="13" customHeight="1">
      <c r="A54" s="10">
        <f t="shared" si="8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/>
    </row>
    <row r="55" spans="1:14" ht="13" customHeight="1">
      <c r="A55" s="10">
        <f t="shared" si="8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2"/>
    </row>
    <row r="56" spans="1:14" ht="13" customHeight="1">
      <c r="A56" s="10">
        <f t="shared" si="8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/>
    </row>
    <row r="57" spans="1:14" ht="13" customHeight="1">
      <c r="A57" s="10">
        <f t="shared" si="8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2"/>
    </row>
    <row r="58" spans="1:14" ht="13" customHeight="1">
      <c r="A58" s="10">
        <f t="shared" si="8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/>
    </row>
    <row r="59" spans="1:14" ht="13" customHeight="1">
      <c r="A59" s="10">
        <f t="shared" si="8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2"/>
    </row>
    <row r="60" spans="1:14" ht="13" customHeight="1">
      <c r="A60" s="10">
        <f t="shared" si="8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/>
    </row>
    <row r="61" spans="1:14" ht="13" customHeight="1">
      <c r="A61" s="10">
        <f t="shared" si="8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2"/>
    </row>
    <row r="62" spans="1:14" ht="13" customHeight="1">
      <c r="A62" s="10">
        <f t="shared" si="8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/>
    </row>
    <row r="63" spans="1:14" ht="13" customHeight="1">
      <c r="A63" s="10">
        <f t="shared" si="8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2"/>
    </row>
    <row r="64" spans="1:14" ht="13" customHeight="1">
      <c r="A64" s="10">
        <f t="shared" si="8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/>
    </row>
    <row r="65" spans="1:14" ht="13" customHeight="1">
      <c r="A65" s="10">
        <f t="shared" si="8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2"/>
    </row>
    <row r="66" spans="1:14" ht="13" customHeight="1">
      <c r="A66" s="10">
        <f t="shared" si="8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/>
    </row>
    <row r="67" spans="1:14" ht="13" customHeight="1">
      <c r="A67" s="10">
        <f t="shared" si="8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2"/>
    </row>
    <row r="68" spans="1:14" ht="13" customHeight="1">
      <c r="A68" s="10">
        <f t="shared" si="8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/>
    </row>
    <row r="69" spans="1:14" ht="13" customHeight="1">
      <c r="A69" s="10">
        <f t="shared" ref="A69:A100" si="9">COUNTIF(H69:H158,"&gt;0")</f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2"/>
    </row>
    <row r="70" spans="1:14" ht="13" customHeight="1">
      <c r="A70" s="10">
        <f t="shared" si="9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/>
    </row>
    <row r="71" spans="1:14" ht="13" customHeight="1">
      <c r="A71" s="10">
        <f t="shared" si="9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2"/>
    </row>
    <row r="72" spans="1:14" ht="13" customHeight="1">
      <c r="A72" s="10">
        <f t="shared" si="9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/>
    </row>
    <row r="73" spans="1:14" ht="13" customHeight="1">
      <c r="A73" s="10">
        <f t="shared" si="9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2"/>
    </row>
    <row r="74" spans="1:14" ht="13" customHeight="1">
      <c r="A74" s="10">
        <f t="shared" si="9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/>
    </row>
    <row r="75" spans="1:14" ht="13" customHeight="1">
      <c r="A75" s="10">
        <f t="shared" si="9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2"/>
    </row>
    <row r="76" spans="1:14" ht="13" customHeight="1">
      <c r="A76" s="10">
        <f t="shared" si="9"/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/>
    </row>
    <row r="77" spans="1:14" ht="13" customHeight="1">
      <c r="A77" s="10">
        <f t="shared" si="9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2"/>
    </row>
    <row r="78" spans="1:14" ht="13" customHeight="1">
      <c r="A78" s="10">
        <f t="shared" si="9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/>
    </row>
    <row r="79" spans="1:14" ht="13" customHeight="1">
      <c r="A79" s="10">
        <f t="shared" si="9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2"/>
    </row>
    <row r="80" spans="1:14" ht="13" customHeight="1">
      <c r="A80" s="10">
        <f t="shared" si="9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/>
    </row>
    <row r="81" spans="1:14" ht="13" customHeight="1">
      <c r="A81" s="10">
        <f t="shared" si="9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2"/>
    </row>
    <row r="82" spans="1:14" ht="13" customHeight="1">
      <c r="A82" s="10">
        <f t="shared" si="9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2"/>
    </row>
    <row r="83" spans="1:14" ht="13" customHeight="1">
      <c r="A83" s="10">
        <f t="shared" si="9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/>
    </row>
    <row r="84" spans="1:14" ht="13" customHeight="1">
      <c r="A84" s="10">
        <f t="shared" si="9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2"/>
    </row>
    <row r="85" spans="1:14" ht="13" customHeight="1">
      <c r="A85" s="10">
        <f t="shared" si="9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2"/>
    </row>
    <row r="86" spans="1:14" ht="15" customHeight="1">
      <c r="A86" s="10">
        <f t="shared" si="9"/>
        <v>0</v>
      </c>
      <c r="B86" s="13"/>
      <c r="C86" s="13"/>
    </row>
    <row r="87" spans="1:14" ht="15" customHeight="1">
      <c r="A87" s="10">
        <f t="shared" si="9"/>
        <v>0</v>
      </c>
      <c r="B87" s="13"/>
      <c r="C87" s="13"/>
    </row>
    <row r="88" spans="1:14" ht="13" customHeight="1">
      <c r="A88" s="10">
        <f t="shared" si="9"/>
        <v>0</v>
      </c>
    </row>
    <row r="89" spans="1:14" ht="13" customHeight="1">
      <c r="A89" s="10">
        <f t="shared" si="9"/>
        <v>0</v>
      </c>
    </row>
    <row r="90" spans="1:14" ht="13" customHeight="1">
      <c r="A90" s="10">
        <f t="shared" si="9"/>
        <v>0</v>
      </c>
    </row>
    <row r="91" spans="1:14" ht="13" customHeight="1">
      <c r="A91" s="10">
        <f t="shared" si="9"/>
        <v>0</v>
      </c>
    </row>
    <row r="92" spans="1:14" ht="13" customHeight="1">
      <c r="A92" s="10">
        <f t="shared" si="9"/>
        <v>0</v>
      </c>
    </row>
    <row r="93" spans="1:14" ht="13" customHeight="1">
      <c r="A93" s="10">
        <f t="shared" si="9"/>
        <v>0</v>
      </c>
    </row>
    <row r="94" spans="1:14" ht="13" customHeight="1">
      <c r="A94" s="10">
        <f t="shared" si="9"/>
        <v>0</v>
      </c>
    </row>
    <row r="95" spans="1:14" ht="13" customHeight="1">
      <c r="A95" s="10">
        <f t="shared" si="9"/>
        <v>0</v>
      </c>
    </row>
    <row r="96" spans="1:14" ht="13" customHeight="1">
      <c r="A96" s="10">
        <f t="shared" si="9"/>
        <v>0</v>
      </c>
    </row>
    <row r="97" spans="1:1" ht="13" customHeight="1">
      <c r="A97" s="10">
        <f t="shared" si="9"/>
        <v>0</v>
      </c>
    </row>
    <row r="98" spans="1:1" ht="13" customHeight="1">
      <c r="A98" s="10">
        <f t="shared" si="9"/>
        <v>0</v>
      </c>
    </row>
    <row r="99" spans="1:1" ht="13" customHeight="1">
      <c r="A99" s="10">
        <f t="shared" si="9"/>
        <v>0</v>
      </c>
    </row>
    <row r="100" spans="1:1" ht="13" customHeight="1">
      <c r="A100" s="10">
        <f t="shared" si="9"/>
        <v>0</v>
      </c>
    </row>
    <row r="101" spans="1:1" ht="13" customHeight="1">
      <c r="A101" s="10">
        <f t="shared" ref="A101:A132" si="10">COUNTIF(H101:H190,"&gt;0")</f>
        <v>0</v>
      </c>
    </row>
    <row r="102" spans="1:1" ht="13" customHeight="1">
      <c r="A102" s="10">
        <f t="shared" si="10"/>
        <v>0</v>
      </c>
    </row>
    <row r="103" spans="1:1" ht="13" customHeight="1">
      <c r="A103" s="10">
        <f t="shared" si="10"/>
        <v>0</v>
      </c>
    </row>
    <row r="104" spans="1:1" ht="13" customHeight="1">
      <c r="A104" s="10">
        <f t="shared" si="10"/>
        <v>0</v>
      </c>
    </row>
    <row r="105" spans="1:1" ht="13" customHeight="1">
      <c r="A105" s="10">
        <f t="shared" si="10"/>
        <v>0</v>
      </c>
    </row>
    <row r="106" spans="1:1" ht="13" customHeight="1">
      <c r="A106" s="10">
        <f t="shared" si="10"/>
        <v>0</v>
      </c>
    </row>
    <row r="107" spans="1:1" ht="13" customHeight="1">
      <c r="A107" s="10">
        <f t="shared" si="10"/>
        <v>0</v>
      </c>
    </row>
    <row r="108" spans="1:1" ht="13" customHeight="1">
      <c r="A108" s="10">
        <f t="shared" si="10"/>
        <v>0</v>
      </c>
    </row>
    <row r="109" spans="1:1" ht="13" customHeight="1">
      <c r="A109" s="10">
        <f t="shared" si="10"/>
        <v>0</v>
      </c>
    </row>
    <row r="110" spans="1:1" ht="13" customHeight="1">
      <c r="A110" s="10">
        <f t="shared" si="10"/>
        <v>0</v>
      </c>
    </row>
    <row r="111" spans="1:1" ht="13" customHeight="1">
      <c r="A111" s="10">
        <f t="shared" si="10"/>
        <v>0</v>
      </c>
    </row>
    <row r="112" spans="1:1" ht="13" customHeight="1">
      <c r="A112" s="10">
        <f t="shared" si="10"/>
        <v>0</v>
      </c>
    </row>
    <row r="113" spans="1:1" ht="13" customHeight="1">
      <c r="A113" s="10">
        <f t="shared" si="10"/>
        <v>0</v>
      </c>
    </row>
    <row r="114" spans="1:1" ht="13" customHeight="1">
      <c r="A114" s="10">
        <f t="shared" si="10"/>
        <v>0</v>
      </c>
    </row>
    <row r="115" spans="1:1" ht="13" customHeight="1">
      <c r="A115" s="10">
        <f t="shared" si="10"/>
        <v>0</v>
      </c>
    </row>
    <row r="116" spans="1:1" ht="13" customHeight="1">
      <c r="A116" s="10">
        <f t="shared" si="10"/>
        <v>0</v>
      </c>
    </row>
    <row r="117" spans="1:1" ht="13" customHeight="1">
      <c r="A117" s="10">
        <f t="shared" si="10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66">
    <outlinePr summaryBelow="0" summaryRight="0"/>
  </sheetPr>
  <dimension ref="A1:Q1002"/>
  <sheetViews>
    <sheetView workbookViewId="0">
      <selection activeCell="L2" sqref="L2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11.5</v>
      </c>
      <c r="I2" s="5">
        <v>2.5</v>
      </c>
      <c r="J2" s="5">
        <v>1.5</v>
      </c>
      <c r="K2" s="2">
        <v>16.5</v>
      </c>
      <c r="L2" s="2">
        <v>11.5</v>
      </c>
      <c r="M2" s="2">
        <v>10.5</v>
      </c>
      <c r="N2" s="5">
        <v>1.5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1</v>
      </c>
      <c r="I3" s="7">
        <f t="shared" si="1"/>
        <v>0.66666666666666663</v>
      </c>
      <c r="J3" s="7">
        <f t="shared" si="1"/>
        <v>1</v>
      </c>
      <c r="K3" s="7">
        <f t="shared" si="1"/>
        <v>1</v>
      </c>
      <c r="L3" s="7">
        <f t="shared" si="1"/>
        <v>0.8</v>
      </c>
      <c r="M3" s="7">
        <f t="shared" si="1"/>
        <v>1</v>
      </c>
      <c r="N3" s="7">
        <f t="shared" si="1"/>
        <v>0.53333333333333333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 t="shared" ref="H4:O4" si="2">IF(H3&gt;0.5, 100/(1-1/H3),100/H3-100)</f>
        <v>#DIV/0!</v>
      </c>
      <c r="I4" s="8">
        <f t="shared" si="2"/>
        <v>-200</v>
      </c>
      <c r="J4" s="8" t="e">
        <f t="shared" si="2"/>
        <v>#DIV/0!</v>
      </c>
      <c r="K4" s="8" t="e">
        <f t="shared" si="2"/>
        <v>#DIV/0!</v>
      </c>
      <c r="L4" s="8">
        <f t="shared" si="2"/>
        <v>-400</v>
      </c>
      <c r="M4" s="8" t="e">
        <f t="shared" si="2"/>
        <v>#DIV/0!</v>
      </c>
      <c r="N4" s="8">
        <f t="shared" si="2"/>
        <v>-114.28571428571429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1</v>
      </c>
      <c r="I5" s="7">
        <f t="shared" si="3"/>
        <v>0.8571428571428571</v>
      </c>
      <c r="J5" s="7">
        <f t="shared" si="3"/>
        <v>1</v>
      </c>
      <c r="K5" s="7">
        <f t="shared" si="3"/>
        <v>1</v>
      </c>
      <c r="L5" s="7">
        <f t="shared" si="3"/>
        <v>0.8571428571428571</v>
      </c>
      <c r="M5" s="7">
        <f t="shared" si="3"/>
        <v>1</v>
      </c>
      <c r="N5" s="7">
        <f t="shared" si="3"/>
        <v>0.7142857142857143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 t="e">
        <f t="shared" ref="H6:O6" si="4">IF(H5&gt;0.5, 100/(1-1/H5),100/H5-100)</f>
        <v>#DIV/0!</v>
      </c>
      <c r="I6" s="8">
        <f t="shared" si="4"/>
        <v>-599.99999999999977</v>
      </c>
      <c r="J6" s="8" t="e">
        <f t="shared" si="4"/>
        <v>#DIV/0!</v>
      </c>
      <c r="K6" s="8" t="e">
        <f t="shared" si="4"/>
        <v>#DIV/0!</v>
      </c>
      <c r="L6" s="8">
        <f t="shared" si="4"/>
        <v>-599.99999999999977</v>
      </c>
      <c r="M6" s="8" t="e">
        <f t="shared" si="4"/>
        <v>#DIV/0!</v>
      </c>
      <c r="N6" s="8">
        <f t="shared" si="4"/>
        <v>-250.00000000000006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 t="shared" si="5"/>
        <v>0.5</v>
      </c>
      <c r="J7" s="7">
        <f t="shared" si="5"/>
        <v>1</v>
      </c>
      <c r="K7" s="7">
        <f t="shared" si="5"/>
        <v>1</v>
      </c>
      <c r="L7" s="7">
        <f t="shared" si="5"/>
        <v>0.75</v>
      </c>
      <c r="M7" s="7">
        <f t="shared" si="5"/>
        <v>1</v>
      </c>
      <c r="N7" s="7">
        <f t="shared" si="5"/>
        <v>0.375</v>
      </c>
      <c r="O7" s="7">
        <f t="shared" si="5"/>
        <v>1</v>
      </c>
    </row>
    <row r="8" spans="1:17" ht="15.75" customHeight="1">
      <c r="A8" s="1"/>
      <c r="F8" s="8"/>
      <c r="G8" s="3" t="s">
        <v>2318</v>
      </c>
      <c r="H8" s="8" t="e">
        <f t="shared" ref="H8:O8" si="6">IF(H7&gt;0.5, 100/(1-1/H7),100/H7-100)</f>
        <v>#DIV/0!</v>
      </c>
      <c r="I8" s="8">
        <f t="shared" si="6"/>
        <v>100</v>
      </c>
      <c r="J8" s="8" t="e">
        <f t="shared" si="6"/>
        <v>#DIV/0!</v>
      </c>
      <c r="K8" s="8" t="e">
        <f t="shared" si="6"/>
        <v>#DIV/0!</v>
      </c>
      <c r="L8" s="8">
        <f t="shared" si="6"/>
        <v>-300.00000000000006</v>
      </c>
      <c r="M8" s="8" t="e">
        <f t="shared" si="6"/>
        <v>#DIV/0!</v>
      </c>
      <c r="N8" s="8">
        <f t="shared" si="6"/>
        <v>166.66666666666669</v>
      </c>
      <c r="O8" s="8" t="e">
        <f t="shared" si="6"/>
        <v>#DIV/0!</v>
      </c>
    </row>
    <row r="9" spans="1:17" ht="15.75" customHeight="1">
      <c r="A9" s="1"/>
      <c r="B9" s="1" t="s">
        <v>2349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/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22</v>
      </c>
      <c r="B12" s="11" t="s">
        <v>2350</v>
      </c>
      <c r="C12" s="11" t="s">
        <v>2351</v>
      </c>
      <c r="D12" s="17">
        <v>0</v>
      </c>
      <c r="E12" s="17" t="s">
        <v>2352</v>
      </c>
      <c r="F12" s="17" t="s">
        <v>2353</v>
      </c>
      <c r="G12" s="17" t="s">
        <v>2354</v>
      </c>
      <c r="H12" s="21">
        <v>15</v>
      </c>
      <c r="I12" s="21">
        <v>62</v>
      </c>
      <c r="J12" s="21">
        <v>0</v>
      </c>
      <c r="K12" s="21">
        <v>7</v>
      </c>
      <c r="L12" s="21">
        <v>45</v>
      </c>
      <c r="M12" s="21">
        <v>0</v>
      </c>
      <c r="N12" s="21">
        <f t="shared" ref="N12:N43" si="8">L12+I12</f>
        <v>107</v>
      </c>
      <c r="O12">
        <f t="shared" ref="O12:O43" si="9">M12+J12</f>
        <v>0</v>
      </c>
    </row>
    <row r="13" spans="1:17" ht="15.75" customHeight="1">
      <c r="A13" s="10">
        <f t="shared" si="7"/>
        <v>21</v>
      </c>
      <c r="B13" s="12" t="s">
        <v>2340</v>
      </c>
      <c r="C13" s="12" t="s">
        <v>2351</v>
      </c>
      <c r="D13" s="18" t="s">
        <v>2342</v>
      </c>
      <c r="E13" s="18" t="s">
        <v>2355</v>
      </c>
      <c r="F13" s="18" t="s">
        <v>2356</v>
      </c>
      <c r="G13" s="18" t="s">
        <v>2357</v>
      </c>
      <c r="H13" s="22">
        <v>11</v>
      </c>
      <c r="I13" s="22">
        <v>58</v>
      </c>
      <c r="J13" s="22">
        <v>0</v>
      </c>
      <c r="K13" s="22">
        <v>4</v>
      </c>
      <c r="L13" s="22">
        <v>22</v>
      </c>
      <c r="M13" s="22">
        <v>1</v>
      </c>
      <c r="N13" s="21">
        <f t="shared" si="8"/>
        <v>80</v>
      </c>
      <c r="O13">
        <f t="shared" si="9"/>
        <v>1</v>
      </c>
    </row>
    <row r="14" spans="1:17" ht="15.75" customHeight="1">
      <c r="A14" s="10">
        <f t="shared" si="7"/>
        <v>20</v>
      </c>
      <c r="B14" s="11" t="s">
        <v>2358</v>
      </c>
      <c r="C14" s="11" t="s">
        <v>2351</v>
      </c>
      <c r="D14" s="17">
        <v>0</v>
      </c>
      <c r="E14" s="17" t="s">
        <v>2359</v>
      </c>
      <c r="F14" s="17" t="s">
        <v>2360</v>
      </c>
      <c r="G14" s="17" t="s">
        <v>2361</v>
      </c>
      <c r="H14" s="21">
        <v>4</v>
      </c>
      <c r="I14" s="21">
        <v>26</v>
      </c>
      <c r="J14" s="21">
        <v>0</v>
      </c>
      <c r="K14" s="21">
        <v>2</v>
      </c>
      <c r="L14" s="21">
        <v>24</v>
      </c>
      <c r="M14" s="21">
        <v>0</v>
      </c>
      <c r="N14" s="21">
        <f t="shared" si="8"/>
        <v>50</v>
      </c>
      <c r="O14">
        <f t="shared" si="9"/>
        <v>0</v>
      </c>
    </row>
    <row r="15" spans="1:17" ht="15.75" customHeight="1">
      <c r="A15" s="10">
        <f t="shared" si="7"/>
        <v>19</v>
      </c>
      <c r="B15" s="12" t="s">
        <v>2362</v>
      </c>
      <c r="C15" s="12" t="s">
        <v>2351</v>
      </c>
      <c r="D15" s="18" t="s">
        <v>2342</v>
      </c>
      <c r="E15" s="18" t="s">
        <v>792</v>
      </c>
      <c r="F15" s="18" t="s">
        <v>2363</v>
      </c>
      <c r="G15" s="18" t="s">
        <v>2364</v>
      </c>
      <c r="H15" s="22">
        <v>4</v>
      </c>
      <c r="I15" s="22">
        <v>14</v>
      </c>
      <c r="J15" s="22">
        <v>0</v>
      </c>
      <c r="K15" s="22">
        <v>0</v>
      </c>
      <c r="L15" s="22">
        <v>0</v>
      </c>
      <c r="M15" s="22">
        <v>0</v>
      </c>
      <c r="N15" s="21">
        <f t="shared" si="8"/>
        <v>14</v>
      </c>
      <c r="O15">
        <f t="shared" si="9"/>
        <v>0</v>
      </c>
    </row>
    <row r="16" spans="1:17" ht="15.75" customHeight="1">
      <c r="A16" s="10">
        <f t="shared" si="7"/>
        <v>18</v>
      </c>
      <c r="B16" s="11" t="s">
        <v>2365</v>
      </c>
      <c r="C16" s="11" t="s">
        <v>2351</v>
      </c>
      <c r="D16" s="17">
        <v>0</v>
      </c>
      <c r="E16" s="17" t="s">
        <v>2366</v>
      </c>
      <c r="F16" s="17" t="s">
        <v>2367</v>
      </c>
      <c r="G16" s="17" t="s">
        <v>2368</v>
      </c>
      <c r="H16" s="21">
        <v>4</v>
      </c>
      <c r="I16" s="21">
        <v>10</v>
      </c>
      <c r="J16" s="21">
        <v>0</v>
      </c>
      <c r="K16" s="21">
        <v>0</v>
      </c>
      <c r="L16" s="21">
        <v>0</v>
      </c>
      <c r="M16" s="21">
        <v>0</v>
      </c>
      <c r="N16" s="21">
        <f t="shared" si="8"/>
        <v>10</v>
      </c>
      <c r="O16">
        <f t="shared" si="9"/>
        <v>0</v>
      </c>
    </row>
    <row r="17" spans="1:15" ht="15.75" customHeight="1">
      <c r="A17" s="10">
        <f t="shared" si="7"/>
        <v>17</v>
      </c>
      <c r="B17" s="12" t="s">
        <v>2369</v>
      </c>
      <c r="C17" s="12" t="s">
        <v>2351</v>
      </c>
      <c r="D17" s="18">
        <v>0</v>
      </c>
      <c r="E17" s="18" t="s">
        <v>2370</v>
      </c>
      <c r="F17" s="18" t="s">
        <v>2371</v>
      </c>
      <c r="G17" s="18" t="s">
        <v>2372</v>
      </c>
      <c r="H17" s="22">
        <v>3</v>
      </c>
      <c r="I17" s="22">
        <v>22</v>
      </c>
      <c r="J17" s="22">
        <v>0</v>
      </c>
      <c r="K17" s="22">
        <v>1</v>
      </c>
      <c r="L17" s="22">
        <v>5</v>
      </c>
      <c r="M17" s="22">
        <v>0</v>
      </c>
      <c r="N17" s="21">
        <f t="shared" si="8"/>
        <v>27</v>
      </c>
      <c r="O17">
        <f t="shared" si="9"/>
        <v>0</v>
      </c>
    </row>
    <row r="18" spans="1:15" ht="15.75" customHeight="1">
      <c r="A18" s="10">
        <f t="shared" si="7"/>
        <v>16</v>
      </c>
      <c r="B18" s="11" t="s">
        <v>2373</v>
      </c>
      <c r="C18" s="11" t="s">
        <v>2351</v>
      </c>
      <c r="D18" s="17" t="s">
        <v>2342</v>
      </c>
      <c r="E18" s="17" t="s">
        <v>2366</v>
      </c>
      <c r="F18" s="17" t="s">
        <v>2374</v>
      </c>
      <c r="G18" s="17" t="s">
        <v>2375</v>
      </c>
      <c r="H18" s="21">
        <v>5</v>
      </c>
      <c r="I18" s="21">
        <v>21</v>
      </c>
      <c r="J18" s="21">
        <v>0</v>
      </c>
      <c r="K18" s="21">
        <v>8</v>
      </c>
      <c r="L18" s="21">
        <v>63</v>
      </c>
      <c r="M18" s="21">
        <v>0</v>
      </c>
      <c r="N18" s="21">
        <f t="shared" si="8"/>
        <v>84</v>
      </c>
      <c r="O18">
        <f t="shared" si="9"/>
        <v>0</v>
      </c>
    </row>
    <row r="19" spans="1:15" ht="15.75" customHeight="1">
      <c r="A19" s="10">
        <f t="shared" si="7"/>
        <v>15</v>
      </c>
      <c r="B19" s="12" t="s">
        <v>2376</v>
      </c>
      <c r="C19" s="12" t="s">
        <v>2351</v>
      </c>
      <c r="D19" s="18">
        <v>0</v>
      </c>
      <c r="E19" s="18" t="s">
        <v>2377</v>
      </c>
      <c r="F19" s="18" t="s">
        <v>2378</v>
      </c>
      <c r="G19" s="18" t="s">
        <v>2375</v>
      </c>
      <c r="H19" s="22">
        <v>7</v>
      </c>
      <c r="I19" s="22">
        <v>31</v>
      </c>
      <c r="J19" s="22">
        <v>0</v>
      </c>
      <c r="K19" s="22">
        <v>0</v>
      </c>
      <c r="L19" s="22">
        <v>0</v>
      </c>
      <c r="M19" s="22">
        <v>0</v>
      </c>
      <c r="N19" s="21">
        <f t="shared" si="8"/>
        <v>31</v>
      </c>
      <c r="O19">
        <f t="shared" si="9"/>
        <v>0</v>
      </c>
    </row>
    <row r="20" spans="1:15" ht="15.75" customHeight="1">
      <c r="A20" s="10">
        <f t="shared" si="7"/>
        <v>14</v>
      </c>
      <c r="B20" s="11" t="s">
        <v>2379</v>
      </c>
      <c r="C20" s="11" t="s">
        <v>2351</v>
      </c>
      <c r="D20" s="17">
        <v>0</v>
      </c>
      <c r="E20" s="17" t="s">
        <v>2380</v>
      </c>
      <c r="F20" s="17" t="s">
        <v>2360</v>
      </c>
      <c r="G20" s="17" t="s">
        <v>2381</v>
      </c>
      <c r="H20" s="21">
        <v>7</v>
      </c>
      <c r="I20" s="21">
        <v>44</v>
      </c>
      <c r="J20" s="21">
        <v>1</v>
      </c>
      <c r="K20" s="21">
        <v>2</v>
      </c>
      <c r="L20" s="21">
        <v>12</v>
      </c>
      <c r="M20" s="21">
        <v>0</v>
      </c>
      <c r="N20" s="21">
        <f t="shared" si="8"/>
        <v>56</v>
      </c>
      <c r="O20">
        <f t="shared" si="9"/>
        <v>1</v>
      </c>
    </row>
    <row r="21" spans="1:15" ht="15.75" customHeight="1">
      <c r="A21" s="10">
        <f t="shared" si="7"/>
        <v>13</v>
      </c>
      <c r="B21" s="12" t="s">
        <v>2382</v>
      </c>
      <c r="C21" s="12" t="s">
        <v>2351</v>
      </c>
      <c r="D21" s="18" t="s">
        <v>2342</v>
      </c>
      <c r="E21" s="18" t="s">
        <v>2383</v>
      </c>
      <c r="F21" s="18" t="s">
        <v>2384</v>
      </c>
      <c r="G21" s="18" t="s">
        <v>2385</v>
      </c>
      <c r="H21" s="22">
        <v>4</v>
      </c>
      <c r="I21" s="22">
        <v>10</v>
      </c>
      <c r="J21" s="22">
        <v>0</v>
      </c>
      <c r="K21" s="22">
        <v>2</v>
      </c>
      <c r="L21" s="22">
        <v>22</v>
      </c>
      <c r="M21" s="22">
        <v>0</v>
      </c>
      <c r="N21" s="21">
        <f t="shared" si="8"/>
        <v>32</v>
      </c>
      <c r="O21">
        <f t="shared" si="9"/>
        <v>0</v>
      </c>
    </row>
    <row r="22" spans="1:15" ht="15.75" customHeight="1">
      <c r="A22" s="10">
        <f t="shared" si="7"/>
        <v>12</v>
      </c>
      <c r="B22" s="11" t="s">
        <v>2386</v>
      </c>
      <c r="C22" s="11" t="s">
        <v>2387</v>
      </c>
      <c r="D22" s="17">
        <v>0</v>
      </c>
      <c r="E22" s="17" t="s">
        <v>2359</v>
      </c>
      <c r="F22" s="17" t="s">
        <v>2388</v>
      </c>
      <c r="G22" s="17" t="s">
        <v>2389</v>
      </c>
      <c r="H22" s="21">
        <v>5</v>
      </c>
      <c r="I22" s="21">
        <v>19</v>
      </c>
      <c r="J22" s="21">
        <v>0</v>
      </c>
      <c r="K22" s="21">
        <v>6</v>
      </c>
      <c r="L22" s="21">
        <v>17</v>
      </c>
      <c r="M22" s="21">
        <v>0</v>
      </c>
      <c r="N22" s="21">
        <f t="shared" si="8"/>
        <v>36</v>
      </c>
      <c r="O22">
        <f t="shared" si="9"/>
        <v>0</v>
      </c>
    </row>
    <row r="23" spans="1:15" ht="15.75" customHeight="1">
      <c r="A23" s="10">
        <f t="shared" si="7"/>
        <v>11</v>
      </c>
      <c r="B23" s="12" t="s">
        <v>2390</v>
      </c>
      <c r="C23" s="12" t="s">
        <v>2387</v>
      </c>
      <c r="D23" s="18" t="s">
        <v>2342</v>
      </c>
      <c r="E23" s="18" t="s">
        <v>2391</v>
      </c>
      <c r="F23" s="18" t="s">
        <v>2392</v>
      </c>
      <c r="G23" s="18" t="s">
        <v>2393</v>
      </c>
      <c r="H23" s="22">
        <v>3</v>
      </c>
      <c r="I23" s="22">
        <v>1</v>
      </c>
      <c r="J23" s="22">
        <v>0</v>
      </c>
      <c r="K23" s="22">
        <v>0</v>
      </c>
      <c r="L23" s="22">
        <v>0</v>
      </c>
      <c r="M23" s="22">
        <v>0</v>
      </c>
      <c r="N23" s="21">
        <f t="shared" si="8"/>
        <v>1</v>
      </c>
      <c r="O23">
        <f t="shared" si="9"/>
        <v>0</v>
      </c>
    </row>
    <row r="24" spans="1:15" ht="15.75" customHeight="1">
      <c r="A24" s="10">
        <f t="shared" si="7"/>
        <v>10</v>
      </c>
      <c r="B24" s="11" t="s">
        <v>2394</v>
      </c>
      <c r="C24" s="11" t="s">
        <v>2387</v>
      </c>
      <c r="D24" s="17" t="s">
        <v>2342</v>
      </c>
      <c r="E24" s="17" t="s">
        <v>2395</v>
      </c>
      <c r="F24" s="17" t="s">
        <v>2396</v>
      </c>
      <c r="G24" s="17" t="s">
        <v>2397</v>
      </c>
      <c r="H24" s="21">
        <v>1</v>
      </c>
      <c r="I24" s="21">
        <v>2</v>
      </c>
      <c r="J24" s="21">
        <v>0</v>
      </c>
      <c r="K24" s="21">
        <v>0</v>
      </c>
      <c r="L24" s="21">
        <v>0</v>
      </c>
      <c r="M24" s="21">
        <v>0</v>
      </c>
      <c r="N24" s="21">
        <f t="shared" si="8"/>
        <v>2</v>
      </c>
      <c r="O24">
        <f t="shared" si="9"/>
        <v>0</v>
      </c>
    </row>
    <row r="25" spans="1:15" ht="15.75" customHeight="1">
      <c r="A25" s="10">
        <f t="shared" si="7"/>
        <v>9</v>
      </c>
      <c r="B25" s="12" t="s">
        <v>2398</v>
      </c>
      <c r="C25" s="12" t="s">
        <v>2387</v>
      </c>
      <c r="D25" s="18" t="s">
        <v>2342</v>
      </c>
      <c r="E25" s="18" t="s">
        <v>2399</v>
      </c>
      <c r="F25" s="18" t="s">
        <v>2400</v>
      </c>
      <c r="G25" s="18" t="s">
        <v>2401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1">
        <f t="shared" si="8"/>
        <v>0</v>
      </c>
      <c r="O25">
        <f t="shared" si="9"/>
        <v>0</v>
      </c>
    </row>
    <row r="26" spans="1:15" ht="15.75" customHeight="1">
      <c r="A26" s="10">
        <f t="shared" si="7"/>
        <v>8</v>
      </c>
      <c r="B26" s="11" t="s">
        <v>2402</v>
      </c>
      <c r="C26" s="11" t="s">
        <v>2387</v>
      </c>
      <c r="D26" s="17">
        <v>0</v>
      </c>
      <c r="E26" s="17" t="s">
        <v>2403</v>
      </c>
      <c r="F26" s="17" t="s">
        <v>2404</v>
      </c>
      <c r="G26" s="17" t="s">
        <v>2405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v>0</v>
      </c>
      <c r="N26" s="21">
        <f t="shared" si="8"/>
        <v>0</v>
      </c>
      <c r="O26">
        <f t="shared" si="9"/>
        <v>0</v>
      </c>
    </row>
    <row r="27" spans="1:15" ht="15.75" customHeight="1">
      <c r="A27" s="10">
        <f t="shared" si="7"/>
        <v>7</v>
      </c>
      <c r="B27" s="12" t="s">
        <v>2406</v>
      </c>
      <c r="C27" s="12" t="s">
        <v>2387</v>
      </c>
      <c r="D27" s="18">
        <v>0</v>
      </c>
      <c r="E27" s="18" t="s">
        <v>2352</v>
      </c>
      <c r="F27" s="18" t="s">
        <v>2407</v>
      </c>
      <c r="G27" s="18" t="s">
        <v>2408</v>
      </c>
      <c r="H27" s="22">
        <v>2</v>
      </c>
      <c r="I27" s="22">
        <v>3</v>
      </c>
      <c r="J27" s="22">
        <v>0</v>
      </c>
      <c r="K27" s="22">
        <v>1</v>
      </c>
      <c r="L27" s="22">
        <v>5</v>
      </c>
      <c r="M27" s="22">
        <v>0</v>
      </c>
      <c r="N27" s="21">
        <f t="shared" si="8"/>
        <v>8</v>
      </c>
      <c r="O27">
        <f t="shared" si="9"/>
        <v>0</v>
      </c>
    </row>
    <row r="28" spans="1:15" ht="15.75" customHeight="1">
      <c r="A28" s="10">
        <f t="shared" si="7"/>
        <v>6</v>
      </c>
      <c r="B28" s="11" t="s">
        <v>2409</v>
      </c>
      <c r="C28" s="11" t="s">
        <v>2387</v>
      </c>
      <c r="D28" s="17" t="s">
        <v>2342</v>
      </c>
      <c r="E28" s="17" t="s">
        <v>2410</v>
      </c>
      <c r="F28" s="17" t="s">
        <v>2411</v>
      </c>
      <c r="G28" s="17" t="s">
        <v>2405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f t="shared" si="8"/>
        <v>0</v>
      </c>
      <c r="O28">
        <f t="shared" si="9"/>
        <v>0</v>
      </c>
    </row>
    <row r="29" spans="1:15" ht="15.75" customHeight="1">
      <c r="A29" s="10">
        <f t="shared" si="7"/>
        <v>5</v>
      </c>
      <c r="B29" s="12" t="s">
        <v>2412</v>
      </c>
      <c r="C29" s="12" t="s">
        <v>792</v>
      </c>
      <c r="D29" s="18">
        <v>0</v>
      </c>
      <c r="E29" s="18" t="s">
        <v>2395</v>
      </c>
      <c r="F29" s="18" t="s">
        <v>2413</v>
      </c>
      <c r="G29" s="18" t="s">
        <v>2405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1">
        <f t="shared" si="8"/>
        <v>0</v>
      </c>
      <c r="O29">
        <f t="shared" si="9"/>
        <v>0</v>
      </c>
    </row>
    <row r="30" spans="1:15" ht="15.75" customHeight="1">
      <c r="A30" s="10">
        <f t="shared" si="7"/>
        <v>4</v>
      </c>
      <c r="B30" s="11" t="s">
        <v>2414</v>
      </c>
      <c r="C30" s="11" t="s">
        <v>792</v>
      </c>
      <c r="D30" s="17" t="s">
        <v>2342</v>
      </c>
      <c r="E30" s="17" t="s">
        <v>2415</v>
      </c>
      <c r="F30" s="17" t="s">
        <v>2416</v>
      </c>
      <c r="G30" s="17" t="s">
        <v>2405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f t="shared" si="8"/>
        <v>0</v>
      </c>
      <c r="O30">
        <f t="shared" si="9"/>
        <v>0</v>
      </c>
    </row>
    <row r="31" spans="1:15" ht="15.75" customHeight="1">
      <c r="A31" s="10">
        <f t="shared" si="7"/>
        <v>3</v>
      </c>
      <c r="B31" s="12" t="s">
        <v>2417</v>
      </c>
      <c r="C31" s="12" t="s">
        <v>792</v>
      </c>
      <c r="D31" s="18">
        <v>0</v>
      </c>
      <c r="E31" s="18" t="s">
        <v>2351</v>
      </c>
      <c r="F31" s="18" t="s">
        <v>2418</v>
      </c>
      <c r="G31" s="18" t="s">
        <v>2405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1">
        <f t="shared" si="8"/>
        <v>0</v>
      </c>
      <c r="O31">
        <f t="shared" si="9"/>
        <v>0</v>
      </c>
    </row>
    <row r="32" spans="1:15" ht="15.75" customHeight="1">
      <c r="A32" s="10">
        <f t="shared" si="7"/>
        <v>2</v>
      </c>
      <c r="B32" s="11" t="s">
        <v>2419</v>
      </c>
      <c r="C32" s="11" t="s">
        <v>792</v>
      </c>
      <c r="D32" s="17" t="s">
        <v>2342</v>
      </c>
      <c r="E32" s="17" t="s">
        <v>2420</v>
      </c>
      <c r="F32" s="17" t="s">
        <v>2421</v>
      </c>
      <c r="G32" s="17" t="s">
        <v>2405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f t="shared" si="8"/>
        <v>0</v>
      </c>
      <c r="O32">
        <f t="shared" si="9"/>
        <v>0</v>
      </c>
    </row>
    <row r="33" spans="1:15" ht="15.75" customHeight="1">
      <c r="A33" s="10">
        <f t="shared" si="7"/>
        <v>1</v>
      </c>
      <c r="B33" s="12" t="s">
        <v>2422</v>
      </c>
      <c r="C33" s="12" t="s">
        <v>792</v>
      </c>
      <c r="D33" s="18">
        <v>0</v>
      </c>
      <c r="E33" s="18" t="s">
        <v>2403</v>
      </c>
      <c r="F33" s="18" t="s">
        <v>2423</v>
      </c>
      <c r="G33" s="18" t="s">
        <v>2424</v>
      </c>
      <c r="H33" s="22">
        <v>2</v>
      </c>
      <c r="I33" s="22">
        <v>2</v>
      </c>
      <c r="J33" s="22">
        <v>0</v>
      </c>
      <c r="K33" s="22">
        <v>0</v>
      </c>
      <c r="L33" s="22">
        <v>0</v>
      </c>
      <c r="M33" s="22">
        <v>0</v>
      </c>
      <c r="N33" s="21">
        <f t="shared" si="8"/>
        <v>2</v>
      </c>
      <c r="O33">
        <f t="shared" si="9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95">
    <outlinePr summaryBelow="0" summaryRight="0"/>
  </sheetPr>
  <dimension ref="A1:Q1002"/>
  <sheetViews>
    <sheetView workbookViewId="0">
      <selection activeCell="H10" sqref="H10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16.5</v>
      </c>
      <c r="I2" s="2">
        <v>17.5</v>
      </c>
      <c r="J2" s="2">
        <v>10.5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0.6</v>
      </c>
      <c r="J3" s="7">
        <f>COUNTIFS($A$12:$A$99,"&lt;="&amp;$B$2,$H$12:$H$99,"&gt;-1",J12:J99,"&lt;"&amp;J$2)/COUNTIFS($H$12:$H$99,"&gt;-1",$A$12:$A$99,"&lt;="&amp;$B$2,J$12:J$99,"&lt;&gt;"&amp;J$2)</f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>
        <f>IF(I3&gt;0.5, 100/(1-1/I3),100/I3-100)</f>
        <v>-149.99999999999997</v>
      </c>
      <c r="J4" s="8" t="e">
        <f>IF(J3&gt;0.5, 100/(1-1/J3),100/J3-100)</f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0.66666666666666663</v>
      </c>
      <c r="J5" s="7">
        <f>COUNTIFS($A$12:$A$99,"&lt;="&amp;$B$2,$H$12:$H$99,"&gt;-1",$D$12:$D$99,"@*",J$12:J$99,"&lt;"&amp;J$2)/COUNTIFS($A$12:$A$99,"&lt;="&amp;$B$2,$H$12:$H$99,"&gt;-1",$D$12:$D$99,"@*",J$12:J$99,"&lt;&gt;"&amp;J$2)</f>
        <v>1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>
        <f>IF(I5&gt;0.5, 100/(1-1/I5),100/I5-100)</f>
        <v>-200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0.5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D8" s="8"/>
      <c r="G8" s="3" t="s">
        <v>2318</v>
      </c>
      <c r="H8" s="8" t="e">
        <f>IF(H7&gt;0.5, 100/(1-1/H7),100/H7-100)</f>
        <v>#DIV/0!</v>
      </c>
      <c r="I8" s="8">
        <f>IF(I7&gt;0.5, 100/(1-1/I7),100/I7-100)</f>
        <v>100</v>
      </c>
      <c r="J8" s="8" t="e">
        <f>IF(J7&gt;0.5, 100/(1-1/J7),100/J7-100)</f>
        <v>#DIV/0!</v>
      </c>
    </row>
    <row r="9" spans="1:17" ht="15.75" customHeight="1">
      <c r="A9" s="1"/>
      <c r="B9" s="1" t="s">
        <v>2425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>
        <v>0</v>
      </c>
      <c r="L9">
        <v>0</v>
      </c>
      <c r="M9">
        <v>0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5</v>
      </c>
      <c r="B12" s="11" t="s">
        <v>2386</v>
      </c>
      <c r="C12" s="11" t="s">
        <v>2383</v>
      </c>
      <c r="D12" s="17">
        <v>0</v>
      </c>
      <c r="E12" s="17" t="s">
        <v>287</v>
      </c>
      <c r="F12" s="17" t="s">
        <v>2426</v>
      </c>
      <c r="G12" s="17" t="s">
        <v>2427</v>
      </c>
      <c r="H12" s="21">
        <v>0</v>
      </c>
      <c r="I12" s="21">
        <v>0</v>
      </c>
      <c r="J12" s="21">
        <v>0</v>
      </c>
    </row>
    <row r="13" spans="1:17" ht="15.75" customHeight="1">
      <c r="A13" s="10">
        <f t="shared" si="0"/>
        <v>4</v>
      </c>
      <c r="B13" s="12" t="s">
        <v>2390</v>
      </c>
      <c r="C13" s="12" t="s">
        <v>2383</v>
      </c>
      <c r="D13" s="18" t="s">
        <v>2342</v>
      </c>
      <c r="E13" s="18" t="s">
        <v>2395</v>
      </c>
      <c r="F13" s="18" t="s">
        <v>2428</v>
      </c>
      <c r="G13" s="18" t="s">
        <v>2429</v>
      </c>
      <c r="H13" s="22">
        <v>3</v>
      </c>
      <c r="I13" s="22">
        <v>74</v>
      </c>
      <c r="J13" s="22">
        <v>1</v>
      </c>
    </row>
    <row r="14" spans="1:17" ht="15.75" customHeight="1">
      <c r="A14" s="10">
        <f t="shared" si="0"/>
        <v>3</v>
      </c>
      <c r="B14" s="11" t="s">
        <v>2394</v>
      </c>
      <c r="C14" s="11" t="s">
        <v>2383</v>
      </c>
      <c r="D14" s="17">
        <v>0</v>
      </c>
      <c r="E14" s="17" t="s">
        <v>2430</v>
      </c>
      <c r="F14" s="17" t="s">
        <v>2431</v>
      </c>
      <c r="G14" s="17" t="s">
        <v>2432</v>
      </c>
      <c r="H14" s="21">
        <v>2</v>
      </c>
      <c r="I14" s="21">
        <v>39</v>
      </c>
      <c r="J14" s="21">
        <v>0</v>
      </c>
    </row>
    <row r="15" spans="1:17" ht="15.75" customHeight="1">
      <c r="A15" s="10">
        <f t="shared" si="0"/>
        <v>2</v>
      </c>
      <c r="B15" s="12" t="s">
        <v>2346</v>
      </c>
      <c r="C15" s="12" t="s">
        <v>2383</v>
      </c>
      <c r="D15" s="18" t="s">
        <v>2342</v>
      </c>
      <c r="E15" s="18" t="s">
        <v>2403</v>
      </c>
      <c r="F15" s="18" t="s">
        <v>2433</v>
      </c>
      <c r="G15" s="18" t="s">
        <v>2434</v>
      </c>
      <c r="H15" s="22">
        <v>0</v>
      </c>
      <c r="I15" s="22">
        <v>0</v>
      </c>
      <c r="J15" s="22">
        <v>0</v>
      </c>
    </row>
    <row r="16" spans="1:17" ht="15.75" customHeight="1">
      <c r="A16" s="10">
        <f t="shared" si="0"/>
        <v>1</v>
      </c>
      <c r="B16" s="11" t="s">
        <v>2346</v>
      </c>
      <c r="C16" s="11" t="s">
        <v>2383</v>
      </c>
      <c r="D16" s="17" t="s">
        <v>2342</v>
      </c>
      <c r="E16" s="17" t="s">
        <v>2403</v>
      </c>
      <c r="F16" s="17" t="s">
        <v>2433</v>
      </c>
      <c r="G16" s="17" t="s">
        <v>2434</v>
      </c>
      <c r="H16" s="21">
        <v>0</v>
      </c>
      <c r="I16" s="21">
        <v>0</v>
      </c>
      <c r="J16" s="21">
        <v>0</v>
      </c>
    </row>
    <row r="17" spans="1:10" ht="15.75" customHeight="1">
      <c r="A17" s="10">
        <f t="shared" si="0"/>
        <v>0</v>
      </c>
      <c r="B17" s="12"/>
      <c r="C17" s="12"/>
      <c r="D17" s="18"/>
      <c r="E17" s="18"/>
      <c r="F17" s="18"/>
      <c r="G17" s="18"/>
      <c r="H17" s="22"/>
      <c r="I17" s="22"/>
      <c r="J17" s="22"/>
    </row>
    <row r="18" spans="1:10" ht="15.75" customHeight="1">
      <c r="A18" s="10">
        <f t="shared" si="0"/>
        <v>0</v>
      </c>
      <c r="B18" s="11"/>
      <c r="C18" s="11"/>
      <c r="D18" s="17"/>
      <c r="E18" s="17"/>
      <c r="F18" s="17"/>
      <c r="G18" s="17"/>
      <c r="H18" s="21"/>
      <c r="I18" s="21"/>
      <c r="J18" s="21"/>
    </row>
    <row r="19" spans="1:10" ht="15.75" customHeight="1">
      <c r="A19" s="10">
        <f t="shared" si="0"/>
        <v>0</v>
      </c>
      <c r="B19" s="12"/>
      <c r="C19" s="12"/>
      <c r="D19" s="18"/>
      <c r="E19" s="18"/>
      <c r="F19" s="18"/>
      <c r="G19" s="18"/>
      <c r="H19" s="22"/>
      <c r="I19" s="22"/>
      <c r="J19" s="22"/>
    </row>
    <row r="20" spans="1:10" ht="15.75" customHeight="1">
      <c r="A20" s="10">
        <f t="shared" si="0"/>
        <v>0</v>
      </c>
      <c r="B20" s="11"/>
      <c r="C20" s="11"/>
      <c r="D20" s="17"/>
      <c r="E20" s="17"/>
      <c r="F20" s="17"/>
      <c r="G20" s="17"/>
      <c r="H20" s="21"/>
      <c r="I20" s="21"/>
      <c r="J20" s="21"/>
    </row>
    <row r="21" spans="1:10" ht="15.75" customHeight="1">
      <c r="A21" s="10">
        <f t="shared" si="0"/>
        <v>0</v>
      </c>
      <c r="B21" s="12"/>
      <c r="C21" s="12"/>
      <c r="D21" s="18"/>
      <c r="E21" s="18"/>
      <c r="F21" s="18"/>
      <c r="G21" s="18"/>
      <c r="H21" s="22"/>
      <c r="I21" s="22"/>
      <c r="J21" s="22"/>
    </row>
    <row r="22" spans="1:10" ht="15.75" customHeight="1">
      <c r="A22" s="10">
        <f t="shared" si="0"/>
        <v>0</v>
      </c>
      <c r="B22" s="11"/>
      <c r="C22" s="11"/>
      <c r="D22" s="17"/>
      <c r="E22" s="17"/>
      <c r="F22" s="17"/>
      <c r="G22" s="17"/>
      <c r="H22" s="21"/>
      <c r="I22" s="21"/>
      <c r="J22" s="21"/>
    </row>
    <row r="23" spans="1:10" ht="15.75" customHeight="1">
      <c r="A23" s="10">
        <f t="shared" si="0"/>
        <v>0</v>
      </c>
      <c r="B23" s="12"/>
      <c r="C23" s="12"/>
      <c r="D23" s="18"/>
      <c r="E23" s="18"/>
      <c r="F23" s="18"/>
      <c r="G23" s="18"/>
      <c r="H23" s="22"/>
      <c r="I23" s="22"/>
      <c r="J23" s="22"/>
    </row>
    <row r="24" spans="1:10" ht="15.75" customHeight="1">
      <c r="A24" s="10">
        <f t="shared" si="0"/>
        <v>0</v>
      </c>
      <c r="B24" s="11"/>
      <c r="C24" s="11"/>
      <c r="D24" s="17"/>
      <c r="E24" s="17"/>
      <c r="F24" s="17"/>
      <c r="G24" s="17"/>
      <c r="H24" s="21"/>
      <c r="I24" s="21"/>
      <c r="J24" s="21"/>
    </row>
    <row r="25" spans="1:10" ht="15.75" customHeight="1">
      <c r="A25" s="10">
        <f t="shared" si="0"/>
        <v>0</v>
      </c>
      <c r="B25" s="12"/>
      <c r="C25" s="12"/>
      <c r="D25" s="18"/>
      <c r="E25" s="18"/>
      <c r="F25" s="18"/>
      <c r="G25" s="18"/>
      <c r="H25" s="22"/>
      <c r="I25" s="22"/>
      <c r="J25" s="22"/>
    </row>
    <row r="26" spans="1:10" ht="15.75" customHeight="1">
      <c r="A26" s="10">
        <f t="shared" si="0"/>
        <v>0</v>
      </c>
      <c r="B26" s="11"/>
      <c r="C26" s="11"/>
      <c r="D26" s="17"/>
      <c r="E26" s="17"/>
      <c r="F26" s="17"/>
      <c r="G26" s="17"/>
      <c r="H26" s="21"/>
      <c r="I26" s="21"/>
      <c r="J26" s="21"/>
    </row>
    <row r="27" spans="1:10" ht="15.75" customHeight="1">
      <c r="A27" s="10">
        <f t="shared" si="0"/>
        <v>0</v>
      </c>
      <c r="B27" s="12"/>
      <c r="C27" s="12"/>
      <c r="D27" s="18"/>
      <c r="E27" s="18"/>
      <c r="F27" s="18"/>
      <c r="G27" s="18"/>
      <c r="H27" s="22"/>
      <c r="I27" s="22"/>
      <c r="J27" s="22"/>
    </row>
    <row r="28" spans="1:10" ht="15.75" customHeight="1">
      <c r="A28" s="10">
        <f t="shared" si="0"/>
        <v>0</v>
      </c>
      <c r="B28" s="11"/>
      <c r="C28" s="11"/>
      <c r="D28" s="17"/>
      <c r="E28" s="17"/>
      <c r="F28" s="17"/>
      <c r="G28" s="17"/>
      <c r="H28" s="21"/>
      <c r="I28" s="21"/>
      <c r="J28" s="21"/>
    </row>
    <row r="29" spans="1:10" ht="15.75" customHeight="1">
      <c r="A29" s="10">
        <f t="shared" si="0"/>
        <v>0</v>
      </c>
      <c r="B29" s="12"/>
      <c r="C29" s="12"/>
      <c r="D29" s="18"/>
      <c r="E29" s="18"/>
      <c r="F29" s="18"/>
      <c r="G29" s="18"/>
      <c r="H29" s="22"/>
      <c r="I29" s="22"/>
      <c r="J29" s="22"/>
    </row>
    <row r="30" spans="1:10" ht="15.75" customHeight="1">
      <c r="A30" s="10">
        <f t="shared" si="0"/>
        <v>0</v>
      </c>
      <c r="B30" s="11"/>
      <c r="C30" s="11"/>
      <c r="D30" s="17"/>
      <c r="E30" s="17"/>
      <c r="F30" s="17"/>
      <c r="G30" s="17"/>
      <c r="H30" s="21"/>
      <c r="I30" s="21"/>
      <c r="J30" s="21"/>
    </row>
    <row r="31" spans="1:10" ht="15.75" customHeight="1">
      <c r="A31" s="10">
        <f t="shared" si="0"/>
        <v>0</v>
      </c>
      <c r="B31" s="12"/>
      <c r="C31" s="12"/>
      <c r="D31" s="18"/>
      <c r="E31" s="18"/>
      <c r="F31" s="18"/>
      <c r="G31" s="18"/>
      <c r="H31" s="22"/>
      <c r="I31" s="22"/>
      <c r="J31" s="22"/>
    </row>
    <row r="32" spans="1:10" ht="15.75" customHeight="1">
      <c r="A32" s="10">
        <f t="shared" si="0"/>
        <v>0</v>
      </c>
      <c r="B32" s="11"/>
      <c r="C32" s="11"/>
      <c r="D32" s="17"/>
      <c r="E32" s="17"/>
      <c r="F32" s="17"/>
      <c r="G32" s="17"/>
      <c r="H32" s="21"/>
      <c r="I32" s="21"/>
      <c r="J32" s="21"/>
    </row>
    <row r="33" spans="1:10" ht="15.75" customHeight="1">
      <c r="A33" s="10">
        <f t="shared" si="0"/>
        <v>0</v>
      </c>
      <c r="B33" s="12"/>
      <c r="C33" s="12"/>
      <c r="D33" s="18"/>
      <c r="E33" s="18"/>
      <c r="F33" s="18"/>
      <c r="G33" s="18"/>
      <c r="H33" s="22"/>
      <c r="I33" s="22"/>
      <c r="J33" s="22"/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97">
    <outlinePr summaryBelow="0" summaryRight="0"/>
  </sheetPr>
  <dimension ref="A1:Q1002"/>
  <sheetViews>
    <sheetView workbookViewId="0"/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11.5</v>
      </c>
      <c r="I2" s="5">
        <v>2.5</v>
      </c>
      <c r="J2" s="5">
        <v>1.5</v>
      </c>
      <c r="K2" s="2">
        <v>16.5</v>
      </c>
      <c r="L2" s="2">
        <v>17.5</v>
      </c>
      <c r="M2" s="2">
        <v>10.5</v>
      </c>
      <c r="N2" s="5">
        <v>1.5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0.8</v>
      </c>
      <c r="I3" s="7">
        <f t="shared" si="1"/>
        <v>6.6666666666666666E-2</v>
      </c>
      <c r="J3" s="7">
        <f t="shared" si="1"/>
        <v>1</v>
      </c>
      <c r="K3" s="7">
        <f t="shared" si="1"/>
        <v>1</v>
      </c>
      <c r="L3" s="7">
        <f t="shared" si="1"/>
        <v>0.93333333333333335</v>
      </c>
      <c r="M3" s="7">
        <f t="shared" si="1"/>
        <v>1</v>
      </c>
      <c r="N3" s="7">
        <f t="shared" si="1"/>
        <v>6.6666666666666666E-2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O4" si="2">IF(H3&gt;0.5, 100/(1-1/H3),100/H3-100)</f>
        <v>-400</v>
      </c>
      <c r="I4" s="8">
        <f t="shared" si="2"/>
        <v>1400</v>
      </c>
      <c r="J4" s="8" t="e">
        <f t="shared" si="2"/>
        <v>#DIV/0!</v>
      </c>
      <c r="K4" s="8" t="e">
        <f t="shared" si="2"/>
        <v>#DIV/0!</v>
      </c>
      <c r="L4" s="8">
        <f t="shared" si="2"/>
        <v>-1400.0000000000007</v>
      </c>
      <c r="M4" s="8" t="e">
        <f t="shared" si="2"/>
        <v>#DIV/0!</v>
      </c>
      <c r="N4" s="8">
        <f t="shared" si="2"/>
        <v>1400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0.6</v>
      </c>
      <c r="I5" s="7">
        <f t="shared" si="3"/>
        <v>0.2</v>
      </c>
      <c r="J5" s="7">
        <f t="shared" si="3"/>
        <v>1</v>
      </c>
      <c r="K5" s="7">
        <f t="shared" si="3"/>
        <v>1</v>
      </c>
      <c r="L5" s="7">
        <f t="shared" si="3"/>
        <v>1</v>
      </c>
      <c r="M5" s="7">
        <f t="shared" si="3"/>
        <v>1</v>
      </c>
      <c r="N5" s="7">
        <f t="shared" si="3"/>
        <v>0.2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>
        <f t="shared" ref="H6:O6" si="4">IF(H5&gt;0.5, 100/(1-1/H5),100/H5-100)</f>
        <v>-149.99999999999997</v>
      </c>
      <c r="I6" s="8">
        <f t="shared" si="4"/>
        <v>400</v>
      </c>
      <c r="J6" s="8" t="e">
        <f t="shared" si="4"/>
        <v>#DIV/0!</v>
      </c>
      <c r="K6" s="8" t="e">
        <f t="shared" si="4"/>
        <v>#DIV/0!</v>
      </c>
      <c r="L6" s="8" t="e">
        <f t="shared" si="4"/>
        <v>#DIV/0!</v>
      </c>
      <c r="M6" s="8" t="e">
        <f t="shared" si="4"/>
        <v>#DIV/0!</v>
      </c>
      <c r="N6" s="8">
        <f t="shared" si="4"/>
        <v>400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0.9</v>
      </c>
      <c r="I7" s="7">
        <f t="shared" si="5"/>
        <v>0</v>
      </c>
      <c r="J7" s="7">
        <f t="shared" si="5"/>
        <v>1</v>
      </c>
      <c r="K7" s="7">
        <f t="shared" si="5"/>
        <v>1</v>
      </c>
      <c r="L7" s="7">
        <f t="shared" si="5"/>
        <v>0.9</v>
      </c>
      <c r="M7" s="7">
        <f t="shared" si="5"/>
        <v>1</v>
      </c>
      <c r="N7" s="7">
        <f t="shared" si="5"/>
        <v>0</v>
      </c>
      <c r="O7" s="7">
        <f t="shared" si="5"/>
        <v>1</v>
      </c>
    </row>
    <row r="8" spans="1:17" ht="15.75" customHeight="1">
      <c r="A8" s="1"/>
      <c r="F8" s="8"/>
      <c r="G8" s="3" t="s">
        <v>2318</v>
      </c>
      <c r="H8" s="8">
        <f t="shared" ref="H8:O8" si="6">IF(H7&gt;0.5, 100/(1-1/H7),100/H7-100)</f>
        <v>-899.99999999999955</v>
      </c>
      <c r="I8" s="8" t="e">
        <f t="shared" si="6"/>
        <v>#DIV/0!</v>
      </c>
      <c r="J8" s="8" t="e">
        <f t="shared" si="6"/>
        <v>#DIV/0!</v>
      </c>
      <c r="K8" s="8" t="e">
        <f t="shared" si="6"/>
        <v>#DIV/0!</v>
      </c>
      <c r="L8" s="8">
        <f t="shared" si="6"/>
        <v>-899.99999999999955</v>
      </c>
      <c r="M8" s="8" t="e">
        <f t="shared" si="6"/>
        <v>#DIV/0!</v>
      </c>
      <c r="N8" s="8" t="e">
        <f t="shared" si="6"/>
        <v>#DIV/0!</v>
      </c>
      <c r="O8" s="8" t="e">
        <f t="shared" si="6"/>
        <v>#DIV/0!</v>
      </c>
    </row>
    <row r="9" spans="1:17" ht="15.75" customHeight="1">
      <c r="A9" s="1"/>
      <c r="B9" s="1" t="s">
        <v>2435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/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22</v>
      </c>
      <c r="B12" s="11" t="s">
        <v>2436</v>
      </c>
      <c r="C12" s="11" t="s">
        <v>2366</v>
      </c>
      <c r="D12" s="17" t="s">
        <v>2342</v>
      </c>
      <c r="E12" s="17" t="s">
        <v>2370</v>
      </c>
      <c r="F12" s="17" t="s">
        <v>2437</v>
      </c>
      <c r="G12" s="17" t="s">
        <v>2438</v>
      </c>
      <c r="H12" s="21">
        <v>12</v>
      </c>
      <c r="I12" s="21">
        <v>38</v>
      </c>
      <c r="J12" s="21">
        <v>0</v>
      </c>
      <c r="K12" s="21">
        <v>0</v>
      </c>
      <c r="L12" s="21">
        <v>0</v>
      </c>
      <c r="M12" s="21">
        <v>0</v>
      </c>
      <c r="N12" s="21">
        <f t="shared" ref="N12:N43" si="8">L12+I12</f>
        <v>38</v>
      </c>
      <c r="O12">
        <f t="shared" ref="O12:O43" si="9">M12+J12</f>
        <v>0</v>
      </c>
    </row>
    <row r="13" spans="1:17" ht="15.75" customHeight="1">
      <c r="A13" s="10">
        <f t="shared" si="7"/>
        <v>21</v>
      </c>
      <c r="B13" s="12" t="s">
        <v>2439</v>
      </c>
      <c r="C13" s="12" t="s">
        <v>2366</v>
      </c>
      <c r="D13" s="18">
        <v>0</v>
      </c>
      <c r="E13" s="18" t="s">
        <v>2440</v>
      </c>
      <c r="F13" s="18" t="s">
        <v>2363</v>
      </c>
      <c r="G13" s="18" t="s">
        <v>2441</v>
      </c>
      <c r="H13" s="22">
        <v>14</v>
      </c>
      <c r="I13" s="22">
        <v>48</v>
      </c>
      <c r="J13" s="22">
        <v>0</v>
      </c>
      <c r="K13" s="22">
        <v>2</v>
      </c>
      <c r="L13" s="22">
        <v>32</v>
      </c>
      <c r="M13" s="22">
        <v>0</v>
      </c>
      <c r="N13" s="21">
        <f t="shared" si="8"/>
        <v>80</v>
      </c>
      <c r="O13">
        <f t="shared" si="9"/>
        <v>0</v>
      </c>
    </row>
    <row r="14" spans="1:17" ht="15.75" customHeight="1">
      <c r="A14" s="10">
        <f t="shared" si="7"/>
        <v>20</v>
      </c>
      <c r="B14" s="11" t="s">
        <v>2442</v>
      </c>
      <c r="C14" s="11" t="s">
        <v>2366</v>
      </c>
      <c r="D14" s="17" t="s">
        <v>2342</v>
      </c>
      <c r="E14" s="17" t="s">
        <v>2377</v>
      </c>
      <c r="F14" s="17" t="s">
        <v>2443</v>
      </c>
      <c r="G14" s="17" t="s">
        <v>2444</v>
      </c>
      <c r="H14" s="21">
        <v>14</v>
      </c>
      <c r="I14" s="21">
        <v>67</v>
      </c>
      <c r="J14" s="21">
        <v>1</v>
      </c>
      <c r="K14" s="21">
        <v>0</v>
      </c>
      <c r="L14" s="21">
        <v>0</v>
      </c>
      <c r="M14" s="21">
        <v>0</v>
      </c>
      <c r="N14" s="21">
        <f t="shared" si="8"/>
        <v>67</v>
      </c>
      <c r="O14">
        <f t="shared" si="9"/>
        <v>1</v>
      </c>
    </row>
    <row r="15" spans="1:17" ht="15.75" customHeight="1">
      <c r="A15" s="10">
        <f t="shared" si="7"/>
        <v>19</v>
      </c>
      <c r="B15" s="12" t="s">
        <v>2445</v>
      </c>
      <c r="C15" s="12" t="s">
        <v>2366</v>
      </c>
      <c r="D15" s="18" t="s">
        <v>2342</v>
      </c>
      <c r="E15" s="18" t="s">
        <v>2352</v>
      </c>
      <c r="F15" s="18" t="s">
        <v>2446</v>
      </c>
      <c r="G15" s="18" t="s">
        <v>2447</v>
      </c>
      <c r="H15" s="22">
        <v>4</v>
      </c>
      <c r="I15" s="22">
        <v>14</v>
      </c>
      <c r="J15" s="22">
        <v>0</v>
      </c>
      <c r="K15" s="22">
        <v>1</v>
      </c>
      <c r="L15" s="22">
        <v>4</v>
      </c>
      <c r="M15" s="22">
        <v>0</v>
      </c>
      <c r="N15" s="21">
        <f t="shared" si="8"/>
        <v>18</v>
      </c>
      <c r="O15">
        <f t="shared" si="9"/>
        <v>0</v>
      </c>
    </row>
    <row r="16" spans="1:17" ht="15.75" customHeight="1">
      <c r="A16" s="10">
        <f t="shared" si="7"/>
        <v>18</v>
      </c>
      <c r="B16" s="11" t="s">
        <v>2448</v>
      </c>
      <c r="C16" s="11" t="s">
        <v>2366</v>
      </c>
      <c r="D16" s="17">
        <v>0</v>
      </c>
      <c r="E16" s="17" t="s">
        <v>2380</v>
      </c>
      <c r="F16" s="17" t="s">
        <v>2449</v>
      </c>
      <c r="G16" s="17" t="s">
        <v>2450</v>
      </c>
      <c r="H16" s="21">
        <v>18</v>
      </c>
      <c r="I16" s="21">
        <v>61</v>
      </c>
      <c r="J16" s="21">
        <v>0</v>
      </c>
      <c r="K16" s="21">
        <v>3</v>
      </c>
      <c r="L16" s="21">
        <v>30</v>
      </c>
      <c r="M16" s="21">
        <v>0</v>
      </c>
      <c r="N16" s="21">
        <f t="shared" si="8"/>
        <v>91</v>
      </c>
      <c r="O16">
        <f t="shared" si="9"/>
        <v>0</v>
      </c>
    </row>
    <row r="17" spans="1:15" ht="15.75" customHeight="1">
      <c r="A17" s="10">
        <f t="shared" si="7"/>
        <v>17</v>
      </c>
      <c r="B17" s="12" t="s">
        <v>2451</v>
      </c>
      <c r="C17" s="12" t="s">
        <v>2366</v>
      </c>
      <c r="D17" s="18" t="s">
        <v>2342</v>
      </c>
      <c r="E17" s="18" t="s">
        <v>2359</v>
      </c>
      <c r="F17" s="18" t="s">
        <v>2452</v>
      </c>
      <c r="G17" s="18" t="s">
        <v>2397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1">
        <f t="shared" si="8"/>
        <v>0</v>
      </c>
      <c r="O17">
        <f t="shared" si="9"/>
        <v>0</v>
      </c>
    </row>
    <row r="18" spans="1:15" ht="15.75" customHeight="1">
      <c r="A18" s="10">
        <f t="shared" si="7"/>
        <v>16</v>
      </c>
      <c r="B18" s="11" t="s">
        <v>2453</v>
      </c>
      <c r="C18" s="11" t="s">
        <v>2366</v>
      </c>
      <c r="D18" s="17">
        <v>0</v>
      </c>
      <c r="E18" s="17" t="s">
        <v>2355</v>
      </c>
      <c r="F18" s="17" t="s">
        <v>2454</v>
      </c>
      <c r="G18" s="17" t="s">
        <v>2444</v>
      </c>
      <c r="H18" s="21">
        <v>9</v>
      </c>
      <c r="I18" s="21">
        <v>25</v>
      </c>
      <c r="J18" s="21">
        <v>0</v>
      </c>
      <c r="K18" s="21">
        <v>0</v>
      </c>
      <c r="L18" s="21">
        <v>0</v>
      </c>
      <c r="M18" s="21">
        <v>0</v>
      </c>
      <c r="N18" s="21">
        <f t="shared" si="8"/>
        <v>25</v>
      </c>
      <c r="O18">
        <f t="shared" si="9"/>
        <v>0</v>
      </c>
    </row>
    <row r="19" spans="1:15" ht="15.75" customHeight="1">
      <c r="A19" s="10">
        <f t="shared" si="7"/>
        <v>15</v>
      </c>
      <c r="B19" s="12" t="s">
        <v>2455</v>
      </c>
      <c r="C19" s="12" t="s">
        <v>2366</v>
      </c>
      <c r="D19" s="18" t="s">
        <v>2342</v>
      </c>
      <c r="E19" s="18" t="s">
        <v>2380</v>
      </c>
      <c r="F19" s="18" t="s">
        <v>2456</v>
      </c>
      <c r="G19" s="18" t="s">
        <v>2368</v>
      </c>
      <c r="H19" s="22">
        <v>6</v>
      </c>
      <c r="I19" s="22">
        <v>28</v>
      </c>
      <c r="J19" s="22">
        <v>0</v>
      </c>
      <c r="K19" s="22">
        <v>0</v>
      </c>
      <c r="L19" s="22">
        <v>0</v>
      </c>
      <c r="M19" s="22">
        <v>0</v>
      </c>
      <c r="N19" s="21">
        <f t="shared" si="8"/>
        <v>28</v>
      </c>
      <c r="O19">
        <f t="shared" si="9"/>
        <v>0</v>
      </c>
    </row>
    <row r="20" spans="1:15" ht="15.75" customHeight="1">
      <c r="A20" s="10">
        <f t="shared" si="7"/>
        <v>14</v>
      </c>
      <c r="B20" s="11" t="s">
        <v>2350</v>
      </c>
      <c r="C20" s="11" t="s">
        <v>2366</v>
      </c>
      <c r="D20" s="17">
        <v>0</v>
      </c>
      <c r="E20" s="17" t="s">
        <v>2399</v>
      </c>
      <c r="F20" s="17" t="s">
        <v>2457</v>
      </c>
      <c r="G20" s="17" t="s">
        <v>2458</v>
      </c>
      <c r="H20" s="21">
        <v>7</v>
      </c>
      <c r="I20" s="21">
        <v>13</v>
      </c>
      <c r="J20" s="21">
        <v>0</v>
      </c>
      <c r="K20" s="21">
        <v>0</v>
      </c>
      <c r="L20" s="21">
        <v>0</v>
      </c>
      <c r="M20" s="21">
        <v>0</v>
      </c>
      <c r="N20" s="21">
        <f t="shared" si="8"/>
        <v>13</v>
      </c>
      <c r="O20">
        <f t="shared" si="9"/>
        <v>0</v>
      </c>
    </row>
    <row r="21" spans="1:15" ht="15.75" customHeight="1">
      <c r="A21" s="10">
        <f t="shared" si="7"/>
        <v>13</v>
      </c>
      <c r="B21" s="12" t="s">
        <v>2340</v>
      </c>
      <c r="C21" s="12" t="s">
        <v>2366</v>
      </c>
      <c r="D21" s="18">
        <v>0</v>
      </c>
      <c r="E21" s="18" t="s">
        <v>287</v>
      </c>
      <c r="F21" s="18" t="s">
        <v>2459</v>
      </c>
      <c r="G21" s="18" t="s">
        <v>2460</v>
      </c>
      <c r="H21" s="22">
        <v>9</v>
      </c>
      <c r="I21" s="22">
        <v>19</v>
      </c>
      <c r="J21" s="22">
        <v>0</v>
      </c>
      <c r="K21" s="22">
        <v>0</v>
      </c>
      <c r="L21" s="22">
        <v>0</v>
      </c>
      <c r="M21" s="22">
        <v>0</v>
      </c>
      <c r="N21" s="21">
        <f t="shared" si="8"/>
        <v>19</v>
      </c>
      <c r="O21">
        <f t="shared" si="9"/>
        <v>0</v>
      </c>
    </row>
    <row r="22" spans="1:15" ht="15.75" customHeight="1">
      <c r="A22" s="10">
        <f t="shared" si="7"/>
        <v>12</v>
      </c>
      <c r="B22" s="11" t="s">
        <v>2369</v>
      </c>
      <c r="C22" s="11" t="s">
        <v>2366</v>
      </c>
      <c r="D22" s="17">
        <v>0</v>
      </c>
      <c r="E22" s="17" t="s">
        <v>2391</v>
      </c>
      <c r="F22" s="17" t="s">
        <v>2461</v>
      </c>
      <c r="G22" s="17" t="s">
        <v>2462</v>
      </c>
      <c r="H22" s="21">
        <v>2</v>
      </c>
      <c r="I22" s="21">
        <v>4</v>
      </c>
      <c r="J22" s="21">
        <v>0</v>
      </c>
      <c r="K22" s="21">
        <v>1</v>
      </c>
      <c r="L22" s="21">
        <v>3</v>
      </c>
      <c r="M22" s="21">
        <v>0</v>
      </c>
      <c r="N22" s="21">
        <f t="shared" si="8"/>
        <v>7</v>
      </c>
      <c r="O22">
        <f t="shared" si="9"/>
        <v>0</v>
      </c>
    </row>
    <row r="23" spans="1:15" ht="15.75" customHeight="1">
      <c r="A23" s="10">
        <f t="shared" si="7"/>
        <v>11</v>
      </c>
      <c r="B23" s="12" t="s">
        <v>2379</v>
      </c>
      <c r="C23" s="12" t="s">
        <v>2366</v>
      </c>
      <c r="D23" s="18" t="s">
        <v>2342</v>
      </c>
      <c r="E23" s="18" t="s">
        <v>2355</v>
      </c>
      <c r="F23" s="18" t="s">
        <v>2463</v>
      </c>
      <c r="G23" s="18" t="s">
        <v>2464</v>
      </c>
      <c r="H23" s="22">
        <v>16</v>
      </c>
      <c r="I23" s="22">
        <v>111</v>
      </c>
      <c r="J23" s="22">
        <v>1</v>
      </c>
      <c r="K23" s="22">
        <v>1</v>
      </c>
      <c r="L23" s="22">
        <v>4</v>
      </c>
      <c r="M23" s="22">
        <v>0</v>
      </c>
      <c r="N23" s="21">
        <f t="shared" si="8"/>
        <v>115</v>
      </c>
      <c r="O23">
        <f t="shared" si="9"/>
        <v>1</v>
      </c>
    </row>
    <row r="24" spans="1:15" ht="15.75" customHeight="1">
      <c r="A24" s="10">
        <f t="shared" si="7"/>
        <v>10</v>
      </c>
      <c r="B24" s="11" t="s">
        <v>2409</v>
      </c>
      <c r="C24" s="11" t="s">
        <v>2380</v>
      </c>
      <c r="D24" s="17">
        <v>0</v>
      </c>
      <c r="E24" s="17" t="s">
        <v>2366</v>
      </c>
      <c r="F24" s="17" t="s">
        <v>2465</v>
      </c>
      <c r="G24" s="17" t="s">
        <v>2466</v>
      </c>
      <c r="H24" s="21">
        <v>1</v>
      </c>
      <c r="I24" s="21">
        <v>4</v>
      </c>
      <c r="J24" s="21">
        <v>0</v>
      </c>
      <c r="K24" s="21">
        <v>0</v>
      </c>
      <c r="L24" s="21">
        <v>0</v>
      </c>
      <c r="M24" s="21">
        <v>0</v>
      </c>
      <c r="N24" s="21">
        <f t="shared" si="8"/>
        <v>4</v>
      </c>
      <c r="O24">
        <f t="shared" si="9"/>
        <v>0</v>
      </c>
    </row>
    <row r="25" spans="1:15" ht="15.75" customHeight="1">
      <c r="A25" s="10">
        <f t="shared" si="7"/>
        <v>9</v>
      </c>
      <c r="B25" s="12" t="s">
        <v>2448</v>
      </c>
      <c r="C25" s="12" t="s">
        <v>2366</v>
      </c>
      <c r="D25" s="18">
        <v>0</v>
      </c>
      <c r="E25" s="18" t="s">
        <v>2380</v>
      </c>
      <c r="F25" s="18" t="s">
        <v>2449</v>
      </c>
      <c r="G25" s="18" t="s">
        <v>2450</v>
      </c>
      <c r="H25" s="22">
        <v>18</v>
      </c>
      <c r="I25" s="22">
        <v>61</v>
      </c>
      <c r="J25" s="22">
        <v>0</v>
      </c>
      <c r="K25" s="22">
        <v>3</v>
      </c>
      <c r="L25" s="22">
        <v>30</v>
      </c>
      <c r="M25" s="22">
        <v>0</v>
      </c>
      <c r="N25" s="21">
        <f t="shared" si="8"/>
        <v>91</v>
      </c>
      <c r="O25">
        <f t="shared" si="9"/>
        <v>0</v>
      </c>
    </row>
    <row r="26" spans="1:15" ht="15.75" customHeight="1">
      <c r="A26" s="10">
        <f t="shared" si="7"/>
        <v>8</v>
      </c>
      <c r="B26" s="11" t="s">
        <v>2451</v>
      </c>
      <c r="C26" s="11" t="s">
        <v>2366</v>
      </c>
      <c r="D26" s="17" t="s">
        <v>2342</v>
      </c>
      <c r="E26" s="17" t="s">
        <v>2359</v>
      </c>
      <c r="F26" s="17" t="s">
        <v>2452</v>
      </c>
      <c r="G26" s="17" t="s">
        <v>2397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v>0</v>
      </c>
      <c r="N26" s="21">
        <f t="shared" si="8"/>
        <v>0</v>
      </c>
      <c r="O26">
        <f t="shared" si="9"/>
        <v>0</v>
      </c>
    </row>
    <row r="27" spans="1:15" ht="15.75" customHeight="1">
      <c r="A27" s="10">
        <f t="shared" si="7"/>
        <v>7</v>
      </c>
      <c r="B27" s="12" t="s">
        <v>2453</v>
      </c>
      <c r="C27" s="12" t="s">
        <v>2366</v>
      </c>
      <c r="D27" s="18">
        <v>0</v>
      </c>
      <c r="E27" s="18" t="s">
        <v>2355</v>
      </c>
      <c r="F27" s="18" t="s">
        <v>2454</v>
      </c>
      <c r="G27" s="18" t="s">
        <v>2444</v>
      </c>
      <c r="H27" s="22">
        <v>9</v>
      </c>
      <c r="I27" s="22">
        <v>25</v>
      </c>
      <c r="J27" s="22">
        <v>0</v>
      </c>
      <c r="K27" s="22">
        <v>0</v>
      </c>
      <c r="L27" s="22">
        <v>0</v>
      </c>
      <c r="M27" s="22">
        <v>0</v>
      </c>
      <c r="N27" s="21">
        <f t="shared" si="8"/>
        <v>25</v>
      </c>
      <c r="O27">
        <f t="shared" si="9"/>
        <v>0</v>
      </c>
    </row>
    <row r="28" spans="1:15" ht="15.75" customHeight="1">
      <c r="A28" s="10">
        <f t="shared" si="7"/>
        <v>6</v>
      </c>
      <c r="B28" s="11" t="s">
        <v>2455</v>
      </c>
      <c r="C28" s="11" t="s">
        <v>2366</v>
      </c>
      <c r="D28" s="17" t="s">
        <v>2342</v>
      </c>
      <c r="E28" s="17" t="s">
        <v>2380</v>
      </c>
      <c r="F28" s="17" t="s">
        <v>2456</v>
      </c>
      <c r="G28" s="17" t="s">
        <v>2368</v>
      </c>
      <c r="H28" s="21">
        <v>6</v>
      </c>
      <c r="I28" s="21">
        <v>28</v>
      </c>
      <c r="J28" s="21">
        <v>0</v>
      </c>
      <c r="K28" s="21">
        <v>0</v>
      </c>
      <c r="L28" s="21">
        <v>0</v>
      </c>
      <c r="M28" s="21">
        <v>0</v>
      </c>
      <c r="N28" s="21">
        <f t="shared" si="8"/>
        <v>28</v>
      </c>
      <c r="O28">
        <f t="shared" si="9"/>
        <v>0</v>
      </c>
    </row>
    <row r="29" spans="1:15" ht="15.75" customHeight="1">
      <c r="A29" s="10">
        <f t="shared" si="7"/>
        <v>5</v>
      </c>
      <c r="B29" s="12" t="s">
        <v>2350</v>
      </c>
      <c r="C29" s="12" t="s">
        <v>2366</v>
      </c>
      <c r="D29" s="18">
        <v>0</v>
      </c>
      <c r="E29" s="18" t="s">
        <v>2399</v>
      </c>
      <c r="F29" s="18" t="s">
        <v>2457</v>
      </c>
      <c r="G29" s="18" t="s">
        <v>2458</v>
      </c>
      <c r="H29" s="22">
        <v>7</v>
      </c>
      <c r="I29" s="22">
        <v>13</v>
      </c>
      <c r="J29" s="22">
        <v>0</v>
      </c>
      <c r="K29" s="22">
        <v>0</v>
      </c>
      <c r="L29" s="22">
        <v>0</v>
      </c>
      <c r="M29" s="22">
        <v>0</v>
      </c>
      <c r="N29" s="21">
        <f t="shared" si="8"/>
        <v>13</v>
      </c>
      <c r="O29">
        <f t="shared" si="9"/>
        <v>0</v>
      </c>
    </row>
    <row r="30" spans="1:15" ht="15.75" customHeight="1">
      <c r="A30" s="10">
        <f t="shared" si="7"/>
        <v>4</v>
      </c>
      <c r="B30" s="11" t="s">
        <v>2340</v>
      </c>
      <c r="C30" s="11" t="s">
        <v>2366</v>
      </c>
      <c r="D30" s="17">
        <v>0</v>
      </c>
      <c r="E30" s="17" t="s">
        <v>287</v>
      </c>
      <c r="F30" s="17" t="s">
        <v>2459</v>
      </c>
      <c r="G30" s="17" t="s">
        <v>2460</v>
      </c>
      <c r="H30" s="21">
        <v>9</v>
      </c>
      <c r="I30" s="21">
        <v>19</v>
      </c>
      <c r="J30" s="21">
        <v>0</v>
      </c>
      <c r="K30" s="21">
        <v>0</v>
      </c>
      <c r="L30" s="21">
        <v>0</v>
      </c>
      <c r="M30" s="21">
        <v>0</v>
      </c>
      <c r="N30" s="21">
        <f t="shared" si="8"/>
        <v>19</v>
      </c>
      <c r="O30">
        <f t="shared" si="9"/>
        <v>0</v>
      </c>
    </row>
    <row r="31" spans="1:15" ht="15.75" customHeight="1">
      <c r="A31" s="10">
        <f t="shared" si="7"/>
        <v>3</v>
      </c>
      <c r="B31" s="12" t="s">
        <v>2369</v>
      </c>
      <c r="C31" s="12" t="s">
        <v>2366</v>
      </c>
      <c r="D31" s="18">
        <v>0</v>
      </c>
      <c r="E31" s="18" t="s">
        <v>2391</v>
      </c>
      <c r="F31" s="18" t="s">
        <v>2461</v>
      </c>
      <c r="G31" s="18" t="s">
        <v>2462</v>
      </c>
      <c r="H31" s="22">
        <v>2</v>
      </c>
      <c r="I31" s="22">
        <v>4</v>
      </c>
      <c r="J31" s="22">
        <v>0</v>
      </c>
      <c r="K31" s="22">
        <v>1</v>
      </c>
      <c r="L31" s="22">
        <v>3</v>
      </c>
      <c r="M31" s="22">
        <v>0</v>
      </c>
      <c r="N31" s="21">
        <f t="shared" si="8"/>
        <v>7</v>
      </c>
      <c r="O31">
        <f t="shared" si="9"/>
        <v>0</v>
      </c>
    </row>
    <row r="32" spans="1:15" ht="15.75" customHeight="1">
      <c r="A32" s="10">
        <f t="shared" si="7"/>
        <v>2</v>
      </c>
      <c r="B32" s="11" t="s">
        <v>2379</v>
      </c>
      <c r="C32" s="11" t="s">
        <v>2366</v>
      </c>
      <c r="D32" s="17" t="s">
        <v>2342</v>
      </c>
      <c r="E32" s="17" t="s">
        <v>2355</v>
      </c>
      <c r="F32" s="17" t="s">
        <v>2463</v>
      </c>
      <c r="G32" s="17" t="s">
        <v>2464</v>
      </c>
      <c r="H32" s="21">
        <v>16</v>
      </c>
      <c r="I32" s="21">
        <v>111</v>
      </c>
      <c r="J32" s="21">
        <v>1</v>
      </c>
      <c r="K32" s="21">
        <v>1</v>
      </c>
      <c r="L32" s="21">
        <v>4</v>
      </c>
      <c r="M32" s="21">
        <v>0</v>
      </c>
      <c r="N32" s="21">
        <f t="shared" si="8"/>
        <v>115</v>
      </c>
      <c r="O32">
        <f t="shared" si="9"/>
        <v>1</v>
      </c>
    </row>
    <row r="33" spans="1:15" ht="15.75" customHeight="1">
      <c r="A33" s="10">
        <f t="shared" si="7"/>
        <v>1</v>
      </c>
      <c r="B33" s="12" t="s">
        <v>2409</v>
      </c>
      <c r="C33" s="12" t="s">
        <v>2380</v>
      </c>
      <c r="D33" s="18">
        <v>0</v>
      </c>
      <c r="E33" s="18" t="s">
        <v>2366</v>
      </c>
      <c r="F33" s="18" t="s">
        <v>2465</v>
      </c>
      <c r="G33" s="18" t="s">
        <v>2466</v>
      </c>
      <c r="H33" s="22">
        <v>1</v>
      </c>
      <c r="I33" s="22">
        <v>4</v>
      </c>
      <c r="J33" s="22">
        <v>0</v>
      </c>
      <c r="K33" s="22">
        <v>0</v>
      </c>
      <c r="L33" s="22">
        <v>0</v>
      </c>
      <c r="M33" s="22">
        <v>0</v>
      </c>
      <c r="N33" s="21">
        <f t="shared" si="8"/>
        <v>4</v>
      </c>
      <c r="O33">
        <f t="shared" si="9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05">
    <outlinePr summaryBelow="0" summaryRight="0"/>
  </sheetPr>
  <dimension ref="A1:Q1002"/>
  <sheetViews>
    <sheetView zoomScale="150" zoomScaleNormal="150" workbookViewId="0">
      <selection activeCell="H13" sqref="H13"/>
    </sheetView>
  </sheetViews>
  <sheetFormatPr baseColWidth="10" defaultColWidth="14.5" defaultRowHeight="15.75" customHeight="1"/>
  <cols>
    <col min="1" max="1" width="8.83203125" style="40" customWidth="1"/>
    <col min="2" max="2" width="13.1640625" style="40" bestFit="1" customWidth="1"/>
    <col min="3" max="3" width="6.6640625" style="40" bestFit="1" customWidth="1"/>
    <col min="4" max="4" width="7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9.5" style="40" bestFit="1" customWidth="1"/>
    <col min="9" max="9" width="7.5" style="40" customWidth="1"/>
    <col min="10" max="10" width="11.83203125" style="40" customWidth="1"/>
    <col min="11" max="11" width="7.83203125" style="40" customWidth="1"/>
    <col min="12" max="12" width="9.5" style="40" customWidth="1"/>
    <col min="13" max="13" width="10.5" style="40" customWidth="1"/>
    <col min="14" max="14" width="13" style="40" customWidth="1"/>
  </cols>
  <sheetData>
    <row r="1" spans="1:17" ht="15.75" customHeight="1">
      <c r="A1" s="1"/>
      <c r="B1" s="20" t="s">
        <v>2313</v>
      </c>
      <c r="C1" s="20"/>
      <c r="H1" s="20" t="str">
        <f t="shared" ref="H1:N1" si="0">H11</f>
        <v>Comp</v>
      </c>
      <c r="I1" s="20" t="str">
        <f t="shared" si="0"/>
        <v>Att</v>
      </c>
      <c r="J1" s="20" t="str">
        <f t="shared" si="0"/>
        <v>P Yds</v>
      </c>
      <c r="K1" s="20" t="str">
        <f t="shared" si="0"/>
        <v>P TD</v>
      </c>
      <c r="L1" s="20" t="str">
        <f t="shared" si="0"/>
        <v>Int</v>
      </c>
      <c r="M1" s="20" t="str">
        <f t="shared" si="0"/>
        <v>Rush Yds</v>
      </c>
      <c r="N1" s="20" t="str">
        <f t="shared" si="0"/>
        <v>Rush Att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16.5</v>
      </c>
      <c r="I2" s="2">
        <v>32.5</v>
      </c>
      <c r="J2" s="2">
        <v>197.5</v>
      </c>
      <c r="K2" s="2">
        <v>1.5</v>
      </c>
      <c r="L2" s="5">
        <v>2.5</v>
      </c>
      <c r="M2" s="5">
        <v>1.5</v>
      </c>
      <c r="N2" s="5">
        <v>1.5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N3" si="1">COUNTIFS($A$12:$A$99,"&lt;="&amp;$B$2,$H$12:$H$99,"&gt;0",H12:H99,"&lt;"&amp;H$2)/COUNTIFS($H$12:$H$99,"&gt;0",$A$12:$A$99,"&lt;="&amp;$B$2,H$12:H$99,"&lt;&gt;"&amp;H$2)</f>
        <v>0.66666666666666663</v>
      </c>
      <c r="I3" s="7">
        <f t="shared" si="1"/>
        <v>0.66666666666666663</v>
      </c>
      <c r="J3" s="7">
        <f t="shared" si="1"/>
        <v>0.66666666666666663</v>
      </c>
      <c r="K3" s="7">
        <f t="shared" si="1"/>
        <v>0.66666666666666663</v>
      </c>
      <c r="L3" s="7">
        <f t="shared" si="1"/>
        <v>1</v>
      </c>
      <c r="M3" s="7">
        <f t="shared" si="1"/>
        <v>0</v>
      </c>
      <c r="N3" s="7">
        <f t="shared" si="1"/>
        <v>0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N4" si="2">IF(H3&gt;0.5, 100/(1-1/H3),100/H3-100)</f>
        <v>-200</v>
      </c>
      <c r="I4" s="8">
        <f t="shared" si="2"/>
        <v>-200</v>
      </c>
      <c r="J4" s="8">
        <f t="shared" si="2"/>
        <v>-200</v>
      </c>
      <c r="K4" s="8">
        <f t="shared" si="2"/>
        <v>-200</v>
      </c>
      <c r="L4" s="8" t="e">
        <f t="shared" si="2"/>
        <v>#DIV/0!</v>
      </c>
      <c r="M4" s="8" t="e">
        <f t="shared" si="2"/>
        <v>#DIV/0!</v>
      </c>
      <c r="N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N5" si="3">COUNTIFS($A$12:$A$99,"&lt;="&amp;$B$2,$H$12:$H$99,"&gt;0",$D$12:$D$99,"@*",H$12:H$99,"&lt;"&amp;H$2)/COUNTIFS($A$12:$A$99,"&lt;="&amp;$B$2,$H$12:$H$99,"&gt;0",$D$12:$D$99,"@*",H$12:H$99,"&lt;&gt;"&amp;H$2)</f>
        <v>0.5</v>
      </c>
      <c r="I5" s="7">
        <f t="shared" si="3"/>
        <v>0.5</v>
      </c>
      <c r="J5" s="7">
        <f t="shared" si="3"/>
        <v>0.5</v>
      </c>
      <c r="K5" s="7">
        <f t="shared" si="3"/>
        <v>1</v>
      </c>
      <c r="L5" s="7">
        <f t="shared" si="3"/>
        <v>1</v>
      </c>
      <c r="M5" s="7">
        <f t="shared" si="3"/>
        <v>0</v>
      </c>
      <c r="N5" s="7">
        <f t="shared" si="3"/>
        <v>0</v>
      </c>
    </row>
    <row r="6" spans="1:17" ht="15.75" customHeight="1">
      <c r="A6" s="1"/>
      <c r="D6" s="8"/>
      <c r="G6" s="3" t="s">
        <v>2318</v>
      </c>
      <c r="H6" s="8">
        <f t="shared" ref="H6:N6" si="4">IF(H5&gt;0.5, 100/(1-1/H5),100/H5-100)</f>
        <v>100</v>
      </c>
      <c r="I6" s="8">
        <f t="shared" si="4"/>
        <v>100</v>
      </c>
      <c r="J6" s="8">
        <f t="shared" si="4"/>
        <v>100</v>
      </c>
      <c r="K6" s="8" t="e">
        <f t="shared" si="4"/>
        <v>#DIV/0!</v>
      </c>
      <c r="L6" s="8" t="e">
        <f t="shared" si="4"/>
        <v>#DIV/0!</v>
      </c>
      <c r="M6" s="8" t="e">
        <f t="shared" si="4"/>
        <v>#DIV/0!</v>
      </c>
      <c r="N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N7" si="5">COUNTIFS($A$12:$A$99,"&lt;="&amp;$B$2,$H$12:$H$99,"&gt;0",$D$12:$D$99,"&lt;&gt;@*",H$12:H$99,"&lt;"&amp;H$2)/COUNTIFS($A$12:$A$99,"&lt;="&amp;$B$2,$H$12:$H$99,"&gt;0",$D$12:$D$99,"&lt;&gt;@*",H$12:H$99,"&lt;&gt;"&amp;H$2)</f>
        <v>1</v>
      </c>
      <c r="I7" s="7">
        <f t="shared" si="5"/>
        <v>1</v>
      </c>
      <c r="J7" s="7">
        <f t="shared" si="5"/>
        <v>1</v>
      </c>
      <c r="K7" s="7">
        <f t="shared" si="5"/>
        <v>0</v>
      </c>
      <c r="L7" s="7">
        <f t="shared" si="5"/>
        <v>1</v>
      </c>
      <c r="M7" s="7">
        <f t="shared" si="5"/>
        <v>0</v>
      </c>
      <c r="N7" s="7">
        <f t="shared" si="5"/>
        <v>0</v>
      </c>
    </row>
    <row r="8" spans="1:17" ht="15.75" customHeight="1">
      <c r="A8" s="1"/>
      <c r="F8" s="8"/>
      <c r="G8" s="3" t="s">
        <v>2318</v>
      </c>
      <c r="H8" s="8" t="e">
        <f t="shared" ref="H8:N8" si="6">IF(H7&gt;0.5, 100/(1-1/H7),100/H7-100)</f>
        <v>#DIV/0!</v>
      </c>
      <c r="I8" s="8" t="e">
        <f t="shared" si="6"/>
        <v>#DIV/0!</v>
      </c>
      <c r="J8" s="8" t="e">
        <f t="shared" si="6"/>
        <v>#DIV/0!</v>
      </c>
      <c r="K8" s="8" t="e">
        <f t="shared" si="6"/>
        <v>#DIV/0!</v>
      </c>
      <c r="L8" s="8" t="e">
        <f t="shared" si="6"/>
        <v>#DIV/0!</v>
      </c>
      <c r="M8" s="8" t="e">
        <f t="shared" si="6"/>
        <v>#DIV/0!</v>
      </c>
      <c r="N8" s="8" t="e">
        <f t="shared" si="6"/>
        <v>#DIV/0!</v>
      </c>
    </row>
    <row r="9" spans="1:17" ht="15.75" customHeight="1">
      <c r="A9" s="1"/>
      <c r="B9" s="25" t="s">
        <v>2467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2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797</v>
      </c>
      <c r="I11" s="19" t="s">
        <v>798</v>
      </c>
      <c r="J11" s="19" t="s">
        <v>2328</v>
      </c>
      <c r="K11" s="19" t="s">
        <v>2329</v>
      </c>
      <c r="L11" s="19" t="s">
        <v>2330</v>
      </c>
      <c r="M11" s="19" t="s">
        <v>2331</v>
      </c>
      <c r="N11" s="19" t="s">
        <v>2332</v>
      </c>
    </row>
    <row r="12" spans="1:17" ht="15.75" customHeight="1">
      <c r="A12" s="10">
        <f t="shared" ref="A12:A43" si="7">COUNTIF(H12:H99,"&gt;0")</f>
        <v>3</v>
      </c>
      <c r="B12" s="11" t="s">
        <v>2409</v>
      </c>
      <c r="C12" s="11" t="s">
        <v>2391</v>
      </c>
      <c r="D12" s="17">
        <v>0</v>
      </c>
      <c r="E12" s="17" t="s">
        <v>2468</v>
      </c>
      <c r="F12" s="17" t="s">
        <v>2469</v>
      </c>
      <c r="G12" s="17" t="s">
        <v>2345</v>
      </c>
      <c r="H12" s="21">
        <v>12</v>
      </c>
      <c r="I12" s="21">
        <v>20</v>
      </c>
      <c r="J12" s="21">
        <v>193</v>
      </c>
      <c r="K12" s="21">
        <v>2</v>
      </c>
      <c r="L12" s="21">
        <v>0</v>
      </c>
      <c r="M12" s="21">
        <v>13</v>
      </c>
      <c r="N12" s="21">
        <v>5</v>
      </c>
    </row>
    <row r="13" spans="1:17" ht="15.75" customHeight="1">
      <c r="A13" s="10">
        <f t="shared" si="7"/>
        <v>2</v>
      </c>
      <c r="B13" s="12" t="s">
        <v>2470</v>
      </c>
      <c r="C13" s="12" t="s">
        <v>2391</v>
      </c>
      <c r="D13" s="18" t="s">
        <v>2342</v>
      </c>
      <c r="E13" s="18" t="s">
        <v>2370</v>
      </c>
      <c r="F13" s="18" t="s">
        <v>2459</v>
      </c>
      <c r="G13" s="18" t="s">
        <v>2345</v>
      </c>
      <c r="H13" s="22">
        <v>17</v>
      </c>
      <c r="I13" s="22">
        <v>39</v>
      </c>
      <c r="J13" s="22">
        <v>240</v>
      </c>
      <c r="K13" s="22">
        <v>1</v>
      </c>
      <c r="L13" s="22">
        <v>1</v>
      </c>
      <c r="M13" s="22">
        <v>18</v>
      </c>
      <c r="N13" s="22">
        <v>3</v>
      </c>
    </row>
    <row r="14" spans="1:17" ht="15.75" customHeight="1">
      <c r="A14" s="10">
        <f t="shared" si="7"/>
        <v>1</v>
      </c>
      <c r="B14" s="11" t="s">
        <v>2471</v>
      </c>
      <c r="C14" s="11" t="s">
        <v>2391</v>
      </c>
      <c r="D14" s="17" t="s">
        <v>2342</v>
      </c>
      <c r="E14" s="17" t="s">
        <v>2341</v>
      </c>
      <c r="F14" s="17" t="s">
        <v>2472</v>
      </c>
      <c r="G14" s="17" t="s">
        <v>2345</v>
      </c>
      <c r="H14" s="21">
        <v>10</v>
      </c>
      <c r="I14" s="21">
        <v>25</v>
      </c>
      <c r="J14" s="21">
        <v>82</v>
      </c>
      <c r="K14" s="21">
        <v>0</v>
      </c>
      <c r="L14" s="21">
        <v>1</v>
      </c>
      <c r="M14" s="21">
        <v>8</v>
      </c>
      <c r="N14" s="21">
        <v>2</v>
      </c>
    </row>
    <row r="15" spans="1:17" ht="15.75" customHeight="1">
      <c r="A15" s="10">
        <f t="shared" si="7"/>
        <v>0</v>
      </c>
      <c r="B15" s="12"/>
      <c r="C15" s="12"/>
      <c r="D15" s="18"/>
      <c r="E15" s="18"/>
      <c r="F15" s="18"/>
      <c r="G15" s="18"/>
      <c r="H15" s="22"/>
      <c r="I15" s="22"/>
      <c r="J15" s="22"/>
      <c r="K15" s="22"/>
      <c r="L15" s="22"/>
      <c r="M15" s="22"/>
      <c r="N15" s="22"/>
    </row>
    <row r="16" spans="1:17" ht="15.75" customHeight="1">
      <c r="A16" s="10">
        <f t="shared" si="7"/>
        <v>0</v>
      </c>
      <c r="B16" s="11"/>
      <c r="C16" s="11"/>
      <c r="D16" s="17"/>
      <c r="E16" s="17"/>
      <c r="F16" s="17"/>
      <c r="G16" s="17"/>
      <c r="H16" s="21"/>
      <c r="I16" s="21"/>
      <c r="J16" s="21"/>
      <c r="K16" s="21"/>
      <c r="L16" s="21"/>
      <c r="M16" s="21"/>
      <c r="N16" s="21"/>
    </row>
    <row r="17" spans="1:14" ht="15.75" customHeight="1">
      <c r="A17" s="10">
        <f t="shared" si="7"/>
        <v>0</v>
      </c>
      <c r="B17" s="12"/>
      <c r="C17" s="12"/>
      <c r="D17" s="18"/>
      <c r="E17" s="18"/>
      <c r="F17" s="18"/>
      <c r="G17" s="18"/>
      <c r="H17" s="22"/>
      <c r="I17" s="22"/>
      <c r="J17" s="22"/>
      <c r="K17" s="22"/>
      <c r="L17" s="22"/>
      <c r="M17" s="22"/>
      <c r="N17" s="22"/>
    </row>
    <row r="18" spans="1:14" ht="15.75" customHeight="1">
      <c r="A18" s="10">
        <f t="shared" si="7"/>
        <v>0</v>
      </c>
      <c r="B18" s="11"/>
      <c r="C18" s="11"/>
      <c r="D18" s="17"/>
      <c r="E18" s="17"/>
      <c r="F18" s="17"/>
      <c r="G18" s="17"/>
      <c r="H18" s="21"/>
      <c r="I18" s="21"/>
      <c r="J18" s="21"/>
      <c r="K18" s="21"/>
      <c r="L18" s="21"/>
      <c r="M18" s="21"/>
      <c r="N18" s="21"/>
    </row>
    <row r="19" spans="1:14" ht="15.75" customHeight="1">
      <c r="A19" s="10">
        <f t="shared" si="7"/>
        <v>0</v>
      </c>
      <c r="B19" s="12"/>
      <c r="C19" s="12"/>
      <c r="D19" s="18"/>
      <c r="E19" s="18"/>
      <c r="F19" s="18"/>
      <c r="G19" s="18"/>
      <c r="H19" s="22"/>
      <c r="I19" s="22"/>
      <c r="J19" s="22"/>
      <c r="K19" s="22"/>
      <c r="L19" s="22"/>
      <c r="M19" s="22"/>
      <c r="N19" s="22"/>
    </row>
    <row r="20" spans="1:14" ht="15.75" customHeight="1">
      <c r="A20" s="10">
        <f t="shared" si="7"/>
        <v>0</v>
      </c>
      <c r="B20" s="11"/>
      <c r="C20" s="11"/>
      <c r="D20" s="17"/>
      <c r="E20" s="17"/>
      <c r="F20" s="17"/>
      <c r="G20" s="17"/>
      <c r="H20" s="21"/>
      <c r="I20" s="21"/>
      <c r="J20" s="21"/>
      <c r="K20" s="21"/>
      <c r="L20" s="21"/>
      <c r="M20" s="21"/>
      <c r="N20" s="21"/>
    </row>
    <row r="21" spans="1:14" ht="15.75" customHeight="1">
      <c r="A21" s="10">
        <f t="shared" si="7"/>
        <v>0</v>
      </c>
      <c r="B21" s="12"/>
      <c r="C21" s="12"/>
      <c r="D21" s="18"/>
      <c r="E21" s="18"/>
      <c r="F21" s="18"/>
      <c r="G21" s="18"/>
      <c r="H21" s="22"/>
      <c r="I21" s="22"/>
      <c r="J21" s="22"/>
      <c r="K21" s="22"/>
      <c r="L21" s="22"/>
      <c r="M21" s="22"/>
      <c r="N21" s="22"/>
    </row>
    <row r="22" spans="1:14" ht="15.75" customHeight="1">
      <c r="A22" s="10">
        <f t="shared" si="7"/>
        <v>0</v>
      </c>
      <c r="B22" s="11"/>
      <c r="C22" s="11"/>
      <c r="D22" s="17"/>
      <c r="E22" s="17"/>
      <c r="F22" s="17"/>
      <c r="G22" s="17"/>
      <c r="H22" s="21"/>
      <c r="I22" s="21"/>
      <c r="J22" s="21"/>
      <c r="K22" s="21"/>
      <c r="L22" s="21"/>
      <c r="M22" s="21"/>
      <c r="N22" s="21"/>
    </row>
    <row r="23" spans="1:14" ht="15.75" customHeight="1">
      <c r="A23" s="10">
        <f t="shared" si="7"/>
        <v>0</v>
      </c>
      <c r="B23" s="12"/>
      <c r="C23" s="12"/>
      <c r="D23" s="18"/>
      <c r="E23" s="18"/>
      <c r="F23" s="18"/>
      <c r="G23" s="18"/>
      <c r="H23" s="22"/>
      <c r="I23" s="22"/>
      <c r="J23" s="22"/>
      <c r="K23" s="22"/>
      <c r="L23" s="22"/>
      <c r="M23" s="22"/>
      <c r="N23" s="22"/>
    </row>
    <row r="24" spans="1:14" ht="15.75" customHeight="1">
      <c r="A24" s="10">
        <f t="shared" si="7"/>
        <v>0</v>
      </c>
      <c r="B24" s="11"/>
      <c r="C24" s="11"/>
      <c r="D24" s="17"/>
      <c r="E24" s="17"/>
      <c r="F24" s="17"/>
      <c r="G24" s="17"/>
      <c r="H24" s="21"/>
      <c r="I24" s="21"/>
      <c r="J24" s="21"/>
      <c r="K24" s="21"/>
      <c r="L24" s="21"/>
      <c r="M24" s="21"/>
      <c r="N24" s="21"/>
    </row>
    <row r="25" spans="1:14" ht="15.75" customHeight="1">
      <c r="A25" s="10">
        <f t="shared" si="7"/>
        <v>0</v>
      </c>
      <c r="B25" s="12"/>
      <c r="C25" s="12"/>
      <c r="D25" s="18"/>
      <c r="E25" s="18"/>
      <c r="F25" s="18"/>
      <c r="G25" s="18"/>
      <c r="H25" s="22"/>
      <c r="I25" s="22"/>
      <c r="J25" s="22"/>
      <c r="K25" s="22"/>
      <c r="L25" s="22"/>
      <c r="M25" s="22"/>
      <c r="N25" s="22"/>
    </row>
    <row r="26" spans="1:14" ht="15.75" customHeight="1">
      <c r="A26" s="10">
        <f t="shared" si="7"/>
        <v>0</v>
      </c>
      <c r="B26" s="11"/>
      <c r="C26" s="11"/>
      <c r="D26" s="17"/>
      <c r="E26" s="17"/>
      <c r="F26" s="17"/>
      <c r="G26" s="17"/>
      <c r="H26" s="21"/>
      <c r="I26" s="21"/>
      <c r="J26" s="21"/>
      <c r="K26" s="21"/>
      <c r="L26" s="21"/>
      <c r="M26" s="21"/>
      <c r="N26" s="21"/>
    </row>
    <row r="27" spans="1:14" ht="15.75" customHeight="1">
      <c r="A27" s="10">
        <f t="shared" si="7"/>
        <v>0</v>
      </c>
      <c r="B27" s="12"/>
      <c r="C27" s="12"/>
      <c r="D27" s="18"/>
      <c r="E27" s="18"/>
      <c r="F27" s="18"/>
      <c r="G27" s="18"/>
      <c r="H27" s="22"/>
      <c r="I27" s="22"/>
      <c r="J27" s="22"/>
      <c r="K27" s="22"/>
      <c r="L27" s="22"/>
      <c r="M27" s="22"/>
      <c r="N27" s="22"/>
    </row>
    <row r="28" spans="1:14" ht="15.75" customHeight="1">
      <c r="A28" s="10">
        <f t="shared" si="7"/>
        <v>0</v>
      </c>
      <c r="B28" s="11"/>
      <c r="C28" s="11"/>
      <c r="D28" s="17"/>
      <c r="E28" s="17"/>
      <c r="F28" s="17"/>
      <c r="G28" s="17"/>
      <c r="H28" s="21"/>
      <c r="I28" s="21"/>
      <c r="J28" s="21"/>
      <c r="K28" s="21"/>
      <c r="L28" s="21"/>
      <c r="M28" s="21"/>
      <c r="N28" s="21"/>
    </row>
    <row r="29" spans="1:14" ht="15.75" customHeight="1">
      <c r="A29" s="10">
        <f t="shared" si="7"/>
        <v>0</v>
      </c>
      <c r="B29" s="12"/>
      <c r="C29" s="12"/>
      <c r="D29" s="18"/>
      <c r="E29" s="18"/>
      <c r="F29" s="18"/>
      <c r="G29" s="18"/>
      <c r="H29" s="22"/>
      <c r="I29" s="22"/>
      <c r="J29" s="22"/>
      <c r="K29" s="22"/>
      <c r="L29" s="22"/>
      <c r="M29" s="22"/>
      <c r="N29" s="22"/>
    </row>
    <row r="30" spans="1:14" ht="15.75" customHeight="1">
      <c r="A30" s="10">
        <f t="shared" si="7"/>
        <v>0</v>
      </c>
      <c r="B30" s="11"/>
      <c r="C30" s="11"/>
      <c r="D30" s="17"/>
      <c r="E30" s="17"/>
      <c r="F30" s="17"/>
      <c r="G30" s="17"/>
      <c r="H30" s="21"/>
      <c r="I30" s="21"/>
      <c r="J30" s="21"/>
      <c r="K30" s="21"/>
      <c r="L30" s="21"/>
      <c r="M30" s="21"/>
      <c r="N30" s="21"/>
    </row>
    <row r="31" spans="1:14" ht="15.75" customHeight="1">
      <c r="A31" s="10">
        <f t="shared" si="7"/>
        <v>0</v>
      </c>
      <c r="B31" s="12"/>
      <c r="C31" s="12"/>
      <c r="D31" s="18"/>
      <c r="E31" s="18"/>
      <c r="F31" s="18"/>
      <c r="G31" s="18"/>
      <c r="H31" s="22"/>
      <c r="I31" s="22"/>
      <c r="J31" s="22"/>
      <c r="K31" s="22"/>
      <c r="L31" s="22"/>
      <c r="M31" s="22"/>
      <c r="N31" s="22"/>
    </row>
    <row r="32" spans="1:14" ht="15.75" customHeight="1">
      <c r="A32" s="10">
        <f t="shared" si="7"/>
        <v>0</v>
      </c>
      <c r="B32" s="11"/>
      <c r="C32" s="11"/>
      <c r="D32" s="17"/>
      <c r="E32" s="17"/>
      <c r="F32" s="17"/>
      <c r="G32" s="17"/>
      <c r="H32" s="21"/>
      <c r="I32" s="21"/>
      <c r="J32" s="21"/>
      <c r="K32" s="21"/>
      <c r="L32" s="21"/>
      <c r="M32" s="21"/>
      <c r="N32" s="21"/>
    </row>
    <row r="33" spans="1:14" ht="15.75" customHeight="1">
      <c r="A33" s="10">
        <f t="shared" si="7"/>
        <v>0</v>
      </c>
      <c r="B33" s="12"/>
      <c r="C33" s="12"/>
      <c r="D33" s="18"/>
      <c r="E33" s="18"/>
      <c r="F33" s="18"/>
      <c r="G33" s="18"/>
      <c r="H33" s="22"/>
      <c r="I33" s="22"/>
      <c r="J33" s="22"/>
      <c r="K33" s="22"/>
      <c r="L33" s="22"/>
      <c r="M33" s="22"/>
      <c r="N33" s="22"/>
    </row>
    <row r="34" spans="1:14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/>
    </row>
    <row r="35" spans="1:14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2"/>
    </row>
    <row r="36" spans="1:14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/>
    </row>
    <row r="37" spans="1:14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2"/>
    </row>
    <row r="38" spans="1:14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/>
    </row>
    <row r="39" spans="1:14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2"/>
    </row>
    <row r="40" spans="1:14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/>
    </row>
    <row r="41" spans="1:14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2"/>
    </row>
    <row r="42" spans="1:14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/>
    </row>
    <row r="43" spans="1:14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2"/>
    </row>
    <row r="44" spans="1:14" ht="15.75" customHeight="1">
      <c r="A44" s="10">
        <f t="shared" ref="A44:A75" si="8">COUNTIF(H44:H131,"&gt;0")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/>
    </row>
    <row r="45" spans="1:14" ht="15.75" customHeight="1">
      <c r="A45" s="10">
        <f t="shared" si="8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2"/>
    </row>
    <row r="46" spans="1:14" ht="15.75" customHeight="1">
      <c r="A46" s="10">
        <f t="shared" si="8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/>
    </row>
    <row r="47" spans="1:14" ht="15.75" customHeight="1">
      <c r="A47" s="10">
        <f t="shared" si="8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2"/>
    </row>
    <row r="48" spans="1:14" ht="15.75" customHeight="1">
      <c r="A48" s="10">
        <f t="shared" si="8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/>
    </row>
    <row r="49" spans="1:14" ht="15.75" customHeight="1">
      <c r="A49" s="10">
        <f t="shared" si="8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2"/>
    </row>
    <row r="50" spans="1:14" ht="15.75" customHeight="1">
      <c r="A50" s="10">
        <f t="shared" si="8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/>
    </row>
    <row r="51" spans="1:14" ht="15.75" customHeight="1">
      <c r="A51" s="10">
        <f t="shared" si="8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2"/>
    </row>
    <row r="52" spans="1:14" ht="13" customHeight="1">
      <c r="A52" s="10">
        <f t="shared" si="8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/>
    </row>
    <row r="53" spans="1:14" ht="13" customHeight="1">
      <c r="A53" s="10">
        <f t="shared" si="8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2"/>
    </row>
    <row r="54" spans="1:14" ht="13" customHeight="1">
      <c r="A54" s="10">
        <f t="shared" si="8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/>
    </row>
    <row r="55" spans="1:14" ht="13" customHeight="1">
      <c r="A55" s="10">
        <f t="shared" si="8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2"/>
    </row>
    <row r="56" spans="1:14" ht="13" customHeight="1">
      <c r="A56" s="10">
        <f t="shared" si="8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/>
    </row>
    <row r="57" spans="1:14" ht="13" customHeight="1">
      <c r="A57" s="10">
        <f t="shared" si="8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2"/>
    </row>
    <row r="58" spans="1:14" ht="13" customHeight="1">
      <c r="A58" s="10">
        <f t="shared" si="8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/>
    </row>
    <row r="59" spans="1:14" ht="13" customHeight="1">
      <c r="A59" s="10">
        <f t="shared" si="8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2"/>
    </row>
    <row r="60" spans="1:14" ht="13" customHeight="1">
      <c r="A60" s="10">
        <f t="shared" si="8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/>
    </row>
    <row r="61" spans="1:14" ht="13" customHeight="1">
      <c r="A61" s="10">
        <f t="shared" si="8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2"/>
    </row>
    <row r="62" spans="1:14" ht="13" customHeight="1">
      <c r="A62" s="10">
        <f t="shared" si="8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/>
    </row>
    <row r="63" spans="1:14" ht="13" customHeight="1">
      <c r="A63" s="10">
        <f t="shared" si="8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2"/>
    </row>
    <row r="64" spans="1:14" ht="13" customHeight="1">
      <c r="A64" s="10">
        <f t="shared" si="8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/>
    </row>
    <row r="65" spans="1:14" ht="13" customHeight="1">
      <c r="A65" s="10">
        <f t="shared" si="8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2"/>
    </row>
    <row r="66" spans="1:14" ht="13" customHeight="1">
      <c r="A66" s="10">
        <f t="shared" si="8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/>
    </row>
    <row r="67" spans="1:14" ht="13" customHeight="1">
      <c r="A67" s="10">
        <f t="shared" si="8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2"/>
    </row>
    <row r="68" spans="1:14" ht="13" customHeight="1">
      <c r="A68" s="10">
        <f t="shared" si="8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/>
    </row>
    <row r="69" spans="1:14" ht="13" customHeight="1">
      <c r="A69" s="10">
        <f t="shared" ref="A69:A100" si="9">COUNTIF(H69:H158,"&gt;0")</f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2"/>
    </row>
    <row r="70" spans="1:14" ht="13" customHeight="1">
      <c r="A70" s="10">
        <f t="shared" si="9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/>
    </row>
    <row r="71" spans="1:14" ht="13" customHeight="1">
      <c r="A71" s="10">
        <f t="shared" si="9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2"/>
    </row>
    <row r="72" spans="1:14" ht="13" customHeight="1">
      <c r="A72" s="10">
        <f t="shared" si="9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/>
    </row>
    <row r="73" spans="1:14" ht="13" customHeight="1">
      <c r="A73" s="10">
        <f t="shared" si="9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2"/>
    </row>
    <row r="74" spans="1:14" ht="13" customHeight="1">
      <c r="A74" s="10">
        <f t="shared" si="9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/>
    </row>
    <row r="75" spans="1:14" ht="13" customHeight="1">
      <c r="A75" s="10">
        <f t="shared" si="9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2"/>
    </row>
    <row r="76" spans="1:14" ht="13" customHeight="1">
      <c r="A76" s="10">
        <f t="shared" si="9"/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/>
    </row>
    <row r="77" spans="1:14" ht="13" customHeight="1">
      <c r="A77" s="10">
        <f t="shared" si="9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2"/>
    </row>
    <row r="78" spans="1:14" ht="13" customHeight="1">
      <c r="A78" s="10">
        <f t="shared" si="9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/>
    </row>
    <row r="79" spans="1:14" ht="13" customHeight="1">
      <c r="A79" s="10">
        <f t="shared" si="9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2"/>
    </row>
    <row r="80" spans="1:14" ht="13" customHeight="1">
      <c r="A80" s="10">
        <f t="shared" si="9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/>
    </row>
    <row r="81" spans="1:14" ht="13" customHeight="1">
      <c r="A81" s="10">
        <f t="shared" si="9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2"/>
    </row>
    <row r="82" spans="1:14" ht="13" customHeight="1">
      <c r="A82" s="10">
        <f t="shared" si="9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2"/>
    </row>
    <row r="83" spans="1:14" ht="13" customHeight="1">
      <c r="A83" s="10">
        <f t="shared" si="9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/>
    </row>
    <row r="84" spans="1:14" ht="13" customHeight="1">
      <c r="A84" s="10">
        <f t="shared" si="9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2"/>
    </row>
    <row r="85" spans="1:14" ht="13" customHeight="1">
      <c r="A85" s="10">
        <f t="shared" si="9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2"/>
    </row>
    <row r="86" spans="1:14" ht="15" customHeight="1">
      <c r="A86" s="10">
        <f t="shared" si="9"/>
        <v>0</v>
      </c>
      <c r="B86" s="13"/>
      <c r="C86" s="13"/>
    </row>
    <row r="87" spans="1:14" ht="15" customHeight="1">
      <c r="A87" s="10">
        <f t="shared" si="9"/>
        <v>0</v>
      </c>
      <c r="B87" s="13"/>
      <c r="C87" s="13"/>
    </row>
    <row r="88" spans="1:14" ht="13" customHeight="1">
      <c r="A88" s="10">
        <f t="shared" si="9"/>
        <v>0</v>
      </c>
    </row>
    <row r="89" spans="1:14" ht="13" customHeight="1">
      <c r="A89" s="10">
        <f t="shared" si="9"/>
        <v>0</v>
      </c>
    </row>
    <row r="90" spans="1:14" ht="13" customHeight="1">
      <c r="A90" s="10">
        <f t="shared" si="9"/>
        <v>0</v>
      </c>
    </row>
    <row r="91" spans="1:14" ht="13" customHeight="1">
      <c r="A91" s="10">
        <f t="shared" si="9"/>
        <v>0</v>
      </c>
    </row>
    <row r="92" spans="1:14" ht="13" customHeight="1">
      <c r="A92" s="10">
        <f t="shared" si="9"/>
        <v>0</v>
      </c>
    </row>
    <row r="93" spans="1:14" ht="13" customHeight="1">
      <c r="A93" s="10">
        <f t="shared" si="9"/>
        <v>0</v>
      </c>
    </row>
    <row r="94" spans="1:14" ht="13" customHeight="1">
      <c r="A94" s="10">
        <f t="shared" si="9"/>
        <v>0</v>
      </c>
    </row>
    <row r="95" spans="1:14" ht="13" customHeight="1">
      <c r="A95" s="10">
        <f t="shared" si="9"/>
        <v>0</v>
      </c>
    </row>
    <row r="96" spans="1:14" ht="13" customHeight="1">
      <c r="A96" s="10">
        <f t="shared" si="9"/>
        <v>0</v>
      </c>
    </row>
    <row r="97" spans="1:1" ht="13" customHeight="1">
      <c r="A97" s="10">
        <f t="shared" si="9"/>
        <v>0</v>
      </c>
    </row>
    <row r="98" spans="1:1" ht="13" customHeight="1">
      <c r="A98" s="10">
        <f t="shared" si="9"/>
        <v>0</v>
      </c>
    </row>
    <row r="99" spans="1:1" ht="13" customHeight="1">
      <c r="A99" s="10">
        <f t="shared" si="9"/>
        <v>0</v>
      </c>
    </row>
    <row r="100" spans="1:1" ht="13" customHeight="1">
      <c r="A100" s="10">
        <f t="shared" si="9"/>
        <v>0</v>
      </c>
    </row>
    <row r="101" spans="1:1" ht="13" customHeight="1">
      <c r="A101" s="10">
        <f t="shared" ref="A101:A132" si="10">COUNTIF(H101:H190,"&gt;0")</f>
        <v>0</v>
      </c>
    </row>
    <row r="102" spans="1:1" ht="13" customHeight="1">
      <c r="A102" s="10">
        <f t="shared" si="10"/>
        <v>0</v>
      </c>
    </row>
    <row r="103" spans="1:1" ht="13" customHeight="1">
      <c r="A103" s="10">
        <f t="shared" si="10"/>
        <v>0</v>
      </c>
    </row>
    <row r="104" spans="1:1" ht="13" customHeight="1">
      <c r="A104" s="10">
        <f t="shared" si="10"/>
        <v>0</v>
      </c>
    </row>
    <row r="105" spans="1:1" ht="13" customHeight="1">
      <c r="A105" s="10">
        <f t="shared" si="10"/>
        <v>0</v>
      </c>
    </row>
    <row r="106" spans="1:1" ht="13" customHeight="1">
      <c r="A106" s="10">
        <f t="shared" si="10"/>
        <v>0</v>
      </c>
    </row>
    <row r="107" spans="1:1" ht="13" customHeight="1">
      <c r="A107" s="10">
        <f t="shared" si="10"/>
        <v>0</v>
      </c>
    </row>
    <row r="108" spans="1:1" ht="13" customHeight="1">
      <c r="A108" s="10">
        <f t="shared" si="10"/>
        <v>0</v>
      </c>
    </row>
    <row r="109" spans="1:1" ht="13" customHeight="1">
      <c r="A109" s="10">
        <f t="shared" si="10"/>
        <v>0</v>
      </c>
    </row>
    <row r="110" spans="1:1" ht="13" customHeight="1">
      <c r="A110" s="10">
        <f t="shared" si="10"/>
        <v>0</v>
      </c>
    </row>
    <row r="111" spans="1:1" ht="13" customHeight="1">
      <c r="A111" s="10">
        <f t="shared" si="10"/>
        <v>0</v>
      </c>
    </row>
    <row r="112" spans="1:1" ht="13" customHeight="1">
      <c r="A112" s="10">
        <f t="shared" si="10"/>
        <v>0</v>
      </c>
    </row>
    <row r="113" spans="1:1" ht="13" customHeight="1">
      <c r="A113" s="10">
        <f t="shared" si="10"/>
        <v>0</v>
      </c>
    </row>
    <row r="114" spans="1:1" ht="13" customHeight="1">
      <c r="A114" s="10">
        <f t="shared" si="10"/>
        <v>0</v>
      </c>
    </row>
    <row r="115" spans="1:1" ht="13" customHeight="1">
      <c r="A115" s="10">
        <f t="shared" si="10"/>
        <v>0</v>
      </c>
    </row>
    <row r="116" spans="1:1" ht="13" customHeight="1">
      <c r="A116" s="10">
        <f t="shared" si="10"/>
        <v>0</v>
      </c>
    </row>
    <row r="117" spans="1:1" ht="13" customHeight="1">
      <c r="A117" s="10">
        <f t="shared" si="10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hyperlinks>
    <hyperlink ref="B9" r:id="rId1" xr:uid="{00000000-0004-0000-0F00-000000000000}"/>
    <hyperlink ref="B9" r:id="rId2" xr:uid="{00000000-0004-0000-0F00-000001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13">
    <outlinePr summaryBelow="0" summaryRight="0"/>
  </sheetPr>
  <dimension ref="A1:Q1002"/>
  <sheetViews>
    <sheetView zoomScale="150" zoomScaleNormal="150" workbookViewId="0">
      <selection activeCell="I15" sqref="I15"/>
    </sheetView>
  </sheetViews>
  <sheetFormatPr baseColWidth="10" defaultColWidth="14.5" defaultRowHeight="15.75" customHeight="1"/>
  <cols>
    <col min="1" max="1" width="8.83203125" style="40" customWidth="1"/>
    <col min="2" max="2" width="13.1640625" style="40" bestFit="1" customWidth="1"/>
    <col min="3" max="3" width="6.6640625" style="40" bestFit="1" customWidth="1"/>
    <col min="4" max="4" width="7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9.5" style="40" bestFit="1" customWidth="1"/>
    <col min="9" max="9" width="7.5" style="40" customWidth="1"/>
    <col min="10" max="10" width="11.83203125" style="40" customWidth="1"/>
    <col min="11" max="11" width="7.83203125" style="40" customWidth="1"/>
    <col min="12" max="12" width="9.5" style="40" customWidth="1"/>
    <col min="13" max="13" width="10.5" style="40" customWidth="1"/>
    <col min="14" max="14" width="13" style="40" customWidth="1"/>
    <col min="15" max="17" width="14.6640625" style="40" bestFit="1" customWidth="1"/>
  </cols>
  <sheetData>
    <row r="1" spans="1:17" ht="15.75" customHeight="1">
      <c r="A1" s="1"/>
      <c r="B1" s="20" t="s">
        <v>2313</v>
      </c>
      <c r="C1" s="20"/>
      <c r="H1" s="20" t="str">
        <f t="shared" ref="H1:N1" si="0">H11</f>
        <v>Comp</v>
      </c>
      <c r="I1" s="20" t="str">
        <f t="shared" si="0"/>
        <v>Att</v>
      </c>
      <c r="J1" s="20" t="str">
        <f t="shared" si="0"/>
        <v>P Yds</v>
      </c>
      <c r="K1" s="20" t="str">
        <f t="shared" si="0"/>
        <v>P TD</v>
      </c>
      <c r="L1" s="20" t="str">
        <f t="shared" si="0"/>
        <v>Int</v>
      </c>
      <c r="M1" s="20" t="str">
        <f t="shared" si="0"/>
        <v>Rush Yds</v>
      </c>
      <c r="N1" s="20" t="str">
        <f t="shared" si="0"/>
        <v>Rush Att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16.5</v>
      </c>
      <c r="I2" s="2">
        <v>17.5</v>
      </c>
      <c r="J2" s="2">
        <v>209.5</v>
      </c>
      <c r="K2" s="2">
        <v>11.5</v>
      </c>
      <c r="L2" s="5">
        <v>2.5</v>
      </c>
      <c r="M2" s="5">
        <v>21.5</v>
      </c>
      <c r="N2" s="5">
        <v>1.5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N3" si="1">COUNTIFS($A$12:$A$99,"&lt;="&amp;$B$2,$H$12:$H$99,"&gt;0",H12:H99,"&lt;"&amp;H$2)/COUNTIFS($H$12:$H$99,"&gt;0",$A$12:$A$99,"&lt;="&amp;$B$2,H$12:H$99,"&lt;&gt;"&amp;H$2)</f>
        <v>0.5</v>
      </c>
      <c r="I3" s="7">
        <f t="shared" si="1"/>
        <v>0</v>
      </c>
      <c r="J3" s="7">
        <f t="shared" si="1"/>
        <v>0.75</v>
      </c>
      <c r="K3" s="7">
        <f t="shared" si="1"/>
        <v>1</v>
      </c>
      <c r="L3" s="7">
        <f t="shared" si="1"/>
        <v>0.875</v>
      </c>
      <c r="M3" s="7">
        <f t="shared" si="1"/>
        <v>0.5</v>
      </c>
      <c r="N3" s="7">
        <f t="shared" si="1"/>
        <v>0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N4" si="2">IF(H3&gt;0.5, 100/(1-1/H3),100/H3-100)</f>
        <v>100</v>
      </c>
      <c r="I4" s="8" t="e">
        <f t="shared" si="2"/>
        <v>#DIV/0!</v>
      </c>
      <c r="J4" s="8">
        <f t="shared" si="2"/>
        <v>-300.00000000000006</v>
      </c>
      <c r="K4" s="8" t="e">
        <f t="shared" si="2"/>
        <v>#DIV/0!</v>
      </c>
      <c r="L4" s="8">
        <f t="shared" si="2"/>
        <v>-700.00000000000034</v>
      </c>
      <c r="M4" s="8">
        <f t="shared" si="2"/>
        <v>100</v>
      </c>
      <c r="N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N5" si="3">COUNTIFS($A$12:$A$99,"&lt;="&amp;$B$2,$H$12:$H$99,"&gt;0",$D$12:$D$99,"@*",H$12:H$99,"&lt;"&amp;H$2)/COUNTIFS($A$12:$A$99,"&lt;="&amp;$B$2,$H$12:$H$99,"&gt;0",$D$12:$D$99,"@*",H$12:H$99,"&lt;&gt;"&amp;H$2)</f>
        <v>0.4</v>
      </c>
      <c r="I5" s="7">
        <f t="shared" si="3"/>
        <v>0</v>
      </c>
      <c r="J5" s="7">
        <f t="shared" si="3"/>
        <v>0.8</v>
      </c>
      <c r="K5" s="7">
        <f t="shared" si="3"/>
        <v>1</v>
      </c>
      <c r="L5" s="7">
        <f t="shared" si="3"/>
        <v>0.8</v>
      </c>
      <c r="M5" s="7">
        <f t="shared" si="3"/>
        <v>0.6</v>
      </c>
      <c r="N5" s="7">
        <f t="shared" si="3"/>
        <v>0</v>
      </c>
    </row>
    <row r="6" spans="1:17" ht="15.75" customHeight="1">
      <c r="A6" s="1"/>
      <c r="D6" s="8"/>
      <c r="G6" s="3" t="s">
        <v>2318</v>
      </c>
      <c r="H6" s="8">
        <f t="shared" ref="H6:N6" si="4">IF(H5&gt;0.5, 100/(1-1/H5),100/H5-100)</f>
        <v>150</v>
      </c>
      <c r="I6" s="8" t="e">
        <f t="shared" si="4"/>
        <v>#DIV/0!</v>
      </c>
      <c r="J6" s="8">
        <f t="shared" si="4"/>
        <v>-400</v>
      </c>
      <c r="K6" s="8" t="e">
        <f t="shared" si="4"/>
        <v>#DIV/0!</v>
      </c>
      <c r="L6" s="8">
        <f t="shared" si="4"/>
        <v>-400</v>
      </c>
      <c r="M6" s="8">
        <f t="shared" si="4"/>
        <v>-149.99999999999997</v>
      </c>
      <c r="N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N7" si="5">COUNTIFS($A$12:$A$99,"&lt;="&amp;$B$2,$H$12:$H$99,"&gt;0",$D$12:$D$99,"&lt;&gt;@*",H$12:H$99,"&lt;"&amp;H$2)/COUNTIFS($A$12:$A$99,"&lt;="&amp;$B$2,$H$12:$H$99,"&gt;0",$D$12:$D$99,"&lt;&gt;@*",H$12:H$99,"&lt;&gt;"&amp;H$2)</f>
        <v>0.66666666666666663</v>
      </c>
      <c r="I7" s="7">
        <f t="shared" si="5"/>
        <v>0</v>
      </c>
      <c r="J7" s="7">
        <f t="shared" si="5"/>
        <v>0.66666666666666663</v>
      </c>
      <c r="K7" s="7">
        <f t="shared" si="5"/>
        <v>1</v>
      </c>
      <c r="L7" s="7">
        <f t="shared" si="5"/>
        <v>1</v>
      </c>
      <c r="M7" s="7">
        <f t="shared" si="5"/>
        <v>0.33333333333333331</v>
      </c>
      <c r="N7" s="7">
        <f t="shared" si="5"/>
        <v>0</v>
      </c>
    </row>
    <row r="8" spans="1:17" ht="15.75" customHeight="1">
      <c r="A8" s="1"/>
      <c r="F8" s="8"/>
      <c r="G8" s="3" t="s">
        <v>2318</v>
      </c>
      <c r="H8" s="8">
        <f t="shared" ref="H8:N8" si="6">IF(H7&gt;0.5, 100/(1-1/H7),100/H7-100)</f>
        <v>-200</v>
      </c>
      <c r="I8" s="8" t="e">
        <f t="shared" si="6"/>
        <v>#DIV/0!</v>
      </c>
      <c r="J8" s="8">
        <f t="shared" si="6"/>
        <v>-200</v>
      </c>
      <c r="K8" s="8" t="e">
        <f t="shared" si="6"/>
        <v>#DIV/0!</v>
      </c>
      <c r="L8" s="8" t="e">
        <f t="shared" si="6"/>
        <v>#DIV/0!</v>
      </c>
      <c r="M8" s="8">
        <f t="shared" si="6"/>
        <v>200</v>
      </c>
      <c r="N8" s="8" t="e">
        <f t="shared" si="6"/>
        <v>#DIV/0!</v>
      </c>
    </row>
    <row r="9" spans="1:17" ht="15.75" customHeight="1">
      <c r="A9" s="1"/>
      <c r="B9" s="1" t="s">
        <v>2473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4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797</v>
      </c>
      <c r="I11" s="19" t="s">
        <v>798</v>
      </c>
      <c r="J11" s="19" t="s">
        <v>2328</v>
      </c>
      <c r="K11" s="19" t="s">
        <v>2329</v>
      </c>
      <c r="L11" s="19" t="s">
        <v>2330</v>
      </c>
      <c r="M11" s="19" t="s">
        <v>2331</v>
      </c>
      <c r="N11" s="19" t="s">
        <v>2332</v>
      </c>
    </row>
    <row r="12" spans="1:17" ht="15.75" customHeight="1">
      <c r="A12" s="10">
        <f t="shared" ref="A12:A43" si="7">COUNTIF(H12:H99,"&gt;0")</f>
        <v>8</v>
      </c>
      <c r="B12" s="11" t="s">
        <v>2365</v>
      </c>
      <c r="C12" s="11" t="s">
        <v>2474</v>
      </c>
      <c r="D12" s="17">
        <v>0</v>
      </c>
      <c r="E12" s="17" t="s">
        <v>2391</v>
      </c>
      <c r="F12" s="17" t="s">
        <v>2475</v>
      </c>
      <c r="G12" s="17" t="s">
        <v>2345</v>
      </c>
      <c r="H12" s="21">
        <v>25</v>
      </c>
      <c r="I12" s="21">
        <v>37</v>
      </c>
      <c r="J12" s="21">
        <v>236</v>
      </c>
      <c r="K12" s="21">
        <v>1</v>
      </c>
      <c r="L12" s="21">
        <v>1</v>
      </c>
      <c r="M12" s="21">
        <v>3</v>
      </c>
      <c r="N12" s="21">
        <v>3</v>
      </c>
    </row>
    <row r="13" spans="1:17" ht="15.75" customHeight="1">
      <c r="A13" s="10">
        <f t="shared" si="7"/>
        <v>7</v>
      </c>
      <c r="B13" s="12" t="s">
        <v>2369</v>
      </c>
      <c r="C13" s="12" t="s">
        <v>2474</v>
      </c>
      <c r="D13" s="18" t="s">
        <v>2342</v>
      </c>
      <c r="E13" s="18" t="s">
        <v>2352</v>
      </c>
      <c r="F13" s="18" t="s">
        <v>2476</v>
      </c>
      <c r="G13" s="18" t="s">
        <v>2345</v>
      </c>
      <c r="H13" s="22">
        <v>18</v>
      </c>
      <c r="I13" s="22">
        <v>27</v>
      </c>
      <c r="J13" s="22">
        <v>170</v>
      </c>
      <c r="K13" s="22">
        <v>1</v>
      </c>
      <c r="L13" s="22">
        <v>0</v>
      </c>
      <c r="M13" s="22">
        <v>12</v>
      </c>
      <c r="N13" s="22">
        <v>2</v>
      </c>
    </row>
    <row r="14" spans="1:17" ht="15.75" customHeight="1">
      <c r="A14" s="10">
        <f t="shared" si="7"/>
        <v>6</v>
      </c>
      <c r="B14" s="11" t="s">
        <v>2373</v>
      </c>
      <c r="C14" s="11" t="s">
        <v>2474</v>
      </c>
      <c r="D14" s="17">
        <v>0</v>
      </c>
      <c r="E14" s="17" t="s">
        <v>2399</v>
      </c>
      <c r="F14" s="17" t="s">
        <v>2477</v>
      </c>
      <c r="G14" s="17" t="s">
        <v>2345</v>
      </c>
      <c r="H14" s="21">
        <v>14</v>
      </c>
      <c r="I14" s="21">
        <v>33</v>
      </c>
      <c r="J14" s="21">
        <v>130</v>
      </c>
      <c r="K14" s="21">
        <v>1</v>
      </c>
      <c r="L14" s="21">
        <v>1</v>
      </c>
      <c r="M14" s="21">
        <v>32</v>
      </c>
      <c r="N14" s="21">
        <v>7</v>
      </c>
    </row>
    <row r="15" spans="1:17" ht="15.75" customHeight="1">
      <c r="A15" s="10">
        <f t="shared" si="7"/>
        <v>5</v>
      </c>
      <c r="B15" s="12" t="s">
        <v>2376</v>
      </c>
      <c r="C15" s="12" t="s">
        <v>2474</v>
      </c>
      <c r="D15" s="18" t="s">
        <v>2342</v>
      </c>
      <c r="E15" s="18" t="s">
        <v>2468</v>
      </c>
      <c r="F15" s="18" t="s">
        <v>2478</v>
      </c>
      <c r="G15" s="18" t="s">
        <v>2345</v>
      </c>
      <c r="H15" s="22">
        <v>13</v>
      </c>
      <c r="I15" s="22">
        <v>19</v>
      </c>
      <c r="J15" s="22">
        <v>133</v>
      </c>
      <c r="K15" s="22">
        <v>2</v>
      </c>
      <c r="L15" s="22">
        <v>0</v>
      </c>
      <c r="M15" s="22">
        <v>21</v>
      </c>
      <c r="N15" s="22">
        <v>5</v>
      </c>
    </row>
    <row r="16" spans="1:17" ht="15.75" customHeight="1">
      <c r="A16" s="10">
        <f t="shared" si="7"/>
        <v>4</v>
      </c>
      <c r="B16" s="11" t="s">
        <v>2379</v>
      </c>
      <c r="C16" s="11" t="s">
        <v>2474</v>
      </c>
      <c r="D16" s="17" t="s">
        <v>2342</v>
      </c>
      <c r="E16" s="17" t="s">
        <v>2479</v>
      </c>
      <c r="F16" s="17" t="s">
        <v>2480</v>
      </c>
      <c r="G16" s="17" t="s">
        <v>2345</v>
      </c>
      <c r="H16" s="21">
        <v>12</v>
      </c>
      <c r="I16" s="21">
        <v>24</v>
      </c>
      <c r="J16" s="21">
        <v>95</v>
      </c>
      <c r="K16" s="21">
        <v>0</v>
      </c>
      <c r="L16" s="21">
        <v>0</v>
      </c>
      <c r="M16" s="21">
        <v>13</v>
      </c>
      <c r="N16" s="21">
        <v>2</v>
      </c>
    </row>
    <row r="17" spans="1:14" ht="15.75" customHeight="1">
      <c r="A17" s="10">
        <f t="shared" si="7"/>
        <v>3</v>
      </c>
      <c r="B17" s="12" t="s">
        <v>2481</v>
      </c>
      <c r="C17" s="12" t="s">
        <v>2440</v>
      </c>
      <c r="D17" s="18" t="s">
        <v>2342</v>
      </c>
      <c r="E17" s="18" t="s">
        <v>2387</v>
      </c>
      <c r="F17" s="18" t="s">
        <v>2482</v>
      </c>
      <c r="G17" s="18" t="s">
        <v>2345</v>
      </c>
      <c r="H17" s="22">
        <v>27</v>
      </c>
      <c r="I17" s="22">
        <v>46</v>
      </c>
      <c r="J17" s="22">
        <v>269</v>
      </c>
      <c r="K17" s="22">
        <v>1</v>
      </c>
      <c r="L17" s="22">
        <v>1</v>
      </c>
      <c r="M17" s="22">
        <v>37</v>
      </c>
      <c r="N17" s="22">
        <v>5</v>
      </c>
    </row>
    <row r="18" spans="1:14" ht="15.75" customHeight="1">
      <c r="A18" s="10">
        <f t="shared" si="7"/>
        <v>2</v>
      </c>
      <c r="B18" s="11" t="s">
        <v>2470</v>
      </c>
      <c r="C18" s="11" t="s">
        <v>2440</v>
      </c>
      <c r="D18" s="17">
        <v>0</v>
      </c>
      <c r="E18" s="17" t="s">
        <v>2383</v>
      </c>
      <c r="F18" s="17" t="s">
        <v>2483</v>
      </c>
      <c r="G18" s="17" t="s">
        <v>2345</v>
      </c>
      <c r="H18" s="21">
        <v>15</v>
      </c>
      <c r="I18" s="21">
        <v>26</v>
      </c>
      <c r="J18" s="21">
        <v>209</v>
      </c>
      <c r="K18" s="21">
        <v>2</v>
      </c>
      <c r="L18" s="21">
        <v>0</v>
      </c>
      <c r="M18" s="21">
        <v>51</v>
      </c>
      <c r="N18" s="21">
        <v>8</v>
      </c>
    </row>
    <row r="19" spans="1:14" ht="15.75" customHeight="1">
      <c r="A19" s="10">
        <f t="shared" si="7"/>
        <v>1</v>
      </c>
      <c r="B19" s="12" t="s">
        <v>2471</v>
      </c>
      <c r="C19" s="12" t="s">
        <v>2440</v>
      </c>
      <c r="D19" s="18" t="s">
        <v>2342</v>
      </c>
      <c r="E19" s="18" t="s">
        <v>2395</v>
      </c>
      <c r="F19" s="18" t="s">
        <v>2484</v>
      </c>
      <c r="G19" s="18" t="s">
        <v>2345</v>
      </c>
      <c r="H19" s="22">
        <v>20</v>
      </c>
      <c r="I19" s="22">
        <v>33</v>
      </c>
      <c r="J19" s="22">
        <v>207</v>
      </c>
      <c r="K19" s="22">
        <v>1</v>
      </c>
      <c r="L19" s="22">
        <v>3</v>
      </c>
      <c r="M19" s="22">
        <v>63</v>
      </c>
      <c r="N19" s="22">
        <v>9</v>
      </c>
    </row>
    <row r="20" spans="1:14" ht="15.75" customHeight="1">
      <c r="A20" s="10">
        <f t="shared" si="7"/>
        <v>0</v>
      </c>
      <c r="B20" s="11"/>
      <c r="C20" s="11"/>
      <c r="D20" s="17"/>
      <c r="E20" s="17"/>
      <c r="F20" s="17"/>
      <c r="G20" s="17"/>
      <c r="H20" s="21"/>
      <c r="I20" s="21"/>
      <c r="J20" s="21"/>
      <c r="K20" s="21"/>
      <c r="L20" s="21"/>
      <c r="M20" s="21"/>
      <c r="N20" s="21"/>
    </row>
    <row r="21" spans="1:14" ht="15.75" customHeight="1">
      <c r="A21" s="10">
        <f t="shared" si="7"/>
        <v>0</v>
      </c>
      <c r="B21" s="12"/>
      <c r="C21" s="12"/>
      <c r="D21" s="18"/>
      <c r="E21" s="18"/>
      <c r="F21" s="18"/>
      <c r="G21" s="18"/>
      <c r="H21" s="22"/>
      <c r="I21" s="22"/>
      <c r="J21" s="22"/>
      <c r="K21" s="22"/>
      <c r="L21" s="22"/>
      <c r="M21" s="22"/>
      <c r="N21" s="22"/>
    </row>
    <row r="22" spans="1:14" ht="15.75" customHeight="1">
      <c r="A22" s="10">
        <f t="shared" si="7"/>
        <v>0</v>
      </c>
      <c r="B22" s="11"/>
      <c r="C22" s="11"/>
      <c r="D22" s="17"/>
      <c r="E22" s="17"/>
      <c r="F22" s="17"/>
      <c r="G22" s="17"/>
      <c r="H22" s="21"/>
      <c r="I22" s="21"/>
      <c r="J22" s="21"/>
      <c r="K22" s="21"/>
      <c r="L22" s="21"/>
      <c r="M22" s="21"/>
      <c r="N22" s="21"/>
    </row>
    <row r="23" spans="1:14" ht="15.75" customHeight="1">
      <c r="A23" s="10">
        <f t="shared" si="7"/>
        <v>0</v>
      </c>
      <c r="B23" s="12"/>
      <c r="C23" s="12"/>
      <c r="D23" s="18"/>
      <c r="E23" s="18"/>
      <c r="F23" s="18"/>
      <c r="G23" s="18"/>
      <c r="H23" s="22"/>
      <c r="I23" s="22"/>
      <c r="J23" s="22"/>
      <c r="K23" s="22"/>
      <c r="L23" s="22"/>
      <c r="M23" s="22"/>
      <c r="N23" s="22"/>
    </row>
    <row r="24" spans="1:14" ht="15.75" customHeight="1">
      <c r="A24" s="10">
        <f t="shared" si="7"/>
        <v>0</v>
      </c>
      <c r="B24" s="11"/>
      <c r="C24" s="11"/>
      <c r="D24" s="17"/>
      <c r="E24" s="17"/>
      <c r="F24" s="17"/>
      <c r="G24" s="17"/>
      <c r="H24" s="21"/>
      <c r="I24" s="21"/>
      <c r="J24" s="21"/>
      <c r="K24" s="21"/>
      <c r="L24" s="21"/>
      <c r="M24" s="21"/>
      <c r="N24" s="21"/>
    </row>
    <row r="25" spans="1:14" ht="15.75" customHeight="1">
      <c r="A25" s="10">
        <f t="shared" si="7"/>
        <v>0</v>
      </c>
      <c r="B25" s="12"/>
      <c r="C25" s="12"/>
      <c r="D25" s="18"/>
      <c r="E25" s="18"/>
      <c r="F25" s="18"/>
      <c r="G25" s="18"/>
      <c r="H25" s="22"/>
      <c r="I25" s="22"/>
      <c r="J25" s="22"/>
      <c r="K25" s="22"/>
      <c r="L25" s="22"/>
      <c r="M25" s="22"/>
      <c r="N25" s="22"/>
    </row>
    <row r="26" spans="1:14" ht="15.75" customHeight="1">
      <c r="A26" s="10">
        <f t="shared" si="7"/>
        <v>0</v>
      </c>
      <c r="B26" s="11"/>
      <c r="C26" s="11"/>
      <c r="D26" s="17"/>
      <c r="E26" s="17"/>
      <c r="F26" s="17"/>
      <c r="G26" s="17"/>
      <c r="H26" s="21"/>
      <c r="I26" s="21"/>
      <c r="J26" s="21"/>
      <c r="K26" s="21"/>
      <c r="L26" s="21"/>
      <c r="M26" s="21"/>
      <c r="N26" s="21"/>
    </row>
    <row r="27" spans="1:14" ht="15.75" customHeight="1">
      <c r="A27" s="10">
        <f t="shared" si="7"/>
        <v>0</v>
      </c>
      <c r="B27" s="12"/>
      <c r="C27" s="12"/>
      <c r="D27" s="18"/>
      <c r="E27" s="18"/>
      <c r="F27" s="18"/>
      <c r="G27" s="18"/>
      <c r="H27" s="22"/>
      <c r="I27" s="22"/>
      <c r="J27" s="22"/>
      <c r="K27" s="22"/>
      <c r="L27" s="22"/>
      <c r="M27" s="22"/>
      <c r="N27" s="22"/>
    </row>
    <row r="28" spans="1:14" ht="15.75" customHeight="1">
      <c r="A28" s="10">
        <f t="shared" si="7"/>
        <v>0</v>
      </c>
      <c r="B28" s="11"/>
      <c r="C28" s="11"/>
      <c r="D28" s="17"/>
      <c r="E28" s="17"/>
      <c r="F28" s="17"/>
      <c r="G28" s="17"/>
      <c r="H28" s="21"/>
      <c r="I28" s="21"/>
      <c r="J28" s="21"/>
      <c r="K28" s="21"/>
      <c r="L28" s="21"/>
      <c r="M28" s="21"/>
      <c r="N28" s="21"/>
    </row>
    <row r="29" spans="1:14" ht="15.75" customHeight="1">
      <c r="A29" s="10">
        <f t="shared" si="7"/>
        <v>0</v>
      </c>
      <c r="B29" s="12"/>
      <c r="C29" s="12"/>
      <c r="D29" s="18"/>
      <c r="E29" s="18"/>
      <c r="F29" s="18"/>
      <c r="G29" s="18"/>
      <c r="H29" s="22"/>
      <c r="I29" s="22"/>
      <c r="J29" s="22"/>
      <c r="K29" s="22"/>
      <c r="L29" s="22"/>
      <c r="M29" s="22"/>
      <c r="N29" s="22"/>
    </row>
    <row r="30" spans="1:14" ht="15.75" customHeight="1">
      <c r="A30" s="10">
        <f t="shared" si="7"/>
        <v>0</v>
      </c>
      <c r="B30" s="11"/>
      <c r="C30" s="11"/>
      <c r="D30" s="17"/>
      <c r="E30" s="17"/>
      <c r="F30" s="17"/>
      <c r="G30" s="17"/>
      <c r="H30" s="21"/>
      <c r="I30" s="21"/>
      <c r="J30" s="21"/>
      <c r="K30" s="21"/>
      <c r="L30" s="21"/>
      <c r="M30" s="21"/>
      <c r="N30" s="21"/>
    </row>
    <row r="31" spans="1:14" ht="15.75" customHeight="1">
      <c r="A31" s="10">
        <f t="shared" si="7"/>
        <v>0</v>
      </c>
      <c r="B31" s="12"/>
      <c r="C31" s="12"/>
      <c r="D31" s="18"/>
      <c r="E31" s="18"/>
      <c r="F31" s="18"/>
      <c r="G31" s="18"/>
      <c r="H31" s="22"/>
      <c r="I31" s="22"/>
      <c r="J31" s="22"/>
      <c r="K31" s="22"/>
      <c r="L31" s="22"/>
      <c r="M31" s="22"/>
      <c r="N31" s="22"/>
    </row>
    <row r="32" spans="1:14" ht="15.75" customHeight="1">
      <c r="A32" s="10">
        <f t="shared" si="7"/>
        <v>0</v>
      </c>
      <c r="B32" s="11"/>
      <c r="C32" s="11"/>
      <c r="D32" s="17"/>
      <c r="E32" s="17"/>
      <c r="F32" s="17"/>
      <c r="G32" s="17"/>
      <c r="H32" s="21"/>
      <c r="I32" s="21"/>
      <c r="J32" s="21"/>
      <c r="K32" s="21"/>
      <c r="L32" s="21"/>
      <c r="M32" s="21"/>
      <c r="N32" s="21"/>
    </row>
    <row r="33" spans="1:14" ht="15.75" customHeight="1">
      <c r="A33" s="10">
        <f t="shared" si="7"/>
        <v>0</v>
      </c>
      <c r="B33" s="12"/>
      <c r="C33" s="12"/>
      <c r="D33" s="18"/>
      <c r="E33" s="18"/>
      <c r="F33" s="18"/>
      <c r="G33" s="18"/>
      <c r="H33" s="22"/>
      <c r="I33" s="22"/>
      <c r="J33" s="22"/>
      <c r="K33" s="22"/>
      <c r="L33" s="22"/>
      <c r="M33" s="22"/>
      <c r="N33" s="22"/>
    </row>
    <row r="34" spans="1:14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/>
    </row>
    <row r="35" spans="1:14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2"/>
    </row>
    <row r="36" spans="1:14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/>
    </row>
    <row r="37" spans="1:14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2"/>
    </row>
    <row r="38" spans="1:14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/>
    </row>
    <row r="39" spans="1:14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2"/>
    </row>
    <row r="40" spans="1:14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/>
    </row>
    <row r="41" spans="1:14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2"/>
    </row>
    <row r="42" spans="1:14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/>
    </row>
    <row r="43" spans="1:14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2"/>
    </row>
    <row r="44" spans="1:14" ht="15.75" customHeight="1">
      <c r="A44" s="10">
        <f t="shared" ref="A44:A75" si="8">COUNTIF(H44:H131,"&gt;0")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/>
    </row>
    <row r="45" spans="1:14" ht="15.75" customHeight="1">
      <c r="A45" s="10">
        <f t="shared" si="8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2"/>
    </row>
    <row r="46" spans="1:14" ht="15.75" customHeight="1">
      <c r="A46" s="10">
        <f t="shared" si="8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/>
    </row>
    <row r="47" spans="1:14" ht="15.75" customHeight="1">
      <c r="A47" s="10">
        <f t="shared" si="8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2"/>
    </row>
    <row r="48" spans="1:14" ht="15.75" customHeight="1">
      <c r="A48" s="10">
        <f t="shared" si="8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/>
    </row>
    <row r="49" spans="1:14" ht="15.75" customHeight="1">
      <c r="A49" s="10">
        <f t="shared" si="8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2"/>
    </row>
    <row r="50" spans="1:14" ht="15.75" customHeight="1">
      <c r="A50" s="10">
        <f t="shared" si="8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/>
    </row>
    <row r="51" spans="1:14" ht="15.75" customHeight="1">
      <c r="A51" s="10">
        <f t="shared" si="8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2"/>
    </row>
    <row r="52" spans="1:14" ht="13" customHeight="1">
      <c r="A52" s="10">
        <f t="shared" si="8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/>
    </row>
    <row r="53" spans="1:14" ht="13" customHeight="1">
      <c r="A53" s="10">
        <f t="shared" si="8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2"/>
    </row>
    <row r="54" spans="1:14" ht="13" customHeight="1">
      <c r="A54" s="10">
        <f t="shared" si="8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/>
    </row>
    <row r="55" spans="1:14" ht="13" customHeight="1">
      <c r="A55" s="10">
        <f t="shared" si="8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2"/>
    </row>
    <row r="56" spans="1:14" ht="13" customHeight="1">
      <c r="A56" s="10">
        <f t="shared" si="8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/>
    </row>
    <row r="57" spans="1:14" ht="13" customHeight="1">
      <c r="A57" s="10">
        <f t="shared" si="8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2"/>
    </row>
    <row r="58" spans="1:14" ht="13" customHeight="1">
      <c r="A58" s="10">
        <f t="shared" si="8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/>
    </row>
    <row r="59" spans="1:14" ht="13" customHeight="1">
      <c r="A59" s="10">
        <f t="shared" si="8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2"/>
    </row>
    <row r="60" spans="1:14" ht="13" customHeight="1">
      <c r="A60" s="10">
        <f t="shared" si="8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/>
    </row>
    <row r="61" spans="1:14" ht="13" customHeight="1">
      <c r="A61" s="10">
        <f t="shared" si="8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2"/>
    </row>
    <row r="62" spans="1:14" ht="13" customHeight="1">
      <c r="A62" s="10">
        <f t="shared" si="8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/>
    </row>
    <row r="63" spans="1:14" ht="13" customHeight="1">
      <c r="A63" s="10">
        <f t="shared" si="8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2"/>
    </row>
    <row r="64" spans="1:14" ht="13" customHeight="1">
      <c r="A64" s="10">
        <f t="shared" si="8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/>
    </row>
    <row r="65" spans="1:14" ht="13" customHeight="1">
      <c r="A65" s="10">
        <f t="shared" si="8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2"/>
    </row>
    <row r="66" spans="1:14" ht="13" customHeight="1">
      <c r="A66" s="10">
        <f t="shared" si="8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/>
    </row>
    <row r="67" spans="1:14" ht="13" customHeight="1">
      <c r="A67" s="10">
        <f t="shared" si="8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2"/>
    </row>
    <row r="68" spans="1:14" ht="13" customHeight="1">
      <c r="A68" s="10">
        <f t="shared" si="8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/>
    </row>
    <row r="69" spans="1:14" ht="13" customHeight="1">
      <c r="A69" s="10">
        <f t="shared" ref="A69:A100" si="9">COUNTIF(H69:H158,"&gt;0")</f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2"/>
    </row>
    <row r="70" spans="1:14" ht="13" customHeight="1">
      <c r="A70" s="10">
        <f t="shared" si="9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/>
    </row>
    <row r="71" spans="1:14" ht="13" customHeight="1">
      <c r="A71" s="10">
        <f t="shared" si="9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2"/>
    </row>
    <row r="72" spans="1:14" ht="13" customHeight="1">
      <c r="A72" s="10">
        <f t="shared" si="9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/>
    </row>
    <row r="73" spans="1:14" ht="13" customHeight="1">
      <c r="A73" s="10">
        <f t="shared" si="9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2"/>
    </row>
    <row r="74" spans="1:14" ht="13" customHeight="1">
      <c r="A74" s="10">
        <f t="shared" si="9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/>
    </row>
    <row r="75" spans="1:14" ht="13" customHeight="1">
      <c r="A75" s="10">
        <f t="shared" si="9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2"/>
    </row>
    <row r="76" spans="1:14" ht="13" customHeight="1">
      <c r="A76" s="10">
        <f t="shared" si="9"/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/>
    </row>
    <row r="77" spans="1:14" ht="13" customHeight="1">
      <c r="A77" s="10">
        <f t="shared" si="9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2"/>
    </row>
    <row r="78" spans="1:14" ht="13" customHeight="1">
      <c r="A78" s="10">
        <f t="shared" si="9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/>
    </row>
    <row r="79" spans="1:14" ht="13" customHeight="1">
      <c r="A79" s="10">
        <f t="shared" si="9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2"/>
    </row>
    <row r="80" spans="1:14" ht="13" customHeight="1">
      <c r="A80" s="10">
        <f t="shared" si="9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/>
    </row>
    <row r="81" spans="1:14" ht="13" customHeight="1">
      <c r="A81" s="10">
        <f t="shared" si="9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2"/>
    </row>
    <row r="82" spans="1:14" ht="13" customHeight="1">
      <c r="A82" s="10">
        <f t="shared" si="9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2"/>
    </row>
    <row r="83" spans="1:14" ht="13" customHeight="1">
      <c r="A83" s="10">
        <f t="shared" si="9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/>
    </row>
    <row r="84" spans="1:14" ht="13" customHeight="1">
      <c r="A84" s="10">
        <f t="shared" si="9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2"/>
    </row>
    <row r="85" spans="1:14" ht="13" customHeight="1">
      <c r="A85" s="10">
        <f t="shared" si="9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2"/>
    </row>
    <row r="86" spans="1:14" ht="15" customHeight="1">
      <c r="A86" s="10">
        <f t="shared" si="9"/>
        <v>0</v>
      </c>
      <c r="B86" s="13"/>
      <c r="C86" s="13"/>
    </row>
    <row r="87" spans="1:14" ht="15" customHeight="1">
      <c r="A87" s="10">
        <f t="shared" si="9"/>
        <v>0</v>
      </c>
      <c r="B87" s="13"/>
      <c r="C87" s="13"/>
    </row>
    <row r="88" spans="1:14" ht="13" customHeight="1">
      <c r="A88" s="10">
        <f t="shared" si="9"/>
        <v>0</v>
      </c>
    </row>
    <row r="89" spans="1:14" ht="13" customHeight="1">
      <c r="A89" s="10">
        <f t="shared" si="9"/>
        <v>0</v>
      </c>
    </row>
    <row r="90" spans="1:14" ht="13" customHeight="1">
      <c r="A90" s="10">
        <f t="shared" si="9"/>
        <v>0</v>
      </c>
    </row>
    <row r="91" spans="1:14" ht="13" customHeight="1">
      <c r="A91" s="10">
        <f t="shared" si="9"/>
        <v>0</v>
      </c>
    </row>
    <row r="92" spans="1:14" ht="13" customHeight="1">
      <c r="A92" s="10">
        <f t="shared" si="9"/>
        <v>0</v>
      </c>
    </row>
    <row r="93" spans="1:14" ht="13" customHeight="1">
      <c r="A93" s="10">
        <f t="shared" si="9"/>
        <v>0</v>
      </c>
    </row>
    <row r="94" spans="1:14" ht="13" customHeight="1">
      <c r="A94" s="10">
        <f t="shared" si="9"/>
        <v>0</v>
      </c>
    </row>
    <row r="95" spans="1:14" ht="13" customHeight="1">
      <c r="A95" s="10">
        <f t="shared" si="9"/>
        <v>0</v>
      </c>
    </row>
    <row r="96" spans="1:14" ht="13" customHeight="1">
      <c r="A96" s="10">
        <f t="shared" si="9"/>
        <v>0</v>
      </c>
    </row>
    <row r="97" spans="1:1" ht="13" customHeight="1">
      <c r="A97" s="10">
        <f t="shared" si="9"/>
        <v>0</v>
      </c>
    </row>
    <row r="98" spans="1:1" ht="13" customHeight="1">
      <c r="A98" s="10">
        <f t="shared" si="9"/>
        <v>0</v>
      </c>
    </row>
    <row r="99" spans="1:1" ht="13" customHeight="1">
      <c r="A99" s="10">
        <f t="shared" si="9"/>
        <v>0</v>
      </c>
    </row>
    <row r="100" spans="1:1" ht="13" customHeight="1">
      <c r="A100" s="10">
        <f t="shared" si="9"/>
        <v>0</v>
      </c>
    </row>
    <row r="101" spans="1:1" ht="13" customHeight="1">
      <c r="A101" s="10">
        <f t="shared" ref="A101:A132" si="10">COUNTIF(H101:H190,"&gt;0")</f>
        <v>0</v>
      </c>
    </row>
    <row r="102" spans="1:1" ht="13" customHeight="1">
      <c r="A102" s="10">
        <f t="shared" si="10"/>
        <v>0</v>
      </c>
    </row>
    <row r="103" spans="1:1" ht="13" customHeight="1">
      <c r="A103" s="10">
        <f t="shared" si="10"/>
        <v>0</v>
      </c>
    </row>
    <row r="104" spans="1:1" ht="13" customHeight="1">
      <c r="A104" s="10">
        <f t="shared" si="10"/>
        <v>0</v>
      </c>
    </row>
    <row r="105" spans="1:1" ht="13" customHeight="1">
      <c r="A105" s="10">
        <f t="shared" si="10"/>
        <v>0</v>
      </c>
    </row>
    <row r="106" spans="1:1" ht="13" customHeight="1">
      <c r="A106" s="10">
        <f t="shared" si="10"/>
        <v>0</v>
      </c>
    </row>
    <row r="107" spans="1:1" ht="13" customHeight="1">
      <c r="A107" s="10">
        <f t="shared" si="10"/>
        <v>0</v>
      </c>
    </row>
    <row r="108" spans="1:1" ht="13" customHeight="1">
      <c r="A108" s="10">
        <f t="shared" si="10"/>
        <v>0</v>
      </c>
    </row>
    <row r="109" spans="1:1" ht="13" customHeight="1">
      <c r="A109" s="10">
        <f t="shared" si="10"/>
        <v>0</v>
      </c>
    </row>
    <row r="110" spans="1:1" ht="13" customHeight="1">
      <c r="A110" s="10">
        <f t="shared" si="10"/>
        <v>0</v>
      </c>
    </row>
    <row r="111" spans="1:1" ht="13" customHeight="1">
      <c r="A111" s="10">
        <f t="shared" si="10"/>
        <v>0</v>
      </c>
    </row>
    <row r="112" spans="1:1" ht="13" customHeight="1">
      <c r="A112" s="10">
        <f t="shared" si="10"/>
        <v>0</v>
      </c>
    </row>
    <row r="113" spans="1:1" ht="13" customHeight="1">
      <c r="A113" s="10">
        <f t="shared" si="10"/>
        <v>0</v>
      </c>
    </row>
    <row r="114" spans="1:1" ht="13" customHeight="1">
      <c r="A114" s="10">
        <f t="shared" si="10"/>
        <v>0</v>
      </c>
    </row>
    <row r="115" spans="1:1" ht="13" customHeight="1">
      <c r="A115" s="10">
        <f t="shared" si="10"/>
        <v>0</v>
      </c>
    </row>
    <row r="116" spans="1:1" ht="13" customHeight="1">
      <c r="A116" s="10">
        <f t="shared" si="10"/>
        <v>0</v>
      </c>
    </row>
    <row r="117" spans="1:1" ht="13" customHeight="1">
      <c r="A117" s="10">
        <f t="shared" si="10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18">
    <outlinePr summaryBelow="0" summaryRight="0"/>
  </sheetPr>
  <dimension ref="A1:Q1002"/>
  <sheetViews>
    <sheetView zoomScale="150" zoomScaleNormal="150" workbookViewId="0">
      <selection activeCell="I3" sqref="I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3" width="6.6640625" style="40" bestFit="1" customWidth="1"/>
    <col min="4" max="4" width="7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11.5</v>
      </c>
      <c r="I2" s="5">
        <v>24.5</v>
      </c>
      <c r="J2" s="5">
        <v>1.5</v>
      </c>
      <c r="K2" s="2">
        <v>16.5</v>
      </c>
      <c r="L2" s="2">
        <v>17.5</v>
      </c>
      <c r="M2" s="2">
        <v>10.5</v>
      </c>
      <c r="N2" s="5">
        <v>1.5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0.53333333333333333</v>
      </c>
      <c r="I3" s="7">
        <f t="shared" si="1"/>
        <v>0.4</v>
      </c>
      <c r="J3" s="7">
        <f t="shared" si="1"/>
        <v>0.8666666666666667</v>
      </c>
      <c r="K3" s="7">
        <f t="shared" si="1"/>
        <v>1</v>
      </c>
      <c r="L3" s="7">
        <f t="shared" si="1"/>
        <v>0.8666666666666667</v>
      </c>
      <c r="M3" s="7">
        <f t="shared" si="1"/>
        <v>1</v>
      </c>
      <c r="N3" s="7">
        <f t="shared" si="1"/>
        <v>0.13333333333333333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O4" si="2">IF(H3&gt;0.5, 100/(1-1/H3),100/H3-100)</f>
        <v>-114.28571428571429</v>
      </c>
      <c r="I4" s="8">
        <f t="shared" si="2"/>
        <v>150</v>
      </c>
      <c r="J4" s="8">
        <f t="shared" si="2"/>
        <v>-650.00000000000045</v>
      </c>
      <c r="K4" s="8" t="e">
        <f t="shared" si="2"/>
        <v>#DIV/0!</v>
      </c>
      <c r="L4" s="8">
        <f t="shared" si="2"/>
        <v>-650.00000000000045</v>
      </c>
      <c r="M4" s="8" t="e">
        <f t="shared" si="2"/>
        <v>#DIV/0!</v>
      </c>
      <c r="N4" s="8">
        <f t="shared" si="2"/>
        <v>650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0.5</v>
      </c>
      <c r="I5" s="7">
        <f t="shared" si="3"/>
        <v>0.16666666666666666</v>
      </c>
      <c r="J5" s="7">
        <f t="shared" si="3"/>
        <v>1</v>
      </c>
      <c r="K5" s="7">
        <f t="shared" si="3"/>
        <v>1</v>
      </c>
      <c r="L5" s="7">
        <f t="shared" si="3"/>
        <v>1</v>
      </c>
      <c r="M5" s="7">
        <f t="shared" si="3"/>
        <v>1</v>
      </c>
      <c r="N5" s="7">
        <f t="shared" si="3"/>
        <v>0.16666666666666666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>
        <f t="shared" ref="H6:O6" si="4">IF(H5&gt;0.5, 100/(1-1/H5),100/H5-100)</f>
        <v>100</v>
      </c>
      <c r="I6" s="8">
        <f t="shared" si="4"/>
        <v>500</v>
      </c>
      <c r="J6" s="8" t="e">
        <f t="shared" si="4"/>
        <v>#DIV/0!</v>
      </c>
      <c r="K6" s="8" t="e">
        <f t="shared" si="4"/>
        <v>#DIV/0!</v>
      </c>
      <c r="L6" s="8" t="e">
        <f t="shared" si="4"/>
        <v>#DIV/0!</v>
      </c>
      <c r="M6" s="8" t="e">
        <f t="shared" si="4"/>
        <v>#DIV/0!</v>
      </c>
      <c r="N6" s="8">
        <f t="shared" si="4"/>
        <v>500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0.55555555555555558</v>
      </c>
      <c r="I7" s="7">
        <f t="shared" si="5"/>
        <v>0.55555555555555558</v>
      </c>
      <c r="J7" s="7">
        <f t="shared" si="5"/>
        <v>0.77777777777777779</v>
      </c>
      <c r="K7" s="7">
        <f t="shared" si="5"/>
        <v>1</v>
      </c>
      <c r="L7" s="7">
        <f t="shared" si="5"/>
        <v>0.77777777777777779</v>
      </c>
      <c r="M7" s="7">
        <f t="shared" si="5"/>
        <v>1</v>
      </c>
      <c r="N7" s="7">
        <f t="shared" si="5"/>
        <v>0.1111111111111111</v>
      </c>
      <c r="O7" s="7">
        <f t="shared" si="5"/>
        <v>1</v>
      </c>
    </row>
    <row r="8" spans="1:17" ht="15.75" customHeight="1">
      <c r="A8" s="1"/>
      <c r="F8" s="8"/>
      <c r="G8" s="3" t="s">
        <v>2318</v>
      </c>
      <c r="H8" s="8">
        <f t="shared" ref="H8:O8" si="6">IF(H7&gt;0.5, 100/(1-1/H7),100/H7-100)</f>
        <v>-125.00000000000003</v>
      </c>
      <c r="I8" s="8">
        <f t="shared" si="6"/>
        <v>-125.00000000000003</v>
      </c>
      <c r="J8" s="8">
        <f t="shared" si="6"/>
        <v>-350.00000000000017</v>
      </c>
      <c r="K8" s="8" t="e">
        <f t="shared" si="6"/>
        <v>#DIV/0!</v>
      </c>
      <c r="L8" s="8">
        <f t="shared" si="6"/>
        <v>-350.00000000000017</v>
      </c>
      <c r="M8" s="8" t="e">
        <f t="shared" si="6"/>
        <v>#DIV/0!</v>
      </c>
      <c r="N8" s="8">
        <f t="shared" si="6"/>
        <v>800</v>
      </c>
      <c r="O8" s="8" t="e">
        <f t="shared" si="6"/>
        <v>#DIV/0!</v>
      </c>
    </row>
    <row r="9" spans="1:17" ht="15.75" customHeight="1">
      <c r="A9" s="1"/>
      <c r="B9" s="1" t="s">
        <v>2485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/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22</v>
      </c>
      <c r="B12" s="11" t="s">
        <v>2436</v>
      </c>
      <c r="C12" s="11" t="s">
        <v>792</v>
      </c>
      <c r="D12" s="17">
        <v>0</v>
      </c>
      <c r="E12" s="17" t="s">
        <v>2383</v>
      </c>
      <c r="F12" s="17" t="s">
        <v>2486</v>
      </c>
      <c r="G12" s="17" t="s">
        <v>2458</v>
      </c>
      <c r="H12" s="21">
        <v>7</v>
      </c>
      <c r="I12" s="21">
        <v>35</v>
      </c>
      <c r="J12" s="21">
        <v>0</v>
      </c>
      <c r="K12" s="21">
        <v>0</v>
      </c>
      <c r="L12" s="21">
        <v>0</v>
      </c>
      <c r="M12" s="21">
        <v>0</v>
      </c>
      <c r="N12" s="21">
        <f t="shared" ref="N12:N43" si="8">L12+I12</f>
        <v>35</v>
      </c>
      <c r="O12">
        <f t="shared" ref="O12:O43" si="9">M12+J12</f>
        <v>0</v>
      </c>
    </row>
    <row r="13" spans="1:17" ht="15.75" customHeight="1">
      <c r="A13" s="10">
        <f t="shared" si="7"/>
        <v>21</v>
      </c>
      <c r="B13" s="12" t="s">
        <v>2439</v>
      </c>
      <c r="C13" s="12" t="s">
        <v>792</v>
      </c>
      <c r="D13" s="18" t="s">
        <v>2342</v>
      </c>
      <c r="E13" s="18" t="s">
        <v>2415</v>
      </c>
      <c r="F13" s="18" t="s">
        <v>2487</v>
      </c>
      <c r="G13" s="18" t="s">
        <v>2488</v>
      </c>
      <c r="H13" s="22">
        <v>3</v>
      </c>
      <c r="I13" s="22">
        <v>31</v>
      </c>
      <c r="J13" s="22">
        <v>0</v>
      </c>
      <c r="K13" s="22">
        <v>0</v>
      </c>
      <c r="L13" s="22">
        <v>0</v>
      </c>
      <c r="M13" s="22">
        <v>0</v>
      </c>
      <c r="N13" s="21">
        <f t="shared" si="8"/>
        <v>31</v>
      </c>
      <c r="O13">
        <f t="shared" si="9"/>
        <v>0</v>
      </c>
    </row>
    <row r="14" spans="1:17" ht="15.75" customHeight="1">
      <c r="A14" s="10">
        <f t="shared" si="7"/>
        <v>20</v>
      </c>
      <c r="B14" s="11" t="s">
        <v>2442</v>
      </c>
      <c r="C14" s="11" t="s">
        <v>792</v>
      </c>
      <c r="D14" s="17">
        <v>0</v>
      </c>
      <c r="E14" s="17" t="s">
        <v>2474</v>
      </c>
      <c r="F14" s="17" t="s">
        <v>2428</v>
      </c>
      <c r="G14" s="17" t="s">
        <v>2489</v>
      </c>
      <c r="H14" s="21">
        <v>2</v>
      </c>
      <c r="I14" s="21">
        <v>9</v>
      </c>
      <c r="J14" s="21">
        <v>0</v>
      </c>
      <c r="K14" s="21">
        <v>1</v>
      </c>
      <c r="L14" s="21">
        <v>24</v>
      </c>
      <c r="M14" s="21">
        <v>1</v>
      </c>
      <c r="N14" s="21">
        <f t="shared" si="8"/>
        <v>33</v>
      </c>
      <c r="O14">
        <f t="shared" si="9"/>
        <v>1</v>
      </c>
    </row>
    <row r="15" spans="1:17" ht="15.75" customHeight="1">
      <c r="A15" s="10">
        <f t="shared" si="7"/>
        <v>19</v>
      </c>
      <c r="B15" s="12" t="s">
        <v>2448</v>
      </c>
      <c r="C15" s="12" t="s">
        <v>792</v>
      </c>
      <c r="D15" s="18">
        <v>0</v>
      </c>
      <c r="E15" s="18" t="s">
        <v>287</v>
      </c>
      <c r="F15" s="18" t="s">
        <v>2490</v>
      </c>
      <c r="G15" s="18" t="s">
        <v>2491</v>
      </c>
      <c r="H15" s="22">
        <v>4</v>
      </c>
      <c r="I15" s="22">
        <v>9</v>
      </c>
      <c r="J15" s="22">
        <v>0</v>
      </c>
      <c r="K15" s="22">
        <v>0</v>
      </c>
      <c r="L15" s="22">
        <v>0</v>
      </c>
      <c r="M15" s="22">
        <v>0</v>
      </c>
      <c r="N15" s="21">
        <f t="shared" si="8"/>
        <v>9</v>
      </c>
      <c r="O15">
        <f t="shared" si="9"/>
        <v>0</v>
      </c>
    </row>
    <row r="16" spans="1:17" ht="15.75" customHeight="1">
      <c r="A16" s="10">
        <f t="shared" si="7"/>
        <v>18</v>
      </c>
      <c r="B16" s="11" t="s">
        <v>2451</v>
      </c>
      <c r="C16" s="11" t="s">
        <v>792</v>
      </c>
      <c r="D16" s="17" t="s">
        <v>2342</v>
      </c>
      <c r="E16" s="17" t="s">
        <v>2395</v>
      </c>
      <c r="F16" s="17" t="s">
        <v>2492</v>
      </c>
      <c r="G16" s="17" t="s">
        <v>2397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f t="shared" si="8"/>
        <v>0</v>
      </c>
      <c r="O16">
        <f t="shared" si="9"/>
        <v>0</v>
      </c>
    </row>
    <row r="17" spans="1:15" ht="15.75" customHeight="1">
      <c r="A17" s="10">
        <f t="shared" si="7"/>
        <v>17</v>
      </c>
      <c r="B17" s="12" t="s">
        <v>2453</v>
      </c>
      <c r="C17" s="12" t="s">
        <v>792</v>
      </c>
      <c r="D17" s="18" t="s">
        <v>2342</v>
      </c>
      <c r="E17" s="18" t="s">
        <v>2410</v>
      </c>
      <c r="F17" s="18" t="s">
        <v>2493</v>
      </c>
      <c r="G17" s="18" t="s">
        <v>2466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1">
        <f t="shared" si="8"/>
        <v>0</v>
      </c>
      <c r="O17">
        <f t="shared" si="9"/>
        <v>0</v>
      </c>
    </row>
    <row r="18" spans="1:15" ht="15.75" customHeight="1">
      <c r="A18" s="10">
        <f t="shared" si="7"/>
        <v>16</v>
      </c>
      <c r="B18" s="11" t="s">
        <v>2455</v>
      </c>
      <c r="C18" s="11" t="s">
        <v>792</v>
      </c>
      <c r="D18" s="17">
        <v>0</v>
      </c>
      <c r="E18" s="17" t="s">
        <v>2494</v>
      </c>
      <c r="F18" s="17" t="s">
        <v>2495</v>
      </c>
      <c r="G18" s="17" t="s">
        <v>2458</v>
      </c>
      <c r="H18" s="21">
        <v>5</v>
      </c>
      <c r="I18" s="21">
        <v>20</v>
      </c>
      <c r="J18" s="21">
        <v>0</v>
      </c>
      <c r="K18" s="21">
        <v>0</v>
      </c>
      <c r="L18" s="21">
        <v>0</v>
      </c>
      <c r="M18" s="21">
        <v>0</v>
      </c>
      <c r="N18" s="21">
        <f t="shared" si="8"/>
        <v>20</v>
      </c>
      <c r="O18">
        <f t="shared" si="9"/>
        <v>0</v>
      </c>
    </row>
    <row r="19" spans="1:15" ht="15.75" customHeight="1">
      <c r="A19" s="10">
        <f t="shared" si="7"/>
        <v>15</v>
      </c>
      <c r="B19" s="12" t="s">
        <v>2350</v>
      </c>
      <c r="C19" s="12" t="s">
        <v>792</v>
      </c>
      <c r="D19" s="18">
        <v>0</v>
      </c>
      <c r="E19" s="18" t="s">
        <v>2496</v>
      </c>
      <c r="F19" s="18" t="s">
        <v>2497</v>
      </c>
      <c r="G19" s="18" t="s">
        <v>2466</v>
      </c>
      <c r="H19" s="22">
        <v>1</v>
      </c>
      <c r="I19" s="22">
        <v>1</v>
      </c>
      <c r="J19" s="22">
        <v>0</v>
      </c>
      <c r="K19" s="22">
        <v>0</v>
      </c>
      <c r="L19" s="22">
        <v>0</v>
      </c>
      <c r="M19" s="22">
        <v>0</v>
      </c>
      <c r="N19" s="21">
        <f t="shared" si="8"/>
        <v>1</v>
      </c>
      <c r="O19">
        <f t="shared" si="9"/>
        <v>0</v>
      </c>
    </row>
    <row r="20" spans="1:15" ht="15.75" customHeight="1">
      <c r="A20" s="10">
        <f t="shared" si="7"/>
        <v>14</v>
      </c>
      <c r="B20" s="11" t="s">
        <v>2340</v>
      </c>
      <c r="C20" s="11" t="s">
        <v>792</v>
      </c>
      <c r="D20" s="17" t="s">
        <v>2342</v>
      </c>
      <c r="E20" s="17" t="s">
        <v>2479</v>
      </c>
      <c r="F20" s="17" t="s">
        <v>2498</v>
      </c>
      <c r="G20" s="17" t="s">
        <v>2427</v>
      </c>
      <c r="H20" s="21">
        <v>2</v>
      </c>
      <c r="I20" s="21">
        <v>-1</v>
      </c>
      <c r="J20" s="21">
        <v>0</v>
      </c>
      <c r="K20" s="21">
        <v>0</v>
      </c>
      <c r="L20" s="21">
        <v>0</v>
      </c>
      <c r="M20" s="21">
        <v>0</v>
      </c>
      <c r="N20" s="21">
        <f t="shared" si="8"/>
        <v>-1</v>
      </c>
      <c r="O20">
        <f t="shared" si="9"/>
        <v>0</v>
      </c>
    </row>
    <row r="21" spans="1:15" ht="15.75" customHeight="1">
      <c r="A21" s="10">
        <f t="shared" si="7"/>
        <v>13</v>
      </c>
      <c r="B21" s="12" t="s">
        <v>2376</v>
      </c>
      <c r="C21" s="12" t="s">
        <v>2355</v>
      </c>
      <c r="D21" s="18" t="s">
        <v>2342</v>
      </c>
      <c r="E21" s="18" t="s">
        <v>2380</v>
      </c>
      <c r="F21" s="18" t="s">
        <v>2499</v>
      </c>
      <c r="G21" s="18" t="s">
        <v>2500</v>
      </c>
      <c r="H21" s="22">
        <v>20</v>
      </c>
      <c r="I21" s="22">
        <v>167</v>
      </c>
      <c r="J21" s="22">
        <v>1</v>
      </c>
      <c r="K21" s="22">
        <v>1</v>
      </c>
      <c r="L21" s="22">
        <v>-5</v>
      </c>
      <c r="M21" s="22">
        <v>0</v>
      </c>
      <c r="N21" s="21">
        <f t="shared" si="8"/>
        <v>162</v>
      </c>
      <c r="O21">
        <f t="shared" si="9"/>
        <v>1</v>
      </c>
    </row>
    <row r="22" spans="1:15" ht="15.75" customHeight="1">
      <c r="A22" s="10">
        <f t="shared" si="7"/>
        <v>12</v>
      </c>
      <c r="B22" s="11" t="s">
        <v>2379</v>
      </c>
      <c r="C22" s="11" t="s">
        <v>2355</v>
      </c>
      <c r="D22" s="17">
        <v>0</v>
      </c>
      <c r="E22" s="17" t="s">
        <v>2366</v>
      </c>
      <c r="F22" s="17" t="s">
        <v>2501</v>
      </c>
      <c r="G22" s="17" t="s">
        <v>2502</v>
      </c>
      <c r="H22" s="21">
        <v>23</v>
      </c>
      <c r="I22" s="21">
        <v>132</v>
      </c>
      <c r="J22" s="21">
        <v>1</v>
      </c>
      <c r="K22" s="21">
        <v>3</v>
      </c>
      <c r="L22" s="21">
        <v>22</v>
      </c>
      <c r="M22" s="21">
        <v>0</v>
      </c>
      <c r="N22" s="21">
        <f t="shared" si="8"/>
        <v>154</v>
      </c>
      <c r="O22">
        <f t="shared" si="9"/>
        <v>1</v>
      </c>
    </row>
    <row r="23" spans="1:15" ht="15.75" customHeight="1">
      <c r="A23" s="10">
        <f t="shared" si="7"/>
        <v>11</v>
      </c>
      <c r="B23" s="12" t="s">
        <v>2503</v>
      </c>
      <c r="C23" s="12" t="s">
        <v>2355</v>
      </c>
      <c r="D23" s="18">
        <v>0</v>
      </c>
      <c r="E23" s="18" t="s">
        <v>2383</v>
      </c>
      <c r="F23" s="18" t="s">
        <v>2504</v>
      </c>
      <c r="G23" s="18" t="s">
        <v>2505</v>
      </c>
      <c r="H23" s="22">
        <v>23</v>
      </c>
      <c r="I23" s="22">
        <v>123</v>
      </c>
      <c r="J23" s="22">
        <v>2</v>
      </c>
      <c r="K23" s="22">
        <v>0</v>
      </c>
      <c r="L23" s="22">
        <v>0</v>
      </c>
      <c r="M23" s="22">
        <v>0</v>
      </c>
      <c r="N23" s="21">
        <f t="shared" si="8"/>
        <v>123</v>
      </c>
      <c r="O23">
        <f t="shared" si="9"/>
        <v>2</v>
      </c>
    </row>
    <row r="24" spans="1:15" ht="15.75" customHeight="1">
      <c r="A24" s="10">
        <f t="shared" si="7"/>
        <v>10</v>
      </c>
      <c r="B24" s="11" t="s">
        <v>2506</v>
      </c>
      <c r="C24" s="11" t="s">
        <v>2355</v>
      </c>
      <c r="D24" s="17" t="s">
        <v>2342</v>
      </c>
      <c r="E24" s="17" t="s">
        <v>2403</v>
      </c>
      <c r="F24" s="17" t="s">
        <v>2507</v>
      </c>
      <c r="G24" s="17" t="s">
        <v>2508</v>
      </c>
      <c r="H24" s="21">
        <v>16</v>
      </c>
      <c r="I24" s="21">
        <v>44</v>
      </c>
      <c r="J24" s="21">
        <v>0</v>
      </c>
      <c r="K24" s="21">
        <v>1</v>
      </c>
      <c r="L24" s="21">
        <v>5</v>
      </c>
      <c r="M24" s="21">
        <v>0</v>
      </c>
      <c r="N24" s="21">
        <f t="shared" si="8"/>
        <v>49</v>
      </c>
      <c r="O24">
        <f t="shared" si="9"/>
        <v>0</v>
      </c>
    </row>
    <row r="25" spans="1:15" ht="15.75" customHeight="1">
      <c r="A25" s="10">
        <f t="shared" si="7"/>
        <v>9</v>
      </c>
      <c r="B25" s="12" t="s">
        <v>2509</v>
      </c>
      <c r="C25" s="12" t="s">
        <v>2355</v>
      </c>
      <c r="D25" s="18" t="s">
        <v>2510</v>
      </c>
      <c r="E25" s="18" t="s">
        <v>2347</v>
      </c>
      <c r="F25" s="18" t="s">
        <v>2511</v>
      </c>
      <c r="G25" s="18" t="s">
        <v>2444</v>
      </c>
      <c r="H25" s="22">
        <v>7</v>
      </c>
      <c r="I25" s="22">
        <v>22</v>
      </c>
      <c r="J25" s="22">
        <v>0</v>
      </c>
      <c r="K25" s="22">
        <v>2</v>
      </c>
      <c r="L25" s="22">
        <v>12</v>
      </c>
      <c r="M25" s="22">
        <v>0</v>
      </c>
      <c r="N25" s="21">
        <f t="shared" si="8"/>
        <v>34</v>
      </c>
      <c r="O25">
        <f t="shared" si="9"/>
        <v>0</v>
      </c>
    </row>
    <row r="26" spans="1:15" ht="15.75" customHeight="1">
      <c r="A26" s="10">
        <f t="shared" si="7"/>
        <v>8</v>
      </c>
      <c r="B26" s="11" t="s">
        <v>2386</v>
      </c>
      <c r="C26" s="11" t="s">
        <v>2440</v>
      </c>
      <c r="D26" s="17" t="s">
        <v>2342</v>
      </c>
      <c r="E26" s="17" t="s">
        <v>2380</v>
      </c>
      <c r="F26" s="17" t="s">
        <v>2512</v>
      </c>
      <c r="G26" s="17" t="s">
        <v>2364</v>
      </c>
      <c r="H26" s="21">
        <v>11</v>
      </c>
      <c r="I26" s="21">
        <v>35</v>
      </c>
      <c r="J26" s="21">
        <v>0</v>
      </c>
      <c r="K26" s="21">
        <v>0</v>
      </c>
      <c r="L26" s="21">
        <v>0</v>
      </c>
      <c r="M26" s="21">
        <v>0</v>
      </c>
      <c r="N26" s="21">
        <f t="shared" si="8"/>
        <v>35</v>
      </c>
      <c r="O26">
        <f t="shared" si="9"/>
        <v>0</v>
      </c>
    </row>
    <row r="27" spans="1:15" ht="15.75" customHeight="1">
      <c r="A27" s="10">
        <f t="shared" si="7"/>
        <v>7</v>
      </c>
      <c r="B27" s="12" t="s">
        <v>2390</v>
      </c>
      <c r="C27" s="12" t="s">
        <v>2440</v>
      </c>
      <c r="D27" s="18">
        <v>0</v>
      </c>
      <c r="E27" s="18" t="s">
        <v>2352</v>
      </c>
      <c r="F27" s="18" t="s">
        <v>2513</v>
      </c>
      <c r="G27" s="18" t="s">
        <v>2514</v>
      </c>
      <c r="H27" s="22">
        <v>5</v>
      </c>
      <c r="I27" s="22">
        <v>8</v>
      </c>
      <c r="J27" s="22">
        <v>0</v>
      </c>
      <c r="K27" s="22">
        <v>0</v>
      </c>
      <c r="L27" s="22">
        <v>0</v>
      </c>
      <c r="M27" s="22">
        <v>0</v>
      </c>
      <c r="N27" s="21">
        <f t="shared" si="8"/>
        <v>8</v>
      </c>
      <c r="O27">
        <f t="shared" si="9"/>
        <v>0</v>
      </c>
    </row>
    <row r="28" spans="1:15" ht="15.75" customHeight="1">
      <c r="A28" s="10">
        <f t="shared" si="7"/>
        <v>6</v>
      </c>
      <c r="B28" s="11" t="s">
        <v>2379</v>
      </c>
      <c r="C28" s="11" t="s">
        <v>2355</v>
      </c>
      <c r="D28" s="17">
        <v>0</v>
      </c>
      <c r="E28" s="17" t="s">
        <v>2366</v>
      </c>
      <c r="F28" s="17" t="s">
        <v>2501</v>
      </c>
      <c r="G28" s="17" t="s">
        <v>2502</v>
      </c>
      <c r="H28" s="21">
        <v>23</v>
      </c>
      <c r="I28" s="21">
        <v>132</v>
      </c>
      <c r="J28" s="21">
        <v>1</v>
      </c>
      <c r="K28" s="21">
        <v>3</v>
      </c>
      <c r="L28" s="21">
        <v>22</v>
      </c>
      <c r="M28" s="21">
        <v>0</v>
      </c>
      <c r="N28" s="21">
        <f t="shared" si="8"/>
        <v>154</v>
      </c>
      <c r="O28">
        <f t="shared" si="9"/>
        <v>1</v>
      </c>
    </row>
    <row r="29" spans="1:15" ht="15.75" customHeight="1">
      <c r="A29" s="10">
        <f t="shared" si="7"/>
        <v>5</v>
      </c>
      <c r="B29" s="12" t="s">
        <v>2503</v>
      </c>
      <c r="C29" s="12" t="s">
        <v>2355</v>
      </c>
      <c r="D29" s="18">
        <v>0</v>
      </c>
      <c r="E29" s="18" t="s">
        <v>2383</v>
      </c>
      <c r="F29" s="18" t="s">
        <v>2504</v>
      </c>
      <c r="G29" s="18" t="s">
        <v>2505</v>
      </c>
      <c r="H29" s="22">
        <v>23</v>
      </c>
      <c r="I29" s="22">
        <v>123</v>
      </c>
      <c r="J29" s="22">
        <v>2</v>
      </c>
      <c r="K29" s="22">
        <v>0</v>
      </c>
      <c r="L29" s="22">
        <v>0</v>
      </c>
      <c r="M29" s="22">
        <v>0</v>
      </c>
      <c r="N29" s="21">
        <f t="shared" si="8"/>
        <v>123</v>
      </c>
      <c r="O29">
        <f t="shared" si="9"/>
        <v>2</v>
      </c>
    </row>
    <row r="30" spans="1:15" ht="15.75" customHeight="1">
      <c r="A30" s="10">
        <f t="shared" si="7"/>
        <v>4</v>
      </c>
      <c r="B30" s="11" t="s">
        <v>2506</v>
      </c>
      <c r="C30" s="11" t="s">
        <v>2355</v>
      </c>
      <c r="D30" s="17" t="s">
        <v>2342</v>
      </c>
      <c r="E30" s="17" t="s">
        <v>2403</v>
      </c>
      <c r="F30" s="17" t="s">
        <v>2507</v>
      </c>
      <c r="G30" s="17" t="s">
        <v>2508</v>
      </c>
      <c r="H30" s="21">
        <v>16</v>
      </c>
      <c r="I30" s="21">
        <v>44</v>
      </c>
      <c r="J30" s="21">
        <v>0</v>
      </c>
      <c r="K30" s="21">
        <v>1</v>
      </c>
      <c r="L30" s="21">
        <v>5</v>
      </c>
      <c r="M30" s="21">
        <v>0</v>
      </c>
      <c r="N30" s="21">
        <f t="shared" si="8"/>
        <v>49</v>
      </c>
      <c r="O30">
        <f t="shared" si="9"/>
        <v>0</v>
      </c>
    </row>
    <row r="31" spans="1:15" ht="15.75" customHeight="1">
      <c r="A31" s="10">
        <f t="shared" si="7"/>
        <v>3</v>
      </c>
      <c r="B31" s="12" t="s">
        <v>2509</v>
      </c>
      <c r="C31" s="12" t="s">
        <v>2355</v>
      </c>
      <c r="D31" s="18" t="s">
        <v>2510</v>
      </c>
      <c r="E31" s="18" t="s">
        <v>2347</v>
      </c>
      <c r="F31" s="18" t="s">
        <v>2511</v>
      </c>
      <c r="G31" s="18" t="s">
        <v>2444</v>
      </c>
      <c r="H31" s="22">
        <v>7</v>
      </c>
      <c r="I31" s="22">
        <v>22</v>
      </c>
      <c r="J31" s="22">
        <v>0</v>
      </c>
      <c r="K31" s="22">
        <v>2</v>
      </c>
      <c r="L31" s="22">
        <v>12</v>
      </c>
      <c r="M31" s="22">
        <v>0</v>
      </c>
      <c r="N31" s="21">
        <f t="shared" si="8"/>
        <v>34</v>
      </c>
      <c r="O31">
        <f t="shared" si="9"/>
        <v>0</v>
      </c>
    </row>
    <row r="32" spans="1:15" ht="15.75" customHeight="1">
      <c r="A32" s="10">
        <f t="shared" si="7"/>
        <v>2</v>
      </c>
      <c r="B32" s="11" t="s">
        <v>2386</v>
      </c>
      <c r="C32" s="11" t="s">
        <v>2440</v>
      </c>
      <c r="D32" s="17" t="s">
        <v>2342</v>
      </c>
      <c r="E32" s="17" t="s">
        <v>2380</v>
      </c>
      <c r="F32" s="17" t="s">
        <v>2512</v>
      </c>
      <c r="G32" s="17" t="s">
        <v>2364</v>
      </c>
      <c r="H32" s="21">
        <v>11</v>
      </c>
      <c r="I32" s="21">
        <v>35</v>
      </c>
      <c r="J32" s="21">
        <v>0</v>
      </c>
      <c r="K32" s="21">
        <v>0</v>
      </c>
      <c r="L32" s="21">
        <v>0</v>
      </c>
      <c r="M32" s="21">
        <v>0</v>
      </c>
      <c r="N32" s="21">
        <f t="shared" si="8"/>
        <v>35</v>
      </c>
      <c r="O32">
        <f t="shared" si="9"/>
        <v>0</v>
      </c>
    </row>
    <row r="33" spans="1:15" ht="15.75" customHeight="1">
      <c r="A33" s="10">
        <f t="shared" si="7"/>
        <v>1</v>
      </c>
      <c r="B33" s="12" t="s">
        <v>2390</v>
      </c>
      <c r="C33" s="12" t="s">
        <v>2440</v>
      </c>
      <c r="D33" s="18">
        <v>0</v>
      </c>
      <c r="E33" s="18" t="s">
        <v>2352</v>
      </c>
      <c r="F33" s="18" t="s">
        <v>2513</v>
      </c>
      <c r="G33" s="18" t="s">
        <v>2514</v>
      </c>
      <c r="H33" s="22">
        <v>5</v>
      </c>
      <c r="I33" s="22">
        <v>8</v>
      </c>
      <c r="J33" s="22">
        <v>0</v>
      </c>
      <c r="K33" s="22">
        <v>0</v>
      </c>
      <c r="L33" s="22">
        <v>0</v>
      </c>
      <c r="M33" s="22">
        <v>0</v>
      </c>
      <c r="N33" s="21">
        <f t="shared" si="8"/>
        <v>8</v>
      </c>
      <c r="O33">
        <f t="shared" si="9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31">
    <outlinePr summaryBelow="0" summaryRight="0"/>
  </sheetPr>
  <dimension ref="A1:Q1002"/>
  <sheetViews>
    <sheetView zoomScale="150" zoomScaleNormal="150" workbookViewId="0">
      <selection activeCell="B9" sqref="B9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3" width="6.6640625" style="40" bestFit="1" customWidth="1"/>
    <col min="4" max="4" width="7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11.5</v>
      </c>
      <c r="I2" s="5">
        <v>2.5</v>
      </c>
      <c r="J2" s="5">
        <v>1.5</v>
      </c>
      <c r="K2" s="2">
        <v>16.5</v>
      </c>
      <c r="L2" s="2">
        <v>17.5</v>
      </c>
      <c r="M2" s="2">
        <v>10.5</v>
      </c>
      <c r="N2" s="5">
        <v>1.5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1</v>
      </c>
      <c r="I3" s="7">
        <f t="shared" si="1"/>
        <v>0.75</v>
      </c>
      <c r="J3" s="7">
        <f t="shared" si="1"/>
        <v>1</v>
      </c>
      <c r="K3" s="7">
        <f t="shared" si="1"/>
        <v>1</v>
      </c>
      <c r="L3" s="7">
        <f t="shared" si="1"/>
        <v>1</v>
      </c>
      <c r="M3" s="7">
        <f t="shared" si="1"/>
        <v>1</v>
      </c>
      <c r="N3" s="7">
        <f t="shared" si="1"/>
        <v>0.5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 t="shared" ref="H4:O4" si="2">IF(H3&gt;0.5, 100/(1-1/H3),100/H3-100)</f>
        <v>#DIV/0!</v>
      </c>
      <c r="I4" s="8">
        <f t="shared" si="2"/>
        <v>-300.00000000000006</v>
      </c>
      <c r="J4" s="8" t="e">
        <f t="shared" si="2"/>
        <v>#DIV/0!</v>
      </c>
      <c r="K4" s="8" t="e">
        <f t="shared" si="2"/>
        <v>#DIV/0!</v>
      </c>
      <c r="L4" s="8" t="e">
        <f t="shared" si="2"/>
        <v>#DIV/0!</v>
      </c>
      <c r="M4" s="8" t="e">
        <f t="shared" si="2"/>
        <v>#DIV/0!</v>
      </c>
      <c r="N4" s="8">
        <f t="shared" si="2"/>
        <v>100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1</v>
      </c>
      <c r="I5" s="7">
        <f t="shared" si="3"/>
        <v>0.66666666666666663</v>
      </c>
      <c r="J5" s="7">
        <f t="shared" si="3"/>
        <v>1</v>
      </c>
      <c r="K5" s="7">
        <f t="shared" si="3"/>
        <v>1</v>
      </c>
      <c r="L5" s="7">
        <f t="shared" si="3"/>
        <v>1</v>
      </c>
      <c r="M5" s="7">
        <f t="shared" si="3"/>
        <v>1</v>
      </c>
      <c r="N5" s="7">
        <f t="shared" si="3"/>
        <v>0.66666666666666663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 t="e">
        <f t="shared" ref="H6:O6" si="4">IF(H5&gt;0.5, 100/(1-1/H5),100/H5-100)</f>
        <v>#DIV/0!</v>
      </c>
      <c r="I6" s="8">
        <f t="shared" si="4"/>
        <v>-200</v>
      </c>
      <c r="J6" s="8" t="e">
        <f t="shared" si="4"/>
        <v>#DIV/0!</v>
      </c>
      <c r="K6" s="8" t="e">
        <f t="shared" si="4"/>
        <v>#DIV/0!</v>
      </c>
      <c r="L6" s="8" t="e">
        <f t="shared" si="4"/>
        <v>#DIV/0!</v>
      </c>
      <c r="M6" s="8" t="e">
        <f t="shared" si="4"/>
        <v>#DIV/0!</v>
      </c>
      <c r="N6" s="8">
        <f t="shared" si="4"/>
        <v>-200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 t="shared" si="5"/>
        <v>1</v>
      </c>
      <c r="J7" s="7">
        <f t="shared" si="5"/>
        <v>1</v>
      </c>
      <c r="K7" s="7">
        <f t="shared" si="5"/>
        <v>1</v>
      </c>
      <c r="L7" s="7">
        <f t="shared" si="5"/>
        <v>1</v>
      </c>
      <c r="M7" s="7">
        <f t="shared" si="5"/>
        <v>1</v>
      </c>
      <c r="N7" s="7">
        <f t="shared" si="5"/>
        <v>0</v>
      </c>
      <c r="O7" s="7">
        <f t="shared" si="5"/>
        <v>1</v>
      </c>
    </row>
    <row r="8" spans="1:17" ht="15.75" customHeight="1">
      <c r="A8" s="1"/>
      <c r="F8" s="8"/>
      <c r="G8" s="3" t="s">
        <v>2318</v>
      </c>
      <c r="H8" s="8" t="e">
        <f t="shared" ref="H8:O8" si="6">IF(H7&gt;0.5, 100/(1-1/H7),100/H7-100)</f>
        <v>#DIV/0!</v>
      </c>
      <c r="I8" s="8" t="e">
        <f t="shared" si="6"/>
        <v>#DIV/0!</v>
      </c>
      <c r="J8" s="8" t="e">
        <f t="shared" si="6"/>
        <v>#DIV/0!</v>
      </c>
      <c r="K8" s="8" t="e">
        <f t="shared" si="6"/>
        <v>#DIV/0!</v>
      </c>
      <c r="L8" s="8" t="e">
        <f t="shared" si="6"/>
        <v>#DIV/0!</v>
      </c>
      <c r="M8" s="8" t="e">
        <f t="shared" si="6"/>
        <v>#DIV/0!</v>
      </c>
      <c r="N8" s="8" t="e">
        <f t="shared" si="6"/>
        <v>#DIV/0!</v>
      </c>
      <c r="O8" s="8" t="e">
        <f t="shared" si="6"/>
        <v>#DIV/0!</v>
      </c>
    </row>
    <row r="9" spans="1:17" ht="15.75" customHeight="1">
      <c r="A9" s="1"/>
      <c r="B9" s="1" t="s">
        <v>2515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/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4</v>
      </c>
      <c r="B12" s="11" t="s">
        <v>2402</v>
      </c>
      <c r="C12" s="11" t="s">
        <v>2359</v>
      </c>
      <c r="D12" s="17">
        <v>0</v>
      </c>
      <c r="E12" s="17" t="s">
        <v>2399</v>
      </c>
      <c r="F12" s="17" t="s">
        <v>2516</v>
      </c>
      <c r="G12" s="17" t="s">
        <v>2491</v>
      </c>
      <c r="H12" s="21">
        <v>3</v>
      </c>
      <c r="I12" s="21">
        <v>2</v>
      </c>
      <c r="J12" s="21">
        <v>0</v>
      </c>
      <c r="K12" s="21">
        <v>0</v>
      </c>
      <c r="L12" s="21">
        <v>0</v>
      </c>
      <c r="M12" s="21">
        <v>0</v>
      </c>
      <c r="N12" s="21">
        <f t="shared" ref="N12:N43" si="8">L12+I12</f>
        <v>2</v>
      </c>
      <c r="O12">
        <f t="shared" ref="O12:O43" si="9">M12+J12</f>
        <v>0</v>
      </c>
    </row>
    <row r="13" spans="1:17" ht="15.75" customHeight="1">
      <c r="A13" s="10">
        <f t="shared" si="7"/>
        <v>3</v>
      </c>
      <c r="B13" s="12" t="s">
        <v>2406</v>
      </c>
      <c r="C13" s="12" t="s">
        <v>2359</v>
      </c>
      <c r="D13" s="18" t="s">
        <v>2342</v>
      </c>
      <c r="E13" s="18" t="s">
        <v>2377</v>
      </c>
      <c r="F13" s="18" t="s">
        <v>2517</v>
      </c>
      <c r="G13" s="18" t="s">
        <v>2405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1">
        <f t="shared" si="8"/>
        <v>0</v>
      </c>
      <c r="O13">
        <f t="shared" si="9"/>
        <v>0</v>
      </c>
    </row>
    <row r="14" spans="1:17" ht="15.75" customHeight="1">
      <c r="A14" s="10">
        <f t="shared" si="7"/>
        <v>2</v>
      </c>
      <c r="B14" s="11" t="s">
        <v>2409</v>
      </c>
      <c r="C14" s="11" t="s">
        <v>2359</v>
      </c>
      <c r="D14" s="17" t="s">
        <v>2342</v>
      </c>
      <c r="E14" s="17" t="s">
        <v>2352</v>
      </c>
      <c r="F14" s="17" t="s">
        <v>2518</v>
      </c>
      <c r="G14" s="17" t="s">
        <v>2405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f t="shared" si="8"/>
        <v>0</v>
      </c>
      <c r="O14">
        <f t="shared" si="9"/>
        <v>0</v>
      </c>
    </row>
    <row r="15" spans="1:17" ht="15.75" customHeight="1">
      <c r="A15" s="10">
        <f t="shared" si="7"/>
        <v>1</v>
      </c>
      <c r="B15" s="12" t="s">
        <v>2422</v>
      </c>
      <c r="C15" s="12" t="s">
        <v>2359</v>
      </c>
      <c r="D15" s="18" t="s">
        <v>2342</v>
      </c>
      <c r="E15" s="18" t="s">
        <v>2440</v>
      </c>
      <c r="F15" s="18" t="s">
        <v>2519</v>
      </c>
      <c r="G15" s="18" t="s">
        <v>2466</v>
      </c>
      <c r="H15" s="22">
        <v>2</v>
      </c>
      <c r="I15" s="22">
        <v>9</v>
      </c>
      <c r="J15" s="22">
        <v>0</v>
      </c>
      <c r="K15" s="22">
        <v>0</v>
      </c>
      <c r="L15" s="22">
        <v>0</v>
      </c>
      <c r="M15" s="22">
        <v>0</v>
      </c>
      <c r="N15" s="21">
        <f t="shared" si="8"/>
        <v>9</v>
      </c>
      <c r="O15">
        <f t="shared" si="9"/>
        <v>0</v>
      </c>
    </row>
    <row r="16" spans="1:17" ht="15.75" customHeight="1">
      <c r="A16" s="10">
        <f t="shared" si="7"/>
        <v>0</v>
      </c>
      <c r="B16" s="11"/>
      <c r="C16" s="11"/>
      <c r="D16" s="17"/>
      <c r="E16" s="17"/>
      <c r="F16" s="17"/>
      <c r="G16" s="17"/>
      <c r="H16" s="21"/>
      <c r="I16" s="21"/>
      <c r="J16" s="21"/>
      <c r="K16" s="21"/>
      <c r="L16" s="21"/>
      <c r="M16" s="21"/>
      <c r="N16" s="21">
        <f t="shared" si="8"/>
        <v>0</v>
      </c>
      <c r="O16">
        <f t="shared" si="9"/>
        <v>0</v>
      </c>
    </row>
    <row r="17" spans="1:15" ht="15.75" customHeight="1">
      <c r="A17" s="10">
        <f t="shared" si="7"/>
        <v>0</v>
      </c>
      <c r="B17" s="12"/>
      <c r="C17" s="12"/>
      <c r="D17" s="18"/>
      <c r="E17" s="18"/>
      <c r="F17" s="18"/>
      <c r="G17" s="18"/>
      <c r="H17" s="22"/>
      <c r="I17" s="22"/>
      <c r="J17" s="22"/>
      <c r="K17" s="22"/>
      <c r="L17" s="22"/>
      <c r="M17" s="22"/>
      <c r="N17" s="21">
        <f t="shared" si="8"/>
        <v>0</v>
      </c>
      <c r="O17">
        <f t="shared" si="9"/>
        <v>0</v>
      </c>
    </row>
    <row r="18" spans="1:15" ht="15.75" customHeight="1">
      <c r="A18" s="10">
        <f t="shared" si="7"/>
        <v>0</v>
      </c>
      <c r="B18" s="11"/>
      <c r="C18" s="11"/>
      <c r="D18" s="17"/>
      <c r="E18" s="17"/>
      <c r="F18" s="17"/>
      <c r="G18" s="17"/>
      <c r="H18" s="21"/>
      <c r="I18" s="21"/>
      <c r="J18" s="21"/>
      <c r="K18" s="21"/>
      <c r="L18" s="21"/>
      <c r="M18" s="21"/>
      <c r="N18" s="21">
        <f t="shared" si="8"/>
        <v>0</v>
      </c>
      <c r="O18">
        <f t="shared" si="9"/>
        <v>0</v>
      </c>
    </row>
    <row r="19" spans="1:15" ht="15.75" customHeight="1">
      <c r="A19" s="10">
        <f t="shared" si="7"/>
        <v>0</v>
      </c>
      <c r="B19" s="12"/>
      <c r="C19" s="12"/>
      <c r="D19" s="18"/>
      <c r="E19" s="18"/>
      <c r="F19" s="18"/>
      <c r="G19" s="18"/>
      <c r="H19" s="22"/>
      <c r="I19" s="22"/>
      <c r="J19" s="22"/>
      <c r="K19" s="22"/>
      <c r="L19" s="22"/>
      <c r="M19" s="22"/>
      <c r="N19" s="21">
        <f t="shared" si="8"/>
        <v>0</v>
      </c>
      <c r="O19">
        <f t="shared" si="9"/>
        <v>0</v>
      </c>
    </row>
    <row r="20" spans="1:15" ht="15.75" customHeight="1">
      <c r="A20" s="10">
        <f t="shared" si="7"/>
        <v>0</v>
      </c>
      <c r="B20" s="11"/>
      <c r="C20" s="11"/>
      <c r="D20" s="17"/>
      <c r="E20" s="17"/>
      <c r="F20" s="17"/>
      <c r="G20" s="17"/>
      <c r="H20" s="21"/>
      <c r="I20" s="21"/>
      <c r="J20" s="21"/>
      <c r="K20" s="21"/>
      <c r="L20" s="21"/>
      <c r="M20" s="21"/>
      <c r="N20" s="21">
        <f t="shared" si="8"/>
        <v>0</v>
      </c>
      <c r="O20">
        <f t="shared" si="9"/>
        <v>0</v>
      </c>
    </row>
    <row r="21" spans="1:15" ht="15.75" customHeight="1">
      <c r="A21" s="10">
        <f t="shared" si="7"/>
        <v>0</v>
      </c>
      <c r="B21" s="12"/>
      <c r="C21" s="12"/>
      <c r="D21" s="18"/>
      <c r="E21" s="18"/>
      <c r="F21" s="18"/>
      <c r="G21" s="18"/>
      <c r="H21" s="22"/>
      <c r="I21" s="22"/>
      <c r="J21" s="22"/>
      <c r="K21" s="22"/>
      <c r="L21" s="22"/>
      <c r="M21" s="22"/>
      <c r="N21" s="21">
        <f t="shared" si="8"/>
        <v>0</v>
      </c>
      <c r="O21">
        <f t="shared" si="9"/>
        <v>0</v>
      </c>
    </row>
    <row r="22" spans="1:15" ht="15.75" customHeight="1">
      <c r="A22" s="10">
        <f t="shared" si="7"/>
        <v>0</v>
      </c>
      <c r="B22" s="11"/>
      <c r="C22" s="11"/>
      <c r="D22" s="17"/>
      <c r="E22" s="17"/>
      <c r="F22" s="17"/>
      <c r="G22" s="17"/>
      <c r="H22" s="21"/>
      <c r="I22" s="21"/>
      <c r="J22" s="21"/>
      <c r="K22" s="21"/>
      <c r="L22" s="21"/>
      <c r="M22" s="21"/>
      <c r="N22" s="21">
        <f t="shared" si="8"/>
        <v>0</v>
      </c>
      <c r="O22">
        <f t="shared" si="9"/>
        <v>0</v>
      </c>
    </row>
    <row r="23" spans="1:15" ht="15.75" customHeight="1">
      <c r="A23" s="10">
        <f t="shared" si="7"/>
        <v>0</v>
      </c>
      <c r="B23" s="12"/>
      <c r="C23" s="12"/>
      <c r="D23" s="18"/>
      <c r="E23" s="18"/>
      <c r="F23" s="18"/>
      <c r="G23" s="18"/>
      <c r="H23" s="22"/>
      <c r="I23" s="22"/>
      <c r="J23" s="22"/>
      <c r="K23" s="22"/>
      <c r="L23" s="22"/>
      <c r="M23" s="22"/>
      <c r="N23" s="21">
        <f t="shared" si="8"/>
        <v>0</v>
      </c>
      <c r="O23">
        <f t="shared" si="9"/>
        <v>0</v>
      </c>
    </row>
    <row r="24" spans="1:15" ht="15.75" customHeight="1">
      <c r="A24" s="10">
        <f t="shared" si="7"/>
        <v>0</v>
      </c>
      <c r="B24" s="11"/>
      <c r="C24" s="11"/>
      <c r="D24" s="17"/>
      <c r="E24" s="17"/>
      <c r="F24" s="17"/>
      <c r="G24" s="17"/>
      <c r="H24" s="21"/>
      <c r="I24" s="21"/>
      <c r="J24" s="21"/>
      <c r="K24" s="21"/>
      <c r="L24" s="21"/>
      <c r="M24" s="21"/>
      <c r="N24" s="21">
        <f t="shared" si="8"/>
        <v>0</v>
      </c>
      <c r="O24">
        <f t="shared" si="9"/>
        <v>0</v>
      </c>
    </row>
    <row r="25" spans="1:15" ht="15.75" customHeight="1">
      <c r="A25" s="10">
        <f t="shared" si="7"/>
        <v>0</v>
      </c>
      <c r="B25" s="12"/>
      <c r="C25" s="12"/>
      <c r="D25" s="18"/>
      <c r="E25" s="18"/>
      <c r="F25" s="18"/>
      <c r="G25" s="18"/>
      <c r="H25" s="22"/>
      <c r="I25" s="22"/>
      <c r="J25" s="22"/>
      <c r="K25" s="22"/>
      <c r="L25" s="22"/>
      <c r="M25" s="22"/>
      <c r="N25" s="21">
        <f t="shared" si="8"/>
        <v>0</v>
      </c>
      <c r="O25">
        <f t="shared" si="9"/>
        <v>0</v>
      </c>
    </row>
    <row r="26" spans="1:15" ht="15.75" customHeight="1">
      <c r="A26" s="10">
        <f t="shared" si="7"/>
        <v>0</v>
      </c>
      <c r="B26" s="11"/>
      <c r="C26" s="11"/>
      <c r="D26" s="17"/>
      <c r="E26" s="17"/>
      <c r="F26" s="17"/>
      <c r="G26" s="17"/>
      <c r="H26" s="21"/>
      <c r="I26" s="21"/>
      <c r="J26" s="21"/>
      <c r="K26" s="21"/>
      <c r="L26" s="21"/>
      <c r="M26" s="21"/>
      <c r="N26" s="21">
        <f t="shared" si="8"/>
        <v>0</v>
      </c>
      <c r="O26">
        <f t="shared" si="9"/>
        <v>0</v>
      </c>
    </row>
    <row r="27" spans="1:15" ht="15.75" customHeight="1">
      <c r="A27" s="10">
        <f t="shared" si="7"/>
        <v>0</v>
      </c>
      <c r="B27" s="12"/>
      <c r="C27" s="12"/>
      <c r="D27" s="18"/>
      <c r="E27" s="18"/>
      <c r="F27" s="18"/>
      <c r="G27" s="18"/>
      <c r="H27" s="22"/>
      <c r="I27" s="22"/>
      <c r="J27" s="22"/>
      <c r="K27" s="22"/>
      <c r="L27" s="22"/>
      <c r="M27" s="22"/>
      <c r="N27" s="21">
        <f t="shared" si="8"/>
        <v>0</v>
      </c>
      <c r="O27">
        <f t="shared" si="9"/>
        <v>0</v>
      </c>
    </row>
    <row r="28" spans="1:15" ht="15.75" customHeight="1">
      <c r="A28" s="10">
        <f t="shared" si="7"/>
        <v>0</v>
      </c>
      <c r="B28" s="11"/>
      <c r="C28" s="11"/>
      <c r="D28" s="17"/>
      <c r="E28" s="17"/>
      <c r="F28" s="17"/>
      <c r="G28" s="17"/>
      <c r="H28" s="21"/>
      <c r="I28" s="21"/>
      <c r="J28" s="21"/>
      <c r="K28" s="21"/>
      <c r="L28" s="21"/>
      <c r="M28" s="21"/>
      <c r="N28" s="21">
        <f t="shared" si="8"/>
        <v>0</v>
      </c>
      <c r="O28">
        <f t="shared" si="9"/>
        <v>0</v>
      </c>
    </row>
    <row r="29" spans="1:15" ht="15.75" customHeight="1">
      <c r="A29" s="10">
        <f t="shared" si="7"/>
        <v>0</v>
      </c>
      <c r="B29" s="12"/>
      <c r="C29" s="12"/>
      <c r="D29" s="18"/>
      <c r="E29" s="18"/>
      <c r="F29" s="18"/>
      <c r="G29" s="18"/>
      <c r="H29" s="22"/>
      <c r="I29" s="22"/>
      <c r="J29" s="22"/>
      <c r="K29" s="22"/>
      <c r="L29" s="22"/>
      <c r="M29" s="22"/>
      <c r="N29" s="21">
        <f t="shared" si="8"/>
        <v>0</v>
      </c>
      <c r="O29">
        <f t="shared" si="9"/>
        <v>0</v>
      </c>
    </row>
    <row r="30" spans="1:15" ht="15.75" customHeight="1">
      <c r="A30" s="10">
        <f t="shared" si="7"/>
        <v>0</v>
      </c>
      <c r="B30" s="11"/>
      <c r="C30" s="11"/>
      <c r="D30" s="17"/>
      <c r="E30" s="17"/>
      <c r="F30" s="17"/>
      <c r="G30" s="17"/>
      <c r="H30" s="21"/>
      <c r="I30" s="21"/>
      <c r="J30" s="21"/>
      <c r="K30" s="21"/>
      <c r="L30" s="21"/>
      <c r="M30" s="21"/>
      <c r="N30" s="21">
        <f t="shared" si="8"/>
        <v>0</v>
      </c>
      <c r="O30">
        <f t="shared" si="9"/>
        <v>0</v>
      </c>
    </row>
    <row r="31" spans="1:15" ht="15.75" customHeight="1">
      <c r="A31" s="10">
        <f t="shared" si="7"/>
        <v>0</v>
      </c>
      <c r="B31" s="12"/>
      <c r="C31" s="12"/>
      <c r="D31" s="18"/>
      <c r="E31" s="18"/>
      <c r="F31" s="18"/>
      <c r="G31" s="18"/>
      <c r="H31" s="22"/>
      <c r="I31" s="22"/>
      <c r="J31" s="22"/>
      <c r="K31" s="22"/>
      <c r="L31" s="22"/>
      <c r="M31" s="22"/>
      <c r="N31" s="21">
        <f t="shared" si="8"/>
        <v>0</v>
      </c>
      <c r="O31">
        <f t="shared" si="9"/>
        <v>0</v>
      </c>
    </row>
    <row r="32" spans="1:15" ht="15.75" customHeight="1">
      <c r="A32" s="10">
        <f t="shared" si="7"/>
        <v>0</v>
      </c>
      <c r="B32" s="11"/>
      <c r="C32" s="11"/>
      <c r="D32" s="17"/>
      <c r="E32" s="17"/>
      <c r="F32" s="17"/>
      <c r="G32" s="17"/>
      <c r="H32" s="21"/>
      <c r="I32" s="21"/>
      <c r="J32" s="21"/>
      <c r="K32" s="21"/>
      <c r="L32" s="21"/>
      <c r="M32" s="21"/>
      <c r="N32" s="21">
        <f t="shared" si="8"/>
        <v>0</v>
      </c>
      <c r="O32">
        <f t="shared" si="9"/>
        <v>0</v>
      </c>
    </row>
    <row r="33" spans="1:15" ht="15.75" customHeight="1">
      <c r="A33" s="10">
        <f t="shared" si="7"/>
        <v>0</v>
      </c>
      <c r="B33" s="12"/>
      <c r="C33" s="12"/>
      <c r="D33" s="18"/>
      <c r="E33" s="18"/>
      <c r="F33" s="18"/>
      <c r="G33" s="18"/>
      <c r="H33" s="22"/>
      <c r="I33" s="22"/>
      <c r="J33" s="22"/>
      <c r="K33" s="22"/>
      <c r="L33" s="22"/>
      <c r="M33" s="22"/>
      <c r="N33" s="21">
        <f t="shared" si="8"/>
        <v>0</v>
      </c>
      <c r="O33">
        <f t="shared" si="9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47">
    <outlinePr summaryBelow="0" summaryRight="0"/>
  </sheetPr>
  <dimension ref="A1:Q1002"/>
  <sheetViews>
    <sheetView zoomScale="150" zoomScaleNormal="150" workbookViewId="0">
      <selection activeCell="H3" sqref="H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3" width="6.6640625" style="40" bestFit="1" customWidth="1"/>
    <col min="4" max="4" width="7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2.5</v>
      </c>
      <c r="I2" s="2">
        <v>33.5</v>
      </c>
      <c r="J2" s="2">
        <v>10.5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0.66666666666666663</v>
      </c>
      <c r="I3" s="7">
        <f>COUNTIFS($A$12:$A$99,"&lt;="&amp;$B$2,$H$12:$H$99,"&gt;-1",I12:I99,"&lt;"&amp;I$2)/COUNTIFS($H$12:$H$99,"&gt;-1",$A$12:$A$99,"&lt;="&amp;$B$2,I$12:I$99,"&lt;&gt;"&amp;I$2)</f>
        <v>0.8</v>
      </c>
      <c r="J3" s="7">
        <f>COUNTIFS($A$12:$A$99,"&lt;="&amp;$B$2,$H$12:$H$99,"&gt;-1",J12:J99,"&lt;"&amp;J$2)/COUNTIFS($H$12:$H$99,"&gt;-1",$A$12:$A$99,"&lt;="&amp;$B$2,J$12:J$99,"&lt;&gt;"&amp;J$2)</f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-200</v>
      </c>
      <c r="I4" s="8">
        <f>IF(I3&gt;0.5, 100/(1-1/I3),100/I3-100)</f>
        <v>-400</v>
      </c>
      <c r="J4" s="8" t="e">
        <f>IF(J3&gt;0.5, 100/(1-1/J3),100/J3-100)</f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0.66666666666666663</v>
      </c>
      <c r="I5" s="7">
        <f>COUNTIFS($A$12:$A$99,"&lt;="&amp;$B$2,$H$12:$H$99,"&gt;-1",$D$12:$D$99,"@*",I$12:I$99,"&lt;"&amp;I$2)/COUNTIFS($A$12:$A$99,"&lt;="&amp;$B$2,$H$12:$H$99,"&gt;-1",$D$12:$D$99,"@*",I$12:I$99,"&lt;&gt;"&amp;I$2)</f>
        <v>0.77777777777777779</v>
      </c>
      <c r="J5" s="7">
        <f>COUNTIFS($A$12:$A$99,"&lt;="&amp;$B$2,$H$12:$H$99,"&gt;-1",$D$12:$D$99,"@*",J$12:J$99,"&lt;"&amp;J$2)/COUNTIFS($A$12:$A$99,"&lt;="&amp;$B$2,$H$12:$H$99,"&gt;-1",$D$12:$D$99,"@*",J$12:J$99,"&lt;&gt;"&amp;J$2)</f>
        <v>1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-200</v>
      </c>
      <c r="I6" s="8">
        <f>IF(I5&gt;0.5, 100/(1-1/I5),100/I5-100)</f>
        <v>-350.00000000000017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0.66666666666666663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0.83333333333333337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D8" s="8"/>
      <c r="G8" s="3" t="s">
        <v>2318</v>
      </c>
      <c r="H8" s="8">
        <f>IF(H7&gt;0.5, 100/(1-1/H7),100/H7-100)</f>
        <v>-200</v>
      </c>
      <c r="I8" s="8">
        <f>IF(I7&gt;0.5, 100/(1-1/I7),100/I7-100)</f>
        <v>-500.00000000000011</v>
      </c>
      <c r="J8" s="8" t="e">
        <f>IF(J7&gt;0.5, 100/(1-1/J7),100/J7-100)</f>
        <v>#DIV/0!</v>
      </c>
    </row>
    <row r="9" spans="1:17" ht="15.75" customHeight="1">
      <c r="A9" s="1"/>
      <c r="B9" s="1" t="s">
        <v>2520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>
        <v>0</v>
      </c>
      <c r="L9">
        <v>0</v>
      </c>
      <c r="M9">
        <v>0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2521</v>
      </c>
      <c r="C12" s="11" t="s">
        <v>792</v>
      </c>
      <c r="D12" s="17" t="s">
        <v>2342</v>
      </c>
      <c r="E12" s="17" t="s">
        <v>2403</v>
      </c>
      <c r="F12" s="17" t="s">
        <v>2522</v>
      </c>
      <c r="G12" s="17" t="s">
        <v>2523</v>
      </c>
      <c r="H12" s="21">
        <v>4</v>
      </c>
      <c r="I12" s="21">
        <v>79</v>
      </c>
      <c r="J12" s="21">
        <v>0</v>
      </c>
    </row>
    <row r="13" spans="1:17" ht="15.75" customHeight="1">
      <c r="A13" s="10">
        <f t="shared" si="0"/>
        <v>21</v>
      </c>
      <c r="B13" s="12" t="s">
        <v>2436</v>
      </c>
      <c r="C13" s="12" t="s">
        <v>792</v>
      </c>
      <c r="D13" s="18">
        <v>0</v>
      </c>
      <c r="E13" s="18" t="s">
        <v>2383</v>
      </c>
      <c r="F13" s="18" t="s">
        <v>2486</v>
      </c>
      <c r="G13" s="18" t="s">
        <v>2524</v>
      </c>
      <c r="H13" s="22">
        <v>3</v>
      </c>
      <c r="I13" s="22">
        <v>41</v>
      </c>
      <c r="J13" s="22">
        <v>0</v>
      </c>
    </row>
    <row r="14" spans="1:17" ht="15.75" customHeight="1">
      <c r="A14" s="10">
        <f t="shared" si="0"/>
        <v>20</v>
      </c>
      <c r="B14" s="11" t="s">
        <v>2439</v>
      </c>
      <c r="C14" s="11" t="s">
        <v>792</v>
      </c>
      <c r="D14" s="17" t="s">
        <v>2342</v>
      </c>
      <c r="E14" s="17" t="s">
        <v>2415</v>
      </c>
      <c r="F14" s="17" t="s">
        <v>2487</v>
      </c>
      <c r="G14" s="17" t="s">
        <v>2525</v>
      </c>
      <c r="H14" s="21">
        <v>7</v>
      </c>
      <c r="I14" s="21">
        <v>77</v>
      </c>
      <c r="J14" s="21">
        <v>0</v>
      </c>
    </row>
    <row r="15" spans="1:17" ht="15.75" customHeight="1">
      <c r="A15" s="10">
        <f t="shared" si="0"/>
        <v>19</v>
      </c>
      <c r="B15" s="12" t="s">
        <v>2442</v>
      </c>
      <c r="C15" s="12" t="s">
        <v>792</v>
      </c>
      <c r="D15" s="18">
        <v>0</v>
      </c>
      <c r="E15" s="18" t="s">
        <v>2474</v>
      </c>
      <c r="F15" s="18" t="s">
        <v>2428</v>
      </c>
      <c r="G15" s="18" t="s">
        <v>2526</v>
      </c>
      <c r="H15" s="22">
        <v>4</v>
      </c>
      <c r="I15" s="22">
        <v>67</v>
      </c>
      <c r="J15" s="22">
        <v>1</v>
      </c>
    </row>
    <row r="16" spans="1:17" ht="15.75" customHeight="1">
      <c r="A16" s="10">
        <f t="shared" si="0"/>
        <v>18</v>
      </c>
      <c r="B16" s="11" t="s">
        <v>2448</v>
      </c>
      <c r="C16" s="11" t="s">
        <v>792</v>
      </c>
      <c r="D16" s="17">
        <v>0</v>
      </c>
      <c r="E16" s="17" t="s">
        <v>287</v>
      </c>
      <c r="F16" s="17" t="s">
        <v>2490</v>
      </c>
      <c r="G16" s="17" t="s">
        <v>2354</v>
      </c>
      <c r="H16" s="21">
        <v>4</v>
      </c>
      <c r="I16" s="21">
        <v>53</v>
      </c>
      <c r="J16" s="21">
        <v>0</v>
      </c>
    </row>
    <row r="17" spans="1:10" ht="15.75" customHeight="1">
      <c r="A17" s="10">
        <f t="shared" si="0"/>
        <v>17</v>
      </c>
      <c r="B17" s="12" t="s">
        <v>2451</v>
      </c>
      <c r="C17" s="12" t="s">
        <v>792</v>
      </c>
      <c r="D17" s="18" t="s">
        <v>2342</v>
      </c>
      <c r="E17" s="18" t="s">
        <v>2395</v>
      </c>
      <c r="F17" s="18" t="s">
        <v>2492</v>
      </c>
      <c r="G17" s="18" t="s">
        <v>2527</v>
      </c>
      <c r="H17" s="22">
        <v>5</v>
      </c>
      <c r="I17" s="22">
        <v>74</v>
      </c>
      <c r="J17" s="22">
        <v>1</v>
      </c>
    </row>
    <row r="18" spans="1:10" ht="15.75" customHeight="1">
      <c r="A18" s="10">
        <f t="shared" si="0"/>
        <v>16</v>
      </c>
      <c r="B18" s="11" t="s">
        <v>2453</v>
      </c>
      <c r="C18" s="11" t="s">
        <v>792</v>
      </c>
      <c r="D18" s="17" t="s">
        <v>2342</v>
      </c>
      <c r="E18" s="17" t="s">
        <v>2410</v>
      </c>
      <c r="F18" s="17" t="s">
        <v>2493</v>
      </c>
      <c r="G18" s="17" t="s">
        <v>2432</v>
      </c>
      <c r="H18" s="21">
        <v>6</v>
      </c>
      <c r="I18" s="21">
        <v>62</v>
      </c>
      <c r="J18" s="21">
        <v>1</v>
      </c>
    </row>
    <row r="19" spans="1:10" ht="15.75" customHeight="1">
      <c r="A19" s="10">
        <f t="shared" si="0"/>
        <v>15</v>
      </c>
      <c r="B19" s="12" t="s">
        <v>2455</v>
      </c>
      <c r="C19" s="12" t="s">
        <v>792</v>
      </c>
      <c r="D19" s="18">
        <v>0</v>
      </c>
      <c r="E19" s="18" t="s">
        <v>2494</v>
      </c>
      <c r="F19" s="18" t="s">
        <v>2495</v>
      </c>
      <c r="G19" s="18" t="s">
        <v>2528</v>
      </c>
      <c r="H19" s="22">
        <v>3</v>
      </c>
      <c r="I19" s="22">
        <v>27</v>
      </c>
      <c r="J19" s="22">
        <v>0</v>
      </c>
    </row>
    <row r="20" spans="1:10" ht="15.75" customHeight="1">
      <c r="A20" s="10">
        <f t="shared" si="0"/>
        <v>14</v>
      </c>
      <c r="B20" s="11" t="s">
        <v>2350</v>
      </c>
      <c r="C20" s="11" t="s">
        <v>792</v>
      </c>
      <c r="D20" s="17">
        <v>0</v>
      </c>
      <c r="E20" s="17" t="s">
        <v>2496</v>
      </c>
      <c r="F20" s="17" t="s">
        <v>2497</v>
      </c>
      <c r="G20" s="17" t="s">
        <v>2529</v>
      </c>
      <c r="H20" s="21">
        <v>4</v>
      </c>
      <c r="I20" s="21">
        <v>44</v>
      </c>
      <c r="J20" s="21">
        <v>0</v>
      </c>
    </row>
    <row r="21" spans="1:10" ht="15.75" customHeight="1">
      <c r="A21" s="10">
        <f t="shared" si="0"/>
        <v>13</v>
      </c>
      <c r="B21" s="12" t="s">
        <v>2340</v>
      </c>
      <c r="C21" s="12" t="s">
        <v>792</v>
      </c>
      <c r="D21" s="18" t="s">
        <v>2342</v>
      </c>
      <c r="E21" s="18" t="s">
        <v>2479</v>
      </c>
      <c r="F21" s="18" t="s">
        <v>2498</v>
      </c>
      <c r="G21" s="18" t="s">
        <v>2530</v>
      </c>
      <c r="H21" s="22">
        <v>3</v>
      </c>
      <c r="I21" s="22">
        <v>32</v>
      </c>
      <c r="J21" s="22">
        <v>0</v>
      </c>
    </row>
    <row r="22" spans="1:10" ht="15.75" customHeight="1">
      <c r="A22" s="10">
        <f t="shared" si="0"/>
        <v>12</v>
      </c>
      <c r="B22" s="11" t="s">
        <v>2358</v>
      </c>
      <c r="C22" s="11" t="s">
        <v>792</v>
      </c>
      <c r="D22" s="17" t="s">
        <v>2342</v>
      </c>
      <c r="E22" s="17" t="s">
        <v>2440</v>
      </c>
      <c r="F22" s="17" t="s">
        <v>2531</v>
      </c>
      <c r="G22" s="17" t="s">
        <v>2532</v>
      </c>
      <c r="H22" s="21">
        <v>2</v>
      </c>
      <c r="I22" s="21">
        <v>39</v>
      </c>
      <c r="J22" s="21">
        <v>0</v>
      </c>
    </row>
    <row r="23" spans="1:10" ht="15.75" customHeight="1">
      <c r="A23" s="10">
        <f t="shared" si="0"/>
        <v>11</v>
      </c>
      <c r="B23" s="12" t="s">
        <v>2365</v>
      </c>
      <c r="C23" s="12" t="s">
        <v>792</v>
      </c>
      <c r="D23" s="18" t="s">
        <v>2342</v>
      </c>
      <c r="E23" s="18" t="s">
        <v>2496</v>
      </c>
      <c r="F23" s="18" t="s">
        <v>2533</v>
      </c>
      <c r="G23" s="18" t="s">
        <v>2534</v>
      </c>
      <c r="H23" s="22">
        <v>1</v>
      </c>
      <c r="I23" s="22">
        <v>10</v>
      </c>
      <c r="J23" s="22">
        <v>1</v>
      </c>
    </row>
    <row r="24" spans="1:10" ht="15.75" customHeight="1">
      <c r="A24" s="10">
        <f t="shared" si="0"/>
        <v>10</v>
      </c>
      <c r="B24" s="11" t="s">
        <v>2369</v>
      </c>
      <c r="C24" s="11" t="s">
        <v>792</v>
      </c>
      <c r="D24" s="17" t="s">
        <v>2342</v>
      </c>
      <c r="E24" s="17" t="s">
        <v>2468</v>
      </c>
      <c r="F24" s="17" t="s">
        <v>2535</v>
      </c>
      <c r="G24" s="17" t="s">
        <v>2536</v>
      </c>
      <c r="H24" s="21">
        <v>0</v>
      </c>
      <c r="I24" s="21">
        <v>0</v>
      </c>
      <c r="J24" s="21">
        <v>0</v>
      </c>
    </row>
    <row r="25" spans="1:10" ht="15.75" customHeight="1">
      <c r="A25" s="10">
        <f t="shared" si="0"/>
        <v>9</v>
      </c>
      <c r="B25" s="12" t="s">
        <v>2373</v>
      </c>
      <c r="C25" s="12" t="s">
        <v>792</v>
      </c>
      <c r="D25" s="18">
        <v>0</v>
      </c>
      <c r="E25" s="18" t="s">
        <v>2403</v>
      </c>
      <c r="F25" s="18" t="s">
        <v>2537</v>
      </c>
      <c r="G25" s="18" t="s">
        <v>2460</v>
      </c>
      <c r="H25" s="22">
        <v>0</v>
      </c>
      <c r="I25" s="22">
        <v>0</v>
      </c>
      <c r="J25" s="22">
        <v>0</v>
      </c>
    </row>
    <row r="26" spans="1:10" ht="15.75" customHeight="1">
      <c r="A26" s="10">
        <f t="shared" si="0"/>
        <v>8</v>
      </c>
      <c r="B26" s="11" t="s">
        <v>2376</v>
      </c>
      <c r="C26" s="11" t="s">
        <v>792</v>
      </c>
      <c r="D26" s="17">
        <v>0</v>
      </c>
      <c r="E26" s="17" t="s">
        <v>2415</v>
      </c>
      <c r="F26" s="17" t="s">
        <v>2475</v>
      </c>
      <c r="G26" s="17" t="s">
        <v>2538</v>
      </c>
      <c r="H26" s="21">
        <v>2</v>
      </c>
      <c r="I26" s="21">
        <v>23</v>
      </c>
      <c r="J26" s="21">
        <v>0</v>
      </c>
    </row>
    <row r="27" spans="1:10" ht="15.75" customHeight="1">
      <c r="A27" s="10">
        <f t="shared" si="0"/>
        <v>7</v>
      </c>
      <c r="B27" s="12" t="s">
        <v>2386</v>
      </c>
      <c r="C27" s="12" t="s">
        <v>2420</v>
      </c>
      <c r="D27" s="18" t="s">
        <v>2342</v>
      </c>
      <c r="E27" s="18" t="s">
        <v>2352</v>
      </c>
      <c r="F27" s="18" t="s">
        <v>2418</v>
      </c>
      <c r="G27" s="18" t="s">
        <v>2357</v>
      </c>
      <c r="H27" s="22">
        <v>3</v>
      </c>
      <c r="I27" s="22">
        <v>32</v>
      </c>
      <c r="J27" s="22">
        <v>0</v>
      </c>
    </row>
    <row r="28" spans="1:10" ht="15.75" customHeight="1">
      <c r="A28" s="10">
        <f t="shared" si="0"/>
        <v>6</v>
      </c>
      <c r="B28" s="11" t="s">
        <v>2358</v>
      </c>
      <c r="C28" s="11" t="s">
        <v>792</v>
      </c>
      <c r="D28" s="17" t="s">
        <v>2342</v>
      </c>
      <c r="E28" s="17" t="s">
        <v>2440</v>
      </c>
      <c r="F28" s="17" t="s">
        <v>2531</v>
      </c>
      <c r="G28" s="17" t="s">
        <v>2532</v>
      </c>
      <c r="H28" s="21">
        <v>2</v>
      </c>
      <c r="I28" s="21">
        <v>39</v>
      </c>
      <c r="J28" s="21">
        <v>0</v>
      </c>
    </row>
    <row r="29" spans="1:10" ht="15.75" customHeight="1">
      <c r="A29" s="10">
        <f t="shared" si="0"/>
        <v>5</v>
      </c>
      <c r="B29" s="12" t="s">
        <v>2365</v>
      </c>
      <c r="C29" s="12" t="s">
        <v>792</v>
      </c>
      <c r="D29" s="18" t="s">
        <v>2342</v>
      </c>
      <c r="E29" s="18" t="s">
        <v>2496</v>
      </c>
      <c r="F29" s="18" t="s">
        <v>2533</v>
      </c>
      <c r="G29" s="18" t="s">
        <v>2534</v>
      </c>
      <c r="H29" s="22">
        <v>1</v>
      </c>
      <c r="I29" s="22">
        <v>10</v>
      </c>
      <c r="J29" s="22">
        <v>1</v>
      </c>
    </row>
    <row r="30" spans="1:10" ht="15.75" customHeight="1">
      <c r="A30" s="10">
        <f t="shared" si="0"/>
        <v>4</v>
      </c>
      <c r="B30" s="11" t="s">
        <v>2369</v>
      </c>
      <c r="C30" s="11" t="s">
        <v>792</v>
      </c>
      <c r="D30" s="17" t="s">
        <v>2342</v>
      </c>
      <c r="E30" s="17" t="s">
        <v>2468</v>
      </c>
      <c r="F30" s="17" t="s">
        <v>2535</v>
      </c>
      <c r="G30" s="17" t="s">
        <v>2536</v>
      </c>
      <c r="H30" s="21">
        <v>0</v>
      </c>
      <c r="I30" s="21">
        <v>0</v>
      </c>
      <c r="J30" s="21">
        <v>0</v>
      </c>
    </row>
    <row r="31" spans="1:10" ht="15.75" customHeight="1">
      <c r="A31" s="10">
        <f t="shared" si="0"/>
        <v>3</v>
      </c>
      <c r="B31" s="12" t="s">
        <v>2373</v>
      </c>
      <c r="C31" s="12" t="s">
        <v>792</v>
      </c>
      <c r="D31" s="18">
        <v>0</v>
      </c>
      <c r="E31" s="18" t="s">
        <v>2403</v>
      </c>
      <c r="F31" s="18" t="s">
        <v>2537</v>
      </c>
      <c r="G31" s="18" t="s">
        <v>2460</v>
      </c>
      <c r="H31" s="22">
        <v>0</v>
      </c>
      <c r="I31" s="22">
        <v>0</v>
      </c>
      <c r="J31" s="22">
        <v>0</v>
      </c>
    </row>
    <row r="32" spans="1:10" ht="15.75" customHeight="1">
      <c r="A32" s="10">
        <f t="shared" si="0"/>
        <v>2</v>
      </c>
      <c r="B32" s="11" t="s">
        <v>2376</v>
      </c>
      <c r="C32" s="11" t="s">
        <v>792</v>
      </c>
      <c r="D32" s="17">
        <v>0</v>
      </c>
      <c r="E32" s="17" t="s">
        <v>2415</v>
      </c>
      <c r="F32" s="17" t="s">
        <v>2475</v>
      </c>
      <c r="G32" s="17" t="s">
        <v>2538</v>
      </c>
      <c r="H32" s="21">
        <v>2</v>
      </c>
      <c r="I32" s="21">
        <v>23</v>
      </c>
      <c r="J32" s="21">
        <v>0</v>
      </c>
    </row>
    <row r="33" spans="1:10" ht="15.75" customHeight="1">
      <c r="A33" s="10">
        <f t="shared" si="0"/>
        <v>1</v>
      </c>
      <c r="B33" s="12" t="s">
        <v>2386</v>
      </c>
      <c r="C33" s="12" t="s">
        <v>2420</v>
      </c>
      <c r="D33" s="18" t="s">
        <v>2342</v>
      </c>
      <c r="E33" s="18" t="s">
        <v>2352</v>
      </c>
      <c r="F33" s="18" t="s">
        <v>2418</v>
      </c>
      <c r="G33" s="18" t="s">
        <v>2357</v>
      </c>
      <c r="H33" s="22">
        <v>3</v>
      </c>
      <c r="I33" s="22">
        <v>32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51">
    <outlinePr summaryBelow="0" summaryRight="0"/>
  </sheetPr>
  <dimension ref="A1:Q1002"/>
  <sheetViews>
    <sheetView workbookViewId="0">
      <selection activeCell="O25" sqref="O25"/>
    </sheetView>
  </sheetViews>
  <sheetFormatPr baseColWidth="10" defaultColWidth="14.5" defaultRowHeight="15.75" customHeight="1"/>
  <cols>
    <col min="1" max="1" width="8.83203125" style="40" customWidth="1"/>
    <col min="2" max="2" width="13" style="40" bestFit="1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9.33203125" style="40" bestFit="1" customWidth="1"/>
    <col min="9" max="9" width="7.5" style="40" customWidth="1"/>
    <col min="10" max="10" width="11.83203125" style="40" customWidth="1"/>
    <col min="11" max="11" width="7.83203125" style="40" customWidth="1"/>
    <col min="12" max="12" width="9.5" style="40" customWidth="1"/>
    <col min="13" max="13" width="10.5" style="40" customWidth="1"/>
    <col min="14" max="14" width="13" style="40" customWidth="1"/>
  </cols>
  <sheetData>
    <row r="1" spans="1:17" ht="15.75" customHeight="1">
      <c r="A1" s="1"/>
      <c r="B1" s="20" t="s">
        <v>2313</v>
      </c>
      <c r="C1" s="20"/>
      <c r="H1" s="20" t="str">
        <f t="shared" ref="H1:N1" si="0">H11</f>
        <v>Comp</v>
      </c>
      <c r="I1" s="20" t="str">
        <f t="shared" si="0"/>
        <v>Att</v>
      </c>
      <c r="J1" s="20" t="str">
        <f t="shared" si="0"/>
        <v>P Yds</v>
      </c>
      <c r="K1" s="20" t="str">
        <f t="shared" si="0"/>
        <v>P TD</v>
      </c>
      <c r="L1" s="20" t="str">
        <f t="shared" si="0"/>
        <v>Int</v>
      </c>
      <c r="M1" s="20" t="str">
        <f t="shared" si="0"/>
        <v>Rush Yds</v>
      </c>
      <c r="N1" s="20" t="str">
        <f t="shared" si="0"/>
        <v>Rush Att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16.5</v>
      </c>
      <c r="I2" s="2">
        <v>17.5</v>
      </c>
      <c r="J2" s="2">
        <v>10.5</v>
      </c>
      <c r="K2" s="2">
        <v>11.5</v>
      </c>
      <c r="L2" s="5">
        <v>2.5</v>
      </c>
      <c r="M2" s="5">
        <v>1.5</v>
      </c>
      <c r="N2" s="5">
        <v>1.5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N3" si="1">COUNTIFS($A$12:$A$99,"&lt;="&amp;$B$2,$H$12:$H$99,"&gt;0",H12:H99,"&lt;"&amp;H$2)/COUNTIFS($H$12:$H$99,"&gt;0",$A$12:$A$99,"&lt;="&amp;$B$2,H$12:H$99,"&lt;&gt;"&amp;H$2)</f>
        <v>0.2857142857142857</v>
      </c>
      <c r="I3" s="7">
        <f t="shared" si="1"/>
        <v>0.14285714285714285</v>
      </c>
      <c r="J3" s="7">
        <f t="shared" si="1"/>
        <v>0</v>
      </c>
      <c r="K3" s="7">
        <f t="shared" si="1"/>
        <v>1</v>
      </c>
      <c r="L3" s="7">
        <f t="shared" si="1"/>
        <v>0.7142857142857143</v>
      </c>
      <c r="M3" s="7">
        <f t="shared" si="1"/>
        <v>0.7142857142857143</v>
      </c>
      <c r="N3" s="7">
        <f t="shared" si="1"/>
        <v>0.5714285714285714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N4" si="2">IF(H3&gt;0.5, 100/(1-1/H3),100/H3-100)</f>
        <v>250</v>
      </c>
      <c r="I4" s="8">
        <f t="shared" si="2"/>
        <v>600</v>
      </c>
      <c r="J4" s="8" t="e">
        <f t="shared" si="2"/>
        <v>#DIV/0!</v>
      </c>
      <c r="K4" s="8" t="e">
        <f t="shared" si="2"/>
        <v>#DIV/0!</v>
      </c>
      <c r="L4" s="8">
        <f t="shared" si="2"/>
        <v>-250.00000000000006</v>
      </c>
      <c r="M4" s="8">
        <f t="shared" si="2"/>
        <v>-250.00000000000006</v>
      </c>
      <c r="N4" s="8">
        <f t="shared" si="2"/>
        <v>-133.33333333333334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N5" si="3">COUNTIFS($A$12:$A$99,"&lt;="&amp;$B$2,$H$12:$H$99,"&gt;0",$D$12:$D$99,"@*",H$12:H$99,"&lt;"&amp;H$2)/COUNTIFS($A$12:$A$99,"&lt;="&amp;$B$2,$H$12:$H$99,"&gt;0",$D$12:$D$99,"@*",H$12:H$99,"&lt;&gt;"&amp;H$2)</f>
        <v>0.5</v>
      </c>
      <c r="I5" s="7">
        <f t="shared" si="3"/>
        <v>0.25</v>
      </c>
      <c r="J5" s="7">
        <f t="shared" si="3"/>
        <v>0</v>
      </c>
      <c r="K5" s="7">
        <f t="shared" si="3"/>
        <v>1</v>
      </c>
      <c r="L5" s="7">
        <f t="shared" si="3"/>
        <v>1</v>
      </c>
      <c r="M5" s="7">
        <f t="shared" si="3"/>
        <v>0.75</v>
      </c>
      <c r="N5" s="7">
        <f t="shared" si="3"/>
        <v>0.75</v>
      </c>
    </row>
    <row r="6" spans="1:17" ht="15.75" customHeight="1">
      <c r="A6" s="1"/>
      <c r="D6" s="8"/>
      <c r="G6" s="3" t="s">
        <v>2318</v>
      </c>
      <c r="H6" s="8">
        <f t="shared" ref="H6:N6" si="4">IF(H5&gt;0.5, 100/(1-1/H5),100/H5-100)</f>
        <v>100</v>
      </c>
      <c r="I6" s="8">
        <f t="shared" si="4"/>
        <v>300</v>
      </c>
      <c r="J6" s="8" t="e">
        <f t="shared" si="4"/>
        <v>#DIV/0!</v>
      </c>
      <c r="K6" s="8" t="e">
        <f t="shared" si="4"/>
        <v>#DIV/0!</v>
      </c>
      <c r="L6" s="8" t="e">
        <f t="shared" si="4"/>
        <v>#DIV/0!</v>
      </c>
      <c r="M6" s="8">
        <f t="shared" si="4"/>
        <v>-300.00000000000006</v>
      </c>
      <c r="N6" s="8">
        <f t="shared" si="4"/>
        <v>-300.00000000000006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N7" si="5">COUNTIFS($A$12:$A$99,"&lt;="&amp;$B$2,$H$12:$H$99,"&gt;0",$D$12:$D$99,"&lt;&gt;@*",H$12:H$99,"&lt;"&amp;H$2)/COUNTIFS($A$12:$A$99,"&lt;="&amp;$B$2,$H$12:$H$99,"&gt;0",$D$12:$D$99,"&lt;&gt;@*",H$12:H$99,"&lt;&gt;"&amp;H$2)</f>
        <v>0</v>
      </c>
      <c r="I7" s="7">
        <f t="shared" si="5"/>
        <v>0</v>
      </c>
      <c r="J7" s="7">
        <f t="shared" si="5"/>
        <v>0</v>
      </c>
      <c r="K7" s="7">
        <f t="shared" si="5"/>
        <v>1</v>
      </c>
      <c r="L7" s="7">
        <f t="shared" si="5"/>
        <v>0.33333333333333331</v>
      </c>
      <c r="M7" s="7">
        <f t="shared" si="5"/>
        <v>0.66666666666666663</v>
      </c>
      <c r="N7" s="7">
        <f t="shared" si="5"/>
        <v>0.33333333333333331</v>
      </c>
    </row>
    <row r="8" spans="1:17" ht="15.75" customHeight="1">
      <c r="A8" s="1"/>
      <c r="F8" s="8"/>
      <c r="G8" s="3" t="s">
        <v>2318</v>
      </c>
      <c r="H8" s="8" t="e">
        <f t="shared" ref="H8:N8" si="6">IF(H7&gt;0.5, 100/(1-1/H7),100/H7-100)</f>
        <v>#DIV/0!</v>
      </c>
      <c r="I8" s="8" t="e">
        <f t="shared" si="6"/>
        <v>#DIV/0!</v>
      </c>
      <c r="J8" s="8" t="e">
        <f t="shared" si="6"/>
        <v>#DIV/0!</v>
      </c>
      <c r="K8" s="8" t="e">
        <f t="shared" si="6"/>
        <v>#DIV/0!</v>
      </c>
      <c r="L8" s="8">
        <f t="shared" si="6"/>
        <v>200</v>
      </c>
      <c r="M8" s="8">
        <f t="shared" si="6"/>
        <v>-200</v>
      </c>
      <c r="N8" s="8">
        <f t="shared" si="6"/>
        <v>200</v>
      </c>
    </row>
    <row r="9" spans="1:17" ht="15.75" customHeight="1">
      <c r="A9" s="1"/>
      <c r="B9" s="1" t="s">
        <v>2539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797</v>
      </c>
      <c r="I11" s="19" t="s">
        <v>798</v>
      </c>
      <c r="J11" s="19" t="s">
        <v>2328</v>
      </c>
      <c r="K11" s="19" t="s">
        <v>2329</v>
      </c>
      <c r="L11" s="19" t="s">
        <v>2330</v>
      </c>
      <c r="M11" s="19" t="s">
        <v>2331</v>
      </c>
      <c r="N11" s="19" t="s">
        <v>2332</v>
      </c>
    </row>
    <row r="12" spans="1:17" ht="15.75" customHeight="1">
      <c r="A12" s="10">
        <f t="shared" ref="A12:A43" si="7">COUNTIF(H12:H99,"&gt;0")</f>
        <v>7</v>
      </c>
      <c r="B12" s="11" t="s">
        <v>2481</v>
      </c>
      <c r="C12" s="11" t="s">
        <v>2420</v>
      </c>
      <c r="D12" s="17">
        <v>0</v>
      </c>
      <c r="E12" s="17" t="s">
        <v>2430</v>
      </c>
      <c r="F12" s="17" t="s">
        <v>2540</v>
      </c>
      <c r="G12" s="17" t="s">
        <v>2345</v>
      </c>
      <c r="H12" s="21">
        <v>18</v>
      </c>
      <c r="I12" s="21">
        <v>39</v>
      </c>
      <c r="J12" s="21">
        <v>204</v>
      </c>
      <c r="K12" s="21">
        <v>1</v>
      </c>
      <c r="L12" s="21">
        <v>3</v>
      </c>
      <c r="M12" s="21">
        <v>0</v>
      </c>
      <c r="N12" s="21">
        <v>2</v>
      </c>
    </row>
    <row r="13" spans="1:17" ht="15.75" customHeight="1">
      <c r="A13" s="10">
        <f t="shared" si="7"/>
        <v>6</v>
      </c>
      <c r="B13" s="12" t="s">
        <v>2541</v>
      </c>
      <c r="C13" s="12" t="s">
        <v>2366</v>
      </c>
      <c r="D13" s="18" t="s">
        <v>2342</v>
      </c>
      <c r="E13" s="18" t="s">
        <v>2351</v>
      </c>
      <c r="F13" s="18" t="s">
        <v>2537</v>
      </c>
      <c r="G13" s="18" t="s">
        <v>2345</v>
      </c>
      <c r="H13" s="22">
        <v>15</v>
      </c>
      <c r="I13" s="22">
        <v>27</v>
      </c>
      <c r="J13" s="22">
        <v>99</v>
      </c>
      <c r="K13" s="22">
        <v>0</v>
      </c>
      <c r="L13" s="22">
        <v>1</v>
      </c>
      <c r="M13" s="22">
        <v>0</v>
      </c>
      <c r="N13" s="22">
        <v>0</v>
      </c>
    </row>
    <row r="14" spans="1:17" ht="15.75" customHeight="1">
      <c r="A14" s="10">
        <f t="shared" si="7"/>
        <v>5</v>
      </c>
      <c r="B14" s="11" t="s">
        <v>2542</v>
      </c>
      <c r="C14" s="11" t="s">
        <v>2366</v>
      </c>
      <c r="D14" s="17">
        <v>0</v>
      </c>
      <c r="E14" s="17" t="s">
        <v>2355</v>
      </c>
      <c r="F14" s="17" t="s">
        <v>2543</v>
      </c>
      <c r="G14" s="17" t="s">
        <v>2345</v>
      </c>
      <c r="H14" s="21">
        <v>23</v>
      </c>
      <c r="I14" s="21">
        <v>37</v>
      </c>
      <c r="J14" s="21">
        <v>332</v>
      </c>
      <c r="K14" s="21">
        <v>2</v>
      </c>
      <c r="L14" s="21">
        <v>1</v>
      </c>
      <c r="M14" s="21">
        <v>9</v>
      </c>
      <c r="N14" s="21">
        <v>1</v>
      </c>
    </row>
    <row r="15" spans="1:17" ht="15.75" customHeight="1">
      <c r="A15" s="10">
        <f t="shared" si="7"/>
        <v>4</v>
      </c>
      <c r="B15" s="12" t="s">
        <v>2544</v>
      </c>
      <c r="C15" s="12" t="s">
        <v>2366</v>
      </c>
      <c r="D15" s="18" t="s">
        <v>2342</v>
      </c>
      <c r="E15" s="18" t="s">
        <v>2380</v>
      </c>
      <c r="F15" s="18" t="s">
        <v>2456</v>
      </c>
      <c r="G15" s="18" t="s">
        <v>2345</v>
      </c>
      <c r="H15" s="22">
        <v>24</v>
      </c>
      <c r="I15" s="22">
        <v>49</v>
      </c>
      <c r="J15" s="22">
        <v>234</v>
      </c>
      <c r="K15" s="22">
        <v>0</v>
      </c>
      <c r="L15" s="22">
        <v>1</v>
      </c>
      <c r="M15" s="22">
        <v>3</v>
      </c>
      <c r="N15" s="22">
        <v>1</v>
      </c>
    </row>
    <row r="16" spans="1:17" ht="15.75" customHeight="1">
      <c r="A16" s="10">
        <f t="shared" si="7"/>
        <v>3</v>
      </c>
      <c r="B16" s="11" t="s">
        <v>2545</v>
      </c>
      <c r="C16" s="11" t="s">
        <v>2366</v>
      </c>
      <c r="D16" s="17" t="s">
        <v>2342</v>
      </c>
      <c r="E16" s="17" t="s">
        <v>2420</v>
      </c>
      <c r="F16" s="17" t="s">
        <v>2374</v>
      </c>
      <c r="G16" s="17" t="s">
        <v>2345</v>
      </c>
      <c r="H16" s="21">
        <v>29</v>
      </c>
      <c r="I16" s="21">
        <v>46</v>
      </c>
      <c r="J16" s="21">
        <v>353</v>
      </c>
      <c r="K16" s="21">
        <v>2</v>
      </c>
      <c r="L16" s="21">
        <v>0</v>
      </c>
      <c r="M16" s="21">
        <v>0</v>
      </c>
      <c r="N16" s="21">
        <v>2</v>
      </c>
    </row>
    <row r="17" spans="1:14" ht="15.75" customHeight="1">
      <c r="A17" s="10">
        <f t="shared" si="7"/>
        <v>2</v>
      </c>
      <c r="B17" s="12" t="s">
        <v>2546</v>
      </c>
      <c r="C17" s="12" t="s">
        <v>2366</v>
      </c>
      <c r="D17" s="18" t="s">
        <v>2342</v>
      </c>
      <c r="E17" s="18" t="s">
        <v>2395</v>
      </c>
      <c r="F17" s="18" t="s">
        <v>2547</v>
      </c>
      <c r="G17" s="18" t="s">
        <v>2345</v>
      </c>
      <c r="H17" s="22">
        <v>4</v>
      </c>
      <c r="I17" s="22">
        <v>11</v>
      </c>
      <c r="J17" s="22">
        <v>34</v>
      </c>
      <c r="K17" s="22">
        <v>0</v>
      </c>
      <c r="L17" s="22">
        <v>0</v>
      </c>
      <c r="M17" s="22">
        <v>0</v>
      </c>
      <c r="N17" s="22">
        <v>0</v>
      </c>
    </row>
    <row r="18" spans="1:14" ht="15.75" customHeight="1">
      <c r="A18" s="10">
        <f t="shared" si="7"/>
        <v>1</v>
      </c>
      <c r="B18" s="11" t="s">
        <v>2481</v>
      </c>
      <c r="C18" s="11" t="s">
        <v>2420</v>
      </c>
      <c r="D18" s="17">
        <v>0</v>
      </c>
      <c r="E18" s="17" t="s">
        <v>2430</v>
      </c>
      <c r="F18" s="17" t="s">
        <v>2540</v>
      </c>
      <c r="G18" s="17" t="s">
        <v>2345</v>
      </c>
      <c r="H18" s="21">
        <v>18</v>
      </c>
      <c r="I18" s="21">
        <v>39</v>
      </c>
      <c r="J18" s="21">
        <v>204</v>
      </c>
      <c r="K18" s="21">
        <v>1</v>
      </c>
      <c r="L18" s="21">
        <v>3</v>
      </c>
      <c r="M18" s="21">
        <v>0</v>
      </c>
      <c r="N18" s="21">
        <v>2</v>
      </c>
    </row>
    <row r="19" spans="1:14" ht="15.75" customHeight="1">
      <c r="A19" s="10">
        <f t="shared" si="7"/>
        <v>0</v>
      </c>
      <c r="B19" s="12"/>
      <c r="C19" s="12"/>
      <c r="D19" s="18"/>
      <c r="E19" s="18"/>
      <c r="F19" s="18"/>
      <c r="G19" s="18"/>
      <c r="H19" s="22"/>
      <c r="I19" s="22"/>
      <c r="J19" s="22"/>
      <c r="K19" s="22"/>
      <c r="L19" s="22"/>
      <c r="M19" s="22"/>
      <c r="N19" s="22"/>
    </row>
    <row r="20" spans="1:14" ht="15.75" customHeight="1">
      <c r="A20" s="10">
        <f t="shared" si="7"/>
        <v>0</v>
      </c>
      <c r="B20" s="11"/>
      <c r="C20" s="11"/>
      <c r="D20" s="17"/>
      <c r="E20" s="17"/>
      <c r="F20" s="17"/>
      <c r="G20" s="17"/>
      <c r="H20" s="21"/>
      <c r="I20" s="21"/>
      <c r="J20" s="21"/>
      <c r="K20" s="21"/>
      <c r="L20" s="21"/>
      <c r="M20" s="21"/>
      <c r="N20" s="21"/>
    </row>
    <row r="21" spans="1:14" ht="15.75" customHeight="1">
      <c r="A21" s="10">
        <f t="shared" si="7"/>
        <v>0</v>
      </c>
      <c r="B21" s="12"/>
      <c r="C21" s="12"/>
      <c r="D21" s="18"/>
      <c r="E21" s="18"/>
      <c r="F21" s="18"/>
      <c r="G21" s="18"/>
      <c r="H21" s="22"/>
      <c r="I21" s="22"/>
      <c r="J21" s="22"/>
      <c r="K21" s="22"/>
      <c r="L21" s="22"/>
      <c r="M21" s="22"/>
      <c r="N21" s="22"/>
    </row>
    <row r="22" spans="1:14" ht="15.75" customHeight="1">
      <c r="A22" s="10">
        <f t="shared" si="7"/>
        <v>0</v>
      </c>
      <c r="B22" s="11"/>
      <c r="C22" s="11"/>
      <c r="D22" s="17"/>
      <c r="E22" s="17"/>
      <c r="F22" s="17"/>
      <c r="G22" s="17"/>
      <c r="H22" s="21"/>
      <c r="I22" s="21"/>
      <c r="J22" s="21"/>
      <c r="K22" s="21"/>
      <c r="L22" s="21"/>
      <c r="M22" s="21"/>
      <c r="N22" s="21"/>
    </row>
    <row r="23" spans="1:14" ht="15.75" customHeight="1">
      <c r="A23" s="10">
        <f t="shared" si="7"/>
        <v>0</v>
      </c>
      <c r="B23" s="12"/>
      <c r="C23" s="12"/>
      <c r="D23" s="18"/>
      <c r="E23" s="18"/>
      <c r="F23" s="18"/>
      <c r="G23" s="18"/>
      <c r="H23" s="22"/>
      <c r="I23" s="22"/>
      <c r="J23" s="22"/>
      <c r="K23" s="22"/>
      <c r="L23" s="22"/>
      <c r="M23" s="22"/>
      <c r="N23" s="22"/>
    </row>
    <row r="24" spans="1:14" ht="15.75" customHeight="1">
      <c r="A24" s="10">
        <f t="shared" si="7"/>
        <v>0</v>
      </c>
      <c r="B24" s="11"/>
      <c r="C24" s="11"/>
      <c r="D24" s="17"/>
      <c r="E24" s="17"/>
      <c r="F24" s="17"/>
      <c r="G24" s="17"/>
      <c r="H24" s="21"/>
      <c r="I24" s="21"/>
      <c r="J24" s="21"/>
      <c r="K24" s="21"/>
      <c r="L24" s="21"/>
      <c r="M24" s="21"/>
      <c r="N24" s="21"/>
    </row>
    <row r="25" spans="1:14" ht="15.75" customHeight="1">
      <c r="A25" s="10">
        <f t="shared" si="7"/>
        <v>0</v>
      </c>
      <c r="B25" s="12"/>
      <c r="C25" s="12"/>
      <c r="D25" s="18"/>
      <c r="E25" s="18"/>
      <c r="F25" s="18"/>
      <c r="G25" s="18"/>
      <c r="H25" s="22"/>
      <c r="I25" s="22"/>
      <c r="J25" s="22"/>
      <c r="K25" s="22"/>
      <c r="L25" s="22"/>
      <c r="M25" s="22"/>
      <c r="N25" s="22"/>
    </row>
    <row r="26" spans="1:14" ht="15.75" customHeight="1">
      <c r="A26" s="10">
        <f t="shared" si="7"/>
        <v>0</v>
      </c>
      <c r="B26" s="11"/>
      <c r="C26" s="11"/>
      <c r="D26" s="17"/>
      <c r="E26" s="17"/>
      <c r="F26" s="17"/>
      <c r="G26" s="17"/>
      <c r="H26" s="21"/>
      <c r="I26" s="21"/>
      <c r="J26" s="21"/>
      <c r="K26" s="21"/>
      <c r="L26" s="21"/>
      <c r="M26" s="21"/>
      <c r="N26" s="21"/>
    </row>
    <row r="27" spans="1:14" ht="15.75" customHeight="1">
      <c r="A27" s="10">
        <f t="shared" si="7"/>
        <v>0</v>
      </c>
      <c r="B27" s="12"/>
      <c r="C27" s="12"/>
      <c r="D27" s="18"/>
      <c r="E27" s="18"/>
      <c r="F27" s="18"/>
      <c r="G27" s="18"/>
      <c r="H27" s="22"/>
      <c r="I27" s="22"/>
      <c r="J27" s="22"/>
      <c r="K27" s="22"/>
      <c r="L27" s="22"/>
      <c r="M27" s="22"/>
      <c r="N27" s="22"/>
    </row>
    <row r="28" spans="1:14" ht="15.75" customHeight="1">
      <c r="A28" s="10">
        <f t="shared" si="7"/>
        <v>0</v>
      </c>
      <c r="B28" s="11"/>
      <c r="C28" s="11"/>
      <c r="D28" s="17"/>
      <c r="E28" s="17"/>
      <c r="F28" s="17"/>
      <c r="G28" s="17"/>
      <c r="H28" s="21"/>
      <c r="I28" s="21"/>
      <c r="J28" s="21"/>
      <c r="K28" s="21"/>
      <c r="L28" s="21"/>
      <c r="M28" s="21"/>
      <c r="N28" s="21"/>
    </row>
    <row r="29" spans="1:14" ht="15.75" customHeight="1">
      <c r="A29" s="10">
        <f t="shared" si="7"/>
        <v>0</v>
      </c>
      <c r="B29" s="12"/>
      <c r="C29" s="12"/>
      <c r="D29" s="18"/>
      <c r="E29" s="18"/>
      <c r="F29" s="18"/>
      <c r="G29" s="18"/>
      <c r="H29" s="22"/>
      <c r="I29" s="22"/>
      <c r="J29" s="22"/>
      <c r="K29" s="22"/>
      <c r="L29" s="22"/>
      <c r="M29" s="22"/>
      <c r="N29" s="22"/>
    </row>
    <row r="30" spans="1:14" ht="15.75" customHeight="1">
      <c r="A30" s="10">
        <f t="shared" si="7"/>
        <v>0</v>
      </c>
      <c r="B30" s="11"/>
      <c r="C30" s="11"/>
      <c r="D30" s="17"/>
      <c r="E30" s="17"/>
      <c r="F30" s="17"/>
      <c r="G30" s="17"/>
      <c r="H30" s="21"/>
      <c r="I30" s="21"/>
      <c r="J30" s="21"/>
      <c r="K30" s="21"/>
      <c r="L30" s="21"/>
      <c r="M30" s="21"/>
      <c r="N30" s="21"/>
    </row>
    <row r="31" spans="1:14" ht="15.75" customHeight="1">
      <c r="A31" s="10">
        <f t="shared" si="7"/>
        <v>0</v>
      </c>
      <c r="B31" s="12"/>
      <c r="C31" s="12"/>
      <c r="D31" s="18"/>
      <c r="E31" s="18"/>
      <c r="F31" s="18"/>
      <c r="G31" s="18"/>
      <c r="H31" s="22"/>
      <c r="I31" s="22"/>
      <c r="J31" s="22"/>
      <c r="K31" s="22"/>
      <c r="L31" s="22"/>
      <c r="M31" s="22"/>
      <c r="N31" s="22"/>
    </row>
    <row r="32" spans="1:14" ht="15.75" customHeight="1">
      <c r="A32" s="10">
        <f t="shared" si="7"/>
        <v>0</v>
      </c>
      <c r="B32" s="11"/>
      <c r="C32" s="11"/>
      <c r="D32" s="17"/>
      <c r="E32" s="17"/>
      <c r="F32" s="17"/>
      <c r="G32" s="17"/>
      <c r="H32" s="21"/>
      <c r="I32" s="21"/>
      <c r="J32" s="21"/>
      <c r="K32" s="21"/>
      <c r="L32" s="21"/>
      <c r="M32" s="21"/>
      <c r="N32" s="21"/>
    </row>
    <row r="33" spans="1:14" ht="15.75" customHeight="1">
      <c r="A33" s="10">
        <f t="shared" si="7"/>
        <v>0</v>
      </c>
      <c r="B33" s="12"/>
      <c r="C33" s="12"/>
      <c r="D33" s="18"/>
      <c r="E33" s="18"/>
      <c r="F33" s="18"/>
      <c r="G33" s="18"/>
      <c r="H33" s="22"/>
      <c r="I33" s="22"/>
      <c r="J33" s="22"/>
      <c r="K33" s="22"/>
      <c r="L33" s="22"/>
      <c r="M33" s="22"/>
      <c r="N33" s="22"/>
    </row>
    <row r="34" spans="1:14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/>
    </row>
    <row r="35" spans="1:14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2"/>
    </row>
    <row r="36" spans="1:14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/>
    </row>
    <row r="37" spans="1:14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2"/>
    </row>
    <row r="38" spans="1:14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/>
    </row>
    <row r="39" spans="1:14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2"/>
    </row>
    <row r="40" spans="1:14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/>
    </row>
    <row r="41" spans="1:14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2"/>
    </row>
    <row r="42" spans="1:14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/>
    </row>
    <row r="43" spans="1:14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2"/>
    </row>
    <row r="44" spans="1:14" ht="15.75" customHeight="1">
      <c r="A44" s="10">
        <f t="shared" ref="A44:A75" si="8">COUNTIF(H44:H131,"&gt;0")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/>
    </row>
    <row r="45" spans="1:14" ht="15.75" customHeight="1">
      <c r="A45" s="10">
        <f t="shared" si="8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2"/>
    </row>
    <row r="46" spans="1:14" ht="15.75" customHeight="1">
      <c r="A46" s="10">
        <f t="shared" si="8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/>
    </row>
    <row r="47" spans="1:14" ht="15.75" customHeight="1">
      <c r="A47" s="10">
        <f t="shared" si="8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2"/>
    </row>
    <row r="48" spans="1:14" ht="15.75" customHeight="1">
      <c r="A48" s="10">
        <f t="shared" si="8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/>
    </row>
    <row r="49" spans="1:14" ht="15.75" customHeight="1">
      <c r="A49" s="10">
        <f t="shared" si="8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2"/>
    </row>
    <row r="50" spans="1:14" ht="15.75" customHeight="1">
      <c r="A50" s="10">
        <f t="shared" si="8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/>
    </row>
    <row r="51" spans="1:14" ht="15.75" customHeight="1">
      <c r="A51" s="10">
        <f t="shared" si="8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2"/>
    </row>
    <row r="52" spans="1:14" ht="13" customHeight="1">
      <c r="A52" s="10">
        <f t="shared" si="8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/>
    </row>
    <row r="53" spans="1:14" ht="13" customHeight="1">
      <c r="A53" s="10">
        <f t="shared" si="8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2"/>
    </row>
    <row r="54" spans="1:14" ht="13" customHeight="1">
      <c r="A54" s="10">
        <f t="shared" si="8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/>
    </row>
    <row r="55" spans="1:14" ht="13" customHeight="1">
      <c r="A55" s="10">
        <f t="shared" si="8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2"/>
    </row>
    <row r="56" spans="1:14" ht="13" customHeight="1">
      <c r="A56" s="10">
        <f t="shared" si="8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/>
    </row>
    <row r="57" spans="1:14" ht="13" customHeight="1">
      <c r="A57" s="10">
        <f t="shared" si="8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2"/>
    </row>
    <row r="58" spans="1:14" ht="13" customHeight="1">
      <c r="A58" s="10">
        <f t="shared" si="8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/>
    </row>
    <row r="59" spans="1:14" ht="13" customHeight="1">
      <c r="A59" s="10">
        <f t="shared" si="8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2"/>
    </row>
    <row r="60" spans="1:14" ht="13" customHeight="1">
      <c r="A60" s="10">
        <f t="shared" si="8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/>
    </row>
    <row r="61" spans="1:14" ht="13" customHeight="1">
      <c r="A61" s="10">
        <f t="shared" si="8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2"/>
    </row>
    <row r="62" spans="1:14" ht="13" customHeight="1">
      <c r="A62" s="10">
        <f t="shared" si="8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/>
    </row>
    <row r="63" spans="1:14" ht="13" customHeight="1">
      <c r="A63" s="10">
        <f t="shared" si="8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2"/>
    </row>
    <row r="64" spans="1:14" ht="13" customHeight="1">
      <c r="A64" s="10">
        <f t="shared" si="8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/>
    </row>
    <row r="65" spans="1:14" ht="13" customHeight="1">
      <c r="A65" s="10">
        <f t="shared" si="8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2"/>
    </row>
    <row r="66" spans="1:14" ht="13" customHeight="1">
      <c r="A66" s="10">
        <f t="shared" si="8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/>
    </row>
    <row r="67" spans="1:14" ht="13" customHeight="1">
      <c r="A67" s="10">
        <f t="shared" si="8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2"/>
    </row>
    <row r="68" spans="1:14" ht="13" customHeight="1">
      <c r="A68" s="10">
        <f t="shared" si="8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/>
    </row>
    <row r="69" spans="1:14" ht="13" customHeight="1">
      <c r="A69" s="10">
        <f t="shared" ref="A69:A100" si="9">COUNTIF(H69:H158,"&gt;0")</f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2"/>
    </row>
    <row r="70" spans="1:14" ht="13" customHeight="1">
      <c r="A70" s="10">
        <f t="shared" si="9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/>
    </row>
    <row r="71" spans="1:14" ht="13" customHeight="1">
      <c r="A71" s="10">
        <f t="shared" si="9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2"/>
    </row>
    <row r="72" spans="1:14" ht="13" customHeight="1">
      <c r="A72" s="10">
        <f t="shared" si="9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/>
    </row>
    <row r="73" spans="1:14" ht="13" customHeight="1">
      <c r="A73" s="10">
        <f t="shared" si="9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2"/>
    </row>
    <row r="74" spans="1:14" ht="13" customHeight="1">
      <c r="A74" s="10">
        <f t="shared" si="9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/>
    </row>
    <row r="75" spans="1:14" ht="13" customHeight="1">
      <c r="A75" s="10">
        <f t="shared" si="9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2"/>
    </row>
    <row r="76" spans="1:14" ht="13" customHeight="1">
      <c r="A76" s="10">
        <f t="shared" si="9"/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/>
    </row>
    <row r="77" spans="1:14" ht="13" customHeight="1">
      <c r="A77" s="10">
        <f t="shared" si="9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2"/>
    </row>
    <row r="78" spans="1:14" ht="13" customHeight="1">
      <c r="A78" s="10">
        <f t="shared" si="9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/>
    </row>
    <row r="79" spans="1:14" ht="13" customHeight="1">
      <c r="A79" s="10">
        <f t="shared" si="9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2"/>
    </row>
    <row r="80" spans="1:14" ht="13" customHeight="1">
      <c r="A80" s="10">
        <f t="shared" si="9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/>
    </row>
    <row r="81" spans="1:14" ht="13" customHeight="1">
      <c r="A81" s="10">
        <f t="shared" si="9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2"/>
    </row>
    <row r="82" spans="1:14" ht="13" customHeight="1">
      <c r="A82" s="10">
        <f t="shared" si="9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2"/>
    </row>
    <row r="83" spans="1:14" ht="13" customHeight="1">
      <c r="A83" s="10">
        <f t="shared" si="9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/>
    </row>
    <row r="84" spans="1:14" ht="13" customHeight="1">
      <c r="A84" s="10">
        <f t="shared" si="9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2"/>
    </row>
    <row r="85" spans="1:14" ht="13" customHeight="1">
      <c r="A85" s="10">
        <f t="shared" si="9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2"/>
    </row>
    <row r="86" spans="1:14" ht="15" customHeight="1">
      <c r="A86" s="10">
        <f t="shared" si="9"/>
        <v>0</v>
      </c>
      <c r="B86" s="13"/>
      <c r="C86" s="13"/>
    </row>
    <row r="87" spans="1:14" ht="15" customHeight="1">
      <c r="A87" s="10">
        <f t="shared" si="9"/>
        <v>0</v>
      </c>
      <c r="B87" s="13"/>
      <c r="C87" s="13"/>
    </row>
    <row r="88" spans="1:14" ht="13" customHeight="1">
      <c r="A88" s="10">
        <f t="shared" si="9"/>
        <v>0</v>
      </c>
    </row>
    <row r="89" spans="1:14" ht="13" customHeight="1">
      <c r="A89" s="10">
        <f t="shared" si="9"/>
        <v>0</v>
      </c>
    </row>
    <row r="90" spans="1:14" ht="13" customHeight="1">
      <c r="A90" s="10">
        <f t="shared" si="9"/>
        <v>0</v>
      </c>
    </row>
    <row r="91" spans="1:14" ht="13" customHeight="1">
      <c r="A91" s="10">
        <f t="shared" si="9"/>
        <v>0</v>
      </c>
    </row>
    <row r="92" spans="1:14" ht="13" customHeight="1">
      <c r="A92" s="10">
        <f t="shared" si="9"/>
        <v>0</v>
      </c>
    </row>
    <row r="93" spans="1:14" ht="13" customHeight="1">
      <c r="A93" s="10">
        <f t="shared" si="9"/>
        <v>0</v>
      </c>
    </row>
    <row r="94" spans="1:14" ht="13" customHeight="1">
      <c r="A94" s="10">
        <f t="shared" si="9"/>
        <v>0</v>
      </c>
    </row>
    <row r="95" spans="1:14" ht="13" customHeight="1">
      <c r="A95" s="10">
        <f t="shared" si="9"/>
        <v>0</v>
      </c>
    </row>
    <row r="96" spans="1:14" ht="13" customHeight="1">
      <c r="A96" s="10">
        <f t="shared" si="9"/>
        <v>0</v>
      </c>
    </row>
    <row r="97" spans="1:1" ht="13" customHeight="1">
      <c r="A97" s="10">
        <f t="shared" si="9"/>
        <v>0</v>
      </c>
    </row>
    <row r="98" spans="1:1" ht="13" customHeight="1">
      <c r="A98" s="10">
        <f t="shared" si="9"/>
        <v>0</v>
      </c>
    </row>
    <row r="99" spans="1:1" ht="13" customHeight="1">
      <c r="A99" s="10">
        <f t="shared" si="9"/>
        <v>0</v>
      </c>
    </row>
    <row r="100" spans="1:1" ht="13" customHeight="1">
      <c r="A100" s="10">
        <f t="shared" si="9"/>
        <v>0</v>
      </c>
    </row>
    <row r="101" spans="1:1" ht="13" customHeight="1">
      <c r="A101" s="10">
        <f t="shared" ref="A101:A132" si="10">COUNTIF(H101:H190,"&gt;0")</f>
        <v>0</v>
      </c>
    </row>
    <row r="102" spans="1:1" ht="13" customHeight="1">
      <c r="A102" s="10">
        <f t="shared" si="10"/>
        <v>0</v>
      </c>
    </row>
    <row r="103" spans="1:1" ht="13" customHeight="1">
      <c r="A103" s="10">
        <f t="shared" si="10"/>
        <v>0</v>
      </c>
    </row>
    <row r="104" spans="1:1" ht="13" customHeight="1">
      <c r="A104" s="10">
        <f t="shared" si="10"/>
        <v>0</v>
      </c>
    </row>
    <row r="105" spans="1:1" ht="13" customHeight="1">
      <c r="A105" s="10">
        <f t="shared" si="10"/>
        <v>0</v>
      </c>
    </row>
    <row r="106" spans="1:1" ht="13" customHeight="1">
      <c r="A106" s="10">
        <f t="shared" si="10"/>
        <v>0</v>
      </c>
    </row>
    <row r="107" spans="1:1" ht="13" customHeight="1">
      <c r="A107" s="10">
        <f t="shared" si="10"/>
        <v>0</v>
      </c>
    </row>
    <row r="108" spans="1:1" ht="13" customHeight="1">
      <c r="A108" s="10">
        <f t="shared" si="10"/>
        <v>0</v>
      </c>
    </row>
    <row r="109" spans="1:1" ht="13" customHeight="1">
      <c r="A109" s="10">
        <f t="shared" si="10"/>
        <v>0</v>
      </c>
    </row>
    <row r="110" spans="1:1" ht="13" customHeight="1">
      <c r="A110" s="10">
        <f t="shared" si="10"/>
        <v>0</v>
      </c>
    </row>
    <row r="111" spans="1:1" ht="13" customHeight="1">
      <c r="A111" s="10">
        <f t="shared" si="10"/>
        <v>0</v>
      </c>
    </row>
    <row r="112" spans="1:1" ht="13" customHeight="1">
      <c r="A112" s="10">
        <f t="shared" si="10"/>
        <v>0</v>
      </c>
    </row>
    <row r="113" spans="1:1" ht="13" customHeight="1">
      <c r="A113" s="10">
        <f t="shared" si="10"/>
        <v>0</v>
      </c>
    </row>
    <row r="114" spans="1:1" ht="13" customHeight="1">
      <c r="A114" s="10">
        <f t="shared" si="10"/>
        <v>0</v>
      </c>
    </row>
    <row r="115" spans="1:1" ht="13" customHeight="1">
      <c r="A115" s="10">
        <f t="shared" si="10"/>
        <v>0</v>
      </c>
    </row>
    <row r="116" spans="1:1" ht="13" customHeight="1">
      <c r="A116" s="10">
        <f t="shared" si="10"/>
        <v>0</v>
      </c>
    </row>
    <row r="117" spans="1:1" ht="13" customHeight="1">
      <c r="A117" s="10">
        <f t="shared" si="10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62">
    <outlinePr summaryBelow="0" summaryRight="0"/>
  </sheetPr>
  <dimension ref="A1:Q1002"/>
  <sheetViews>
    <sheetView zoomScale="150" zoomScaleNormal="150" workbookViewId="0">
      <pane ySplit="11" topLeftCell="A27" activePane="bottomLeft" state="frozen"/>
      <selection pane="bottomLeft" activeCell="B9" sqref="B9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1.5</v>
      </c>
      <c r="I2" s="2">
        <v>20.5</v>
      </c>
      <c r="J2" s="2">
        <v>10.5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0.33333333333333331</v>
      </c>
      <c r="I3" s="7">
        <f>COUNTIFS($A$12:$A$99,"&lt;="&amp;$B$2,$H$12:$H$99,"&gt;-1",I12:I99,"&lt;"&amp;I$2)/COUNTIFS($H$12:$H$99,"&gt;-1",$A$12:$A$99,"&lt;="&amp;$B$2,I$12:I$99,"&lt;&gt;"&amp;I$2)</f>
        <v>0.53333333333333333</v>
      </c>
      <c r="J3" s="7">
        <f>COUNTIFS($A$12:$A$99,"&lt;="&amp;$B$2,$H$12:$H$99,"&gt;-1",J12:J99,"&lt;"&amp;J$2)/COUNTIFS($H$12:$H$99,"&gt;-1",$A$12:$A$99,"&lt;="&amp;$B$2,J$12:J$99,"&lt;&gt;"&amp;J$2)</f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200</v>
      </c>
      <c r="I4" s="8">
        <f>IF(I3&gt;0.5, 100/(1-1/I3),100/I3-100)</f>
        <v>-114.28571428571429</v>
      </c>
      <c r="J4" s="8" t="e">
        <f>IF(J3&gt;0.5, 100/(1-1/J3),100/J3-100)</f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0.3</v>
      </c>
      <c r="I5" s="7">
        <f>COUNTIFS($A$12:$A$99,"&lt;="&amp;$B$2,$H$12:$H$99,"&gt;-1",$D$12:$D$99,"@*",I$12:I$99,"&lt;"&amp;I$2)/COUNTIFS($A$12:$A$99,"&lt;="&amp;$B$2,$H$12:$H$99,"&gt;-1",$D$12:$D$99,"@*",I$12:I$99,"&lt;&gt;"&amp;I$2)</f>
        <v>0.4</v>
      </c>
      <c r="J5" s="7">
        <f>COUNTIFS($A$12:$A$99,"&lt;="&amp;$B$2,$H$12:$H$99,"&gt;-1",$D$12:$D$99,"@*",J$12:J$99,"&lt;"&amp;J$2)/COUNTIFS($A$12:$A$99,"&lt;="&amp;$B$2,$H$12:$H$99,"&gt;-1",$D$12:$D$99,"@*",J$12:J$99,"&lt;&gt;"&amp;J$2)</f>
        <v>1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233.33333333333337</v>
      </c>
      <c r="I6" s="8">
        <f>IF(I5&gt;0.5, 100/(1-1/I5),100/I5-100)</f>
        <v>150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0.4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0.8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D8" s="8"/>
      <c r="G8" s="3" t="s">
        <v>2318</v>
      </c>
      <c r="H8" s="8">
        <f>IF(H7&gt;0.5, 100/(1-1/H7),100/H7-100)</f>
        <v>150</v>
      </c>
      <c r="I8" s="8">
        <f>IF(I7&gt;0.5, 100/(1-1/I7),100/I7-100)</f>
        <v>-400</v>
      </c>
      <c r="J8" s="8" t="e">
        <f>IF(J7&gt;0.5, 100/(1-1/J7),100/J7-100)</f>
        <v>#DIV/0!</v>
      </c>
    </row>
    <row r="9" spans="1:17" ht="15.75" customHeight="1">
      <c r="A9" s="1"/>
      <c r="B9" s="1"/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>
        <v>0</v>
      </c>
      <c r="L9">
        <v>0</v>
      </c>
      <c r="M9">
        <v>0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2521</v>
      </c>
      <c r="C12" s="11" t="s">
        <v>2548</v>
      </c>
      <c r="D12" s="17">
        <v>0</v>
      </c>
      <c r="E12" s="17" t="s">
        <v>2341</v>
      </c>
      <c r="F12" s="17" t="s">
        <v>2549</v>
      </c>
      <c r="G12" s="17" t="s">
        <v>2372</v>
      </c>
      <c r="H12" s="21">
        <v>0</v>
      </c>
      <c r="I12" s="21">
        <v>0</v>
      </c>
      <c r="J12" s="21">
        <v>0</v>
      </c>
    </row>
    <row r="13" spans="1:17" ht="15.75" customHeight="1">
      <c r="A13" s="10">
        <f t="shared" si="0"/>
        <v>21</v>
      </c>
      <c r="B13" s="12" t="s">
        <v>2550</v>
      </c>
      <c r="C13" s="12" t="s">
        <v>2548</v>
      </c>
      <c r="D13" s="18" t="s">
        <v>2342</v>
      </c>
      <c r="E13" s="18" t="s">
        <v>2479</v>
      </c>
      <c r="F13" s="18" t="s">
        <v>2551</v>
      </c>
      <c r="G13" s="18" t="s">
        <v>2552</v>
      </c>
      <c r="H13" s="22">
        <v>1</v>
      </c>
      <c r="I13" s="22">
        <v>19</v>
      </c>
      <c r="J13" s="22">
        <v>0</v>
      </c>
    </row>
    <row r="14" spans="1:17" ht="15.75" customHeight="1">
      <c r="A14" s="10">
        <f t="shared" si="0"/>
        <v>20</v>
      </c>
      <c r="B14" s="11" t="s">
        <v>2553</v>
      </c>
      <c r="C14" s="11" t="s">
        <v>2548</v>
      </c>
      <c r="D14" s="17" t="s">
        <v>2342</v>
      </c>
      <c r="E14" s="17" t="s">
        <v>2347</v>
      </c>
      <c r="F14" s="17" t="s">
        <v>2554</v>
      </c>
      <c r="G14" s="17" t="s">
        <v>2538</v>
      </c>
      <c r="H14" s="21">
        <v>1</v>
      </c>
      <c r="I14" s="21">
        <v>4</v>
      </c>
      <c r="J14" s="21">
        <v>0</v>
      </c>
    </row>
    <row r="15" spans="1:17" ht="15.75" customHeight="1">
      <c r="A15" s="10">
        <f t="shared" si="0"/>
        <v>19</v>
      </c>
      <c r="B15" s="12" t="s">
        <v>2436</v>
      </c>
      <c r="C15" s="12" t="s">
        <v>2548</v>
      </c>
      <c r="D15" s="18" t="s">
        <v>2342</v>
      </c>
      <c r="E15" s="18" t="s">
        <v>287</v>
      </c>
      <c r="F15" s="18" t="s">
        <v>2555</v>
      </c>
      <c r="G15" s="18" t="s">
        <v>2556</v>
      </c>
      <c r="H15" s="22">
        <v>0</v>
      </c>
      <c r="I15" s="22">
        <v>0</v>
      </c>
      <c r="J15" s="22">
        <v>0</v>
      </c>
    </row>
    <row r="16" spans="1:17" ht="15.75" customHeight="1">
      <c r="A16" s="10">
        <f t="shared" si="0"/>
        <v>18</v>
      </c>
      <c r="B16" s="11" t="s">
        <v>2439</v>
      </c>
      <c r="C16" s="11" t="s">
        <v>2548</v>
      </c>
      <c r="D16" s="17">
        <v>0</v>
      </c>
      <c r="E16" s="17" t="s">
        <v>2347</v>
      </c>
      <c r="F16" s="17" t="s">
        <v>2557</v>
      </c>
      <c r="G16" s="17" t="s">
        <v>2458</v>
      </c>
      <c r="H16" s="21">
        <v>1</v>
      </c>
      <c r="I16" s="21">
        <v>17</v>
      </c>
      <c r="J16" s="21">
        <v>0</v>
      </c>
    </row>
    <row r="17" spans="1:10" ht="15.75" customHeight="1">
      <c r="A17" s="10">
        <f t="shared" si="0"/>
        <v>17</v>
      </c>
      <c r="B17" s="12" t="s">
        <v>2442</v>
      </c>
      <c r="C17" s="12" t="s">
        <v>2548</v>
      </c>
      <c r="D17" s="18">
        <v>0</v>
      </c>
      <c r="E17" s="18" t="s">
        <v>2558</v>
      </c>
      <c r="F17" s="18" t="s">
        <v>2559</v>
      </c>
      <c r="G17" s="18" t="s">
        <v>2560</v>
      </c>
      <c r="H17" s="22">
        <v>0</v>
      </c>
      <c r="I17" s="22">
        <v>0</v>
      </c>
      <c r="J17" s="22">
        <v>0</v>
      </c>
    </row>
    <row r="18" spans="1:10" ht="15.75" customHeight="1">
      <c r="A18" s="10">
        <f t="shared" si="0"/>
        <v>16</v>
      </c>
      <c r="B18" s="11" t="s">
        <v>2445</v>
      </c>
      <c r="C18" s="11" t="s">
        <v>2548</v>
      </c>
      <c r="D18" s="17">
        <v>0</v>
      </c>
      <c r="E18" s="17" t="s">
        <v>2343</v>
      </c>
      <c r="F18" s="17" t="s">
        <v>2561</v>
      </c>
      <c r="G18" s="17" t="s">
        <v>2375</v>
      </c>
      <c r="H18" s="21">
        <v>2</v>
      </c>
      <c r="I18" s="21">
        <v>28</v>
      </c>
      <c r="J18" s="21">
        <v>0</v>
      </c>
    </row>
    <row r="19" spans="1:10" ht="15.75" customHeight="1">
      <c r="A19" s="10">
        <f t="shared" si="0"/>
        <v>15</v>
      </c>
      <c r="B19" s="12" t="s">
        <v>2448</v>
      </c>
      <c r="C19" s="12" t="s">
        <v>2548</v>
      </c>
      <c r="D19" s="18" t="s">
        <v>2342</v>
      </c>
      <c r="E19" s="18" t="s">
        <v>2377</v>
      </c>
      <c r="F19" s="18" t="s">
        <v>2562</v>
      </c>
      <c r="G19" s="18" t="s">
        <v>2505</v>
      </c>
      <c r="H19" s="22">
        <v>3</v>
      </c>
      <c r="I19" s="22">
        <v>27</v>
      </c>
      <c r="J19" s="22">
        <v>0</v>
      </c>
    </row>
    <row r="20" spans="1:10" ht="15.75" customHeight="1">
      <c r="A20" s="10">
        <f t="shared" si="0"/>
        <v>14</v>
      </c>
      <c r="B20" s="11" t="s">
        <v>2451</v>
      </c>
      <c r="C20" s="11" t="s">
        <v>2548</v>
      </c>
      <c r="D20" s="17" t="s">
        <v>2342</v>
      </c>
      <c r="E20" s="17" t="s">
        <v>2383</v>
      </c>
      <c r="F20" s="17" t="s">
        <v>2563</v>
      </c>
      <c r="G20" s="17" t="s">
        <v>2500</v>
      </c>
      <c r="H20" s="21">
        <v>3</v>
      </c>
      <c r="I20" s="21">
        <v>29</v>
      </c>
      <c r="J20" s="21">
        <v>0</v>
      </c>
    </row>
    <row r="21" spans="1:10" ht="15.75" customHeight="1">
      <c r="A21" s="10">
        <f t="shared" si="0"/>
        <v>13</v>
      </c>
      <c r="B21" s="12" t="s">
        <v>2340</v>
      </c>
      <c r="C21" s="12" t="s">
        <v>2548</v>
      </c>
      <c r="D21" s="18" t="s">
        <v>2342</v>
      </c>
      <c r="E21" s="18" t="s">
        <v>2420</v>
      </c>
      <c r="F21" s="18" t="s">
        <v>2564</v>
      </c>
      <c r="G21" s="18" t="s">
        <v>2565</v>
      </c>
      <c r="H21" s="22">
        <v>5</v>
      </c>
      <c r="I21" s="22">
        <v>46</v>
      </c>
      <c r="J21" s="22">
        <v>0</v>
      </c>
    </row>
    <row r="22" spans="1:10" ht="15.75" customHeight="1">
      <c r="A22" s="10">
        <f t="shared" si="0"/>
        <v>12</v>
      </c>
      <c r="B22" s="11" t="s">
        <v>2358</v>
      </c>
      <c r="C22" s="11" t="s">
        <v>2548</v>
      </c>
      <c r="D22" s="17">
        <v>0</v>
      </c>
      <c r="E22" s="17" t="s">
        <v>2479</v>
      </c>
      <c r="F22" s="17" t="s">
        <v>2566</v>
      </c>
      <c r="G22" s="17" t="s">
        <v>2567</v>
      </c>
      <c r="H22" s="21">
        <v>1</v>
      </c>
      <c r="I22" s="21">
        <v>4</v>
      </c>
      <c r="J22" s="21">
        <v>0</v>
      </c>
    </row>
    <row r="23" spans="1:10" ht="15.75" customHeight="1">
      <c r="A23" s="10">
        <f t="shared" si="0"/>
        <v>11</v>
      </c>
      <c r="B23" s="12" t="s">
        <v>2362</v>
      </c>
      <c r="C23" s="12" t="s">
        <v>2548</v>
      </c>
      <c r="D23" s="18" t="s">
        <v>2342</v>
      </c>
      <c r="E23" s="18" t="s">
        <v>2341</v>
      </c>
      <c r="F23" s="18" t="s">
        <v>2400</v>
      </c>
      <c r="G23" s="18" t="s">
        <v>2567</v>
      </c>
      <c r="H23" s="22">
        <v>0</v>
      </c>
      <c r="I23" s="22">
        <v>0</v>
      </c>
      <c r="J23" s="22">
        <v>0</v>
      </c>
    </row>
    <row r="24" spans="1:10" ht="15.75" customHeight="1">
      <c r="A24" s="10">
        <f t="shared" si="0"/>
        <v>10</v>
      </c>
      <c r="B24" s="11" t="s">
        <v>2365</v>
      </c>
      <c r="C24" s="11" t="s">
        <v>2548</v>
      </c>
      <c r="D24" s="17">
        <v>0</v>
      </c>
      <c r="E24" s="17" t="s">
        <v>2420</v>
      </c>
      <c r="F24" s="17" t="s">
        <v>2568</v>
      </c>
      <c r="G24" s="17" t="s">
        <v>2569</v>
      </c>
      <c r="H24" s="21">
        <v>2</v>
      </c>
      <c r="I24" s="21">
        <v>19</v>
      </c>
      <c r="J24" s="21">
        <v>0</v>
      </c>
    </row>
    <row r="25" spans="1:10" ht="15.75" customHeight="1">
      <c r="A25" s="10">
        <f t="shared" si="0"/>
        <v>9</v>
      </c>
      <c r="B25" s="12" t="s">
        <v>2369</v>
      </c>
      <c r="C25" s="12" t="s">
        <v>2548</v>
      </c>
      <c r="D25" s="18" t="s">
        <v>2342</v>
      </c>
      <c r="E25" s="18" t="s">
        <v>2558</v>
      </c>
      <c r="F25" s="18" t="s">
        <v>2570</v>
      </c>
      <c r="G25" s="18" t="s">
        <v>2571</v>
      </c>
      <c r="H25" s="22">
        <v>3</v>
      </c>
      <c r="I25" s="22">
        <v>12</v>
      </c>
      <c r="J25" s="22">
        <v>0</v>
      </c>
    </row>
    <row r="26" spans="1:10" ht="15.75" customHeight="1">
      <c r="A26" s="10">
        <f t="shared" si="0"/>
        <v>8</v>
      </c>
      <c r="B26" s="11" t="s">
        <v>2373</v>
      </c>
      <c r="C26" s="11" t="s">
        <v>2548</v>
      </c>
      <c r="D26" s="17">
        <v>0</v>
      </c>
      <c r="E26" s="17" t="s">
        <v>2395</v>
      </c>
      <c r="F26" s="17" t="s">
        <v>2480</v>
      </c>
      <c r="G26" s="17" t="s">
        <v>2434</v>
      </c>
      <c r="H26" s="21">
        <v>1</v>
      </c>
      <c r="I26" s="21">
        <v>7</v>
      </c>
      <c r="J26" s="21">
        <v>0</v>
      </c>
    </row>
    <row r="27" spans="1:10" ht="15.75" customHeight="1">
      <c r="A27" s="10">
        <f t="shared" si="0"/>
        <v>7</v>
      </c>
      <c r="B27" s="12" t="s">
        <v>2376</v>
      </c>
      <c r="C27" s="12" t="s">
        <v>2548</v>
      </c>
      <c r="D27" s="18" t="s">
        <v>2342</v>
      </c>
      <c r="E27" s="18" t="s">
        <v>2430</v>
      </c>
      <c r="F27" s="18" t="s">
        <v>2572</v>
      </c>
      <c r="G27" s="18" t="s">
        <v>2573</v>
      </c>
      <c r="H27" s="22">
        <v>0</v>
      </c>
      <c r="I27" s="22">
        <v>0</v>
      </c>
      <c r="J27" s="22">
        <v>0</v>
      </c>
    </row>
    <row r="28" spans="1:10" ht="15.75" customHeight="1">
      <c r="A28" s="10">
        <f t="shared" si="0"/>
        <v>6</v>
      </c>
      <c r="B28" s="11" t="s">
        <v>2379</v>
      </c>
      <c r="C28" s="11" t="s">
        <v>2548</v>
      </c>
      <c r="D28" s="17" t="s">
        <v>2342</v>
      </c>
      <c r="E28" s="17" t="s">
        <v>2574</v>
      </c>
      <c r="F28" s="17" t="s">
        <v>2472</v>
      </c>
      <c r="G28" s="17" t="s">
        <v>2528</v>
      </c>
      <c r="H28" s="21">
        <v>3</v>
      </c>
      <c r="I28" s="21">
        <v>25</v>
      </c>
      <c r="J28" s="21">
        <v>0</v>
      </c>
    </row>
    <row r="29" spans="1:10" ht="15.75" customHeight="1">
      <c r="A29" s="10">
        <f t="shared" si="0"/>
        <v>5</v>
      </c>
      <c r="B29" s="12" t="s">
        <v>2386</v>
      </c>
      <c r="C29" s="12" t="s">
        <v>2548</v>
      </c>
      <c r="D29" s="18">
        <v>0</v>
      </c>
      <c r="E29" s="18" t="s">
        <v>2377</v>
      </c>
      <c r="F29" s="18" t="s">
        <v>2575</v>
      </c>
      <c r="G29" s="18" t="s">
        <v>2576</v>
      </c>
      <c r="H29" s="22">
        <v>4</v>
      </c>
      <c r="I29" s="22">
        <v>32</v>
      </c>
      <c r="J29" s="22">
        <v>0</v>
      </c>
    </row>
    <row r="30" spans="1:10" ht="15.75" customHeight="1">
      <c r="A30" s="10">
        <f t="shared" si="0"/>
        <v>4</v>
      </c>
      <c r="B30" s="11" t="s">
        <v>2390</v>
      </c>
      <c r="C30" s="11" t="s">
        <v>2548</v>
      </c>
      <c r="D30" s="17" t="s">
        <v>2342</v>
      </c>
      <c r="E30" s="17" t="s">
        <v>2574</v>
      </c>
      <c r="F30" s="17" t="s">
        <v>2577</v>
      </c>
      <c r="G30" s="17" t="s">
        <v>2576</v>
      </c>
      <c r="H30" s="21">
        <v>4</v>
      </c>
      <c r="I30" s="21">
        <v>28</v>
      </c>
      <c r="J30" s="21">
        <v>0</v>
      </c>
    </row>
    <row r="31" spans="1:10" ht="15.75" customHeight="1">
      <c r="A31" s="10">
        <f t="shared" si="0"/>
        <v>3</v>
      </c>
      <c r="B31" s="12" t="s">
        <v>2394</v>
      </c>
      <c r="C31" s="12" t="s">
        <v>2548</v>
      </c>
      <c r="D31" s="18">
        <v>0</v>
      </c>
      <c r="E31" s="18" t="s">
        <v>2558</v>
      </c>
      <c r="F31" s="18" t="s">
        <v>2578</v>
      </c>
      <c r="G31" s="18" t="s">
        <v>2526</v>
      </c>
      <c r="H31" s="22">
        <v>2</v>
      </c>
      <c r="I31" s="22">
        <v>18</v>
      </c>
      <c r="J31" s="22">
        <v>1</v>
      </c>
    </row>
    <row r="32" spans="1:10" ht="15.75" customHeight="1">
      <c r="A32" s="10">
        <f t="shared" si="0"/>
        <v>2</v>
      </c>
      <c r="B32" s="11" t="s">
        <v>2346</v>
      </c>
      <c r="C32" s="11" t="s">
        <v>2548</v>
      </c>
      <c r="D32" s="17" t="s">
        <v>2342</v>
      </c>
      <c r="E32" s="17" t="s">
        <v>2391</v>
      </c>
      <c r="F32" s="17" t="s">
        <v>2579</v>
      </c>
      <c r="G32" s="17" t="s">
        <v>2580</v>
      </c>
      <c r="H32" s="21">
        <v>1</v>
      </c>
      <c r="I32" s="21">
        <v>18</v>
      </c>
      <c r="J32" s="21">
        <v>1</v>
      </c>
    </row>
    <row r="33" spans="1:10" ht="15.75" customHeight="1">
      <c r="A33" s="10">
        <f t="shared" si="0"/>
        <v>1</v>
      </c>
      <c r="B33" s="12" t="s">
        <v>2398</v>
      </c>
      <c r="C33" s="12" t="s">
        <v>2548</v>
      </c>
      <c r="D33" s="18" t="s">
        <v>2342</v>
      </c>
      <c r="E33" s="18" t="s">
        <v>792</v>
      </c>
      <c r="F33" s="18" t="s">
        <v>2581</v>
      </c>
      <c r="G33" s="18" t="s">
        <v>2450</v>
      </c>
      <c r="H33" s="22">
        <v>3</v>
      </c>
      <c r="I33" s="22">
        <v>57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63">
    <outlinePr summaryBelow="0" summaryRight="0"/>
  </sheetPr>
  <dimension ref="A1:Q1002"/>
  <sheetViews>
    <sheetView zoomScale="150" zoomScaleNormal="150" workbookViewId="0">
      <selection activeCell="H9" sqref="H9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3" width="6.6640625" style="40" bestFit="1" customWidth="1"/>
    <col min="4" max="4" width="7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16.5</v>
      </c>
      <c r="I2" s="2">
        <v>17.5</v>
      </c>
      <c r="J2" s="2">
        <v>10.5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1</v>
      </c>
      <c r="J3" s="7">
        <f>COUNTIFS($A$12:$A$99,"&lt;="&amp;$B$2,$H$12:$H$99,"&gt;-1",J12:J99,"&lt;"&amp;J$2)/COUNTIFS($H$12:$H$99,"&gt;-1",$A$12:$A$99,"&lt;="&amp;$B$2,J$12:J$99,"&lt;&gt;"&amp;J$2)</f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 t="e">
        <f>IF(I3&gt;0.5, 100/(1-1/I3),100/I3-100)</f>
        <v>#DIV/0!</v>
      </c>
      <c r="J4" s="8" t="e">
        <f>IF(J3&gt;0.5, 100/(1-1/J3),100/J3-100)</f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1</v>
      </c>
      <c r="J5" s="7">
        <f>COUNTIFS($A$12:$A$99,"&lt;="&amp;$B$2,$H$12:$H$99,"&gt;-1",$D$12:$D$99,"@*",J$12:J$99,"&lt;"&amp;J$2)/COUNTIFS($A$12:$A$99,"&lt;="&amp;$B$2,$H$12:$H$99,"&gt;-1",$D$12:$D$99,"@*",J$12:J$99,"&lt;&gt;"&amp;J$2)</f>
        <v>1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 t="e">
        <f>IF(I5&gt;0.5, 100/(1-1/I5),100/I5-100)</f>
        <v>#DIV/0!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1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D8" s="8"/>
      <c r="G8" s="3" t="s">
        <v>2318</v>
      </c>
      <c r="H8" s="8" t="e">
        <f>IF(H7&gt;0.5, 100/(1-1/H7),100/H7-100)</f>
        <v>#DIV/0!</v>
      </c>
      <c r="I8" s="8" t="e">
        <f>IF(I7&gt;0.5, 100/(1-1/I7),100/I7-100)</f>
        <v>#DIV/0!</v>
      </c>
      <c r="J8" s="8" t="e">
        <f>IF(J7&gt;0.5, 100/(1-1/J7),100/J7-100)</f>
        <v>#DIV/0!</v>
      </c>
    </row>
    <row r="9" spans="1:17" ht="15.75" customHeight="1">
      <c r="A9" s="1"/>
      <c r="B9" s="1" t="s">
        <v>2582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>
        <v>0</v>
      </c>
      <c r="L9">
        <v>0</v>
      </c>
      <c r="M9">
        <v>0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4</v>
      </c>
      <c r="B12" s="11" t="s">
        <v>2402</v>
      </c>
      <c r="C12" s="11" t="s">
        <v>2548</v>
      </c>
      <c r="D12" s="17" t="s">
        <v>2342</v>
      </c>
      <c r="E12" s="17" t="s">
        <v>2474</v>
      </c>
      <c r="F12" s="17" t="s">
        <v>2583</v>
      </c>
      <c r="G12" s="17" t="s">
        <v>2361</v>
      </c>
      <c r="H12" s="21">
        <v>0</v>
      </c>
      <c r="I12" s="21">
        <v>0</v>
      </c>
      <c r="J12" s="21">
        <v>0</v>
      </c>
    </row>
    <row r="13" spans="1:17" ht="15.75" customHeight="1">
      <c r="A13" s="10">
        <f t="shared" si="0"/>
        <v>3</v>
      </c>
      <c r="B13" s="12" t="s">
        <v>2406</v>
      </c>
      <c r="C13" s="12" t="s">
        <v>2548</v>
      </c>
      <c r="D13" s="18">
        <v>0</v>
      </c>
      <c r="E13" s="18" t="s">
        <v>2343</v>
      </c>
      <c r="F13" s="18" t="s">
        <v>2584</v>
      </c>
      <c r="G13" s="18" t="s">
        <v>2536</v>
      </c>
      <c r="H13" s="22">
        <v>1</v>
      </c>
      <c r="I13" s="22">
        <v>6</v>
      </c>
      <c r="J13" s="22">
        <v>0</v>
      </c>
    </row>
    <row r="14" spans="1:17" ht="15.75" customHeight="1">
      <c r="A14" s="10">
        <f t="shared" si="0"/>
        <v>2</v>
      </c>
      <c r="B14" s="11" t="s">
        <v>2409</v>
      </c>
      <c r="C14" s="11" t="s">
        <v>2548</v>
      </c>
      <c r="D14" s="17">
        <v>0</v>
      </c>
      <c r="E14" s="17" t="s">
        <v>2574</v>
      </c>
      <c r="F14" s="17" t="s">
        <v>2585</v>
      </c>
      <c r="G14" s="17" t="s">
        <v>2450</v>
      </c>
      <c r="H14" s="21">
        <v>1</v>
      </c>
      <c r="I14" s="21">
        <v>4</v>
      </c>
      <c r="J14" s="21">
        <v>0</v>
      </c>
    </row>
    <row r="15" spans="1:17" ht="15.75" customHeight="1">
      <c r="A15" s="10">
        <f t="shared" si="0"/>
        <v>1</v>
      </c>
      <c r="B15" s="12" t="s">
        <v>2470</v>
      </c>
      <c r="C15" s="12" t="s">
        <v>2548</v>
      </c>
      <c r="D15" s="18" t="s">
        <v>2342</v>
      </c>
      <c r="E15" s="18" t="s">
        <v>2420</v>
      </c>
      <c r="F15" s="18" t="s">
        <v>2586</v>
      </c>
      <c r="G15" s="18" t="s">
        <v>2587</v>
      </c>
      <c r="H15" s="22">
        <v>1</v>
      </c>
      <c r="I15" s="22">
        <v>5</v>
      </c>
      <c r="J15" s="22">
        <v>0</v>
      </c>
    </row>
    <row r="16" spans="1:17" ht="15.75" customHeight="1">
      <c r="A16" s="10">
        <f t="shared" si="0"/>
        <v>0</v>
      </c>
      <c r="B16" s="11"/>
      <c r="C16" s="11"/>
      <c r="D16" s="17"/>
      <c r="E16" s="17"/>
      <c r="F16" s="17"/>
      <c r="G16" s="17"/>
      <c r="H16" s="21"/>
      <c r="I16" s="21"/>
      <c r="J16" s="21"/>
    </row>
    <row r="17" spans="1:10" ht="15.75" customHeight="1">
      <c r="A17" s="10">
        <f t="shared" si="0"/>
        <v>0</v>
      </c>
      <c r="B17" s="12"/>
      <c r="C17" s="12"/>
      <c r="D17" s="18"/>
      <c r="E17" s="18"/>
      <c r="F17" s="18"/>
      <c r="G17" s="18"/>
      <c r="H17" s="22"/>
      <c r="I17" s="22"/>
      <c r="J17" s="22"/>
    </row>
    <row r="18" spans="1:10" ht="15.75" customHeight="1">
      <c r="A18" s="10">
        <f t="shared" si="0"/>
        <v>0</v>
      </c>
      <c r="B18" s="11"/>
      <c r="C18" s="11"/>
      <c r="D18" s="17"/>
      <c r="E18" s="17"/>
      <c r="F18" s="17"/>
      <c r="G18" s="17"/>
      <c r="H18" s="21"/>
      <c r="I18" s="21"/>
      <c r="J18" s="21"/>
    </row>
    <row r="19" spans="1:10" ht="15.75" customHeight="1">
      <c r="A19" s="10">
        <f t="shared" si="0"/>
        <v>0</v>
      </c>
      <c r="B19" s="12"/>
      <c r="C19" s="12"/>
      <c r="D19" s="18"/>
      <c r="E19" s="18"/>
      <c r="F19" s="18"/>
      <c r="G19" s="18"/>
      <c r="H19" s="22"/>
      <c r="I19" s="22"/>
      <c r="J19" s="22"/>
    </row>
    <row r="20" spans="1:10" ht="15.75" customHeight="1">
      <c r="A20" s="10">
        <f t="shared" si="0"/>
        <v>0</v>
      </c>
      <c r="B20" s="11"/>
      <c r="C20" s="11"/>
      <c r="D20" s="17"/>
      <c r="E20" s="17"/>
      <c r="F20" s="17"/>
      <c r="G20" s="17"/>
      <c r="H20" s="21"/>
      <c r="I20" s="21"/>
      <c r="J20" s="21"/>
    </row>
    <row r="21" spans="1:10" ht="15.75" customHeight="1">
      <c r="A21" s="10">
        <f t="shared" si="0"/>
        <v>0</v>
      </c>
      <c r="B21" s="12"/>
      <c r="C21" s="12"/>
      <c r="D21" s="18"/>
      <c r="E21" s="18"/>
      <c r="F21" s="18"/>
      <c r="G21" s="18"/>
      <c r="H21" s="22"/>
      <c r="I21" s="22"/>
      <c r="J21" s="22"/>
    </row>
    <row r="22" spans="1:10" ht="15.75" customHeight="1">
      <c r="A22" s="10">
        <f t="shared" si="0"/>
        <v>0</v>
      </c>
      <c r="B22" s="11"/>
      <c r="C22" s="11"/>
      <c r="D22" s="17"/>
      <c r="E22" s="17"/>
      <c r="F22" s="17"/>
      <c r="G22" s="17"/>
      <c r="H22" s="21"/>
      <c r="I22" s="21"/>
      <c r="J22" s="21"/>
    </row>
    <row r="23" spans="1:10" ht="15.75" customHeight="1">
      <c r="A23" s="10">
        <f t="shared" si="0"/>
        <v>0</v>
      </c>
      <c r="B23" s="12"/>
      <c r="C23" s="12"/>
      <c r="D23" s="18"/>
      <c r="E23" s="18"/>
      <c r="F23" s="18"/>
      <c r="G23" s="18"/>
      <c r="H23" s="22"/>
      <c r="I23" s="22"/>
      <c r="J23" s="22"/>
    </row>
    <row r="24" spans="1:10" ht="15.75" customHeight="1">
      <c r="A24" s="10">
        <f t="shared" si="0"/>
        <v>0</v>
      </c>
      <c r="B24" s="11"/>
      <c r="C24" s="11"/>
      <c r="D24" s="17"/>
      <c r="E24" s="17"/>
      <c r="F24" s="17"/>
      <c r="G24" s="17"/>
      <c r="H24" s="21"/>
      <c r="I24" s="21"/>
      <c r="J24" s="21"/>
    </row>
    <row r="25" spans="1:10" ht="15.75" customHeight="1">
      <c r="A25" s="10">
        <f t="shared" si="0"/>
        <v>0</v>
      </c>
      <c r="B25" s="12"/>
      <c r="C25" s="12"/>
      <c r="D25" s="18"/>
      <c r="E25" s="18"/>
      <c r="F25" s="18"/>
      <c r="G25" s="18"/>
      <c r="H25" s="22"/>
      <c r="I25" s="22"/>
      <c r="J25" s="22"/>
    </row>
    <row r="26" spans="1:10" ht="15.75" customHeight="1">
      <c r="A26" s="10">
        <f t="shared" si="0"/>
        <v>0</v>
      </c>
      <c r="B26" s="11"/>
      <c r="C26" s="11"/>
      <c r="D26" s="17"/>
      <c r="E26" s="17"/>
      <c r="F26" s="17"/>
      <c r="G26" s="17"/>
      <c r="H26" s="21"/>
      <c r="I26" s="21"/>
      <c r="J26" s="21"/>
    </row>
    <row r="27" spans="1:10" ht="15.75" customHeight="1">
      <c r="A27" s="10">
        <f t="shared" si="0"/>
        <v>0</v>
      </c>
      <c r="B27" s="12"/>
      <c r="C27" s="12"/>
      <c r="D27" s="18"/>
      <c r="E27" s="18"/>
      <c r="F27" s="18"/>
      <c r="G27" s="18"/>
      <c r="H27" s="22"/>
      <c r="I27" s="22"/>
      <c r="J27" s="22"/>
    </row>
    <row r="28" spans="1:10" ht="15.75" customHeight="1">
      <c r="A28" s="10">
        <f t="shared" si="0"/>
        <v>0</v>
      </c>
      <c r="B28" s="11"/>
      <c r="C28" s="11"/>
      <c r="D28" s="17"/>
      <c r="E28" s="17"/>
      <c r="F28" s="17"/>
      <c r="G28" s="17"/>
      <c r="H28" s="21"/>
      <c r="I28" s="21"/>
      <c r="J28" s="21"/>
    </row>
    <row r="29" spans="1:10" ht="15.75" customHeight="1">
      <c r="A29" s="10">
        <f t="shared" si="0"/>
        <v>0</v>
      </c>
      <c r="B29" s="12"/>
      <c r="C29" s="12"/>
      <c r="D29" s="18"/>
      <c r="E29" s="18"/>
      <c r="F29" s="18"/>
      <c r="G29" s="18"/>
      <c r="H29" s="22"/>
      <c r="I29" s="22"/>
      <c r="J29" s="22"/>
    </row>
    <row r="30" spans="1:10" ht="15.75" customHeight="1">
      <c r="A30" s="10">
        <f t="shared" si="0"/>
        <v>0</v>
      </c>
      <c r="B30" s="11"/>
      <c r="C30" s="11"/>
      <c r="D30" s="17"/>
      <c r="E30" s="17"/>
      <c r="F30" s="17"/>
      <c r="G30" s="17"/>
      <c r="H30" s="21"/>
      <c r="I30" s="21"/>
      <c r="J30" s="21"/>
    </row>
    <row r="31" spans="1:10" ht="15.75" customHeight="1">
      <c r="A31" s="10">
        <f t="shared" si="0"/>
        <v>0</v>
      </c>
      <c r="B31" s="12"/>
      <c r="C31" s="12"/>
      <c r="D31" s="18"/>
      <c r="E31" s="18"/>
      <c r="F31" s="18"/>
      <c r="G31" s="18"/>
      <c r="H31" s="22"/>
      <c r="I31" s="22"/>
      <c r="J31" s="22"/>
    </row>
    <row r="32" spans="1:10" ht="15.75" customHeight="1">
      <c r="A32" s="10">
        <f t="shared" si="0"/>
        <v>0</v>
      </c>
      <c r="B32" s="11"/>
      <c r="C32" s="11"/>
      <c r="D32" s="17"/>
      <c r="E32" s="17"/>
      <c r="F32" s="17"/>
      <c r="G32" s="17"/>
      <c r="H32" s="21"/>
      <c r="I32" s="21"/>
      <c r="J32" s="21"/>
    </row>
    <row r="33" spans="1:10" ht="15.75" customHeight="1">
      <c r="A33" s="10">
        <f t="shared" si="0"/>
        <v>0</v>
      </c>
      <c r="B33" s="12"/>
      <c r="C33" s="12"/>
      <c r="D33" s="18"/>
      <c r="E33" s="18"/>
      <c r="F33" s="18"/>
      <c r="G33" s="18"/>
      <c r="H33" s="22"/>
      <c r="I33" s="22"/>
      <c r="J33" s="22"/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65">
    <outlinePr summaryBelow="0" summaryRight="0"/>
  </sheetPr>
  <dimension ref="A1:Q1002"/>
  <sheetViews>
    <sheetView workbookViewId="0">
      <selection activeCell="H9" sqref="H9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16.5</v>
      </c>
      <c r="I2" s="2">
        <v>17.5</v>
      </c>
      <c r="J2" s="2">
        <v>10.5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0.8666666666666667</v>
      </c>
      <c r="J3" s="7">
        <f>COUNTIFS($A$12:$A$99,"&lt;="&amp;$B$2,$H$12:$H$99,"&gt;-1",J12:J99,"&lt;"&amp;J$2)/COUNTIFS($H$12:$H$99,"&gt;-1",$A$12:$A$99,"&lt;="&amp;$B$2,J$12:J$99,"&lt;&gt;"&amp;J$2)</f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>
        <f>IF(I3&gt;0.5, 100/(1-1/I3),100/I3-100)</f>
        <v>-650.00000000000045</v>
      </c>
      <c r="J4" s="8" t="e">
        <f>IF(J3&gt;0.5, 100/(1-1/J3),100/J3-100)</f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0.77777777777777779</v>
      </c>
      <c r="J5" s="7">
        <f>COUNTIFS($A$12:$A$99,"&lt;="&amp;$B$2,$H$12:$H$99,"&gt;-1",$D$12:$D$99,"@*",J$12:J$99,"&lt;"&amp;J$2)/COUNTIFS($A$12:$A$99,"&lt;="&amp;$B$2,$H$12:$H$99,"&gt;-1",$D$12:$D$99,"@*",J$12:J$99,"&lt;&gt;"&amp;J$2)</f>
        <v>1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>
        <f>IF(I5&gt;0.5, 100/(1-1/I5),100/I5-100)</f>
        <v>-350.00000000000017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1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D8" s="8"/>
      <c r="G8" s="3" t="s">
        <v>2318</v>
      </c>
      <c r="H8" s="8" t="e">
        <f>IF(H7&gt;0.5, 100/(1-1/H7),100/H7-100)</f>
        <v>#DIV/0!</v>
      </c>
      <c r="I8" s="8" t="e">
        <f>IF(I7&gt;0.5, 100/(1-1/I7),100/I7-100)</f>
        <v>#DIV/0!</v>
      </c>
      <c r="J8" s="8" t="e">
        <f>IF(J7&gt;0.5, 100/(1-1/J7),100/J7-100)</f>
        <v>#DIV/0!</v>
      </c>
    </row>
    <row r="9" spans="1:17" ht="15.75" customHeight="1">
      <c r="A9" s="1"/>
      <c r="B9" s="1" t="s">
        <v>2588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>
        <v>0</v>
      </c>
      <c r="L9">
        <v>0</v>
      </c>
      <c r="M9">
        <v>0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2436</v>
      </c>
      <c r="C12" s="11" t="s">
        <v>2383</v>
      </c>
      <c r="D12" s="17" t="s">
        <v>2342</v>
      </c>
      <c r="E12" s="17" t="s">
        <v>792</v>
      </c>
      <c r="F12" s="17" t="s">
        <v>2589</v>
      </c>
      <c r="G12" s="17" t="s">
        <v>2590</v>
      </c>
      <c r="H12" s="21">
        <v>3</v>
      </c>
      <c r="I12" s="21">
        <v>18</v>
      </c>
      <c r="J12" s="21">
        <v>0</v>
      </c>
    </row>
    <row r="13" spans="1:17" ht="15.75" customHeight="1">
      <c r="A13" s="10">
        <f t="shared" si="0"/>
        <v>21</v>
      </c>
      <c r="B13" s="12" t="s">
        <v>2439</v>
      </c>
      <c r="C13" s="12" t="s">
        <v>2383</v>
      </c>
      <c r="D13" s="18">
        <v>0</v>
      </c>
      <c r="E13" s="18" t="s">
        <v>287</v>
      </c>
      <c r="F13" s="18" t="s">
        <v>2591</v>
      </c>
      <c r="G13" s="18" t="s">
        <v>2592</v>
      </c>
      <c r="H13" s="22">
        <v>0</v>
      </c>
      <c r="I13" s="22">
        <v>0</v>
      </c>
      <c r="J13" s="22">
        <v>0</v>
      </c>
    </row>
    <row r="14" spans="1:17" ht="15.75" customHeight="1">
      <c r="A14" s="10">
        <f t="shared" si="0"/>
        <v>20</v>
      </c>
      <c r="B14" s="11" t="s">
        <v>2442</v>
      </c>
      <c r="C14" s="11" t="s">
        <v>2383</v>
      </c>
      <c r="D14" s="17" t="s">
        <v>2342</v>
      </c>
      <c r="E14" s="17" t="s">
        <v>2351</v>
      </c>
      <c r="F14" s="17" t="s">
        <v>2593</v>
      </c>
      <c r="G14" s="17" t="s">
        <v>2594</v>
      </c>
      <c r="H14" s="21">
        <v>5</v>
      </c>
      <c r="I14" s="21">
        <v>47</v>
      </c>
      <c r="J14" s="21">
        <v>0</v>
      </c>
    </row>
    <row r="15" spans="1:17" ht="15.75" customHeight="1">
      <c r="A15" s="10">
        <f t="shared" si="0"/>
        <v>19</v>
      </c>
      <c r="B15" s="12" t="s">
        <v>2445</v>
      </c>
      <c r="C15" s="12" t="s">
        <v>2383</v>
      </c>
      <c r="D15" s="18">
        <v>0</v>
      </c>
      <c r="E15" s="18" t="s">
        <v>2440</v>
      </c>
      <c r="F15" s="18" t="s">
        <v>2579</v>
      </c>
      <c r="G15" s="18" t="s">
        <v>2594</v>
      </c>
      <c r="H15" s="22">
        <v>3</v>
      </c>
      <c r="I15" s="22">
        <v>39</v>
      </c>
      <c r="J15" s="22">
        <v>1</v>
      </c>
    </row>
    <row r="16" spans="1:17" ht="15.75" customHeight="1">
      <c r="A16" s="10">
        <f t="shared" si="0"/>
        <v>18</v>
      </c>
      <c r="B16" s="11" t="s">
        <v>2448</v>
      </c>
      <c r="C16" s="11" t="s">
        <v>2383</v>
      </c>
      <c r="D16" s="17" t="s">
        <v>2342</v>
      </c>
      <c r="E16" s="17" t="s">
        <v>2574</v>
      </c>
      <c r="F16" s="17" t="s">
        <v>2484</v>
      </c>
      <c r="G16" s="17" t="s">
        <v>2595</v>
      </c>
      <c r="H16" s="21">
        <v>3</v>
      </c>
      <c r="I16" s="21">
        <v>55</v>
      </c>
      <c r="J16" s="21">
        <v>0</v>
      </c>
    </row>
    <row r="17" spans="1:10" ht="15.75" customHeight="1">
      <c r="A17" s="10">
        <f t="shared" si="0"/>
        <v>17</v>
      </c>
      <c r="B17" s="12" t="s">
        <v>2451</v>
      </c>
      <c r="C17" s="12" t="s">
        <v>2383</v>
      </c>
      <c r="D17" s="18">
        <v>0</v>
      </c>
      <c r="E17" s="18" t="s">
        <v>2548</v>
      </c>
      <c r="F17" s="18" t="s">
        <v>2596</v>
      </c>
      <c r="G17" s="18" t="s">
        <v>2597</v>
      </c>
      <c r="H17" s="22">
        <v>2</v>
      </c>
      <c r="I17" s="22">
        <v>21</v>
      </c>
      <c r="J17" s="22">
        <v>0</v>
      </c>
    </row>
    <row r="18" spans="1:10" ht="15.75" customHeight="1">
      <c r="A18" s="10">
        <f t="shared" si="0"/>
        <v>16</v>
      </c>
      <c r="B18" s="11" t="s">
        <v>2453</v>
      </c>
      <c r="C18" s="11" t="s">
        <v>2383</v>
      </c>
      <c r="D18" s="17" t="s">
        <v>2342</v>
      </c>
      <c r="E18" s="17" t="s">
        <v>2395</v>
      </c>
      <c r="F18" s="17" t="s">
        <v>2598</v>
      </c>
      <c r="G18" s="17" t="s">
        <v>2464</v>
      </c>
      <c r="H18" s="21">
        <v>3</v>
      </c>
      <c r="I18" s="21">
        <v>25</v>
      </c>
      <c r="J18" s="21">
        <v>0</v>
      </c>
    </row>
    <row r="19" spans="1:10" ht="15.75" customHeight="1">
      <c r="A19" s="10">
        <f t="shared" si="0"/>
        <v>15</v>
      </c>
      <c r="B19" s="12" t="s">
        <v>2340</v>
      </c>
      <c r="C19" s="12" t="s">
        <v>2383</v>
      </c>
      <c r="D19" s="18" t="s">
        <v>2342</v>
      </c>
      <c r="E19" s="18" t="s">
        <v>2410</v>
      </c>
      <c r="F19" s="18" t="s">
        <v>2599</v>
      </c>
      <c r="G19" s="18" t="s">
        <v>2567</v>
      </c>
      <c r="H19" s="22">
        <v>3</v>
      </c>
      <c r="I19" s="22">
        <v>13</v>
      </c>
      <c r="J19" s="22">
        <v>0</v>
      </c>
    </row>
    <row r="20" spans="1:10" ht="15.75" customHeight="1">
      <c r="A20" s="10">
        <f t="shared" si="0"/>
        <v>14</v>
      </c>
      <c r="B20" s="11" t="s">
        <v>2358</v>
      </c>
      <c r="C20" s="11" t="s">
        <v>2383</v>
      </c>
      <c r="D20" s="17" t="s">
        <v>2342</v>
      </c>
      <c r="E20" s="17" t="s">
        <v>2415</v>
      </c>
      <c r="F20" s="17" t="s">
        <v>2600</v>
      </c>
      <c r="G20" s="17" t="s">
        <v>2601</v>
      </c>
      <c r="H20" s="21">
        <v>4</v>
      </c>
      <c r="I20" s="21">
        <v>24</v>
      </c>
      <c r="J20" s="21">
        <v>0</v>
      </c>
    </row>
    <row r="21" spans="1:10" ht="15.75" customHeight="1">
      <c r="A21" s="10">
        <f t="shared" si="0"/>
        <v>13</v>
      </c>
      <c r="B21" s="12" t="s">
        <v>2386</v>
      </c>
      <c r="C21" s="12" t="s">
        <v>2548</v>
      </c>
      <c r="D21" s="18">
        <v>0</v>
      </c>
      <c r="E21" s="18" t="s">
        <v>2377</v>
      </c>
      <c r="F21" s="18" t="s">
        <v>2575</v>
      </c>
      <c r="G21" s="18" t="s">
        <v>2602</v>
      </c>
      <c r="H21" s="22">
        <v>4</v>
      </c>
      <c r="I21" s="22">
        <v>17</v>
      </c>
      <c r="J21" s="22">
        <v>0</v>
      </c>
    </row>
    <row r="22" spans="1:10" ht="15.75" customHeight="1">
      <c r="A22" s="10">
        <f t="shared" si="0"/>
        <v>12</v>
      </c>
      <c r="B22" s="11" t="s">
        <v>2390</v>
      </c>
      <c r="C22" s="11" t="s">
        <v>2548</v>
      </c>
      <c r="D22" s="17" t="s">
        <v>2342</v>
      </c>
      <c r="E22" s="17" t="s">
        <v>2574</v>
      </c>
      <c r="F22" s="17" t="s">
        <v>2577</v>
      </c>
      <c r="G22" s="17" t="s">
        <v>2587</v>
      </c>
      <c r="H22" s="21">
        <v>3</v>
      </c>
      <c r="I22" s="21">
        <v>14</v>
      </c>
      <c r="J22" s="21">
        <v>0</v>
      </c>
    </row>
    <row r="23" spans="1:10" ht="15.75" customHeight="1">
      <c r="A23" s="10">
        <f t="shared" si="0"/>
        <v>11</v>
      </c>
      <c r="B23" s="12" t="s">
        <v>2394</v>
      </c>
      <c r="C23" s="12" t="s">
        <v>2548</v>
      </c>
      <c r="D23" s="18">
        <v>0</v>
      </c>
      <c r="E23" s="18" t="s">
        <v>2558</v>
      </c>
      <c r="F23" s="18" t="s">
        <v>2578</v>
      </c>
      <c r="G23" s="18" t="s">
        <v>2536</v>
      </c>
      <c r="H23" s="22">
        <v>1</v>
      </c>
      <c r="I23" s="22">
        <v>8</v>
      </c>
      <c r="J23" s="22">
        <v>0</v>
      </c>
    </row>
    <row r="24" spans="1:10" ht="15.75" customHeight="1">
      <c r="A24" s="10">
        <f t="shared" si="0"/>
        <v>10</v>
      </c>
      <c r="B24" s="11" t="s">
        <v>2346</v>
      </c>
      <c r="C24" s="11" t="s">
        <v>2548</v>
      </c>
      <c r="D24" s="17" t="s">
        <v>2342</v>
      </c>
      <c r="E24" s="17" t="s">
        <v>2391</v>
      </c>
      <c r="F24" s="17" t="s">
        <v>2579</v>
      </c>
      <c r="G24" s="17" t="s">
        <v>2441</v>
      </c>
      <c r="H24" s="21">
        <v>3</v>
      </c>
      <c r="I24" s="21">
        <v>17</v>
      </c>
      <c r="J24" s="21">
        <v>0</v>
      </c>
    </row>
    <row r="25" spans="1:10" ht="15.75" customHeight="1">
      <c r="A25" s="10">
        <f t="shared" si="0"/>
        <v>9</v>
      </c>
      <c r="B25" s="12" t="s">
        <v>2398</v>
      </c>
      <c r="C25" s="12" t="s">
        <v>2548</v>
      </c>
      <c r="D25" s="18" t="s">
        <v>2342</v>
      </c>
      <c r="E25" s="18" t="s">
        <v>792</v>
      </c>
      <c r="F25" s="18" t="s">
        <v>2581</v>
      </c>
      <c r="G25" s="18" t="s">
        <v>2438</v>
      </c>
      <c r="H25" s="22">
        <v>1</v>
      </c>
      <c r="I25" s="22">
        <v>4</v>
      </c>
      <c r="J25" s="22">
        <v>0</v>
      </c>
    </row>
    <row r="26" spans="1:10" ht="15.75" customHeight="1">
      <c r="A26" s="10">
        <f t="shared" si="0"/>
        <v>8</v>
      </c>
      <c r="B26" s="11" t="s">
        <v>2603</v>
      </c>
      <c r="C26" s="11" t="s">
        <v>2548</v>
      </c>
      <c r="D26" s="17">
        <v>0</v>
      </c>
      <c r="E26" s="17" t="s">
        <v>2403</v>
      </c>
      <c r="F26" s="17" t="s">
        <v>2604</v>
      </c>
      <c r="G26" s="17" t="s">
        <v>2587</v>
      </c>
      <c r="H26" s="21">
        <v>1</v>
      </c>
      <c r="I26" s="21">
        <v>5</v>
      </c>
      <c r="J26" s="21">
        <v>0</v>
      </c>
    </row>
    <row r="27" spans="1:10" ht="15.75" customHeight="1">
      <c r="A27" s="10">
        <f t="shared" si="0"/>
        <v>7</v>
      </c>
      <c r="B27" s="12" t="s">
        <v>2358</v>
      </c>
      <c r="C27" s="12" t="s">
        <v>2383</v>
      </c>
      <c r="D27" s="18" t="s">
        <v>2342</v>
      </c>
      <c r="E27" s="18" t="s">
        <v>2415</v>
      </c>
      <c r="F27" s="18" t="s">
        <v>2600</v>
      </c>
      <c r="G27" s="18" t="s">
        <v>2601</v>
      </c>
      <c r="H27" s="22">
        <v>4</v>
      </c>
      <c r="I27" s="22">
        <v>24</v>
      </c>
      <c r="J27" s="22">
        <v>0</v>
      </c>
    </row>
    <row r="28" spans="1:10" ht="15.75" customHeight="1">
      <c r="A28" s="10">
        <f t="shared" si="0"/>
        <v>6</v>
      </c>
      <c r="B28" s="11" t="s">
        <v>2386</v>
      </c>
      <c r="C28" s="11" t="s">
        <v>2548</v>
      </c>
      <c r="D28" s="17">
        <v>0</v>
      </c>
      <c r="E28" s="17" t="s">
        <v>2377</v>
      </c>
      <c r="F28" s="17" t="s">
        <v>2575</v>
      </c>
      <c r="G28" s="17" t="s">
        <v>2602</v>
      </c>
      <c r="H28" s="21">
        <v>4</v>
      </c>
      <c r="I28" s="21">
        <v>17</v>
      </c>
      <c r="J28" s="21">
        <v>0</v>
      </c>
    </row>
    <row r="29" spans="1:10" ht="15.75" customHeight="1">
      <c r="A29" s="10">
        <f t="shared" si="0"/>
        <v>5</v>
      </c>
      <c r="B29" s="12" t="s">
        <v>2390</v>
      </c>
      <c r="C29" s="12" t="s">
        <v>2548</v>
      </c>
      <c r="D29" s="18" t="s">
        <v>2342</v>
      </c>
      <c r="E29" s="18" t="s">
        <v>2574</v>
      </c>
      <c r="F29" s="18" t="s">
        <v>2577</v>
      </c>
      <c r="G29" s="18" t="s">
        <v>2438</v>
      </c>
      <c r="H29" s="22">
        <v>3</v>
      </c>
      <c r="I29" s="22">
        <v>14</v>
      </c>
      <c r="J29" s="22">
        <v>0</v>
      </c>
    </row>
    <row r="30" spans="1:10" ht="15.75" customHeight="1">
      <c r="A30" s="10">
        <f t="shared" si="0"/>
        <v>4</v>
      </c>
      <c r="B30" s="11" t="s">
        <v>2394</v>
      </c>
      <c r="C30" s="11" t="s">
        <v>2548</v>
      </c>
      <c r="D30" s="17">
        <v>0</v>
      </c>
      <c r="E30" s="17" t="s">
        <v>2558</v>
      </c>
      <c r="F30" s="17" t="s">
        <v>2578</v>
      </c>
      <c r="G30" s="17" t="s">
        <v>2536</v>
      </c>
      <c r="H30" s="21">
        <v>1</v>
      </c>
      <c r="I30" s="21">
        <v>8</v>
      </c>
      <c r="J30" s="21">
        <v>0</v>
      </c>
    </row>
    <row r="31" spans="1:10" ht="15.75" customHeight="1">
      <c r="A31" s="10">
        <f t="shared" si="0"/>
        <v>3</v>
      </c>
      <c r="B31" s="12" t="s">
        <v>2346</v>
      </c>
      <c r="C31" s="12" t="s">
        <v>2548</v>
      </c>
      <c r="D31" s="18" t="s">
        <v>2342</v>
      </c>
      <c r="E31" s="18" t="s">
        <v>2391</v>
      </c>
      <c r="F31" s="18" t="s">
        <v>2579</v>
      </c>
      <c r="G31" s="18" t="s">
        <v>2441</v>
      </c>
      <c r="H31" s="22">
        <v>3</v>
      </c>
      <c r="I31" s="22">
        <v>17</v>
      </c>
      <c r="J31" s="22">
        <v>0</v>
      </c>
    </row>
    <row r="32" spans="1:10" ht="15.75" customHeight="1">
      <c r="A32" s="10">
        <f t="shared" si="0"/>
        <v>2</v>
      </c>
      <c r="B32" s="11" t="s">
        <v>2398</v>
      </c>
      <c r="C32" s="11" t="s">
        <v>2548</v>
      </c>
      <c r="D32" s="17" t="s">
        <v>2342</v>
      </c>
      <c r="E32" s="17" t="s">
        <v>792</v>
      </c>
      <c r="F32" s="17" t="s">
        <v>2581</v>
      </c>
      <c r="G32" s="17" t="s">
        <v>2438</v>
      </c>
      <c r="H32" s="21">
        <v>1</v>
      </c>
      <c r="I32" s="21">
        <v>4</v>
      </c>
      <c r="J32" s="21">
        <v>0</v>
      </c>
    </row>
    <row r="33" spans="1:10" ht="15.75" customHeight="1">
      <c r="A33" s="10">
        <f t="shared" si="0"/>
        <v>1</v>
      </c>
      <c r="B33" s="12" t="s">
        <v>2603</v>
      </c>
      <c r="C33" s="12" t="s">
        <v>2548</v>
      </c>
      <c r="D33" s="18">
        <v>0</v>
      </c>
      <c r="E33" s="18" t="s">
        <v>2403</v>
      </c>
      <c r="F33" s="18" t="s">
        <v>2604</v>
      </c>
      <c r="G33" s="18" t="s">
        <v>2587</v>
      </c>
      <c r="H33" s="22">
        <v>1</v>
      </c>
      <c r="I33" s="22">
        <v>5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67">
    <outlinePr summaryBelow="0" summaryRight="0"/>
  </sheetPr>
  <dimension ref="A1:Q1002"/>
  <sheetViews>
    <sheetView workbookViewId="0"/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11.5</v>
      </c>
      <c r="I2" s="5">
        <v>2.5</v>
      </c>
      <c r="J2" s="5">
        <v>1.5</v>
      </c>
      <c r="K2" s="2">
        <v>16.5</v>
      </c>
      <c r="L2" s="2">
        <v>17.5</v>
      </c>
      <c r="M2" s="2">
        <v>10.5</v>
      </c>
      <c r="N2" s="5">
        <v>1.5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0.73333333333333328</v>
      </c>
      <c r="I3" s="7">
        <f t="shared" si="1"/>
        <v>0</v>
      </c>
      <c r="J3" s="7">
        <f t="shared" si="1"/>
        <v>1</v>
      </c>
      <c r="K3" s="7">
        <f t="shared" si="1"/>
        <v>1</v>
      </c>
      <c r="L3" s="7">
        <f t="shared" si="1"/>
        <v>0.8666666666666667</v>
      </c>
      <c r="M3" s="7">
        <f t="shared" si="1"/>
        <v>1</v>
      </c>
      <c r="N3" s="7">
        <f t="shared" si="1"/>
        <v>0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O4" si="2">IF(H3&gt;0.5, 100/(1-1/H3),100/H3-100)</f>
        <v>-274.99999999999989</v>
      </c>
      <c r="I4" s="8" t="e">
        <f t="shared" si="2"/>
        <v>#DIV/0!</v>
      </c>
      <c r="J4" s="8" t="e">
        <f t="shared" si="2"/>
        <v>#DIV/0!</v>
      </c>
      <c r="K4" s="8" t="e">
        <f t="shared" si="2"/>
        <v>#DIV/0!</v>
      </c>
      <c r="L4" s="8">
        <f t="shared" si="2"/>
        <v>-650.00000000000045</v>
      </c>
      <c r="M4" s="8" t="e">
        <f t="shared" si="2"/>
        <v>#DIV/0!</v>
      </c>
      <c r="N4" s="8" t="e">
        <f t="shared" si="2"/>
        <v>#DIV/0!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0.83333333333333337</v>
      </c>
      <c r="I5" s="7">
        <f t="shared" si="3"/>
        <v>0</v>
      </c>
      <c r="J5" s="7">
        <f t="shared" si="3"/>
        <v>1</v>
      </c>
      <c r="K5" s="7">
        <f t="shared" si="3"/>
        <v>1</v>
      </c>
      <c r="L5" s="7">
        <f t="shared" si="3"/>
        <v>0.66666666666666663</v>
      </c>
      <c r="M5" s="7">
        <f t="shared" si="3"/>
        <v>1</v>
      </c>
      <c r="N5" s="7">
        <f t="shared" si="3"/>
        <v>0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>
        <f t="shared" ref="H6:O6" si="4">IF(H5&gt;0.5, 100/(1-1/H5),100/H5-100)</f>
        <v>-500.00000000000011</v>
      </c>
      <c r="I6" s="8" t="e">
        <f t="shared" si="4"/>
        <v>#DIV/0!</v>
      </c>
      <c r="J6" s="8" t="e">
        <f t="shared" si="4"/>
        <v>#DIV/0!</v>
      </c>
      <c r="K6" s="8" t="e">
        <f t="shared" si="4"/>
        <v>#DIV/0!</v>
      </c>
      <c r="L6" s="8">
        <f t="shared" si="4"/>
        <v>-200</v>
      </c>
      <c r="M6" s="8" t="e">
        <f t="shared" si="4"/>
        <v>#DIV/0!</v>
      </c>
      <c r="N6" s="8" t="e">
        <f t="shared" si="4"/>
        <v>#DIV/0!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0.66666666666666663</v>
      </c>
      <c r="I7" s="7">
        <f t="shared" si="5"/>
        <v>0</v>
      </c>
      <c r="J7" s="7">
        <f t="shared" si="5"/>
        <v>1</v>
      </c>
      <c r="K7" s="7">
        <f t="shared" si="5"/>
        <v>1</v>
      </c>
      <c r="L7" s="7">
        <f t="shared" si="5"/>
        <v>1</v>
      </c>
      <c r="M7" s="7">
        <f t="shared" si="5"/>
        <v>1</v>
      </c>
      <c r="N7" s="7">
        <f t="shared" si="5"/>
        <v>0</v>
      </c>
      <c r="O7" s="7">
        <f t="shared" si="5"/>
        <v>1</v>
      </c>
    </row>
    <row r="8" spans="1:17" ht="15.75" customHeight="1">
      <c r="A8" s="1"/>
      <c r="F8" s="8"/>
      <c r="G8" s="3" t="s">
        <v>2318</v>
      </c>
      <c r="H8" s="8">
        <f t="shared" ref="H8:O8" si="6">IF(H7&gt;0.5, 100/(1-1/H7),100/H7-100)</f>
        <v>-200</v>
      </c>
      <c r="I8" s="8" t="e">
        <f t="shared" si="6"/>
        <v>#DIV/0!</v>
      </c>
      <c r="J8" s="8" t="e">
        <f t="shared" si="6"/>
        <v>#DIV/0!</v>
      </c>
      <c r="K8" s="8" t="e">
        <f t="shared" si="6"/>
        <v>#DIV/0!</v>
      </c>
      <c r="L8" s="8" t="e">
        <f t="shared" si="6"/>
        <v>#DIV/0!</v>
      </c>
      <c r="M8" s="8" t="e">
        <f t="shared" si="6"/>
        <v>#DIV/0!</v>
      </c>
      <c r="N8" s="8" t="e">
        <f t="shared" si="6"/>
        <v>#DIV/0!</v>
      </c>
      <c r="O8" s="8" t="e">
        <f t="shared" si="6"/>
        <v>#DIV/0!</v>
      </c>
    </row>
    <row r="9" spans="1:17" ht="15.75" customHeight="1">
      <c r="A9" s="1"/>
      <c r="B9" s="1" t="s">
        <v>2605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/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22</v>
      </c>
      <c r="B12" s="11" t="s">
        <v>2436</v>
      </c>
      <c r="C12" s="11" t="s">
        <v>2574</v>
      </c>
      <c r="D12" s="17" t="s">
        <v>2342</v>
      </c>
      <c r="E12" s="17" t="s">
        <v>2347</v>
      </c>
      <c r="F12" s="17" t="s">
        <v>2606</v>
      </c>
      <c r="G12" s="17" t="s">
        <v>2408</v>
      </c>
      <c r="H12" s="21">
        <v>5</v>
      </c>
      <c r="I12" s="21">
        <v>36</v>
      </c>
      <c r="J12" s="21">
        <v>1</v>
      </c>
      <c r="K12" s="21">
        <v>0</v>
      </c>
      <c r="L12" s="21">
        <v>0</v>
      </c>
      <c r="M12" s="21">
        <v>0</v>
      </c>
      <c r="N12" s="21">
        <f t="shared" ref="N12:N43" si="8">L12+I12</f>
        <v>36</v>
      </c>
      <c r="O12">
        <f t="shared" ref="O12:O43" si="9">M12+J12</f>
        <v>1</v>
      </c>
    </row>
    <row r="13" spans="1:17" ht="15.75" customHeight="1">
      <c r="A13" s="10">
        <f t="shared" si="7"/>
        <v>21</v>
      </c>
      <c r="B13" s="12" t="s">
        <v>2439</v>
      </c>
      <c r="C13" s="12" t="s">
        <v>2574</v>
      </c>
      <c r="D13" s="18" t="s">
        <v>2342</v>
      </c>
      <c r="E13" s="18" t="s">
        <v>2558</v>
      </c>
      <c r="F13" s="18" t="s">
        <v>2598</v>
      </c>
      <c r="G13" s="18" t="s">
        <v>2393</v>
      </c>
      <c r="H13" s="22">
        <v>7</v>
      </c>
      <c r="I13" s="22">
        <v>36</v>
      </c>
      <c r="J13" s="22">
        <v>0</v>
      </c>
      <c r="K13" s="22">
        <v>0</v>
      </c>
      <c r="L13" s="22">
        <v>0</v>
      </c>
      <c r="M13" s="22">
        <v>0</v>
      </c>
      <c r="N13" s="21">
        <f t="shared" si="8"/>
        <v>36</v>
      </c>
      <c r="O13">
        <f t="shared" si="9"/>
        <v>0</v>
      </c>
    </row>
    <row r="14" spans="1:17" ht="15.75" customHeight="1">
      <c r="A14" s="10">
        <f t="shared" si="7"/>
        <v>20</v>
      </c>
      <c r="B14" s="11" t="s">
        <v>2442</v>
      </c>
      <c r="C14" s="11" t="s">
        <v>2574</v>
      </c>
      <c r="D14" s="17">
        <v>0</v>
      </c>
      <c r="E14" s="17" t="s">
        <v>287</v>
      </c>
      <c r="F14" s="17" t="s">
        <v>2607</v>
      </c>
      <c r="G14" s="17" t="s">
        <v>2538</v>
      </c>
      <c r="H14" s="21">
        <v>4</v>
      </c>
      <c r="I14" s="21">
        <v>13</v>
      </c>
      <c r="J14" s="21">
        <v>0</v>
      </c>
      <c r="K14" s="21">
        <v>1</v>
      </c>
      <c r="L14" s="21">
        <v>4</v>
      </c>
      <c r="M14" s="21">
        <v>0</v>
      </c>
      <c r="N14" s="21">
        <f t="shared" si="8"/>
        <v>17</v>
      </c>
      <c r="O14">
        <f t="shared" si="9"/>
        <v>0</v>
      </c>
    </row>
    <row r="15" spans="1:17" ht="15.75" customHeight="1">
      <c r="A15" s="10">
        <f t="shared" si="7"/>
        <v>19</v>
      </c>
      <c r="B15" s="12" t="s">
        <v>2445</v>
      </c>
      <c r="C15" s="12" t="s">
        <v>2574</v>
      </c>
      <c r="D15" s="18" t="s">
        <v>2342</v>
      </c>
      <c r="E15" s="18" t="s">
        <v>2420</v>
      </c>
      <c r="F15" s="18" t="s">
        <v>2608</v>
      </c>
      <c r="G15" s="18" t="s">
        <v>2609</v>
      </c>
      <c r="H15" s="22">
        <v>13</v>
      </c>
      <c r="I15" s="22">
        <v>31</v>
      </c>
      <c r="J15" s="22">
        <v>0</v>
      </c>
      <c r="K15" s="22">
        <v>0</v>
      </c>
      <c r="L15" s="22">
        <v>0</v>
      </c>
      <c r="M15" s="22">
        <v>0</v>
      </c>
      <c r="N15" s="21">
        <f t="shared" si="8"/>
        <v>31</v>
      </c>
      <c r="O15">
        <f t="shared" si="9"/>
        <v>0</v>
      </c>
    </row>
    <row r="16" spans="1:17" ht="15.75" customHeight="1">
      <c r="A16" s="10">
        <f t="shared" si="7"/>
        <v>18</v>
      </c>
      <c r="B16" s="11" t="s">
        <v>2448</v>
      </c>
      <c r="C16" s="11" t="s">
        <v>2574</v>
      </c>
      <c r="D16" s="17">
        <v>0</v>
      </c>
      <c r="E16" s="17" t="s">
        <v>2383</v>
      </c>
      <c r="F16" s="17" t="s">
        <v>2610</v>
      </c>
      <c r="G16" s="17" t="s">
        <v>2525</v>
      </c>
      <c r="H16" s="21">
        <v>20</v>
      </c>
      <c r="I16" s="21">
        <v>46</v>
      </c>
      <c r="J16" s="21">
        <v>0</v>
      </c>
      <c r="K16" s="21">
        <v>8</v>
      </c>
      <c r="L16" s="21">
        <v>73</v>
      </c>
      <c r="M16" s="21">
        <v>0</v>
      </c>
      <c r="N16" s="21">
        <f t="shared" si="8"/>
        <v>119</v>
      </c>
      <c r="O16">
        <f t="shared" si="9"/>
        <v>0</v>
      </c>
    </row>
    <row r="17" spans="1:15" ht="15.75" customHeight="1">
      <c r="A17" s="10">
        <f t="shared" si="7"/>
        <v>17</v>
      </c>
      <c r="B17" s="12" t="s">
        <v>2451</v>
      </c>
      <c r="C17" s="12" t="s">
        <v>2574</v>
      </c>
      <c r="D17" s="18">
        <v>0</v>
      </c>
      <c r="E17" s="18" t="s">
        <v>2341</v>
      </c>
      <c r="F17" s="18" t="s">
        <v>2591</v>
      </c>
      <c r="G17" s="18" t="s">
        <v>2556</v>
      </c>
      <c r="H17" s="22">
        <v>7</v>
      </c>
      <c r="I17" s="22">
        <v>26</v>
      </c>
      <c r="J17" s="22">
        <v>0</v>
      </c>
      <c r="K17" s="22">
        <v>2</v>
      </c>
      <c r="L17" s="22">
        <v>17</v>
      </c>
      <c r="M17" s="22">
        <v>0</v>
      </c>
      <c r="N17" s="21">
        <f t="shared" si="8"/>
        <v>43</v>
      </c>
      <c r="O17">
        <f t="shared" si="9"/>
        <v>0</v>
      </c>
    </row>
    <row r="18" spans="1:15" ht="15.75" customHeight="1">
      <c r="A18" s="10">
        <f t="shared" si="7"/>
        <v>16</v>
      </c>
      <c r="B18" s="11" t="s">
        <v>2453</v>
      </c>
      <c r="C18" s="11" t="s">
        <v>2574</v>
      </c>
      <c r="D18" s="17" t="s">
        <v>2342</v>
      </c>
      <c r="E18" s="17" t="s">
        <v>2548</v>
      </c>
      <c r="F18" s="17" t="s">
        <v>2578</v>
      </c>
      <c r="G18" s="17" t="s">
        <v>2611</v>
      </c>
      <c r="H18" s="21">
        <v>8</v>
      </c>
      <c r="I18" s="21">
        <v>28</v>
      </c>
      <c r="J18" s="21">
        <v>0</v>
      </c>
      <c r="K18" s="21">
        <v>0</v>
      </c>
      <c r="L18" s="21">
        <v>0</v>
      </c>
      <c r="M18" s="21">
        <v>0</v>
      </c>
      <c r="N18" s="21">
        <f t="shared" si="8"/>
        <v>28</v>
      </c>
      <c r="O18">
        <f t="shared" si="9"/>
        <v>0</v>
      </c>
    </row>
    <row r="19" spans="1:15" ht="15.75" customHeight="1">
      <c r="A19" s="10">
        <f t="shared" si="7"/>
        <v>15</v>
      </c>
      <c r="B19" s="12" t="s">
        <v>2455</v>
      </c>
      <c r="C19" s="12" t="s">
        <v>2574</v>
      </c>
      <c r="D19" s="18">
        <v>0</v>
      </c>
      <c r="E19" s="18" t="s">
        <v>2430</v>
      </c>
      <c r="F19" s="18" t="s">
        <v>2612</v>
      </c>
      <c r="G19" s="18" t="s">
        <v>2441</v>
      </c>
      <c r="H19" s="22">
        <v>15</v>
      </c>
      <c r="I19" s="22">
        <v>42</v>
      </c>
      <c r="J19" s="22">
        <v>0</v>
      </c>
      <c r="K19" s="22">
        <v>0</v>
      </c>
      <c r="L19" s="22">
        <v>0</v>
      </c>
      <c r="M19" s="22">
        <v>0</v>
      </c>
      <c r="N19" s="21">
        <f t="shared" si="8"/>
        <v>42</v>
      </c>
      <c r="O19">
        <f t="shared" si="9"/>
        <v>0</v>
      </c>
    </row>
    <row r="20" spans="1:15" ht="15.75" customHeight="1">
      <c r="A20" s="10">
        <f t="shared" si="7"/>
        <v>14</v>
      </c>
      <c r="B20" s="11" t="s">
        <v>2350</v>
      </c>
      <c r="C20" s="11" t="s">
        <v>2574</v>
      </c>
      <c r="D20" s="17" t="s">
        <v>2342</v>
      </c>
      <c r="E20" s="17" t="s">
        <v>2391</v>
      </c>
      <c r="F20" s="17" t="s">
        <v>2613</v>
      </c>
      <c r="G20" s="17" t="s">
        <v>2614</v>
      </c>
      <c r="H20" s="21">
        <v>15</v>
      </c>
      <c r="I20" s="21">
        <v>39</v>
      </c>
      <c r="J20" s="21">
        <v>0</v>
      </c>
      <c r="K20" s="21">
        <v>0</v>
      </c>
      <c r="L20" s="21">
        <v>0</v>
      </c>
      <c r="M20" s="21">
        <v>0</v>
      </c>
      <c r="N20" s="21">
        <f t="shared" si="8"/>
        <v>39</v>
      </c>
      <c r="O20">
        <f t="shared" si="9"/>
        <v>0</v>
      </c>
    </row>
    <row r="21" spans="1:15" ht="15.75" customHeight="1">
      <c r="A21" s="10">
        <f t="shared" si="7"/>
        <v>13</v>
      </c>
      <c r="B21" s="12" t="s">
        <v>2358</v>
      </c>
      <c r="C21" s="12" t="s">
        <v>2574</v>
      </c>
      <c r="D21" s="18" t="s">
        <v>2342</v>
      </c>
      <c r="E21" s="18" t="s">
        <v>2395</v>
      </c>
      <c r="F21" s="18" t="s">
        <v>2615</v>
      </c>
      <c r="G21" s="18" t="s">
        <v>2364</v>
      </c>
      <c r="H21" s="22">
        <v>8</v>
      </c>
      <c r="I21" s="22">
        <v>46</v>
      </c>
      <c r="J21" s="22">
        <v>0</v>
      </c>
      <c r="K21" s="22">
        <v>0</v>
      </c>
      <c r="L21" s="22">
        <v>0</v>
      </c>
      <c r="M21" s="22">
        <v>0</v>
      </c>
      <c r="N21" s="21">
        <f t="shared" si="8"/>
        <v>46</v>
      </c>
      <c r="O21">
        <f t="shared" si="9"/>
        <v>0</v>
      </c>
    </row>
    <row r="22" spans="1:15" ht="15.75" customHeight="1">
      <c r="A22" s="10">
        <f t="shared" si="7"/>
        <v>12</v>
      </c>
      <c r="B22" s="11" t="s">
        <v>2362</v>
      </c>
      <c r="C22" s="11" t="s">
        <v>2574</v>
      </c>
      <c r="D22" s="17">
        <v>0</v>
      </c>
      <c r="E22" s="17" t="s">
        <v>2558</v>
      </c>
      <c r="F22" s="17" t="s">
        <v>2616</v>
      </c>
      <c r="G22" s="17" t="s">
        <v>2381</v>
      </c>
      <c r="H22" s="21">
        <v>13</v>
      </c>
      <c r="I22" s="21">
        <v>49</v>
      </c>
      <c r="J22" s="21">
        <v>0</v>
      </c>
      <c r="K22" s="21">
        <v>1</v>
      </c>
      <c r="L22" s="21">
        <v>13</v>
      </c>
      <c r="M22" s="21">
        <v>0</v>
      </c>
      <c r="N22" s="21">
        <f t="shared" si="8"/>
        <v>62</v>
      </c>
      <c r="O22">
        <f t="shared" si="9"/>
        <v>0</v>
      </c>
    </row>
    <row r="23" spans="1:15" ht="15.75" customHeight="1">
      <c r="A23" s="10">
        <f t="shared" si="7"/>
        <v>11</v>
      </c>
      <c r="B23" s="12" t="s">
        <v>2365</v>
      </c>
      <c r="C23" s="12" t="s">
        <v>2574</v>
      </c>
      <c r="D23" s="18">
        <v>0</v>
      </c>
      <c r="E23" s="18" t="s">
        <v>2468</v>
      </c>
      <c r="F23" s="18" t="s">
        <v>2617</v>
      </c>
      <c r="G23" s="18" t="s">
        <v>2609</v>
      </c>
      <c r="H23" s="22">
        <v>13</v>
      </c>
      <c r="I23" s="22">
        <v>54</v>
      </c>
      <c r="J23" s="22">
        <v>0</v>
      </c>
      <c r="K23" s="22">
        <v>0</v>
      </c>
      <c r="L23" s="22">
        <v>0</v>
      </c>
      <c r="M23" s="22">
        <v>0</v>
      </c>
      <c r="N23" s="21">
        <f t="shared" si="8"/>
        <v>54</v>
      </c>
      <c r="O23">
        <f t="shared" si="9"/>
        <v>0</v>
      </c>
    </row>
    <row r="24" spans="1:15" ht="15.75" customHeight="1">
      <c r="A24" s="10">
        <f t="shared" si="7"/>
        <v>10</v>
      </c>
      <c r="B24" s="11" t="s">
        <v>2369</v>
      </c>
      <c r="C24" s="11" t="s">
        <v>2574</v>
      </c>
      <c r="D24" s="17">
        <v>0</v>
      </c>
      <c r="E24" s="17" t="s">
        <v>2420</v>
      </c>
      <c r="F24" s="17" t="s">
        <v>2400</v>
      </c>
      <c r="G24" s="17" t="s">
        <v>2361</v>
      </c>
      <c r="H24" s="21">
        <v>6</v>
      </c>
      <c r="I24" s="21">
        <v>21</v>
      </c>
      <c r="J24" s="21">
        <v>1</v>
      </c>
      <c r="K24" s="21">
        <v>0</v>
      </c>
      <c r="L24" s="21">
        <v>0</v>
      </c>
      <c r="M24" s="21">
        <v>0</v>
      </c>
      <c r="N24" s="21">
        <f t="shared" si="8"/>
        <v>21</v>
      </c>
      <c r="O24">
        <f t="shared" si="9"/>
        <v>1</v>
      </c>
    </row>
    <row r="25" spans="1:15" ht="15.75" customHeight="1">
      <c r="A25" s="10">
        <f t="shared" si="7"/>
        <v>9</v>
      </c>
      <c r="B25" s="12" t="s">
        <v>2373</v>
      </c>
      <c r="C25" s="12" t="s">
        <v>2574</v>
      </c>
      <c r="D25" s="18" t="s">
        <v>2342</v>
      </c>
      <c r="E25" s="18" t="s">
        <v>2343</v>
      </c>
      <c r="F25" s="18" t="s">
        <v>2618</v>
      </c>
      <c r="G25" s="18" t="s">
        <v>2619</v>
      </c>
      <c r="H25" s="22">
        <v>9</v>
      </c>
      <c r="I25" s="22">
        <v>6</v>
      </c>
      <c r="J25" s="22">
        <v>0</v>
      </c>
      <c r="K25" s="22">
        <v>2</v>
      </c>
      <c r="L25" s="22">
        <v>9</v>
      </c>
      <c r="M25" s="22">
        <v>0</v>
      </c>
      <c r="N25" s="21">
        <f t="shared" si="8"/>
        <v>15</v>
      </c>
      <c r="O25">
        <f t="shared" si="9"/>
        <v>0</v>
      </c>
    </row>
    <row r="26" spans="1:15" ht="15.75" customHeight="1">
      <c r="A26" s="10">
        <f t="shared" si="7"/>
        <v>8</v>
      </c>
      <c r="B26" s="11" t="s">
        <v>2376</v>
      </c>
      <c r="C26" s="11" t="s">
        <v>2574</v>
      </c>
      <c r="D26" s="17" t="s">
        <v>2342</v>
      </c>
      <c r="E26" s="17" t="s">
        <v>2410</v>
      </c>
      <c r="F26" s="17" t="s">
        <v>2620</v>
      </c>
      <c r="G26" s="17" t="s">
        <v>2438</v>
      </c>
      <c r="H26" s="21">
        <v>4</v>
      </c>
      <c r="I26" s="21">
        <v>14</v>
      </c>
      <c r="J26" s="21">
        <v>0</v>
      </c>
      <c r="K26" s="21">
        <v>4</v>
      </c>
      <c r="L26" s="21">
        <v>26</v>
      </c>
      <c r="M26" s="21">
        <v>0</v>
      </c>
      <c r="N26" s="21">
        <f t="shared" si="8"/>
        <v>40</v>
      </c>
      <c r="O26">
        <f t="shared" si="9"/>
        <v>0</v>
      </c>
    </row>
    <row r="27" spans="1:15" ht="15.75" customHeight="1">
      <c r="A27" s="10">
        <f t="shared" si="7"/>
        <v>7</v>
      </c>
      <c r="B27" s="12" t="s">
        <v>2379</v>
      </c>
      <c r="C27" s="12" t="s">
        <v>2574</v>
      </c>
      <c r="D27" s="18">
        <v>0</v>
      </c>
      <c r="E27" s="18" t="s">
        <v>2548</v>
      </c>
      <c r="F27" s="18" t="s">
        <v>2621</v>
      </c>
      <c r="G27" s="18" t="s">
        <v>2393</v>
      </c>
      <c r="H27" s="22">
        <v>3</v>
      </c>
      <c r="I27" s="22">
        <v>12</v>
      </c>
      <c r="J27" s="22">
        <v>0</v>
      </c>
      <c r="K27" s="22">
        <v>2</v>
      </c>
      <c r="L27" s="22">
        <v>12</v>
      </c>
      <c r="M27" s="22">
        <v>0</v>
      </c>
      <c r="N27" s="21">
        <f t="shared" si="8"/>
        <v>24</v>
      </c>
      <c r="O27">
        <f t="shared" si="9"/>
        <v>0</v>
      </c>
    </row>
    <row r="28" spans="1:15" ht="15.75" customHeight="1">
      <c r="A28" s="10">
        <f t="shared" si="7"/>
        <v>6</v>
      </c>
      <c r="B28" s="11" t="s">
        <v>2382</v>
      </c>
      <c r="C28" s="11" t="s">
        <v>2574</v>
      </c>
      <c r="D28" s="17">
        <v>0</v>
      </c>
      <c r="E28" s="17" t="s">
        <v>2420</v>
      </c>
      <c r="F28" s="17" t="s">
        <v>2622</v>
      </c>
      <c r="G28" s="17" t="s">
        <v>2514</v>
      </c>
      <c r="H28" s="21">
        <v>2</v>
      </c>
      <c r="I28" s="21">
        <v>8</v>
      </c>
      <c r="J28" s="21">
        <v>0</v>
      </c>
      <c r="K28" s="21">
        <v>2</v>
      </c>
      <c r="L28" s="21">
        <v>11</v>
      </c>
      <c r="M28" s="21">
        <v>0</v>
      </c>
      <c r="N28" s="21">
        <f t="shared" si="8"/>
        <v>19</v>
      </c>
      <c r="O28">
        <f t="shared" si="9"/>
        <v>0</v>
      </c>
    </row>
    <row r="29" spans="1:15" ht="15.75" customHeight="1">
      <c r="A29" s="10">
        <f t="shared" si="7"/>
        <v>5</v>
      </c>
      <c r="B29" s="12" t="s">
        <v>2369</v>
      </c>
      <c r="C29" s="12" t="s">
        <v>2574</v>
      </c>
      <c r="D29" s="18">
        <v>0</v>
      </c>
      <c r="E29" s="18" t="s">
        <v>2420</v>
      </c>
      <c r="F29" s="18" t="s">
        <v>2400</v>
      </c>
      <c r="G29" s="18" t="s">
        <v>2361</v>
      </c>
      <c r="H29" s="22">
        <v>6</v>
      </c>
      <c r="I29" s="22">
        <v>21</v>
      </c>
      <c r="J29" s="22">
        <v>1</v>
      </c>
      <c r="K29" s="22">
        <v>0</v>
      </c>
      <c r="L29" s="22">
        <v>0</v>
      </c>
      <c r="M29" s="22">
        <v>0</v>
      </c>
      <c r="N29" s="21">
        <f t="shared" si="8"/>
        <v>21</v>
      </c>
      <c r="O29">
        <f t="shared" si="9"/>
        <v>1</v>
      </c>
    </row>
    <row r="30" spans="1:15" ht="15.75" customHeight="1">
      <c r="A30" s="10">
        <f t="shared" si="7"/>
        <v>4</v>
      </c>
      <c r="B30" s="11" t="s">
        <v>2373</v>
      </c>
      <c r="C30" s="11" t="s">
        <v>2574</v>
      </c>
      <c r="D30" s="17" t="s">
        <v>2342</v>
      </c>
      <c r="E30" s="17" t="s">
        <v>2343</v>
      </c>
      <c r="F30" s="17" t="s">
        <v>2618</v>
      </c>
      <c r="G30" s="17" t="s">
        <v>2619</v>
      </c>
      <c r="H30" s="21">
        <v>9</v>
      </c>
      <c r="I30" s="21">
        <v>6</v>
      </c>
      <c r="J30" s="21">
        <v>0</v>
      </c>
      <c r="K30" s="21">
        <v>2</v>
      </c>
      <c r="L30" s="21">
        <v>9</v>
      </c>
      <c r="M30" s="21">
        <v>0</v>
      </c>
      <c r="N30" s="21">
        <f t="shared" si="8"/>
        <v>15</v>
      </c>
      <c r="O30">
        <f t="shared" si="9"/>
        <v>0</v>
      </c>
    </row>
    <row r="31" spans="1:15" ht="15.75" customHeight="1">
      <c r="A31" s="10">
        <f t="shared" si="7"/>
        <v>3</v>
      </c>
      <c r="B31" s="12" t="s">
        <v>2376</v>
      </c>
      <c r="C31" s="12" t="s">
        <v>2574</v>
      </c>
      <c r="D31" s="18" t="s">
        <v>2342</v>
      </c>
      <c r="E31" s="18" t="s">
        <v>2410</v>
      </c>
      <c r="F31" s="18" t="s">
        <v>2620</v>
      </c>
      <c r="G31" s="18" t="s">
        <v>2438</v>
      </c>
      <c r="H31" s="22">
        <v>4</v>
      </c>
      <c r="I31" s="22">
        <v>14</v>
      </c>
      <c r="J31" s="22">
        <v>0</v>
      </c>
      <c r="K31" s="22">
        <v>4</v>
      </c>
      <c r="L31" s="22">
        <v>26</v>
      </c>
      <c r="M31" s="22">
        <v>0</v>
      </c>
      <c r="N31" s="21">
        <f t="shared" si="8"/>
        <v>40</v>
      </c>
      <c r="O31">
        <f t="shared" si="9"/>
        <v>0</v>
      </c>
    </row>
    <row r="32" spans="1:15" ht="15.75" customHeight="1">
      <c r="A32" s="10">
        <f t="shared" si="7"/>
        <v>2</v>
      </c>
      <c r="B32" s="11" t="s">
        <v>2379</v>
      </c>
      <c r="C32" s="11" t="s">
        <v>2574</v>
      </c>
      <c r="D32" s="17">
        <v>0</v>
      </c>
      <c r="E32" s="17" t="s">
        <v>2548</v>
      </c>
      <c r="F32" s="17" t="s">
        <v>2621</v>
      </c>
      <c r="G32" s="17" t="s">
        <v>2393</v>
      </c>
      <c r="H32" s="21">
        <v>3</v>
      </c>
      <c r="I32" s="21">
        <v>12</v>
      </c>
      <c r="J32" s="21">
        <v>0</v>
      </c>
      <c r="K32" s="21">
        <v>2</v>
      </c>
      <c r="L32" s="21">
        <v>12</v>
      </c>
      <c r="M32" s="21">
        <v>0</v>
      </c>
      <c r="N32" s="21">
        <f t="shared" si="8"/>
        <v>24</v>
      </c>
      <c r="O32">
        <f t="shared" si="9"/>
        <v>0</v>
      </c>
    </row>
    <row r="33" spans="1:15" ht="15.75" customHeight="1">
      <c r="A33" s="10">
        <f t="shared" si="7"/>
        <v>1</v>
      </c>
      <c r="B33" s="12" t="s">
        <v>2382</v>
      </c>
      <c r="C33" s="12" t="s">
        <v>2574</v>
      </c>
      <c r="D33" s="18">
        <v>0</v>
      </c>
      <c r="E33" s="18" t="s">
        <v>2420</v>
      </c>
      <c r="F33" s="18" t="s">
        <v>2622</v>
      </c>
      <c r="G33" s="18" t="s">
        <v>2514</v>
      </c>
      <c r="H33" s="22">
        <v>2</v>
      </c>
      <c r="I33" s="22">
        <v>8</v>
      </c>
      <c r="J33" s="22">
        <v>0</v>
      </c>
      <c r="K33" s="22">
        <v>2</v>
      </c>
      <c r="L33" s="22">
        <v>11</v>
      </c>
      <c r="M33" s="22">
        <v>0</v>
      </c>
      <c r="N33" s="21">
        <f t="shared" si="8"/>
        <v>19</v>
      </c>
      <c r="O33">
        <f t="shared" si="9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177">
    <outlinePr summaryBelow="0" summaryRight="0"/>
  </sheetPr>
  <dimension ref="A1:Q1002"/>
  <sheetViews>
    <sheetView zoomScale="150" zoomScaleNormal="150" workbookViewId="0">
      <selection activeCell="H11" sqref="H11"/>
    </sheetView>
  </sheetViews>
  <sheetFormatPr baseColWidth="10" defaultColWidth="14.5" defaultRowHeight="15.75" customHeight="1"/>
  <cols>
    <col min="1" max="1" width="8.83203125" style="40" customWidth="1"/>
    <col min="2" max="2" width="13.1640625" style="40" bestFit="1" customWidth="1"/>
    <col min="3" max="3" width="6.6640625" style="40" bestFit="1" customWidth="1"/>
    <col min="4" max="4" width="7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9.5" style="40" bestFit="1" customWidth="1"/>
    <col min="9" max="9" width="7.5" style="40" customWidth="1"/>
    <col min="10" max="10" width="11.83203125" style="40" customWidth="1"/>
    <col min="11" max="11" width="7.83203125" style="40" customWidth="1"/>
    <col min="12" max="12" width="9.5" style="40" customWidth="1"/>
    <col min="13" max="13" width="10.5" style="40" customWidth="1"/>
    <col min="14" max="14" width="13" style="40" customWidth="1"/>
    <col min="15" max="17" width="14.6640625" style="40" bestFit="1" customWidth="1"/>
  </cols>
  <sheetData>
    <row r="1" spans="1:17" ht="15.75" customHeight="1">
      <c r="A1" s="1"/>
      <c r="B1" s="20" t="s">
        <v>2313</v>
      </c>
      <c r="C1" s="20"/>
      <c r="H1" s="20" t="str">
        <f t="shared" ref="H1:N1" si="0">H11</f>
        <v>Comp</v>
      </c>
      <c r="I1" s="20" t="str">
        <f t="shared" si="0"/>
        <v>Att</v>
      </c>
      <c r="J1" s="20" t="str">
        <f t="shared" si="0"/>
        <v>P Yds</v>
      </c>
      <c r="K1" s="20" t="str">
        <f t="shared" si="0"/>
        <v>P TD</v>
      </c>
      <c r="L1" s="20" t="str">
        <f t="shared" si="0"/>
        <v>Int</v>
      </c>
      <c r="M1" s="20" t="str">
        <f t="shared" si="0"/>
        <v>Rush Yds</v>
      </c>
      <c r="N1" s="20" t="str">
        <f t="shared" si="0"/>
        <v>Rush Att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23.5</v>
      </c>
      <c r="I2" s="2">
        <v>35.5</v>
      </c>
      <c r="J2" s="2">
        <v>258.5</v>
      </c>
      <c r="K2" s="2">
        <v>11.5</v>
      </c>
      <c r="L2" s="5">
        <v>2.5</v>
      </c>
      <c r="M2" s="5">
        <v>1.5</v>
      </c>
      <c r="N2" s="5">
        <v>1.5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N3" si="1">COUNTIFS($A$12:$A$99,"&lt;="&amp;$B$2,$H$12:$H$99,"&gt;0",H12:H99,"&lt;"&amp;H$2)/COUNTIFS($H$12:$H$99,"&gt;0",$A$12:$A$99,"&lt;="&amp;$B$2,H$12:H$99,"&lt;&gt;"&amp;H$2)</f>
        <v>0.16666666666666666</v>
      </c>
      <c r="I3" s="7">
        <f t="shared" si="1"/>
        <v>0.5</v>
      </c>
      <c r="J3" s="7">
        <f t="shared" si="1"/>
        <v>0.33333333333333331</v>
      </c>
      <c r="K3" s="7">
        <f t="shared" si="1"/>
        <v>1</v>
      </c>
      <c r="L3" s="7">
        <f t="shared" si="1"/>
        <v>1</v>
      </c>
      <c r="M3" s="7">
        <f t="shared" si="1"/>
        <v>0.5</v>
      </c>
      <c r="N3" s="7">
        <f t="shared" si="1"/>
        <v>0.83333333333333337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N4" si="2">IF(H3&gt;0.5, 100/(1-1/H3),100/H3-100)</f>
        <v>500</v>
      </c>
      <c r="I4" s="8">
        <f t="shared" si="2"/>
        <v>100</v>
      </c>
      <c r="J4" s="8">
        <f t="shared" si="2"/>
        <v>200</v>
      </c>
      <c r="K4" s="8" t="e">
        <f t="shared" si="2"/>
        <v>#DIV/0!</v>
      </c>
      <c r="L4" s="8" t="e">
        <f t="shared" si="2"/>
        <v>#DIV/0!</v>
      </c>
      <c r="M4" s="8">
        <f t="shared" si="2"/>
        <v>100</v>
      </c>
      <c r="N4" s="8">
        <f t="shared" si="2"/>
        <v>-500.00000000000011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N5" si="3">COUNTIFS($A$12:$A$99,"&lt;="&amp;$B$2,$H$12:$H$99,"&gt;0",$D$12:$D$99,"@*",H$12:H$99,"&lt;"&amp;H$2)/COUNTIFS($A$12:$A$99,"&lt;="&amp;$B$2,$H$12:$H$99,"&gt;0",$D$12:$D$99,"@*",H$12:H$99,"&lt;&gt;"&amp;H$2)</f>
        <v>0.5</v>
      </c>
      <c r="I5" s="7">
        <f t="shared" si="3"/>
        <v>0.5</v>
      </c>
      <c r="J5" s="7">
        <f t="shared" si="3"/>
        <v>1</v>
      </c>
      <c r="K5" s="7">
        <f t="shared" si="3"/>
        <v>1</v>
      </c>
      <c r="L5" s="7">
        <f t="shared" si="3"/>
        <v>1</v>
      </c>
      <c r="M5" s="7">
        <f t="shared" si="3"/>
        <v>0.5</v>
      </c>
      <c r="N5" s="7">
        <f t="shared" si="3"/>
        <v>0.5</v>
      </c>
    </row>
    <row r="6" spans="1:17" ht="15.75" customHeight="1">
      <c r="A6" s="1"/>
      <c r="D6" s="8"/>
      <c r="G6" s="3" t="s">
        <v>2318</v>
      </c>
      <c r="H6" s="8">
        <f t="shared" ref="H6:N6" si="4">IF(H5&gt;0.5, 100/(1-1/H5),100/H5-100)</f>
        <v>100</v>
      </c>
      <c r="I6" s="8">
        <f t="shared" si="4"/>
        <v>100</v>
      </c>
      <c r="J6" s="8" t="e">
        <f t="shared" si="4"/>
        <v>#DIV/0!</v>
      </c>
      <c r="K6" s="8" t="e">
        <f t="shared" si="4"/>
        <v>#DIV/0!</v>
      </c>
      <c r="L6" s="8" t="e">
        <f t="shared" si="4"/>
        <v>#DIV/0!</v>
      </c>
      <c r="M6" s="8">
        <f t="shared" si="4"/>
        <v>100</v>
      </c>
      <c r="N6" s="8">
        <f t="shared" si="4"/>
        <v>100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N7" si="5">COUNTIFS($A$12:$A$99,"&lt;="&amp;$B$2,$H$12:$H$99,"&gt;0",$D$12:$D$99,"&lt;&gt;@*",H$12:H$99,"&lt;"&amp;H$2)/COUNTIFS($A$12:$A$99,"&lt;="&amp;$B$2,$H$12:$H$99,"&gt;0",$D$12:$D$99,"&lt;&gt;@*",H$12:H$99,"&lt;&gt;"&amp;H$2)</f>
        <v>0</v>
      </c>
      <c r="I7" s="7">
        <f t="shared" si="5"/>
        <v>0.5</v>
      </c>
      <c r="J7" s="7">
        <f t="shared" si="5"/>
        <v>0</v>
      </c>
      <c r="K7" s="7">
        <f t="shared" si="5"/>
        <v>1</v>
      </c>
      <c r="L7" s="7">
        <f t="shared" si="5"/>
        <v>1</v>
      </c>
      <c r="M7" s="7">
        <f t="shared" si="5"/>
        <v>0.5</v>
      </c>
      <c r="N7" s="7">
        <f t="shared" si="5"/>
        <v>1</v>
      </c>
    </row>
    <row r="8" spans="1:17" ht="15.75" customHeight="1">
      <c r="A8" s="1"/>
      <c r="F8" s="8"/>
      <c r="G8" s="3" t="s">
        <v>2318</v>
      </c>
      <c r="H8" s="8" t="e">
        <f t="shared" ref="H8:N8" si="6">IF(H7&gt;0.5, 100/(1-1/H7),100/H7-100)</f>
        <v>#DIV/0!</v>
      </c>
      <c r="I8" s="8">
        <f t="shared" si="6"/>
        <v>100</v>
      </c>
      <c r="J8" s="8" t="e">
        <f t="shared" si="6"/>
        <v>#DIV/0!</v>
      </c>
      <c r="K8" s="8" t="e">
        <f t="shared" si="6"/>
        <v>#DIV/0!</v>
      </c>
      <c r="L8" s="8" t="e">
        <f t="shared" si="6"/>
        <v>#DIV/0!</v>
      </c>
      <c r="M8" s="8">
        <f t="shared" si="6"/>
        <v>100</v>
      </c>
      <c r="N8" s="8" t="e">
        <f t="shared" si="6"/>
        <v>#DIV/0!</v>
      </c>
    </row>
    <row r="9" spans="1:17" ht="15.75" customHeight="1">
      <c r="A9" s="1"/>
      <c r="B9" s="1" t="s">
        <v>2623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2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797</v>
      </c>
      <c r="I11" s="19" t="s">
        <v>798</v>
      </c>
      <c r="J11" s="19" t="s">
        <v>2328</v>
      </c>
      <c r="K11" s="19" t="s">
        <v>2329</v>
      </c>
      <c r="L11" s="19" t="s">
        <v>2330</v>
      </c>
      <c r="M11" s="19" t="s">
        <v>2331</v>
      </c>
      <c r="N11" s="19" t="s">
        <v>2332</v>
      </c>
    </row>
    <row r="12" spans="1:17" ht="15.75" customHeight="1">
      <c r="A12" s="10">
        <f t="shared" ref="A12:A43" si="7">COUNTIF(H12:H99,"&gt;0")</f>
        <v>6</v>
      </c>
      <c r="B12" s="11" t="s">
        <v>2406</v>
      </c>
      <c r="C12" s="11" t="s">
        <v>2377</v>
      </c>
      <c r="D12" s="17">
        <v>0</v>
      </c>
      <c r="E12" s="17" t="s">
        <v>2359</v>
      </c>
      <c r="F12" s="17" t="s">
        <v>2487</v>
      </c>
      <c r="G12" s="17" t="s">
        <v>2345</v>
      </c>
      <c r="H12" s="21">
        <v>24</v>
      </c>
      <c r="I12" s="21">
        <v>36</v>
      </c>
      <c r="J12" s="21">
        <v>267</v>
      </c>
      <c r="K12" s="21">
        <v>2</v>
      </c>
      <c r="L12" s="21">
        <v>0</v>
      </c>
      <c r="M12" s="21">
        <v>3</v>
      </c>
      <c r="N12" s="21">
        <v>1</v>
      </c>
    </row>
    <row r="13" spans="1:17" ht="15.75" customHeight="1">
      <c r="A13" s="10">
        <f t="shared" si="7"/>
        <v>5</v>
      </c>
      <c r="B13" s="12" t="s">
        <v>2409</v>
      </c>
      <c r="C13" s="12" t="s">
        <v>2377</v>
      </c>
      <c r="D13" s="18">
        <v>0</v>
      </c>
      <c r="E13" s="18" t="s">
        <v>2370</v>
      </c>
      <c r="F13" s="18" t="s">
        <v>2507</v>
      </c>
      <c r="G13" s="18" t="s">
        <v>2345</v>
      </c>
      <c r="H13" s="22">
        <v>25</v>
      </c>
      <c r="I13" s="22">
        <v>35</v>
      </c>
      <c r="J13" s="22">
        <v>275</v>
      </c>
      <c r="K13" s="22">
        <v>1</v>
      </c>
      <c r="L13" s="22">
        <v>0</v>
      </c>
      <c r="M13" s="22">
        <v>0</v>
      </c>
      <c r="N13" s="22">
        <v>0</v>
      </c>
    </row>
    <row r="14" spans="1:17" ht="15.75" customHeight="1">
      <c r="A14" s="10">
        <f t="shared" si="7"/>
        <v>4</v>
      </c>
      <c r="B14" s="11" t="s">
        <v>2624</v>
      </c>
      <c r="C14" s="11" t="s">
        <v>2430</v>
      </c>
      <c r="D14" s="17" t="s">
        <v>2342</v>
      </c>
      <c r="E14" s="17" t="s">
        <v>2494</v>
      </c>
      <c r="F14" s="17" t="s">
        <v>2625</v>
      </c>
      <c r="G14" s="17" t="s">
        <v>2345</v>
      </c>
      <c r="H14" s="21">
        <v>25</v>
      </c>
      <c r="I14" s="21">
        <v>44</v>
      </c>
      <c r="J14" s="21">
        <v>176</v>
      </c>
      <c r="K14" s="21">
        <v>0</v>
      </c>
      <c r="L14" s="21">
        <v>2</v>
      </c>
      <c r="M14" s="21">
        <v>0</v>
      </c>
      <c r="N14" s="21">
        <v>0</v>
      </c>
    </row>
    <row r="15" spans="1:17" ht="15.75" customHeight="1">
      <c r="A15" s="10">
        <f t="shared" si="7"/>
        <v>3</v>
      </c>
      <c r="B15" s="12" t="s">
        <v>2626</v>
      </c>
      <c r="C15" s="12" t="s">
        <v>2430</v>
      </c>
      <c r="D15" s="18" t="s">
        <v>2342</v>
      </c>
      <c r="E15" s="18" t="s">
        <v>2347</v>
      </c>
      <c r="F15" s="18" t="s">
        <v>2627</v>
      </c>
      <c r="G15" s="18" t="s">
        <v>2345</v>
      </c>
      <c r="H15" s="22">
        <v>23</v>
      </c>
      <c r="I15" s="22">
        <v>34</v>
      </c>
      <c r="J15" s="22">
        <v>215</v>
      </c>
      <c r="K15" s="22">
        <v>1</v>
      </c>
      <c r="L15" s="22">
        <v>2</v>
      </c>
      <c r="M15" s="22">
        <v>9</v>
      </c>
      <c r="N15" s="22">
        <v>2</v>
      </c>
    </row>
    <row r="16" spans="1:17" ht="15.75" customHeight="1">
      <c r="A16" s="10">
        <f t="shared" si="7"/>
        <v>2</v>
      </c>
      <c r="B16" s="11" t="s">
        <v>2406</v>
      </c>
      <c r="C16" s="11" t="s">
        <v>2377</v>
      </c>
      <c r="D16" s="17">
        <v>0</v>
      </c>
      <c r="E16" s="17" t="s">
        <v>2359</v>
      </c>
      <c r="F16" s="17" t="s">
        <v>2487</v>
      </c>
      <c r="G16" s="17" t="s">
        <v>2345</v>
      </c>
      <c r="H16" s="21">
        <v>24</v>
      </c>
      <c r="I16" s="21">
        <v>36</v>
      </c>
      <c r="J16" s="21">
        <v>267</v>
      </c>
      <c r="K16" s="21">
        <v>2</v>
      </c>
      <c r="L16" s="21">
        <v>0</v>
      </c>
      <c r="M16" s="21">
        <v>3</v>
      </c>
      <c r="N16" s="21">
        <v>1</v>
      </c>
    </row>
    <row r="17" spans="1:14" ht="15.75" customHeight="1">
      <c r="A17" s="10">
        <f t="shared" si="7"/>
        <v>1</v>
      </c>
      <c r="B17" s="12" t="s">
        <v>2409</v>
      </c>
      <c r="C17" s="12" t="s">
        <v>2377</v>
      </c>
      <c r="D17" s="18">
        <v>0</v>
      </c>
      <c r="E17" s="18" t="s">
        <v>2370</v>
      </c>
      <c r="F17" s="18" t="s">
        <v>2507</v>
      </c>
      <c r="G17" s="18" t="s">
        <v>2345</v>
      </c>
      <c r="H17" s="22">
        <v>25</v>
      </c>
      <c r="I17" s="22">
        <v>35</v>
      </c>
      <c r="J17" s="22">
        <v>275</v>
      </c>
      <c r="K17" s="22">
        <v>1</v>
      </c>
      <c r="L17" s="22">
        <v>0</v>
      </c>
      <c r="M17" s="22">
        <v>0</v>
      </c>
      <c r="N17" s="22">
        <v>0</v>
      </c>
    </row>
    <row r="18" spans="1:14" ht="15.75" customHeight="1">
      <c r="A18" s="10">
        <f t="shared" si="7"/>
        <v>0</v>
      </c>
      <c r="B18" s="11"/>
      <c r="C18" s="11"/>
      <c r="D18" s="17"/>
      <c r="E18" s="17"/>
      <c r="F18" s="17"/>
      <c r="G18" s="17"/>
      <c r="H18" s="21"/>
      <c r="I18" s="21"/>
      <c r="J18" s="21"/>
      <c r="K18" s="21"/>
      <c r="L18" s="21"/>
      <c r="M18" s="21"/>
      <c r="N18" s="21"/>
    </row>
    <row r="19" spans="1:14" ht="15.75" customHeight="1">
      <c r="A19" s="10">
        <f t="shared" si="7"/>
        <v>0</v>
      </c>
      <c r="B19" s="12"/>
      <c r="C19" s="12"/>
      <c r="D19" s="18"/>
      <c r="E19" s="18"/>
      <c r="F19" s="18"/>
      <c r="G19" s="18"/>
      <c r="H19" s="22"/>
      <c r="I19" s="22"/>
      <c r="J19" s="22"/>
      <c r="K19" s="22"/>
      <c r="L19" s="22"/>
      <c r="M19" s="22"/>
      <c r="N19" s="22"/>
    </row>
    <row r="20" spans="1:14" ht="15.75" customHeight="1">
      <c r="A20" s="10">
        <f t="shared" si="7"/>
        <v>0</v>
      </c>
      <c r="B20" s="11"/>
      <c r="C20" s="11"/>
      <c r="D20" s="17"/>
      <c r="E20" s="17"/>
      <c r="F20" s="17"/>
      <c r="G20" s="17"/>
      <c r="H20" s="21"/>
      <c r="I20" s="21"/>
      <c r="J20" s="21"/>
      <c r="K20" s="21"/>
      <c r="L20" s="21"/>
      <c r="M20" s="21"/>
      <c r="N20" s="21"/>
    </row>
    <row r="21" spans="1:14" ht="15.75" customHeight="1">
      <c r="A21" s="10">
        <f t="shared" si="7"/>
        <v>0</v>
      </c>
      <c r="B21" s="12"/>
      <c r="C21" s="12"/>
      <c r="D21" s="18"/>
      <c r="E21" s="18"/>
      <c r="F21" s="18"/>
      <c r="G21" s="18"/>
      <c r="H21" s="22"/>
      <c r="I21" s="22"/>
      <c r="J21" s="22"/>
      <c r="K21" s="22"/>
      <c r="L21" s="22"/>
      <c r="M21" s="22"/>
      <c r="N21" s="22"/>
    </row>
    <row r="22" spans="1:14" ht="15.75" customHeight="1">
      <c r="A22" s="10">
        <f t="shared" si="7"/>
        <v>0</v>
      </c>
      <c r="B22" s="11"/>
      <c r="C22" s="11"/>
      <c r="D22" s="17"/>
      <c r="E22" s="17"/>
      <c r="F22" s="17"/>
      <c r="G22" s="17"/>
      <c r="H22" s="21"/>
      <c r="I22" s="21"/>
      <c r="J22" s="21"/>
      <c r="K22" s="21"/>
      <c r="L22" s="21"/>
      <c r="M22" s="21"/>
      <c r="N22" s="21"/>
    </row>
    <row r="23" spans="1:14" ht="15.75" customHeight="1">
      <c r="A23" s="10">
        <f t="shared" si="7"/>
        <v>0</v>
      </c>
      <c r="B23" s="12"/>
      <c r="C23" s="12"/>
      <c r="D23" s="18"/>
      <c r="E23" s="18"/>
      <c r="F23" s="18"/>
      <c r="G23" s="18"/>
      <c r="H23" s="22"/>
      <c r="I23" s="22"/>
      <c r="J23" s="22"/>
      <c r="K23" s="22"/>
      <c r="L23" s="22"/>
      <c r="M23" s="22"/>
      <c r="N23" s="22"/>
    </row>
    <row r="24" spans="1:14" ht="15.75" customHeight="1">
      <c r="A24" s="10">
        <f t="shared" si="7"/>
        <v>0</v>
      </c>
      <c r="B24" s="11"/>
      <c r="C24" s="11"/>
      <c r="D24" s="17"/>
      <c r="E24" s="17"/>
      <c r="F24" s="17"/>
      <c r="G24" s="17"/>
      <c r="H24" s="21"/>
      <c r="I24" s="21"/>
      <c r="J24" s="21"/>
      <c r="K24" s="21"/>
      <c r="L24" s="21"/>
      <c r="M24" s="21"/>
      <c r="N24" s="21"/>
    </row>
    <row r="25" spans="1:14" ht="15.75" customHeight="1">
      <c r="A25" s="10">
        <f t="shared" si="7"/>
        <v>0</v>
      </c>
      <c r="B25" s="12"/>
      <c r="C25" s="12"/>
      <c r="D25" s="18"/>
      <c r="E25" s="18"/>
      <c r="F25" s="18"/>
      <c r="G25" s="18"/>
      <c r="H25" s="22"/>
      <c r="I25" s="22"/>
      <c r="J25" s="22"/>
      <c r="K25" s="22"/>
      <c r="L25" s="22"/>
      <c r="M25" s="22"/>
      <c r="N25" s="22"/>
    </row>
    <row r="26" spans="1:14" ht="15.75" customHeight="1">
      <c r="A26" s="10">
        <f t="shared" si="7"/>
        <v>0</v>
      </c>
      <c r="B26" s="11"/>
      <c r="C26" s="11"/>
      <c r="D26" s="17"/>
      <c r="E26" s="17"/>
      <c r="F26" s="17"/>
      <c r="G26" s="17"/>
      <c r="H26" s="21"/>
      <c r="I26" s="21"/>
      <c r="J26" s="21"/>
      <c r="K26" s="21"/>
      <c r="L26" s="21"/>
      <c r="M26" s="21"/>
      <c r="N26" s="21"/>
    </row>
    <row r="27" spans="1:14" ht="15.75" customHeight="1">
      <c r="A27" s="10">
        <f t="shared" si="7"/>
        <v>0</v>
      </c>
      <c r="B27" s="12"/>
      <c r="C27" s="12"/>
      <c r="D27" s="18"/>
      <c r="E27" s="18"/>
      <c r="F27" s="18"/>
      <c r="G27" s="18"/>
      <c r="H27" s="22"/>
      <c r="I27" s="22"/>
      <c r="J27" s="22"/>
      <c r="K27" s="22"/>
      <c r="L27" s="22"/>
      <c r="M27" s="22"/>
      <c r="N27" s="22"/>
    </row>
    <row r="28" spans="1:14" ht="15.75" customHeight="1">
      <c r="A28" s="10">
        <f t="shared" si="7"/>
        <v>0</v>
      </c>
      <c r="B28" s="11"/>
      <c r="C28" s="11"/>
      <c r="D28" s="17"/>
      <c r="E28" s="17"/>
      <c r="F28" s="17"/>
      <c r="G28" s="17"/>
      <c r="H28" s="21"/>
      <c r="I28" s="21"/>
      <c r="J28" s="21"/>
      <c r="K28" s="21"/>
      <c r="L28" s="21"/>
      <c r="M28" s="21"/>
      <c r="N28" s="21"/>
    </row>
    <row r="29" spans="1:14" ht="15.75" customHeight="1">
      <c r="A29" s="10">
        <f t="shared" si="7"/>
        <v>0</v>
      </c>
      <c r="B29" s="12"/>
      <c r="C29" s="12"/>
      <c r="D29" s="18"/>
      <c r="E29" s="18"/>
      <c r="F29" s="18"/>
      <c r="G29" s="18"/>
      <c r="H29" s="22"/>
      <c r="I29" s="22"/>
      <c r="J29" s="22"/>
      <c r="K29" s="22"/>
      <c r="L29" s="22"/>
      <c r="M29" s="22"/>
      <c r="N29" s="22"/>
    </row>
    <row r="30" spans="1:14" ht="15.75" customHeight="1">
      <c r="A30" s="10">
        <f t="shared" si="7"/>
        <v>0</v>
      </c>
      <c r="B30" s="11"/>
      <c r="C30" s="11"/>
      <c r="D30" s="17"/>
      <c r="E30" s="17"/>
      <c r="F30" s="17"/>
      <c r="G30" s="17"/>
      <c r="H30" s="21"/>
      <c r="I30" s="21"/>
      <c r="J30" s="21"/>
      <c r="K30" s="21"/>
      <c r="L30" s="21"/>
      <c r="M30" s="21"/>
      <c r="N30" s="21"/>
    </row>
    <row r="31" spans="1:14" ht="15.75" customHeight="1">
      <c r="A31" s="10">
        <f t="shared" si="7"/>
        <v>0</v>
      </c>
      <c r="B31" s="12"/>
      <c r="C31" s="12"/>
      <c r="D31" s="18"/>
      <c r="E31" s="18"/>
      <c r="F31" s="18"/>
      <c r="G31" s="18"/>
      <c r="H31" s="22"/>
      <c r="I31" s="22"/>
      <c r="J31" s="22"/>
      <c r="K31" s="22"/>
      <c r="L31" s="22"/>
      <c r="M31" s="22"/>
      <c r="N31" s="22"/>
    </row>
    <row r="32" spans="1:14" ht="15.75" customHeight="1">
      <c r="A32" s="10">
        <f t="shared" si="7"/>
        <v>0</v>
      </c>
      <c r="B32" s="11"/>
      <c r="C32" s="11"/>
      <c r="D32" s="17"/>
      <c r="E32" s="17"/>
      <c r="F32" s="17"/>
      <c r="G32" s="17"/>
      <c r="H32" s="21"/>
      <c r="I32" s="21"/>
      <c r="J32" s="21"/>
      <c r="K32" s="21"/>
      <c r="L32" s="21"/>
      <c r="M32" s="21"/>
      <c r="N32" s="21"/>
    </row>
    <row r="33" spans="1:14" ht="15.75" customHeight="1">
      <c r="A33" s="10">
        <f t="shared" si="7"/>
        <v>0</v>
      </c>
      <c r="B33" s="12"/>
      <c r="C33" s="12"/>
      <c r="D33" s="18"/>
      <c r="E33" s="18"/>
      <c r="F33" s="18"/>
      <c r="G33" s="18"/>
      <c r="H33" s="22"/>
      <c r="I33" s="22"/>
      <c r="J33" s="22"/>
      <c r="K33" s="22"/>
      <c r="L33" s="22"/>
      <c r="M33" s="22"/>
      <c r="N33" s="22"/>
    </row>
    <row r="34" spans="1:14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/>
    </row>
    <row r="35" spans="1:14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2"/>
    </row>
    <row r="36" spans="1:14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/>
    </row>
    <row r="37" spans="1:14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2"/>
    </row>
    <row r="38" spans="1:14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/>
    </row>
    <row r="39" spans="1:14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2"/>
    </row>
    <row r="40" spans="1:14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/>
    </row>
    <row r="41" spans="1:14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2"/>
    </row>
    <row r="42" spans="1:14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/>
    </row>
    <row r="43" spans="1:14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2"/>
    </row>
    <row r="44" spans="1:14" ht="15.75" customHeight="1">
      <c r="A44" s="10">
        <f t="shared" ref="A44:A75" si="8">COUNTIF(H44:H131,"&gt;0")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/>
    </row>
    <row r="45" spans="1:14" ht="15.75" customHeight="1">
      <c r="A45" s="10">
        <f t="shared" si="8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2"/>
    </row>
    <row r="46" spans="1:14" ht="15.75" customHeight="1">
      <c r="A46" s="10">
        <f t="shared" si="8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/>
    </row>
    <row r="47" spans="1:14" ht="15.75" customHeight="1">
      <c r="A47" s="10">
        <f t="shared" si="8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2"/>
    </row>
    <row r="48" spans="1:14" ht="15.75" customHeight="1">
      <c r="A48" s="10">
        <f t="shared" si="8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/>
    </row>
    <row r="49" spans="1:14" ht="15.75" customHeight="1">
      <c r="A49" s="10">
        <f t="shared" si="8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2"/>
    </row>
    <row r="50" spans="1:14" ht="15.75" customHeight="1">
      <c r="A50" s="10">
        <f t="shared" si="8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/>
    </row>
    <row r="51" spans="1:14" ht="15.75" customHeight="1">
      <c r="A51" s="10">
        <f t="shared" si="8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2"/>
    </row>
    <row r="52" spans="1:14" ht="13" customHeight="1">
      <c r="A52" s="10">
        <f t="shared" si="8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/>
    </row>
    <row r="53" spans="1:14" ht="13" customHeight="1">
      <c r="A53" s="10">
        <f t="shared" si="8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2"/>
    </row>
    <row r="54" spans="1:14" ht="13" customHeight="1">
      <c r="A54" s="10">
        <f t="shared" si="8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/>
    </row>
    <row r="55" spans="1:14" ht="13" customHeight="1">
      <c r="A55" s="10">
        <f t="shared" si="8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2"/>
    </row>
    <row r="56" spans="1:14" ht="13" customHeight="1">
      <c r="A56" s="10">
        <f t="shared" si="8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/>
    </row>
    <row r="57" spans="1:14" ht="13" customHeight="1">
      <c r="A57" s="10">
        <f t="shared" si="8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2"/>
    </row>
    <row r="58" spans="1:14" ht="13" customHeight="1">
      <c r="A58" s="10">
        <f t="shared" si="8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/>
    </row>
    <row r="59" spans="1:14" ht="13" customHeight="1">
      <c r="A59" s="10">
        <f t="shared" si="8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2"/>
    </row>
    <row r="60" spans="1:14" ht="13" customHeight="1">
      <c r="A60" s="10">
        <f t="shared" si="8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/>
    </row>
    <row r="61" spans="1:14" ht="13" customHeight="1">
      <c r="A61" s="10">
        <f t="shared" si="8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2"/>
    </row>
    <row r="62" spans="1:14" ht="13" customHeight="1">
      <c r="A62" s="10">
        <f t="shared" si="8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/>
    </row>
    <row r="63" spans="1:14" ht="13" customHeight="1">
      <c r="A63" s="10">
        <f t="shared" si="8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2"/>
    </row>
    <row r="64" spans="1:14" ht="13" customHeight="1">
      <c r="A64" s="10">
        <f t="shared" si="8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/>
    </row>
    <row r="65" spans="1:14" ht="13" customHeight="1">
      <c r="A65" s="10">
        <f t="shared" si="8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2"/>
    </row>
    <row r="66" spans="1:14" ht="13" customHeight="1">
      <c r="A66" s="10">
        <f t="shared" si="8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/>
    </row>
    <row r="67" spans="1:14" ht="13" customHeight="1">
      <c r="A67" s="10">
        <f t="shared" si="8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2"/>
    </row>
    <row r="68" spans="1:14" ht="13" customHeight="1">
      <c r="A68" s="10">
        <f t="shared" si="8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/>
    </row>
    <row r="69" spans="1:14" ht="13" customHeight="1">
      <c r="A69" s="10">
        <f t="shared" ref="A69:A100" si="9">COUNTIF(H69:H158,"&gt;0")</f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2"/>
    </row>
    <row r="70" spans="1:14" ht="13" customHeight="1">
      <c r="A70" s="10">
        <f t="shared" si="9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/>
    </row>
    <row r="71" spans="1:14" ht="13" customHeight="1">
      <c r="A71" s="10">
        <f t="shared" si="9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2"/>
    </row>
    <row r="72" spans="1:14" ht="13" customHeight="1">
      <c r="A72" s="10">
        <f t="shared" si="9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/>
    </row>
    <row r="73" spans="1:14" ht="13" customHeight="1">
      <c r="A73" s="10">
        <f t="shared" si="9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2"/>
    </row>
    <row r="74" spans="1:14" ht="13" customHeight="1">
      <c r="A74" s="10">
        <f t="shared" si="9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/>
    </row>
    <row r="75" spans="1:14" ht="13" customHeight="1">
      <c r="A75" s="10">
        <f t="shared" si="9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2"/>
    </row>
    <row r="76" spans="1:14" ht="13" customHeight="1">
      <c r="A76" s="10">
        <f t="shared" si="9"/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/>
    </row>
    <row r="77" spans="1:14" ht="13" customHeight="1">
      <c r="A77" s="10">
        <f t="shared" si="9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2"/>
    </row>
    <row r="78" spans="1:14" ht="13" customHeight="1">
      <c r="A78" s="10">
        <f t="shared" si="9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/>
    </row>
    <row r="79" spans="1:14" ht="13" customHeight="1">
      <c r="A79" s="10">
        <f t="shared" si="9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2"/>
    </row>
    <row r="80" spans="1:14" ht="13" customHeight="1">
      <c r="A80" s="10">
        <f t="shared" si="9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/>
    </row>
    <row r="81" spans="1:14" ht="13" customHeight="1">
      <c r="A81" s="10">
        <f t="shared" si="9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2"/>
    </row>
    <row r="82" spans="1:14" ht="13" customHeight="1">
      <c r="A82" s="10">
        <f t="shared" si="9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2"/>
    </row>
    <row r="83" spans="1:14" ht="13" customHeight="1">
      <c r="A83" s="10">
        <f t="shared" si="9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/>
    </row>
    <row r="84" spans="1:14" ht="13" customHeight="1">
      <c r="A84" s="10">
        <f t="shared" si="9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2"/>
    </row>
    <row r="85" spans="1:14" ht="13" customHeight="1">
      <c r="A85" s="10">
        <f t="shared" si="9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2"/>
    </row>
    <row r="86" spans="1:14" ht="15" customHeight="1">
      <c r="A86" s="10">
        <f t="shared" si="9"/>
        <v>0</v>
      </c>
      <c r="B86" s="13"/>
      <c r="C86" s="13"/>
    </row>
    <row r="87" spans="1:14" ht="15" customHeight="1">
      <c r="A87" s="10">
        <f t="shared" si="9"/>
        <v>0</v>
      </c>
      <c r="B87" s="13"/>
      <c r="C87" s="13"/>
    </row>
    <row r="88" spans="1:14" ht="13" customHeight="1">
      <c r="A88" s="10">
        <f t="shared" si="9"/>
        <v>0</v>
      </c>
    </row>
    <row r="89" spans="1:14" ht="13" customHeight="1">
      <c r="A89" s="10">
        <f t="shared" si="9"/>
        <v>0</v>
      </c>
    </row>
    <row r="90" spans="1:14" ht="13" customHeight="1">
      <c r="A90" s="10">
        <f t="shared" si="9"/>
        <v>0</v>
      </c>
    </row>
    <row r="91" spans="1:14" ht="13" customHeight="1">
      <c r="A91" s="10">
        <f t="shared" si="9"/>
        <v>0</v>
      </c>
    </row>
    <row r="92" spans="1:14" ht="13" customHeight="1">
      <c r="A92" s="10">
        <f t="shared" si="9"/>
        <v>0</v>
      </c>
    </row>
    <row r="93" spans="1:14" ht="13" customHeight="1">
      <c r="A93" s="10">
        <f t="shared" si="9"/>
        <v>0</v>
      </c>
    </row>
    <row r="94" spans="1:14" ht="13" customHeight="1">
      <c r="A94" s="10">
        <f t="shared" si="9"/>
        <v>0</v>
      </c>
    </row>
    <row r="95" spans="1:14" ht="13" customHeight="1">
      <c r="A95" s="10">
        <f t="shared" si="9"/>
        <v>0</v>
      </c>
    </row>
    <row r="96" spans="1:14" ht="13" customHeight="1">
      <c r="A96" s="10">
        <f t="shared" si="9"/>
        <v>0</v>
      </c>
    </row>
    <row r="97" spans="1:1" ht="13" customHeight="1">
      <c r="A97" s="10">
        <f t="shared" si="9"/>
        <v>0</v>
      </c>
    </row>
    <row r="98" spans="1:1" ht="13" customHeight="1">
      <c r="A98" s="10">
        <f t="shared" si="9"/>
        <v>0</v>
      </c>
    </row>
    <row r="99" spans="1:1" ht="13" customHeight="1">
      <c r="A99" s="10">
        <f t="shared" si="9"/>
        <v>0</v>
      </c>
    </row>
    <row r="100" spans="1:1" ht="13" customHeight="1">
      <c r="A100" s="10">
        <f t="shared" si="9"/>
        <v>0</v>
      </c>
    </row>
    <row r="101" spans="1:1" ht="13" customHeight="1">
      <c r="A101" s="10">
        <f t="shared" ref="A101:A132" si="10">COUNTIF(H101:H190,"&gt;0")</f>
        <v>0</v>
      </c>
    </row>
    <row r="102" spans="1:1" ht="13" customHeight="1">
      <c r="A102" s="10">
        <f t="shared" si="10"/>
        <v>0</v>
      </c>
    </row>
    <row r="103" spans="1:1" ht="13" customHeight="1">
      <c r="A103" s="10">
        <f t="shared" si="10"/>
        <v>0</v>
      </c>
    </row>
    <row r="104" spans="1:1" ht="13" customHeight="1">
      <c r="A104" s="10">
        <f t="shared" si="10"/>
        <v>0</v>
      </c>
    </row>
    <row r="105" spans="1:1" ht="13" customHeight="1">
      <c r="A105" s="10">
        <f t="shared" si="10"/>
        <v>0</v>
      </c>
    </row>
    <row r="106" spans="1:1" ht="13" customHeight="1">
      <c r="A106" s="10">
        <f t="shared" si="10"/>
        <v>0</v>
      </c>
    </row>
    <row r="107" spans="1:1" ht="13" customHeight="1">
      <c r="A107" s="10">
        <f t="shared" si="10"/>
        <v>0</v>
      </c>
    </row>
    <row r="108" spans="1:1" ht="13" customHeight="1">
      <c r="A108" s="10">
        <f t="shared" si="10"/>
        <v>0</v>
      </c>
    </row>
    <row r="109" spans="1:1" ht="13" customHeight="1">
      <c r="A109" s="10">
        <f t="shared" si="10"/>
        <v>0</v>
      </c>
    </row>
    <row r="110" spans="1:1" ht="13" customHeight="1">
      <c r="A110" s="10">
        <f t="shared" si="10"/>
        <v>0</v>
      </c>
    </row>
    <row r="111" spans="1:1" ht="13" customHeight="1">
      <c r="A111" s="10">
        <f t="shared" si="10"/>
        <v>0</v>
      </c>
    </row>
    <row r="112" spans="1:1" ht="13" customHeight="1">
      <c r="A112" s="10">
        <f t="shared" si="10"/>
        <v>0</v>
      </c>
    </row>
    <row r="113" spans="1:1" ht="13" customHeight="1">
      <c r="A113" s="10">
        <f t="shared" si="10"/>
        <v>0</v>
      </c>
    </row>
    <row r="114" spans="1:1" ht="13" customHeight="1">
      <c r="A114" s="10">
        <f t="shared" si="10"/>
        <v>0</v>
      </c>
    </row>
    <row r="115" spans="1:1" ht="13" customHeight="1">
      <c r="A115" s="10">
        <f t="shared" si="10"/>
        <v>0</v>
      </c>
    </row>
    <row r="116" spans="1:1" ht="13" customHeight="1">
      <c r="A116" s="10">
        <f t="shared" si="10"/>
        <v>0</v>
      </c>
    </row>
    <row r="117" spans="1:1" ht="13" customHeight="1">
      <c r="A117" s="10">
        <f t="shared" si="10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180">
    <outlinePr summaryBelow="0" summaryRight="0"/>
  </sheetPr>
  <dimension ref="A1:Q1002"/>
  <sheetViews>
    <sheetView workbookViewId="0">
      <selection activeCell="B9" sqref="B9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11.5</v>
      </c>
      <c r="I2" s="5">
        <v>2.5</v>
      </c>
      <c r="J2" s="5">
        <v>1.5</v>
      </c>
      <c r="K2" s="2">
        <v>16.5</v>
      </c>
      <c r="L2" s="2">
        <v>17.5</v>
      </c>
      <c r="M2" s="2">
        <v>10.5</v>
      </c>
      <c r="N2" s="5">
        <v>1.5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0.9</v>
      </c>
      <c r="I3" s="7">
        <f t="shared" si="1"/>
        <v>0.7</v>
      </c>
      <c r="J3" s="7">
        <f t="shared" si="1"/>
        <v>1</v>
      </c>
      <c r="K3" s="7">
        <f t="shared" si="1"/>
        <v>1</v>
      </c>
      <c r="L3" s="7">
        <f t="shared" si="1"/>
        <v>0.9</v>
      </c>
      <c r="M3" s="7">
        <f t="shared" si="1"/>
        <v>1</v>
      </c>
      <c r="N3" s="7">
        <f t="shared" si="1"/>
        <v>0.7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O4" si="2">IF(H3&gt;0.5, 100/(1-1/H3),100/H3-100)</f>
        <v>-899.99999999999955</v>
      </c>
      <c r="I4" s="8">
        <f t="shared" si="2"/>
        <v>-233.33333333333331</v>
      </c>
      <c r="J4" s="8" t="e">
        <f t="shared" si="2"/>
        <v>#DIV/0!</v>
      </c>
      <c r="K4" s="8" t="e">
        <f t="shared" si="2"/>
        <v>#DIV/0!</v>
      </c>
      <c r="L4" s="8">
        <f t="shared" si="2"/>
        <v>-899.99999999999955</v>
      </c>
      <c r="M4" s="8" t="e">
        <f t="shared" si="2"/>
        <v>#DIV/0!</v>
      </c>
      <c r="N4" s="8">
        <f t="shared" si="2"/>
        <v>-233.33333333333331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1</v>
      </c>
      <c r="I5" s="7">
        <f t="shared" si="3"/>
        <v>0.75</v>
      </c>
      <c r="J5" s="7">
        <f t="shared" si="3"/>
        <v>1</v>
      </c>
      <c r="K5" s="7">
        <f t="shared" si="3"/>
        <v>1</v>
      </c>
      <c r="L5" s="7">
        <f t="shared" si="3"/>
        <v>1</v>
      </c>
      <c r="M5" s="7">
        <f t="shared" si="3"/>
        <v>1</v>
      </c>
      <c r="N5" s="7">
        <f t="shared" si="3"/>
        <v>0.75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 t="e">
        <f t="shared" ref="H6:O6" si="4">IF(H5&gt;0.5, 100/(1-1/H5),100/H5-100)</f>
        <v>#DIV/0!</v>
      </c>
      <c r="I6" s="8">
        <f t="shared" si="4"/>
        <v>-300.00000000000006</v>
      </c>
      <c r="J6" s="8" t="e">
        <f t="shared" si="4"/>
        <v>#DIV/0!</v>
      </c>
      <c r="K6" s="8" t="e">
        <f t="shared" si="4"/>
        <v>#DIV/0!</v>
      </c>
      <c r="L6" s="8" t="e">
        <f t="shared" si="4"/>
        <v>#DIV/0!</v>
      </c>
      <c r="M6" s="8" t="e">
        <f t="shared" si="4"/>
        <v>#DIV/0!</v>
      </c>
      <c r="N6" s="8">
        <f t="shared" si="4"/>
        <v>-300.00000000000006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0.83333333333333337</v>
      </c>
      <c r="I7" s="7">
        <f t="shared" si="5"/>
        <v>0.66666666666666663</v>
      </c>
      <c r="J7" s="7">
        <f t="shared" si="5"/>
        <v>1</v>
      </c>
      <c r="K7" s="7">
        <f t="shared" si="5"/>
        <v>1</v>
      </c>
      <c r="L7" s="7">
        <f t="shared" si="5"/>
        <v>0.83333333333333337</v>
      </c>
      <c r="M7" s="7">
        <f t="shared" si="5"/>
        <v>1</v>
      </c>
      <c r="N7" s="7">
        <f t="shared" si="5"/>
        <v>0.66666666666666663</v>
      </c>
      <c r="O7" s="7">
        <f t="shared" si="5"/>
        <v>1</v>
      </c>
    </row>
    <row r="8" spans="1:17" ht="15.75" customHeight="1">
      <c r="A8" s="1"/>
      <c r="F8" s="8"/>
      <c r="G8" s="3" t="s">
        <v>2318</v>
      </c>
      <c r="H8" s="8">
        <f t="shared" ref="H8:O8" si="6">IF(H7&gt;0.5, 100/(1-1/H7),100/H7-100)</f>
        <v>-500.00000000000011</v>
      </c>
      <c r="I8" s="8">
        <f t="shared" si="6"/>
        <v>-200</v>
      </c>
      <c r="J8" s="8" t="e">
        <f t="shared" si="6"/>
        <v>#DIV/0!</v>
      </c>
      <c r="K8" s="8" t="e">
        <f t="shared" si="6"/>
        <v>#DIV/0!</v>
      </c>
      <c r="L8" s="8">
        <f t="shared" si="6"/>
        <v>-500.00000000000011</v>
      </c>
      <c r="M8" s="8" t="e">
        <f t="shared" si="6"/>
        <v>#DIV/0!</v>
      </c>
      <c r="N8" s="8">
        <f t="shared" si="6"/>
        <v>-200</v>
      </c>
      <c r="O8" s="8" t="e">
        <f t="shared" si="6"/>
        <v>#DIV/0!</v>
      </c>
    </row>
    <row r="9" spans="1:17" ht="15.75" customHeight="1">
      <c r="A9" s="1"/>
      <c r="B9" s="1" t="s">
        <v>2628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/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22</v>
      </c>
      <c r="B12" s="11" t="s">
        <v>2414</v>
      </c>
      <c r="C12" s="11" t="s">
        <v>2377</v>
      </c>
      <c r="D12" s="17" t="s">
        <v>2342</v>
      </c>
      <c r="E12" s="17" t="s">
        <v>2347</v>
      </c>
      <c r="F12" s="17" t="s">
        <v>2629</v>
      </c>
      <c r="G12" s="17" t="s">
        <v>2372</v>
      </c>
      <c r="H12" s="21">
        <v>4</v>
      </c>
      <c r="I12" s="21">
        <v>7</v>
      </c>
      <c r="J12" s="21">
        <v>0</v>
      </c>
      <c r="K12" s="21">
        <v>4</v>
      </c>
      <c r="L12" s="21">
        <v>36</v>
      </c>
      <c r="M12" s="21">
        <v>0</v>
      </c>
      <c r="N12" s="21">
        <f t="shared" ref="N12:N43" si="8">L12+I12</f>
        <v>43</v>
      </c>
      <c r="O12">
        <f t="shared" ref="O12:O43" si="9">M12+J12</f>
        <v>0</v>
      </c>
    </row>
    <row r="13" spans="1:17" ht="15.75" customHeight="1">
      <c r="A13" s="10">
        <f t="shared" si="7"/>
        <v>21</v>
      </c>
      <c r="B13" s="12" t="s">
        <v>2417</v>
      </c>
      <c r="C13" s="12" t="s">
        <v>2377</v>
      </c>
      <c r="D13" s="18">
        <v>0</v>
      </c>
      <c r="E13" s="18" t="s">
        <v>2391</v>
      </c>
      <c r="F13" s="18" t="s">
        <v>2630</v>
      </c>
      <c r="G13" s="18" t="s">
        <v>2614</v>
      </c>
      <c r="H13" s="22">
        <v>8</v>
      </c>
      <c r="I13" s="22">
        <v>38</v>
      </c>
      <c r="J13" s="22">
        <v>0</v>
      </c>
      <c r="K13" s="22">
        <v>1</v>
      </c>
      <c r="L13" s="22">
        <v>1</v>
      </c>
      <c r="M13" s="22">
        <v>0</v>
      </c>
      <c r="N13" s="21">
        <f t="shared" si="8"/>
        <v>39</v>
      </c>
      <c r="O13">
        <f t="shared" si="9"/>
        <v>0</v>
      </c>
    </row>
    <row r="14" spans="1:17" ht="15.75" customHeight="1">
      <c r="A14" s="10">
        <f t="shared" si="7"/>
        <v>20</v>
      </c>
      <c r="B14" s="11" t="s">
        <v>2419</v>
      </c>
      <c r="C14" s="11" t="s">
        <v>2377</v>
      </c>
      <c r="D14" s="17" t="s">
        <v>2342</v>
      </c>
      <c r="E14" s="17" t="s">
        <v>2387</v>
      </c>
      <c r="F14" s="17" t="s">
        <v>2631</v>
      </c>
      <c r="G14" s="17" t="s">
        <v>2427</v>
      </c>
      <c r="H14" s="21">
        <v>5</v>
      </c>
      <c r="I14" s="21">
        <v>14</v>
      </c>
      <c r="J14" s="21">
        <v>0</v>
      </c>
      <c r="K14" s="21">
        <v>0</v>
      </c>
      <c r="L14" s="21">
        <v>0</v>
      </c>
      <c r="M14" s="21">
        <v>0</v>
      </c>
      <c r="N14" s="21">
        <f t="shared" si="8"/>
        <v>14</v>
      </c>
      <c r="O14">
        <f t="shared" si="9"/>
        <v>0</v>
      </c>
    </row>
    <row r="15" spans="1:17" ht="15.75" customHeight="1">
      <c r="A15" s="10">
        <f t="shared" si="7"/>
        <v>19</v>
      </c>
      <c r="B15" s="12" t="s">
        <v>2422</v>
      </c>
      <c r="C15" s="12" t="s">
        <v>2377</v>
      </c>
      <c r="D15" s="18">
        <v>0</v>
      </c>
      <c r="E15" s="18" t="s">
        <v>2352</v>
      </c>
      <c r="F15" s="18" t="s">
        <v>2428</v>
      </c>
      <c r="G15" s="18" t="s">
        <v>2632</v>
      </c>
      <c r="H15" s="22">
        <v>4</v>
      </c>
      <c r="I15" s="22">
        <v>17</v>
      </c>
      <c r="J15" s="22">
        <v>0</v>
      </c>
      <c r="K15" s="22">
        <v>1</v>
      </c>
      <c r="L15" s="22">
        <v>-4</v>
      </c>
      <c r="M15" s="22">
        <v>0</v>
      </c>
      <c r="N15" s="21">
        <f t="shared" si="8"/>
        <v>13</v>
      </c>
      <c r="O15">
        <f t="shared" si="9"/>
        <v>0</v>
      </c>
    </row>
    <row r="16" spans="1:17" ht="15.75" customHeight="1">
      <c r="A16" s="10">
        <f t="shared" si="7"/>
        <v>18</v>
      </c>
      <c r="B16" s="11" t="s">
        <v>2633</v>
      </c>
      <c r="C16" s="11" t="s">
        <v>2377</v>
      </c>
      <c r="D16" s="17">
        <v>0</v>
      </c>
      <c r="E16" s="17" t="s">
        <v>2574</v>
      </c>
      <c r="F16" s="17" t="s">
        <v>2634</v>
      </c>
      <c r="G16" s="17" t="s">
        <v>2397</v>
      </c>
      <c r="H16" s="21">
        <v>0</v>
      </c>
      <c r="I16" s="21">
        <v>0</v>
      </c>
      <c r="J16" s="21">
        <v>0</v>
      </c>
      <c r="K16" s="21">
        <v>0</v>
      </c>
      <c r="L16" s="21">
        <v>18</v>
      </c>
      <c r="M16" s="21">
        <v>0</v>
      </c>
      <c r="N16" s="21">
        <f t="shared" si="8"/>
        <v>18</v>
      </c>
      <c r="O16">
        <f t="shared" si="9"/>
        <v>0</v>
      </c>
    </row>
    <row r="17" spans="1:15" ht="15.75" customHeight="1">
      <c r="A17" s="10">
        <f t="shared" si="7"/>
        <v>17</v>
      </c>
      <c r="B17" s="12" t="s">
        <v>2635</v>
      </c>
      <c r="C17" s="12" t="s">
        <v>2377</v>
      </c>
      <c r="D17" s="18">
        <v>0</v>
      </c>
      <c r="E17" s="18" t="s">
        <v>2558</v>
      </c>
      <c r="F17" s="18" t="s">
        <v>2636</v>
      </c>
      <c r="G17" s="18" t="s">
        <v>2637</v>
      </c>
      <c r="H17" s="22">
        <v>1</v>
      </c>
      <c r="I17" s="22">
        <v>7</v>
      </c>
      <c r="J17" s="22">
        <v>0</v>
      </c>
      <c r="K17" s="22">
        <v>0</v>
      </c>
      <c r="L17" s="22">
        <v>0</v>
      </c>
      <c r="M17" s="22">
        <v>0</v>
      </c>
      <c r="N17" s="21">
        <f t="shared" si="8"/>
        <v>7</v>
      </c>
      <c r="O17">
        <f t="shared" si="9"/>
        <v>0</v>
      </c>
    </row>
    <row r="18" spans="1:15" ht="15.75" customHeight="1">
      <c r="A18" s="10">
        <f t="shared" si="7"/>
        <v>16</v>
      </c>
      <c r="B18" s="11" t="s">
        <v>2638</v>
      </c>
      <c r="C18" s="11" t="s">
        <v>2377</v>
      </c>
      <c r="D18" s="17" t="s">
        <v>2510</v>
      </c>
      <c r="E18" s="17" t="s">
        <v>2366</v>
      </c>
      <c r="F18" s="17" t="s">
        <v>2557</v>
      </c>
      <c r="G18" s="17" t="s">
        <v>2408</v>
      </c>
      <c r="H18" s="21">
        <v>1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f t="shared" si="8"/>
        <v>0</v>
      </c>
      <c r="O18">
        <f t="shared" si="9"/>
        <v>0</v>
      </c>
    </row>
    <row r="19" spans="1:15" ht="15.75" customHeight="1">
      <c r="A19" s="10">
        <f t="shared" si="7"/>
        <v>15</v>
      </c>
      <c r="B19" s="12" t="s">
        <v>2639</v>
      </c>
      <c r="C19" s="12" t="s">
        <v>2377</v>
      </c>
      <c r="D19" s="18">
        <v>0</v>
      </c>
      <c r="E19" s="18" t="s">
        <v>2574</v>
      </c>
      <c r="F19" s="18" t="s">
        <v>2640</v>
      </c>
      <c r="G19" s="18" t="s">
        <v>2405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0</v>
      </c>
      <c r="N19" s="21">
        <f t="shared" si="8"/>
        <v>0</v>
      </c>
      <c r="O19">
        <f t="shared" si="9"/>
        <v>0</v>
      </c>
    </row>
    <row r="20" spans="1:15" ht="15.75" customHeight="1">
      <c r="A20" s="10">
        <f t="shared" si="7"/>
        <v>14</v>
      </c>
      <c r="B20" s="11" t="s">
        <v>2641</v>
      </c>
      <c r="C20" s="11" t="s">
        <v>2377</v>
      </c>
      <c r="D20" s="17" t="s">
        <v>2342</v>
      </c>
      <c r="E20" s="17" t="s">
        <v>2352</v>
      </c>
      <c r="F20" s="17" t="s">
        <v>2519</v>
      </c>
      <c r="G20" s="17" t="s">
        <v>2460</v>
      </c>
      <c r="H20" s="21">
        <v>4</v>
      </c>
      <c r="I20" s="21">
        <v>21</v>
      </c>
      <c r="J20" s="21">
        <v>0</v>
      </c>
      <c r="K20" s="21">
        <v>0</v>
      </c>
      <c r="L20" s="21">
        <v>0</v>
      </c>
      <c r="M20" s="21">
        <v>0</v>
      </c>
      <c r="N20" s="21">
        <f t="shared" si="8"/>
        <v>21</v>
      </c>
      <c r="O20">
        <f t="shared" si="9"/>
        <v>0</v>
      </c>
    </row>
    <row r="21" spans="1:15" ht="15.75" customHeight="1">
      <c r="A21" s="10">
        <f t="shared" si="7"/>
        <v>13</v>
      </c>
      <c r="B21" s="12" t="s">
        <v>2642</v>
      </c>
      <c r="C21" s="12" t="s">
        <v>2377</v>
      </c>
      <c r="D21" s="18" t="s">
        <v>2342</v>
      </c>
      <c r="E21" s="18" t="s">
        <v>2494</v>
      </c>
      <c r="F21" s="18" t="s">
        <v>2640</v>
      </c>
      <c r="G21" s="18" t="s">
        <v>2643</v>
      </c>
      <c r="H21" s="22">
        <v>2</v>
      </c>
      <c r="I21" s="22">
        <v>11</v>
      </c>
      <c r="J21" s="22">
        <v>0</v>
      </c>
      <c r="K21" s="22">
        <v>0</v>
      </c>
      <c r="L21" s="22">
        <v>0</v>
      </c>
      <c r="M21" s="22">
        <v>0</v>
      </c>
      <c r="N21" s="21">
        <f t="shared" si="8"/>
        <v>11</v>
      </c>
      <c r="O21">
        <f t="shared" si="9"/>
        <v>0</v>
      </c>
    </row>
    <row r="22" spans="1:15" ht="15.75" customHeight="1">
      <c r="A22" s="10">
        <f t="shared" si="7"/>
        <v>12</v>
      </c>
      <c r="B22" s="11" t="s">
        <v>2644</v>
      </c>
      <c r="C22" s="11" t="s">
        <v>2377</v>
      </c>
      <c r="D22" s="17">
        <v>0</v>
      </c>
      <c r="E22" s="17" t="s">
        <v>2347</v>
      </c>
      <c r="F22" s="17" t="s">
        <v>2645</v>
      </c>
      <c r="G22" s="17" t="s">
        <v>2405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f t="shared" si="8"/>
        <v>0</v>
      </c>
      <c r="O22">
        <f t="shared" si="9"/>
        <v>0</v>
      </c>
    </row>
    <row r="23" spans="1:15" ht="15.75" customHeight="1">
      <c r="A23" s="10">
        <f t="shared" si="7"/>
        <v>11</v>
      </c>
      <c r="B23" s="12" t="s">
        <v>2646</v>
      </c>
      <c r="C23" s="12" t="s">
        <v>2377</v>
      </c>
      <c r="D23" s="18">
        <v>0</v>
      </c>
      <c r="E23" s="18" t="s">
        <v>2647</v>
      </c>
      <c r="F23" s="18" t="s">
        <v>2648</v>
      </c>
      <c r="G23" s="18" t="s">
        <v>2405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1">
        <f t="shared" si="8"/>
        <v>0</v>
      </c>
      <c r="O23">
        <f t="shared" si="9"/>
        <v>0</v>
      </c>
    </row>
    <row r="24" spans="1:15" ht="15.75" customHeight="1">
      <c r="A24" s="10">
        <f t="shared" si="7"/>
        <v>10</v>
      </c>
      <c r="B24" s="11" t="s">
        <v>2649</v>
      </c>
      <c r="C24" s="11" t="s">
        <v>2377</v>
      </c>
      <c r="D24" s="17" t="s">
        <v>2342</v>
      </c>
      <c r="E24" s="17" t="s">
        <v>2341</v>
      </c>
      <c r="F24" s="17" t="s">
        <v>2650</v>
      </c>
      <c r="G24" s="17" t="s">
        <v>2489</v>
      </c>
      <c r="H24" s="21">
        <v>3</v>
      </c>
      <c r="I24" s="21">
        <v>17</v>
      </c>
      <c r="J24" s="21">
        <v>0</v>
      </c>
      <c r="K24" s="21">
        <v>0</v>
      </c>
      <c r="L24" s="21">
        <v>0</v>
      </c>
      <c r="M24" s="21">
        <v>0</v>
      </c>
      <c r="N24" s="21">
        <f t="shared" si="8"/>
        <v>17</v>
      </c>
      <c r="O24">
        <f t="shared" si="9"/>
        <v>0</v>
      </c>
    </row>
    <row r="25" spans="1:15" ht="15.75" customHeight="1">
      <c r="A25" s="10">
        <f t="shared" si="7"/>
        <v>9</v>
      </c>
      <c r="B25" s="12" t="s">
        <v>2651</v>
      </c>
      <c r="C25" s="12" t="s">
        <v>2377</v>
      </c>
      <c r="D25" s="18">
        <v>0</v>
      </c>
      <c r="E25" s="18" t="s">
        <v>2343</v>
      </c>
      <c r="F25" s="18" t="s">
        <v>2652</v>
      </c>
      <c r="G25" s="18" t="s">
        <v>2424</v>
      </c>
      <c r="H25" s="22">
        <v>4</v>
      </c>
      <c r="I25" s="22">
        <v>3</v>
      </c>
      <c r="J25" s="22">
        <v>0</v>
      </c>
      <c r="K25" s="22">
        <v>0</v>
      </c>
      <c r="L25" s="22">
        <v>0</v>
      </c>
      <c r="M25" s="22">
        <v>0</v>
      </c>
      <c r="N25" s="21">
        <f t="shared" si="8"/>
        <v>3</v>
      </c>
      <c r="O25">
        <f t="shared" si="9"/>
        <v>0</v>
      </c>
    </row>
    <row r="26" spans="1:15" ht="15.75" customHeight="1">
      <c r="A26" s="10">
        <f t="shared" si="7"/>
        <v>8</v>
      </c>
      <c r="B26" s="11" t="s">
        <v>2653</v>
      </c>
      <c r="C26" s="11" t="s">
        <v>2377</v>
      </c>
      <c r="D26" s="17">
        <v>0</v>
      </c>
      <c r="E26" s="17" t="s">
        <v>792</v>
      </c>
      <c r="F26" s="17" t="s">
        <v>2490</v>
      </c>
      <c r="G26" s="17" t="s">
        <v>2405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v>0</v>
      </c>
      <c r="N26" s="21">
        <f t="shared" si="8"/>
        <v>0</v>
      </c>
      <c r="O26">
        <f t="shared" si="9"/>
        <v>0</v>
      </c>
    </row>
    <row r="27" spans="1:15" ht="15.75" customHeight="1">
      <c r="A27" s="10">
        <f t="shared" si="7"/>
        <v>7</v>
      </c>
      <c r="B27" s="12" t="s">
        <v>2654</v>
      </c>
      <c r="C27" s="12" t="s">
        <v>2377</v>
      </c>
      <c r="D27" s="18" t="s">
        <v>2342</v>
      </c>
      <c r="E27" s="18" t="s">
        <v>2647</v>
      </c>
      <c r="F27" s="18" t="s">
        <v>2655</v>
      </c>
      <c r="G27" s="18" t="s">
        <v>2405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1">
        <f t="shared" si="8"/>
        <v>0</v>
      </c>
      <c r="O27">
        <f t="shared" si="9"/>
        <v>0</v>
      </c>
    </row>
    <row r="28" spans="1:15" ht="15.75" customHeight="1">
      <c r="A28" s="10">
        <f t="shared" si="7"/>
        <v>6</v>
      </c>
      <c r="B28" s="11" t="s">
        <v>2656</v>
      </c>
      <c r="C28" s="11" t="s">
        <v>2377</v>
      </c>
      <c r="D28" s="17" t="s">
        <v>2342</v>
      </c>
      <c r="E28" s="17" t="s">
        <v>2496</v>
      </c>
      <c r="F28" s="17" t="s">
        <v>2360</v>
      </c>
      <c r="G28" s="17" t="s">
        <v>2405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f t="shared" si="8"/>
        <v>0</v>
      </c>
      <c r="O28">
        <f t="shared" si="9"/>
        <v>0</v>
      </c>
    </row>
    <row r="29" spans="1:15" ht="15.75" customHeight="1">
      <c r="A29" s="10">
        <f t="shared" si="7"/>
        <v>5</v>
      </c>
      <c r="B29" s="12" t="s">
        <v>2657</v>
      </c>
      <c r="C29" s="12" t="s">
        <v>2377</v>
      </c>
      <c r="D29" s="18">
        <v>0</v>
      </c>
      <c r="E29" s="18" t="s">
        <v>2391</v>
      </c>
      <c r="F29" s="18" t="s">
        <v>2658</v>
      </c>
      <c r="G29" s="18" t="s">
        <v>2405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1">
        <f t="shared" si="8"/>
        <v>0</v>
      </c>
      <c r="O29">
        <f t="shared" si="9"/>
        <v>0</v>
      </c>
    </row>
    <row r="30" spans="1:15" ht="15.75" customHeight="1">
      <c r="A30" s="10">
        <f t="shared" si="7"/>
        <v>4</v>
      </c>
      <c r="B30" s="11" t="s">
        <v>2659</v>
      </c>
      <c r="C30" s="11" t="s">
        <v>2377</v>
      </c>
      <c r="D30" s="17" t="s">
        <v>2342</v>
      </c>
      <c r="E30" s="17" t="s">
        <v>2430</v>
      </c>
      <c r="F30" s="17" t="s">
        <v>2660</v>
      </c>
      <c r="G30" s="17" t="s">
        <v>2405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f t="shared" si="8"/>
        <v>0</v>
      </c>
      <c r="O30">
        <f t="shared" si="9"/>
        <v>0</v>
      </c>
    </row>
    <row r="31" spans="1:15" ht="15.75" customHeight="1">
      <c r="A31" s="10">
        <f t="shared" si="7"/>
        <v>3</v>
      </c>
      <c r="B31" s="12" t="s">
        <v>2661</v>
      </c>
      <c r="C31" s="12" t="s">
        <v>2377</v>
      </c>
      <c r="D31" s="18">
        <v>0</v>
      </c>
      <c r="E31" s="18" t="s">
        <v>2415</v>
      </c>
      <c r="F31" s="18" t="s">
        <v>2662</v>
      </c>
      <c r="G31" s="18" t="s">
        <v>2405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1">
        <f t="shared" si="8"/>
        <v>0</v>
      </c>
      <c r="O31">
        <f t="shared" si="9"/>
        <v>0</v>
      </c>
    </row>
    <row r="32" spans="1:15" ht="15.75" customHeight="1">
      <c r="A32" s="10">
        <f t="shared" si="7"/>
        <v>2</v>
      </c>
      <c r="B32" s="11" t="s">
        <v>2663</v>
      </c>
      <c r="C32" s="11" t="s">
        <v>2377</v>
      </c>
      <c r="D32" s="17">
        <v>0</v>
      </c>
      <c r="E32" s="17" t="s">
        <v>2352</v>
      </c>
      <c r="F32" s="17" t="s">
        <v>2664</v>
      </c>
      <c r="G32" s="17" t="s">
        <v>2432</v>
      </c>
      <c r="H32" s="21">
        <v>14</v>
      </c>
      <c r="I32" s="21">
        <v>45</v>
      </c>
      <c r="J32" s="21">
        <v>1</v>
      </c>
      <c r="K32" s="21">
        <v>7</v>
      </c>
      <c r="L32" s="21">
        <v>65</v>
      </c>
      <c r="M32" s="21">
        <v>1</v>
      </c>
      <c r="N32" s="21">
        <f t="shared" si="8"/>
        <v>110</v>
      </c>
      <c r="O32">
        <f t="shared" si="9"/>
        <v>2</v>
      </c>
    </row>
    <row r="33" spans="1:15" ht="15.75" customHeight="1">
      <c r="A33" s="10">
        <f t="shared" si="7"/>
        <v>1</v>
      </c>
      <c r="B33" s="12" t="s">
        <v>2665</v>
      </c>
      <c r="C33" s="12" t="s">
        <v>2377</v>
      </c>
      <c r="D33" s="18">
        <v>0</v>
      </c>
      <c r="E33" s="18" t="s">
        <v>2468</v>
      </c>
      <c r="F33" s="18" t="s">
        <v>2666</v>
      </c>
      <c r="G33" s="18" t="s">
        <v>2405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1">
        <f t="shared" si="8"/>
        <v>0</v>
      </c>
      <c r="O33">
        <f t="shared" si="9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187">
    <outlinePr summaryBelow="0" summaryRight="0"/>
  </sheetPr>
  <dimension ref="A1:Q1002"/>
  <sheetViews>
    <sheetView workbookViewId="0"/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16.5</v>
      </c>
      <c r="I2" s="2">
        <v>17.5</v>
      </c>
      <c r="J2" s="2">
        <v>10.5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0.13333333333333333</v>
      </c>
      <c r="J3" s="7">
        <f>COUNTIFS($A$12:$A$99,"&lt;="&amp;$B$2,$H$12:$H$99,"&gt;-1",J12:J99,"&lt;"&amp;J$2)/COUNTIFS($H$12:$H$99,"&gt;-1",$A$12:$A$99,"&lt;="&amp;$B$2,J$12:J$99,"&lt;&gt;"&amp;J$2)</f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>
        <f>IF(I3&gt;0.5, 100/(1-1/I3),100/I3-100)</f>
        <v>650</v>
      </c>
      <c r="J4" s="8" t="e">
        <f>IF(J3&gt;0.5, 100/(1-1/J3),100/J3-100)</f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0.1111111111111111</v>
      </c>
      <c r="J5" s="7">
        <f>COUNTIFS($A$12:$A$99,"&lt;="&amp;$B$2,$H$12:$H$99,"&gt;-1",$D$12:$D$99,"@*",J$12:J$99,"&lt;"&amp;J$2)/COUNTIFS($A$12:$A$99,"&lt;="&amp;$B$2,$H$12:$H$99,"&gt;-1",$D$12:$D$99,"@*",J$12:J$99,"&lt;&gt;"&amp;J$2)</f>
        <v>1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>
        <f>IF(I5&gt;0.5, 100/(1-1/I5),100/I5-100)</f>
        <v>800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0.16666666666666666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D8" s="8"/>
      <c r="G8" s="3" t="s">
        <v>2318</v>
      </c>
      <c r="H8" s="8" t="e">
        <f>IF(H7&gt;0.5, 100/(1-1/H7),100/H7-100)</f>
        <v>#DIV/0!</v>
      </c>
      <c r="I8" s="8">
        <f>IF(I7&gt;0.5, 100/(1-1/I7),100/I7-100)</f>
        <v>500</v>
      </c>
      <c r="J8" s="8" t="e">
        <f>IF(J7&gt;0.5, 100/(1-1/J7),100/J7-100)</f>
        <v>#DIV/0!</v>
      </c>
    </row>
    <row r="9" spans="1:17" ht="15.75" customHeight="1">
      <c r="A9" s="1"/>
      <c r="B9" s="1" t="s">
        <v>2667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>
        <v>0</v>
      </c>
      <c r="L9">
        <v>0</v>
      </c>
      <c r="M9">
        <v>0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2453</v>
      </c>
      <c r="C12" s="11" t="s">
        <v>2420</v>
      </c>
      <c r="D12" s="17">
        <v>0</v>
      </c>
      <c r="E12" s="17" t="s">
        <v>2341</v>
      </c>
      <c r="F12" s="17" t="s">
        <v>2668</v>
      </c>
      <c r="G12" s="17" t="s">
        <v>2502</v>
      </c>
      <c r="H12" s="21">
        <v>0</v>
      </c>
      <c r="I12" s="21">
        <v>0</v>
      </c>
      <c r="J12" s="21">
        <v>0</v>
      </c>
    </row>
    <row r="13" spans="1:17" ht="15.75" customHeight="1">
      <c r="A13" s="10">
        <f t="shared" si="0"/>
        <v>21</v>
      </c>
      <c r="B13" s="12" t="s">
        <v>2455</v>
      </c>
      <c r="C13" s="12" t="s">
        <v>2420</v>
      </c>
      <c r="D13" s="18" t="s">
        <v>2342</v>
      </c>
      <c r="E13" s="18" t="s">
        <v>2399</v>
      </c>
      <c r="F13" s="18" t="s">
        <v>2497</v>
      </c>
      <c r="G13" s="18" t="s">
        <v>2528</v>
      </c>
      <c r="H13" s="22">
        <v>6</v>
      </c>
      <c r="I13" s="22">
        <v>52</v>
      </c>
      <c r="J13" s="22">
        <v>0</v>
      </c>
    </row>
    <row r="14" spans="1:17" ht="15.75" customHeight="1">
      <c r="A14" s="10">
        <f t="shared" si="0"/>
        <v>20</v>
      </c>
      <c r="B14" s="11" t="s">
        <v>2340</v>
      </c>
      <c r="C14" s="11" t="s">
        <v>2420</v>
      </c>
      <c r="D14" s="17">
        <v>0</v>
      </c>
      <c r="E14" s="17" t="s">
        <v>2548</v>
      </c>
      <c r="F14" s="17" t="s">
        <v>2669</v>
      </c>
      <c r="G14" s="17" t="s">
        <v>2385</v>
      </c>
      <c r="H14" s="21">
        <v>4</v>
      </c>
      <c r="I14" s="21">
        <v>41</v>
      </c>
      <c r="J14" s="21">
        <v>0</v>
      </c>
    </row>
    <row r="15" spans="1:17" ht="15.75" customHeight="1">
      <c r="A15" s="10">
        <f t="shared" si="0"/>
        <v>19</v>
      </c>
      <c r="B15" s="12" t="s">
        <v>2358</v>
      </c>
      <c r="C15" s="12" t="s">
        <v>2420</v>
      </c>
      <c r="D15" s="18">
        <v>0</v>
      </c>
      <c r="E15" s="18" t="s">
        <v>2558</v>
      </c>
      <c r="F15" s="18" t="s">
        <v>2670</v>
      </c>
      <c r="G15" s="18" t="s">
        <v>2609</v>
      </c>
      <c r="H15" s="22">
        <v>4</v>
      </c>
      <c r="I15" s="22">
        <v>34</v>
      </c>
      <c r="J15" s="22">
        <v>1</v>
      </c>
    </row>
    <row r="16" spans="1:17" ht="15.75" customHeight="1">
      <c r="A16" s="10">
        <f t="shared" si="0"/>
        <v>18</v>
      </c>
      <c r="B16" s="11" t="s">
        <v>2362</v>
      </c>
      <c r="C16" s="11" t="s">
        <v>2420</v>
      </c>
      <c r="D16" s="17">
        <v>0</v>
      </c>
      <c r="E16" s="17" t="s">
        <v>2430</v>
      </c>
      <c r="F16" s="17" t="s">
        <v>2360</v>
      </c>
      <c r="G16" s="17" t="s">
        <v>2569</v>
      </c>
      <c r="H16" s="21">
        <v>3</v>
      </c>
      <c r="I16" s="21">
        <v>40</v>
      </c>
      <c r="J16" s="21">
        <v>0</v>
      </c>
    </row>
    <row r="17" spans="1:10" ht="15.75" customHeight="1">
      <c r="A17" s="10">
        <f t="shared" si="0"/>
        <v>17</v>
      </c>
      <c r="B17" s="12" t="s">
        <v>2365</v>
      </c>
      <c r="C17" s="12" t="s">
        <v>2420</v>
      </c>
      <c r="D17" s="18" t="s">
        <v>2342</v>
      </c>
      <c r="E17" s="18" t="s">
        <v>2548</v>
      </c>
      <c r="F17" s="18" t="s">
        <v>2671</v>
      </c>
      <c r="G17" s="18" t="s">
        <v>2464</v>
      </c>
      <c r="H17" s="22">
        <v>2</v>
      </c>
      <c r="I17" s="22">
        <v>14</v>
      </c>
      <c r="J17" s="22">
        <v>0</v>
      </c>
    </row>
    <row r="18" spans="1:10" ht="15.75" customHeight="1">
      <c r="A18" s="10">
        <f t="shared" si="0"/>
        <v>16</v>
      </c>
      <c r="B18" s="11" t="s">
        <v>2373</v>
      </c>
      <c r="C18" s="11" t="s">
        <v>2420</v>
      </c>
      <c r="D18" s="17">
        <v>0</v>
      </c>
      <c r="E18" s="17" t="s">
        <v>2383</v>
      </c>
      <c r="F18" s="17" t="s">
        <v>2672</v>
      </c>
      <c r="G18" s="17" t="s">
        <v>2602</v>
      </c>
      <c r="H18" s="21">
        <v>0</v>
      </c>
      <c r="I18" s="21">
        <v>0</v>
      </c>
      <c r="J18" s="21">
        <v>0</v>
      </c>
    </row>
    <row r="19" spans="1:10" ht="15.75" customHeight="1">
      <c r="A19" s="10">
        <f t="shared" si="0"/>
        <v>15</v>
      </c>
      <c r="B19" s="12" t="s">
        <v>2376</v>
      </c>
      <c r="C19" s="12" t="s">
        <v>2420</v>
      </c>
      <c r="D19" s="18">
        <v>0</v>
      </c>
      <c r="E19" s="18" t="s">
        <v>287</v>
      </c>
      <c r="F19" s="18" t="s">
        <v>2673</v>
      </c>
      <c r="G19" s="18" t="s">
        <v>2674</v>
      </c>
      <c r="H19" s="22">
        <v>4</v>
      </c>
      <c r="I19" s="22">
        <v>46</v>
      </c>
      <c r="J19" s="22">
        <v>1</v>
      </c>
    </row>
    <row r="20" spans="1:10" ht="15.75" customHeight="1">
      <c r="A20" s="10">
        <f t="shared" si="0"/>
        <v>14</v>
      </c>
      <c r="B20" s="11" t="s">
        <v>2379</v>
      </c>
      <c r="C20" s="11" t="s">
        <v>2420</v>
      </c>
      <c r="D20" s="17" t="s">
        <v>2342</v>
      </c>
      <c r="E20" s="17" t="s">
        <v>2558</v>
      </c>
      <c r="F20" s="17" t="s">
        <v>2675</v>
      </c>
      <c r="G20" s="17" t="s">
        <v>2676</v>
      </c>
      <c r="H20" s="21">
        <v>5</v>
      </c>
      <c r="I20" s="21">
        <v>77</v>
      </c>
      <c r="J20" s="21">
        <v>1</v>
      </c>
    </row>
    <row r="21" spans="1:10" ht="15.75" customHeight="1">
      <c r="A21" s="10">
        <f t="shared" si="0"/>
        <v>13</v>
      </c>
      <c r="B21" s="12" t="s">
        <v>2382</v>
      </c>
      <c r="C21" s="12" t="s">
        <v>2420</v>
      </c>
      <c r="D21" s="18" t="s">
        <v>2342</v>
      </c>
      <c r="E21" s="18" t="s">
        <v>2574</v>
      </c>
      <c r="F21" s="18" t="s">
        <v>2371</v>
      </c>
      <c r="G21" s="18" t="s">
        <v>2677</v>
      </c>
      <c r="H21" s="22">
        <v>4</v>
      </c>
      <c r="I21" s="22">
        <v>53</v>
      </c>
      <c r="J21" s="22">
        <v>1</v>
      </c>
    </row>
    <row r="22" spans="1:10" ht="15.75" customHeight="1">
      <c r="A22" s="10">
        <f t="shared" si="0"/>
        <v>12</v>
      </c>
      <c r="B22" s="11" t="s">
        <v>2503</v>
      </c>
      <c r="C22" s="11" t="s">
        <v>2420</v>
      </c>
      <c r="D22" s="17" t="s">
        <v>2342</v>
      </c>
      <c r="E22" s="17" t="s">
        <v>2377</v>
      </c>
      <c r="F22" s="17" t="s">
        <v>2678</v>
      </c>
      <c r="G22" s="17" t="s">
        <v>2679</v>
      </c>
      <c r="H22" s="21">
        <v>4</v>
      </c>
      <c r="I22" s="21">
        <v>55</v>
      </c>
      <c r="J22" s="21">
        <v>0</v>
      </c>
    </row>
    <row r="23" spans="1:10" ht="15.75" customHeight="1">
      <c r="A23" s="10">
        <f t="shared" si="0"/>
        <v>11</v>
      </c>
      <c r="B23" s="12" t="s">
        <v>2386</v>
      </c>
      <c r="C23" s="12" t="s">
        <v>2352</v>
      </c>
      <c r="D23" s="18">
        <v>0</v>
      </c>
      <c r="E23" s="18" t="s">
        <v>2420</v>
      </c>
      <c r="F23" s="18" t="s">
        <v>2680</v>
      </c>
      <c r="G23" s="18" t="s">
        <v>2556</v>
      </c>
      <c r="H23" s="22">
        <v>1</v>
      </c>
      <c r="I23" s="22">
        <v>5</v>
      </c>
      <c r="J23" s="22">
        <v>0</v>
      </c>
    </row>
    <row r="24" spans="1:10" ht="15.75" customHeight="1">
      <c r="A24" s="10">
        <f t="shared" si="0"/>
        <v>10</v>
      </c>
      <c r="B24" s="11" t="s">
        <v>2390</v>
      </c>
      <c r="C24" s="11" t="s">
        <v>2352</v>
      </c>
      <c r="D24" s="17" t="s">
        <v>2342</v>
      </c>
      <c r="E24" s="17" t="s">
        <v>2440</v>
      </c>
      <c r="F24" s="17" t="s">
        <v>2681</v>
      </c>
      <c r="G24" s="17" t="s">
        <v>2682</v>
      </c>
      <c r="H24" s="21">
        <v>1</v>
      </c>
      <c r="I24" s="21">
        <v>28</v>
      </c>
      <c r="J24" s="21">
        <v>0</v>
      </c>
    </row>
    <row r="25" spans="1:10" ht="15.75" customHeight="1">
      <c r="A25" s="10">
        <f t="shared" si="0"/>
        <v>9</v>
      </c>
      <c r="B25" s="12" t="s">
        <v>2394</v>
      </c>
      <c r="C25" s="12" t="s">
        <v>2352</v>
      </c>
      <c r="D25" s="18">
        <v>0</v>
      </c>
      <c r="E25" s="18" t="s">
        <v>2574</v>
      </c>
      <c r="F25" s="18" t="s">
        <v>2606</v>
      </c>
      <c r="G25" s="18" t="s">
        <v>2683</v>
      </c>
      <c r="H25" s="22">
        <v>1</v>
      </c>
      <c r="I25" s="22">
        <v>23</v>
      </c>
      <c r="J25" s="22">
        <v>0</v>
      </c>
    </row>
    <row r="26" spans="1:10" ht="15.75" customHeight="1">
      <c r="A26" s="10">
        <f t="shared" si="0"/>
        <v>8</v>
      </c>
      <c r="B26" s="11" t="s">
        <v>2346</v>
      </c>
      <c r="C26" s="11" t="s">
        <v>2352</v>
      </c>
      <c r="D26" s="17" t="s">
        <v>2342</v>
      </c>
      <c r="E26" s="17" t="s">
        <v>2430</v>
      </c>
      <c r="F26" s="17" t="s">
        <v>2684</v>
      </c>
      <c r="G26" s="17" t="s">
        <v>2500</v>
      </c>
      <c r="H26" s="21">
        <v>5</v>
      </c>
      <c r="I26" s="21">
        <v>76</v>
      </c>
      <c r="J26" s="21">
        <v>0</v>
      </c>
    </row>
    <row r="27" spans="1:10" ht="15.75" customHeight="1">
      <c r="A27" s="10">
        <f t="shared" si="0"/>
        <v>7</v>
      </c>
      <c r="B27" s="12" t="s">
        <v>2417</v>
      </c>
      <c r="C27" s="12" t="s">
        <v>2420</v>
      </c>
      <c r="D27" s="18" t="s">
        <v>2342</v>
      </c>
      <c r="E27" s="18" t="s">
        <v>2403</v>
      </c>
      <c r="F27" s="18" t="s">
        <v>2685</v>
      </c>
      <c r="G27" s="18" t="s">
        <v>2682</v>
      </c>
      <c r="H27" s="22">
        <v>2</v>
      </c>
      <c r="I27" s="22">
        <v>25</v>
      </c>
      <c r="J27" s="22">
        <v>0</v>
      </c>
    </row>
    <row r="28" spans="1:10" ht="15.75" customHeight="1">
      <c r="A28" s="10">
        <f t="shared" si="0"/>
        <v>6</v>
      </c>
      <c r="B28" s="11" t="s">
        <v>2419</v>
      </c>
      <c r="C28" s="11" t="s">
        <v>2420</v>
      </c>
      <c r="D28" s="17">
        <v>0</v>
      </c>
      <c r="E28" s="17" t="s">
        <v>792</v>
      </c>
      <c r="F28" s="17" t="s">
        <v>2686</v>
      </c>
      <c r="G28" s="17" t="s">
        <v>2687</v>
      </c>
      <c r="H28" s="21">
        <v>1</v>
      </c>
      <c r="I28" s="21">
        <v>18</v>
      </c>
      <c r="J28" s="21">
        <v>0</v>
      </c>
    </row>
    <row r="29" spans="1:10" ht="15.75" customHeight="1">
      <c r="A29" s="10">
        <f t="shared" si="0"/>
        <v>5</v>
      </c>
      <c r="B29" s="12" t="s">
        <v>2422</v>
      </c>
      <c r="C29" s="12" t="s">
        <v>2420</v>
      </c>
      <c r="D29" s="18" t="s">
        <v>2342</v>
      </c>
      <c r="E29" s="18" t="s">
        <v>2548</v>
      </c>
      <c r="F29" s="18" t="s">
        <v>2688</v>
      </c>
      <c r="G29" s="18" t="s">
        <v>2364</v>
      </c>
      <c r="H29" s="22">
        <v>1</v>
      </c>
      <c r="I29" s="22">
        <v>6</v>
      </c>
      <c r="J29" s="22">
        <v>0</v>
      </c>
    </row>
    <row r="30" spans="1:10" ht="15.75" customHeight="1">
      <c r="A30" s="10">
        <f t="shared" si="0"/>
        <v>4</v>
      </c>
      <c r="B30" s="11" t="s">
        <v>2394</v>
      </c>
      <c r="C30" s="11" t="s">
        <v>2352</v>
      </c>
      <c r="D30" s="17">
        <v>0</v>
      </c>
      <c r="E30" s="17" t="s">
        <v>2574</v>
      </c>
      <c r="F30" s="17" t="s">
        <v>2606</v>
      </c>
      <c r="G30" s="17" t="s">
        <v>2683</v>
      </c>
      <c r="H30" s="21">
        <v>1</v>
      </c>
      <c r="I30" s="21">
        <v>23</v>
      </c>
      <c r="J30" s="21">
        <v>0</v>
      </c>
    </row>
    <row r="31" spans="1:10" ht="15.75" customHeight="1">
      <c r="A31" s="10">
        <f t="shared" si="0"/>
        <v>3</v>
      </c>
      <c r="B31" s="12" t="s">
        <v>2346</v>
      </c>
      <c r="C31" s="12" t="s">
        <v>2352</v>
      </c>
      <c r="D31" s="18" t="s">
        <v>2342</v>
      </c>
      <c r="E31" s="18" t="s">
        <v>2430</v>
      </c>
      <c r="F31" s="18" t="s">
        <v>2684</v>
      </c>
      <c r="G31" s="18" t="s">
        <v>2500</v>
      </c>
      <c r="H31" s="22">
        <v>5</v>
      </c>
      <c r="I31" s="22">
        <v>76</v>
      </c>
      <c r="J31" s="22">
        <v>0</v>
      </c>
    </row>
    <row r="32" spans="1:10" ht="15.75" customHeight="1">
      <c r="A32" s="10">
        <f t="shared" si="0"/>
        <v>2</v>
      </c>
      <c r="B32" s="11" t="s">
        <v>2417</v>
      </c>
      <c r="C32" s="11" t="s">
        <v>2420</v>
      </c>
      <c r="D32" s="17" t="s">
        <v>2342</v>
      </c>
      <c r="E32" s="17" t="s">
        <v>2403</v>
      </c>
      <c r="F32" s="17" t="s">
        <v>2685</v>
      </c>
      <c r="G32" s="17" t="s">
        <v>2682</v>
      </c>
      <c r="H32" s="21">
        <v>2</v>
      </c>
      <c r="I32" s="21">
        <v>25</v>
      </c>
      <c r="J32" s="21">
        <v>0</v>
      </c>
    </row>
    <row r="33" spans="1:10" ht="15.75" customHeight="1">
      <c r="A33" s="10">
        <f t="shared" si="0"/>
        <v>1</v>
      </c>
      <c r="B33" s="12" t="s">
        <v>2419</v>
      </c>
      <c r="C33" s="12" t="s">
        <v>2420</v>
      </c>
      <c r="D33" s="18">
        <v>0</v>
      </c>
      <c r="E33" s="18" t="s">
        <v>792</v>
      </c>
      <c r="F33" s="18" t="s">
        <v>2686</v>
      </c>
      <c r="G33" s="18" t="s">
        <v>2488</v>
      </c>
      <c r="H33" s="22">
        <v>1</v>
      </c>
      <c r="I33" s="22">
        <v>18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03">
    <outlinePr summaryBelow="0" summaryRight="0"/>
  </sheetPr>
  <dimension ref="A1:Q1000"/>
  <sheetViews>
    <sheetView zoomScale="150" zoomScaleNormal="150" workbookViewId="0">
      <pane ySplit="11" topLeftCell="A22" activePane="bottomLeft" state="frozen"/>
      <selection pane="bottomLeft" activeCell="H9" sqref="H9"/>
    </sheetView>
  </sheetViews>
  <sheetFormatPr baseColWidth="10" defaultColWidth="14.5" defaultRowHeight="15.75" customHeight="1"/>
  <cols>
    <col min="1" max="1" width="8.83203125" style="40" customWidth="1"/>
    <col min="2" max="2" width="13.1640625" style="40" bestFit="1" customWidth="1"/>
    <col min="3" max="3" width="6.6640625" style="40" bestFit="1" customWidth="1"/>
    <col min="4" max="4" width="7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9.5" style="40" bestFit="1" customWidth="1"/>
    <col min="9" max="9" width="7.5" style="40" customWidth="1"/>
    <col min="10" max="10" width="11.83203125" style="40" customWidth="1"/>
    <col min="11" max="11" width="7.83203125" style="40" customWidth="1"/>
    <col min="12" max="12" width="9.5" style="40" customWidth="1"/>
    <col min="13" max="13" width="10.5" style="40" customWidth="1"/>
    <col min="14" max="14" width="13" style="40" customWidth="1"/>
    <col min="15" max="16" width="14.6640625" style="40" bestFit="1" customWidth="1"/>
  </cols>
  <sheetData>
    <row r="1" spans="1:17" ht="15.75" customHeight="1">
      <c r="A1" s="1"/>
      <c r="B1" s="20" t="s">
        <v>2313</v>
      </c>
      <c r="C1" s="20"/>
      <c r="H1" s="20" t="str">
        <f t="shared" ref="H1:N1" si="0">H11</f>
        <v>Comp</v>
      </c>
      <c r="I1" s="20" t="str">
        <f t="shared" si="0"/>
        <v>Att</v>
      </c>
      <c r="J1" s="20" t="str">
        <f t="shared" si="0"/>
        <v>P Yds</v>
      </c>
      <c r="K1" s="20" t="str">
        <f t="shared" si="0"/>
        <v>P TD</v>
      </c>
      <c r="L1" s="20" t="str">
        <f t="shared" si="0"/>
        <v>Int</v>
      </c>
      <c r="M1" s="20" t="str">
        <f t="shared" si="0"/>
        <v>Rush Yds</v>
      </c>
      <c r="N1" s="20" t="str">
        <f t="shared" si="0"/>
        <v>Rush Att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19.5</v>
      </c>
      <c r="I2" s="2">
        <v>30.5</v>
      </c>
      <c r="J2" s="2">
        <v>200.5</v>
      </c>
      <c r="K2" s="2">
        <v>0.5</v>
      </c>
      <c r="L2" s="5">
        <v>2.5</v>
      </c>
      <c r="M2" s="5">
        <v>8.5</v>
      </c>
      <c r="N2" s="5">
        <v>1.5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N3" si="1">COUNTIFS($A$12:$A$97,"&lt;="&amp;$B$2,$H$12:$H$97,"&gt;0",H12:H97,"&lt;"&amp;H$2)/COUNTIFS($H$12:$H$97,"&gt;0",$A$12:$A$97,"&lt;="&amp;$B$2,H$12:H$97,"&lt;&gt;"&amp;H$2)</f>
        <v>0.8</v>
      </c>
      <c r="I3" s="7">
        <f t="shared" si="1"/>
        <v>0.6</v>
      </c>
      <c r="J3" s="7">
        <f t="shared" si="1"/>
        <v>0.8</v>
      </c>
      <c r="K3" s="7">
        <f t="shared" si="1"/>
        <v>0.53333333333333333</v>
      </c>
      <c r="L3" s="7">
        <f t="shared" si="1"/>
        <v>1</v>
      </c>
      <c r="M3" s="7">
        <f t="shared" si="1"/>
        <v>0.66666666666666663</v>
      </c>
      <c r="N3" s="7">
        <f t="shared" si="1"/>
        <v>0.46666666666666667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N4" si="2">IF(H3&gt;0.5, 100/(1-1/H3),100/H3-100)</f>
        <v>-400</v>
      </c>
      <c r="I4" s="8">
        <f t="shared" si="2"/>
        <v>-149.99999999999997</v>
      </c>
      <c r="J4" s="8">
        <f t="shared" si="2"/>
        <v>-400</v>
      </c>
      <c r="K4" s="8">
        <f t="shared" si="2"/>
        <v>-114.28571428571429</v>
      </c>
      <c r="L4" s="8" t="e">
        <f t="shared" si="2"/>
        <v>#DIV/0!</v>
      </c>
      <c r="M4" s="8">
        <f t="shared" si="2"/>
        <v>-200</v>
      </c>
      <c r="N4" s="8">
        <f t="shared" si="2"/>
        <v>114.28571428571428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N5" si="3">COUNTIFS($A$12:$A$97,"&lt;="&amp;$B$2,$H$12:$H$97,"&gt;0",$D$12:$D$97,"@*",H$12:H$97,"&lt;"&amp;H$2)/COUNTIFS($A$12:$A$97,"&lt;="&amp;$B$2,$H$12:$H$97,"&gt;0",$D$12:$D$97,"@*",H$12:H$97,"&lt;&gt;"&amp;H$2)</f>
        <v>0.8571428571428571</v>
      </c>
      <c r="I5" s="7">
        <f t="shared" si="3"/>
        <v>0.42857142857142855</v>
      </c>
      <c r="J5" s="7">
        <f t="shared" si="3"/>
        <v>0.8571428571428571</v>
      </c>
      <c r="K5" s="7">
        <f t="shared" si="3"/>
        <v>0.5714285714285714</v>
      </c>
      <c r="L5" s="7">
        <f t="shared" si="3"/>
        <v>1</v>
      </c>
      <c r="M5" s="7">
        <f t="shared" si="3"/>
        <v>0.5714285714285714</v>
      </c>
      <c r="N5" s="7">
        <f t="shared" si="3"/>
        <v>0.2857142857142857</v>
      </c>
    </row>
    <row r="6" spans="1:17" ht="15.75" customHeight="1">
      <c r="A6" s="1"/>
      <c r="D6" s="8"/>
      <c r="G6" s="3" t="s">
        <v>2318</v>
      </c>
      <c r="H6" s="8">
        <f t="shared" ref="H6:N6" si="4">IF(H5&gt;0.5, 100/(1-1/H5),100/H5-100)</f>
        <v>-599.99999999999977</v>
      </c>
      <c r="I6" s="8">
        <f t="shared" si="4"/>
        <v>133.33333333333334</v>
      </c>
      <c r="J6" s="8">
        <f t="shared" si="4"/>
        <v>-599.99999999999977</v>
      </c>
      <c r="K6" s="8">
        <f t="shared" si="4"/>
        <v>-133.33333333333334</v>
      </c>
      <c r="L6" s="8" t="e">
        <f t="shared" si="4"/>
        <v>#DIV/0!</v>
      </c>
      <c r="M6" s="8">
        <f t="shared" si="4"/>
        <v>-133.33333333333334</v>
      </c>
      <c r="N6" s="8">
        <f t="shared" si="4"/>
        <v>250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N7" si="5">COUNTIFS($A$12:$A$97,"&lt;="&amp;$B$2,$H$12:$H$97,"&gt;0",$D$12:$D$97,"&lt;&gt;@*",H$12:H$97,"&lt;"&amp;H$2)/COUNTIFS($A$12:$A$97,"&lt;="&amp;$B$2,$H$12:$H$97,"&gt;0",$D$12:$D$97,"&lt;&gt;@*",H$12:H$97,"&lt;&gt;"&amp;H$2)</f>
        <v>0.75</v>
      </c>
      <c r="I7" s="7">
        <f t="shared" si="5"/>
        <v>0.75</v>
      </c>
      <c r="J7" s="7">
        <f t="shared" si="5"/>
        <v>0.75</v>
      </c>
      <c r="K7" s="7">
        <f t="shared" si="5"/>
        <v>0.5</v>
      </c>
      <c r="L7" s="7">
        <f t="shared" si="5"/>
        <v>1</v>
      </c>
      <c r="M7" s="7">
        <f t="shared" si="5"/>
        <v>0.75</v>
      </c>
      <c r="N7" s="7">
        <f t="shared" si="5"/>
        <v>0.625</v>
      </c>
    </row>
    <row r="8" spans="1:17" ht="15.75" customHeight="1">
      <c r="A8" s="1"/>
      <c r="F8" s="8"/>
      <c r="G8" s="3" t="s">
        <v>2318</v>
      </c>
      <c r="H8" s="8">
        <f t="shared" ref="H8:N8" si="6">IF(H7&gt;0.5, 100/(1-1/H7),100/H7-100)</f>
        <v>-300.00000000000006</v>
      </c>
      <c r="I8" s="8">
        <f t="shared" si="6"/>
        <v>-300.00000000000006</v>
      </c>
      <c r="J8" s="8">
        <f t="shared" si="6"/>
        <v>-300.00000000000006</v>
      </c>
      <c r="K8" s="8">
        <f t="shared" si="6"/>
        <v>100</v>
      </c>
      <c r="L8" s="8" t="e">
        <f t="shared" si="6"/>
        <v>#DIV/0!</v>
      </c>
      <c r="M8" s="8">
        <f t="shared" si="6"/>
        <v>-300.00000000000006</v>
      </c>
      <c r="N8" s="8">
        <f t="shared" si="6"/>
        <v>-166.66666666666663</v>
      </c>
    </row>
    <row r="9" spans="1:17" ht="15.75" customHeight="1">
      <c r="A9" s="1"/>
      <c r="B9" s="1" t="s">
        <v>2689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2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797</v>
      </c>
      <c r="I11" s="19" t="s">
        <v>798</v>
      </c>
      <c r="J11" s="19" t="s">
        <v>2328</v>
      </c>
      <c r="K11" s="19" t="s">
        <v>2329</v>
      </c>
      <c r="L11" s="19" t="s">
        <v>2330</v>
      </c>
      <c r="M11" s="19" t="s">
        <v>2331</v>
      </c>
      <c r="N11" s="19" t="s">
        <v>2332</v>
      </c>
    </row>
    <row r="12" spans="1:17" ht="15.75" customHeight="1">
      <c r="A12" s="10">
        <f t="shared" ref="A12:A25" si="7">COUNTIF(H12:H97,"&gt;0")</f>
        <v>19</v>
      </c>
      <c r="B12" s="11" t="s">
        <v>2445</v>
      </c>
      <c r="C12" s="11" t="s">
        <v>2380</v>
      </c>
      <c r="D12" s="17">
        <v>0</v>
      </c>
      <c r="E12" s="17" t="s">
        <v>2351</v>
      </c>
      <c r="F12" s="17" t="s">
        <v>2598</v>
      </c>
      <c r="G12" s="17" t="s">
        <v>2345</v>
      </c>
      <c r="H12" s="21">
        <v>15</v>
      </c>
      <c r="I12" s="21">
        <v>27</v>
      </c>
      <c r="J12" s="21">
        <v>180</v>
      </c>
      <c r="K12" s="21">
        <v>1</v>
      </c>
      <c r="L12" s="21">
        <v>0</v>
      </c>
      <c r="M12" s="21">
        <v>13</v>
      </c>
      <c r="N12" s="21">
        <v>2</v>
      </c>
    </row>
    <row r="13" spans="1:17" ht="15.75" customHeight="1">
      <c r="A13" s="10">
        <f t="shared" si="7"/>
        <v>18</v>
      </c>
      <c r="B13" s="12" t="s">
        <v>2448</v>
      </c>
      <c r="C13" s="12" t="s">
        <v>2380</v>
      </c>
      <c r="D13" s="18" t="s">
        <v>2342</v>
      </c>
      <c r="E13" s="18" t="s">
        <v>2366</v>
      </c>
      <c r="F13" s="18" t="s">
        <v>2690</v>
      </c>
      <c r="G13" s="18" t="s">
        <v>2345</v>
      </c>
      <c r="H13" s="22">
        <v>10</v>
      </c>
      <c r="I13" s="22">
        <v>25</v>
      </c>
      <c r="J13" s="22">
        <v>170</v>
      </c>
      <c r="K13" s="22">
        <v>1</v>
      </c>
      <c r="L13" s="22">
        <v>0</v>
      </c>
      <c r="M13" s="22">
        <v>-3</v>
      </c>
      <c r="N13" s="22">
        <v>3</v>
      </c>
    </row>
    <row r="14" spans="1:17" ht="15.75" customHeight="1">
      <c r="A14" s="10">
        <f t="shared" si="7"/>
        <v>17</v>
      </c>
      <c r="B14" s="11" t="s">
        <v>2451</v>
      </c>
      <c r="C14" s="11" t="s">
        <v>2380</v>
      </c>
      <c r="D14" s="17" t="s">
        <v>2342</v>
      </c>
      <c r="E14" s="17" t="s">
        <v>2370</v>
      </c>
      <c r="F14" s="17" t="s">
        <v>2691</v>
      </c>
      <c r="G14" s="17" t="s">
        <v>2345</v>
      </c>
      <c r="H14" s="21">
        <v>21</v>
      </c>
      <c r="I14" s="21">
        <v>31</v>
      </c>
      <c r="J14" s="21">
        <v>240</v>
      </c>
      <c r="K14" s="21">
        <v>0</v>
      </c>
      <c r="L14" s="21">
        <v>1</v>
      </c>
      <c r="M14" s="21">
        <v>0</v>
      </c>
      <c r="N14" s="21">
        <v>0</v>
      </c>
    </row>
    <row r="15" spans="1:17" ht="15.75" customHeight="1">
      <c r="A15" s="10">
        <f t="shared" si="7"/>
        <v>16</v>
      </c>
      <c r="B15" s="12" t="s">
        <v>2453</v>
      </c>
      <c r="C15" s="12" t="s">
        <v>2380</v>
      </c>
      <c r="D15" s="18">
        <v>0</v>
      </c>
      <c r="E15" s="18" t="s">
        <v>2391</v>
      </c>
      <c r="F15" s="18" t="s">
        <v>2692</v>
      </c>
      <c r="G15" s="18" t="s">
        <v>2345</v>
      </c>
      <c r="H15" s="22">
        <v>21</v>
      </c>
      <c r="I15" s="22">
        <v>39</v>
      </c>
      <c r="J15" s="22">
        <v>194</v>
      </c>
      <c r="K15" s="22">
        <v>1</v>
      </c>
      <c r="L15" s="22">
        <v>3</v>
      </c>
      <c r="M15" s="22">
        <v>14</v>
      </c>
      <c r="N15" s="22">
        <v>1</v>
      </c>
    </row>
    <row r="16" spans="1:17" ht="15.75" customHeight="1">
      <c r="A16" s="10">
        <f t="shared" si="7"/>
        <v>15</v>
      </c>
      <c r="B16" s="11" t="s">
        <v>2455</v>
      </c>
      <c r="C16" s="11" t="s">
        <v>2380</v>
      </c>
      <c r="D16" s="17">
        <v>0</v>
      </c>
      <c r="E16" s="17" t="s">
        <v>2366</v>
      </c>
      <c r="F16" s="17" t="s">
        <v>2693</v>
      </c>
      <c r="G16" s="17" t="s">
        <v>2345</v>
      </c>
      <c r="H16" s="21">
        <v>23</v>
      </c>
      <c r="I16" s="21">
        <v>40</v>
      </c>
      <c r="J16" s="21">
        <v>252</v>
      </c>
      <c r="K16" s="21">
        <v>2</v>
      </c>
      <c r="L16" s="21">
        <v>1</v>
      </c>
      <c r="M16" s="21">
        <v>12</v>
      </c>
      <c r="N16" s="21">
        <v>2</v>
      </c>
    </row>
    <row r="17" spans="1:14" ht="15.75" customHeight="1">
      <c r="A17" s="10">
        <f t="shared" si="7"/>
        <v>14</v>
      </c>
      <c r="B17" s="12" t="s">
        <v>2340</v>
      </c>
      <c r="C17" s="12" t="s">
        <v>2380</v>
      </c>
      <c r="D17" s="18" t="s">
        <v>2342</v>
      </c>
      <c r="E17" s="18" t="s">
        <v>2377</v>
      </c>
      <c r="F17" s="18" t="s">
        <v>2694</v>
      </c>
      <c r="G17" s="18" t="s">
        <v>2345</v>
      </c>
      <c r="H17" s="22">
        <v>22</v>
      </c>
      <c r="I17" s="22">
        <v>39</v>
      </c>
      <c r="J17" s="22">
        <v>208</v>
      </c>
      <c r="K17" s="22">
        <v>1</v>
      </c>
      <c r="L17" s="22">
        <v>2</v>
      </c>
      <c r="M17" s="22">
        <v>-1</v>
      </c>
      <c r="N17" s="22">
        <v>1</v>
      </c>
    </row>
    <row r="18" spans="1:14" ht="15.75" customHeight="1">
      <c r="A18" s="10">
        <f t="shared" si="7"/>
        <v>13</v>
      </c>
      <c r="B18" s="11" t="s">
        <v>2358</v>
      </c>
      <c r="C18" s="11" t="s">
        <v>2380</v>
      </c>
      <c r="D18" s="17">
        <v>0</v>
      </c>
      <c r="E18" s="17" t="s">
        <v>2399</v>
      </c>
      <c r="F18" s="17" t="s">
        <v>2695</v>
      </c>
      <c r="G18" s="17" t="s">
        <v>2345</v>
      </c>
      <c r="H18" s="21">
        <v>9</v>
      </c>
      <c r="I18" s="21">
        <v>20</v>
      </c>
      <c r="J18" s="21">
        <v>136</v>
      </c>
      <c r="K18" s="21">
        <v>3</v>
      </c>
      <c r="L18" s="21">
        <v>2</v>
      </c>
      <c r="M18" s="21">
        <v>0</v>
      </c>
      <c r="N18" s="21">
        <v>1</v>
      </c>
    </row>
    <row r="19" spans="1:14" ht="15.75" customHeight="1">
      <c r="A19" s="10">
        <f t="shared" si="7"/>
        <v>12</v>
      </c>
      <c r="B19" s="12" t="s">
        <v>2362</v>
      </c>
      <c r="C19" s="12" t="s">
        <v>2380</v>
      </c>
      <c r="D19" s="18" t="s">
        <v>2342</v>
      </c>
      <c r="E19" s="18" t="s">
        <v>2352</v>
      </c>
      <c r="F19" s="18" t="s">
        <v>2692</v>
      </c>
      <c r="G19" s="18" t="s">
        <v>2345</v>
      </c>
      <c r="H19" s="22">
        <v>12</v>
      </c>
      <c r="I19" s="22">
        <v>19</v>
      </c>
      <c r="J19" s="22">
        <v>105</v>
      </c>
      <c r="K19" s="22">
        <v>1</v>
      </c>
      <c r="L19" s="22">
        <v>1</v>
      </c>
      <c r="M19" s="22">
        <v>-1</v>
      </c>
      <c r="N19" s="22">
        <v>2</v>
      </c>
    </row>
    <row r="20" spans="1:14" ht="15.75" customHeight="1">
      <c r="A20" s="10">
        <f t="shared" si="7"/>
        <v>11</v>
      </c>
      <c r="B20" s="11" t="s">
        <v>2365</v>
      </c>
      <c r="C20" s="11" t="s">
        <v>2380</v>
      </c>
      <c r="D20" s="17" t="s">
        <v>2342</v>
      </c>
      <c r="E20" s="17" t="s">
        <v>2359</v>
      </c>
      <c r="F20" s="17" t="s">
        <v>2696</v>
      </c>
      <c r="G20" s="17" t="s">
        <v>2345</v>
      </c>
      <c r="H20" s="21">
        <v>11</v>
      </c>
      <c r="I20" s="21">
        <v>26</v>
      </c>
      <c r="J20" s="21">
        <v>149</v>
      </c>
      <c r="K20" s="21">
        <v>0</v>
      </c>
      <c r="L20" s="21">
        <v>0</v>
      </c>
      <c r="M20" s="21">
        <v>32</v>
      </c>
      <c r="N20" s="21">
        <v>2</v>
      </c>
    </row>
    <row r="21" spans="1:14" ht="15.75" customHeight="1">
      <c r="A21" s="10">
        <f t="shared" si="7"/>
        <v>10</v>
      </c>
      <c r="B21" s="12" t="s">
        <v>2369</v>
      </c>
      <c r="C21" s="12" t="s">
        <v>2380</v>
      </c>
      <c r="D21" s="18">
        <v>0</v>
      </c>
      <c r="E21" s="18" t="s">
        <v>2440</v>
      </c>
      <c r="F21" s="18" t="s">
        <v>2697</v>
      </c>
      <c r="G21" s="18" t="s">
        <v>2345</v>
      </c>
      <c r="H21" s="22">
        <v>26</v>
      </c>
      <c r="I21" s="22">
        <v>41</v>
      </c>
      <c r="J21" s="22">
        <v>240</v>
      </c>
      <c r="K21" s="22">
        <v>0</v>
      </c>
      <c r="L21" s="22">
        <v>1</v>
      </c>
      <c r="M21" s="22">
        <v>3</v>
      </c>
      <c r="N21" s="22">
        <v>2</v>
      </c>
    </row>
    <row r="22" spans="1:14" ht="15.75" customHeight="1">
      <c r="A22" s="10">
        <f t="shared" si="7"/>
        <v>9</v>
      </c>
      <c r="B22" s="11" t="s">
        <v>2373</v>
      </c>
      <c r="C22" s="11" t="s">
        <v>2380</v>
      </c>
      <c r="D22" s="17" t="s">
        <v>2342</v>
      </c>
      <c r="E22" s="17" t="s">
        <v>2415</v>
      </c>
      <c r="F22" s="17" t="s">
        <v>2698</v>
      </c>
      <c r="G22" s="17" t="s">
        <v>2345</v>
      </c>
      <c r="H22" s="21">
        <v>13</v>
      </c>
      <c r="I22" s="21">
        <v>22</v>
      </c>
      <c r="J22" s="21">
        <v>132</v>
      </c>
      <c r="K22" s="21">
        <v>0</v>
      </c>
      <c r="L22" s="21">
        <v>2</v>
      </c>
      <c r="M22" s="21">
        <v>8</v>
      </c>
      <c r="N22" s="21">
        <v>2</v>
      </c>
    </row>
    <row r="23" spans="1:14" ht="15.75" customHeight="1">
      <c r="A23" s="10">
        <f t="shared" si="7"/>
        <v>8</v>
      </c>
      <c r="B23" s="12" t="s">
        <v>2376</v>
      </c>
      <c r="C23" s="12" t="s">
        <v>2380</v>
      </c>
      <c r="D23" s="18">
        <v>0</v>
      </c>
      <c r="E23" s="18" t="s">
        <v>2355</v>
      </c>
      <c r="F23" s="18" t="s">
        <v>2699</v>
      </c>
      <c r="G23" s="18" t="s">
        <v>2345</v>
      </c>
      <c r="H23" s="22">
        <v>12</v>
      </c>
      <c r="I23" s="22">
        <v>23</v>
      </c>
      <c r="J23" s="22">
        <v>87</v>
      </c>
      <c r="K23" s="22">
        <v>0</v>
      </c>
      <c r="L23" s="22">
        <v>0</v>
      </c>
      <c r="M23" s="22">
        <v>49</v>
      </c>
      <c r="N23" s="22">
        <v>4</v>
      </c>
    </row>
    <row r="24" spans="1:14" ht="15.75" customHeight="1">
      <c r="A24" s="10">
        <f t="shared" si="7"/>
        <v>7</v>
      </c>
      <c r="B24" s="11" t="s">
        <v>2379</v>
      </c>
      <c r="C24" s="11" t="s">
        <v>2380</v>
      </c>
      <c r="D24" s="17" t="s">
        <v>2342</v>
      </c>
      <c r="E24" s="17" t="s">
        <v>2351</v>
      </c>
      <c r="F24" s="17" t="s">
        <v>2700</v>
      </c>
      <c r="G24" s="17" t="s">
        <v>2345</v>
      </c>
      <c r="H24" s="21">
        <v>18</v>
      </c>
      <c r="I24" s="21">
        <v>34</v>
      </c>
      <c r="J24" s="21">
        <v>149</v>
      </c>
      <c r="K24" s="21">
        <v>1</v>
      </c>
      <c r="L24" s="21">
        <v>0</v>
      </c>
      <c r="M24" s="21">
        <v>0</v>
      </c>
      <c r="N24" s="21">
        <v>0</v>
      </c>
    </row>
    <row r="25" spans="1:14" ht="15.75" customHeight="1">
      <c r="A25" s="10">
        <f t="shared" si="7"/>
        <v>6</v>
      </c>
      <c r="B25" s="12" t="s">
        <v>2394</v>
      </c>
      <c r="C25" s="12" t="s">
        <v>2430</v>
      </c>
      <c r="D25" s="18" t="s">
        <v>2342</v>
      </c>
      <c r="E25" s="18" t="s">
        <v>2383</v>
      </c>
      <c r="F25" s="18" t="s">
        <v>2701</v>
      </c>
      <c r="G25" s="18" t="s">
        <v>2345</v>
      </c>
      <c r="H25" s="22">
        <v>18</v>
      </c>
      <c r="I25" s="22">
        <v>39</v>
      </c>
      <c r="J25" s="22">
        <v>200</v>
      </c>
      <c r="K25" s="22">
        <v>0</v>
      </c>
      <c r="L25" s="22">
        <v>0</v>
      </c>
      <c r="M25" s="22">
        <v>13</v>
      </c>
      <c r="N25" s="22">
        <v>3</v>
      </c>
    </row>
    <row r="26" spans="1:14" ht="15.75" customHeight="1">
      <c r="A26" s="10">
        <f t="shared" ref="A26:A66" si="8">COUNTIF(H26:H113,"&gt;0")</f>
        <v>5</v>
      </c>
      <c r="B26" s="11" t="s">
        <v>2346</v>
      </c>
      <c r="C26" s="11" t="s">
        <v>2430</v>
      </c>
      <c r="D26" s="17">
        <v>0</v>
      </c>
      <c r="E26" s="17" t="s">
        <v>2352</v>
      </c>
      <c r="F26" s="17" t="s">
        <v>2702</v>
      </c>
      <c r="G26" s="17" t="s">
        <v>2345</v>
      </c>
      <c r="H26" s="21">
        <v>17</v>
      </c>
      <c r="I26" s="21">
        <v>24</v>
      </c>
      <c r="J26" s="21">
        <v>180</v>
      </c>
      <c r="K26" s="21">
        <v>1</v>
      </c>
      <c r="L26" s="21">
        <v>1</v>
      </c>
      <c r="M26" s="21">
        <v>0</v>
      </c>
      <c r="N26" s="21">
        <v>0</v>
      </c>
    </row>
    <row r="27" spans="1:14" ht="15.75" customHeight="1">
      <c r="A27" s="10">
        <f t="shared" si="8"/>
        <v>4</v>
      </c>
      <c r="B27" s="12" t="s">
        <v>2603</v>
      </c>
      <c r="C27" s="12" t="s">
        <v>2430</v>
      </c>
      <c r="D27" s="18">
        <v>0</v>
      </c>
      <c r="E27" s="18" t="s">
        <v>2395</v>
      </c>
      <c r="F27" s="18" t="s">
        <v>2407</v>
      </c>
      <c r="G27" s="18" t="s">
        <v>2345</v>
      </c>
      <c r="H27" s="22">
        <v>15</v>
      </c>
      <c r="I27" s="22">
        <v>25</v>
      </c>
      <c r="J27" s="22">
        <v>85</v>
      </c>
      <c r="K27" s="22">
        <v>0</v>
      </c>
      <c r="L27" s="22">
        <v>2</v>
      </c>
      <c r="M27" s="22">
        <v>0</v>
      </c>
      <c r="N27" s="22">
        <v>0</v>
      </c>
    </row>
    <row r="28" spans="1:14" ht="15.75" customHeight="1">
      <c r="A28" s="10">
        <f t="shared" si="8"/>
        <v>3</v>
      </c>
      <c r="B28" s="11" t="s">
        <v>2394</v>
      </c>
      <c r="C28" s="11" t="s">
        <v>2430</v>
      </c>
      <c r="D28" s="17" t="s">
        <v>2342</v>
      </c>
      <c r="E28" s="17" t="s">
        <v>2383</v>
      </c>
      <c r="F28" s="17" t="s">
        <v>2701</v>
      </c>
      <c r="G28" s="17" t="s">
        <v>2345</v>
      </c>
      <c r="H28" s="21">
        <v>18</v>
      </c>
      <c r="I28" s="21">
        <v>39</v>
      </c>
      <c r="J28" s="21">
        <v>200</v>
      </c>
      <c r="K28" s="21">
        <v>0</v>
      </c>
      <c r="L28" s="21">
        <v>0</v>
      </c>
      <c r="M28" s="21">
        <v>13</v>
      </c>
      <c r="N28" s="21">
        <v>3</v>
      </c>
    </row>
    <row r="29" spans="1:14" ht="15.75" customHeight="1">
      <c r="A29" s="10">
        <f t="shared" si="8"/>
        <v>2</v>
      </c>
      <c r="B29" s="12" t="s">
        <v>2346</v>
      </c>
      <c r="C29" s="12" t="s">
        <v>2430</v>
      </c>
      <c r="D29" s="18">
        <v>0</v>
      </c>
      <c r="E29" s="18" t="s">
        <v>2352</v>
      </c>
      <c r="F29" s="18" t="s">
        <v>2702</v>
      </c>
      <c r="G29" s="18" t="s">
        <v>2345</v>
      </c>
      <c r="H29" s="22">
        <v>17</v>
      </c>
      <c r="I29" s="22">
        <v>24</v>
      </c>
      <c r="J29" s="22">
        <v>180</v>
      </c>
      <c r="K29" s="22">
        <v>1</v>
      </c>
      <c r="L29" s="22">
        <v>1</v>
      </c>
      <c r="M29" s="22">
        <v>0</v>
      </c>
      <c r="N29" s="22">
        <v>0</v>
      </c>
    </row>
    <row r="30" spans="1:14" ht="15.75" customHeight="1">
      <c r="A30" s="10">
        <f t="shared" si="8"/>
        <v>1</v>
      </c>
      <c r="B30" s="11" t="s">
        <v>2603</v>
      </c>
      <c r="C30" s="11" t="s">
        <v>2430</v>
      </c>
      <c r="D30" s="17">
        <v>0</v>
      </c>
      <c r="E30" s="17" t="s">
        <v>2395</v>
      </c>
      <c r="F30" s="17" t="s">
        <v>2407</v>
      </c>
      <c r="G30" s="17" t="s">
        <v>2345</v>
      </c>
      <c r="H30" s="21">
        <v>15</v>
      </c>
      <c r="I30" s="21">
        <v>25</v>
      </c>
      <c r="J30" s="21">
        <v>85</v>
      </c>
      <c r="K30" s="21">
        <v>0</v>
      </c>
      <c r="L30" s="21">
        <v>2</v>
      </c>
      <c r="M30" s="21">
        <v>0</v>
      </c>
      <c r="N30" s="21">
        <v>0</v>
      </c>
    </row>
    <row r="31" spans="1:14" ht="15.75" customHeight="1">
      <c r="A31" s="10">
        <f t="shared" si="8"/>
        <v>0</v>
      </c>
      <c r="B31" s="12"/>
      <c r="C31" s="12"/>
      <c r="D31" s="18"/>
      <c r="E31" s="18"/>
      <c r="F31" s="18"/>
      <c r="G31" s="18"/>
      <c r="H31" s="22"/>
      <c r="I31" s="22"/>
      <c r="J31" s="22"/>
      <c r="K31" s="22"/>
      <c r="L31" s="22"/>
      <c r="M31" s="22"/>
      <c r="N31" s="22"/>
    </row>
    <row r="32" spans="1:14" ht="15.75" customHeight="1">
      <c r="A32" s="10">
        <f t="shared" si="8"/>
        <v>0</v>
      </c>
      <c r="B32" s="11"/>
      <c r="C32" s="11"/>
      <c r="D32" s="17"/>
      <c r="E32" s="17"/>
      <c r="F32" s="17"/>
      <c r="G32" s="17"/>
      <c r="H32" s="21"/>
      <c r="I32" s="21"/>
      <c r="J32" s="21"/>
      <c r="K32" s="21"/>
      <c r="L32" s="21"/>
      <c r="M32" s="21"/>
      <c r="N32" s="21"/>
    </row>
    <row r="33" spans="1:14" ht="15.75" customHeight="1">
      <c r="A33" s="10">
        <f t="shared" si="8"/>
        <v>0</v>
      </c>
      <c r="B33" s="12"/>
      <c r="C33" s="12"/>
      <c r="D33" s="18"/>
      <c r="E33" s="18"/>
      <c r="F33" s="18"/>
      <c r="G33" s="18"/>
      <c r="H33" s="22"/>
      <c r="I33" s="22"/>
      <c r="J33" s="22"/>
      <c r="K33" s="22"/>
      <c r="L33" s="22"/>
      <c r="M33" s="22"/>
      <c r="N33" s="22"/>
    </row>
    <row r="34" spans="1:14" ht="15.75" customHeight="1">
      <c r="A34" s="10">
        <f t="shared" si="8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/>
    </row>
    <row r="35" spans="1:14" ht="15.75" customHeight="1">
      <c r="A35" s="10">
        <f t="shared" si="8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2"/>
    </row>
    <row r="36" spans="1:14" ht="15.75" customHeight="1">
      <c r="A36" s="10">
        <f t="shared" si="8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/>
    </row>
    <row r="37" spans="1:14" ht="15.75" customHeight="1">
      <c r="A37" s="10">
        <f t="shared" si="8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2"/>
    </row>
    <row r="38" spans="1:14" ht="15.75" customHeight="1">
      <c r="A38" s="10">
        <f t="shared" si="8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/>
    </row>
    <row r="39" spans="1:14" ht="15.75" customHeight="1">
      <c r="A39" s="10">
        <f t="shared" si="8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2"/>
    </row>
    <row r="40" spans="1:14" ht="15.75" customHeight="1">
      <c r="A40" s="10">
        <f t="shared" si="8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/>
    </row>
    <row r="41" spans="1:14" ht="15.75" customHeight="1">
      <c r="A41" s="10">
        <f t="shared" si="8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2"/>
    </row>
    <row r="42" spans="1:14" ht="15.75" customHeight="1">
      <c r="A42" s="10">
        <f t="shared" si="8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/>
    </row>
    <row r="43" spans="1:14" ht="15.75" customHeight="1">
      <c r="A43" s="10">
        <f t="shared" si="8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2"/>
    </row>
    <row r="44" spans="1:14" ht="15.75" customHeight="1">
      <c r="A44" s="10">
        <f t="shared" si="8"/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/>
    </row>
    <row r="45" spans="1:14" ht="15.75" customHeight="1">
      <c r="A45" s="10">
        <f t="shared" si="8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2"/>
    </row>
    <row r="46" spans="1:14" ht="15.75" customHeight="1">
      <c r="A46" s="10">
        <f t="shared" si="8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/>
    </row>
    <row r="47" spans="1:14" ht="15.75" customHeight="1">
      <c r="A47" s="10">
        <f t="shared" si="8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2"/>
    </row>
    <row r="48" spans="1:14" ht="15.75" customHeight="1">
      <c r="A48" s="10">
        <f t="shared" si="8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/>
    </row>
    <row r="49" spans="1:14" ht="15.75" customHeight="1">
      <c r="A49" s="10">
        <f t="shared" si="8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2"/>
    </row>
    <row r="50" spans="1:14" ht="13" customHeight="1">
      <c r="A50" s="10">
        <f t="shared" si="8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/>
    </row>
    <row r="51" spans="1:14" ht="13" customHeight="1">
      <c r="A51" s="10">
        <f t="shared" si="8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2"/>
    </row>
    <row r="52" spans="1:14" ht="13" customHeight="1">
      <c r="A52" s="10">
        <f t="shared" si="8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/>
    </row>
    <row r="53" spans="1:14" ht="13" customHeight="1">
      <c r="A53" s="10">
        <f t="shared" si="8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2"/>
    </row>
    <row r="54" spans="1:14" ht="13" customHeight="1">
      <c r="A54" s="10">
        <f t="shared" si="8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/>
    </row>
    <row r="55" spans="1:14" ht="13" customHeight="1">
      <c r="A55" s="10">
        <f t="shared" si="8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2"/>
    </row>
    <row r="56" spans="1:14" ht="13" customHeight="1">
      <c r="A56" s="10">
        <f t="shared" si="8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/>
    </row>
    <row r="57" spans="1:14" ht="13" customHeight="1">
      <c r="A57" s="10">
        <f t="shared" si="8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2"/>
    </row>
    <row r="58" spans="1:14" ht="13" customHeight="1">
      <c r="A58" s="10">
        <f t="shared" si="8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/>
    </row>
    <row r="59" spans="1:14" ht="13" customHeight="1">
      <c r="A59" s="10">
        <f t="shared" si="8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2"/>
    </row>
    <row r="60" spans="1:14" ht="13" customHeight="1">
      <c r="A60" s="10">
        <f t="shared" si="8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/>
    </row>
    <row r="61" spans="1:14" ht="13" customHeight="1">
      <c r="A61" s="10">
        <f t="shared" si="8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2"/>
    </row>
    <row r="62" spans="1:14" ht="13" customHeight="1">
      <c r="A62" s="10">
        <f t="shared" si="8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/>
    </row>
    <row r="63" spans="1:14" ht="13" customHeight="1">
      <c r="A63" s="10">
        <f t="shared" si="8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2"/>
    </row>
    <row r="64" spans="1:14" ht="13" customHeight="1">
      <c r="A64" s="10">
        <f t="shared" si="8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/>
    </row>
    <row r="65" spans="1:14" ht="13" customHeight="1">
      <c r="A65" s="10">
        <f t="shared" si="8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2"/>
    </row>
    <row r="66" spans="1:14" ht="13" customHeight="1">
      <c r="A66" s="10">
        <f t="shared" si="8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/>
    </row>
    <row r="67" spans="1:14" ht="13" customHeight="1">
      <c r="A67" s="10">
        <f t="shared" ref="A67:A98" si="9">COUNTIF(H67:H156,"&gt;0")</f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2"/>
    </row>
    <row r="68" spans="1:14" ht="13" customHeight="1">
      <c r="A68" s="10">
        <f t="shared" si="9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/>
    </row>
    <row r="69" spans="1:14" ht="13" customHeight="1">
      <c r="A69" s="10">
        <f t="shared" si="9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2"/>
    </row>
    <row r="70" spans="1:14" ht="13" customHeight="1">
      <c r="A70" s="10">
        <f t="shared" si="9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/>
    </row>
    <row r="71" spans="1:14" ht="13" customHeight="1">
      <c r="A71" s="10">
        <f t="shared" si="9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2"/>
    </row>
    <row r="72" spans="1:14" ht="13" customHeight="1">
      <c r="A72" s="10">
        <f t="shared" si="9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/>
    </row>
    <row r="73" spans="1:14" ht="13" customHeight="1">
      <c r="A73" s="10">
        <f t="shared" si="9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2"/>
    </row>
    <row r="74" spans="1:14" ht="13" customHeight="1">
      <c r="A74" s="10">
        <f t="shared" si="9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/>
    </row>
    <row r="75" spans="1:14" ht="13" customHeight="1">
      <c r="A75" s="10">
        <f t="shared" si="9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2"/>
    </row>
    <row r="76" spans="1:14" ht="13" customHeight="1">
      <c r="A76" s="10">
        <f t="shared" si="9"/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/>
    </row>
    <row r="77" spans="1:14" ht="13" customHeight="1">
      <c r="A77" s="10">
        <f t="shared" si="9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2"/>
    </row>
    <row r="78" spans="1:14" ht="13" customHeight="1">
      <c r="A78" s="10">
        <f t="shared" si="9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/>
    </row>
    <row r="79" spans="1:14" ht="13" customHeight="1">
      <c r="A79" s="10">
        <f t="shared" si="9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2"/>
    </row>
    <row r="80" spans="1:14" ht="13" customHeight="1">
      <c r="A80" s="10">
        <f t="shared" si="9"/>
        <v>0</v>
      </c>
      <c r="B80" s="12"/>
      <c r="C80" s="12"/>
      <c r="D80" s="18"/>
      <c r="E80" s="18"/>
      <c r="F80" s="18"/>
      <c r="G80" s="18"/>
      <c r="H80" s="22"/>
      <c r="I80" s="22"/>
      <c r="J80" s="22"/>
      <c r="K80" s="22"/>
      <c r="L80" s="22"/>
      <c r="M80" s="22"/>
      <c r="N80" s="22"/>
    </row>
    <row r="81" spans="1:14" ht="13" customHeight="1">
      <c r="A81" s="10">
        <f t="shared" si="9"/>
        <v>0</v>
      </c>
      <c r="B81" s="11"/>
      <c r="C81" s="11"/>
      <c r="D81" s="17"/>
      <c r="E81" s="17"/>
      <c r="F81" s="17"/>
      <c r="G81" s="17"/>
      <c r="H81" s="21"/>
      <c r="I81" s="21"/>
      <c r="J81" s="21"/>
      <c r="K81" s="21"/>
      <c r="L81" s="21"/>
      <c r="M81" s="21"/>
      <c r="N81" s="21"/>
    </row>
    <row r="82" spans="1:14" ht="13" customHeight="1">
      <c r="A82" s="10">
        <f t="shared" si="9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2"/>
    </row>
    <row r="83" spans="1:14" ht="13" customHeight="1">
      <c r="A83" s="10">
        <f t="shared" si="9"/>
        <v>0</v>
      </c>
      <c r="B83" s="12"/>
      <c r="C83" s="12"/>
      <c r="D83" s="18"/>
      <c r="E83" s="18"/>
      <c r="F83" s="18"/>
      <c r="G83" s="18"/>
      <c r="H83" s="22"/>
      <c r="I83" s="22"/>
      <c r="J83" s="22"/>
      <c r="K83" s="22"/>
      <c r="L83" s="22"/>
      <c r="M83" s="22"/>
      <c r="N83" s="22"/>
    </row>
    <row r="84" spans="1:14" ht="15" customHeight="1">
      <c r="A84" s="10">
        <f t="shared" si="9"/>
        <v>0</v>
      </c>
      <c r="B84" s="13"/>
      <c r="C84" s="13"/>
    </row>
    <row r="85" spans="1:14" ht="15" customHeight="1">
      <c r="A85" s="10">
        <f t="shared" si="9"/>
        <v>0</v>
      </c>
      <c r="B85" s="13"/>
      <c r="C85" s="13"/>
    </row>
    <row r="86" spans="1:14" ht="13" customHeight="1">
      <c r="A86" s="10">
        <f t="shared" si="9"/>
        <v>0</v>
      </c>
    </row>
    <row r="87" spans="1:14" ht="13" customHeight="1">
      <c r="A87" s="10">
        <f t="shared" si="9"/>
        <v>0</v>
      </c>
    </row>
    <row r="88" spans="1:14" ht="13" customHeight="1">
      <c r="A88" s="10">
        <f t="shared" si="9"/>
        <v>0</v>
      </c>
    </row>
    <row r="89" spans="1:14" ht="13" customHeight="1">
      <c r="A89" s="10">
        <f t="shared" si="9"/>
        <v>0</v>
      </c>
    </row>
    <row r="90" spans="1:14" ht="13" customHeight="1">
      <c r="A90" s="10">
        <f t="shared" si="9"/>
        <v>0</v>
      </c>
    </row>
    <row r="91" spans="1:14" ht="13" customHeight="1">
      <c r="A91" s="10">
        <f t="shared" si="9"/>
        <v>0</v>
      </c>
    </row>
    <row r="92" spans="1:14" ht="13" customHeight="1">
      <c r="A92" s="10">
        <f t="shared" si="9"/>
        <v>0</v>
      </c>
    </row>
    <row r="93" spans="1:14" ht="13" customHeight="1">
      <c r="A93" s="10">
        <f t="shared" si="9"/>
        <v>0</v>
      </c>
    </row>
    <row r="94" spans="1:14" ht="13" customHeight="1">
      <c r="A94" s="10">
        <f t="shared" si="9"/>
        <v>0</v>
      </c>
    </row>
    <row r="95" spans="1:14" ht="13" customHeight="1">
      <c r="A95" s="10">
        <f t="shared" si="9"/>
        <v>0</v>
      </c>
    </row>
    <row r="96" spans="1:14" ht="13" customHeight="1">
      <c r="A96" s="10">
        <f t="shared" si="9"/>
        <v>0</v>
      </c>
    </row>
    <row r="97" spans="1:1" ht="13" customHeight="1">
      <c r="A97" s="10">
        <f t="shared" si="9"/>
        <v>0</v>
      </c>
    </row>
    <row r="98" spans="1:1" ht="13" customHeight="1">
      <c r="A98" s="10">
        <f t="shared" si="9"/>
        <v>0</v>
      </c>
    </row>
    <row r="99" spans="1:1" ht="13" customHeight="1">
      <c r="A99" s="10">
        <f t="shared" ref="A99:A130" si="10">COUNTIF(H99:H188,"&gt;0")</f>
        <v>0</v>
      </c>
    </row>
    <row r="100" spans="1:1" ht="13" customHeight="1">
      <c r="A100" s="10">
        <f t="shared" si="10"/>
        <v>0</v>
      </c>
    </row>
    <row r="101" spans="1:1" ht="13" customHeight="1">
      <c r="A101" s="10">
        <f t="shared" si="10"/>
        <v>0</v>
      </c>
    </row>
    <row r="102" spans="1:1" ht="13" customHeight="1">
      <c r="A102" s="10">
        <f t="shared" si="10"/>
        <v>0</v>
      </c>
    </row>
    <row r="103" spans="1:1" ht="13" customHeight="1">
      <c r="A103" s="10">
        <f t="shared" si="10"/>
        <v>0</v>
      </c>
    </row>
    <row r="104" spans="1:1" ht="13" customHeight="1">
      <c r="A104" s="10">
        <f t="shared" si="10"/>
        <v>0</v>
      </c>
    </row>
    <row r="105" spans="1:1" ht="13" customHeight="1">
      <c r="A105" s="10">
        <f t="shared" si="10"/>
        <v>0</v>
      </c>
    </row>
    <row r="106" spans="1:1" ht="13" customHeight="1">
      <c r="A106" s="10">
        <f t="shared" si="10"/>
        <v>0</v>
      </c>
    </row>
    <row r="107" spans="1:1" ht="13" customHeight="1">
      <c r="A107" s="10">
        <f t="shared" si="10"/>
        <v>0</v>
      </c>
    </row>
    <row r="108" spans="1:1" ht="13" customHeight="1">
      <c r="A108" s="10">
        <f t="shared" si="10"/>
        <v>0</v>
      </c>
    </row>
    <row r="109" spans="1:1" ht="13" customHeight="1">
      <c r="A109" s="10">
        <f t="shared" si="10"/>
        <v>0</v>
      </c>
    </row>
    <row r="110" spans="1:1" ht="13" customHeight="1">
      <c r="A110" s="10">
        <f t="shared" si="10"/>
        <v>0</v>
      </c>
    </row>
    <row r="111" spans="1:1" ht="13" customHeight="1">
      <c r="A111" s="10">
        <f t="shared" si="10"/>
        <v>0</v>
      </c>
    </row>
    <row r="112" spans="1:1" ht="13" customHeight="1">
      <c r="A112" s="10">
        <f t="shared" si="10"/>
        <v>0</v>
      </c>
    </row>
    <row r="113" spans="1:1" ht="13" customHeight="1">
      <c r="A113" s="10">
        <f t="shared" si="10"/>
        <v>0</v>
      </c>
    </row>
    <row r="114" spans="1:1" ht="13" customHeight="1">
      <c r="A114" s="10">
        <f t="shared" si="10"/>
        <v>0</v>
      </c>
    </row>
    <row r="115" spans="1:1" ht="13" customHeight="1">
      <c r="A115" s="10">
        <f t="shared" si="10"/>
        <v>0</v>
      </c>
    </row>
    <row r="116" spans="1:1" ht="13" customHeight="1">
      <c r="A116" s="1"/>
    </row>
    <row r="117" spans="1:1" ht="13" customHeight="1">
      <c r="A117" s="1"/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17">
    <outlinePr summaryBelow="0" summaryRight="0"/>
  </sheetPr>
  <dimension ref="A1:Q1002"/>
  <sheetViews>
    <sheetView workbookViewId="0"/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16.5</v>
      </c>
      <c r="I2" s="2">
        <v>17.5</v>
      </c>
      <c r="J2" s="2">
        <v>10.5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0.5</v>
      </c>
      <c r="J3" s="7">
        <f>COUNTIFS($A$12:$A$99,"&lt;="&amp;$B$2,$H$12:$H$99,"&gt;-1",J12:J99,"&lt;"&amp;J$2)/COUNTIFS($H$12:$H$99,"&gt;-1",$A$12:$A$99,"&lt;="&amp;$B$2,J$12:J$99,"&lt;&gt;"&amp;J$2)</f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>
        <f>IF(I3&gt;0.5, 100/(1-1/I3),100/I3-100)</f>
        <v>100</v>
      </c>
      <c r="J4" s="8" t="e">
        <f>IF(J3&gt;0.5, 100/(1-1/J3),100/J3-100)</f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0.33333333333333331</v>
      </c>
      <c r="J5" s="7">
        <f>COUNTIFS($A$12:$A$99,"&lt;="&amp;$B$2,$H$12:$H$99,"&gt;-1",$D$12:$D$99,"@*",J$12:J$99,"&lt;"&amp;J$2)/COUNTIFS($A$12:$A$99,"&lt;="&amp;$B$2,$H$12:$H$99,"&gt;-1",$D$12:$D$99,"@*",J$12:J$99,"&lt;&gt;"&amp;J$2)</f>
        <v>1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>
        <f>IF(I5&gt;0.5, 100/(1-1/I5),100/I5-100)</f>
        <v>200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0.66666666666666663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D8" s="8"/>
      <c r="G8" s="3" t="s">
        <v>2318</v>
      </c>
      <c r="H8" s="8" t="e">
        <f>IF(H7&gt;0.5, 100/(1-1/H7),100/H7-100)</f>
        <v>#DIV/0!</v>
      </c>
      <c r="I8" s="8">
        <f>IF(I7&gt;0.5, 100/(1-1/I7),100/I7-100)</f>
        <v>-200</v>
      </c>
      <c r="J8" s="8" t="e">
        <f>IF(J7&gt;0.5, 100/(1-1/J7),100/J7-100)</f>
        <v>#DIV/0!</v>
      </c>
    </row>
    <row r="9" spans="1:17" ht="15.75" customHeight="1">
      <c r="A9" s="1"/>
      <c r="B9" s="1" t="s">
        <v>2703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>
        <v>0</v>
      </c>
      <c r="L9">
        <v>0</v>
      </c>
      <c r="M9">
        <v>0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6</v>
      </c>
      <c r="B12" s="11" t="s">
        <v>2350</v>
      </c>
      <c r="C12" s="11" t="s">
        <v>2370</v>
      </c>
      <c r="D12" s="17">
        <v>0</v>
      </c>
      <c r="E12" s="17" t="s">
        <v>2440</v>
      </c>
      <c r="F12" s="17" t="s">
        <v>2704</v>
      </c>
      <c r="G12" s="17" t="s">
        <v>2372</v>
      </c>
      <c r="H12" s="21">
        <v>3</v>
      </c>
      <c r="I12" s="21">
        <v>21</v>
      </c>
      <c r="J12" s="21">
        <v>0</v>
      </c>
    </row>
    <row r="13" spans="1:17" ht="15.75" customHeight="1">
      <c r="A13" s="10">
        <f t="shared" si="0"/>
        <v>5</v>
      </c>
      <c r="B13" s="12" t="s">
        <v>2358</v>
      </c>
      <c r="C13" s="12" t="s">
        <v>2370</v>
      </c>
      <c r="D13" s="18" t="s">
        <v>2342</v>
      </c>
      <c r="E13" s="18" t="s">
        <v>2387</v>
      </c>
      <c r="F13" s="18" t="s">
        <v>2705</v>
      </c>
      <c r="G13" s="18" t="s">
        <v>2505</v>
      </c>
      <c r="H13" s="22">
        <v>1</v>
      </c>
      <c r="I13" s="22">
        <v>18</v>
      </c>
      <c r="J13" s="22">
        <v>0</v>
      </c>
    </row>
    <row r="14" spans="1:17" ht="15.75" customHeight="1">
      <c r="A14" s="10">
        <f t="shared" si="0"/>
        <v>4</v>
      </c>
      <c r="B14" s="11" t="s">
        <v>2376</v>
      </c>
      <c r="C14" s="11" t="s">
        <v>2370</v>
      </c>
      <c r="D14" s="17" t="s">
        <v>2342</v>
      </c>
      <c r="E14" s="17" t="s">
        <v>2440</v>
      </c>
      <c r="F14" s="17" t="s">
        <v>2706</v>
      </c>
      <c r="G14" s="17" t="s">
        <v>2401</v>
      </c>
      <c r="H14" s="21">
        <v>0</v>
      </c>
      <c r="I14" s="21">
        <v>0</v>
      </c>
      <c r="J14" s="21">
        <v>0</v>
      </c>
    </row>
    <row r="15" spans="1:17" ht="15.75" customHeight="1">
      <c r="A15" s="10">
        <f t="shared" si="0"/>
        <v>3</v>
      </c>
      <c r="B15" s="12" t="s">
        <v>2386</v>
      </c>
      <c r="C15" s="12" t="s">
        <v>2370</v>
      </c>
      <c r="D15" s="18">
        <v>0</v>
      </c>
      <c r="E15" s="18" t="s">
        <v>2415</v>
      </c>
      <c r="F15" s="18" t="s">
        <v>2707</v>
      </c>
      <c r="G15" s="18" t="s">
        <v>2429</v>
      </c>
      <c r="H15" s="22">
        <v>1</v>
      </c>
      <c r="I15" s="22">
        <v>9</v>
      </c>
      <c r="J15" s="22">
        <v>0</v>
      </c>
    </row>
    <row r="16" spans="1:17" ht="15.75" customHeight="1">
      <c r="A16" s="10">
        <f t="shared" si="0"/>
        <v>2</v>
      </c>
      <c r="B16" s="11" t="s">
        <v>2390</v>
      </c>
      <c r="C16" s="11" t="s">
        <v>2370</v>
      </c>
      <c r="D16" s="17" t="s">
        <v>2342</v>
      </c>
      <c r="E16" s="17" t="s">
        <v>2359</v>
      </c>
      <c r="F16" s="17" t="s">
        <v>2708</v>
      </c>
      <c r="G16" s="17" t="s">
        <v>2393</v>
      </c>
      <c r="H16" s="21">
        <v>1</v>
      </c>
      <c r="I16" s="21">
        <v>61</v>
      </c>
      <c r="J16" s="21">
        <v>0</v>
      </c>
    </row>
    <row r="17" spans="1:10" ht="15.75" customHeight="1">
      <c r="A17" s="10">
        <f t="shared" si="0"/>
        <v>1</v>
      </c>
      <c r="B17" s="12" t="s">
        <v>2394</v>
      </c>
      <c r="C17" s="12" t="s">
        <v>2370</v>
      </c>
      <c r="D17" s="18">
        <v>0</v>
      </c>
      <c r="E17" s="18" t="s">
        <v>2399</v>
      </c>
      <c r="F17" s="18" t="s">
        <v>2709</v>
      </c>
      <c r="G17" s="18" t="s">
        <v>2560</v>
      </c>
      <c r="H17" s="22">
        <v>0</v>
      </c>
      <c r="I17" s="22">
        <v>0</v>
      </c>
      <c r="J17" s="22">
        <v>0</v>
      </c>
    </row>
    <row r="18" spans="1:10" ht="15.75" customHeight="1">
      <c r="A18" s="10">
        <f t="shared" si="0"/>
        <v>0</v>
      </c>
      <c r="B18" s="11"/>
      <c r="C18" s="11"/>
      <c r="D18" s="17"/>
      <c r="E18" s="17"/>
      <c r="F18" s="17"/>
      <c r="G18" s="17"/>
      <c r="H18" s="21"/>
      <c r="I18" s="21"/>
      <c r="J18" s="21"/>
    </row>
    <row r="19" spans="1:10" ht="15.75" customHeight="1">
      <c r="A19" s="10">
        <f t="shared" si="0"/>
        <v>0</v>
      </c>
      <c r="B19" s="12"/>
      <c r="C19" s="12"/>
      <c r="D19" s="18"/>
      <c r="E19" s="18"/>
      <c r="F19" s="18"/>
      <c r="G19" s="18"/>
      <c r="H19" s="22"/>
      <c r="I19" s="22"/>
      <c r="J19" s="22"/>
    </row>
    <row r="20" spans="1:10" ht="15.75" customHeight="1">
      <c r="A20" s="10">
        <f t="shared" si="0"/>
        <v>0</v>
      </c>
      <c r="B20" s="11"/>
      <c r="C20" s="11"/>
      <c r="D20" s="17"/>
      <c r="E20" s="17"/>
      <c r="F20" s="17"/>
      <c r="G20" s="17"/>
      <c r="H20" s="21"/>
      <c r="I20" s="21"/>
      <c r="J20" s="21"/>
    </row>
    <row r="21" spans="1:10" ht="15.75" customHeight="1">
      <c r="A21" s="10">
        <f t="shared" si="0"/>
        <v>0</v>
      </c>
      <c r="B21" s="12"/>
      <c r="C21" s="12"/>
      <c r="D21" s="18"/>
      <c r="E21" s="18"/>
      <c r="F21" s="18"/>
      <c r="G21" s="18"/>
      <c r="H21" s="22"/>
      <c r="I21" s="22"/>
      <c r="J21" s="22"/>
    </row>
    <row r="22" spans="1:10" ht="15.75" customHeight="1">
      <c r="A22" s="10">
        <f t="shared" si="0"/>
        <v>0</v>
      </c>
      <c r="B22" s="11"/>
      <c r="C22" s="11"/>
      <c r="D22" s="17"/>
      <c r="E22" s="17"/>
      <c r="F22" s="17"/>
      <c r="G22" s="17"/>
      <c r="H22" s="21"/>
      <c r="I22" s="21"/>
      <c r="J22" s="21"/>
    </row>
    <row r="23" spans="1:10" ht="15.75" customHeight="1">
      <c r="A23" s="10">
        <f t="shared" si="0"/>
        <v>0</v>
      </c>
      <c r="B23" s="12"/>
      <c r="C23" s="12"/>
      <c r="D23" s="18"/>
      <c r="E23" s="18"/>
      <c r="F23" s="18"/>
      <c r="G23" s="18"/>
      <c r="H23" s="22"/>
      <c r="I23" s="22"/>
      <c r="J23" s="22"/>
    </row>
    <row r="24" spans="1:10" ht="15.75" customHeight="1">
      <c r="A24" s="10">
        <f t="shared" si="0"/>
        <v>0</v>
      </c>
      <c r="B24" s="11"/>
      <c r="C24" s="11"/>
      <c r="D24" s="17"/>
      <c r="E24" s="17"/>
      <c r="F24" s="17"/>
      <c r="G24" s="17"/>
      <c r="H24" s="21"/>
      <c r="I24" s="21"/>
      <c r="J24" s="21"/>
    </row>
    <row r="25" spans="1:10" ht="15.75" customHeight="1">
      <c r="A25" s="10">
        <f t="shared" si="0"/>
        <v>0</v>
      </c>
      <c r="B25" s="12"/>
      <c r="C25" s="12"/>
      <c r="D25" s="18"/>
      <c r="E25" s="18"/>
      <c r="F25" s="18"/>
      <c r="G25" s="18"/>
      <c r="H25" s="22"/>
      <c r="I25" s="22"/>
      <c r="J25" s="22"/>
    </row>
    <row r="26" spans="1:10" ht="15.75" customHeight="1">
      <c r="A26" s="10">
        <f t="shared" si="0"/>
        <v>0</v>
      </c>
      <c r="B26" s="11"/>
      <c r="C26" s="11"/>
      <c r="D26" s="17"/>
      <c r="E26" s="17"/>
      <c r="F26" s="17"/>
      <c r="G26" s="17"/>
      <c r="H26" s="21"/>
      <c r="I26" s="21"/>
      <c r="J26" s="21"/>
    </row>
    <row r="27" spans="1:10" ht="15.75" customHeight="1">
      <c r="A27" s="10">
        <f t="shared" si="0"/>
        <v>0</v>
      </c>
      <c r="B27" s="12"/>
      <c r="C27" s="12"/>
      <c r="D27" s="18"/>
      <c r="E27" s="18"/>
      <c r="F27" s="18"/>
      <c r="G27" s="18"/>
      <c r="H27" s="22"/>
      <c r="I27" s="22"/>
      <c r="J27" s="22"/>
    </row>
    <row r="28" spans="1:10" ht="15.75" customHeight="1">
      <c r="A28" s="10">
        <f t="shared" si="0"/>
        <v>0</v>
      </c>
      <c r="B28" s="11"/>
      <c r="C28" s="11"/>
      <c r="D28" s="17"/>
      <c r="E28" s="17"/>
      <c r="F28" s="17"/>
      <c r="G28" s="17"/>
      <c r="H28" s="21"/>
      <c r="I28" s="21"/>
      <c r="J28" s="21"/>
    </row>
    <row r="29" spans="1:10" ht="15.75" customHeight="1">
      <c r="A29" s="10">
        <f t="shared" si="0"/>
        <v>0</v>
      </c>
      <c r="B29" s="12"/>
      <c r="C29" s="12"/>
      <c r="D29" s="18"/>
      <c r="E29" s="18"/>
      <c r="F29" s="18"/>
      <c r="G29" s="18"/>
      <c r="H29" s="22"/>
      <c r="I29" s="22"/>
      <c r="J29" s="22"/>
    </row>
    <row r="30" spans="1:10" ht="15.75" customHeight="1">
      <c r="A30" s="10">
        <f t="shared" si="0"/>
        <v>0</v>
      </c>
      <c r="B30" s="11"/>
      <c r="C30" s="11"/>
      <c r="D30" s="17"/>
      <c r="E30" s="17"/>
      <c r="F30" s="17"/>
      <c r="G30" s="17"/>
      <c r="H30" s="21"/>
      <c r="I30" s="21"/>
      <c r="J30" s="21"/>
    </row>
    <row r="31" spans="1:10" ht="15.75" customHeight="1">
      <c r="A31" s="10">
        <f t="shared" si="0"/>
        <v>0</v>
      </c>
      <c r="B31" s="12"/>
      <c r="C31" s="12"/>
      <c r="D31" s="18"/>
      <c r="E31" s="18"/>
      <c r="F31" s="18"/>
      <c r="G31" s="18"/>
      <c r="H31" s="22"/>
      <c r="I31" s="22"/>
      <c r="J31" s="22"/>
    </row>
    <row r="32" spans="1:10" ht="15.75" customHeight="1">
      <c r="A32" s="10">
        <f t="shared" si="0"/>
        <v>0</v>
      </c>
      <c r="B32" s="11"/>
      <c r="C32" s="11"/>
      <c r="D32" s="17"/>
      <c r="E32" s="17"/>
      <c r="F32" s="17"/>
      <c r="G32" s="17"/>
      <c r="H32" s="21"/>
      <c r="I32" s="21"/>
      <c r="J32" s="21"/>
    </row>
    <row r="33" spans="1:10" ht="15.75" customHeight="1">
      <c r="A33" s="10">
        <f t="shared" si="0"/>
        <v>0</v>
      </c>
      <c r="B33" s="12"/>
      <c r="C33" s="12"/>
      <c r="D33" s="18"/>
      <c r="E33" s="18"/>
      <c r="F33" s="18"/>
      <c r="G33" s="18"/>
      <c r="H33" s="22"/>
      <c r="I33" s="22"/>
      <c r="J33" s="22"/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33">
    <outlinePr summaryBelow="0" summaryRight="0"/>
  </sheetPr>
  <dimension ref="A1:Q1002"/>
  <sheetViews>
    <sheetView zoomScale="150" zoomScaleNormal="150" workbookViewId="0">
      <pane ySplit="11" topLeftCell="A27" activePane="bottomLeft" state="frozen"/>
      <selection pane="bottomLeft" activeCell="K34" sqref="K34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16.5</v>
      </c>
      <c r="I2" s="2">
        <v>20.5</v>
      </c>
      <c r="J2" s="2">
        <v>10.5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0.6</v>
      </c>
      <c r="J3" s="7">
        <f>COUNTIFS($A$12:$A$99,"&lt;="&amp;$B$2,$H$12:$H$99,"&gt;-1",J12:J99,"&lt;"&amp;J$2)/COUNTIFS($H$12:$H$99,"&gt;-1",$A$12:$A$99,"&lt;="&amp;$B$2,J$12:J$99,"&lt;&gt;"&amp;J$2)</f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>
        <f>IF(I3&gt;0.5, 100/(1-1/I3),100/I3-100)</f>
        <v>-149.99999999999997</v>
      </c>
      <c r="J4" s="8" t="e">
        <f>IF(J3&gt;0.5, 100/(1-1/J3),100/J3-100)</f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0.42857142857142855</v>
      </c>
      <c r="J5" s="7">
        <f>COUNTIFS($A$12:$A$99,"&lt;="&amp;$B$2,$H$12:$H$99,"&gt;-1",$D$12:$D$99,"@*",J$12:J$99,"&lt;"&amp;J$2)/COUNTIFS($A$12:$A$99,"&lt;="&amp;$B$2,$H$12:$H$99,"&gt;-1",$D$12:$D$99,"@*",J$12:J$99,"&lt;&gt;"&amp;J$2)</f>
        <v>1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>
        <f>IF(I5&gt;0.5, 100/(1-1/I5),100/I5-100)</f>
        <v>133.33333333333334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0.75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D8" s="8"/>
      <c r="G8" s="3" t="s">
        <v>2318</v>
      </c>
      <c r="H8" s="8" t="e">
        <f>IF(H7&gt;0.5, 100/(1-1/H7),100/H7-100)</f>
        <v>#DIV/0!</v>
      </c>
      <c r="I8" s="8">
        <f>IF(I7&gt;0.5, 100/(1-1/I7),100/I7-100)</f>
        <v>-300.00000000000006</v>
      </c>
      <c r="J8" s="8" t="e">
        <f>IF(J7&gt;0.5, 100/(1-1/J7),100/J7-100)</f>
        <v>#DIV/0!</v>
      </c>
    </row>
    <row r="9" spans="1:17" ht="15.75" customHeight="1">
      <c r="A9" s="1"/>
      <c r="B9" s="1" t="s">
        <v>2710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>
        <v>0</v>
      </c>
      <c r="L9">
        <v>0</v>
      </c>
      <c r="M9">
        <v>0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2451</v>
      </c>
      <c r="C12" s="11" t="s">
        <v>2391</v>
      </c>
      <c r="D12" s="17">
        <v>0</v>
      </c>
      <c r="E12" s="17" t="s">
        <v>2355</v>
      </c>
      <c r="F12" s="17" t="s">
        <v>2711</v>
      </c>
      <c r="G12" s="17" t="s">
        <v>2556</v>
      </c>
      <c r="H12" s="21">
        <v>1</v>
      </c>
      <c r="I12" s="21">
        <v>7</v>
      </c>
      <c r="J12" s="21">
        <v>0</v>
      </c>
    </row>
    <row r="13" spans="1:17" ht="15.75" customHeight="1">
      <c r="A13" s="10">
        <f t="shared" si="0"/>
        <v>21</v>
      </c>
      <c r="B13" s="12" t="s">
        <v>2453</v>
      </c>
      <c r="C13" s="12" t="s">
        <v>2391</v>
      </c>
      <c r="D13" s="18" t="s">
        <v>2342</v>
      </c>
      <c r="E13" s="18" t="s">
        <v>2380</v>
      </c>
      <c r="F13" s="18" t="s">
        <v>2712</v>
      </c>
      <c r="G13" s="18" t="s">
        <v>2361</v>
      </c>
      <c r="H13" s="22">
        <v>1</v>
      </c>
      <c r="I13" s="22">
        <v>12</v>
      </c>
      <c r="J13" s="22">
        <v>0</v>
      </c>
    </row>
    <row r="14" spans="1:17" ht="15.75" customHeight="1">
      <c r="A14" s="10">
        <f t="shared" si="0"/>
        <v>20</v>
      </c>
      <c r="B14" s="11" t="s">
        <v>2455</v>
      </c>
      <c r="C14" s="11" t="s">
        <v>2391</v>
      </c>
      <c r="D14" s="17" t="s">
        <v>2342</v>
      </c>
      <c r="E14" s="17" t="s">
        <v>2377</v>
      </c>
      <c r="F14" s="17" t="s">
        <v>2713</v>
      </c>
      <c r="G14" s="17" t="s">
        <v>2714</v>
      </c>
      <c r="H14" s="21">
        <v>4</v>
      </c>
      <c r="I14" s="21">
        <v>29</v>
      </c>
      <c r="J14" s="21">
        <v>0</v>
      </c>
    </row>
    <row r="15" spans="1:17" ht="15.75" customHeight="1">
      <c r="A15" s="10">
        <f t="shared" si="0"/>
        <v>19</v>
      </c>
      <c r="B15" s="12" t="s">
        <v>2350</v>
      </c>
      <c r="C15" s="12" t="s">
        <v>2391</v>
      </c>
      <c r="D15" s="18">
        <v>0</v>
      </c>
      <c r="E15" s="18" t="s">
        <v>2574</v>
      </c>
      <c r="F15" s="18" t="s">
        <v>2715</v>
      </c>
      <c r="G15" s="18" t="s">
        <v>2679</v>
      </c>
      <c r="H15" s="22">
        <v>1</v>
      </c>
      <c r="I15" s="22">
        <v>44</v>
      </c>
      <c r="J15" s="22">
        <v>0</v>
      </c>
    </row>
    <row r="16" spans="1:17" ht="15.75" customHeight="1">
      <c r="A16" s="10">
        <f t="shared" si="0"/>
        <v>18</v>
      </c>
      <c r="B16" s="11" t="s">
        <v>2358</v>
      </c>
      <c r="C16" s="11" t="s">
        <v>2391</v>
      </c>
      <c r="D16" s="17" t="s">
        <v>2342</v>
      </c>
      <c r="E16" s="17" t="s">
        <v>2352</v>
      </c>
      <c r="F16" s="17" t="s">
        <v>2716</v>
      </c>
      <c r="G16" s="17" t="s">
        <v>2444</v>
      </c>
      <c r="H16" s="21">
        <v>1</v>
      </c>
      <c r="I16" s="21">
        <v>9</v>
      </c>
      <c r="J16" s="21">
        <v>0</v>
      </c>
    </row>
    <row r="17" spans="1:10" ht="15.75" customHeight="1">
      <c r="A17" s="10">
        <f t="shared" si="0"/>
        <v>17</v>
      </c>
      <c r="B17" s="12" t="s">
        <v>2362</v>
      </c>
      <c r="C17" s="12" t="s">
        <v>2391</v>
      </c>
      <c r="D17" s="18">
        <v>0</v>
      </c>
      <c r="E17" s="18" t="s">
        <v>2479</v>
      </c>
      <c r="F17" s="18" t="s">
        <v>2717</v>
      </c>
      <c r="G17" s="18" t="s">
        <v>2609</v>
      </c>
      <c r="H17" s="22">
        <v>3</v>
      </c>
      <c r="I17" s="22">
        <v>34</v>
      </c>
      <c r="J17" s="22">
        <v>1</v>
      </c>
    </row>
    <row r="18" spans="1:10" ht="15.75" customHeight="1">
      <c r="A18" s="10">
        <f t="shared" si="0"/>
        <v>16</v>
      </c>
      <c r="B18" s="11" t="s">
        <v>2365</v>
      </c>
      <c r="C18" s="11" t="s">
        <v>2391</v>
      </c>
      <c r="D18" s="17" t="s">
        <v>2342</v>
      </c>
      <c r="E18" s="17" t="s">
        <v>2474</v>
      </c>
      <c r="F18" s="17" t="s">
        <v>2718</v>
      </c>
      <c r="G18" s="17" t="s">
        <v>2719</v>
      </c>
      <c r="H18" s="21">
        <v>0</v>
      </c>
      <c r="I18" s="21">
        <v>0</v>
      </c>
      <c r="J18" s="21">
        <v>0</v>
      </c>
    </row>
    <row r="19" spans="1:10" ht="15.75" customHeight="1">
      <c r="A19" s="10">
        <f t="shared" si="0"/>
        <v>15</v>
      </c>
      <c r="B19" s="12" t="s">
        <v>2369</v>
      </c>
      <c r="C19" s="12" t="s">
        <v>2391</v>
      </c>
      <c r="D19" s="18" t="s">
        <v>2342</v>
      </c>
      <c r="E19" s="18" t="s">
        <v>2366</v>
      </c>
      <c r="F19" s="18" t="s">
        <v>2720</v>
      </c>
      <c r="G19" s="18" t="s">
        <v>2567</v>
      </c>
      <c r="H19" s="22">
        <v>1</v>
      </c>
      <c r="I19" s="22">
        <v>3</v>
      </c>
      <c r="J19" s="22">
        <v>0</v>
      </c>
    </row>
    <row r="20" spans="1:10" ht="15.75" customHeight="1">
      <c r="A20" s="10">
        <f t="shared" si="0"/>
        <v>14</v>
      </c>
      <c r="B20" s="11" t="s">
        <v>2373</v>
      </c>
      <c r="C20" s="11" t="s">
        <v>2391</v>
      </c>
      <c r="D20" s="17">
        <v>0</v>
      </c>
      <c r="E20" s="17" t="s">
        <v>2468</v>
      </c>
      <c r="F20" s="17" t="s">
        <v>2407</v>
      </c>
      <c r="G20" s="17" t="s">
        <v>2594</v>
      </c>
      <c r="H20" s="21">
        <v>4</v>
      </c>
      <c r="I20" s="21">
        <v>43</v>
      </c>
      <c r="J20" s="21">
        <v>0</v>
      </c>
    </row>
    <row r="21" spans="1:10" ht="15.75" customHeight="1">
      <c r="A21" s="10">
        <f t="shared" si="0"/>
        <v>13</v>
      </c>
      <c r="B21" s="12" t="s">
        <v>2379</v>
      </c>
      <c r="C21" s="12" t="s">
        <v>2391</v>
      </c>
      <c r="D21" s="18">
        <v>0</v>
      </c>
      <c r="E21" s="18" t="s">
        <v>2352</v>
      </c>
      <c r="F21" s="18" t="s">
        <v>2721</v>
      </c>
      <c r="G21" s="18" t="s">
        <v>2526</v>
      </c>
      <c r="H21" s="22">
        <v>5</v>
      </c>
      <c r="I21" s="22">
        <v>33</v>
      </c>
      <c r="J21" s="22">
        <v>0</v>
      </c>
    </row>
    <row r="22" spans="1:10" ht="15.75" customHeight="1">
      <c r="A22" s="10">
        <f t="shared" si="0"/>
        <v>12</v>
      </c>
      <c r="B22" s="11" t="s">
        <v>2390</v>
      </c>
      <c r="C22" s="11" t="s">
        <v>2347</v>
      </c>
      <c r="D22" s="17" t="s">
        <v>2342</v>
      </c>
      <c r="E22" s="17" t="s">
        <v>2430</v>
      </c>
      <c r="F22" s="17" t="s">
        <v>2722</v>
      </c>
      <c r="G22" s="17" t="s">
        <v>2674</v>
      </c>
      <c r="H22" s="21">
        <v>2</v>
      </c>
      <c r="I22" s="21">
        <v>33</v>
      </c>
      <c r="J22" s="21">
        <v>0</v>
      </c>
    </row>
    <row r="23" spans="1:10" ht="15.75" customHeight="1">
      <c r="A23" s="10">
        <f t="shared" si="0"/>
        <v>11</v>
      </c>
      <c r="B23" s="12" t="s">
        <v>2346</v>
      </c>
      <c r="C23" s="12" t="s">
        <v>2347</v>
      </c>
      <c r="D23" s="18" t="s">
        <v>2342</v>
      </c>
      <c r="E23" s="18" t="s">
        <v>2341</v>
      </c>
      <c r="F23" s="18" t="s">
        <v>2723</v>
      </c>
      <c r="G23" s="18" t="s">
        <v>2368</v>
      </c>
      <c r="H23" s="22">
        <v>0</v>
      </c>
      <c r="I23" s="22">
        <v>0</v>
      </c>
      <c r="J23" s="22">
        <v>0</v>
      </c>
    </row>
    <row r="24" spans="1:10" ht="15.75" customHeight="1">
      <c r="A24" s="10">
        <f t="shared" si="0"/>
        <v>10</v>
      </c>
      <c r="B24" s="11" t="s">
        <v>2398</v>
      </c>
      <c r="C24" s="11" t="s">
        <v>2347</v>
      </c>
      <c r="D24" s="17" t="s">
        <v>2342</v>
      </c>
      <c r="E24" s="17" t="s">
        <v>2395</v>
      </c>
      <c r="F24" s="17" t="s">
        <v>2724</v>
      </c>
      <c r="G24" s="17" t="s">
        <v>2592</v>
      </c>
      <c r="H24" s="21">
        <v>1</v>
      </c>
      <c r="I24" s="21">
        <v>22</v>
      </c>
      <c r="J24" s="21">
        <v>0</v>
      </c>
    </row>
    <row r="25" spans="1:10" ht="15.75" customHeight="1">
      <c r="A25" s="10">
        <f t="shared" si="0"/>
        <v>9</v>
      </c>
      <c r="B25" s="12" t="s">
        <v>2603</v>
      </c>
      <c r="C25" s="12" t="s">
        <v>2347</v>
      </c>
      <c r="D25" s="18">
        <v>0</v>
      </c>
      <c r="E25" s="18" t="s">
        <v>287</v>
      </c>
      <c r="F25" s="18" t="s">
        <v>2725</v>
      </c>
      <c r="G25" s="18" t="s">
        <v>2460</v>
      </c>
      <c r="H25" s="22">
        <v>0</v>
      </c>
      <c r="I25" s="22">
        <v>0</v>
      </c>
      <c r="J25" s="22">
        <v>0</v>
      </c>
    </row>
    <row r="26" spans="1:10" ht="15.75" customHeight="1">
      <c r="A26" s="10">
        <f t="shared" si="0"/>
        <v>8</v>
      </c>
      <c r="B26" s="11" t="s">
        <v>2470</v>
      </c>
      <c r="C26" s="11" t="s">
        <v>2347</v>
      </c>
      <c r="D26" s="17" t="s">
        <v>2342</v>
      </c>
      <c r="E26" s="17" t="s">
        <v>2410</v>
      </c>
      <c r="F26" s="17" t="s">
        <v>2726</v>
      </c>
      <c r="G26" s="17" t="s">
        <v>2552</v>
      </c>
      <c r="H26" s="21">
        <v>2</v>
      </c>
      <c r="I26" s="21">
        <v>3</v>
      </c>
      <c r="J26" s="21">
        <v>0</v>
      </c>
    </row>
    <row r="27" spans="1:10" ht="15.75" customHeight="1">
      <c r="A27" s="10">
        <f t="shared" si="0"/>
        <v>7</v>
      </c>
      <c r="B27" s="12" t="s">
        <v>2471</v>
      </c>
      <c r="C27" s="12" t="s">
        <v>2347</v>
      </c>
      <c r="D27" s="18">
        <v>0</v>
      </c>
      <c r="E27" s="18" t="s">
        <v>2383</v>
      </c>
      <c r="F27" s="18" t="s">
        <v>2727</v>
      </c>
      <c r="G27" s="18" t="s">
        <v>2602</v>
      </c>
      <c r="H27" s="22">
        <v>1</v>
      </c>
      <c r="I27" s="22">
        <v>5</v>
      </c>
      <c r="J27" s="22">
        <v>0</v>
      </c>
    </row>
    <row r="28" spans="1:10" ht="15.75" customHeight="1">
      <c r="A28" s="10">
        <f t="shared" si="0"/>
        <v>6</v>
      </c>
      <c r="B28" s="11" t="s">
        <v>2412</v>
      </c>
      <c r="C28" s="11" t="s">
        <v>2347</v>
      </c>
      <c r="D28" s="17" t="s">
        <v>2342</v>
      </c>
      <c r="E28" s="17" t="s">
        <v>2574</v>
      </c>
      <c r="F28" s="17" t="s">
        <v>2728</v>
      </c>
      <c r="G28" s="17" t="s">
        <v>2729</v>
      </c>
      <c r="H28" s="21">
        <v>1</v>
      </c>
      <c r="I28" s="21">
        <v>24</v>
      </c>
      <c r="J28" s="21">
        <v>0</v>
      </c>
    </row>
    <row r="29" spans="1:10" ht="15.75" customHeight="1">
      <c r="A29" s="10">
        <f t="shared" si="0"/>
        <v>5</v>
      </c>
      <c r="B29" s="12" t="s">
        <v>2414</v>
      </c>
      <c r="C29" s="12" t="s">
        <v>2347</v>
      </c>
      <c r="D29" s="18">
        <v>0</v>
      </c>
      <c r="E29" s="18" t="s">
        <v>2377</v>
      </c>
      <c r="F29" s="18" t="s">
        <v>2730</v>
      </c>
      <c r="G29" s="18" t="s">
        <v>2719</v>
      </c>
      <c r="H29" s="22">
        <v>2</v>
      </c>
      <c r="I29" s="22">
        <v>14</v>
      </c>
      <c r="J29" s="22">
        <v>0</v>
      </c>
    </row>
    <row r="30" spans="1:10" ht="15.75" customHeight="1">
      <c r="A30" s="10">
        <f t="shared" si="0"/>
        <v>4</v>
      </c>
      <c r="B30" s="11" t="s">
        <v>2417</v>
      </c>
      <c r="C30" s="11" t="s">
        <v>2347</v>
      </c>
      <c r="D30" s="17" t="s">
        <v>2342</v>
      </c>
      <c r="E30" s="17" t="s">
        <v>2474</v>
      </c>
      <c r="F30" s="17" t="s">
        <v>2731</v>
      </c>
      <c r="G30" s="17" t="s">
        <v>2500</v>
      </c>
      <c r="H30" s="21">
        <v>3</v>
      </c>
      <c r="I30" s="21">
        <v>22</v>
      </c>
      <c r="J30" s="21">
        <v>0</v>
      </c>
    </row>
    <row r="31" spans="1:10" ht="15.75" customHeight="1">
      <c r="A31" s="10">
        <f t="shared" si="0"/>
        <v>3</v>
      </c>
      <c r="B31" s="12" t="s">
        <v>2419</v>
      </c>
      <c r="C31" s="12" t="s">
        <v>2347</v>
      </c>
      <c r="D31" s="18">
        <v>0</v>
      </c>
      <c r="E31" s="18" t="s">
        <v>2341</v>
      </c>
      <c r="F31" s="18" t="s">
        <v>2717</v>
      </c>
      <c r="G31" s="18" t="s">
        <v>2573</v>
      </c>
      <c r="H31" s="22">
        <v>1</v>
      </c>
      <c r="I31" s="22">
        <v>8</v>
      </c>
      <c r="J31" s="22">
        <v>1</v>
      </c>
    </row>
    <row r="32" spans="1:10" ht="15.75" customHeight="1">
      <c r="A32" s="10">
        <f t="shared" si="0"/>
        <v>2</v>
      </c>
      <c r="B32" s="11" t="s">
        <v>2422</v>
      </c>
      <c r="C32" s="11" t="s">
        <v>2347</v>
      </c>
      <c r="D32" s="17">
        <v>0</v>
      </c>
      <c r="E32" s="17" t="s">
        <v>2430</v>
      </c>
      <c r="F32" s="17" t="s">
        <v>2700</v>
      </c>
      <c r="G32" s="17" t="s">
        <v>2676</v>
      </c>
      <c r="H32" s="21">
        <v>0</v>
      </c>
      <c r="I32" s="21">
        <v>0</v>
      </c>
      <c r="J32" s="21">
        <v>0</v>
      </c>
    </row>
    <row r="33" spans="1:10" ht="15.75" customHeight="1">
      <c r="A33" s="10">
        <f t="shared" si="0"/>
        <v>1</v>
      </c>
      <c r="B33" s="12" t="s">
        <v>2732</v>
      </c>
      <c r="C33" s="12" t="s">
        <v>2347</v>
      </c>
      <c r="D33" s="18">
        <v>0</v>
      </c>
      <c r="E33" s="18" t="s">
        <v>2558</v>
      </c>
      <c r="F33" s="18" t="s">
        <v>2482</v>
      </c>
      <c r="G33" s="18" t="s">
        <v>2508</v>
      </c>
      <c r="H33" s="22">
        <v>0</v>
      </c>
      <c r="I33" s="22">
        <v>0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256">
    <outlinePr summaryBelow="0" summaryRight="0"/>
  </sheetPr>
  <dimension ref="A1:Q1002"/>
  <sheetViews>
    <sheetView zoomScale="150" zoomScaleNormal="150" workbookViewId="0">
      <selection activeCell="B9" sqref="B9"/>
    </sheetView>
  </sheetViews>
  <sheetFormatPr baseColWidth="10" defaultColWidth="14.5" defaultRowHeight="15.75" customHeight="1"/>
  <cols>
    <col min="1" max="1" width="8.83203125" style="40" customWidth="1"/>
    <col min="2" max="2" width="14.6640625" style="40" bestFit="1" customWidth="1"/>
    <col min="3" max="3" width="6.6640625" style="40" bestFit="1" customWidth="1"/>
    <col min="4" max="4" width="7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14.1640625" style="40" bestFit="1" customWidth="1"/>
    <col min="9" max="9" width="7.5" style="40" customWidth="1"/>
    <col min="10" max="10" width="11.83203125" style="40" customWidth="1"/>
    <col min="11" max="11" width="7.83203125" style="40" customWidth="1"/>
    <col min="12" max="12" width="9.5" style="40" customWidth="1"/>
    <col min="13" max="13" width="10.5" style="40" customWidth="1"/>
    <col min="14" max="15" width="13" style="40" customWidth="1"/>
    <col min="16" max="17" width="14.6640625" style="40" bestFit="1" customWidth="1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Comp</v>
      </c>
      <c r="I1" s="20" t="str">
        <f t="shared" si="0"/>
        <v>Att</v>
      </c>
      <c r="J1" s="20" t="str">
        <f t="shared" si="0"/>
        <v>P Yds</v>
      </c>
      <c r="K1" s="20" t="str">
        <f t="shared" si="0"/>
        <v>P TD</v>
      </c>
      <c r="L1" s="20" t="str">
        <f t="shared" si="0"/>
        <v>Int</v>
      </c>
      <c r="M1" s="20" t="str">
        <f t="shared" si="0"/>
        <v>Rush Yds</v>
      </c>
      <c r="N1" s="20" t="str">
        <f t="shared" si="0"/>
        <v>Rush TD</v>
      </c>
      <c r="O1" s="20" t="str">
        <f t="shared" si="0"/>
        <v>Rush Att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18.5</v>
      </c>
      <c r="I2" s="2">
        <v>17.5</v>
      </c>
      <c r="J2" s="2">
        <v>209.5</v>
      </c>
      <c r="K2" s="2">
        <v>11.5</v>
      </c>
      <c r="L2" s="5">
        <v>2.5</v>
      </c>
      <c r="M2" s="5">
        <v>1.5</v>
      </c>
      <c r="N2" s="5">
        <v>1.5</v>
      </c>
      <c r="O2" s="5">
        <v>1.5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COUNTIFS($A$12:$A$99,"&lt;="&amp;$B$2,$H$12:$H$99,"&gt;0",H12:H99,"&lt;"&amp;H$2)/COUNTIFS($H$12:$H$99,"&gt;0",$A$12:$A$99,"&lt;="&amp;$B$2,H$12:H$99,"&lt;&gt;"&amp;H$2)</f>
        <v>1</v>
      </c>
      <c r="I3" s="7">
        <f t="shared" si="1"/>
        <v>0</v>
      </c>
      <c r="J3" s="7">
        <f t="shared" si="1"/>
        <v>1</v>
      </c>
      <c r="K3" s="7">
        <f t="shared" si="1"/>
        <v>1</v>
      </c>
      <c r="L3" s="7">
        <f t="shared" si="1"/>
        <v>1</v>
      </c>
      <c r="M3" s="7">
        <f t="shared" si="1"/>
        <v>1</v>
      </c>
      <c r="N3" s="7">
        <f t="shared" si="1"/>
        <v>0.33333333333333331</v>
      </c>
      <c r="O3" s="7">
        <f t="shared" si="1"/>
        <v>0.33333333333333331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 t="shared" ref="H4:O4" si="2">IF(H3&gt;0.5, 100/(1-1/H3),100/H3-100)</f>
        <v>#DIV/0!</v>
      </c>
      <c r="I4" s="8" t="e">
        <f t="shared" si="2"/>
        <v>#DIV/0!</v>
      </c>
      <c r="J4" s="8" t="e">
        <f t="shared" si="2"/>
        <v>#DIV/0!</v>
      </c>
      <c r="K4" s="8" t="e">
        <f t="shared" si="2"/>
        <v>#DIV/0!</v>
      </c>
      <c r="L4" s="8" t="e">
        <f t="shared" si="2"/>
        <v>#DIV/0!</v>
      </c>
      <c r="M4" s="8" t="e">
        <f t="shared" si="2"/>
        <v>#DIV/0!</v>
      </c>
      <c r="N4" s="8">
        <f t="shared" si="2"/>
        <v>200</v>
      </c>
      <c r="O4" s="8">
        <f t="shared" si="2"/>
        <v>200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COUNTIFS($A$12:$A$99,"&lt;="&amp;$B$2,$H$12:$H$99,"&gt;0",$D$12:$D$99,"@*",H$12:H$99,"&lt;"&amp;H$2)/COUNTIFS($A$12:$A$99,"&lt;="&amp;$B$2,$H$12:$H$99,"&gt;0",$D$12:$D$99,"@*",H$12:H$99,"&lt;&gt;"&amp;H$2)</f>
        <v>1</v>
      </c>
      <c r="I5" s="7">
        <f t="shared" si="3"/>
        <v>0</v>
      </c>
      <c r="J5" s="7">
        <f t="shared" si="3"/>
        <v>1</v>
      </c>
      <c r="K5" s="7">
        <f t="shared" si="3"/>
        <v>1</v>
      </c>
      <c r="L5" s="7">
        <f t="shared" si="3"/>
        <v>1</v>
      </c>
      <c r="M5" s="7">
        <f t="shared" si="3"/>
        <v>1</v>
      </c>
      <c r="N5" s="7">
        <f t="shared" si="3"/>
        <v>0.33333333333333331</v>
      </c>
      <c r="O5" s="7">
        <f t="shared" si="3"/>
        <v>0.33333333333333331</v>
      </c>
    </row>
    <row r="6" spans="1:17" ht="15.75" customHeight="1">
      <c r="A6" s="1"/>
      <c r="D6" s="8"/>
      <c r="G6" s="3" t="s">
        <v>2318</v>
      </c>
      <c r="H6" s="8" t="e">
        <f t="shared" ref="H6:O6" si="4">IF(H5&gt;0.5, 100/(1-1/H5),100/H5-100)</f>
        <v>#DIV/0!</v>
      </c>
      <c r="I6" s="8" t="e">
        <f t="shared" si="4"/>
        <v>#DIV/0!</v>
      </c>
      <c r="J6" s="8" t="e">
        <f t="shared" si="4"/>
        <v>#DIV/0!</v>
      </c>
      <c r="K6" s="8" t="e">
        <f t="shared" si="4"/>
        <v>#DIV/0!</v>
      </c>
      <c r="L6" s="8" t="e">
        <f t="shared" si="4"/>
        <v>#DIV/0!</v>
      </c>
      <c r="M6" s="8" t="e">
        <f t="shared" si="4"/>
        <v>#DIV/0!</v>
      </c>
      <c r="N6" s="8">
        <f t="shared" si="4"/>
        <v>200</v>
      </c>
      <c r="O6" s="8">
        <f t="shared" si="4"/>
        <v>200</v>
      </c>
    </row>
    <row r="7" spans="1:17" ht="15.75" customHeight="1">
      <c r="A7" s="1"/>
      <c r="D7" s="7"/>
      <c r="E7" s="20" t="s">
        <v>2320</v>
      </c>
      <c r="G7" s="3" t="s">
        <v>2317</v>
      </c>
      <c r="H7" s="7" t="e">
        <f t="shared" ref="H7:O7" si="5">COUNTIFS($A$12:$A$99,"&lt;="&amp;$B$2,$H$12:$H$99,"&gt;0",$D$12:$D$99,"&lt;&gt;@*",H$12:H$99,"&lt;"&amp;H$2)/COUNTIFS($A$12:$A$99,"&lt;="&amp;$B$2,$H$12:$H$99,"&gt;0",$D$12:$D$99,"&lt;&gt;@*",H$12:H$99,"&lt;&gt;"&amp;H$2)</f>
        <v>#DIV/0!</v>
      </c>
      <c r="I7" s="7" t="e">
        <f t="shared" si="5"/>
        <v>#DIV/0!</v>
      </c>
      <c r="J7" s="7" t="e">
        <f t="shared" si="5"/>
        <v>#DIV/0!</v>
      </c>
      <c r="K7" s="7" t="e">
        <f t="shared" si="5"/>
        <v>#DIV/0!</v>
      </c>
      <c r="L7" s="7" t="e">
        <f t="shared" si="5"/>
        <v>#DIV/0!</v>
      </c>
      <c r="M7" s="7" t="e">
        <f t="shared" si="5"/>
        <v>#DIV/0!</v>
      </c>
      <c r="N7" s="7" t="e">
        <f t="shared" si="5"/>
        <v>#DIV/0!</v>
      </c>
      <c r="O7" s="7" t="e">
        <f t="shared" si="5"/>
        <v>#DIV/0!</v>
      </c>
    </row>
    <row r="8" spans="1:17" ht="15.75" customHeight="1">
      <c r="A8" s="1"/>
      <c r="F8" s="8"/>
      <c r="G8" s="3" t="s">
        <v>2318</v>
      </c>
      <c r="H8" s="8" t="e">
        <f t="shared" ref="H8:O8" si="6">IF(H7&gt;0.5, 100/(1-1/H7),100/H7-100)</f>
        <v>#DIV/0!</v>
      </c>
      <c r="I8" s="8" t="e">
        <f t="shared" si="6"/>
        <v>#DIV/0!</v>
      </c>
      <c r="J8" s="8" t="e">
        <f t="shared" si="6"/>
        <v>#DIV/0!</v>
      </c>
      <c r="K8" s="8" t="e">
        <f t="shared" si="6"/>
        <v>#DIV/0!</v>
      </c>
      <c r="L8" s="8" t="e">
        <f t="shared" si="6"/>
        <v>#DIV/0!</v>
      </c>
      <c r="M8" s="8" t="e">
        <f t="shared" si="6"/>
        <v>#DIV/0!</v>
      </c>
      <c r="N8" s="8" t="e">
        <f t="shared" si="6"/>
        <v>#DIV/0!</v>
      </c>
      <c r="O8" s="8" t="e">
        <f t="shared" si="6"/>
        <v>#DIV/0!</v>
      </c>
    </row>
    <row r="9" spans="1:17" ht="15.75" customHeight="1">
      <c r="A9" s="1"/>
      <c r="B9" s="1" t="s">
        <v>2733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/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797</v>
      </c>
      <c r="I11" s="19" t="s">
        <v>798</v>
      </c>
      <c r="J11" s="19" t="s">
        <v>2328</v>
      </c>
      <c r="K11" s="19" t="s">
        <v>2329</v>
      </c>
      <c r="L11" s="19" t="s">
        <v>2330</v>
      </c>
      <c r="M11" s="19" t="s">
        <v>2331</v>
      </c>
      <c r="N11" s="19" t="s">
        <v>2333</v>
      </c>
      <c r="O11" s="19" t="s">
        <v>2332</v>
      </c>
    </row>
    <row r="12" spans="1:17" ht="15.75" customHeight="1">
      <c r="A12" s="10">
        <f t="shared" ref="A12:A43" si="7">COUNTIF(H12:H99,"&gt;0")</f>
        <v>3</v>
      </c>
      <c r="B12" s="11" t="s">
        <v>2394</v>
      </c>
      <c r="C12" s="11" t="s">
        <v>2343</v>
      </c>
      <c r="D12" s="17" t="s">
        <v>2342</v>
      </c>
      <c r="E12" s="17" t="s">
        <v>2347</v>
      </c>
      <c r="F12" s="17" t="s">
        <v>2562</v>
      </c>
      <c r="G12" s="17" t="s">
        <v>2345</v>
      </c>
      <c r="H12" s="21">
        <v>12</v>
      </c>
      <c r="I12" s="21">
        <v>22</v>
      </c>
      <c r="J12" s="21">
        <v>98</v>
      </c>
      <c r="K12" s="21">
        <v>0</v>
      </c>
      <c r="L12" s="21">
        <v>1</v>
      </c>
      <c r="M12" s="21">
        <v>0</v>
      </c>
      <c r="N12" s="21">
        <v>0</v>
      </c>
      <c r="O12" s="21">
        <f t="shared" ref="O12:O43" si="8">K12+N12</f>
        <v>0</v>
      </c>
    </row>
    <row r="13" spans="1:17" ht="15.75" customHeight="1">
      <c r="A13" s="10">
        <f t="shared" si="7"/>
        <v>2</v>
      </c>
      <c r="B13" s="12" t="s">
        <v>2398</v>
      </c>
      <c r="C13" s="12" t="s">
        <v>2343</v>
      </c>
      <c r="D13" s="18" t="s">
        <v>2342</v>
      </c>
      <c r="E13" s="18" t="s">
        <v>2410</v>
      </c>
      <c r="F13" s="18" t="s">
        <v>2701</v>
      </c>
      <c r="G13" s="18" t="s">
        <v>2345</v>
      </c>
      <c r="H13" s="22">
        <v>15</v>
      </c>
      <c r="I13" s="22">
        <v>26</v>
      </c>
      <c r="J13" s="22">
        <v>120</v>
      </c>
      <c r="K13" s="22">
        <v>0</v>
      </c>
      <c r="L13" s="22">
        <v>2</v>
      </c>
      <c r="M13" s="22">
        <v>1</v>
      </c>
      <c r="N13" s="22">
        <v>2</v>
      </c>
      <c r="O13" s="21">
        <f t="shared" si="8"/>
        <v>2</v>
      </c>
    </row>
    <row r="14" spans="1:17" ht="15.75" customHeight="1">
      <c r="A14" s="10">
        <f t="shared" si="7"/>
        <v>1</v>
      </c>
      <c r="B14" s="11" t="s">
        <v>2398</v>
      </c>
      <c r="C14" s="11" t="s">
        <v>2343</v>
      </c>
      <c r="D14" s="17" t="s">
        <v>2342</v>
      </c>
      <c r="E14" s="17" t="s">
        <v>2410</v>
      </c>
      <c r="F14" s="17" t="s">
        <v>2701</v>
      </c>
      <c r="G14" s="17" t="s">
        <v>2345</v>
      </c>
      <c r="H14" s="21">
        <v>15</v>
      </c>
      <c r="I14" s="21">
        <v>26</v>
      </c>
      <c r="J14" s="21">
        <v>120</v>
      </c>
      <c r="K14" s="21">
        <v>0</v>
      </c>
      <c r="L14" s="21">
        <v>2</v>
      </c>
      <c r="M14" s="21">
        <v>0</v>
      </c>
      <c r="N14" s="21">
        <v>2</v>
      </c>
      <c r="O14" s="21">
        <f t="shared" si="8"/>
        <v>2</v>
      </c>
    </row>
    <row r="15" spans="1:17" ht="15.75" customHeight="1">
      <c r="A15" s="10">
        <f t="shared" si="7"/>
        <v>0</v>
      </c>
      <c r="B15" s="12"/>
      <c r="C15" s="12"/>
      <c r="D15" s="18"/>
      <c r="E15" s="18"/>
      <c r="F15" s="18"/>
      <c r="G15" s="18"/>
      <c r="H15" s="22"/>
      <c r="I15" s="22"/>
      <c r="J15" s="22"/>
      <c r="K15" s="22"/>
      <c r="L15" s="22"/>
      <c r="M15" s="22"/>
      <c r="N15" s="22"/>
      <c r="O15" s="21">
        <f t="shared" si="8"/>
        <v>0</v>
      </c>
    </row>
    <row r="16" spans="1:17" ht="15.75" customHeight="1">
      <c r="A16" s="10">
        <f t="shared" si="7"/>
        <v>0</v>
      </c>
      <c r="B16" s="11"/>
      <c r="C16" s="11"/>
      <c r="D16" s="17"/>
      <c r="E16" s="17"/>
      <c r="F16" s="17"/>
      <c r="G16" s="17"/>
      <c r="H16" s="21"/>
      <c r="I16" s="21"/>
      <c r="J16" s="21"/>
      <c r="K16" s="21"/>
      <c r="L16" s="21"/>
      <c r="M16" s="21"/>
      <c r="N16" s="21"/>
      <c r="O16" s="21">
        <f t="shared" si="8"/>
        <v>0</v>
      </c>
    </row>
    <row r="17" spans="1:15" ht="15.75" customHeight="1">
      <c r="A17" s="10">
        <f t="shared" si="7"/>
        <v>0</v>
      </c>
      <c r="B17" s="12"/>
      <c r="C17" s="12"/>
      <c r="D17" s="18"/>
      <c r="E17" s="18"/>
      <c r="F17" s="18"/>
      <c r="G17" s="18"/>
      <c r="H17" s="22"/>
      <c r="I17" s="22"/>
      <c r="J17" s="22"/>
      <c r="K17" s="22"/>
      <c r="L17" s="22"/>
      <c r="M17" s="22"/>
      <c r="N17" s="22"/>
      <c r="O17" s="21">
        <f t="shared" si="8"/>
        <v>0</v>
      </c>
    </row>
    <row r="18" spans="1:15" ht="15.75" customHeight="1">
      <c r="A18" s="10">
        <f t="shared" si="7"/>
        <v>0</v>
      </c>
      <c r="B18" s="11"/>
      <c r="C18" s="11"/>
      <c r="D18" s="17"/>
      <c r="E18" s="17"/>
      <c r="F18" s="17"/>
      <c r="G18" s="17"/>
      <c r="H18" s="21"/>
      <c r="I18" s="21"/>
      <c r="J18" s="21"/>
      <c r="K18" s="21"/>
      <c r="L18" s="21"/>
      <c r="M18" s="21"/>
      <c r="N18" s="21"/>
      <c r="O18" s="21">
        <f t="shared" si="8"/>
        <v>0</v>
      </c>
    </row>
    <row r="19" spans="1:15" ht="15.75" customHeight="1">
      <c r="A19" s="10">
        <f t="shared" si="7"/>
        <v>0</v>
      </c>
      <c r="B19" s="12"/>
      <c r="C19" s="12"/>
      <c r="D19" s="18"/>
      <c r="E19" s="18"/>
      <c r="F19" s="18"/>
      <c r="G19" s="18"/>
      <c r="H19" s="22"/>
      <c r="I19" s="22"/>
      <c r="J19" s="22"/>
      <c r="K19" s="22"/>
      <c r="L19" s="22"/>
      <c r="M19" s="22"/>
      <c r="N19" s="22"/>
      <c r="O19" s="21">
        <f t="shared" si="8"/>
        <v>0</v>
      </c>
    </row>
    <row r="20" spans="1:15" ht="15.75" customHeight="1">
      <c r="A20" s="10">
        <f t="shared" si="7"/>
        <v>0</v>
      </c>
      <c r="B20" s="11"/>
      <c r="C20" s="11"/>
      <c r="D20" s="17"/>
      <c r="E20" s="17"/>
      <c r="F20" s="17"/>
      <c r="G20" s="17"/>
      <c r="H20" s="21"/>
      <c r="I20" s="21"/>
      <c r="J20" s="21"/>
      <c r="K20" s="21"/>
      <c r="L20" s="21"/>
      <c r="M20" s="21"/>
      <c r="N20" s="21"/>
      <c r="O20" s="21">
        <f t="shared" si="8"/>
        <v>0</v>
      </c>
    </row>
    <row r="21" spans="1:15" ht="15.75" customHeight="1">
      <c r="A21" s="10">
        <f t="shared" si="7"/>
        <v>0</v>
      </c>
      <c r="B21" s="12"/>
      <c r="C21" s="12"/>
      <c r="D21" s="18"/>
      <c r="E21" s="18"/>
      <c r="F21" s="18"/>
      <c r="G21" s="18"/>
      <c r="H21" s="22"/>
      <c r="I21" s="22"/>
      <c r="J21" s="22"/>
      <c r="K21" s="22"/>
      <c r="L21" s="22"/>
      <c r="M21" s="22"/>
      <c r="N21" s="22"/>
      <c r="O21" s="21">
        <f t="shared" si="8"/>
        <v>0</v>
      </c>
    </row>
    <row r="22" spans="1:15" ht="15.75" customHeight="1">
      <c r="A22" s="10">
        <f t="shared" si="7"/>
        <v>0</v>
      </c>
      <c r="B22" s="11"/>
      <c r="C22" s="11"/>
      <c r="D22" s="17"/>
      <c r="E22" s="17"/>
      <c r="F22" s="17"/>
      <c r="G22" s="17"/>
      <c r="H22" s="21"/>
      <c r="I22" s="21"/>
      <c r="J22" s="21"/>
      <c r="K22" s="21"/>
      <c r="L22" s="21"/>
      <c r="M22" s="21"/>
      <c r="N22" s="21"/>
      <c r="O22" s="21">
        <f t="shared" si="8"/>
        <v>0</v>
      </c>
    </row>
    <row r="23" spans="1:15" ht="15.75" customHeight="1">
      <c r="A23" s="10">
        <f t="shared" si="7"/>
        <v>0</v>
      </c>
      <c r="B23" s="12"/>
      <c r="C23" s="12"/>
      <c r="D23" s="18"/>
      <c r="E23" s="18"/>
      <c r="F23" s="18"/>
      <c r="G23" s="18"/>
      <c r="H23" s="22"/>
      <c r="I23" s="22"/>
      <c r="J23" s="22"/>
      <c r="K23" s="22"/>
      <c r="L23" s="22"/>
      <c r="M23" s="22"/>
      <c r="N23" s="22"/>
      <c r="O23" s="21">
        <f t="shared" si="8"/>
        <v>0</v>
      </c>
    </row>
    <row r="24" spans="1:15" ht="15.75" customHeight="1">
      <c r="A24" s="10">
        <f t="shared" si="7"/>
        <v>0</v>
      </c>
      <c r="B24" s="11"/>
      <c r="C24" s="11"/>
      <c r="D24" s="17"/>
      <c r="E24" s="17"/>
      <c r="F24" s="17"/>
      <c r="G24" s="17"/>
      <c r="H24" s="21"/>
      <c r="I24" s="21"/>
      <c r="J24" s="21"/>
      <c r="K24" s="21"/>
      <c r="L24" s="21"/>
      <c r="M24" s="21"/>
      <c r="N24" s="21"/>
      <c r="O24" s="21">
        <f t="shared" si="8"/>
        <v>0</v>
      </c>
    </row>
    <row r="25" spans="1:15" ht="15.75" customHeight="1">
      <c r="A25" s="10">
        <f t="shared" si="7"/>
        <v>0</v>
      </c>
      <c r="B25" s="12"/>
      <c r="C25" s="12"/>
      <c r="D25" s="18"/>
      <c r="E25" s="18"/>
      <c r="F25" s="18"/>
      <c r="G25" s="18"/>
      <c r="H25" s="22"/>
      <c r="I25" s="22"/>
      <c r="J25" s="22"/>
      <c r="K25" s="22"/>
      <c r="L25" s="22"/>
      <c r="M25" s="22"/>
      <c r="N25" s="22"/>
      <c r="O25" s="21">
        <f t="shared" si="8"/>
        <v>0</v>
      </c>
    </row>
    <row r="26" spans="1:15" ht="15.75" customHeight="1">
      <c r="A26" s="10">
        <f t="shared" si="7"/>
        <v>0</v>
      </c>
      <c r="B26" s="11"/>
      <c r="C26" s="11"/>
      <c r="D26" s="17"/>
      <c r="E26" s="17"/>
      <c r="F26" s="17"/>
      <c r="G26" s="17"/>
      <c r="H26" s="21"/>
      <c r="I26" s="21"/>
      <c r="J26" s="21"/>
      <c r="K26" s="21"/>
      <c r="L26" s="21"/>
      <c r="M26" s="21"/>
      <c r="N26" s="21"/>
      <c r="O26" s="21">
        <f t="shared" si="8"/>
        <v>0</v>
      </c>
    </row>
    <row r="27" spans="1:15" ht="15.75" customHeight="1">
      <c r="A27" s="10">
        <f t="shared" si="7"/>
        <v>0</v>
      </c>
      <c r="B27" s="12"/>
      <c r="C27" s="12"/>
      <c r="D27" s="18"/>
      <c r="E27" s="18"/>
      <c r="F27" s="18"/>
      <c r="G27" s="18"/>
      <c r="H27" s="22"/>
      <c r="I27" s="22"/>
      <c r="J27" s="22"/>
      <c r="K27" s="22"/>
      <c r="L27" s="22"/>
      <c r="M27" s="22"/>
      <c r="N27" s="22"/>
      <c r="O27" s="21">
        <f t="shared" si="8"/>
        <v>0</v>
      </c>
    </row>
    <row r="28" spans="1:15" ht="15.75" customHeight="1">
      <c r="A28" s="10">
        <f t="shared" si="7"/>
        <v>0</v>
      </c>
      <c r="B28" s="11"/>
      <c r="C28" s="11"/>
      <c r="D28" s="17"/>
      <c r="E28" s="17"/>
      <c r="F28" s="17"/>
      <c r="G28" s="17"/>
      <c r="H28" s="21"/>
      <c r="I28" s="21"/>
      <c r="J28" s="21"/>
      <c r="K28" s="21"/>
      <c r="L28" s="21"/>
      <c r="M28" s="21"/>
      <c r="N28" s="21"/>
      <c r="O28" s="21">
        <f t="shared" si="8"/>
        <v>0</v>
      </c>
    </row>
    <row r="29" spans="1:15" ht="15.75" customHeight="1">
      <c r="A29" s="10">
        <f t="shared" si="7"/>
        <v>0</v>
      </c>
      <c r="B29" s="12"/>
      <c r="C29" s="12"/>
      <c r="D29" s="18"/>
      <c r="E29" s="18"/>
      <c r="F29" s="18"/>
      <c r="G29" s="18"/>
      <c r="H29" s="22"/>
      <c r="I29" s="22"/>
      <c r="J29" s="22"/>
      <c r="K29" s="22"/>
      <c r="L29" s="22"/>
      <c r="M29" s="22"/>
      <c r="N29" s="22"/>
      <c r="O29" s="21">
        <f t="shared" si="8"/>
        <v>0</v>
      </c>
    </row>
    <row r="30" spans="1:15" ht="15.75" customHeight="1">
      <c r="A30" s="10">
        <f t="shared" si="7"/>
        <v>0</v>
      </c>
      <c r="B30" s="11"/>
      <c r="C30" s="11"/>
      <c r="D30" s="17"/>
      <c r="E30" s="17"/>
      <c r="F30" s="17"/>
      <c r="G30" s="17"/>
      <c r="H30" s="21"/>
      <c r="I30" s="21"/>
      <c r="J30" s="21"/>
      <c r="K30" s="21"/>
      <c r="L30" s="21"/>
      <c r="M30" s="21"/>
      <c r="N30" s="21"/>
      <c r="O30" s="21">
        <f t="shared" si="8"/>
        <v>0</v>
      </c>
    </row>
    <row r="31" spans="1:15" ht="15.75" customHeight="1">
      <c r="A31" s="10">
        <f t="shared" si="7"/>
        <v>0</v>
      </c>
      <c r="B31" s="12"/>
      <c r="C31" s="12"/>
      <c r="D31" s="18"/>
      <c r="E31" s="18"/>
      <c r="F31" s="18"/>
      <c r="G31" s="18"/>
      <c r="H31" s="22"/>
      <c r="I31" s="22"/>
      <c r="J31" s="22"/>
      <c r="K31" s="22"/>
      <c r="L31" s="22"/>
      <c r="M31" s="22"/>
      <c r="N31" s="22"/>
      <c r="O31" s="21">
        <f t="shared" si="8"/>
        <v>0</v>
      </c>
    </row>
    <row r="32" spans="1:15" ht="15.75" customHeight="1">
      <c r="A32" s="10">
        <f t="shared" si="7"/>
        <v>0</v>
      </c>
      <c r="B32" s="11"/>
      <c r="C32" s="11"/>
      <c r="D32" s="17"/>
      <c r="E32" s="17"/>
      <c r="F32" s="17"/>
      <c r="G32" s="17"/>
      <c r="H32" s="21"/>
      <c r="I32" s="21"/>
      <c r="J32" s="21"/>
      <c r="K32" s="21"/>
      <c r="L32" s="21"/>
      <c r="M32" s="21"/>
      <c r="N32" s="21"/>
      <c r="O32" s="21">
        <f t="shared" si="8"/>
        <v>0</v>
      </c>
    </row>
    <row r="33" spans="1:15" ht="15.75" customHeight="1">
      <c r="A33" s="10">
        <f t="shared" si="7"/>
        <v>0</v>
      </c>
      <c r="B33" s="12"/>
      <c r="C33" s="12"/>
      <c r="D33" s="18"/>
      <c r="E33" s="18"/>
      <c r="F33" s="18"/>
      <c r="G33" s="18"/>
      <c r="H33" s="22"/>
      <c r="I33" s="22"/>
      <c r="J33" s="22"/>
      <c r="K33" s="22"/>
      <c r="L33" s="22"/>
      <c r="M33" s="22"/>
      <c r="N33" s="22"/>
      <c r="O33" s="21">
        <f t="shared" si="8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/>
      <c r="O34" s="21">
        <f t="shared" si="8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2"/>
      <c r="O35" s="21">
        <f t="shared" si="8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/>
      <c r="O36" s="21">
        <f t="shared" si="8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2"/>
      <c r="O37" s="21">
        <f t="shared" si="8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/>
      <c r="O38" s="21">
        <f t="shared" si="8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2"/>
      <c r="O39" s="21">
        <f t="shared" si="8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/>
      <c r="O40" s="21">
        <f t="shared" si="8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2"/>
      <c r="O41" s="21">
        <f t="shared" si="8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/>
      <c r="O42" s="21">
        <f t="shared" si="8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2"/>
      <c r="O43" s="21">
        <f t="shared" si="8"/>
        <v>0</v>
      </c>
    </row>
    <row r="44" spans="1:15" ht="15.75" customHeight="1">
      <c r="A44" s="10">
        <f t="shared" ref="A44:A75" si="9">COUNTIF(H44:H131,"&gt;0")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/>
      <c r="O44" s="21">
        <f t="shared" ref="O44:O75" si="10">K44+N44</f>
        <v>0</v>
      </c>
    </row>
    <row r="45" spans="1:15" ht="15.75" customHeight="1">
      <c r="A45" s="10">
        <f t="shared" si="9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2"/>
      <c r="O45" s="21">
        <f t="shared" si="10"/>
        <v>0</v>
      </c>
    </row>
    <row r="46" spans="1:15" ht="15.75" customHeight="1">
      <c r="A46" s="10">
        <f t="shared" si="9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/>
      <c r="O46" s="21">
        <f t="shared" si="10"/>
        <v>0</v>
      </c>
    </row>
    <row r="47" spans="1:15" ht="15.75" customHeight="1">
      <c r="A47" s="10">
        <f t="shared" si="9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2"/>
      <c r="O47" s="21">
        <f t="shared" si="10"/>
        <v>0</v>
      </c>
    </row>
    <row r="48" spans="1:15" ht="15.75" customHeight="1">
      <c r="A48" s="10">
        <f t="shared" si="9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/>
      <c r="O48" s="21">
        <f t="shared" si="10"/>
        <v>0</v>
      </c>
    </row>
    <row r="49" spans="1:15" ht="15.75" customHeight="1">
      <c r="A49" s="10">
        <f t="shared" si="9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2"/>
      <c r="O49" s="21">
        <f t="shared" si="10"/>
        <v>0</v>
      </c>
    </row>
    <row r="50" spans="1:15" ht="15.75" customHeight="1">
      <c r="A50" s="10">
        <f t="shared" si="9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/>
      <c r="O50" s="21">
        <f t="shared" si="10"/>
        <v>0</v>
      </c>
    </row>
    <row r="51" spans="1:15" ht="15.75" customHeight="1">
      <c r="A51" s="10">
        <f t="shared" si="9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2"/>
      <c r="O51" s="21">
        <f t="shared" si="10"/>
        <v>0</v>
      </c>
    </row>
    <row r="52" spans="1:15" ht="13" customHeight="1">
      <c r="A52" s="10">
        <f t="shared" si="9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/>
      <c r="O52" s="21">
        <f t="shared" si="10"/>
        <v>0</v>
      </c>
    </row>
    <row r="53" spans="1:15" ht="13" customHeight="1">
      <c r="A53" s="10">
        <f t="shared" si="9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2"/>
      <c r="O53" s="21">
        <f t="shared" si="10"/>
        <v>0</v>
      </c>
    </row>
    <row r="54" spans="1:15" ht="13" customHeight="1">
      <c r="A54" s="10">
        <f t="shared" si="9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/>
      <c r="O54" s="21">
        <f t="shared" si="10"/>
        <v>0</v>
      </c>
    </row>
    <row r="55" spans="1:15" ht="13" customHeight="1">
      <c r="A55" s="10">
        <f t="shared" si="9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2"/>
      <c r="O55" s="21">
        <f t="shared" si="10"/>
        <v>0</v>
      </c>
    </row>
    <row r="56" spans="1:15" ht="13" customHeight="1">
      <c r="A56" s="10">
        <f t="shared" si="9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/>
      <c r="O56" s="21">
        <f t="shared" si="10"/>
        <v>0</v>
      </c>
    </row>
    <row r="57" spans="1:15" ht="13" customHeight="1">
      <c r="A57" s="10">
        <f t="shared" si="9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2"/>
      <c r="O57" s="21">
        <f t="shared" si="10"/>
        <v>0</v>
      </c>
    </row>
    <row r="58" spans="1:15" ht="13" customHeight="1">
      <c r="A58" s="10">
        <f t="shared" si="9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/>
      <c r="O58" s="21">
        <f t="shared" si="10"/>
        <v>0</v>
      </c>
    </row>
    <row r="59" spans="1:15" ht="13" customHeight="1">
      <c r="A59" s="10">
        <f t="shared" si="9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2"/>
      <c r="O59" s="21">
        <f t="shared" si="10"/>
        <v>0</v>
      </c>
    </row>
    <row r="60" spans="1:15" ht="13" customHeight="1">
      <c r="A60" s="10">
        <f t="shared" si="9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/>
      <c r="O60" s="21">
        <f t="shared" si="10"/>
        <v>0</v>
      </c>
    </row>
    <row r="61" spans="1:15" ht="13" customHeight="1">
      <c r="A61" s="10">
        <f t="shared" si="9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2"/>
      <c r="O61" s="21">
        <f t="shared" si="10"/>
        <v>0</v>
      </c>
    </row>
    <row r="62" spans="1:15" ht="13" customHeight="1">
      <c r="A62" s="10">
        <f t="shared" si="9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/>
      <c r="O62" s="21">
        <f t="shared" si="10"/>
        <v>0</v>
      </c>
    </row>
    <row r="63" spans="1:15" ht="13" customHeight="1">
      <c r="A63" s="10">
        <f t="shared" si="9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2"/>
      <c r="O63" s="21">
        <f t="shared" si="10"/>
        <v>0</v>
      </c>
    </row>
    <row r="64" spans="1:15" ht="13" customHeight="1">
      <c r="A64" s="10">
        <f t="shared" si="9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/>
      <c r="O64" s="21">
        <f t="shared" si="10"/>
        <v>0</v>
      </c>
    </row>
    <row r="65" spans="1:15" ht="13" customHeight="1">
      <c r="A65" s="10">
        <f t="shared" si="9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2"/>
      <c r="O65" s="21">
        <f t="shared" si="10"/>
        <v>0</v>
      </c>
    </row>
    <row r="66" spans="1:15" ht="13" customHeight="1">
      <c r="A66" s="10">
        <f t="shared" si="9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/>
      <c r="O66" s="21">
        <f t="shared" si="10"/>
        <v>0</v>
      </c>
    </row>
    <row r="67" spans="1:15" ht="13" customHeight="1">
      <c r="A67" s="10">
        <f t="shared" si="9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2"/>
      <c r="O67" s="21">
        <f t="shared" si="10"/>
        <v>0</v>
      </c>
    </row>
    <row r="68" spans="1:15" ht="13" customHeight="1">
      <c r="A68" s="10">
        <f t="shared" si="9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/>
      <c r="O68" s="21">
        <f t="shared" si="10"/>
        <v>0</v>
      </c>
    </row>
    <row r="69" spans="1:15" ht="13" customHeight="1">
      <c r="A69" s="10">
        <f t="shared" ref="A69:A100" si="11">COUNTIF(H69:H158,"&gt;0")</f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2"/>
      <c r="O69" s="21">
        <f t="shared" si="10"/>
        <v>0</v>
      </c>
    </row>
    <row r="70" spans="1:15" ht="13" customHeight="1">
      <c r="A70" s="10">
        <f t="shared" si="11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/>
      <c r="O70" s="21">
        <f t="shared" si="10"/>
        <v>0</v>
      </c>
    </row>
    <row r="71" spans="1:15" ht="13" customHeight="1">
      <c r="A71" s="10">
        <f t="shared" si="11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2"/>
      <c r="O71" s="21">
        <f t="shared" si="10"/>
        <v>0</v>
      </c>
    </row>
    <row r="72" spans="1:15" ht="13" customHeight="1">
      <c r="A72" s="10">
        <f t="shared" si="11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/>
      <c r="O72" s="21">
        <f t="shared" si="10"/>
        <v>0</v>
      </c>
    </row>
    <row r="73" spans="1:15" ht="13" customHeight="1">
      <c r="A73" s="10">
        <f t="shared" si="11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2"/>
      <c r="O73" s="21">
        <f t="shared" si="10"/>
        <v>0</v>
      </c>
    </row>
    <row r="74" spans="1:15" ht="13" customHeight="1">
      <c r="A74" s="10">
        <f t="shared" si="11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/>
      <c r="O74" s="21">
        <f t="shared" si="10"/>
        <v>0</v>
      </c>
    </row>
    <row r="75" spans="1:15" ht="13" customHeight="1">
      <c r="A75" s="10">
        <f t="shared" si="11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2"/>
      <c r="O75" s="21">
        <f t="shared" si="10"/>
        <v>0</v>
      </c>
    </row>
    <row r="76" spans="1:15" ht="13" customHeight="1">
      <c r="A76" s="10">
        <f t="shared" si="11"/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/>
      <c r="O76" s="21">
        <f t="shared" ref="O76:O107" si="12">K76+N76</f>
        <v>0</v>
      </c>
    </row>
    <row r="77" spans="1:15" ht="13" customHeight="1">
      <c r="A77" s="10">
        <f t="shared" si="11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2"/>
      <c r="O77" s="21">
        <f t="shared" si="12"/>
        <v>0</v>
      </c>
    </row>
    <row r="78" spans="1:15" ht="13" customHeight="1">
      <c r="A78" s="10">
        <f t="shared" si="11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/>
      <c r="O78" s="21">
        <f t="shared" si="12"/>
        <v>0</v>
      </c>
    </row>
    <row r="79" spans="1:15" ht="13" customHeight="1">
      <c r="A79" s="10">
        <f t="shared" si="11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2"/>
      <c r="O79" s="21">
        <f t="shared" si="12"/>
        <v>0</v>
      </c>
    </row>
    <row r="80" spans="1:15" ht="13" customHeight="1">
      <c r="A80" s="10">
        <f t="shared" si="11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/>
      <c r="O80" s="21">
        <f t="shared" si="12"/>
        <v>0</v>
      </c>
    </row>
    <row r="81" spans="1:15" ht="13" customHeight="1">
      <c r="A81" s="10">
        <f t="shared" si="11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2"/>
      <c r="O81" s="21">
        <f t="shared" si="12"/>
        <v>0</v>
      </c>
    </row>
    <row r="82" spans="1:15" ht="13" customHeight="1">
      <c r="A82" s="10">
        <f t="shared" si="11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2"/>
      <c r="O82" s="21">
        <f t="shared" si="12"/>
        <v>0</v>
      </c>
    </row>
    <row r="83" spans="1:15" ht="13" customHeight="1">
      <c r="A83" s="10">
        <f t="shared" si="11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/>
      <c r="O83" s="21">
        <f t="shared" si="12"/>
        <v>0</v>
      </c>
    </row>
    <row r="84" spans="1:15" ht="13" customHeight="1">
      <c r="A84" s="10">
        <f t="shared" si="11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2"/>
      <c r="O84" s="21">
        <f t="shared" si="12"/>
        <v>0</v>
      </c>
    </row>
    <row r="85" spans="1:15" ht="13" customHeight="1">
      <c r="A85" s="10">
        <f t="shared" si="11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2"/>
      <c r="O85" s="21">
        <f t="shared" si="12"/>
        <v>0</v>
      </c>
    </row>
    <row r="86" spans="1:15" ht="15" customHeight="1">
      <c r="A86" s="10">
        <f t="shared" si="11"/>
        <v>0</v>
      </c>
      <c r="B86" s="13"/>
      <c r="C86" s="13"/>
      <c r="O86" s="21">
        <f t="shared" si="12"/>
        <v>0</v>
      </c>
    </row>
    <row r="87" spans="1:15" ht="15" customHeight="1">
      <c r="A87" s="10">
        <f t="shared" si="11"/>
        <v>0</v>
      </c>
      <c r="B87" s="13"/>
      <c r="C87" s="13"/>
      <c r="O87" s="21">
        <f t="shared" si="12"/>
        <v>0</v>
      </c>
    </row>
    <row r="88" spans="1:15" ht="13" customHeight="1">
      <c r="A88" s="10">
        <f t="shared" si="11"/>
        <v>0</v>
      </c>
      <c r="O88" s="21">
        <f t="shared" si="12"/>
        <v>0</v>
      </c>
    </row>
    <row r="89" spans="1:15" ht="13" customHeight="1">
      <c r="A89" s="10">
        <f t="shared" si="11"/>
        <v>0</v>
      </c>
      <c r="O89" s="21">
        <f t="shared" si="12"/>
        <v>0</v>
      </c>
    </row>
    <row r="90" spans="1:15" ht="13" customHeight="1">
      <c r="A90" s="10">
        <f t="shared" si="11"/>
        <v>0</v>
      </c>
      <c r="O90" s="21">
        <f t="shared" si="12"/>
        <v>0</v>
      </c>
    </row>
    <row r="91" spans="1:15" ht="13" customHeight="1">
      <c r="A91" s="10">
        <f t="shared" si="11"/>
        <v>0</v>
      </c>
      <c r="O91" s="21">
        <f t="shared" si="12"/>
        <v>0</v>
      </c>
    </row>
    <row r="92" spans="1:15" ht="13" customHeight="1">
      <c r="A92" s="10">
        <f t="shared" si="11"/>
        <v>0</v>
      </c>
      <c r="O92" s="21">
        <f t="shared" si="12"/>
        <v>0</v>
      </c>
    </row>
    <row r="93" spans="1:15" ht="13" customHeight="1">
      <c r="A93" s="10">
        <f t="shared" si="11"/>
        <v>0</v>
      </c>
      <c r="O93" s="21">
        <f t="shared" si="12"/>
        <v>0</v>
      </c>
    </row>
    <row r="94" spans="1:15" ht="13" customHeight="1">
      <c r="A94" s="10">
        <f t="shared" si="11"/>
        <v>0</v>
      </c>
      <c r="O94" s="21">
        <f t="shared" si="12"/>
        <v>0</v>
      </c>
    </row>
    <row r="95" spans="1:15" ht="13" customHeight="1">
      <c r="A95" s="10">
        <f t="shared" si="11"/>
        <v>0</v>
      </c>
      <c r="O95" s="21">
        <f t="shared" si="12"/>
        <v>0</v>
      </c>
    </row>
    <row r="96" spans="1:15" ht="13" customHeight="1">
      <c r="A96" s="10">
        <f t="shared" si="11"/>
        <v>0</v>
      </c>
      <c r="O96" s="21">
        <f t="shared" si="12"/>
        <v>0</v>
      </c>
    </row>
    <row r="97" spans="1:15" ht="13" customHeight="1">
      <c r="A97" s="10">
        <f t="shared" si="11"/>
        <v>0</v>
      </c>
      <c r="O97" s="21">
        <f t="shared" si="12"/>
        <v>0</v>
      </c>
    </row>
    <row r="98" spans="1:15" ht="13" customHeight="1">
      <c r="A98" s="10">
        <f t="shared" si="11"/>
        <v>0</v>
      </c>
      <c r="O98" s="21">
        <f t="shared" si="12"/>
        <v>0</v>
      </c>
    </row>
    <row r="99" spans="1:15" ht="13" customHeight="1">
      <c r="A99" s="10">
        <f t="shared" si="11"/>
        <v>0</v>
      </c>
      <c r="O99" s="21">
        <f t="shared" si="12"/>
        <v>0</v>
      </c>
    </row>
    <row r="100" spans="1:15" ht="13" customHeight="1">
      <c r="A100" s="10">
        <f t="shared" si="11"/>
        <v>0</v>
      </c>
      <c r="O100" s="21">
        <f t="shared" si="12"/>
        <v>0</v>
      </c>
    </row>
    <row r="101" spans="1:15" ht="13" customHeight="1">
      <c r="A101" s="10">
        <f t="shared" ref="A101:A132" si="13">COUNTIF(H101:H190,"&gt;0")</f>
        <v>0</v>
      </c>
      <c r="O101" s="21">
        <f t="shared" si="12"/>
        <v>0</v>
      </c>
    </row>
    <row r="102" spans="1:15" ht="13" customHeight="1">
      <c r="A102" s="10">
        <f t="shared" si="13"/>
        <v>0</v>
      </c>
      <c r="O102" s="21">
        <f t="shared" si="12"/>
        <v>0</v>
      </c>
    </row>
    <row r="103" spans="1:15" ht="13" customHeight="1">
      <c r="A103" s="10">
        <f t="shared" si="13"/>
        <v>0</v>
      </c>
      <c r="O103" s="21">
        <f t="shared" si="12"/>
        <v>0</v>
      </c>
    </row>
    <row r="104" spans="1:15" ht="13" customHeight="1">
      <c r="A104" s="10">
        <f t="shared" si="13"/>
        <v>0</v>
      </c>
      <c r="O104" s="21">
        <f t="shared" si="12"/>
        <v>0</v>
      </c>
    </row>
    <row r="105" spans="1:15" ht="13" customHeight="1">
      <c r="A105" s="10">
        <f t="shared" si="13"/>
        <v>0</v>
      </c>
      <c r="O105" s="21">
        <f t="shared" si="12"/>
        <v>0</v>
      </c>
    </row>
    <row r="106" spans="1:15" ht="13" customHeight="1">
      <c r="A106" s="10">
        <f t="shared" si="13"/>
        <v>0</v>
      </c>
      <c r="O106" s="21">
        <f t="shared" si="12"/>
        <v>0</v>
      </c>
    </row>
    <row r="107" spans="1:15" ht="13" customHeight="1">
      <c r="A107" s="10">
        <f t="shared" si="13"/>
        <v>0</v>
      </c>
      <c r="O107" s="21">
        <f t="shared" si="12"/>
        <v>0</v>
      </c>
    </row>
    <row r="108" spans="1:15" ht="13" customHeight="1">
      <c r="A108" s="10">
        <f t="shared" si="13"/>
        <v>0</v>
      </c>
      <c r="O108" s="21">
        <f t="shared" ref="O108:O139" si="14">K108+N108</f>
        <v>0</v>
      </c>
    </row>
    <row r="109" spans="1:15" ht="13" customHeight="1">
      <c r="A109" s="10">
        <f t="shared" si="13"/>
        <v>0</v>
      </c>
      <c r="O109" s="21">
        <f t="shared" si="14"/>
        <v>0</v>
      </c>
    </row>
    <row r="110" spans="1:15" ht="13" customHeight="1">
      <c r="A110" s="10">
        <f t="shared" si="13"/>
        <v>0</v>
      </c>
      <c r="O110" s="21">
        <f t="shared" si="14"/>
        <v>0</v>
      </c>
    </row>
    <row r="111" spans="1:15" ht="13" customHeight="1">
      <c r="A111" s="10">
        <f t="shared" si="13"/>
        <v>0</v>
      </c>
      <c r="O111" s="21">
        <f t="shared" si="14"/>
        <v>0</v>
      </c>
    </row>
    <row r="112" spans="1:15" ht="13" customHeight="1">
      <c r="A112" s="10">
        <f t="shared" si="13"/>
        <v>0</v>
      </c>
      <c r="O112" s="21">
        <f t="shared" si="14"/>
        <v>0</v>
      </c>
    </row>
    <row r="113" spans="1:15" ht="13" customHeight="1">
      <c r="A113" s="10">
        <f t="shared" si="13"/>
        <v>0</v>
      </c>
      <c r="O113" s="21">
        <f t="shared" si="14"/>
        <v>0</v>
      </c>
    </row>
    <row r="114" spans="1:15" ht="13" customHeight="1">
      <c r="A114" s="10">
        <f t="shared" si="13"/>
        <v>0</v>
      </c>
      <c r="O114" s="21">
        <f t="shared" si="14"/>
        <v>0</v>
      </c>
    </row>
    <row r="115" spans="1:15" ht="13" customHeight="1">
      <c r="A115" s="10">
        <f t="shared" si="13"/>
        <v>0</v>
      </c>
      <c r="O115" s="21">
        <f t="shared" si="14"/>
        <v>0</v>
      </c>
    </row>
    <row r="116" spans="1:15" ht="13" customHeight="1">
      <c r="A116" s="10">
        <f t="shared" si="13"/>
        <v>0</v>
      </c>
      <c r="O116" s="21">
        <f t="shared" si="14"/>
        <v>0</v>
      </c>
    </row>
    <row r="117" spans="1:15" ht="13" customHeight="1">
      <c r="A117" s="10">
        <f t="shared" si="13"/>
        <v>0</v>
      </c>
    </row>
    <row r="118" spans="1:15" ht="13" customHeight="1">
      <c r="A118" s="1"/>
    </row>
    <row r="119" spans="1:15" ht="13" customHeight="1">
      <c r="A119" s="1"/>
    </row>
    <row r="120" spans="1:15" ht="13" customHeight="1">
      <c r="A120" s="1"/>
    </row>
    <row r="121" spans="1:15" ht="13" customHeight="1">
      <c r="A121" s="1"/>
    </row>
    <row r="122" spans="1:15" ht="13" customHeight="1">
      <c r="A122" s="1"/>
    </row>
    <row r="123" spans="1:15" ht="13" customHeight="1">
      <c r="A123" s="1"/>
    </row>
    <row r="124" spans="1:15" ht="13" customHeight="1">
      <c r="A124" s="1"/>
    </row>
    <row r="125" spans="1:15" ht="13" customHeight="1">
      <c r="A125" s="1"/>
    </row>
    <row r="126" spans="1:15" ht="13" customHeight="1">
      <c r="A126" s="1"/>
    </row>
    <row r="127" spans="1:15" ht="13" customHeight="1">
      <c r="A127" s="1"/>
    </row>
    <row r="128" spans="1:15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59">
    <outlinePr summaryBelow="0" summaryRight="0"/>
  </sheetPr>
  <dimension ref="A1:Q1002"/>
  <sheetViews>
    <sheetView workbookViewId="0"/>
  </sheetViews>
  <sheetFormatPr baseColWidth="10" defaultColWidth="14.5" defaultRowHeight="15.75" customHeight="1"/>
  <cols>
    <col min="1" max="1" width="8.8320312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14" style="40" bestFit="1" customWidth="1"/>
    <col min="9" max="9" width="7.5" style="40" customWidth="1"/>
    <col min="10" max="10" width="11.83203125" style="40" customWidth="1"/>
    <col min="11" max="11" width="7.83203125" style="40" customWidth="1"/>
    <col min="12" max="12" width="9.5" style="40" customWidth="1"/>
    <col min="13" max="13" width="10.5" style="40" customWidth="1"/>
    <col min="14" max="15" width="13" style="40" customWidth="1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Comp</v>
      </c>
      <c r="J1" s="20" t="str">
        <f t="shared" si="0"/>
        <v>P Yds</v>
      </c>
      <c r="K1" s="20" t="str">
        <f t="shared" si="0"/>
        <v>P TD</v>
      </c>
      <c r="L1" s="20" t="str">
        <f t="shared" si="0"/>
        <v>Int</v>
      </c>
      <c r="M1" s="20" t="str">
        <f t="shared" si="0"/>
        <v>Rush Yds</v>
      </c>
      <c r="N1" s="20" t="str">
        <f t="shared" si="0"/>
        <v>Rush TD</v>
      </c>
      <c r="O1" s="20" t="str">
        <f t="shared" si="0"/>
        <v>Total TD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16.5</v>
      </c>
      <c r="I2" s="2">
        <v>17.5</v>
      </c>
      <c r="J2" s="2">
        <v>10.5</v>
      </c>
      <c r="K2" s="2">
        <v>11.5</v>
      </c>
      <c r="L2" s="5">
        <v>2.5</v>
      </c>
      <c r="M2" s="5">
        <v>1.5</v>
      </c>
      <c r="N2" s="5">
        <v>1.5</v>
      </c>
      <c r="O2" s="5">
        <v>1.5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COUNTIFS($A$12:$A$99,"&lt;="&amp;$B$2,$H$12:$H$99,"&gt;0",H12:H99,"&lt;"&amp;H$2)/COUNTIFS($H$12:$H$99,"&gt;0",$A$12:$A$99,"&lt;="&amp;$B$2,H$12:H$99,"&lt;&gt;"&amp;H$2)</f>
        <v>0.38461538461538464</v>
      </c>
      <c r="I3" s="7">
        <f t="shared" si="1"/>
        <v>0.30769230769230771</v>
      </c>
      <c r="J3" s="7">
        <f t="shared" si="1"/>
        <v>0.23076923076923078</v>
      </c>
      <c r="K3" s="7">
        <f t="shared" si="1"/>
        <v>1</v>
      </c>
      <c r="L3" s="7">
        <f t="shared" si="1"/>
        <v>0.84615384615384615</v>
      </c>
      <c r="M3" s="7">
        <f t="shared" si="1"/>
        <v>0.38461538461538464</v>
      </c>
      <c r="N3" s="7">
        <f t="shared" si="1"/>
        <v>0.38461538461538464</v>
      </c>
      <c r="O3" s="7">
        <f t="shared" si="1"/>
        <v>0.30769230769230771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O4" si="2">IF(H3&gt;0.5, 100/(1-1/H3),100/H3-100)</f>
        <v>160</v>
      </c>
      <c r="I4" s="8">
        <f t="shared" si="2"/>
        <v>225</v>
      </c>
      <c r="J4" s="8">
        <f t="shared" si="2"/>
        <v>333.33333333333331</v>
      </c>
      <c r="K4" s="8" t="e">
        <f t="shared" si="2"/>
        <v>#DIV/0!</v>
      </c>
      <c r="L4" s="8">
        <f t="shared" si="2"/>
        <v>-549.99999999999977</v>
      </c>
      <c r="M4" s="8">
        <f t="shared" si="2"/>
        <v>160</v>
      </c>
      <c r="N4" s="8">
        <f t="shared" si="2"/>
        <v>160</v>
      </c>
      <c r="O4" s="8">
        <f t="shared" si="2"/>
        <v>225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COUNTIFS($A$12:$A$99,"&lt;="&amp;$B$2,$H$12:$H$99,"&gt;0",$D$12:$D$99,"@*",H$12:H$99,"&lt;"&amp;H$2)/COUNTIFS($A$12:$A$99,"&lt;="&amp;$B$2,$H$12:$H$99,"&gt;0",$D$12:$D$99,"@*",H$12:H$99,"&lt;&gt;"&amp;H$2)</f>
        <v>0.2</v>
      </c>
      <c r="I5" s="7">
        <f t="shared" si="3"/>
        <v>0.2</v>
      </c>
      <c r="J5" s="7">
        <f t="shared" si="3"/>
        <v>0</v>
      </c>
      <c r="K5" s="7">
        <f t="shared" si="3"/>
        <v>1</v>
      </c>
      <c r="L5" s="7">
        <f t="shared" si="3"/>
        <v>0.6</v>
      </c>
      <c r="M5" s="7">
        <f t="shared" si="3"/>
        <v>0.2</v>
      </c>
      <c r="N5" s="7">
        <f t="shared" si="3"/>
        <v>0.2</v>
      </c>
      <c r="O5" s="7">
        <f t="shared" si="3"/>
        <v>0.2</v>
      </c>
    </row>
    <row r="6" spans="1:17" ht="15.75" customHeight="1">
      <c r="A6" s="1"/>
      <c r="D6" s="8"/>
      <c r="G6" s="3" t="s">
        <v>2318</v>
      </c>
      <c r="H6" s="8">
        <f t="shared" ref="H6:O6" si="4">IF(H5&gt;0.5, 100/(1-1/H5),100/H5-100)</f>
        <v>400</v>
      </c>
      <c r="I6" s="8">
        <f t="shared" si="4"/>
        <v>400</v>
      </c>
      <c r="J6" s="8" t="e">
        <f t="shared" si="4"/>
        <v>#DIV/0!</v>
      </c>
      <c r="K6" s="8" t="e">
        <f t="shared" si="4"/>
        <v>#DIV/0!</v>
      </c>
      <c r="L6" s="8">
        <f t="shared" si="4"/>
        <v>-149.99999999999997</v>
      </c>
      <c r="M6" s="8">
        <f t="shared" si="4"/>
        <v>400</v>
      </c>
      <c r="N6" s="8">
        <f t="shared" si="4"/>
        <v>400</v>
      </c>
      <c r="O6" s="8">
        <f t="shared" si="4"/>
        <v>400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COUNTIFS($A$12:$A$99,"&lt;="&amp;$B$2,$H$12:$H$99,"&gt;0",$D$12:$D$99,"&lt;&gt;@*",H$12:H$99,"&lt;"&amp;H$2)/COUNTIFS($A$12:$A$99,"&lt;="&amp;$B$2,$H$12:$H$99,"&gt;0",$D$12:$D$99,"&lt;&gt;@*",H$12:H$99,"&lt;&gt;"&amp;H$2)</f>
        <v>0.5</v>
      </c>
      <c r="I7" s="7">
        <f t="shared" si="5"/>
        <v>0.375</v>
      </c>
      <c r="J7" s="7">
        <f t="shared" si="5"/>
        <v>0.375</v>
      </c>
      <c r="K7" s="7">
        <f t="shared" si="5"/>
        <v>1</v>
      </c>
      <c r="L7" s="7">
        <f t="shared" si="5"/>
        <v>1</v>
      </c>
      <c r="M7" s="7">
        <f t="shared" si="5"/>
        <v>0.5</v>
      </c>
      <c r="N7" s="7">
        <f t="shared" si="5"/>
        <v>0.5</v>
      </c>
      <c r="O7" s="7">
        <f t="shared" si="5"/>
        <v>0.375</v>
      </c>
    </row>
    <row r="8" spans="1:17" ht="15.75" customHeight="1">
      <c r="A8" s="1"/>
      <c r="F8" s="8"/>
      <c r="G8" s="3" t="s">
        <v>2318</v>
      </c>
      <c r="H8" s="8">
        <f t="shared" ref="H8:O8" si="6">IF(H7&gt;0.5, 100/(1-1/H7),100/H7-100)</f>
        <v>100</v>
      </c>
      <c r="I8" s="8">
        <f t="shared" si="6"/>
        <v>166.66666666666669</v>
      </c>
      <c r="J8" s="8">
        <f t="shared" si="6"/>
        <v>166.66666666666669</v>
      </c>
      <c r="K8" s="8" t="e">
        <f t="shared" si="6"/>
        <v>#DIV/0!</v>
      </c>
      <c r="L8" s="8" t="e">
        <f t="shared" si="6"/>
        <v>#DIV/0!</v>
      </c>
      <c r="M8" s="8">
        <f t="shared" si="6"/>
        <v>100</v>
      </c>
      <c r="N8" s="8">
        <f t="shared" si="6"/>
        <v>100</v>
      </c>
      <c r="O8" s="8">
        <f t="shared" si="6"/>
        <v>166.66666666666669</v>
      </c>
    </row>
    <row r="9" spans="1:17" ht="15.75" customHeight="1">
      <c r="A9" s="1"/>
      <c r="B9" s="1" t="s">
        <v>2734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/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797</v>
      </c>
      <c r="J11" s="19" t="s">
        <v>2328</v>
      </c>
      <c r="K11" s="19" t="s">
        <v>2329</v>
      </c>
      <c r="L11" s="19" t="s">
        <v>2330</v>
      </c>
      <c r="M11" s="19" t="s">
        <v>2331</v>
      </c>
      <c r="N11" s="19" t="s">
        <v>2333</v>
      </c>
      <c r="O11" s="19" t="s">
        <v>2338</v>
      </c>
    </row>
    <row r="12" spans="1:17" ht="15.75" customHeight="1">
      <c r="A12" s="10">
        <f t="shared" ref="A12:A43" si="7">COUNTIF(H12:H99,"&gt;0")</f>
        <v>13</v>
      </c>
      <c r="B12" s="11" t="s">
        <v>2390</v>
      </c>
      <c r="C12" s="11" t="s">
        <v>2343</v>
      </c>
      <c r="D12" s="17">
        <v>0</v>
      </c>
      <c r="E12" s="17" t="s">
        <v>2468</v>
      </c>
      <c r="F12" s="17" t="s">
        <v>2735</v>
      </c>
      <c r="G12" s="17" t="s">
        <v>2345</v>
      </c>
      <c r="H12" s="21">
        <v>3</v>
      </c>
      <c r="I12" s="21">
        <v>6</v>
      </c>
      <c r="J12" s="21">
        <v>3</v>
      </c>
      <c r="K12" s="21">
        <v>0</v>
      </c>
      <c r="L12" s="21">
        <v>0</v>
      </c>
      <c r="M12" s="21">
        <v>0</v>
      </c>
      <c r="N12" s="21">
        <v>0</v>
      </c>
      <c r="O12" s="21">
        <f t="shared" ref="O12:O43" si="8">K12+N12</f>
        <v>0</v>
      </c>
    </row>
    <row r="13" spans="1:17" ht="15.75" customHeight="1">
      <c r="A13" s="10">
        <f t="shared" si="7"/>
        <v>12</v>
      </c>
      <c r="B13" s="12" t="s">
        <v>2736</v>
      </c>
      <c r="C13" s="12" t="s">
        <v>2391</v>
      </c>
      <c r="D13" s="18">
        <v>0</v>
      </c>
      <c r="E13" s="18" t="s">
        <v>2352</v>
      </c>
      <c r="F13" s="18" t="s">
        <v>2737</v>
      </c>
      <c r="G13" s="18" t="s">
        <v>2345</v>
      </c>
      <c r="H13" s="22">
        <v>17</v>
      </c>
      <c r="I13" s="22">
        <v>28</v>
      </c>
      <c r="J13" s="22">
        <v>219</v>
      </c>
      <c r="K13" s="22">
        <v>2</v>
      </c>
      <c r="L13" s="22">
        <v>1</v>
      </c>
      <c r="M13" s="22">
        <v>19</v>
      </c>
      <c r="N13" s="22">
        <v>6</v>
      </c>
      <c r="O13" s="21">
        <f t="shared" si="8"/>
        <v>8</v>
      </c>
    </row>
    <row r="14" spans="1:17" ht="15.75" customHeight="1">
      <c r="A14" s="10">
        <f t="shared" si="7"/>
        <v>11</v>
      </c>
      <c r="B14" s="11" t="s">
        <v>2541</v>
      </c>
      <c r="C14" s="11" t="s">
        <v>2391</v>
      </c>
      <c r="D14" s="17">
        <v>0</v>
      </c>
      <c r="E14" s="17" t="s">
        <v>2383</v>
      </c>
      <c r="F14" s="17" t="s">
        <v>2738</v>
      </c>
      <c r="G14" s="17" t="s">
        <v>2345</v>
      </c>
      <c r="H14" s="21">
        <v>22</v>
      </c>
      <c r="I14" s="21">
        <v>32</v>
      </c>
      <c r="J14" s="21">
        <v>231</v>
      </c>
      <c r="K14" s="21">
        <v>4</v>
      </c>
      <c r="L14" s="21">
        <v>1</v>
      </c>
      <c r="M14" s="21">
        <v>14</v>
      </c>
      <c r="N14" s="21">
        <v>5</v>
      </c>
      <c r="O14" s="21">
        <f t="shared" si="8"/>
        <v>9</v>
      </c>
    </row>
    <row r="15" spans="1:17" ht="15.75" customHeight="1">
      <c r="A15" s="10">
        <f t="shared" si="7"/>
        <v>10</v>
      </c>
      <c r="B15" s="12" t="s">
        <v>2542</v>
      </c>
      <c r="C15" s="12" t="s">
        <v>2391</v>
      </c>
      <c r="D15" s="18" t="s">
        <v>2342</v>
      </c>
      <c r="E15" s="18" t="s">
        <v>2341</v>
      </c>
      <c r="F15" s="18" t="s">
        <v>2739</v>
      </c>
      <c r="G15" s="18" t="s">
        <v>2345</v>
      </c>
      <c r="H15" s="22">
        <v>24</v>
      </c>
      <c r="I15" s="22">
        <v>40</v>
      </c>
      <c r="J15" s="22">
        <v>259</v>
      </c>
      <c r="K15" s="22">
        <v>0</v>
      </c>
      <c r="L15" s="22">
        <v>2</v>
      </c>
      <c r="M15" s="22">
        <v>12</v>
      </c>
      <c r="N15" s="22">
        <v>3</v>
      </c>
      <c r="O15" s="21">
        <f t="shared" si="8"/>
        <v>3</v>
      </c>
    </row>
    <row r="16" spans="1:17" ht="15.75" customHeight="1">
      <c r="A16" s="10">
        <f t="shared" si="7"/>
        <v>9</v>
      </c>
      <c r="B16" s="11" t="s">
        <v>2544</v>
      </c>
      <c r="C16" s="11" t="s">
        <v>2391</v>
      </c>
      <c r="D16" s="17">
        <v>0</v>
      </c>
      <c r="E16" s="17" t="s">
        <v>2399</v>
      </c>
      <c r="F16" s="17" t="s">
        <v>2723</v>
      </c>
      <c r="G16" s="17" t="s">
        <v>2345</v>
      </c>
      <c r="H16" s="21">
        <v>16</v>
      </c>
      <c r="I16" s="21">
        <v>26</v>
      </c>
      <c r="J16" s="21">
        <v>179</v>
      </c>
      <c r="K16" s="21">
        <v>1</v>
      </c>
      <c r="L16" s="21">
        <v>0</v>
      </c>
      <c r="M16" s="21">
        <v>1</v>
      </c>
      <c r="N16" s="21">
        <v>4</v>
      </c>
      <c r="O16" s="21">
        <f t="shared" si="8"/>
        <v>5</v>
      </c>
    </row>
    <row r="17" spans="1:15" ht="15.75" customHeight="1">
      <c r="A17" s="10">
        <f t="shared" si="7"/>
        <v>8</v>
      </c>
      <c r="B17" s="12" t="s">
        <v>2546</v>
      </c>
      <c r="C17" s="12" t="s">
        <v>2391</v>
      </c>
      <c r="D17" s="18">
        <v>0</v>
      </c>
      <c r="E17" s="18" t="s">
        <v>287</v>
      </c>
      <c r="F17" s="18" t="s">
        <v>2740</v>
      </c>
      <c r="G17" s="18" t="s">
        <v>2345</v>
      </c>
      <c r="H17" s="22">
        <v>29</v>
      </c>
      <c r="I17" s="22">
        <v>50</v>
      </c>
      <c r="J17" s="22">
        <v>376</v>
      </c>
      <c r="K17" s="22">
        <v>1</v>
      </c>
      <c r="L17" s="22">
        <v>2</v>
      </c>
      <c r="M17" s="22">
        <v>9</v>
      </c>
      <c r="N17" s="22">
        <v>1</v>
      </c>
      <c r="O17" s="21">
        <f t="shared" si="8"/>
        <v>2</v>
      </c>
    </row>
    <row r="18" spans="1:15" ht="15.75" customHeight="1">
      <c r="A18" s="10">
        <f t="shared" si="7"/>
        <v>7</v>
      </c>
      <c r="B18" s="11" t="s">
        <v>2741</v>
      </c>
      <c r="C18" s="11" t="s">
        <v>2391</v>
      </c>
      <c r="D18" s="17" t="s">
        <v>2342</v>
      </c>
      <c r="E18" s="17" t="s">
        <v>2352</v>
      </c>
      <c r="F18" s="17" t="s">
        <v>2742</v>
      </c>
      <c r="G18" s="17" t="s">
        <v>2345</v>
      </c>
      <c r="H18" s="21">
        <v>25</v>
      </c>
      <c r="I18" s="21">
        <v>35</v>
      </c>
      <c r="J18" s="21">
        <v>207</v>
      </c>
      <c r="K18" s="21">
        <v>0</v>
      </c>
      <c r="L18" s="21">
        <v>1</v>
      </c>
      <c r="M18" s="21">
        <v>14</v>
      </c>
      <c r="N18" s="21">
        <v>2</v>
      </c>
      <c r="O18" s="21">
        <f t="shared" si="8"/>
        <v>2</v>
      </c>
    </row>
    <row r="19" spans="1:15" ht="15.75" customHeight="1">
      <c r="A19" s="10">
        <f t="shared" si="7"/>
        <v>6</v>
      </c>
      <c r="B19" s="12" t="s">
        <v>2624</v>
      </c>
      <c r="C19" s="12" t="s">
        <v>2391</v>
      </c>
      <c r="D19" s="18" t="s">
        <v>2342</v>
      </c>
      <c r="E19" s="18" t="s">
        <v>2377</v>
      </c>
      <c r="F19" s="18" t="s">
        <v>2743</v>
      </c>
      <c r="G19" s="18" t="s">
        <v>2345</v>
      </c>
      <c r="H19" s="22">
        <v>19</v>
      </c>
      <c r="I19" s="22">
        <v>36</v>
      </c>
      <c r="J19" s="22">
        <v>198</v>
      </c>
      <c r="K19" s="22">
        <v>1</v>
      </c>
      <c r="L19" s="22">
        <v>3</v>
      </c>
      <c r="M19" s="22">
        <v>20</v>
      </c>
      <c r="N19" s="22">
        <v>2</v>
      </c>
      <c r="O19" s="21">
        <f t="shared" si="8"/>
        <v>3</v>
      </c>
    </row>
    <row r="20" spans="1:15" ht="15.75" customHeight="1">
      <c r="A20" s="10">
        <f t="shared" si="7"/>
        <v>5</v>
      </c>
      <c r="B20" s="11" t="s">
        <v>2744</v>
      </c>
      <c r="C20" s="11" t="s">
        <v>2391</v>
      </c>
      <c r="D20" s="17" t="s">
        <v>2342</v>
      </c>
      <c r="E20" s="17" t="s">
        <v>2430</v>
      </c>
      <c r="F20" s="17" t="s">
        <v>2745</v>
      </c>
      <c r="G20" s="17" t="s">
        <v>2345</v>
      </c>
      <c r="H20" s="21">
        <v>19</v>
      </c>
      <c r="I20" s="21">
        <v>41</v>
      </c>
      <c r="J20" s="21">
        <v>200</v>
      </c>
      <c r="K20" s="21">
        <v>0</v>
      </c>
      <c r="L20" s="21">
        <v>3</v>
      </c>
      <c r="M20" s="21">
        <v>16</v>
      </c>
      <c r="N20" s="21">
        <v>3</v>
      </c>
      <c r="O20" s="21">
        <f t="shared" si="8"/>
        <v>3</v>
      </c>
    </row>
    <row r="21" spans="1:15" ht="15.75" customHeight="1">
      <c r="A21" s="10">
        <f t="shared" si="7"/>
        <v>4</v>
      </c>
      <c r="B21" s="12" t="s">
        <v>2746</v>
      </c>
      <c r="C21" s="12" t="s">
        <v>2391</v>
      </c>
      <c r="D21" s="18">
        <v>0</v>
      </c>
      <c r="E21" s="18" t="s">
        <v>2343</v>
      </c>
      <c r="F21" s="18" t="s">
        <v>2672</v>
      </c>
      <c r="G21" s="18" t="s">
        <v>2345</v>
      </c>
      <c r="H21" s="22">
        <v>19</v>
      </c>
      <c r="I21" s="22">
        <v>31</v>
      </c>
      <c r="J21" s="22">
        <v>200</v>
      </c>
      <c r="K21" s="22">
        <v>1</v>
      </c>
      <c r="L21" s="22">
        <v>0</v>
      </c>
      <c r="M21" s="22">
        <v>13</v>
      </c>
      <c r="N21" s="22">
        <v>3</v>
      </c>
      <c r="O21" s="21">
        <f t="shared" si="8"/>
        <v>4</v>
      </c>
    </row>
    <row r="22" spans="1:15" ht="15.75" customHeight="1">
      <c r="A22" s="10">
        <f t="shared" si="7"/>
        <v>3</v>
      </c>
      <c r="B22" s="11" t="s">
        <v>2747</v>
      </c>
      <c r="C22" s="11" t="s">
        <v>2391</v>
      </c>
      <c r="D22" s="17" t="s">
        <v>2342</v>
      </c>
      <c r="E22" s="17" t="s">
        <v>2420</v>
      </c>
      <c r="F22" s="17" t="s">
        <v>2748</v>
      </c>
      <c r="G22" s="17" t="s">
        <v>2345</v>
      </c>
      <c r="H22" s="21">
        <v>5</v>
      </c>
      <c r="I22" s="21">
        <v>9</v>
      </c>
      <c r="J22" s="21">
        <v>67</v>
      </c>
      <c r="K22" s="21">
        <v>0</v>
      </c>
      <c r="L22" s="21">
        <v>1</v>
      </c>
      <c r="M22" s="21">
        <v>0</v>
      </c>
      <c r="N22" s="21">
        <v>0</v>
      </c>
      <c r="O22" s="21">
        <f t="shared" si="8"/>
        <v>0</v>
      </c>
    </row>
    <row r="23" spans="1:15" ht="15.75" customHeight="1">
      <c r="A23" s="10">
        <f t="shared" si="7"/>
        <v>2</v>
      </c>
      <c r="B23" s="12" t="s">
        <v>2390</v>
      </c>
      <c r="C23" s="12" t="s">
        <v>2343</v>
      </c>
      <c r="D23" s="18">
        <v>0</v>
      </c>
      <c r="E23" s="18" t="s">
        <v>2468</v>
      </c>
      <c r="F23" s="18" t="s">
        <v>2735</v>
      </c>
      <c r="G23" s="18" t="s">
        <v>2345</v>
      </c>
      <c r="H23" s="22">
        <v>3</v>
      </c>
      <c r="I23" s="22">
        <v>6</v>
      </c>
      <c r="J23" s="22">
        <v>3</v>
      </c>
      <c r="K23" s="22">
        <v>0</v>
      </c>
      <c r="L23" s="22">
        <v>0</v>
      </c>
      <c r="M23" s="22">
        <v>0</v>
      </c>
      <c r="N23" s="22">
        <v>0</v>
      </c>
      <c r="O23" s="21">
        <f t="shared" si="8"/>
        <v>0</v>
      </c>
    </row>
    <row r="24" spans="1:15" ht="15.75" customHeight="1">
      <c r="A24" s="10">
        <f t="shared" si="7"/>
        <v>1</v>
      </c>
      <c r="B24" s="11" t="s">
        <v>2390</v>
      </c>
      <c r="C24" s="11" t="s">
        <v>2343</v>
      </c>
      <c r="D24" s="17">
        <v>0</v>
      </c>
      <c r="E24" s="17" t="s">
        <v>2468</v>
      </c>
      <c r="F24" s="17" t="s">
        <v>2735</v>
      </c>
      <c r="G24" s="17" t="s">
        <v>2345</v>
      </c>
      <c r="H24" s="21">
        <v>3</v>
      </c>
      <c r="I24" s="21">
        <v>6</v>
      </c>
      <c r="J24" s="21">
        <v>3</v>
      </c>
      <c r="K24" s="21">
        <v>0</v>
      </c>
      <c r="L24" s="21">
        <v>0</v>
      </c>
      <c r="M24" s="21">
        <v>0</v>
      </c>
      <c r="N24" s="21">
        <v>0</v>
      </c>
      <c r="O24" s="21">
        <f t="shared" si="8"/>
        <v>0</v>
      </c>
    </row>
    <row r="25" spans="1:15" ht="15.75" customHeight="1">
      <c r="A25" s="10">
        <f t="shared" si="7"/>
        <v>0</v>
      </c>
      <c r="B25" s="12"/>
      <c r="C25" s="12"/>
      <c r="D25" s="18"/>
      <c r="E25" s="18"/>
      <c r="F25" s="18"/>
      <c r="G25" s="18"/>
      <c r="H25" s="22"/>
      <c r="I25" s="22"/>
      <c r="J25" s="22"/>
      <c r="K25" s="22"/>
      <c r="L25" s="22"/>
      <c r="M25" s="22"/>
      <c r="N25" s="22"/>
      <c r="O25" s="21">
        <f t="shared" si="8"/>
        <v>0</v>
      </c>
    </row>
    <row r="26" spans="1:15" ht="15.75" customHeight="1">
      <c r="A26" s="10">
        <f t="shared" si="7"/>
        <v>0</v>
      </c>
      <c r="B26" s="11"/>
      <c r="C26" s="11"/>
      <c r="D26" s="17"/>
      <c r="E26" s="17"/>
      <c r="F26" s="17"/>
      <c r="G26" s="17"/>
      <c r="H26" s="21"/>
      <c r="I26" s="21"/>
      <c r="J26" s="21"/>
      <c r="K26" s="21"/>
      <c r="L26" s="21"/>
      <c r="M26" s="21"/>
      <c r="N26" s="21"/>
      <c r="O26" s="21">
        <f t="shared" si="8"/>
        <v>0</v>
      </c>
    </row>
    <row r="27" spans="1:15" ht="15.75" customHeight="1">
      <c r="A27" s="10">
        <f t="shared" si="7"/>
        <v>0</v>
      </c>
      <c r="B27" s="12"/>
      <c r="C27" s="12"/>
      <c r="D27" s="18"/>
      <c r="E27" s="18"/>
      <c r="F27" s="18"/>
      <c r="G27" s="18"/>
      <c r="H27" s="22"/>
      <c r="I27" s="22"/>
      <c r="J27" s="22"/>
      <c r="K27" s="22"/>
      <c r="L27" s="22"/>
      <c r="M27" s="22"/>
      <c r="N27" s="22"/>
      <c r="O27" s="21">
        <f t="shared" si="8"/>
        <v>0</v>
      </c>
    </row>
    <row r="28" spans="1:15" ht="15.75" customHeight="1">
      <c r="A28" s="10">
        <f t="shared" si="7"/>
        <v>0</v>
      </c>
      <c r="B28" s="11"/>
      <c r="C28" s="11"/>
      <c r="D28" s="17"/>
      <c r="E28" s="17"/>
      <c r="F28" s="17"/>
      <c r="G28" s="17"/>
      <c r="H28" s="21"/>
      <c r="I28" s="21"/>
      <c r="J28" s="21"/>
      <c r="K28" s="21"/>
      <c r="L28" s="21"/>
      <c r="M28" s="21"/>
      <c r="N28" s="21"/>
      <c r="O28" s="21">
        <f t="shared" si="8"/>
        <v>0</v>
      </c>
    </row>
    <row r="29" spans="1:15" ht="15.75" customHeight="1">
      <c r="A29" s="10">
        <f t="shared" si="7"/>
        <v>0</v>
      </c>
      <c r="B29" s="12"/>
      <c r="C29" s="12"/>
      <c r="D29" s="18"/>
      <c r="E29" s="18"/>
      <c r="F29" s="18"/>
      <c r="G29" s="18"/>
      <c r="H29" s="22"/>
      <c r="I29" s="22"/>
      <c r="J29" s="22"/>
      <c r="K29" s="22"/>
      <c r="L29" s="22"/>
      <c r="M29" s="22"/>
      <c r="N29" s="22"/>
      <c r="O29" s="21">
        <f t="shared" si="8"/>
        <v>0</v>
      </c>
    </row>
    <row r="30" spans="1:15" ht="15.75" customHeight="1">
      <c r="A30" s="10">
        <f t="shared" si="7"/>
        <v>0</v>
      </c>
      <c r="B30" s="11"/>
      <c r="C30" s="11"/>
      <c r="D30" s="17"/>
      <c r="E30" s="17"/>
      <c r="F30" s="17"/>
      <c r="G30" s="17"/>
      <c r="H30" s="21"/>
      <c r="I30" s="21"/>
      <c r="J30" s="21"/>
      <c r="K30" s="21"/>
      <c r="L30" s="21"/>
      <c r="M30" s="21"/>
      <c r="N30" s="21"/>
      <c r="O30" s="21">
        <f t="shared" si="8"/>
        <v>0</v>
      </c>
    </row>
    <row r="31" spans="1:15" ht="15.75" customHeight="1">
      <c r="A31" s="10">
        <f t="shared" si="7"/>
        <v>0</v>
      </c>
      <c r="B31" s="12"/>
      <c r="C31" s="12"/>
      <c r="D31" s="18"/>
      <c r="E31" s="18"/>
      <c r="F31" s="18"/>
      <c r="G31" s="18"/>
      <c r="H31" s="22"/>
      <c r="I31" s="22"/>
      <c r="J31" s="22"/>
      <c r="K31" s="22"/>
      <c r="L31" s="22"/>
      <c r="M31" s="22"/>
      <c r="N31" s="22"/>
      <c r="O31" s="21">
        <f t="shared" si="8"/>
        <v>0</v>
      </c>
    </row>
    <row r="32" spans="1:15" ht="15.75" customHeight="1">
      <c r="A32" s="10">
        <f t="shared" si="7"/>
        <v>0</v>
      </c>
      <c r="B32" s="11"/>
      <c r="C32" s="11"/>
      <c r="D32" s="17"/>
      <c r="E32" s="17"/>
      <c r="F32" s="17"/>
      <c r="G32" s="17"/>
      <c r="H32" s="21"/>
      <c r="I32" s="21"/>
      <c r="J32" s="21"/>
      <c r="K32" s="21"/>
      <c r="L32" s="21"/>
      <c r="M32" s="21"/>
      <c r="N32" s="21"/>
      <c r="O32" s="21">
        <f t="shared" si="8"/>
        <v>0</v>
      </c>
    </row>
    <row r="33" spans="1:15" ht="15.75" customHeight="1">
      <c r="A33" s="10">
        <f t="shared" si="7"/>
        <v>0</v>
      </c>
      <c r="B33" s="12"/>
      <c r="C33" s="12"/>
      <c r="D33" s="18"/>
      <c r="E33" s="18"/>
      <c r="F33" s="18"/>
      <c r="G33" s="18"/>
      <c r="H33" s="22"/>
      <c r="I33" s="22"/>
      <c r="J33" s="22"/>
      <c r="K33" s="22"/>
      <c r="L33" s="22"/>
      <c r="M33" s="22"/>
      <c r="N33" s="22"/>
      <c r="O33" s="21">
        <f t="shared" si="8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/>
      <c r="O34" s="21">
        <f t="shared" si="8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2"/>
      <c r="O35" s="21">
        <f t="shared" si="8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/>
      <c r="O36" s="21">
        <f t="shared" si="8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2"/>
      <c r="O37" s="21">
        <f t="shared" si="8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/>
      <c r="O38" s="21">
        <f t="shared" si="8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2"/>
      <c r="O39" s="21">
        <f t="shared" si="8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/>
      <c r="O40" s="21">
        <f t="shared" si="8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2"/>
      <c r="O41" s="21">
        <f t="shared" si="8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/>
      <c r="O42" s="21">
        <f t="shared" si="8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2"/>
      <c r="O43" s="21">
        <f t="shared" si="8"/>
        <v>0</v>
      </c>
    </row>
    <row r="44" spans="1:15" ht="15.75" customHeight="1">
      <c r="A44" s="10">
        <f t="shared" ref="A44:A75" si="9">COUNTIF(H44:H131,"&gt;0")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/>
      <c r="O44" s="21">
        <f t="shared" ref="O44:O75" si="10">K44+N44</f>
        <v>0</v>
      </c>
    </row>
    <row r="45" spans="1:15" ht="15.75" customHeight="1">
      <c r="A45" s="10">
        <f t="shared" si="9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2"/>
      <c r="O45" s="21">
        <f t="shared" si="10"/>
        <v>0</v>
      </c>
    </row>
    <row r="46" spans="1:15" ht="15.75" customHeight="1">
      <c r="A46" s="10">
        <f t="shared" si="9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/>
      <c r="O46" s="21">
        <f t="shared" si="10"/>
        <v>0</v>
      </c>
    </row>
    <row r="47" spans="1:15" ht="15.75" customHeight="1">
      <c r="A47" s="10">
        <f t="shared" si="9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2"/>
      <c r="O47" s="21">
        <f t="shared" si="10"/>
        <v>0</v>
      </c>
    </row>
    <row r="48" spans="1:15" ht="15.75" customHeight="1">
      <c r="A48" s="10">
        <f t="shared" si="9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/>
      <c r="O48" s="21">
        <f t="shared" si="10"/>
        <v>0</v>
      </c>
    </row>
    <row r="49" spans="1:15" ht="15.75" customHeight="1">
      <c r="A49" s="10">
        <f t="shared" si="9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2"/>
      <c r="O49" s="21">
        <f t="shared" si="10"/>
        <v>0</v>
      </c>
    </row>
    <row r="50" spans="1:15" ht="15.75" customHeight="1">
      <c r="A50" s="10">
        <f t="shared" si="9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/>
      <c r="O50" s="21">
        <f t="shared" si="10"/>
        <v>0</v>
      </c>
    </row>
    <row r="51" spans="1:15" ht="15.75" customHeight="1">
      <c r="A51" s="10">
        <f t="shared" si="9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2"/>
      <c r="O51" s="21">
        <f t="shared" si="10"/>
        <v>0</v>
      </c>
    </row>
    <row r="52" spans="1:15" ht="13" customHeight="1">
      <c r="A52" s="10">
        <f t="shared" si="9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/>
      <c r="O52" s="21">
        <f t="shared" si="10"/>
        <v>0</v>
      </c>
    </row>
    <row r="53" spans="1:15" ht="13" customHeight="1">
      <c r="A53" s="10">
        <f t="shared" si="9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2"/>
      <c r="O53" s="21">
        <f t="shared" si="10"/>
        <v>0</v>
      </c>
    </row>
    <row r="54" spans="1:15" ht="13" customHeight="1">
      <c r="A54" s="10">
        <f t="shared" si="9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/>
      <c r="O54" s="21">
        <f t="shared" si="10"/>
        <v>0</v>
      </c>
    </row>
    <row r="55" spans="1:15" ht="13" customHeight="1">
      <c r="A55" s="10">
        <f t="shared" si="9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2"/>
      <c r="O55" s="21">
        <f t="shared" si="10"/>
        <v>0</v>
      </c>
    </row>
    <row r="56" spans="1:15" ht="13" customHeight="1">
      <c r="A56" s="10">
        <f t="shared" si="9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/>
      <c r="O56" s="21">
        <f t="shared" si="10"/>
        <v>0</v>
      </c>
    </row>
    <row r="57" spans="1:15" ht="13" customHeight="1">
      <c r="A57" s="10">
        <f t="shared" si="9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2"/>
      <c r="O57" s="21">
        <f t="shared" si="10"/>
        <v>0</v>
      </c>
    </row>
    <row r="58" spans="1:15" ht="13" customHeight="1">
      <c r="A58" s="10">
        <f t="shared" si="9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/>
      <c r="O58" s="21">
        <f t="shared" si="10"/>
        <v>0</v>
      </c>
    </row>
    <row r="59" spans="1:15" ht="13" customHeight="1">
      <c r="A59" s="10">
        <f t="shared" si="9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2"/>
      <c r="O59" s="21">
        <f t="shared" si="10"/>
        <v>0</v>
      </c>
    </row>
    <row r="60" spans="1:15" ht="13" customHeight="1">
      <c r="A60" s="10">
        <f t="shared" si="9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/>
      <c r="O60" s="21">
        <f t="shared" si="10"/>
        <v>0</v>
      </c>
    </row>
    <row r="61" spans="1:15" ht="13" customHeight="1">
      <c r="A61" s="10">
        <f t="shared" si="9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2"/>
      <c r="O61" s="21">
        <f t="shared" si="10"/>
        <v>0</v>
      </c>
    </row>
    <row r="62" spans="1:15" ht="13" customHeight="1">
      <c r="A62" s="10">
        <f t="shared" si="9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/>
      <c r="O62" s="21">
        <f t="shared" si="10"/>
        <v>0</v>
      </c>
    </row>
    <row r="63" spans="1:15" ht="13" customHeight="1">
      <c r="A63" s="10">
        <f t="shared" si="9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2"/>
      <c r="O63" s="21">
        <f t="shared" si="10"/>
        <v>0</v>
      </c>
    </row>
    <row r="64" spans="1:15" ht="13" customHeight="1">
      <c r="A64" s="10">
        <f t="shared" si="9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/>
      <c r="O64" s="21">
        <f t="shared" si="10"/>
        <v>0</v>
      </c>
    </row>
    <row r="65" spans="1:15" ht="13" customHeight="1">
      <c r="A65" s="10">
        <f t="shared" si="9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2"/>
      <c r="O65" s="21">
        <f t="shared" si="10"/>
        <v>0</v>
      </c>
    </row>
    <row r="66" spans="1:15" ht="13" customHeight="1">
      <c r="A66" s="10">
        <f t="shared" si="9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/>
      <c r="O66" s="21">
        <f t="shared" si="10"/>
        <v>0</v>
      </c>
    </row>
    <row r="67" spans="1:15" ht="13" customHeight="1">
      <c r="A67" s="10">
        <f t="shared" si="9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2"/>
      <c r="O67" s="21">
        <f t="shared" si="10"/>
        <v>0</v>
      </c>
    </row>
    <row r="68" spans="1:15" ht="13" customHeight="1">
      <c r="A68" s="10">
        <f t="shared" si="9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/>
      <c r="O68" s="21">
        <f t="shared" si="10"/>
        <v>0</v>
      </c>
    </row>
    <row r="69" spans="1:15" ht="13" customHeight="1">
      <c r="A69" s="10">
        <f t="shared" ref="A69:A100" si="11">COUNTIF(H69:H158,"&gt;0")</f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2"/>
      <c r="O69" s="21">
        <f t="shared" si="10"/>
        <v>0</v>
      </c>
    </row>
    <row r="70" spans="1:15" ht="13" customHeight="1">
      <c r="A70" s="10">
        <f t="shared" si="11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/>
      <c r="O70" s="21">
        <f t="shared" si="10"/>
        <v>0</v>
      </c>
    </row>
    <row r="71" spans="1:15" ht="13" customHeight="1">
      <c r="A71" s="10">
        <f t="shared" si="11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2"/>
      <c r="O71" s="21">
        <f t="shared" si="10"/>
        <v>0</v>
      </c>
    </row>
    <row r="72" spans="1:15" ht="13" customHeight="1">
      <c r="A72" s="10">
        <f t="shared" si="11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/>
      <c r="O72" s="21">
        <f t="shared" si="10"/>
        <v>0</v>
      </c>
    </row>
    <row r="73" spans="1:15" ht="13" customHeight="1">
      <c r="A73" s="10">
        <f t="shared" si="11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2"/>
      <c r="O73" s="21">
        <f t="shared" si="10"/>
        <v>0</v>
      </c>
    </row>
    <row r="74" spans="1:15" ht="13" customHeight="1">
      <c r="A74" s="10">
        <f t="shared" si="11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/>
      <c r="O74" s="21">
        <f t="shared" si="10"/>
        <v>0</v>
      </c>
    </row>
    <row r="75" spans="1:15" ht="13" customHeight="1">
      <c r="A75" s="10">
        <f t="shared" si="11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2"/>
      <c r="O75" s="21">
        <f t="shared" si="10"/>
        <v>0</v>
      </c>
    </row>
    <row r="76" spans="1:15" ht="13" customHeight="1">
      <c r="A76" s="10">
        <f t="shared" si="11"/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/>
      <c r="O76" s="21">
        <f t="shared" ref="O76:O107" si="12">K76+N76</f>
        <v>0</v>
      </c>
    </row>
    <row r="77" spans="1:15" ht="13" customHeight="1">
      <c r="A77" s="10">
        <f t="shared" si="11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2"/>
      <c r="O77" s="21">
        <f t="shared" si="12"/>
        <v>0</v>
      </c>
    </row>
    <row r="78" spans="1:15" ht="13" customHeight="1">
      <c r="A78" s="10">
        <f t="shared" si="11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/>
      <c r="O78" s="21">
        <f t="shared" si="12"/>
        <v>0</v>
      </c>
    </row>
    <row r="79" spans="1:15" ht="13" customHeight="1">
      <c r="A79" s="10">
        <f t="shared" si="11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2"/>
      <c r="O79" s="21">
        <f t="shared" si="12"/>
        <v>0</v>
      </c>
    </row>
    <row r="80" spans="1:15" ht="13" customHeight="1">
      <c r="A80" s="10">
        <f t="shared" si="11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/>
      <c r="O80" s="21">
        <f t="shared" si="12"/>
        <v>0</v>
      </c>
    </row>
    <row r="81" spans="1:15" ht="13" customHeight="1">
      <c r="A81" s="10">
        <f t="shared" si="11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2"/>
      <c r="O81" s="21">
        <f t="shared" si="12"/>
        <v>0</v>
      </c>
    </row>
    <row r="82" spans="1:15" ht="13" customHeight="1">
      <c r="A82" s="10">
        <f t="shared" si="11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2"/>
      <c r="O82" s="21">
        <f t="shared" si="12"/>
        <v>0</v>
      </c>
    </row>
    <row r="83" spans="1:15" ht="13" customHeight="1">
      <c r="A83" s="10">
        <f t="shared" si="11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/>
      <c r="O83" s="21">
        <f t="shared" si="12"/>
        <v>0</v>
      </c>
    </row>
    <row r="84" spans="1:15" ht="13" customHeight="1">
      <c r="A84" s="10">
        <f t="shared" si="11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2"/>
      <c r="O84" s="21">
        <f t="shared" si="12"/>
        <v>0</v>
      </c>
    </row>
    <row r="85" spans="1:15" ht="13" customHeight="1">
      <c r="A85" s="10">
        <f t="shared" si="11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2"/>
      <c r="O85" s="21">
        <f t="shared" si="12"/>
        <v>0</v>
      </c>
    </row>
    <row r="86" spans="1:15" ht="15" customHeight="1">
      <c r="A86" s="10">
        <f t="shared" si="11"/>
        <v>0</v>
      </c>
      <c r="B86" s="13"/>
      <c r="C86" s="13"/>
      <c r="O86" s="21">
        <f t="shared" si="12"/>
        <v>0</v>
      </c>
    </row>
    <row r="87" spans="1:15" ht="15" customHeight="1">
      <c r="A87" s="10">
        <f t="shared" si="11"/>
        <v>0</v>
      </c>
      <c r="B87" s="13"/>
      <c r="C87" s="13"/>
      <c r="O87" s="21">
        <f t="shared" si="12"/>
        <v>0</v>
      </c>
    </row>
    <row r="88" spans="1:15" ht="13" customHeight="1">
      <c r="A88" s="10">
        <f t="shared" si="11"/>
        <v>0</v>
      </c>
      <c r="O88" s="21">
        <f t="shared" si="12"/>
        <v>0</v>
      </c>
    </row>
    <row r="89" spans="1:15" ht="13" customHeight="1">
      <c r="A89" s="10">
        <f t="shared" si="11"/>
        <v>0</v>
      </c>
      <c r="O89" s="21">
        <f t="shared" si="12"/>
        <v>0</v>
      </c>
    </row>
    <row r="90" spans="1:15" ht="13" customHeight="1">
      <c r="A90" s="10">
        <f t="shared" si="11"/>
        <v>0</v>
      </c>
      <c r="O90" s="21">
        <f t="shared" si="12"/>
        <v>0</v>
      </c>
    </row>
    <row r="91" spans="1:15" ht="13" customHeight="1">
      <c r="A91" s="10">
        <f t="shared" si="11"/>
        <v>0</v>
      </c>
      <c r="O91" s="21">
        <f t="shared" si="12"/>
        <v>0</v>
      </c>
    </row>
    <row r="92" spans="1:15" ht="13" customHeight="1">
      <c r="A92" s="10">
        <f t="shared" si="11"/>
        <v>0</v>
      </c>
      <c r="O92" s="21">
        <f t="shared" si="12"/>
        <v>0</v>
      </c>
    </row>
    <row r="93" spans="1:15" ht="13" customHeight="1">
      <c r="A93" s="10">
        <f t="shared" si="11"/>
        <v>0</v>
      </c>
      <c r="O93" s="21">
        <f t="shared" si="12"/>
        <v>0</v>
      </c>
    </row>
    <row r="94" spans="1:15" ht="13" customHeight="1">
      <c r="A94" s="10">
        <f t="shared" si="11"/>
        <v>0</v>
      </c>
      <c r="O94" s="21">
        <f t="shared" si="12"/>
        <v>0</v>
      </c>
    </row>
    <row r="95" spans="1:15" ht="13" customHeight="1">
      <c r="A95" s="10">
        <f t="shared" si="11"/>
        <v>0</v>
      </c>
      <c r="O95" s="21">
        <f t="shared" si="12"/>
        <v>0</v>
      </c>
    </row>
    <row r="96" spans="1:15" ht="13" customHeight="1">
      <c r="A96" s="10">
        <f t="shared" si="11"/>
        <v>0</v>
      </c>
      <c r="O96" s="21">
        <f t="shared" si="12"/>
        <v>0</v>
      </c>
    </row>
    <row r="97" spans="1:15" ht="13" customHeight="1">
      <c r="A97" s="10">
        <f t="shared" si="11"/>
        <v>0</v>
      </c>
      <c r="O97" s="21">
        <f t="shared" si="12"/>
        <v>0</v>
      </c>
    </row>
    <row r="98" spans="1:15" ht="13" customHeight="1">
      <c r="A98" s="10">
        <f t="shared" si="11"/>
        <v>0</v>
      </c>
      <c r="O98" s="21">
        <f t="shared" si="12"/>
        <v>0</v>
      </c>
    </row>
    <row r="99" spans="1:15" ht="13" customHeight="1">
      <c r="A99" s="10">
        <f t="shared" si="11"/>
        <v>0</v>
      </c>
      <c r="O99" s="21">
        <f t="shared" si="12"/>
        <v>0</v>
      </c>
    </row>
    <row r="100" spans="1:15" ht="13" customHeight="1">
      <c r="A100" s="10">
        <f t="shared" si="11"/>
        <v>0</v>
      </c>
      <c r="O100" s="21">
        <f t="shared" si="12"/>
        <v>0</v>
      </c>
    </row>
    <row r="101" spans="1:15" ht="13" customHeight="1">
      <c r="A101" s="10">
        <f t="shared" ref="A101:A132" si="13">COUNTIF(H101:H190,"&gt;0")</f>
        <v>0</v>
      </c>
      <c r="O101" s="21">
        <f t="shared" si="12"/>
        <v>0</v>
      </c>
    </row>
    <row r="102" spans="1:15" ht="13" customHeight="1">
      <c r="A102" s="10">
        <f t="shared" si="13"/>
        <v>0</v>
      </c>
      <c r="O102" s="21">
        <f t="shared" si="12"/>
        <v>0</v>
      </c>
    </row>
    <row r="103" spans="1:15" ht="13" customHeight="1">
      <c r="A103" s="10">
        <f t="shared" si="13"/>
        <v>0</v>
      </c>
      <c r="O103" s="21">
        <f t="shared" si="12"/>
        <v>0</v>
      </c>
    </row>
    <row r="104" spans="1:15" ht="13" customHeight="1">
      <c r="A104" s="10">
        <f t="shared" si="13"/>
        <v>0</v>
      </c>
      <c r="O104" s="21">
        <f t="shared" si="12"/>
        <v>0</v>
      </c>
    </row>
    <row r="105" spans="1:15" ht="13" customHeight="1">
      <c r="A105" s="10">
        <f t="shared" si="13"/>
        <v>0</v>
      </c>
      <c r="O105" s="21">
        <f t="shared" si="12"/>
        <v>0</v>
      </c>
    </row>
    <row r="106" spans="1:15" ht="13" customHeight="1">
      <c r="A106" s="10">
        <f t="shared" si="13"/>
        <v>0</v>
      </c>
      <c r="O106" s="21">
        <f t="shared" si="12"/>
        <v>0</v>
      </c>
    </row>
    <row r="107" spans="1:15" ht="13" customHeight="1">
      <c r="A107" s="10">
        <f t="shared" si="13"/>
        <v>0</v>
      </c>
      <c r="O107" s="21">
        <f t="shared" si="12"/>
        <v>0</v>
      </c>
    </row>
    <row r="108" spans="1:15" ht="13" customHeight="1">
      <c r="A108" s="10">
        <f t="shared" si="13"/>
        <v>0</v>
      </c>
      <c r="O108" s="21">
        <f t="shared" ref="O108:O139" si="14">K108+N108</f>
        <v>0</v>
      </c>
    </row>
    <row r="109" spans="1:15" ht="13" customHeight="1">
      <c r="A109" s="10">
        <f t="shared" si="13"/>
        <v>0</v>
      </c>
      <c r="O109" s="21">
        <f t="shared" si="14"/>
        <v>0</v>
      </c>
    </row>
    <row r="110" spans="1:15" ht="13" customHeight="1">
      <c r="A110" s="10">
        <f t="shared" si="13"/>
        <v>0</v>
      </c>
      <c r="O110" s="21">
        <f t="shared" si="14"/>
        <v>0</v>
      </c>
    </row>
    <row r="111" spans="1:15" ht="13" customHeight="1">
      <c r="A111" s="10">
        <f t="shared" si="13"/>
        <v>0</v>
      </c>
      <c r="O111" s="21">
        <f t="shared" si="14"/>
        <v>0</v>
      </c>
    </row>
    <row r="112" spans="1:15" ht="13" customHeight="1">
      <c r="A112" s="10">
        <f t="shared" si="13"/>
        <v>0</v>
      </c>
      <c r="O112" s="21">
        <f t="shared" si="14"/>
        <v>0</v>
      </c>
    </row>
    <row r="113" spans="1:15" ht="13" customHeight="1">
      <c r="A113" s="10">
        <f t="shared" si="13"/>
        <v>0</v>
      </c>
      <c r="O113" s="21">
        <f t="shared" si="14"/>
        <v>0</v>
      </c>
    </row>
    <row r="114" spans="1:15" ht="13" customHeight="1">
      <c r="A114" s="10">
        <f t="shared" si="13"/>
        <v>0</v>
      </c>
      <c r="O114" s="21">
        <f t="shared" si="14"/>
        <v>0</v>
      </c>
    </row>
    <row r="115" spans="1:15" ht="13" customHeight="1">
      <c r="A115" s="10">
        <f t="shared" si="13"/>
        <v>0</v>
      </c>
      <c r="O115" s="21">
        <f t="shared" si="14"/>
        <v>0</v>
      </c>
    </row>
    <row r="116" spans="1:15" ht="13" customHeight="1">
      <c r="A116" s="10">
        <f t="shared" si="13"/>
        <v>0</v>
      </c>
      <c r="O116" s="21">
        <f t="shared" si="14"/>
        <v>0</v>
      </c>
    </row>
    <row r="117" spans="1:15" ht="13" customHeight="1">
      <c r="A117" s="10">
        <f t="shared" si="13"/>
        <v>0</v>
      </c>
    </row>
    <row r="118" spans="1:15" ht="13" customHeight="1">
      <c r="A118" s="1"/>
    </row>
    <row r="119" spans="1:15" ht="13" customHeight="1">
      <c r="A119" s="1"/>
    </row>
    <row r="120" spans="1:15" ht="13" customHeight="1">
      <c r="A120" s="1"/>
    </row>
    <row r="121" spans="1:15" ht="13" customHeight="1">
      <c r="A121" s="1"/>
    </row>
    <row r="122" spans="1:15" ht="13" customHeight="1">
      <c r="A122" s="1"/>
    </row>
    <row r="123" spans="1:15" ht="13" customHeight="1">
      <c r="A123" s="1"/>
    </row>
    <row r="124" spans="1:15" ht="13" customHeight="1">
      <c r="A124" s="1"/>
    </row>
    <row r="125" spans="1:15" ht="13" customHeight="1">
      <c r="A125" s="1"/>
    </row>
    <row r="126" spans="1:15" ht="13" customHeight="1">
      <c r="A126" s="1"/>
    </row>
    <row r="127" spans="1:15" ht="13" customHeight="1">
      <c r="A127" s="1"/>
    </row>
    <row r="128" spans="1:15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65">
    <outlinePr summaryBelow="0" summaryRight="0"/>
  </sheetPr>
  <dimension ref="A1:Q1002"/>
  <sheetViews>
    <sheetView zoomScale="150" zoomScaleNormal="150" workbookViewId="0">
      <selection activeCell="H10" sqref="H10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3" width="6.6640625" style="40" bestFit="1" customWidth="1"/>
    <col min="4" max="4" width="7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3.5</v>
      </c>
      <c r="I2" s="2">
        <v>37.5</v>
      </c>
      <c r="J2" s="2">
        <v>10.5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0.53846153846153844</v>
      </c>
      <c r="I3" s="7">
        <f>COUNTIFS($A$12:$A$99,"&lt;="&amp;$B$2,$H$12:$H$99,"&gt;-1",I12:I99,"&lt;"&amp;I$2)/COUNTIFS($H$12:$H$99,"&gt;-1",$A$12:$A$99,"&lt;="&amp;$B$2,I$12:I$99,"&lt;&gt;"&amp;I$2)</f>
        <v>0.53846153846153844</v>
      </c>
      <c r="J3" s="7">
        <f>COUNTIFS($A$12:$A$99,"&lt;="&amp;$B$2,$H$12:$H$99,"&gt;-1",J12:J99,"&lt;"&amp;J$2)/COUNTIFS($H$12:$H$99,"&gt;-1",$A$12:$A$99,"&lt;="&amp;$B$2,J$12:J$99,"&lt;&gt;"&amp;J$2)</f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-116.66666666666666</v>
      </c>
      <c r="I4" s="8">
        <f>IF(I3&gt;0.5, 100/(1-1/I3),100/I3-100)</f>
        <v>-116.66666666666666</v>
      </c>
      <c r="J4" s="8" t="e">
        <f>IF(J3&gt;0.5, 100/(1-1/J3),100/J3-100)</f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0.5</v>
      </c>
      <c r="I5" s="7">
        <f>COUNTIFS($A$12:$A$99,"&lt;="&amp;$B$2,$H$12:$H$99,"&gt;-1",$D$12:$D$99,"@*",I$12:I$99,"&lt;"&amp;I$2)/COUNTIFS($A$12:$A$99,"&lt;="&amp;$B$2,$H$12:$H$99,"&gt;-1",$D$12:$D$99,"@*",I$12:I$99,"&lt;&gt;"&amp;I$2)</f>
        <v>0.33333333333333331</v>
      </c>
      <c r="J5" s="7">
        <f>COUNTIFS($A$12:$A$99,"&lt;="&amp;$B$2,$H$12:$H$99,"&gt;-1",$D$12:$D$99,"@*",J$12:J$99,"&lt;"&amp;J$2)/COUNTIFS($A$12:$A$99,"&lt;="&amp;$B$2,$H$12:$H$99,"&gt;-1",$D$12:$D$99,"@*",J$12:J$99,"&lt;&gt;"&amp;J$2)</f>
        <v>1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100</v>
      </c>
      <c r="I6" s="8">
        <f>IF(I5&gt;0.5, 100/(1-1/I5),100/I5-100)</f>
        <v>200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0.5714285714285714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0.7142857142857143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D8" s="8"/>
      <c r="G8" s="3" t="s">
        <v>2318</v>
      </c>
      <c r="H8" s="8">
        <f>IF(H7&gt;0.5, 100/(1-1/H7),100/H7-100)</f>
        <v>-133.33333333333334</v>
      </c>
      <c r="I8" s="8">
        <f>IF(I7&gt;0.5, 100/(1-1/I7),100/I7-100)</f>
        <v>-250.00000000000006</v>
      </c>
      <c r="J8" s="8" t="e">
        <f>IF(J7&gt;0.5, 100/(1-1/J7),100/J7-100)</f>
        <v>#DIV/0!</v>
      </c>
    </row>
    <row r="9" spans="1:17" ht="15.75" customHeight="1">
      <c r="A9" s="1"/>
      <c r="B9" s="1" t="s">
        <v>2749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>
        <v>0</v>
      </c>
      <c r="L9">
        <v>0</v>
      </c>
      <c r="M9">
        <v>0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13</v>
      </c>
      <c r="B12" s="11" t="s">
        <v>2436</v>
      </c>
      <c r="C12" s="11" t="s">
        <v>2343</v>
      </c>
      <c r="D12" s="17" t="s">
        <v>2342</v>
      </c>
      <c r="E12" s="17" t="s">
        <v>2440</v>
      </c>
      <c r="F12" s="17" t="s">
        <v>2750</v>
      </c>
      <c r="G12" s="17" t="s">
        <v>2569</v>
      </c>
      <c r="H12" s="21">
        <v>6</v>
      </c>
      <c r="I12" s="21">
        <v>63</v>
      </c>
      <c r="J12" s="21">
        <v>1</v>
      </c>
    </row>
    <row r="13" spans="1:17" ht="15.75" customHeight="1">
      <c r="A13" s="10">
        <f t="shared" si="0"/>
        <v>12</v>
      </c>
      <c r="B13" s="12" t="s">
        <v>2439</v>
      </c>
      <c r="C13" s="12" t="s">
        <v>2343</v>
      </c>
      <c r="D13" s="18">
        <v>0</v>
      </c>
      <c r="E13" s="18" t="s">
        <v>2430</v>
      </c>
      <c r="F13" s="18" t="s">
        <v>2751</v>
      </c>
      <c r="G13" s="18" t="s">
        <v>2719</v>
      </c>
      <c r="H13" s="22">
        <v>7</v>
      </c>
      <c r="I13" s="22">
        <v>92</v>
      </c>
      <c r="J13" s="22">
        <v>0</v>
      </c>
    </row>
    <row r="14" spans="1:17" ht="15.75" customHeight="1">
      <c r="A14" s="10">
        <f t="shared" si="0"/>
        <v>11</v>
      </c>
      <c r="B14" s="11" t="s">
        <v>2442</v>
      </c>
      <c r="C14" s="11" t="s">
        <v>2343</v>
      </c>
      <c r="D14" s="17" t="s">
        <v>2342</v>
      </c>
      <c r="E14" s="17" t="s">
        <v>2468</v>
      </c>
      <c r="F14" s="17" t="s">
        <v>2752</v>
      </c>
      <c r="G14" s="17" t="s">
        <v>2753</v>
      </c>
      <c r="H14" s="21">
        <v>4</v>
      </c>
      <c r="I14" s="21">
        <v>57</v>
      </c>
      <c r="J14" s="21">
        <v>0</v>
      </c>
    </row>
    <row r="15" spans="1:17" ht="15.75" customHeight="1">
      <c r="A15" s="10">
        <f t="shared" si="0"/>
        <v>10</v>
      </c>
      <c r="B15" s="12" t="s">
        <v>2445</v>
      </c>
      <c r="C15" s="12" t="s">
        <v>2343</v>
      </c>
      <c r="D15" s="18" t="s">
        <v>2342</v>
      </c>
      <c r="E15" s="18" t="s">
        <v>2548</v>
      </c>
      <c r="F15" s="18" t="s">
        <v>2754</v>
      </c>
      <c r="G15" s="18" t="s">
        <v>2595</v>
      </c>
      <c r="H15" s="22">
        <v>4</v>
      </c>
      <c r="I15" s="22">
        <v>66</v>
      </c>
      <c r="J15" s="22">
        <v>0</v>
      </c>
    </row>
    <row r="16" spans="1:17" ht="15.75" customHeight="1">
      <c r="A16" s="10">
        <f t="shared" si="0"/>
        <v>9</v>
      </c>
      <c r="B16" s="11" t="s">
        <v>2448</v>
      </c>
      <c r="C16" s="11" t="s">
        <v>2343</v>
      </c>
      <c r="D16" s="17">
        <v>0</v>
      </c>
      <c r="E16" s="17" t="s">
        <v>2391</v>
      </c>
      <c r="F16" s="17" t="s">
        <v>2755</v>
      </c>
      <c r="G16" s="17" t="s">
        <v>2619</v>
      </c>
      <c r="H16" s="21">
        <v>0</v>
      </c>
      <c r="I16" s="21">
        <v>0</v>
      </c>
      <c r="J16" s="21">
        <v>0</v>
      </c>
    </row>
    <row r="17" spans="1:10" ht="15.75" customHeight="1">
      <c r="A17" s="10">
        <f t="shared" si="0"/>
        <v>8</v>
      </c>
      <c r="B17" s="12" t="s">
        <v>2451</v>
      </c>
      <c r="C17" s="12" t="s">
        <v>2343</v>
      </c>
      <c r="D17" s="18">
        <v>0</v>
      </c>
      <c r="E17" s="18" t="s">
        <v>2420</v>
      </c>
      <c r="F17" s="18" t="s">
        <v>2756</v>
      </c>
      <c r="G17" s="18" t="s">
        <v>2560</v>
      </c>
      <c r="H17" s="22">
        <v>1</v>
      </c>
      <c r="I17" s="22">
        <v>9</v>
      </c>
      <c r="J17" s="22">
        <v>0</v>
      </c>
    </row>
    <row r="18" spans="1:10" ht="15.75" customHeight="1">
      <c r="A18" s="10">
        <f t="shared" si="0"/>
        <v>7</v>
      </c>
      <c r="B18" s="11" t="s">
        <v>2350</v>
      </c>
      <c r="C18" s="11" t="s">
        <v>2343</v>
      </c>
      <c r="D18" s="17" t="s">
        <v>2342</v>
      </c>
      <c r="E18" s="17" t="s">
        <v>2430</v>
      </c>
      <c r="F18" s="17" t="s">
        <v>2604</v>
      </c>
      <c r="G18" s="17" t="s">
        <v>2529</v>
      </c>
      <c r="H18" s="21">
        <v>3</v>
      </c>
      <c r="I18" s="21">
        <v>40</v>
      </c>
      <c r="J18" s="21">
        <v>0</v>
      </c>
    </row>
    <row r="19" spans="1:10" ht="15.75" customHeight="1">
      <c r="A19" s="10">
        <f t="shared" si="0"/>
        <v>6</v>
      </c>
      <c r="B19" s="12" t="s">
        <v>2340</v>
      </c>
      <c r="C19" s="12" t="s">
        <v>2343</v>
      </c>
      <c r="D19" s="18">
        <v>0</v>
      </c>
      <c r="E19" s="18" t="s">
        <v>2341</v>
      </c>
      <c r="F19" s="18" t="s">
        <v>2757</v>
      </c>
      <c r="G19" s="18" t="s">
        <v>2758</v>
      </c>
      <c r="H19" s="22">
        <v>4</v>
      </c>
      <c r="I19" s="22">
        <v>18</v>
      </c>
      <c r="J19" s="22">
        <v>0</v>
      </c>
    </row>
    <row r="20" spans="1:10" ht="15.75" customHeight="1">
      <c r="A20" s="10">
        <f t="shared" si="0"/>
        <v>5</v>
      </c>
      <c r="B20" s="11" t="s">
        <v>2362</v>
      </c>
      <c r="C20" s="11" t="s">
        <v>2343</v>
      </c>
      <c r="D20" s="17">
        <v>0</v>
      </c>
      <c r="E20" s="17" t="s">
        <v>2347</v>
      </c>
      <c r="F20" s="17" t="s">
        <v>2759</v>
      </c>
      <c r="G20" s="17" t="s">
        <v>2592</v>
      </c>
      <c r="H20" s="21">
        <v>4</v>
      </c>
      <c r="I20" s="21">
        <v>73</v>
      </c>
      <c r="J20" s="21">
        <v>0</v>
      </c>
    </row>
    <row r="21" spans="1:10" ht="15.75" customHeight="1">
      <c r="A21" s="10">
        <f t="shared" si="0"/>
        <v>4</v>
      </c>
      <c r="B21" s="12" t="s">
        <v>2365</v>
      </c>
      <c r="C21" s="12" t="s">
        <v>2343</v>
      </c>
      <c r="D21" s="18" t="s">
        <v>2342</v>
      </c>
      <c r="E21" s="18" t="s">
        <v>2558</v>
      </c>
      <c r="F21" s="18" t="s">
        <v>2760</v>
      </c>
      <c r="G21" s="18" t="s">
        <v>2761</v>
      </c>
      <c r="H21" s="22">
        <v>2</v>
      </c>
      <c r="I21" s="22">
        <v>9</v>
      </c>
      <c r="J21" s="22">
        <v>0</v>
      </c>
    </row>
    <row r="22" spans="1:10" ht="15.75" customHeight="1">
      <c r="A22" s="10">
        <f t="shared" si="0"/>
        <v>3</v>
      </c>
      <c r="B22" s="11" t="s">
        <v>2369</v>
      </c>
      <c r="C22" s="11" t="s">
        <v>2343</v>
      </c>
      <c r="D22" s="17" t="s">
        <v>2342</v>
      </c>
      <c r="E22" s="17" t="s">
        <v>2341</v>
      </c>
      <c r="F22" s="17" t="s">
        <v>2762</v>
      </c>
      <c r="G22" s="17" t="s">
        <v>2567</v>
      </c>
      <c r="H22" s="21">
        <v>3</v>
      </c>
      <c r="I22" s="21">
        <v>22</v>
      </c>
      <c r="J22" s="21">
        <v>0</v>
      </c>
    </row>
    <row r="23" spans="1:10" ht="15.75" customHeight="1">
      <c r="A23" s="10">
        <f t="shared" si="0"/>
        <v>2</v>
      </c>
      <c r="B23" s="12" t="s">
        <v>2386</v>
      </c>
      <c r="C23" s="12" t="s">
        <v>2343</v>
      </c>
      <c r="D23" s="18">
        <v>0</v>
      </c>
      <c r="E23" s="18" t="s">
        <v>2341</v>
      </c>
      <c r="F23" s="18" t="s">
        <v>2407</v>
      </c>
      <c r="G23" s="18" t="s">
        <v>2432</v>
      </c>
      <c r="H23" s="22">
        <v>1</v>
      </c>
      <c r="I23" s="22">
        <v>-4</v>
      </c>
      <c r="J23" s="22">
        <v>0</v>
      </c>
    </row>
    <row r="24" spans="1:10" ht="15.75" customHeight="1">
      <c r="A24" s="10">
        <f t="shared" si="0"/>
        <v>1</v>
      </c>
      <c r="B24" s="11" t="s">
        <v>2386</v>
      </c>
      <c r="C24" s="11" t="s">
        <v>2343</v>
      </c>
      <c r="D24" s="17">
        <v>0</v>
      </c>
      <c r="E24" s="17" t="s">
        <v>2341</v>
      </c>
      <c r="F24" s="17" t="s">
        <v>2407</v>
      </c>
      <c r="G24" s="17" t="s">
        <v>2432</v>
      </c>
      <c r="H24" s="21">
        <v>1</v>
      </c>
      <c r="I24" s="21">
        <v>-4</v>
      </c>
      <c r="J24" s="21">
        <v>0</v>
      </c>
    </row>
    <row r="25" spans="1:10" ht="15.75" customHeight="1">
      <c r="A25" s="10">
        <f t="shared" si="0"/>
        <v>0</v>
      </c>
      <c r="B25" s="12"/>
      <c r="C25" s="12"/>
      <c r="D25" s="18"/>
      <c r="E25" s="18"/>
      <c r="F25" s="18"/>
      <c r="G25" s="18"/>
      <c r="H25" s="22"/>
      <c r="I25" s="22"/>
      <c r="J25" s="22"/>
    </row>
    <row r="26" spans="1:10" ht="15.75" customHeight="1">
      <c r="A26" s="10">
        <f t="shared" si="0"/>
        <v>0</v>
      </c>
      <c r="B26" s="11"/>
      <c r="C26" s="11"/>
      <c r="D26" s="17"/>
      <c r="E26" s="17"/>
      <c r="F26" s="17"/>
      <c r="G26" s="17"/>
      <c r="H26" s="21"/>
      <c r="I26" s="21"/>
      <c r="J26" s="21"/>
    </row>
    <row r="27" spans="1:10" ht="15.75" customHeight="1">
      <c r="A27" s="10">
        <f t="shared" si="0"/>
        <v>0</v>
      </c>
      <c r="B27" s="12"/>
      <c r="C27" s="12"/>
      <c r="D27" s="18"/>
      <c r="E27" s="18"/>
      <c r="F27" s="18"/>
      <c r="G27" s="18"/>
      <c r="H27" s="22"/>
      <c r="I27" s="22"/>
      <c r="J27" s="22"/>
    </row>
    <row r="28" spans="1:10" ht="15.75" customHeight="1">
      <c r="A28" s="10">
        <f t="shared" si="0"/>
        <v>0</v>
      </c>
      <c r="B28" s="11"/>
      <c r="C28" s="11"/>
      <c r="D28" s="17"/>
      <c r="E28" s="17"/>
      <c r="F28" s="17"/>
      <c r="G28" s="17"/>
      <c r="H28" s="21"/>
      <c r="I28" s="21"/>
      <c r="J28" s="21"/>
    </row>
    <row r="29" spans="1:10" ht="15.75" customHeight="1">
      <c r="A29" s="10">
        <f t="shared" si="0"/>
        <v>0</v>
      </c>
      <c r="B29" s="12"/>
      <c r="C29" s="12"/>
      <c r="D29" s="18"/>
      <c r="E29" s="18"/>
      <c r="F29" s="18"/>
      <c r="G29" s="18"/>
      <c r="H29" s="22"/>
      <c r="I29" s="22"/>
      <c r="J29" s="22"/>
    </row>
    <row r="30" spans="1:10" ht="15.75" customHeight="1">
      <c r="A30" s="10">
        <f t="shared" si="0"/>
        <v>0</v>
      </c>
      <c r="B30" s="11"/>
      <c r="C30" s="11"/>
      <c r="D30" s="17"/>
      <c r="E30" s="17"/>
      <c r="F30" s="17"/>
      <c r="G30" s="17"/>
      <c r="H30" s="21"/>
      <c r="I30" s="21"/>
      <c r="J30" s="21"/>
    </row>
    <row r="31" spans="1:10" ht="15.75" customHeight="1">
      <c r="A31" s="10">
        <f t="shared" si="0"/>
        <v>0</v>
      </c>
      <c r="B31" s="12"/>
      <c r="C31" s="12"/>
      <c r="D31" s="18"/>
      <c r="E31" s="18"/>
      <c r="F31" s="18"/>
      <c r="G31" s="18"/>
      <c r="H31" s="22"/>
      <c r="I31" s="22"/>
      <c r="J31" s="22"/>
    </row>
    <row r="32" spans="1:10" ht="15.75" customHeight="1">
      <c r="A32" s="10">
        <f t="shared" si="0"/>
        <v>0</v>
      </c>
      <c r="B32" s="11"/>
      <c r="C32" s="11"/>
      <c r="D32" s="17"/>
      <c r="E32" s="17"/>
      <c r="F32" s="17"/>
      <c r="G32" s="17"/>
      <c r="H32" s="21"/>
      <c r="I32" s="21"/>
      <c r="J32" s="21"/>
    </row>
    <row r="33" spans="1:10" ht="15.75" customHeight="1">
      <c r="A33" s="10">
        <f t="shared" si="0"/>
        <v>0</v>
      </c>
      <c r="B33" s="12"/>
      <c r="C33" s="12"/>
      <c r="D33" s="18"/>
      <c r="E33" s="18"/>
      <c r="F33" s="18"/>
      <c r="G33" s="18"/>
      <c r="H33" s="22"/>
      <c r="I33" s="22"/>
      <c r="J33" s="22"/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69">
    <outlinePr summaryBelow="0" summaryRight="0"/>
  </sheetPr>
  <dimension ref="A1:Q1002"/>
  <sheetViews>
    <sheetView workbookViewId="0">
      <selection activeCell="H10" sqref="H10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16.5</v>
      </c>
      <c r="I2" s="2">
        <v>17.5</v>
      </c>
      <c r="J2" s="2">
        <v>10.5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0.73333333333333328</v>
      </c>
      <c r="J3" s="7">
        <f>COUNTIFS($A$12:$A$99,"&lt;="&amp;$B$2,$H$12:$H$99,"&gt;-1",J12:J99,"&lt;"&amp;J$2)/COUNTIFS($H$12:$H$99,"&gt;-1",$A$12:$A$99,"&lt;="&amp;$B$2,J$12:J$99,"&lt;&gt;"&amp;J$2)</f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>
        <f>IF(I3&gt;0.5, 100/(1-1/I3),100/I3-100)</f>
        <v>-274.99999999999989</v>
      </c>
      <c r="J4" s="8" t="e">
        <f>IF(J3&gt;0.5, 100/(1-1/J3),100/J3-100)</f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0.77777777777777779</v>
      </c>
      <c r="J5" s="7">
        <f>COUNTIFS($A$12:$A$99,"&lt;="&amp;$B$2,$H$12:$H$99,"&gt;-1",$D$12:$D$99,"@*",J$12:J$99,"&lt;"&amp;J$2)/COUNTIFS($A$12:$A$99,"&lt;="&amp;$B$2,$H$12:$H$99,"&gt;-1",$D$12:$D$99,"@*",J$12:J$99,"&lt;&gt;"&amp;J$2)</f>
        <v>1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>
        <f>IF(I5&gt;0.5, 100/(1-1/I5),100/I5-100)</f>
        <v>-350.00000000000017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0.66666666666666663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D8" s="8"/>
      <c r="G8" s="3" t="s">
        <v>2318</v>
      </c>
      <c r="H8" s="8" t="e">
        <f>IF(H7&gt;0.5, 100/(1-1/H7),100/H7-100)</f>
        <v>#DIV/0!</v>
      </c>
      <c r="I8" s="8">
        <f>IF(I7&gt;0.5, 100/(1-1/I7),100/I7-100)</f>
        <v>-200</v>
      </c>
      <c r="J8" s="8" t="e">
        <f>IF(J7&gt;0.5, 100/(1-1/J7),100/J7-100)</f>
        <v>#DIV/0!</v>
      </c>
    </row>
    <row r="9" spans="1:17" ht="15.75" customHeight="1">
      <c r="A9" s="1"/>
      <c r="B9" s="1" t="s">
        <v>2763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>
        <v>0</v>
      </c>
      <c r="L9">
        <v>0</v>
      </c>
      <c r="M9">
        <v>0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2436</v>
      </c>
      <c r="C12" s="11" t="s">
        <v>2380</v>
      </c>
      <c r="D12" s="17">
        <v>0</v>
      </c>
      <c r="E12" s="17" t="s">
        <v>2395</v>
      </c>
      <c r="F12" s="17" t="s">
        <v>2764</v>
      </c>
      <c r="G12" s="17" t="s">
        <v>2397</v>
      </c>
      <c r="H12" s="21">
        <v>0</v>
      </c>
      <c r="I12" s="21">
        <v>0</v>
      </c>
      <c r="J12" s="21">
        <v>0</v>
      </c>
    </row>
    <row r="13" spans="1:17" ht="15.75" customHeight="1">
      <c r="A13" s="10">
        <f t="shared" si="0"/>
        <v>21</v>
      </c>
      <c r="B13" s="12" t="s">
        <v>2439</v>
      </c>
      <c r="C13" s="12" t="s">
        <v>2380</v>
      </c>
      <c r="D13" s="18" t="s">
        <v>2342</v>
      </c>
      <c r="E13" s="18" t="s">
        <v>2355</v>
      </c>
      <c r="F13" s="18" t="s">
        <v>2765</v>
      </c>
      <c r="G13" s="18" t="s">
        <v>2766</v>
      </c>
      <c r="H13" s="22">
        <v>0</v>
      </c>
      <c r="I13" s="22">
        <v>0</v>
      </c>
      <c r="J13" s="22">
        <v>0</v>
      </c>
    </row>
    <row r="14" spans="1:17" ht="15.75" customHeight="1">
      <c r="A14" s="10">
        <f t="shared" si="0"/>
        <v>20</v>
      </c>
      <c r="B14" s="11" t="s">
        <v>2442</v>
      </c>
      <c r="C14" s="11" t="s">
        <v>2380</v>
      </c>
      <c r="D14" s="17">
        <v>0</v>
      </c>
      <c r="E14" s="17" t="s">
        <v>2387</v>
      </c>
      <c r="F14" s="17" t="s">
        <v>2767</v>
      </c>
      <c r="G14" s="17" t="s">
        <v>2488</v>
      </c>
      <c r="H14" s="21">
        <v>0</v>
      </c>
      <c r="I14" s="21">
        <v>0</v>
      </c>
      <c r="J14" s="21">
        <v>0</v>
      </c>
    </row>
    <row r="15" spans="1:17" ht="15.75" customHeight="1">
      <c r="A15" s="10">
        <f t="shared" si="0"/>
        <v>19</v>
      </c>
      <c r="B15" s="12" t="s">
        <v>2445</v>
      </c>
      <c r="C15" s="12" t="s">
        <v>2380</v>
      </c>
      <c r="D15" s="18">
        <v>0</v>
      </c>
      <c r="E15" s="18" t="s">
        <v>2351</v>
      </c>
      <c r="F15" s="18" t="s">
        <v>2598</v>
      </c>
      <c r="G15" s="18" t="s">
        <v>2491</v>
      </c>
      <c r="H15" s="22">
        <v>1</v>
      </c>
      <c r="I15" s="22">
        <v>4</v>
      </c>
      <c r="J15" s="22">
        <v>0</v>
      </c>
    </row>
    <row r="16" spans="1:17" ht="15.75" customHeight="1">
      <c r="A16" s="10">
        <f t="shared" si="0"/>
        <v>18</v>
      </c>
      <c r="B16" s="11" t="s">
        <v>2448</v>
      </c>
      <c r="C16" s="11" t="s">
        <v>2380</v>
      </c>
      <c r="D16" s="17" t="s">
        <v>2342</v>
      </c>
      <c r="E16" s="17" t="s">
        <v>2366</v>
      </c>
      <c r="F16" s="17" t="s">
        <v>2690</v>
      </c>
      <c r="G16" s="17" t="s">
        <v>2489</v>
      </c>
      <c r="H16" s="21">
        <v>0</v>
      </c>
      <c r="I16" s="21">
        <v>0</v>
      </c>
      <c r="J16" s="21">
        <v>0</v>
      </c>
    </row>
    <row r="17" spans="1:10" ht="15.75" customHeight="1">
      <c r="A17" s="10">
        <f t="shared" si="0"/>
        <v>17</v>
      </c>
      <c r="B17" s="12" t="s">
        <v>2451</v>
      </c>
      <c r="C17" s="12" t="s">
        <v>2380</v>
      </c>
      <c r="D17" s="18" t="s">
        <v>2342</v>
      </c>
      <c r="E17" s="18" t="s">
        <v>2370</v>
      </c>
      <c r="F17" s="18" t="s">
        <v>2691</v>
      </c>
      <c r="G17" s="18" t="s">
        <v>2460</v>
      </c>
      <c r="H17" s="22">
        <v>1</v>
      </c>
      <c r="I17" s="22">
        <v>9</v>
      </c>
      <c r="J17" s="22">
        <v>0</v>
      </c>
    </row>
    <row r="18" spans="1:10" ht="15.75" customHeight="1">
      <c r="A18" s="10">
        <f t="shared" si="0"/>
        <v>16</v>
      </c>
      <c r="B18" s="11" t="s">
        <v>2453</v>
      </c>
      <c r="C18" s="11" t="s">
        <v>2380</v>
      </c>
      <c r="D18" s="17">
        <v>0</v>
      </c>
      <c r="E18" s="17" t="s">
        <v>2391</v>
      </c>
      <c r="F18" s="17" t="s">
        <v>2692</v>
      </c>
      <c r="G18" s="17" t="s">
        <v>2429</v>
      </c>
      <c r="H18" s="21">
        <v>2</v>
      </c>
      <c r="I18" s="21">
        <v>8</v>
      </c>
      <c r="J18" s="21">
        <v>0</v>
      </c>
    </row>
    <row r="19" spans="1:10" ht="15.75" customHeight="1">
      <c r="A19" s="10">
        <f t="shared" si="0"/>
        <v>15</v>
      </c>
      <c r="B19" s="12" t="s">
        <v>2455</v>
      </c>
      <c r="C19" s="12" t="s">
        <v>2380</v>
      </c>
      <c r="D19" s="18">
        <v>0</v>
      </c>
      <c r="E19" s="18" t="s">
        <v>2366</v>
      </c>
      <c r="F19" s="18" t="s">
        <v>2693</v>
      </c>
      <c r="G19" s="18" t="s">
        <v>2429</v>
      </c>
      <c r="H19" s="22">
        <v>0</v>
      </c>
      <c r="I19" s="22">
        <v>0</v>
      </c>
      <c r="J19" s="22">
        <v>0</v>
      </c>
    </row>
    <row r="20" spans="1:10" ht="15.75" customHeight="1">
      <c r="A20" s="10">
        <f t="shared" si="0"/>
        <v>14</v>
      </c>
      <c r="B20" s="11" t="s">
        <v>2340</v>
      </c>
      <c r="C20" s="11" t="s">
        <v>2380</v>
      </c>
      <c r="D20" s="17" t="s">
        <v>2342</v>
      </c>
      <c r="E20" s="17" t="s">
        <v>2377</v>
      </c>
      <c r="F20" s="17" t="s">
        <v>2694</v>
      </c>
      <c r="G20" s="17" t="s">
        <v>2372</v>
      </c>
      <c r="H20" s="21">
        <v>0</v>
      </c>
      <c r="I20" s="21">
        <v>0</v>
      </c>
      <c r="J20" s="21">
        <v>0</v>
      </c>
    </row>
    <row r="21" spans="1:10" ht="15.75" customHeight="1">
      <c r="A21" s="10">
        <f t="shared" si="0"/>
        <v>13</v>
      </c>
      <c r="B21" s="12" t="s">
        <v>2358</v>
      </c>
      <c r="C21" s="12" t="s">
        <v>2380</v>
      </c>
      <c r="D21" s="18">
        <v>0</v>
      </c>
      <c r="E21" s="18" t="s">
        <v>2399</v>
      </c>
      <c r="F21" s="18" t="s">
        <v>2695</v>
      </c>
      <c r="G21" s="18" t="s">
        <v>2361</v>
      </c>
      <c r="H21" s="22">
        <v>0</v>
      </c>
      <c r="I21" s="22">
        <v>0</v>
      </c>
      <c r="J21" s="22">
        <v>0</v>
      </c>
    </row>
    <row r="22" spans="1:10" ht="15.75" customHeight="1">
      <c r="A22" s="10">
        <f t="shared" si="0"/>
        <v>12</v>
      </c>
      <c r="B22" s="11" t="s">
        <v>2362</v>
      </c>
      <c r="C22" s="11" t="s">
        <v>2380</v>
      </c>
      <c r="D22" s="17" t="s">
        <v>2342</v>
      </c>
      <c r="E22" s="17" t="s">
        <v>2352</v>
      </c>
      <c r="F22" s="17" t="s">
        <v>2692</v>
      </c>
      <c r="G22" s="17" t="s">
        <v>2679</v>
      </c>
      <c r="H22" s="21">
        <v>0</v>
      </c>
      <c r="I22" s="21">
        <v>0</v>
      </c>
      <c r="J22" s="21">
        <v>0</v>
      </c>
    </row>
    <row r="23" spans="1:10" ht="15.75" customHeight="1">
      <c r="A23" s="10">
        <f t="shared" si="0"/>
        <v>11</v>
      </c>
      <c r="B23" s="12" t="s">
        <v>2365</v>
      </c>
      <c r="C23" s="12" t="s">
        <v>2380</v>
      </c>
      <c r="D23" s="18" t="s">
        <v>2342</v>
      </c>
      <c r="E23" s="18" t="s">
        <v>2359</v>
      </c>
      <c r="F23" s="18" t="s">
        <v>2696</v>
      </c>
      <c r="G23" s="18" t="s">
        <v>2460</v>
      </c>
      <c r="H23" s="22">
        <v>0</v>
      </c>
      <c r="I23" s="22">
        <v>0</v>
      </c>
      <c r="J23" s="22">
        <v>0</v>
      </c>
    </row>
    <row r="24" spans="1:10" ht="15.75" customHeight="1">
      <c r="A24" s="10">
        <f t="shared" si="0"/>
        <v>10</v>
      </c>
      <c r="B24" s="11" t="s">
        <v>2369</v>
      </c>
      <c r="C24" s="11" t="s">
        <v>2380</v>
      </c>
      <c r="D24" s="17">
        <v>0</v>
      </c>
      <c r="E24" s="17" t="s">
        <v>2440</v>
      </c>
      <c r="F24" s="17" t="s">
        <v>2697</v>
      </c>
      <c r="G24" s="17" t="s">
        <v>2565</v>
      </c>
      <c r="H24" s="21">
        <v>3</v>
      </c>
      <c r="I24" s="21">
        <v>43</v>
      </c>
      <c r="J24" s="21">
        <v>0</v>
      </c>
    </row>
    <row r="25" spans="1:10" ht="15.75" customHeight="1">
      <c r="A25" s="10">
        <f t="shared" si="0"/>
        <v>9</v>
      </c>
      <c r="B25" s="12" t="s">
        <v>2373</v>
      </c>
      <c r="C25" s="12" t="s">
        <v>2380</v>
      </c>
      <c r="D25" s="18" t="s">
        <v>2342</v>
      </c>
      <c r="E25" s="18" t="s">
        <v>2415</v>
      </c>
      <c r="F25" s="18" t="s">
        <v>2698</v>
      </c>
      <c r="G25" s="18" t="s">
        <v>2632</v>
      </c>
      <c r="H25" s="22">
        <v>0</v>
      </c>
      <c r="I25" s="22">
        <v>0</v>
      </c>
      <c r="J25" s="22">
        <v>0</v>
      </c>
    </row>
    <row r="26" spans="1:10" ht="15.75" customHeight="1">
      <c r="A26" s="10">
        <f t="shared" si="0"/>
        <v>8</v>
      </c>
      <c r="B26" s="11" t="s">
        <v>2386</v>
      </c>
      <c r="C26" s="11" t="s">
        <v>2399</v>
      </c>
      <c r="D26" s="17">
        <v>0</v>
      </c>
      <c r="E26" s="17" t="s">
        <v>2391</v>
      </c>
      <c r="F26" s="17" t="s">
        <v>2768</v>
      </c>
      <c r="G26" s="17" t="s">
        <v>2424</v>
      </c>
      <c r="H26" s="21">
        <v>0</v>
      </c>
      <c r="I26" s="21">
        <v>0</v>
      </c>
      <c r="J26" s="21">
        <v>0</v>
      </c>
    </row>
    <row r="27" spans="1:10" ht="15.75" customHeight="1">
      <c r="A27" s="10">
        <f t="shared" si="0"/>
        <v>7</v>
      </c>
      <c r="B27" s="12" t="s">
        <v>2394</v>
      </c>
      <c r="C27" s="12" t="s">
        <v>2399</v>
      </c>
      <c r="D27" s="18" t="s">
        <v>2342</v>
      </c>
      <c r="E27" s="18" t="s">
        <v>2370</v>
      </c>
      <c r="F27" s="18" t="s">
        <v>2769</v>
      </c>
      <c r="G27" s="18" t="s">
        <v>2526</v>
      </c>
      <c r="H27" s="22">
        <v>4</v>
      </c>
      <c r="I27" s="22">
        <v>36</v>
      </c>
      <c r="J27" s="22">
        <v>1</v>
      </c>
    </row>
    <row r="28" spans="1:10" ht="15.75" customHeight="1">
      <c r="A28" s="10">
        <f t="shared" si="0"/>
        <v>6</v>
      </c>
      <c r="B28" s="11" t="s">
        <v>2362</v>
      </c>
      <c r="C28" s="11" t="s">
        <v>2380</v>
      </c>
      <c r="D28" s="17" t="s">
        <v>2342</v>
      </c>
      <c r="E28" s="17" t="s">
        <v>2352</v>
      </c>
      <c r="F28" s="17" t="s">
        <v>2692</v>
      </c>
      <c r="G28" s="17" t="s">
        <v>2679</v>
      </c>
      <c r="H28" s="21">
        <v>0</v>
      </c>
      <c r="I28" s="21">
        <v>0</v>
      </c>
      <c r="J28" s="21">
        <v>0</v>
      </c>
    </row>
    <row r="29" spans="1:10" ht="15.75" customHeight="1">
      <c r="A29" s="10">
        <f t="shared" si="0"/>
        <v>5</v>
      </c>
      <c r="B29" s="12" t="s">
        <v>2365</v>
      </c>
      <c r="C29" s="12" t="s">
        <v>2380</v>
      </c>
      <c r="D29" s="18" t="s">
        <v>2342</v>
      </c>
      <c r="E29" s="18" t="s">
        <v>2359</v>
      </c>
      <c r="F29" s="18" t="s">
        <v>2696</v>
      </c>
      <c r="G29" s="18" t="s">
        <v>2460</v>
      </c>
      <c r="H29" s="22">
        <v>0</v>
      </c>
      <c r="I29" s="22">
        <v>0</v>
      </c>
      <c r="J29" s="22">
        <v>0</v>
      </c>
    </row>
    <row r="30" spans="1:10" ht="15.75" customHeight="1">
      <c r="A30" s="10">
        <f t="shared" si="0"/>
        <v>4</v>
      </c>
      <c r="B30" s="11" t="s">
        <v>2369</v>
      </c>
      <c r="C30" s="11" t="s">
        <v>2380</v>
      </c>
      <c r="D30" s="17">
        <v>0</v>
      </c>
      <c r="E30" s="17" t="s">
        <v>2440</v>
      </c>
      <c r="F30" s="17" t="s">
        <v>2697</v>
      </c>
      <c r="G30" s="17" t="s">
        <v>2565</v>
      </c>
      <c r="H30" s="21">
        <v>3</v>
      </c>
      <c r="I30" s="21">
        <v>43</v>
      </c>
      <c r="J30" s="21">
        <v>0</v>
      </c>
    </row>
    <row r="31" spans="1:10" ht="15.75" customHeight="1">
      <c r="A31" s="10">
        <f t="shared" si="0"/>
        <v>3</v>
      </c>
      <c r="B31" s="12" t="s">
        <v>2373</v>
      </c>
      <c r="C31" s="12" t="s">
        <v>2380</v>
      </c>
      <c r="D31" s="18" t="s">
        <v>2342</v>
      </c>
      <c r="E31" s="18" t="s">
        <v>2415</v>
      </c>
      <c r="F31" s="18" t="s">
        <v>2698</v>
      </c>
      <c r="G31" s="18" t="s">
        <v>2632</v>
      </c>
      <c r="H31" s="22">
        <v>0</v>
      </c>
      <c r="I31" s="22">
        <v>0</v>
      </c>
      <c r="J31" s="22">
        <v>0</v>
      </c>
    </row>
    <row r="32" spans="1:10" ht="15.75" customHeight="1">
      <c r="A32" s="10">
        <f t="shared" si="0"/>
        <v>2</v>
      </c>
      <c r="B32" s="11" t="s">
        <v>2386</v>
      </c>
      <c r="C32" s="11" t="s">
        <v>2399</v>
      </c>
      <c r="D32" s="17">
        <v>0</v>
      </c>
      <c r="E32" s="17" t="s">
        <v>2391</v>
      </c>
      <c r="F32" s="17" t="s">
        <v>2768</v>
      </c>
      <c r="G32" s="17" t="s">
        <v>2424</v>
      </c>
      <c r="H32" s="21">
        <v>0</v>
      </c>
      <c r="I32" s="21">
        <v>0</v>
      </c>
      <c r="J32" s="21">
        <v>0</v>
      </c>
    </row>
    <row r="33" spans="1:10" ht="15.75" customHeight="1">
      <c r="A33" s="10">
        <f t="shared" si="0"/>
        <v>1</v>
      </c>
      <c r="B33" s="12" t="s">
        <v>2394</v>
      </c>
      <c r="C33" s="12" t="s">
        <v>2399</v>
      </c>
      <c r="D33" s="18" t="s">
        <v>2342</v>
      </c>
      <c r="E33" s="18" t="s">
        <v>2370</v>
      </c>
      <c r="F33" s="18" t="s">
        <v>2769</v>
      </c>
      <c r="G33" s="18" t="s">
        <v>2526</v>
      </c>
      <c r="H33" s="22">
        <v>4</v>
      </c>
      <c r="I33" s="22">
        <v>36</v>
      </c>
      <c r="J33" s="22">
        <v>1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274">
    <outlinePr summaryBelow="0" summaryRight="0"/>
  </sheetPr>
  <dimension ref="A1:Q1002"/>
  <sheetViews>
    <sheetView topLeftCell="N1" zoomScale="150" zoomScaleNormal="150" workbookViewId="0">
      <pane ySplit="11" topLeftCell="A28" activePane="bottomLeft" state="frozen"/>
      <selection pane="bottomLeft" activeCell="J9" sqref="J9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3" width="6.6640625" style="40" bestFit="1" customWidth="1"/>
    <col min="4" max="4" width="7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16.5</v>
      </c>
      <c r="I2" s="2">
        <v>17.5</v>
      </c>
      <c r="J2" s="2">
        <v>10.5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1</v>
      </c>
      <c r="J3" s="7">
        <f>COUNTIFS($A$12:$A$99,"&lt;="&amp;$B$2,$H$12:$H$99,"&gt;-1",J12:J99,"&lt;"&amp;J$2)/COUNTIFS($H$12:$H$99,"&gt;-1",$A$12:$A$99,"&lt;="&amp;$B$2,J$12:J$99,"&lt;&gt;"&amp;J$2)</f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 t="e">
        <f>IF(I3&gt;0.5, 100/(1-1/I3),100/I3-100)</f>
        <v>#DIV/0!</v>
      </c>
      <c r="J4" s="8" t="e">
        <f>IF(J3&gt;0.5, 100/(1-1/J3),100/J3-100)</f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1</v>
      </c>
      <c r="J5" s="7">
        <f>COUNTIFS($A$12:$A$99,"&lt;="&amp;$B$2,$H$12:$H$99,"&gt;-1",$D$12:$D$99,"@*",J$12:J$99,"&lt;"&amp;J$2)/COUNTIFS($A$12:$A$99,"&lt;="&amp;$B$2,$H$12:$H$99,"&gt;-1",$D$12:$D$99,"@*",J$12:J$99,"&lt;&gt;"&amp;J$2)</f>
        <v>1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 t="e">
        <f>IF(I5&gt;0.5, 100/(1-1/I5),100/I5-100)</f>
        <v>#DIV/0!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1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D8" s="8"/>
      <c r="G8" s="3" t="s">
        <v>2318</v>
      </c>
      <c r="H8" s="8" t="e">
        <f>IF(H7&gt;0.5, 100/(1-1/H7),100/H7-100)</f>
        <v>#DIV/0!</v>
      </c>
      <c r="I8" s="8" t="e">
        <f>IF(I7&gt;0.5, 100/(1-1/I7),100/I7-100)</f>
        <v>#DIV/0!</v>
      </c>
      <c r="J8" s="8" t="e">
        <f>IF(J7&gt;0.5, 100/(1-1/J7),100/J7-100)</f>
        <v>#DIV/0!</v>
      </c>
    </row>
    <row r="9" spans="1:17" ht="15.75" customHeight="1">
      <c r="A9" s="1"/>
      <c r="B9" s="1" t="s">
        <v>2770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>
        <v>0</v>
      </c>
      <c r="L9">
        <v>0</v>
      </c>
      <c r="M9">
        <v>0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2358</v>
      </c>
      <c r="C12" s="11" t="s">
        <v>2359</v>
      </c>
      <c r="D12" s="17" t="s">
        <v>2342</v>
      </c>
      <c r="E12" s="17" t="s">
        <v>2351</v>
      </c>
      <c r="F12" s="17" t="s">
        <v>2700</v>
      </c>
      <c r="G12" s="17" t="s">
        <v>2405</v>
      </c>
      <c r="H12" s="21">
        <v>0</v>
      </c>
      <c r="I12" s="21">
        <v>0</v>
      </c>
      <c r="J12" s="21">
        <v>0</v>
      </c>
    </row>
    <row r="13" spans="1:17" ht="15.75" customHeight="1">
      <c r="A13" s="10">
        <f t="shared" si="0"/>
        <v>21</v>
      </c>
      <c r="B13" s="12" t="s">
        <v>2362</v>
      </c>
      <c r="C13" s="12" t="s">
        <v>2359</v>
      </c>
      <c r="D13" s="18" t="s">
        <v>2342</v>
      </c>
      <c r="E13" s="18" t="s">
        <v>2370</v>
      </c>
      <c r="F13" s="18" t="s">
        <v>2533</v>
      </c>
      <c r="G13" s="18" t="s">
        <v>2405</v>
      </c>
      <c r="H13" s="22">
        <v>0</v>
      </c>
      <c r="I13" s="22">
        <v>0</v>
      </c>
      <c r="J13" s="22">
        <v>0</v>
      </c>
    </row>
    <row r="14" spans="1:17" ht="15.75" customHeight="1">
      <c r="A14" s="10">
        <f t="shared" si="0"/>
        <v>20</v>
      </c>
      <c r="B14" s="11" t="s">
        <v>2386</v>
      </c>
      <c r="C14" s="11" t="s">
        <v>2359</v>
      </c>
      <c r="D14" s="17" t="s">
        <v>2342</v>
      </c>
      <c r="E14" s="17" t="s">
        <v>2387</v>
      </c>
      <c r="F14" s="17" t="s">
        <v>2549</v>
      </c>
      <c r="G14" s="17" t="s">
        <v>2552</v>
      </c>
      <c r="H14" s="21">
        <v>1</v>
      </c>
      <c r="I14" s="21">
        <v>28</v>
      </c>
      <c r="J14" s="21">
        <v>0</v>
      </c>
    </row>
    <row r="15" spans="1:17" ht="15.75" customHeight="1">
      <c r="A15" s="10">
        <f t="shared" si="0"/>
        <v>19</v>
      </c>
      <c r="B15" s="12" t="s">
        <v>2390</v>
      </c>
      <c r="C15" s="12" t="s">
        <v>2359</v>
      </c>
      <c r="D15" s="18">
        <v>0</v>
      </c>
      <c r="E15" s="18" t="s">
        <v>2370</v>
      </c>
      <c r="F15" s="18" t="s">
        <v>2771</v>
      </c>
      <c r="G15" s="18" t="s">
        <v>2462</v>
      </c>
      <c r="H15" s="22">
        <v>0</v>
      </c>
      <c r="I15" s="22">
        <v>0</v>
      </c>
      <c r="J15" s="22">
        <v>0</v>
      </c>
    </row>
    <row r="16" spans="1:17" ht="15.75" customHeight="1">
      <c r="A16" s="10">
        <f t="shared" si="0"/>
        <v>18</v>
      </c>
      <c r="B16" s="11" t="s">
        <v>2346</v>
      </c>
      <c r="C16" s="11" t="s">
        <v>2399</v>
      </c>
      <c r="D16" s="17" t="s">
        <v>2342</v>
      </c>
      <c r="E16" s="17" t="s">
        <v>2420</v>
      </c>
      <c r="F16" s="17" t="s">
        <v>2517</v>
      </c>
      <c r="G16" s="17" t="s">
        <v>2674</v>
      </c>
      <c r="H16" s="21">
        <v>0</v>
      </c>
      <c r="I16" s="21">
        <v>0</v>
      </c>
      <c r="J16" s="21">
        <v>0</v>
      </c>
    </row>
    <row r="17" spans="1:10" ht="15.75" customHeight="1">
      <c r="A17" s="10">
        <f t="shared" si="0"/>
        <v>17</v>
      </c>
      <c r="B17" s="12" t="s">
        <v>2398</v>
      </c>
      <c r="C17" s="12" t="s">
        <v>2399</v>
      </c>
      <c r="D17" s="18">
        <v>0</v>
      </c>
      <c r="E17" s="18" t="s">
        <v>2387</v>
      </c>
      <c r="F17" s="18" t="s">
        <v>2737</v>
      </c>
      <c r="G17" s="18" t="s">
        <v>2500</v>
      </c>
      <c r="H17" s="22">
        <v>4</v>
      </c>
      <c r="I17" s="22">
        <v>42</v>
      </c>
      <c r="J17" s="22">
        <v>0</v>
      </c>
    </row>
    <row r="18" spans="1:10" ht="15.75" customHeight="1">
      <c r="A18" s="10">
        <f t="shared" si="0"/>
        <v>16</v>
      </c>
      <c r="B18" s="11" t="s">
        <v>2402</v>
      </c>
      <c r="C18" s="11" t="s">
        <v>2399</v>
      </c>
      <c r="D18" s="17" t="s">
        <v>2342</v>
      </c>
      <c r="E18" s="17" t="s">
        <v>2359</v>
      </c>
      <c r="F18" s="17" t="s">
        <v>2772</v>
      </c>
      <c r="G18" s="17" t="s">
        <v>2571</v>
      </c>
      <c r="H18" s="21">
        <v>2</v>
      </c>
      <c r="I18" s="21">
        <v>26</v>
      </c>
      <c r="J18" s="21">
        <v>0</v>
      </c>
    </row>
    <row r="19" spans="1:10" ht="15.75" customHeight="1">
      <c r="A19" s="10">
        <f t="shared" si="0"/>
        <v>15</v>
      </c>
      <c r="B19" s="12" t="s">
        <v>2406</v>
      </c>
      <c r="C19" s="12" t="s">
        <v>2399</v>
      </c>
      <c r="D19" s="18" t="s">
        <v>2342</v>
      </c>
      <c r="E19" s="18" t="s">
        <v>2574</v>
      </c>
      <c r="F19" s="18" t="s">
        <v>2700</v>
      </c>
      <c r="G19" s="18" t="s">
        <v>2450</v>
      </c>
      <c r="H19" s="22">
        <v>1</v>
      </c>
      <c r="I19" s="22">
        <v>15</v>
      </c>
      <c r="J19" s="22">
        <v>0</v>
      </c>
    </row>
    <row r="20" spans="1:10" ht="15.75" customHeight="1">
      <c r="A20" s="10">
        <f t="shared" si="0"/>
        <v>14</v>
      </c>
      <c r="B20" s="11" t="s">
        <v>2409</v>
      </c>
      <c r="C20" s="11" t="s">
        <v>2399</v>
      </c>
      <c r="D20" s="17">
        <v>0</v>
      </c>
      <c r="E20" s="17" t="s">
        <v>2440</v>
      </c>
      <c r="F20" s="17" t="s">
        <v>2517</v>
      </c>
      <c r="G20" s="17" t="s">
        <v>2773</v>
      </c>
      <c r="H20" s="21">
        <v>0</v>
      </c>
      <c r="I20" s="21">
        <v>0</v>
      </c>
      <c r="J20" s="21">
        <v>0</v>
      </c>
    </row>
    <row r="21" spans="1:10" ht="15.75" customHeight="1">
      <c r="A21" s="10">
        <f t="shared" si="0"/>
        <v>13</v>
      </c>
      <c r="B21" s="12" t="s">
        <v>2481</v>
      </c>
      <c r="C21" s="12" t="s">
        <v>2399</v>
      </c>
      <c r="D21" s="18">
        <v>0</v>
      </c>
      <c r="E21" s="18" t="s">
        <v>2352</v>
      </c>
      <c r="F21" s="18" t="s">
        <v>2579</v>
      </c>
      <c r="G21" s="18" t="s">
        <v>2405</v>
      </c>
      <c r="H21" s="22">
        <v>0</v>
      </c>
      <c r="I21" s="22">
        <v>0</v>
      </c>
      <c r="J21" s="22">
        <v>0</v>
      </c>
    </row>
    <row r="22" spans="1:10" ht="15.75" customHeight="1">
      <c r="A22" s="10">
        <f t="shared" si="0"/>
        <v>12</v>
      </c>
      <c r="B22" s="11" t="s">
        <v>2470</v>
      </c>
      <c r="C22" s="11" t="s">
        <v>2399</v>
      </c>
      <c r="D22" s="17">
        <v>0</v>
      </c>
      <c r="E22" s="17" t="s">
        <v>2474</v>
      </c>
      <c r="F22" s="17" t="s">
        <v>2726</v>
      </c>
      <c r="G22" s="17" t="s">
        <v>2405</v>
      </c>
      <c r="H22" s="21">
        <v>0</v>
      </c>
      <c r="I22" s="21">
        <v>0</v>
      </c>
      <c r="J22" s="21">
        <v>0</v>
      </c>
    </row>
    <row r="23" spans="1:10" ht="15.75" customHeight="1">
      <c r="A23" s="10">
        <f t="shared" si="0"/>
        <v>11</v>
      </c>
      <c r="B23" s="12" t="s">
        <v>2471</v>
      </c>
      <c r="C23" s="12" t="s">
        <v>2399</v>
      </c>
      <c r="D23" s="18" t="s">
        <v>2342</v>
      </c>
      <c r="E23" s="18" t="s">
        <v>2343</v>
      </c>
      <c r="F23" s="18" t="s">
        <v>2774</v>
      </c>
      <c r="G23" s="18" t="s">
        <v>2364</v>
      </c>
      <c r="H23" s="22">
        <v>0</v>
      </c>
      <c r="I23" s="22">
        <v>0</v>
      </c>
      <c r="J23" s="22">
        <v>0</v>
      </c>
    </row>
    <row r="24" spans="1:10" ht="15.75" customHeight="1">
      <c r="A24" s="10">
        <f t="shared" si="0"/>
        <v>10</v>
      </c>
      <c r="B24" s="11" t="s">
        <v>2412</v>
      </c>
      <c r="C24" s="11" t="s">
        <v>2399</v>
      </c>
      <c r="D24" s="17" t="s">
        <v>2342</v>
      </c>
      <c r="E24" s="17" t="s">
        <v>2377</v>
      </c>
      <c r="F24" s="17" t="s">
        <v>2775</v>
      </c>
      <c r="G24" s="17" t="s">
        <v>2397</v>
      </c>
      <c r="H24" s="21">
        <v>0</v>
      </c>
      <c r="I24" s="21">
        <v>0</v>
      </c>
      <c r="J24" s="21">
        <v>0</v>
      </c>
    </row>
    <row r="25" spans="1:10" ht="15.75" customHeight="1">
      <c r="A25" s="10">
        <f t="shared" si="0"/>
        <v>9</v>
      </c>
      <c r="B25" s="12" t="s">
        <v>2417</v>
      </c>
      <c r="C25" s="12" t="s">
        <v>2430</v>
      </c>
      <c r="D25" s="18" t="s">
        <v>2342</v>
      </c>
      <c r="E25" s="18" t="s">
        <v>287</v>
      </c>
      <c r="F25" s="18" t="s">
        <v>2776</v>
      </c>
      <c r="G25" s="18" t="s">
        <v>2405</v>
      </c>
      <c r="H25" s="22">
        <v>0</v>
      </c>
      <c r="I25" s="22">
        <v>0</v>
      </c>
      <c r="J25" s="22">
        <v>0</v>
      </c>
    </row>
    <row r="26" spans="1:10" ht="15.75" customHeight="1">
      <c r="A26" s="10">
        <f t="shared" si="0"/>
        <v>8</v>
      </c>
      <c r="B26" s="11" t="s">
        <v>2419</v>
      </c>
      <c r="C26" s="11" t="s">
        <v>2430</v>
      </c>
      <c r="D26" s="17">
        <v>0</v>
      </c>
      <c r="E26" s="17" t="s">
        <v>2474</v>
      </c>
      <c r="F26" s="17" t="s">
        <v>2777</v>
      </c>
      <c r="G26" s="17" t="s">
        <v>2405</v>
      </c>
      <c r="H26" s="21">
        <v>0</v>
      </c>
      <c r="I26" s="21">
        <v>0</v>
      </c>
      <c r="J26" s="21">
        <v>0</v>
      </c>
    </row>
    <row r="27" spans="1:10" ht="15.75" customHeight="1">
      <c r="A27" s="10">
        <f t="shared" si="0"/>
        <v>7</v>
      </c>
      <c r="B27" s="12" t="s">
        <v>2422</v>
      </c>
      <c r="C27" s="12" t="s">
        <v>2430</v>
      </c>
      <c r="D27" s="18" t="s">
        <v>2342</v>
      </c>
      <c r="E27" s="18" t="s">
        <v>2347</v>
      </c>
      <c r="F27" s="18" t="s">
        <v>2360</v>
      </c>
      <c r="G27" s="18" t="s">
        <v>2405</v>
      </c>
      <c r="H27" s="22">
        <v>0</v>
      </c>
      <c r="I27" s="22">
        <v>0</v>
      </c>
      <c r="J27" s="22">
        <v>0</v>
      </c>
    </row>
    <row r="28" spans="1:10" ht="15.75" customHeight="1">
      <c r="A28" s="10">
        <f t="shared" si="0"/>
        <v>6</v>
      </c>
      <c r="B28" s="11" t="s">
        <v>2481</v>
      </c>
      <c r="C28" s="11" t="s">
        <v>2399</v>
      </c>
      <c r="D28" s="17">
        <v>0</v>
      </c>
      <c r="E28" s="17" t="s">
        <v>2352</v>
      </c>
      <c r="F28" s="17" t="s">
        <v>2579</v>
      </c>
      <c r="G28" s="17" t="s">
        <v>2405</v>
      </c>
      <c r="H28" s="21">
        <v>0</v>
      </c>
      <c r="I28" s="21">
        <v>0</v>
      </c>
      <c r="J28" s="21">
        <v>0</v>
      </c>
    </row>
    <row r="29" spans="1:10" ht="15.75" customHeight="1">
      <c r="A29" s="10">
        <f t="shared" si="0"/>
        <v>5</v>
      </c>
      <c r="B29" s="12" t="s">
        <v>2470</v>
      </c>
      <c r="C29" s="12" t="s">
        <v>2399</v>
      </c>
      <c r="D29" s="18">
        <v>0</v>
      </c>
      <c r="E29" s="18" t="s">
        <v>2474</v>
      </c>
      <c r="F29" s="18" t="s">
        <v>2726</v>
      </c>
      <c r="G29" s="18" t="s">
        <v>2405</v>
      </c>
      <c r="H29" s="22">
        <v>0</v>
      </c>
      <c r="I29" s="22">
        <v>0</v>
      </c>
      <c r="J29" s="22">
        <v>0</v>
      </c>
    </row>
    <row r="30" spans="1:10" ht="15.75" customHeight="1">
      <c r="A30" s="10">
        <f t="shared" si="0"/>
        <v>4</v>
      </c>
      <c r="B30" s="11" t="s">
        <v>2471</v>
      </c>
      <c r="C30" s="11" t="s">
        <v>2399</v>
      </c>
      <c r="D30" s="17" t="s">
        <v>2342</v>
      </c>
      <c r="E30" s="17" t="s">
        <v>2343</v>
      </c>
      <c r="F30" s="17" t="s">
        <v>2774</v>
      </c>
      <c r="G30" s="17" t="s">
        <v>2364</v>
      </c>
      <c r="H30" s="21">
        <v>0</v>
      </c>
      <c r="I30" s="21">
        <v>0</v>
      </c>
      <c r="J30" s="21">
        <v>0</v>
      </c>
    </row>
    <row r="31" spans="1:10" ht="15.75" customHeight="1">
      <c r="A31" s="10">
        <f t="shared" si="0"/>
        <v>3</v>
      </c>
      <c r="B31" s="12" t="s">
        <v>2412</v>
      </c>
      <c r="C31" s="12" t="s">
        <v>2399</v>
      </c>
      <c r="D31" s="18" t="s">
        <v>2342</v>
      </c>
      <c r="E31" s="18" t="s">
        <v>2377</v>
      </c>
      <c r="F31" s="18" t="s">
        <v>2775</v>
      </c>
      <c r="G31" s="18" t="s">
        <v>2397</v>
      </c>
      <c r="H31" s="22">
        <v>0</v>
      </c>
      <c r="I31" s="22">
        <v>0</v>
      </c>
      <c r="J31" s="22">
        <v>0</v>
      </c>
    </row>
    <row r="32" spans="1:10" ht="15.75" customHeight="1">
      <c r="A32" s="10">
        <f t="shared" si="0"/>
        <v>2</v>
      </c>
      <c r="B32" s="11" t="s">
        <v>2417</v>
      </c>
      <c r="C32" s="11" t="s">
        <v>2430</v>
      </c>
      <c r="D32" s="17" t="s">
        <v>2342</v>
      </c>
      <c r="E32" s="17" t="s">
        <v>287</v>
      </c>
      <c r="F32" s="17" t="s">
        <v>2776</v>
      </c>
      <c r="G32" s="17" t="s">
        <v>2405</v>
      </c>
      <c r="H32" s="21">
        <v>0</v>
      </c>
      <c r="I32" s="21">
        <v>0</v>
      </c>
      <c r="J32" s="21">
        <v>0</v>
      </c>
    </row>
    <row r="33" spans="1:10" ht="15.75" customHeight="1">
      <c r="A33" s="10">
        <f t="shared" si="0"/>
        <v>1</v>
      </c>
      <c r="B33" s="12" t="s">
        <v>2419</v>
      </c>
      <c r="C33" s="12" t="s">
        <v>2430</v>
      </c>
      <c r="D33" s="18">
        <v>0</v>
      </c>
      <c r="E33" s="18" t="s">
        <v>2474</v>
      </c>
      <c r="F33" s="18" t="s">
        <v>2777</v>
      </c>
      <c r="G33" s="18" t="s">
        <v>2405</v>
      </c>
      <c r="H33" s="22">
        <v>0</v>
      </c>
      <c r="I33" s="22">
        <v>0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276">
    <outlinePr summaryBelow="0" summaryRight="0"/>
  </sheetPr>
  <dimension ref="A1:Q1002"/>
  <sheetViews>
    <sheetView zoomScale="150" zoomScaleNormal="150" workbookViewId="0">
      <selection activeCell="H9" sqref="H9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3" width="6.6640625" style="40" bestFit="1" customWidth="1"/>
    <col min="4" max="4" width="7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16.5</v>
      </c>
      <c r="I2" s="2">
        <v>17.5</v>
      </c>
      <c r="J2" s="2">
        <v>10.5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0.75</v>
      </c>
      <c r="J3" s="7">
        <f>COUNTIFS($A$12:$A$99,"&lt;="&amp;$B$2,$H$12:$H$99,"&gt;-1",J12:J99,"&lt;"&amp;J$2)/COUNTIFS($H$12:$H$99,"&gt;-1",$A$12:$A$99,"&lt;="&amp;$B$2,J$12:J$99,"&lt;&gt;"&amp;J$2)</f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>
        <f>IF(I3&gt;0.5, 100/(1-1/I3),100/I3-100)</f>
        <v>-300.00000000000006</v>
      </c>
      <c r="J4" s="8" t="e">
        <f>IF(J3&gt;0.5, 100/(1-1/J3),100/J3-100)</f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0.75</v>
      </c>
      <c r="J5" s="7">
        <f>COUNTIFS($A$12:$A$99,"&lt;="&amp;$B$2,$H$12:$H$99,"&gt;-1",$D$12:$D$99,"@*",J$12:J$99,"&lt;"&amp;J$2)/COUNTIFS($A$12:$A$99,"&lt;="&amp;$B$2,$H$12:$H$99,"&gt;-1",$D$12:$D$99,"@*",J$12:J$99,"&lt;&gt;"&amp;J$2)</f>
        <v>1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>
        <f>IF(I5&gt;0.5, 100/(1-1/I5),100/I5-100)</f>
        <v>-300.00000000000006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0.75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D8" s="8"/>
      <c r="G8" s="3" t="s">
        <v>2318</v>
      </c>
      <c r="H8" s="8" t="e">
        <f>IF(H7&gt;0.5, 100/(1-1/H7),100/H7-100)</f>
        <v>#DIV/0!</v>
      </c>
      <c r="I8" s="8">
        <f>IF(I7&gt;0.5, 100/(1-1/I7),100/I7-100)</f>
        <v>-300.00000000000006</v>
      </c>
      <c r="J8" s="8" t="e">
        <f>IF(J7&gt;0.5, 100/(1-1/J7),100/J7-100)</f>
        <v>#DIV/0!</v>
      </c>
    </row>
    <row r="9" spans="1:17" ht="15.75" customHeight="1">
      <c r="A9" s="1"/>
      <c r="B9" s="1" t="s">
        <v>2778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>
        <v>0</v>
      </c>
      <c r="L9">
        <v>0</v>
      </c>
      <c r="M9">
        <v>0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8</v>
      </c>
      <c r="B12" s="11" t="s">
        <v>2390</v>
      </c>
      <c r="C12" s="11" t="s">
        <v>2399</v>
      </c>
      <c r="D12" s="17">
        <v>0</v>
      </c>
      <c r="E12" s="17" t="s">
        <v>2377</v>
      </c>
      <c r="F12" s="17" t="s">
        <v>2779</v>
      </c>
      <c r="G12" s="17" t="s">
        <v>2462</v>
      </c>
      <c r="H12" s="21">
        <v>0</v>
      </c>
      <c r="I12" s="21">
        <v>0</v>
      </c>
      <c r="J12" s="21">
        <v>0</v>
      </c>
    </row>
    <row r="13" spans="1:17" ht="15.75" customHeight="1">
      <c r="A13" s="10">
        <f t="shared" si="0"/>
        <v>7</v>
      </c>
      <c r="B13" s="12" t="s">
        <v>2394</v>
      </c>
      <c r="C13" s="12" t="s">
        <v>2399</v>
      </c>
      <c r="D13" s="18" t="s">
        <v>2342</v>
      </c>
      <c r="E13" s="18" t="s">
        <v>2370</v>
      </c>
      <c r="F13" s="18" t="s">
        <v>2769</v>
      </c>
      <c r="G13" s="18" t="s">
        <v>2780</v>
      </c>
      <c r="H13" s="22">
        <v>0</v>
      </c>
      <c r="I13" s="22">
        <v>0</v>
      </c>
      <c r="J13" s="22">
        <v>0</v>
      </c>
    </row>
    <row r="14" spans="1:17" ht="15.75" customHeight="1">
      <c r="A14" s="10">
        <f t="shared" si="0"/>
        <v>6</v>
      </c>
      <c r="B14" s="11" t="s">
        <v>2346</v>
      </c>
      <c r="C14" s="11" t="s">
        <v>2399</v>
      </c>
      <c r="D14" s="17" t="s">
        <v>2342</v>
      </c>
      <c r="E14" s="17" t="s">
        <v>2420</v>
      </c>
      <c r="F14" s="17" t="s">
        <v>2517</v>
      </c>
      <c r="G14" s="17" t="s">
        <v>2460</v>
      </c>
      <c r="H14" s="21">
        <v>1</v>
      </c>
      <c r="I14" s="21">
        <v>14</v>
      </c>
      <c r="J14" s="21">
        <v>0</v>
      </c>
    </row>
    <row r="15" spans="1:17" ht="15.75" customHeight="1">
      <c r="A15" s="10">
        <f t="shared" si="0"/>
        <v>5</v>
      </c>
      <c r="B15" s="12" t="s">
        <v>2398</v>
      </c>
      <c r="C15" s="12" t="s">
        <v>2399</v>
      </c>
      <c r="D15" s="18">
        <v>0</v>
      </c>
      <c r="E15" s="18" t="s">
        <v>2387</v>
      </c>
      <c r="F15" s="18" t="s">
        <v>2737</v>
      </c>
      <c r="G15" s="18" t="s">
        <v>2508</v>
      </c>
      <c r="H15" s="22">
        <v>2</v>
      </c>
      <c r="I15" s="22">
        <v>11</v>
      </c>
      <c r="J15" s="22">
        <v>0</v>
      </c>
    </row>
    <row r="16" spans="1:17" ht="15.75" customHeight="1">
      <c r="A16" s="10">
        <f t="shared" si="0"/>
        <v>4</v>
      </c>
      <c r="B16" s="11" t="s">
        <v>2402</v>
      </c>
      <c r="C16" s="11" t="s">
        <v>2399</v>
      </c>
      <c r="D16" s="17" t="s">
        <v>2342</v>
      </c>
      <c r="E16" s="17" t="s">
        <v>2359</v>
      </c>
      <c r="F16" s="17" t="s">
        <v>2772</v>
      </c>
      <c r="G16" s="17" t="s">
        <v>2375</v>
      </c>
      <c r="H16" s="21">
        <v>3</v>
      </c>
      <c r="I16" s="21">
        <v>54</v>
      </c>
      <c r="J16" s="21">
        <v>0</v>
      </c>
    </row>
    <row r="17" spans="1:10" ht="15.75" customHeight="1">
      <c r="A17" s="10">
        <f t="shared" si="0"/>
        <v>3</v>
      </c>
      <c r="B17" s="12" t="s">
        <v>2412</v>
      </c>
      <c r="C17" s="12" t="s">
        <v>2399</v>
      </c>
      <c r="D17" s="18" t="s">
        <v>2342</v>
      </c>
      <c r="E17" s="18" t="s">
        <v>2377</v>
      </c>
      <c r="F17" s="18" t="s">
        <v>2775</v>
      </c>
      <c r="G17" s="18" t="s">
        <v>2508</v>
      </c>
      <c r="H17" s="22">
        <v>1</v>
      </c>
      <c r="I17" s="22">
        <v>11</v>
      </c>
      <c r="J17" s="22">
        <v>0</v>
      </c>
    </row>
    <row r="18" spans="1:10" ht="15.75" customHeight="1">
      <c r="A18" s="10">
        <f t="shared" si="0"/>
        <v>2</v>
      </c>
      <c r="B18" s="11" t="s">
        <v>2414</v>
      </c>
      <c r="C18" s="11" t="s">
        <v>2399</v>
      </c>
      <c r="D18" s="17">
        <v>0</v>
      </c>
      <c r="E18" s="17" t="s">
        <v>2558</v>
      </c>
      <c r="F18" s="17" t="s">
        <v>2781</v>
      </c>
      <c r="G18" s="17" t="s">
        <v>2450</v>
      </c>
      <c r="H18" s="21">
        <v>3</v>
      </c>
      <c r="I18" s="21">
        <v>26</v>
      </c>
      <c r="J18" s="21">
        <v>0</v>
      </c>
    </row>
    <row r="19" spans="1:10" ht="15.75" customHeight="1">
      <c r="A19" s="10">
        <f t="shared" si="0"/>
        <v>1</v>
      </c>
      <c r="B19" s="12" t="s">
        <v>2417</v>
      </c>
      <c r="C19" s="12" t="s">
        <v>2399</v>
      </c>
      <c r="D19" s="18">
        <v>0</v>
      </c>
      <c r="E19" s="18" t="s">
        <v>2548</v>
      </c>
      <c r="F19" s="18" t="s">
        <v>2566</v>
      </c>
      <c r="G19" s="18" t="s">
        <v>2609</v>
      </c>
      <c r="H19" s="22">
        <v>1</v>
      </c>
      <c r="I19" s="22">
        <v>17</v>
      </c>
      <c r="J19" s="22">
        <v>0</v>
      </c>
    </row>
    <row r="20" spans="1:10" ht="15.75" customHeight="1">
      <c r="A20" s="10">
        <f t="shared" si="0"/>
        <v>0</v>
      </c>
      <c r="B20" s="11"/>
      <c r="C20" s="11"/>
      <c r="D20" s="17"/>
      <c r="E20" s="17"/>
      <c r="F20" s="17"/>
      <c r="G20" s="17"/>
      <c r="H20" s="21"/>
      <c r="I20" s="21"/>
      <c r="J20" s="21"/>
    </row>
    <row r="21" spans="1:10" ht="15.75" customHeight="1">
      <c r="A21" s="10">
        <f t="shared" si="0"/>
        <v>0</v>
      </c>
      <c r="B21" s="12"/>
      <c r="C21" s="12"/>
      <c r="D21" s="18"/>
      <c r="E21" s="18"/>
      <c r="F21" s="18"/>
      <c r="G21" s="18"/>
      <c r="H21" s="22"/>
      <c r="I21" s="22"/>
      <c r="J21" s="22"/>
    </row>
    <row r="22" spans="1:10" ht="15.75" customHeight="1">
      <c r="A22" s="10">
        <f t="shared" si="0"/>
        <v>0</v>
      </c>
      <c r="B22" s="11"/>
      <c r="C22" s="11"/>
      <c r="D22" s="17"/>
      <c r="E22" s="17"/>
      <c r="F22" s="17"/>
      <c r="G22" s="17"/>
      <c r="H22" s="21"/>
      <c r="I22" s="21"/>
      <c r="J22" s="21"/>
    </row>
    <row r="23" spans="1:10" ht="15.75" customHeight="1">
      <c r="A23" s="10">
        <f t="shared" si="0"/>
        <v>0</v>
      </c>
      <c r="B23" s="12"/>
      <c r="C23" s="12"/>
      <c r="D23" s="18"/>
      <c r="E23" s="18"/>
      <c r="F23" s="18"/>
      <c r="G23" s="18"/>
      <c r="H23" s="22"/>
      <c r="I23" s="22"/>
      <c r="J23" s="22"/>
    </row>
    <row r="24" spans="1:10" ht="15.75" customHeight="1">
      <c r="A24" s="10">
        <f t="shared" si="0"/>
        <v>0</v>
      </c>
      <c r="B24" s="11"/>
      <c r="C24" s="11"/>
      <c r="D24" s="17"/>
      <c r="E24" s="17"/>
      <c r="F24" s="17"/>
      <c r="G24" s="17"/>
      <c r="H24" s="21"/>
      <c r="I24" s="21"/>
      <c r="J24" s="21"/>
    </row>
    <row r="25" spans="1:10" ht="15.75" customHeight="1">
      <c r="A25" s="10">
        <f t="shared" si="0"/>
        <v>0</v>
      </c>
      <c r="B25" s="12"/>
      <c r="C25" s="12"/>
      <c r="D25" s="18"/>
      <c r="E25" s="18"/>
      <c r="F25" s="18"/>
      <c r="G25" s="18"/>
      <c r="H25" s="22"/>
      <c r="I25" s="22"/>
      <c r="J25" s="22"/>
    </row>
    <row r="26" spans="1:10" ht="15.75" customHeight="1">
      <c r="A26" s="10">
        <f t="shared" si="0"/>
        <v>0</v>
      </c>
      <c r="B26" s="11"/>
      <c r="C26" s="11"/>
      <c r="D26" s="17"/>
      <c r="E26" s="17"/>
      <c r="F26" s="17"/>
      <c r="G26" s="17"/>
      <c r="H26" s="21"/>
      <c r="I26" s="21"/>
      <c r="J26" s="21"/>
    </row>
    <row r="27" spans="1:10" ht="15.75" customHeight="1">
      <c r="A27" s="10">
        <f t="shared" si="0"/>
        <v>0</v>
      </c>
      <c r="B27" s="12"/>
      <c r="C27" s="12"/>
      <c r="D27" s="18"/>
      <c r="E27" s="18"/>
      <c r="F27" s="18"/>
      <c r="G27" s="18"/>
      <c r="H27" s="22"/>
      <c r="I27" s="22"/>
      <c r="J27" s="22"/>
    </row>
    <row r="28" spans="1:10" ht="15.75" customHeight="1">
      <c r="A28" s="10">
        <f t="shared" si="0"/>
        <v>0</v>
      </c>
      <c r="B28" s="11"/>
      <c r="C28" s="11"/>
      <c r="D28" s="17"/>
      <c r="E28" s="17"/>
      <c r="F28" s="17"/>
      <c r="G28" s="17"/>
      <c r="H28" s="21"/>
      <c r="I28" s="21"/>
      <c r="J28" s="21"/>
    </row>
    <row r="29" spans="1:10" ht="15.75" customHeight="1">
      <c r="A29" s="10">
        <f t="shared" si="0"/>
        <v>0</v>
      </c>
      <c r="B29" s="12"/>
      <c r="C29" s="12"/>
      <c r="D29" s="18"/>
      <c r="E29" s="18"/>
      <c r="F29" s="18"/>
      <c r="G29" s="18"/>
      <c r="H29" s="22"/>
      <c r="I29" s="22"/>
      <c r="J29" s="22"/>
    </row>
    <row r="30" spans="1:10" ht="15.75" customHeight="1">
      <c r="A30" s="10">
        <f t="shared" si="0"/>
        <v>0</v>
      </c>
      <c r="B30" s="11"/>
      <c r="C30" s="11"/>
      <c r="D30" s="17"/>
      <c r="E30" s="17"/>
      <c r="F30" s="17"/>
      <c r="G30" s="17"/>
      <c r="H30" s="21"/>
      <c r="I30" s="21"/>
      <c r="J30" s="21"/>
    </row>
    <row r="31" spans="1:10" ht="15.75" customHeight="1">
      <c r="A31" s="10">
        <f t="shared" si="0"/>
        <v>0</v>
      </c>
      <c r="B31" s="12"/>
      <c r="C31" s="12"/>
      <c r="D31" s="18"/>
      <c r="E31" s="18"/>
      <c r="F31" s="18"/>
      <c r="G31" s="18"/>
      <c r="H31" s="22"/>
      <c r="I31" s="22"/>
      <c r="J31" s="22"/>
    </row>
    <row r="32" spans="1:10" ht="15.75" customHeight="1">
      <c r="A32" s="10">
        <f t="shared" si="0"/>
        <v>0</v>
      </c>
      <c r="B32" s="11"/>
      <c r="C32" s="11"/>
      <c r="D32" s="17"/>
      <c r="E32" s="17"/>
      <c r="F32" s="17"/>
      <c r="G32" s="17"/>
      <c r="H32" s="21"/>
      <c r="I32" s="21"/>
      <c r="J32" s="21"/>
    </row>
    <row r="33" spans="1:10" ht="15.75" customHeight="1">
      <c r="A33" s="10">
        <f t="shared" si="0"/>
        <v>0</v>
      </c>
      <c r="B33" s="12"/>
      <c r="C33" s="12"/>
      <c r="D33" s="18"/>
      <c r="E33" s="18"/>
      <c r="F33" s="18"/>
      <c r="G33" s="18"/>
      <c r="H33" s="22"/>
      <c r="I33" s="22"/>
      <c r="J33" s="22"/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299">
    <outlinePr summaryBelow="0" summaryRight="0"/>
  </sheetPr>
  <dimension ref="A1:Q1001"/>
  <sheetViews>
    <sheetView zoomScale="150" zoomScaleNormal="150" workbookViewId="0">
      <selection activeCell="B9" sqref="B9"/>
    </sheetView>
  </sheetViews>
  <sheetFormatPr baseColWidth="10" defaultColWidth="14.5" defaultRowHeight="15.75" customHeight="1"/>
  <cols>
    <col min="1" max="1" width="8.83203125" style="40" customWidth="1"/>
    <col min="2" max="2" width="14.6640625" style="40" bestFit="1" customWidth="1"/>
    <col min="3" max="3" width="6.6640625" style="40" bestFit="1" customWidth="1"/>
    <col min="4" max="4" width="7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14.1640625" style="40" bestFit="1" customWidth="1"/>
    <col min="9" max="9" width="7.5" style="40" customWidth="1"/>
    <col min="10" max="10" width="11.83203125" style="40" customWidth="1"/>
    <col min="11" max="11" width="7.83203125" style="40" customWidth="1"/>
    <col min="12" max="12" width="9.5" style="40" customWidth="1"/>
    <col min="13" max="13" width="10.5" style="40" customWidth="1"/>
    <col min="14" max="14" width="13" style="40" customWidth="1"/>
    <col min="15" max="16" width="14.6640625" style="40" bestFit="1" customWidth="1"/>
  </cols>
  <sheetData>
    <row r="1" spans="1:17" ht="15.75" customHeight="1">
      <c r="A1" s="1"/>
      <c r="B1" s="20" t="s">
        <v>2313</v>
      </c>
      <c r="C1" s="20"/>
      <c r="H1" s="20" t="str">
        <f t="shared" ref="H1:N1" si="0">H11</f>
        <v>Comp</v>
      </c>
      <c r="I1" s="20" t="str">
        <f t="shared" si="0"/>
        <v>Att</v>
      </c>
      <c r="J1" s="20" t="str">
        <f t="shared" si="0"/>
        <v>P Yds</v>
      </c>
      <c r="K1" s="20" t="str">
        <f t="shared" si="0"/>
        <v>P TD</v>
      </c>
      <c r="L1" s="20" t="str">
        <f t="shared" si="0"/>
        <v>Int</v>
      </c>
      <c r="M1" s="20" t="str">
        <f t="shared" si="0"/>
        <v>Rush Yds</v>
      </c>
      <c r="N1" s="20" t="str">
        <f t="shared" si="0"/>
        <v>Rush Att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21.5</v>
      </c>
      <c r="I2" s="2">
        <v>33.5</v>
      </c>
      <c r="J2" s="2">
        <v>224.5</v>
      </c>
      <c r="K2" s="2">
        <v>11.5</v>
      </c>
      <c r="L2" s="5">
        <v>2.5</v>
      </c>
      <c r="M2" s="5">
        <v>1.5</v>
      </c>
      <c r="N2" s="5">
        <v>1.5</v>
      </c>
    </row>
    <row r="3" spans="1:17" ht="15.75" customHeight="1">
      <c r="A3" s="1"/>
      <c r="B3" s="6"/>
      <c r="C3" s="6"/>
      <c r="D3" s="7">
        <v>0.45</v>
      </c>
      <c r="E3" s="20" t="s">
        <v>2316</v>
      </c>
      <c r="G3" s="3" t="s">
        <v>2317</v>
      </c>
      <c r="H3" s="7">
        <f t="shared" ref="H3:N3" si="1">COUNTIFS($A$12:$A$98,"&lt;="&amp;$B$2,$H$12:$H$98,"&gt;0",H12:H98,"&lt;"&amp;H$2)/COUNTIFS($H$12:$H$98,"&gt;0",$A$12:$A$98,"&lt;="&amp;$B$2,H$12:H$98,"&lt;&gt;"&amp;H$2)</f>
        <v>0.5</v>
      </c>
      <c r="I3" s="7">
        <f t="shared" si="1"/>
        <v>0.5</v>
      </c>
      <c r="J3" s="7">
        <f t="shared" si="1"/>
        <v>0.625</v>
      </c>
      <c r="K3" s="7">
        <f t="shared" si="1"/>
        <v>1</v>
      </c>
      <c r="L3" s="7">
        <f t="shared" si="1"/>
        <v>0.875</v>
      </c>
      <c r="M3" s="7">
        <f t="shared" si="1"/>
        <v>0.5</v>
      </c>
      <c r="N3" s="7">
        <f t="shared" si="1"/>
        <v>0.25</v>
      </c>
    </row>
    <row r="4" spans="1:17" ht="15.75" customHeight="1">
      <c r="A4" s="1"/>
      <c r="D4" s="8">
        <f>IF(D3&gt;0.5, 100/(1-1/D3),100/D3-100)</f>
        <v>122.22222222222223</v>
      </c>
      <c r="G4" s="3" t="s">
        <v>2318</v>
      </c>
      <c r="H4" s="8">
        <f t="shared" ref="H4:N4" si="2">IF(H3&gt;0.5, 100/(1-1/H3),100/H3-100)</f>
        <v>100</v>
      </c>
      <c r="I4" s="8">
        <f t="shared" si="2"/>
        <v>100</v>
      </c>
      <c r="J4" s="8">
        <f t="shared" si="2"/>
        <v>-166.66666666666663</v>
      </c>
      <c r="K4" s="8" t="e">
        <f t="shared" si="2"/>
        <v>#DIV/0!</v>
      </c>
      <c r="L4" s="8">
        <f t="shared" si="2"/>
        <v>-700.00000000000034</v>
      </c>
      <c r="M4" s="8">
        <f t="shared" si="2"/>
        <v>100</v>
      </c>
      <c r="N4" s="8">
        <f t="shared" si="2"/>
        <v>300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N5" si="3">COUNTIFS($A$12:$A$98,"&lt;="&amp;$B$2,$H$12:$H$98,"&gt;0",$D$12:$D$98,"@*",H$12:H$98,"&lt;"&amp;H$2)/COUNTIFS($A$12:$A$98,"&lt;="&amp;$B$2,$H$12:$H$98,"&gt;0",$D$12:$D$98,"@*",H$12:H$98,"&lt;&gt;"&amp;H$2)</f>
        <v>0.66666666666666663</v>
      </c>
      <c r="I5" s="7">
        <f t="shared" si="3"/>
        <v>0.66666666666666663</v>
      </c>
      <c r="J5" s="7">
        <f t="shared" si="3"/>
        <v>1</v>
      </c>
      <c r="K5" s="7">
        <f t="shared" si="3"/>
        <v>1</v>
      </c>
      <c r="L5" s="7">
        <f t="shared" si="3"/>
        <v>0.66666666666666663</v>
      </c>
      <c r="M5" s="7">
        <f t="shared" si="3"/>
        <v>0</v>
      </c>
      <c r="N5" s="7">
        <f t="shared" si="3"/>
        <v>0</v>
      </c>
    </row>
    <row r="6" spans="1:17" ht="15.75" customHeight="1">
      <c r="A6" s="1"/>
      <c r="D6" s="8"/>
      <c r="G6" s="3" t="s">
        <v>2318</v>
      </c>
      <c r="H6" s="8">
        <f t="shared" ref="H6:N6" si="4">IF(H5&gt;0.5, 100/(1-1/H5),100/H5-100)</f>
        <v>-200</v>
      </c>
      <c r="I6" s="8">
        <f t="shared" si="4"/>
        <v>-200</v>
      </c>
      <c r="J6" s="8" t="e">
        <f t="shared" si="4"/>
        <v>#DIV/0!</v>
      </c>
      <c r="K6" s="8" t="e">
        <f t="shared" si="4"/>
        <v>#DIV/0!</v>
      </c>
      <c r="L6" s="8">
        <f t="shared" si="4"/>
        <v>-200</v>
      </c>
      <c r="M6" s="8" t="e">
        <f t="shared" si="4"/>
        <v>#DIV/0!</v>
      </c>
      <c r="N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N7" si="5">COUNTIFS($A$12:$A$98,"&lt;="&amp;$B$2,$H$12:$H$98,"&gt;0",$D$12:$D$98,"&lt;&gt;@*",H$12:H$98,"&lt;"&amp;H$2)/COUNTIFS($A$12:$A$98,"&lt;="&amp;$B$2,$H$12:$H$98,"&gt;0",$D$12:$D$98,"&lt;&gt;@*",H$12:H$98,"&lt;&gt;"&amp;H$2)</f>
        <v>0.4</v>
      </c>
      <c r="I7" s="7">
        <f t="shared" si="5"/>
        <v>0.4</v>
      </c>
      <c r="J7" s="7">
        <f t="shared" si="5"/>
        <v>0.4</v>
      </c>
      <c r="K7" s="7">
        <f t="shared" si="5"/>
        <v>1</v>
      </c>
      <c r="L7" s="7">
        <f t="shared" si="5"/>
        <v>1</v>
      </c>
      <c r="M7" s="7">
        <f t="shared" si="5"/>
        <v>0.8</v>
      </c>
      <c r="N7" s="7">
        <f t="shared" si="5"/>
        <v>0.4</v>
      </c>
    </row>
    <row r="8" spans="1:17" ht="15.75" customHeight="1">
      <c r="A8" s="1"/>
      <c r="F8" s="8"/>
      <c r="G8" s="3" t="s">
        <v>2318</v>
      </c>
      <c r="H8" s="8">
        <f t="shared" ref="H8:N8" si="6">IF(H7&gt;0.5, 100/(1-1/H7),100/H7-100)</f>
        <v>150</v>
      </c>
      <c r="I8" s="8">
        <f t="shared" si="6"/>
        <v>150</v>
      </c>
      <c r="J8" s="8">
        <f t="shared" si="6"/>
        <v>150</v>
      </c>
      <c r="K8" s="8" t="e">
        <f t="shared" si="6"/>
        <v>#DIV/0!</v>
      </c>
      <c r="L8" s="8" t="e">
        <f t="shared" si="6"/>
        <v>#DIV/0!</v>
      </c>
      <c r="M8" s="8">
        <f t="shared" si="6"/>
        <v>-400</v>
      </c>
      <c r="N8" s="8">
        <f t="shared" si="6"/>
        <v>150</v>
      </c>
    </row>
    <row r="9" spans="1:17" ht="15.75" customHeight="1">
      <c r="A9" s="1"/>
      <c r="B9" s="1" t="s">
        <v>2782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2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797</v>
      </c>
      <c r="I11" s="19" t="s">
        <v>798</v>
      </c>
      <c r="J11" s="19" t="s">
        <v>2328</v>
      </c>
      <c r="K11" s="19" t="s">
        <v>2329</v>
      </c>
      <c r="L11" s="19" t="s">
        <v>2330</v>
      </c>
      <c r="M11" s="19" t="s">
        <v>2331</v>
      </c>
      <c r="N11" s="19" t="s">
        <v>2332</v>
      </c>
    </row>
    <row r="12" spans="1:17" ht="15.75" customHeight="1">
      <c r="A12" s="10">
        <f>COUNTIF(H12:H98,"&gt;0")</f>
        <v>8</v>
      </c>
      <c r="B12" s="11" t="s">
        <v>2394</v>
      </c>
      <c r="C12" s="11" t="s">
        <v>2479</v>
      </c>
      <c r="D12" s="17" t="s">
        <v>2342</v>
      </c>
      <c r="E12" s="17" t="s">
        <v>2366</v>
      </c>
      <c r="F12" s="17" t="s">
        <v>2554</v>
      </c>
      <c r="G12" s="17" t="s">
        <v>2345</v>
      </c>
      <c r="H12" s="21">
        <v>14</v>
      </c>
      <c r="I12" s="21">
        <v>27</v>
      </c>
      <c r="J12" s="21">
        <v>174</v>
      </c>
      <c r="K12" s="21">
        <v>2</v>
      </c>
      <c r="L12" s="21">
        <v>1</v>
      </c>
      <c r="M12" s="21">
        <v>15</v>
      </c>
      <c r="N12" s="21">
        <v>4</v>
      </c>
    </row>
    <row r="13" spans="1:17" ht="15.75" customHeight="1">
      <c r="A13" s="10">
        <f>COUNTIF(H13:H99,"&gt;0")</f>
        <v>7</v>
      </c>
      <c r="B13" s="12" t="s">
        <v>2346</v>
      </c>
      <c r="C13" s="12" t="s">
        <v>2479</v>
      </c>
      <c r="D13" s="18">
        <v>0</v>
      </c>
      <c r="E13" s="18" t="s">
        <v>2474</v>
      </c>
      <c r="F13" s="18" t="s">
        <v>2783</v>
      </c>
      <c r="G13" s="18" t="s">
        <v>2345</v>
      </c>
      <c r="H13" s="22">
        <v>24</v>
      </c>
      <c r="I13" s="22">
        <v>28</v>
      </c>
      <c r="J13" s="22">
        <v>229</v>
      </c>
      <c r="K13" s="22">
        <v>2</v>
      </c>
      <c r="L13" s="22">
        <v>0</v>
      </c>
      <c r="M13" s="22">
        <v>-3</v>
      </c>
      <c r="N13" s="22">
        <v>3</v>
      </c>
    </row>
    <row r="14" spans="1:17" ht="15.75" customHeight="1">
      <c r="A14" s="10">
        <f>COUNTIF(H14:H100,"&gt;0")</f>
        <v>6</v>
      </c>
      <c r="B14" s="11" t="s">
        <v>2398</v>
      </c>
      <c r="C14" s="11" t="s">
        <v>2479</v>
      </c>
      <c r="D14" s="17">
        <v>0</v>
      </c>
      <c r="E14" s="17" t="s">
        <v>2494</v>
      </c>
      <c r="F14" s="17" t="s">
        <v>2374</v>
      </c>
      <c r="G14" s="17" t="s">
        <v>2345</v>
      </c>
      <c r="H14" s="21">
        <v>13</v>
      </c>
      <c r="I14" s="21">
        <v>20</v>
      </c>
      <c r="J14" s="21">
        <v>131</v>
      </c>
      <c r="K14" s="21">
        <v>1</v>
      </c>
      <c r="L14" s="21">
        <v>0</v>
      </c>
      <c r="M14" s="21">
        <v>0</v>
      </c>
      <c r="N14" s="21">
        <v>0</v>
      </c>
    </row>
    <row r="15" spans="1:17" ht="15.75" customHeight="1">
      <c r="A15" s="10">
        <f t="shared" ref="A15:A46" si="7">COUNTIF(H15:H102,"&gt;0")</f>
        <v>5</v>
      </c>
      <c r="B15" s="11" t="s">
        <v>2406</v>
      </c>
      <c r="C15" s="11" t="s">
        <v>2479</v>
      </c>
      <c r="D15" s="17">
        <v>0</v>
      </c>
      <c r="E15" s="17" t="s">
        <v>2430</v>
      </c>
      <c r="F15" s="17" t="s">
        <v>2784</v>
      </c>
      <c r="G15" s="17" t="s">
        <v>2345</v>
      </c>
      <c r="H15" s="21">
        <v>20</v>
      </c>
      <c r="I15" s="21">
        <v>36</v>
      </c>
      <c r="J15" s="21">
        <v>251</v>
      </c>
      <c r="K15" s="21">
        <v>2</v>
      </c>
      <c r="L15" s="21">
        <v>1</v>
      </c>
      <c r="M15" s="21">
        <v>0</v>
      </c>
      <c r="N15" s="21">
        <v>0</v>
      </c>
    </row>
    <row r="16" spans="1:17" ht="15.75" customHeight="1">
      <c r="A16" s="10">
        <f t="shared" si="7"/>
        <v>4</v>
      </c>
      <c r="B16" s="12" t="s">
        <v>2409</v>
      </c>
      <c r="C16" s="12" t="s">
        <v>2479</v>
      </c>
      <c r="D16" s="18">
        <v>0</v>
      </c>
      <c r="E16" s="18" t="s">
        <v>2420</v>
      </c>
      <c r="F16" s="18" t="s">
        <v>2579</v>
      </c>
      <c r="G16" s="18" t="s">
        <v>2345</v>
      </c>
      <c r="H16" s="22">
        <v>26</v>
      </c>
      <c r="I16" s="22">
        <v>35</v>
      </c>
      <c r="J16" s="22">
        <v>191</v>
      </c>
      <c r="K16" s="22">
        <v>1</v>
      </c>
      <c r="L16" s="22">
        <v>1</v>
      </c>
      <c r="M16" s="22">
        <v>5</v>
      </c>
      <c r="N16" s="22">
        <v>3</v>
      </c>
    </row>
    <row r="17" spans="1:14" ht="15.75" customHeight="1">
      <c r="A17" s="10">
        <f t="shared" si="7"/>
        <v>3</v>
      </c>
      <c r="B17" s="11" t="s">
        <v>2481</v>
      </c>
      <c r="C17" s="11" t="s">
        <v>2479</v>
      </c>
      <c r="D17" s="17">
        <v>0</v>
      </c>
      <c r="E17" s="17" t="s">
        <v>2355</v>
      </c>
      <c r="F17" s="17" t="s">
        <v>2785</v>
      </c>
      <c r="G17" s="17" t="s">
        <v>2345</v>
      </c>
      <c r="H17" s="21">
        <v>22</v>
      </c>
      <c r="I17" s="21">
        <v>38</v>
      </c>
      <c r="J17" s="21">
        <v>242</v>
      </c>
      <c r="K17" s="21">
        <v>1</v>
      </c>
      <c r="L17" s="21">
        <v>0</v>
      </c>
      <c r="M17" s="21">
        <v>-1</v>
      </c>
      <c r="N17" s="21">
        <v>2</v>
      </c>
    </row>
    <row r="18" spans="1:14" ht="15.75" customHeight="1">
      <c r="A18" s="10">
        <f t="shared" si="7"/>
        <v>2</v>
      </c>
      <c r="B18" s="12" t="s">
        <v>2470</v>
      </c>
      <c r="C18" s="12" t="s">
        <v>2479</v>
      </c>
      <c r="D18" s="18" t="s">
        <v>2342</v>
      </c>
      <c r="E18" s="18" t="s">
        <v>2468</v>
      </c>
      <c r="F18" s="18" t="s">
        <v>2622</v>
      </c>
      <c r="G18" s="18" t="s">
        <v>2345</v>
      </c>
      <c r="H18" s="22">
        <v>23</v>
      </c>
      <c r="I18" s="22">
        <v>44</v>
      </c>
      <c r="J18" s="22">
        <v>221</v>
      </c>
      <c r="K18" s="22">
        <v>1</v>
      </c>
      <c r="L18" s="22">
        <v>4</v>
      </c>
      <c r="M18" s="22">
        <v>15</v>
      </c>
      <c r="N18" s="22">
        <v>2</v>
      </c>
    </row>
    <row r="19" spans="1:14" ht="15.75" customHeight="1">
      <c r="A19" s="10">
        <f t="shared" si="7"/>
        <v>1</v>
      </c>
      <c r="B19" s="11" t="s">
        <v>2471</v>
      </c>
      <c r="C19" s="11" t="s">
        <v>2479</v>
      </c>
      <c r="D19" s="17" t="s">
        <v>2342</v>
      </c>
      <c r="E19" s="17" t="s">
        <v>2474</v>
      </c>
      <c r="F19" s="17" t="s">
        <v>2723</v>
      </c>
      <c r="G19" s="17" t="s">
        <v>2345</v>
      </c>
      <c r="H19" s="21">
        <v>8</v>
      </c>
      <c r="I19" s="21">
        <v>16</v>
      </c>
      <c r="J19" s="21">
        <v>85</v>
      </c>
      <c r="K19" s="21">
        <v>0</v>
      </c>
      <c r="L19" s="21">
        <v>1</v>
      </c>
      <c r="M19" s="21">
        <v>4</v>
      </c>
      <c r="N19" s="21">
        <v>4</v>
      </c>
    </row>
    <row r="20" spans="1:14" ht="15.75" customHeight="1">
      <c r="A20" s="10">
        <f t="shared" si="7"/>
        <v>0</v>
      </c>
      <c r="B20" s="12"/>
      <c r="C20" s="12"/>
      <c r="D20" s="18"/>
      <c r="E20" s="18"/>
      <c r="F20" s="18"/>
      <c r="G20" s="18"/>
      <c r="H20" s="22"/>
      <c r="I20" s="22"/>
      <c r="J20" s="22"/>
      <c r="K20" s="22"/>
      <c r="L20" s="22"/>
      <c r="M20" s="22"/>
      <c r="N20" s="22"/>
    </row>
    <row r="21" spans="1:14" ht="15.75" customHeight="1">
      <c r="A21" s="10">
        <f t="shared" si="7"/>
        <v>0</v>
      </c>
      <c r="B21" s="11"/>
      <c r="C21" s="11"/>
      <c r="D21" s="17"/>
      <c r="E21" s="17"/>
      <c r="F21" s="17"/>
      <c r="G21" s="17"/>
      <c r="H21" s="21"/>
      <c r="I21" s="21"/>
      <c r="J21" s="21"/>
      <c r="K21" s="21"/>
      <c r="L21" s="21"/>
      <c r="M21" s="21"/>
      <c r="N21" s="21"/>
    </row>
    <row r="22" spans="1:14" ht="15.75" customHeight="1">
      <c r="A22" s="10">
        <f t="shared" si="7"/>
        <v>0</v>
      </c>
      <c r="B22" s="12"/>
      <c r="C22" s="12"/>
      <c r="D22" s="18"/>
      <c r="E22" s="18"/>
      <c r="F22" s="18"/>
      <c r="G22" s="18"/>
      <c r="H22" s="22"/>
      <c r="I22" s="22"/>
      <c r="J22" s="22"/>
      <c r="K22" s="22"/>
      <c r="L22" s="22"/>
      <c r="M22" s="22"/>
      <c r="N22" s="22"/>
    </row>
    <row r="23" spans="1:14" ht="15.75" customHeight="1">
      <c r="A23" s="10">
        <f t="shared" si="7"/>
        <v>0</v>
      </c>
      <c r="B23" s="11"/>
      <c r="C23" s="11"/>
      <c r="D23" s="17"/>
      <c r="E23" s="17"/>
      <c r="F23" s="17"/>
      <c r="G23" s="17"/>
      <c r="H23" s="21"/>
      <c r="I23" s="21"/>
      <c r="J23" s="21"/>
      <c r="K23" s="21"/>
      <c r="L23" s="21"/>
      <c r="M23" s="21"/>
      <c r="N23" s="21"/>
    </row>
    <row r="24" spans="1:14" ht="15.75" customHeight="1">
      <c r="A24" s="10">
        <f t="shared" si="7"/>
        <v>0</v>
      </c>
      <c r="B24" s="12"/>
      <c r="C24" s="12"/>
      <c r="D24" s="18"/>
      <c r="E24" s="18"/>
      <c r="F24" s="18"/>
      <c r="G24" s="18"/>
      <c r="H24" s="22"/>
      <c r="I24" s="22"/>
      <c r="J24" s="22"/>
      <c r="K24" s="22"/>
      <c r="L24" s="22"/>
      <c r="M24" s="22"/>
      <c r="N24" s="22"/>
    </row>
    <row r="25" spans="1:14" ht="15.75" customHeight="1">
      <c r="A25" s="10">
        <f t="shared" si="7"/>
        <v>0</v>
      </c>
      <c r="B25" s="11"/>
      <c r="C25" s="11"/>
      <c r="D25" s="17"/>
      <c r="E25" s="17"/>
      <c r="F25" s="17"/>
      <c r="G25" s="17"/>
      <c r="H25" s="21"/>
      <c r="I25" s="21"/>
      <c r="J25" s="21"/>
      <c r="K25" s="21"/>
      <c r="L25" s="21"/>
      <c r="M25" s="21"/>
      <c r="N25" s="21"/>
    </row>
    <row r="26" spans="1:14" ht="15.75" customHeight="1">
      <c r="A26" s="10">
        <f t="shared" si="7"/>
        <v>0</v>
      </c>
      <c r="B26" s="12"/>
      <c r="C26" s="12"/>
      <c r="D26" s="18"/>
      <c r="E26" s="18"/>
      <c r="F26" s="18"/>
      <c r="G26" s="18"/>
      <c r="H26" s="22"/>
      <c r="I26" s="22"/>
      <c r="J26" s="22"/>
      <c r="K26" s="22"/>
      <c r="L26" s="22"/>
      <c r="M26" s="22"/>
      <c r="N26" s="22"/>
    </row>
    <row r="27" spans="1:14" ht="15.75" customHeight="1">
      <c r="A27" s="10">
        <f t="shared" si="7"/>
        <v>0</v>
      </c>
      <c r="B27" s="11"/>
      <c r="C27" s="11"/>
      <c r="D27" s="17"/>
      <c r="E27" s="17"/>
      <c r="F27" s="17"/>
      <c r="G27" s="17"/>
      <c r="H27" s="21"/>
      <c r="I27" s="21"/>
      <c r="J27" s="21"/>
      <c r="K27" s="21"/>
      <c r="L27" s="21"/>
      <c r="M27" s="21"/>
      <c r="N27" s="21"/>
    </row>
    <row r="28" spans="1:14" ht="15.75" customHeight="1">
      <c r="A28" s="10">
        <f t="shared" si="7"/>
        <v>0</v>
      </c>
      <c r="B28" s="12"/>
      <c r="C28" s="12"/>
      <c r="D28" s="18"/>
      <c r="E28" s="18"/>
      <c r="F28" s="18"/>
      <c r="G28" s="18"/>
      <c r="H28" s="22"/>
      <c r="I28" s="22"/>
      <c r="J28" s="22"/>
      <c r="K28" s="22"/>
      <c r="L28" s="22"/>
      <c r="M28" s="22"/>
      <c r="N28" s="22"/>
    </row>
    <row r="29" spans="1:14" ht="15.75" customHeight="1">
      <c r="A29" s="10">
        <f t="shared" si="7"/>
        <v>0</v>
      </c>
      <c r="B29" s="11"/>
      <c r="C29" s="11"/>
      <c r="D29" s="17"/>
      <c r="E29" s="17"/>
      <c r="F29" s="17"/>
      <c r="G29" s="17"/>
      <c r="H29" s="21"/>
      <c r="I29" s="21"/>
      <c r="J29" s="21"/>
      <c r="K29" s="21"/>
      <c r="L29" s="21"/>
      <c r="M29" s="21"/>
      <c r="N29" s="21"/>
    </row>
    <row r="30" spans="1:14" ht="15.75" customHeight="1">
      <c r="A30" s="10">
        <f t="shared" si="7"/>
        <v>0</v>
      </c>
      <c r="B30" s="12"/>
      <c r="C30" s="12"/>
      <c r="D30" s="18"/>
      <c r="E30" s="18"/>
      <c r="F30" s="18"/>
      <c r="G30" s="18"/>
      <c r="H30" s="22"/>
      <c r="I30" s="22"/>
      <c r="J30" s="22"/>
      <c r="K30" s="22"/>
      <c r="L30" s="22"/>
      <c r="M30" s="22"/>
      <c r="N30" s="22"/>
    </row>
    <row r="31" spans="1:14" ht="15.75" customHeight="1">
      <c r="A31" s="10">
        <f t="shared" si="7"/>
        <v>0</v>
      </c>
      <c r="B31" s="11"/>
      <c r="C31" s="11"/>
      <c r="D31" s="17"/>
      <c r="E31" s="17"/>
      <c r="F31" s="17"/>
      <c r="G31" s="17"/>
      <c r="H31" s="21"/>
      <c r="I31" s="21"/>
      <c r="J31" s="21"/>
      <c r="K31" s="21"/>
      <c r="L31" s="21"/>
      <c r="M31" s="21"/>
      <c r="N31" s="21"/>
    </row>
    <row r="32" spans="1:14" ht="15.75" customHeight="1">
      <c r="A32" s="10">
        <f t="shared" si="7"/>
        <v>0</v>
      </c>
      <c r="B32" s="12"/>
      <c r="C32" s="12"/>
      <c r="D32" s="18"/>
      <c r="E32" s="18"/>
      <c r="F32" s="18"/>
      <c r="G32" s="18"/>
      <c r="H32" s="22"/>
      <c r="I32" s="22"/>
      <c r="J32" s="22"/>
      <c r="K32" s="22"/>
      <c r="L32" s="22"/>
      <c r="M32" s="22"/>
      <c r="N32" s="22"/>
    </row>
    <row r="33" spans="1:14" ht="15.75" customHeight="1">
      <c r="A33" s="10">
        <f t="shared" si="7"/>
        <v>0</v>
      </c>
      <c r="B33" s="11"/>
      <c r="C33" s="11"/>
      <c r="D33" s="17"/>
      <c r="E33" s="17"/>
      <c r="F33" s="17"/>
      <c r="G33" s="17"/>
      <c r="H33" s="21"/>
      <c r="I33" s="21"/>
      <c r="J33" s="21"/>
      <c r="K33" s="21"/>
      <c r="L33" s="21"/>
      <c r="M33" s="21"/>
      <c r="N33" s="21"/>
    </row>
    <row r="34" spans="1:14" ht="15.75" customHeight="1">
      <c r="A34" s="10">
        <f t="shared" si="7"/>
        <v>0</v>
      </c>
      <c r="B34" s="12"/>
      <c r="C34" s="12"/>
      <c r="D34" s="18"/>
      <c r="E34" s="18"/>
      <c r="F34" s="18"/>
      <c r="G34" s="18"/>
      <c r="H34" s="22"/>
      <c r="I34" s="22"/>
      <c r="J34" s="22"/>
      <c r="K34" s="22"/>
      <c r="L34" s="22"/>
      <c r="M34" s="22"/>
      <c r="N34" s="22"/>
    </row>
    <row r="35" spans="1:14" ht="15.75" customHeight="1">
      <c r="A35" s="10">
        <f t="shared" si="7"/>
        <v>0</v>
      </c>
      <c r="B35" s="11"/>
      <c r="C35" s="11"/>
      <c r="D35" s="17"/>
      <c r="E35" s="17"/>
      <c r="F35" s="17"/>
      <c r="G35" s="17"/>
      <c r="H35" s="21"/>
      <c r="I35" s="21"/>
      <c r="J35" s="21"/>
      <c r="K35" s="21"/>
      <c r="L35" s="21"/>
      <c r="M35" s="21"/>
      <c r="N35" s="21"/>
    </row>
    <row r="36" spans="1:14" ht="15.75" customHeight="1">
      <c r="A36" s="10">
        <f t="shared" si="7"/>
        <v>0</v>
      </c>
      <c r="B36" s="12"/>
      <c r="C36" s="12"/>
      <c r="D36" s="18"/>
      <c r="E36" s="18"/>
      <c r="F36" s="18"/>
      <c r="G36" s="18"/>
      <c r="H36" s="22"/>
      <c r="I36" s="22"/>
      <c r="J36" s="22"/>
      <c r="K36" s="22"/>
      <c r="L36" s="22"/>
      <c r="M36" s="22"/>
      <c r="N36" s="22"/>
    </row>
    <row r="37" spans="1:14" ht="15.75" customHeight="1">
      <c r="A37" s="10">
        <f t="shared" si="7"/>
        <v>0</v>
      </c>
      <c r="B37" s="11"/>
      <c r="C37" s="11"/>
      <c r="D37" s="17"/>
      <c r="E37" s="17"/>
      <c r="F37" s="17"/>
      <c r="G37" s="17"/>
      <c r="H37" s="21"/>
      <c r="I37" s="21"/>
      <c r="J37" s="21"/>
      <c r="K37" s="21"/>
      <c r="L37" s="21"/>
      <c r="M37" s="21"/>
      <c r="N37" s="21"/>
    </row>
    <row r="38" spans="1:14" ht="15.75" customHeight="1">
      <c r="A38" s="10">
        <f t="shared" si="7"/>
        <v>0</v>
      </c>
      <c r="B38" s="12"/>
      <c r="C38" s="12"/>
      <c r="D38" s="18"/>
      <c r="E38" s="18"/>
      <c r="F38" s="18"/>
      <c r="G38" s="18"/>
      <c r="H38" s="22"/>
      <c r="I38" s="22"/>
      <c r="J38" s="22"/>
      <c r="K38" s="22"/>
      <c r="L38" s="22"/>
      <c r="M38" s="22"/>
      <c r="N38" s="22"/>
    </row>
    <row r="39" spans="1:14" ht="15.75" customHeight="1">
      <c r="A39" s="10">
        <f t="shared" si="7"/>
        <v>0</v>
      </c>
      <c r="B39" s="11"/>
      <c r="C39" s="11"/>
      <c r="D39" s="17"/>
      <c r="E39" s="17"/>
      <c r="F39" s="17"/>
      <c r="G39" s="17"/>
      <c r="H39" s="21"/>
      <c r="I39" s="21"/>
      <c r="J39" s="21"/>
      <c r="K39" s="21"/>
      <c r="L39" s="21"/>
      <c r="M39" s="21"/>
      <c r="N39" s="21"/>
    </row>
    <row r="40" spans="1:14" ht="15.75" customHeight="1">
      <c r="A40" s="10">
        <f t="shared" si="7"/>
        <v>0</v>
      </c>
      <c r="B40" s="12"/>
      <c r="C40" s="12"/>
      <c r="D40" s="18"/>
      <c r="E40" s="18"/>
      <c r="F40" s="18"/>
      <c r="G40" s="18"/>
      <c r="H40" s="22"/>
      <c r="I40" s="22"/>
      <c r="J40" s="22"/>
      <c r="K40" s="22"/>
      <c r="L40" s="22"/>
      <c r="M40" s="22"/>
      <c r="N40" s="22"/>
    </row>
    <row r="41" spans="1:14" ht="15.75" customHeight="1">
      <c r="A41" s="10">
        <f t="shared" si="7"/>
        <v>0</v>
      </c>
      <c r="B41" s="11"/>
      <c r="C41" s="11"/>
      <c r="D41" s="17"/>
      <c r="E41" s="17"/>
      <c r="F41" s="17"/>
      <c r="G41" s="17"/>
      <c r="H41" s="21"/>
      <c r="I41" s="21"/>
      <c r="J41" s="21"/>
      <c r="K41" s="21"/>
      <c r="L41" s="21"/>
      <c r="M41" s="21"/>
      <c r="N41" s="21"/>
    </row>
    <row r="42" spans="1:14" ht="15.75" customHeight="1">
      <c r="A42" s="10">
        <f t="shared" si="7"/>
        <v>0</v>
      </c>
      <c r="B42" s="12"/>
      <c r="C42" s="12"/>
      <c r="D42" s="18"/>
      <c r="E42" s="18"/>
      <c r="F42" s="18"/>
      <c r="G42" s="18"/>
      <c r="H42" s="22"/>
      <c r="I42" s="22"/>
      <c r="J42" s="22"/>
      <c r="K42" s="22"/>
      <c r="L42" s="22"/>
      <c r="M42" s="22"/>
      <c r="N42" s="22"/>
    </row>
    <row r="43" spans="1:14" ht="15.75" customHeight="1">
      <c r="A43" s="10">
        <f t="shared" si="7"/>
        <v>0</v>
      </c>
      <c r="B43" s="11"/>
      <c r="C43" s="11"/>
      <c r="D43" s="17"/>
      <c r="E43" s="17"/>
      <c r="F43" s="17"/>
      <c r="G43" s="17"/>
      <c r="H43" s="21"/>
      <c r="I43" s="21"/>
      <c r="J43" s="21"/>
      <c r="K43" s="21"/>
      <c r="L43" s="21"/>
      <c r="M43" s="21"/>
      <c r="N43" s="21"/>
    </row>
    <row r="44" spans="1:14" ht="15.75" customHeight="1">
      <c r="A44" s="10">
        <f t="shared" si="7"/>
        <v>0</v>
      </c>
      <c r="B44" s="12"/>
      <c r="C44" s="12"/>
      <c r="D44" s="18"/>
      <c r="E44" s="18"/>
      <c r="F44" s="18"/>
      <c r="G44" s="18"/>
      <c r="H44" s="22"/>
      <c r="I44" s="22"/>
      <c r="J44" s="22"/>
      <c r="K44" s="22"/>
      <c r="L44" s="22"/>
      <c r="M44" s="22"/>
      <c r="N44" s="22"/>
    </row>
    <row r="45" spans="1:14" ht="15.75" customHeight="1">
      <c r="A45" s="10">
        <f t="shared" si="7"/>
        <v>0</v>
      </c>
      <c r="B45" s="11"/>
      <c r="C45" s="11"/>
      <c r="D45" s="17"/>
      <c r="E45" s="17"/>
      <c r="F45" s="17"/>
      <c r="G45" s="17"/>
      <c r="H45" s="21"/>
      <c r="I45" s="21"/>
      <c r="J45" s="21"/>
      <c r="K45" s="21"/>
      <c r="L45" s="21"/>
      <c r="M45" s="21"/>
      <c r="N45" s="21"/>
    </row>
    <row r="46" spans="1:14" ht="15.75" customHeight="1">
      <c r="A46" s="10">
        <f t="shared" si="7"/>
        <v>0</v>
      </c>
      <c r="B46" s="12"/>
      <c r="C46" s="12"/>
      <c r="D46" s="18"/>
      <c r="E46" s="18"/>
      <c r="F46" s="18"/>
      <c r="G46" s="18"/>
      <c r="H46" s="22"/>
      <c r="I46" s="22"/>
      <c r="J46" s="22"/>
      <c r="K46" s="22"/>
      <c r="L46" s="22"/>
      <c r="M46" s="22"/>
      <c r="N46" s="22"/>
    </row>
    <row r="47" spans="1:14" ht="15.75" customHeight="1">
      <c r="A47" s="10">
        <f t="shared" ref="A47:A78" si="8">COUNTIF(H47:H134,"&gt;0")</f>
        <v>0</v>
      </c>
      <c r="B47" s="11"/>
      <c r="C47" s="11"/>
      <c r="D47" s="17"/>
      <c r="E47" s="17"/>
      <c r="F47" s="17"/>
      <c r="G47" s="17"/>
      <c r="H47" s="21"/>
      <c r="I47" s="21"/>
      <c r="J47" s="21"/>
      <c r="K47" s="21"/>
      <c r="L47" s="21"/>
      <c r="M47" s="21"/>
      <c r="N47" s="21"/>
    </row>
    <row r="48" spans="1:14" ht="15.75" customHeight="1">
      <c r="A48" s="10">
        <f t="shared" si="8"/>
        <v>0</v>
      </c>
      <c r="B48" s="12"/>
      <c r="C48" s="12"/>
      <c r="D48" s="18"/>
      <c r="E48" s="18"/>
      <c r="F48" s="18"/>
      <c r="G48" s="18"/>
      <c r="H48" s="22"/>
      <c r="I48" s="22"/>
      <c r="J48" s="22"/>
      <c r="K48" s="22"/>
      <c r="L48" s="22"/>
      <c r="M48" s="22"/>
      <c r="N48" s="22"/>
    </row>
    <row r="49" spans="1:14" ht="15.75" customHeight="1">
      <c r="A49" s="10">
        <f t="shared" si="8"/>
        <v>0</v>
      </c>
      <c r="B49" s="11"/>
      <c r="C49" s="11"/>
      <c r="D49" s="17"/>
      <c r="E49" s="17"/>
      <c r="F49" s="17"/>
      <c r="G49" s="17"/>
      <c r="H49" s="21"/>
      <c r="I49" s="21"/>
      <c r="J49" s="21"/>
      <c r="K49" s="21"/>
      <c r="L49" s="21"/>
      <c r="M49" s="21"/>
      <c r="N49" s="21"/>
    </row>
    <row r="50" spans="1:14" ht="15.75" customHeight="1">
      <c r="A50" s="10">
        <f t="shared" si="8"/>
        <v>0</v>
      </c>
      <c r="B50" s="12"/>
      <c r="C50" s="12"/>
      <c r="D50" s="18"/>
      <c r="E50" s="18"/>
      <c r="F50" s="18"/>
      <c r="G50" s="18"/>
      <c r="H50" s="22"/>
      <c r="I50" s="22"/>
      <c r="J50" s="22"/>
      <c r="K50" s="22"/>
      <c r="L50" s="22"/>
      <c r="M50" s="22"/>
      <c r="N50" s="22"/>
    </row>
    <row r="51" spans="1:14" ht="13" customHeight="1">
      <c r="A51" s="10">
        <f t="shared" si="8"/>
        <v>0</v>
      </c>
      <c r="B51" s="11"/>
      <c r="C51" s="11"/>
      <c r="D51" s="17"/>
      <c r="E51" s="17"/>
      <c r="F51" s="17"/>
      <c r="G51" s="17"/>
      <c r="H51" s="21"/>
      <c r="I51" s="21"/>
      <c r="J51" s="21"/>
      <c r="K51" s="21"/>
      <c r="L51" s="21"/>
      <c r="M51" s="21"/>
      <c r="N51" s="21"/>
    </row>
    <row r="52" spans="1:14" ht="13" customHeight="1">
      <c r="A52" s="10">
        <f t="shared" si="8"/>
        <v>0</v>
      </c>
      <c r="B52" s="12"/>
      <c r="C52" s="12"/>
      <c r="D52" s="18"/>
      <c r="E52" s="18"/>
      <c r="F52" s="18"/>
      <c r="G52" s="18"/>
      <c r="H52" s="22"/>
      <c r="I52" s="22"/>
      <c r="J52" s="22"/>
      <c r="K52" s="22"/>
      <c r="L52" s="22"/>
      <c r="M52" s="22"/>
      <c r="N52" s="22"/>
    </row>
    <row r="53" spans="1:14" ht="13" customHeight="1">
      <c r="A53" s="10">
        <f t="shared" si="8"/>
        <v>0</v>
      </c>
      <c r="B53" s="11"/>
      <c r="C53" s="11"/>
      <c r="D53" s="17"/>
      <c r="E53" s="17"/>
      <c r="F53" s="17"/>
      <c r="G53" s="17"/>
      <c r="H53" s="21"/>
      <c r="I53" s="21"/>
      <c r="J53" s="21"/>
      <c r="K53" s="21"/>
      <c r="L53" s="21"/>
      <c r="M53" s="21"/>
      <c r="N53" s="21"/>
    </row>
    <row r="54" spans="1:14" ht="13" customHeight="1">
      <c r="A54" s="10">
        <f t="shared" si="8"/>
        <v>0</v>
      </c>
      <c r="B54" s="12"/>
      <c r="C54" s="12"/>
      <c r="D54" s="18"/>
      <c r="E54" s="18"/>
      <c r="F54" s="18"/>
      <c r="G54" s="18"/>
      <c r="H54" s="22"/>
      <c r="I54" s="22"/>
      <c r="J54" s="22"/>
      <c r="K54" s="22"/>
      <c r="L54" s="22"/>
      <c r="M54" s="22"/>
      <c r="N54" s="22"/>
    </row>
    <row r="55" spans="1:14" ht="13" customHeight="1">
      <c r="A55" s="10">
        <f t="shared" si="8"/>
        <v>0</v>
      </c>
      <c r="B55" s="11"/>
      <c r="C55" s="11"/>
      <c r="D55" s="17"/>
      <c r="E55" s="17"/>
      <c r="F55" s="17"/>
      <c r="G55" s="17"/>
      <c r="H55" s="21"/>
      <c r="I55" s="21"/>
      <c r="J55" s="21"/>
      <c r="K55" s="21"/>
      <c r="L55" s="21"/>
      <c r="M55" s="21"/>
      <c r="N55" s="21"/>
    </row>
    <row r="56" spans="1:14" ht="13" customHeight="1">
      <c r="A56" s="10">
        <f t="shared" si="8"/>
        <v>0</v>
      </c>
      <c r="B56" s="12"/>
      <c r="C56" s="12"/>
      <c r="D56" s="18"/>
      <c r="E56" s="18"/>
      <c r="F56" s="18"/>
      <c r="G56" s="18"/>
      <c r="H56" s="22"/>
      <c r="I56" s="22"/>
      <c r="J56" s="22"/>
      <c r="K56" s="22"/>
      <c r="L56" s="22"/>
      <c r="M56" s="22"/>
      <c r="N56" s="22"/>
    </row>
    <row r="57" spans="1:14" ht="13" customHeight="1">
      <c r="A57" s="10">
        <f t="shared" si="8"/>
        <v>0</v>
      </c>
      <c r="B57" s="11"/>
      <c r="C57" s="11"/>
      <c r="D57" s="17"/>
      <c r="E57" s="17"/>
      <c r="F57" s="17"/>
      <c r="G57" s="17"/>
      <c r="H57" s="21"/>
      <c r="I57" s="21"/>
      <c r="J57" s="21"/>
      <c r="K57" s="21"/>
      <c r="L57" s="21"/>
      <c r="M57" s="21"/>
      <c r="N57" s="21"/>
    </row>
    <row r="58" spans="1:14" ht="13" customHeight="1">
      <c r="A58" s="10">
        <f t="shared" si="8"/>
        <v>0</v>
      </c>
      <c r="B58" s="12"/>
      <c r="C58" s="12"/>
      <c r="D58" s="18"/>
      <c r="E58" s="18"/>
      <c r="F58" s="18"/>
      <c r="G58" s="18"/>
      <c r="H58" s="22"/>
      <c r="I58" s="22"/>
      <c r="J58" s="22"/>
      <c r="K58" s="22"/>
      <c r="L58" s="22"/>
      <c r="M58" s="22"/>
      <c r="N58" s="22"/>
    </row>
    <row r="59" spans="1:14" ht="13" customHeight="1">
      <c r="A59" s="10">
        <f t="shared" si="8"/>
        <v>0</v>
      </c>
      <c r="B59" s="11"/>
      <c r="C59" s="11"/>
      <c r="D59" s="17"/>
      <c r="E59" s="17"/>
      <c r="F59" s="17"/>
      <c r="G59" s="17"/>
      <c r="H59" s="21"/>
      <c r="I59" s="21"/>
      <c r="J59" s="21"/>
      <c r="K59" s="21"/>
      <c r="L59" s="21"/>
      <c r="M59" s="21"/>
      <c r="N59" s="21"/>
    </row>
    <row r="60" spans="1:14" ht="13" customHeight="1">
      <c r="A60" s="10">
        <f t="shared" si="8"/>
        <v>0</v>
      </c>
      <c r="B60" s="12"/>
      <c r="C60" s="12"/>
      <c r="D60" s="18"/>
      <c r="E60" s="18"/>
      <c r="F60" s="18"/>
      <c r="G60" s="18"/>
      <c r="H60" s="22"/>
      <c r="I60" s="22"/>
      <c r="J60" s="22"/>
      <c r="K60" s="22"/>
      <c r="L60" s="22"/>
      <c r="M60" s="22"/>
      <c r="N60" s="22"/>
    </row>
    <row r="61" spans="1:14" ht="13" customHeight="1">
      <c r="A61" s="10">
        <f t="shared" si="8"/>
        <v>0</v>
      </c>
      <c r="B61" s="11"/>
      <c r="C61" s="11"/>
      <c r="D61" s="17"/>
      <c r="E61" s="17"/>
      <c r="F61" s="17"/>
      <c r="G61" s="17"/>
      <c r="H61" s="21"/>
      <c r="I61" s="21"/>
      <c r="J61" s="21"/>
      <c r="K61" s="21"/>
      <c r="L61" s="21"/>
      <c r="M61" s="21"/>
      <c r="N61" s="21"/>
    </row>
    <row r="62" spans="1:14" ht="13" customHeight="1">
      <c r="A62" s="10">
        <f t="shared" si="8"/>
        <v>0</v>
      </c>
      <c r="B62" s="12"/>
      <c r="C62" s="12"/>
      <c r="D62" s="18"/>
      <c r="E62" s="18"/>
      <c r="F62" s="18"/>
      <c r="G62" s="18"/>
      <c r="H62" s="22"/>
      <c r="I62" s="22"/>
      <c r="J62" s="22"/>
      <c r="K62" s="22"/>
      <c r="L62" s="22"/>
      <c r="M62" s="22"/>
      <c r="N62" s="22"/>
    </row>
    <row r="63" spans="1:14" ht="13" customHeight="1">
      <c r="A63" s="10">
        <f t="shared" si="8"/>
        <v>0</v>
      </c>
      <c r="B63" s="11"/>
      <c r="C63" s="11"/>
      <c r="D63" s="17"/>
      <c r="E63" s="17"/>
      <c r="F63" s="17"/>
      <c r="G63" s="17"/>
      <c r="H63" s="21"/>
      <c r="I63" s="21"/>
      <c r="J63" s="21"/>
      <c r="K63" s="21"/>
      <c r="L63" s="21"/>
      <c r="M63" s="21"/>
      <c r="N63" s="21"/>
    </row>
    <row r="64" spans="1:14" ht="13" customHeight="1">
      <c r="A64" s="10">
        <f t="shared" si="8"/>
        <v>0</v>
      </c>
      <c r="B64" s="12"/>
      <c r="C64" s="12"/>
      <c r="D64" s="18"/>
      <c r="E64" s="18"/>
      <c r="F64" s="18"/>
      <c r="G64" s="18"/>
      <c r="H64" s="22"/>
      <c r="I64" s="22"/>
      <c r="J64" s="22"/>
      <c r="K64" s="22"/>
      <c r="L64" s="22"/>
      <c r="M64" s="22"/>
      <c r="N64" s="22"/>
    </row>
    <row r="65" spans="1:14" ht="13" customHeight="1">
      <c r="A65" s="10">
        <f t="shared" si="8"/>
        <v>0</v>
      </c>
      <c r="B65" s="11"/>
      <c r="C65" s="11"/>
      <c r="D65" s="17"/>
      <c r="E65" s="17"/>
      <c r="F65" s="17"/>
      <c r="G65" s="17"/>
      <c r="H65" s="21"/>
      <c r="I65" s="21"/>
      <c r="J65" s="21"/>
      <c r="K65" s="21"/>
      <c r="L65" s="21"/>
      <c r="M65" s="21"/>
      <c r="N65" s="21"/>
    </row>
    <row r="66" spans="1:14" ht="13" customHeight="1">
      <c r="A66" s="10">
        <f t="shared" si="8"/>
        <v>0</v>
      </c>
      <c r="B66" s="12"/>
      <c r="C66" s="12"/>
      <c r="D66" s="18"/>
      <c r="E66" s="18"/>
      <c r="F66" s="18"/>
      <c r="G66" s="18"/>
      <c r="H66" s="22"/>
      <c r="I66" s="22"/>
      <c r="J66" s="22"/>
      <c r="K66" s="22"/>
      <c r="L66" s="22"/>
      <c r="M66" s="22"/>
      <c r="N66" s="22"/>
    </row>
    <row r="67" spans="1:14" ht="13" customHeight="1">
      <c r="A67" s="10">
        <f t="shared" si="8"/>
        <v>0</v>
      </c>
      <c r="B67" s="11"/>
      <c r="C67" s="11"/>
      <c r="D67" s="17"/>
      <c r="E67" s="17"/>
      <c r="F67" s="17"/>
      <c r="G67" s="17"/>
      <c r="H67" s="21"/>
      <c r="I67" s="21"/>
      <c r="J67" s="21"/>
      <c r="K67" s="21"/>
      <c r="L67" s="21"/>
      <c r="M67" s="21"/>
      <c r="N67" s="21"/>
    </row>
    <row r="68" spans="1:14" ht="13" customHeight="1">
      <c r="A68" s="10">
        <f t="shared" ref="A68:A99" si="9">COUNTIF(H68:H157,"&gt;0")</f>
        <v>0</v>
      </c>
      <c r="B68" s="12"/>
      <c r="C68" s="12"/>
      <c r="D68" s="18"/>
      <c r="E68" s="18"/>
      <c r="F68" s="18"/>
      <c r="G68" s="18"/>
      <c r="H68" s="22"/>
      <c r="I68" s="22"/>
      <c r="J68" s="22"/>
      <c r="K68" s="22"/>
      <c r="L68" s="22"/>
      <c r="M68" s="22"/>
      <c r="N68" s="22"/>
    </row>
    <row r="69" spans="1:14" ht="13" customHeight="1">
      <c r="A69" s="10">
        <f t="shared" si="9"/>
        <v>0</v>
      </c>
      <c r="B69" s="11"/>
      <c r="C69" s="11"/>
      <c r="D69" s="17"/>
      <c r="E69" s="17"/>
      <c r="F69" s="17"/>
      <c r="G69" s="17"/>
      <c r="H69" s="21"/>
      <c r="I69" s="21"/>
      <c r="J69" s="21"/>
      <c r="K69" s="21"/>
      <c r="L69" s="21"/>
      <c r="M69" s="21"/>
      <c r="N69" s="21"/>
    </row>
    <row r="70" spans="1:14" ht="13" customHeight="1">
      <c r="A70" s="10">
        <f t="shared" si="9"/>
        <v>0</v>
      </c>
      <c r="B70" s="12"/>
      <c r="C70" s="12"/>
      <c r="D70" s="18"/>
      <c r="E70" s="18"/>
      <c r="F70" s="18"/>
      <c r="G70" s="18"/>
      <c r="H70" s="22"/>
      <c r="I70" s="22"/>
      <c r="J70" s="22"/>
      <c r="K70" s="22"/>
      <c r="L70" s="22"/>
      <c r="M70" s="22"/>
      <c r="N70" s="22"/>
    </row>
    <row r="71" spans="1:14" ht="13" customHeight="1">
      <c r="A71" s="10">
        <f t="shared" si="9"/>
        <v>0</v>
      </c>
      <c r="B71" s="11"/>
      <c r="C71" s="11"/>
      <c r="D71" s="17"/>
      <c r="E71" s="17"/>
      <c r="F71" s="17"/>
      <c r="G71" s="17"/>
      <c r="H71" s="21"/>
      <c r="I71" s="21"/>
      <c r="J71" s="21"/>
      <c r="K71" s="21"/>
      <c r="L71" s="21"/>
      <c r="M71" s="21"/>
      <c r="N71" s="21"/>
    </row>
    <row r="72" spans="1:14" ht="13" customHeight="1">
      <c r="A72" s="10">
        <f t="shared" si="9"/>
        <v>0</v>
      </c>
      <c r="B72" s="12"/>
      <c r="C72" s="12"/>
      <c r="D72" s="18"/>
      <c r="E72" s="18"/>
      <c r="F72" s="18"/>
      <c r="G72" s="18"/>
      <c r="H72" s="22"/>
      <c r="I72" s="22"/>
      <c r="J72" s="22"/>
      <c r="K72" s="22"/>
      <c r="L72" s="22"/>
      <c r="M72" s="22"/>
      <c r="N72" s="22"/>
    </row>
    <row r="73" spans="1:14" ht="13" customHeight="1">
      <c r="A73" s="10">
        <f t="shared" si="9"/>
        <v>0</v>
      </c>
      <c r="B73" s="11"/>
      <c r="C73" s="11"/>
      <c r="D73" s="17"/>
      <c r="E73" s="17"/>
      <c r="F73" s="17"/>
      <c r="G73" s="17"/>
      <c r="H73" s="21"/>
      <c r="I73" s="21"/>
      <c r="J73" s="21"/>
      <c r="K73" s="21"/>
      <c r="L73" s="21"/>
      <c r="M73" s="21"/>
      <c r="N73" s="21"/>
    </row>
    <row r="74" spans="1:14" ht="13" customHeight="1">
      <c r="A74" s="10">
        <f t="shared" si="9"/>
        <v>0</v>
      </c>
      <c r="B74" s="12"/>
      <c r="C74" s="12"/>
      <c r="D74" s="18"/>
      <c r="E74" s="18"/>
      <c r="F74" s="18"/>
      <c r="G74" s="18"/>
      <c r="H74" s="22"/>
      <c r="I74" s="22"/>
      <c r="J74" s="22"/>
      <c r="K74" s="22"/>
      <c r="L74" s="22"/>
      <c r="M74" s="22"/>
      <c r="N74" s="22"/>
    </row>
    <row r="75" spans="1:14" ht="13" customHeight="1">
      <c r="A75" s="10">
        <f t="shared" si="9"/>
        <v>0</v>
      </c>
      <c r="B75" s="11"/>
      <c r="C75" s="11"/>
      <c r="D75" s="17"/>
      <c r="E75" s="17"/>
      <c r="F75" s="17"/>
      <c r="G75" s="17"/>
      <c r="H75" s="21"/>
      <c r="I75" s="21"/>
      <c r="J75" s="21"/>
      <c r="K75" s="21"/>
      <c r="L75" s="21"/>
      <c r="M75" s="21"/>
      <c r="N75" s="21"/>
    </row>
    <row r="76" spans="1:14" ht="13" customHeight="1">
      <c r="A76" s="10">
        <f t="shared" si="9"/>
        <v>0</v>
      </c>
      <c r="B76" s="12"/>
      <c r="C76" s="12"/>
      <c r="D76" s="18"/>
      <c r="E76" s="18"/>
      <c r="F76" s="18"/>
      <c r="G76" s="18"/>
      <c r="H76" s="22"/>
      <c r="I76" s="22"/>
      <c r="J76" s="22"/>
      <c r="K76" s="22"/>
      <c r="L76" s="22"/>
      <c r="M76" s="22"/>
      <c r="N76" s="22"/>
    </row>
    <row r="77" spans="1:14" ht="13" customHeight="1">
      <c r="A77" s="10">
        <f t="shared" si="9"/>
        <v>0</v>
      </c>
      <c r="B77" s="11"/>
      <c r="C77" s="11"/>
      <c r="D77" s="17"/>
      <c r="E77" s="17"/>
      <c r="F77" s="17"/>
      <c r="G77" s="17"/>
      <c r="H77" s="21"/>
      <c r="I77" s="21"/>
      <c r="J77" s="21"/>
      <c r="K77" s="21"/>
      <c r="L77" s="21"/>
      <c r="M77" s="21"/>
      <c r="N77" s="21"/>
    </row>
    <row r="78" spans="1:14" ht="13" customHeight="1">
      <c r="A78" s="10">
        <f t="shared" si="9"/>
        <v>0</v>
      </c>
      <c r="B78" s="12"/>
      <c r="C78" s="12"/>
      <c r="D78" s="18"/>
      <c r="E78" s="18"/>
      <c r="F78" s="18"/>
      <c r="G78" s="18"/>
      <c r="H78" s="22"/>
      <c r="I78" s="22"/>
      <c r="J78" s="22"/>
      <c r="K78" s="22"/>
      <c r="L78" s="22"/>
      <c r="M78" s="22"/>
      <c r="N78" s="22"/>
    </row>
    <row r="79" spans="1:14" ht="13" customHeight="1">
      <c r="A79" s="10">
        <f t="shared" si="9"/>
        <v>0</v>
      </c>
      <c r="B79" s="11"/>
      <c r="C79" s="11"/>
      <c r="D79" s="17"/>
      <c r="E79" s="17"/>
      <c r="F79" s="17"/>
      <c r="G79" s="17"/>
      <c r="H79" s="21"/>
      <c r="I79" s="21"/>
      <c r="J79" s="21"/>
      <c r="K79" s="21"/>
      <c r="L79" s="21"/>
      <c r="M79" s="21"/>
      <c r="N79" s="21"/>
    </row>
    <row r="80" spans="1:14" ht="13" customHeight="1">
      <c r="A80" s="10">
        <f t="shared" si="9"/>
        <v>0</v>
      </c>
      <c r="B80" s="12"/>
      <c r="C80" s="12"/>
      <c r="D80" s="18"/>
      <c r="E80" s="18"/>
      <c r="F80" s="18"/>
      <c r="G80" s="18"/>
      <c r="H80" s="22"/>
      <c r="I80" s="22"/>
      <c r="J80" s="22"/>
      <c r="K80" s="22"/>
      <c r="L80" s="22"/>
      <c r="M80" s="22"/>
      <c r="N80" s="22"/>
    </row>
    <row r="81" spans="1:14" ht="13" customHeight="1">
      <c r="A81" s="10">
        <f t="shared" si="9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2"/>
    </row>
    <row r="82" spans="1:14" ht="13" customHeight="1">
      <c r="A82" s="10">
        <f t="shared" si="9"/>
        <v>0</v>
      </c>
      <c r="B82" s="11"/>
      <c r="C82" s="11"/>
      <c r="D82" s="17"/>
      <c r="E82" s="17"/>
      <c r="F82" s="17"/>
      <c r="G82" s="17"/>
      <c r="H82" s="21"/>
      <c r="I82" s="21"/>
      <c r="J82" s="21"/>
      <c r="K82" s="21"/>
      <c r="L82" s="21"/>
      <c r="M82" s="21"/>
      <c r="N82" s="21"/>
    </row>
    <row r="83" spans="1:14" ht="13" customHeight="1">
      <c r="A83" s="10">
        <f t="shared" si="9"/>
        <v>0</v>
      </c>
      <c r="B83" s="12"/>
      <c r="C83" s="12"/>
      <c r="D83" s="18"/>
      <c r="E83" s="18"/>
      <c r="F83" s="18"/>
      <c r="G83" s="18"/>
      <c r="H83" s="22"/>
      <c r="I83" s="22"/>
      <c r="J83" s="22"/>
      <c r="K83" s="22"/>
      <c r="L83" s="22"/>
      <c r="M83" s="22"/>
      <c r="N83" s="22"/>
    </row>
    <row r="84" spans="1:14" ht="13" customHeight="1">
      <c r="A84" s="10">
        <f t="shared" si="9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2"/>
    </row>
    <row r="85" spans="1:14" ht="15" customHeight="1">
      <c r="A85" s="10">
        <f t="shared" si="9"/>
        <v>0</v>
      </c>
      <c r="B85" s="13"/>
      <c r="C85" s="13"/>
    </row>
    <row r="86" spans="1:14" ht="15" customHeight="1">
      <c r="A86" s="10">
        <f t="shared" si="9"/>
        <v>0</v>
      </c>
      <c r="B86" s="13"/>
      <c r="C86" s="13"/>
    </row>
    <row r="87" spans="1:14" ht="13" customHeight="1">
      <c r="A87" s="10">
        <f t="shared" si="9"/>
        <v>0</v>
      </c>
    </row>
    <row r="88" spans="1:14" ht="13" customHeight="1">
      <c r="A88" s="10">
        <f t="shared" si="9"/>
        <v>0</v>
      </c>
    </row>
    <row r="89" spans="1:14" ht="13" customHeight="1">
      <c r="A89" s="10">
        <f t="shared" si="9"/>
        <v>0</v>
      </c>
    </row>
    <row r="90" spans="1:14" ht="13" customHeight="1">
      <c r="A90" s="10">
        <f t="shared" si="9"/>
        <v>0</v>
      </c>
    </row>
    <row r="91" spans="1:14" ht="13" customHeight="1">
      <c r="A91" s="10">
        <f t="shared" si="9"/>
        <v>0</v>
      </c>
    </row>
    <row r="92" spans="1:14" ht="13" customHeight="1">
      <c r="A92" s="10">
        <f t="shared" si="9"/>
        <v>0</v>
      </c>
    </row>
    <row r="93" spans="1:14" ht="13" customHeight="1">
      <c r="A93" s="10">
        <f t="shared" si="9"/>
        <v>0</v>
      </c>
    </row>
    <row r="94" spans="1:14" ht="13" customHeight="1">
      <c r="A94" s="10">
        <f t="shared" si="9"/>
        <v>0</v>
      </c>
    </row>
    <row r="95" spans="1:14" ht="13" customHeight="1">
      <c r="A95" s="10">
        <f t="shared" si="9"/>
        <v>0</v>
      </c>
    </row>
    <row r="96" spans="1:14" ht="13" customHeight="1">
      <c r="A96" s="10">
        <f t="shared" si="9"/>
        <v>0</v>
      </c>
    </row>
    <row r="97" spans="1:1" ht="13" customHeight="1">
      <c r="A97" s="10">
        <f t="shared" si="9"/>
        <v>0</v>
      </c>
    </row>
    <row r="98" spans="1:1" ht="13" customHeight="1">
      <c r="A98" s="10">
        <f t="shared" si="9"/>
        <v>0</v>
      </c>
    </row>
    <row r="99" spans="1:1" ht="13" customHeight="1">
      <c r="A99" s="10">
        <f t="shared" si="9"/>
        <v>0</v>
      </c>
    </row>
    <row r="100" spans="1:1" ht="13" customHeight="1">
      <c r="A100" s="10">
        <f t="shared" ref="A100:A131" si="10">COUNTIF(H100:H189,"&gt;0")</f>
        <v>0</v>
      </c>
    </row>
    <row r="101" spans="1:1" ht="13" customHeight="1">
      <c r="A101" s="10">
        <f t="shared" si="10"/>
        <v>0</v>
      </c>
    </row>
    <row r="102" spans="1:1" ht="13" customHeight="1">
      <c r="A102" s="10">
        <f t="shared" si="10"/>
        <v>0</v>
      </c>
    </row>
    <row r="103" spans="1:1" ht="13" customHeight="1">
      <c r="A103" s="10">
        <f t="shared" si="10"/>
        <v>0</v>
      </c>
    </row>
    <row r="104" spans="1:1" ht="13" customHeight="1">
      <c r="A104" s="10">
        <f t="shared" si="10"/>
        <v>0</v>
      </c>
    </row>
    <row r="105" spans="1:1" ht="13" customHeight="1">
      <c r="A105" s="10">
        <f t="shared" si="10"/>
        <v>0</v>
      </c>
    </row>
    <row r="106" spans="1:1" ht="13" customHeight="1">
      <c r="A106" s="10">
        <f t="shared" si="10"/>
        <v>0</v>
      </c>
    </row>
    <row r="107" spans="1:1" ht="13" customHeight="1">
      <c r="A107" s="10">
        <f t="shared" si="10"/>
        <v>0</v>
      </c>
    </row>
    <row r="108" spans="1:1" ht="13" customHeight="1">
      <c r="A108" s="10">
        <f t="shared" si="10"/>
        <v>0</v>
      </c>
    </row>
    <row r="109" spans="1:1" ht="13" customHeight="1">
      <c r="A109" s="10">
        <f t="shared" si="10"/>
        <v>0</v>
      </c>
    </row>
    <row r="110" spans="1:1" ht="13" customHeight="1">
      <c r="A110" s="10">
        <f t="shared" si="10"/>
        <v>0</v>
      </c>
    </row>
    <row r="111" spans="1:1" ht="13" customHeight="1">
      <c r="A111" s="10">
        <f t="shared" si="10"/>
        <v>0</v>
      </c>
    </row>
    <row r="112" spans="1:1" ht="13" customHeight="1">
      <c r="A112" s="10">
        <f t="shared" si="10"/>
        <v>0</v>
      </c>
    </row>
    <row r="113" spans="1:1" ht="13" customHeight="1">
      <c r="A113" s="10">
        <f t="shared" si="10"/>
        <v>0</v>
      </c>
    </row>
    <row r="114" spans="1:1" ht="13" customHeight="1">
      <c r="A114" s="10">
        <f t="shared" si="10"/>
        <v>0</v>
      </c>
    </row>
    <row r="115" spans="1:1" ht="13" customHeight="1">
      <c r="A115" s="10">
        <f t="shared" si="10"/>
        <v>0</v>
      </c>
    </row>
    <row r="116" spans="1:1" ht="13" customHeight="1">
      <c r="A116" s="10">
        <f t="shared" si="10"/>
        <v>0</v>
      </c>
    </row>
    <row r="117" spans="1:1" ht="13" customHeight="1">
      <c r="A117" s="1"/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12">
    <outlinePr summaryBelow="0" summaryRight="0"/>
  </sheetPr>
  <dimension ref="A1:Q1002"/>
  <sheetViews>
    <sheetView zoomScale="150" zoomScaleNormal="150" workbookViewId="0">
      <pane ySplit="11" topLeftCell="A27" activePane="bottomLeft" state="frozen"/>
      <selection pane="bottomLeft" activeCell="H10" sqref="H10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3" width="6.6640625" style="40" bestFit="1" customWidth="1"/>
    <col min="4" max="4" width="7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16.5</v>
      </c>
      <c r="I2" s="2">
        <v>27.5</v>
      </c>
      <c r="J2" s="2">
        <v>10.5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0.66666666666666663</v>
      </c>
      <c r="J3" s="7">
        <f>COUNTIFS($A$12:$A$99,"&lt;="&amp;$B$2,$H$12:$H$99,"&gt;-1",J12:J99,"&lt;"&amp;J$2)/COUNTIFS($H$12:$H$99,"&gt;-1",$A$12:$A$99,"&lt;="&amp;$B$2,J$12:J$99,"&lt;&gt;"&amp;J$2)</f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>
        <f>IF(I3&gt;0.5, 100/(1-1/I3),100/I3-100)</f>
        <v>-200</v>
      </c>
      <c r="J4" s="8" t="e">
        <f>IF(J3&gt;0.5, 100/(1-1/J3),100/J3-100)</f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0.7142857142857143</v>
      </c>
      <c r="J5" s="7">
        <f>COUNTIFS($A$12:$A$99,"&lt;="&amp;$B$2,$H$12:$H$99,"&gt;-1",$D$12:$D$99,"@*",J$12:J$99,"&lt;"&amp;J$2)/COUNTIFS($A$12:$A$99,"&lt;="&amp;$B$2,$H$12:$H$99,"&gt;-1",$D$12:$D$99,"@*",J$12:J$99,"&lt;&gt;"&amp;J$2)</f>
        <v>1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>
        <f>IF(I5&gt;0.5, 100/(1-1/I5),100/I5-100)</f>
        <v>-250.00000000000006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0.625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D8" s="8"/>
      <c r="G8" s="3" t="s">
        <v>2318</v>
      </c>
      <c r="H8" s="8" t="e">
        <f>IF(H7&gt;0.5, 100/(1-1/H7),100/H7-100)</f>
        <v>#DIV/0!</v>
      </c>
      <c r="I8" s="8">
        <f>IF(I7&gt;0.5, 100/(1-1/I7),100/I7-100)</f>
        <v>-166.66666666666663</v>
      </c>
      <c r="J8" s="8" t="e">
        <f>IF(J7&gt;0.5, 100/(1-1/J7),100/J7-100)</f>
        <v>#DIV/0!</v>
      </c>
    </row>
    <row r="9" spans="1:17" ht="15.75" customHeight="1">
      <c r="A9" s="1"/>
      <c r="B9" s="1" t="s">
        <v>2786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>
        <v>0</v>
      </c>
      <c r="L9">
        <v>0</v>
      </c>
      <c r="M9">
        <v>0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2362</v>
      </c>
      <c r="C12" s="11" t="s">
        <v>2351</v>
      </c>
      <c r="D12" s="17" t="s">
        <v>2342</v>
      </c>
      <c r="E12" s="17" t="s">
        <v>792</v>
      </c>
      <c r="F12" s="17" t="s">
        <v>2363</v>
      </c>
      <c r="G12" s="17" t="s">
        <v>2560</v>
      </c>
      <c r="H12" s="21">
        <v>0</v>
      </c>
      <c r="I12" s="21">
        <v>0</v>
      </c>
      <c r="J12" s="21">
        <v>0</v>
      </c>
    </row>
    <row r="13" spans="1:17" ht="15.75" customHeight="1">
      <c r="A13" s="10">
        <f t="shared" si="0"/>
        <v>21</v>
      </c>
      <c r="B13" s="12" t="s">
        <v>2365</v>
      </c>
      <c r="C13" s="12" t="s">
        <v>2351</v>
      </c>
      <c r="D13" s="18">
        <v>0</v>
      </c>
      <c r="E13" s="18" t="s">
        <v>2366</v>
      </c>
      <c r="F13" s="18" t="s">
        <v>2367</v>
      </c>
      <c r="G13" s="18" t="s">
        <v>2429</v>
      </c>
      <c r="H13" s="22">
        <v>3</v>
      </c>
      <c r="I13" s="22">
        <v>67</v>
      </c>
      <c r="J13" s="22">
        <v>2</v>
      </c>
    </row>
    <row r="14" spans="1:17" ht="15.75" customHeight="1">
      <c r="A14" s="10">
        <f t="shared" si="0"/>
        <v>20</v>
      </c>
      <c r="B14" s="11" t="s">
        <v>2369</v>
      </c>
      <c r="C14" s="11" t="s">
        <v>2351</v>
      </c>
      <c r="D14" s="17">
        <v>0</v>
      </c>
      <c r="E14" s="17" t="s">
        <v>2370</v>
      </c>
      <c r="F14" s="17" t="s">
        <v>2371</v>
      </c>
      <c r="G14" s="17" t="s">
        <v>2569</v>
      </c>
      <c r="H14" s="21">
        <v>1</v>
      </c>
      <c r="I14" s="21">
        <v>0</v>
      </c>
      <c r="J14" s="21">
        <v>0</v>
      </c>
    </row>
    <row r="15" spans="1:17" ht="15.75" customHeight="1">
      <c r="A15" s="10">
        <f t="shared" si="0"/>
        <v>19</v>
      </c>
      <c r="B15" s="12" t="s">
        <v>2373</v>
      </c>
      <c r="C15" s="12" t="s">
        <v>2351</v>
      </c>
      <c r="D15" s="18" t="s">
        <v>2342</v>
      </c>
      <c r="E15" s="18" t="s">
        <v>2366</v>
      </c>
      <c r="F15" s="18" t="s">
        <v>2374</v>
      </c>
      <c r="G15" s="18" t="s">
        <v>2637</v>
      </c>
      <c r="H15" s="22">
        <v>0</v>
      </c>
      <c r="I15" s="22">
        <v>0</v>
      </c>
      <c r="J15" s="22">
        <v>0</v>
      </c>
    </row>
    <row r="16" spans="1:17" ht="15.75" customHeight="1">
      <c r="A16" s="10">
        <f t="shared" si="0"/>
        <v>18</v>
      </c>
      <c r="B16" s="11" t="s">
        <v>2376</v>
      </c>
      <c r="C16" s="11" t="s">
        <v>2351</v>
      </c>
      <c r="D16" s="17">
        <v>0</v>
      </c>
      <c r="E16" s="17" t="s">
        <v>2377</v>
      </c>
      <c r="F16" s="17" t="s">
        <v>2378</v>
      </c>
      <c r="G16" s="17" t="s">
        <v>2514</v>
      </c>
      <c r="H16" s="21">
        <v>1</v>
      </c>
      <c r="I16" s="21">
        <v>9</v>
      </c>
      <c r="J16" s="21">
        <v>0</v>
      </c>
    </row>
    <row r="17" spans="1:10" ht="15.75" customHeight="1">
      <c r="A17" s="10">
        <f t="shared" si="0"/>
        <v>17</v>
      </c>
      <c r="B17" s="12" t="s">
        <v>2379</v>
      </c>
      <c r="C17" s="12" t="s">
        <v>2351</v>
      </c>
      <c r="D17" s="18">
        <v>0</v>
      </c>
      <c r="E17" s="18" t="s">
        <v>2380</v>
      </c>
      <c r="F17" s="18" t="s">
        <v>2360</v>
      </c>
      <c r="G17" s="18" t="s">
        <v>2393</v>
      </c>
      <c r="H17" s="22">
        <v>1</v>
      </c>
      <c r="I17" s="22">
        <v>7</v>
      </c>
      <c r="J17" s="22">
        <v>0</v>
      </c>
    </row>
    <row r="18" spans="1:10" ht="15.75" customHeight="1">
      <c r="A18" s="10">
        <f t="shared" si="0"/>
        <v>16</v>
      </c>
      <c r="B18" s="11" t="s">
        <v>2382</v>
      </c>
      <c r="C18" s="11" t="s">
        <v>2351</v>
      </c>
      <c r="D18" s="17" t="s">
        <v>2342</v>
      </c>
      <c r="E18" s="17" t="s">
        <v>2383</v>
      </c>
      <c r="F18" s="17" t="s">
        <v>2384</v>
      </c>
      <c r="G18" s="17" t="s">
        <v>2502</v>
      </c>
      <c r="H18" s="21">
        <v>0</v>
      </c>
      <c r="I18" s="21">
        <v>0</v>
      </c>
      <c r="J18" s="21">
        <v>0</v>
      </c>
    </row>
    <row r="19" spans="1:10" ht="15.75" customHeight="1">
      <c r="A19" s="10">
        <f t="shared" si="0"/>
        <v>15</v>
      </c>
      <c r="B19" s="12" t="s">
        <v>2386</v>
      </c>
      <c r="C19" s="12" t="s">
        <v>2351</v>
      </c>
      <c r="D19" s="18">
        <v>0</v>
      </c>
      <c r="E19" s="18" t="s">
        <v>2474</v>
      </c>
      <c r="F19" s="18" t="s">
        <v>2787</v>
      </c>
      <c r="G19" s="18" t="s">
        <v>2526</v>
      </c>
      <c r="H19" s="22">
        <v>0</v>
      </c>
      <c r="I19" s="22">
        <v>0</v>
      </c>
      <c r="J19" s="22">
        <v>0</v>
      </c>
    </row>
    <row r="20" spans="1:10" ht="15.75" customHeight="1">
      <c r="A20" s="10">
        <f t="shared" si="0"/>
        <v>14</v>
      </c>
      <c r="B20" s="11" t="s">
        <v>2390</v>
      </c>
      <c r="C20" s="11" t="s">
        <v>2351</v>
      </c>
      <c r="D20" s="17" t="s">
        <v>2342</v>
      </c>
      <c r="E20" s="17" t="s">
        <v>2479</v>
      </c>
      <c r="F20" s="17" t="s">
        <v>2788</v>
      </c>
      <c r="G20" s="17" t="s">
        <v>2529</v>
      </c>
      <c r="H20" s="21">
        <v>0</v>
      </c>
      <c r="I20" s="21">
        <v>0</v>
      </c>
      <c r="J20" s="21">
        <v>0</v>
      </c>
    </row>
    <row r="21" spans="1:10" ht="15.75" customHeight="1">
      <c r="A21" s="10">
        <f t="shared" si="0"/>
        <v>13</v>
      </c>
      <c r="B21" s="12" t="s">
        <v>2394</v>
      </c>
      <c r="C21" s="12" t="s">
        <v>2351</v>
      </c>
      <c r="D21" s="18">
        <v>0</v>
      </c>
      <c r="E21" s="18" t="s">
        <v>2403</v>
      </c>
      <c r="F21" s="18" t="s">
        <v>2789</v>
      </c>
      <c r="G21" s="18" t="s">
        <v>2529</v>
      </c>
      <c r="H21" s="22">
        <v>3</v>
      </c>
      <c r="I21" s="22">
        <v>30</v>
      </c>
      <c r="J21" s="22">
        <v>0</v>
      </c>
    </row>
    <row r="22" spans="1:10" ht="15.75" customHeight="1">
      <c r="A22" s="10">
        <f t="shared" si="0"/>
        <v>12</v>
      </c>
      <c r="B22" s="11" t="s">
        <v>2346</v>
      </c>
      <c r="C22" s="11" t="s">
        <v>2351</v>
      </c>
      <c r="D22" s="17" t="s">
        <v>2342</v>
      </c>
      <c r="E22" s="17" t="s">
        <v>2380</v>
      </c>
      <c r="F22" s="17" t="s">
        <v>2790</v>
      </c>
      <c r="G22" s="17" t="s">
        <v>2389</v>
      </c>
      <c r="H22" s="21">
        <v>3</v>
      </c>
      <c r="I22" s="21">
        <v>50</v>
      </c>
      <c r="J22" s="21">
        <v>0</v>
      </c>
    </row>
    <row r="23" spans="1:10" ht="15.75" customHeight="1">
      <c r="A23" s="10">
        <f t="shared" si="0"/>
        <v>11</v>
      </c>
      <c r="B23" s="12" t="s">
        <v>2398</v>
      </c>
      <c r="C23" s="12" t="s">
        <v>2351</v>
      </c>
      <c r="D23" s="18">
        <v>0</v>
      </c>
      <c r="E23" s="18" t="s">
        <v>2355</v>
      </c>
      <c r="F23" s="18" t="s">
        <v>2791</v>
      </c>
      <c r="G23" s="18" t="s">
        <v>2792</v>
      </c>
      <c r="H23" s="22">
        <v>2</v>
      </c>
      <c r="I23" s="22">
        <v>36</v>
      </c>
      <c r="J23" s="22">
        <v>0</v>
      </c>
    </row>
    <row r="24" spans="1:10" ht="15.75" customHeight="1">
      <c r="A24" s="10">
        <f t="shared" si="0"/>
        <v>10</v>
      </c>
      <c r="B24" s="11" t="s">
        <v>2603</v>
      </c>
      <c r="C24" s="11" t="s">
        <v>2351</v>
      </c>
      <c r="D24" s="17" t="s">
        <v>2342</v>
      </c>
      <c r="E24" s="17" t="s">
        <v>2468</v>
      </c>
      <c r="F24" s="17" t="s">
        <v>2793</v>
      </c>
      <c r="G24" s="17" t="s">
        <v>2508</v>
      </c>
      <c r="H24" s="21">
        <v>3</v>
      </c>
      <c r="I24" s="21">
        <v>29</v>
      </c>
      <c r="J24" s="21">
        <v>2</v>
      </c>
    </row>
    <row r="25" spans="1:10" ht="15.75" customHeight="1">
      <c r="A25" s="10">
        <f t="shared" si="0"/>
        <v>9</v>
      </c>
      <c r="B25" s="12" t="s">
        <v>2402</v>
      </c>
      <c r="C25" s="12" t="s">
        <v>2351</v>
      </c>
      <c r="D25" s="18">
        <v>0</v>
      </c>
      <c r="E25" s="18" t="s">
        <v>2494</v>
      </c>
      <c r="F25" s="18" t="s">
        <v>2794</v>
      </c>
      <c r="G25" s="18" t="s">
        <v>2580</v>
      </c>
      <c r="H25" s="22">
        <v>3</v>
      </c>
      <c r="I25" s="22">
        <v>60</v>
      </c>
      <c r="J25" s="22">
        <v>0</v>
      </c>
    </row>
    <row r="26" spans="1:10" ht="15.75" customHeight="1">
      <c r="A26" s="10">
        <f t="shared" si="0"/>
        <v>8</v>
      </c>
      <c r="B26" s="11" t="s">
        <v>2406</v>
      </c>
      <c r="C26" s="11" t="s">
        <v>2351</v>
      </c>
      <c r="D26" s="17" t="s">
        <v>2342</v>
      </c>
      <c r="E26" s="17" t="s">
        <v>2415</v>
      </c>
      <c r="F26" s="17" t="s">
        <v>2599</v>
      </c>
      <c r="G26" s="17" t="s">
        <v>2552</v>
      </c>
      <c r="H26" s="21">
        <v>0</v>
      </c>
      <c r="I26" s="21">
        <v>0</v>
      </c>
      <c r="J26" s="21">
        <v>0</v>
      </c>
    </row>
    <row r="27" spans="1:10" ht="15.75" customHeight="1">
      <c r="A27" s="10">
        <f t="shared" si="0"/>
        <v>7</v>
      </c>
      <c r="B27" s="12" t="s">
        <v>2409</v>
      </c>
      <c r="C27" s="12" t="s">
        <v>2351</v>
      </c>
      <c r="D27" s="18">
        <v>0</v>
      </c>
      <c r="E27" s="18" t="s">
        <v>2496</v>
      </c>
      <c r="F27" s="18" t="s">
        <v>2795</v>
      </c>
      <c r="G27" s="18" t="s">
        <v>2447</v>
      </c>
      <c r="H27" s="22">
        <v>0</v>
      </c>
      <c r="I27" s="22">
        <v>0</v>
      </c>
      <c r="J27" s="22">
        <v>0</v>
      </c>
    </row>
    <row r="28" spans="1:10" ht="15.75" customHeight="1">
      <c r="A28" s="10">
        <f t="shared" si="0"/>
        <v>6</v>
      </c>
      <c r="B28" s="11" t="s">
        <v>2412</v>
      </c>
      <c r="C28" s="11" t="s">
        <v>2351</v>
      </c>
      <c r="D28" s="17">
        <v>0</v>
      </c>
      <c r="E28" s="17" t="s">
        <v>2370</v>
      </c>
      <c r="F28" s="17" t="s">
        <v>2796</v>
      </c>
      <c r="G28" s="17" t="s">
        <v>2424</v>
      </c>
      <c r="H28" s="21">
        <v>1</v>
      </c>
      <c r="I28" s="21">
        <v>6</v>
      </c>
      <c r="J28" s="21">
        <v>0</v>
      </c>
    </row>
    <row r="29" spans="1:10" ht="15.75" customHeight="1">
      <c r="A29" s="10">
        <f t="shared" si="0"/>
        <v>5</v>
      </c>
      <c r="B29" s="12" t="s">
        <v>2414</v>
      </c>
      <c r="C29" s="12" t="s">
        <v>2351</v>
      </c>
      <c r="D29" s="18" t="s">
        <v>2342</v>
      </c>
      <c r="E29" s="18" t="s">
        <v>2355</v>
      </c>
      <c r="F29" s="18" t="s">
        <v>2797</v>
      </c>
      <c r="G29" s="18" t="s">
        <v>2408</v>
      </c>
      <c r="H29" s="22">
        <v>0</v>
      </c>
      <c r="I29" s="22">
        <v>0</v>
      </c>
      <c r="J29" s="22">
        <v>0</v>
      </c>
    </row>
    <row r="30" spans="1:10" ht="15.75" customHeight="1">
      <c r="A30" s="10">
        <f t="shared" si="0"/>
        <v>4</v>
      </c>
      <c r="B30" s="11" t="s">
        <v>2417</v>
      </c>
      <c r="C30" s="11" t="s">
        <v>2351</v>
      </c>
      <c r="D30" s="17" t="s">
        <v>2342</v>
      </c>
      <c r="E30" s="17" t="s">
        <v>792</v>
      </c>
      <c r="F30" s="17" t="s">
        <v>2680</v>
      </c>
      <c r="G30" s="17" t="s">
        <v>2637</v>
      </c>
      <c r="H30" s="21">
        <v>1</v>
      </c>
      <c r="I30" s="21">
        <v>9</v>
      </c>
      <c r="J30" s="21">
        <v>0</v>
      </c>
    </row>
    <row r="31" spans="1:10" ht="15.75" customHeight="1">
      <c r="A31" s="10">
        <f t="shared" si="0"/>
        <v>3</v>
      </c>
      <c r="B31" s="12" t="s">
        <v>2419</v>
      </c>
      <c r="C31" s="12" t="s">
        <v>2351</v>
      </c>
      <c r="D31" s="18">
        <v>0</v>
      </c>
      <c r="E31" s="18" t="s">
        <v>2380</v>
      </c>
      <c r="F31" s="18" t="s">
        <v>2759</v>
      </c>
      <c r="G31" s="18" t="s">
        <v>2488</v>
      </c>
      <c r="H31" s="22">
        <v>0</v>
      </c>
      <c r="I31" s="22">
        <v>0</v>
      </c>
      <c r="J31" s="22">
        <v>0</v>
      </c>
    </row>
    <row r="32" spans="1:10" ht="15.75" customHeight="1">
      <c r="A32" s="10">
        <f t="shared" si="0"/>
        <v>2</v>
      </c>
      <c r="B32" s="11" t="s">
        <v>2422</v>
      </c>
      <c r="C32" s="11" t="s">
        <v>2351</v>
      </c>
      <c r="D32" s="17">
        <v>0</v>
      </c>
      <c r="E32" s="17" t="s">
        <v>2366</v>
      </c>
      <c r="F32" s="17" t="s">
        <v>2476</v>
      </c>
      <c r="G32" s="17" t="s">
        <v>2489</v>
      </c>
      <c r="H32" s="21">
        <v>0</v>
      </c>
      <c r="I32" s="21">
        <v>0</v>
      </c>
      <c r="J32" s="21">
        <v>0</v>
      </c>
    </row>
    <row r="33" spans="1:10" ht="15.75" customHeight="1">
      <c r="A33" s="10">
        <f t="shared" si="0"/>
        <v>1</v>
      </c>
      <c r="B33" s="12" t="s">
        <v>2633</v>
      </c>
      <c r="C33" s="12" t="s">
        <v>2351</v>
      </c>
      <c r="D33" s="18" t="s">
        <v>2342</v>
      </c>
      <c r="E33" s="18" t="s">
        <v>2359</v>
      </c>
      <c r="F33" s="18" t="s">
        <v>2798</v>
      </c>
      <c r="G33" s="18" t="s">
        <v>2799</v>
      </c>
      <c r="H33" s="22">
        <v>0</v>
      </c>
      <c r="I33" s="22">
        <v>0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13">
    <outlinePr summaryBelow="0" summaryRight="0"/>
  </sheetPr>
  <dimension ref="A1:Q1002"/>
  <sheetViews>
    <sheetView zoomScale="150" zoomScaleNormal="150" workbookViewId="0">
      <pane ySplit="11" topLeftCell="A28" activePane="bottomLeft" state="frozen"/>
      <selection pane="bottomLeft" activeCell="I3" sqref="I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3" width="6.6640625" style="40" bestFit="1" customWidth="1"/>
    <col min="4" max="4" width="7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16.5</v>
      </c>
      <c r="I2" s="2">
        <v>11.5</v>
      </c>
      <c r="J2" s="2">
        <v>10.5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0.8</v>
      </c>
      <c r="J3" s="7">
        <f>COUNTIFS($A$12:$A$99,"&lt;="&amp;$B$2,$H$12:$H$99,"&gt;-1",J12:J99,"&lt;"&amp;J$2)/COUNTIFS($H$12:$H$99,"&gt;-1",$A$12:$A$99,"&lt;="&amp;$B$2,J$12:J$99,"&lt;&gt;"&amp;J$2)</f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>
        <f>IF(I3&gt;0.5, 100/(1-1/I3),100/I3-100)</f>
        <v>-400</v>
      </c>
      <c r="J4" s="8" t="e">
        <f>IF(J3&gt;0.5, 100/(1-1/J3),100/J3-100)</f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0.75</v>
      </c>
      <c r="J5" s="7">
        <f>COUNTIFS($A$12:$A$99,"&lt;="&amp;$B$2,$H$12:$H$99,"&gt;-1",$D$12:$D$99,"@*",J$12:J$99,"&lt;"&amp;J$2)/COUNTIFS($A$12:$A$99,"&lt;="&amp;$B$2,$H$12:$H$99,"&gt;-1",$D$12:$D$99,"@*",J$12:J$99,"&lt;&gt;"&amp;J$2)</f>
        <v>1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>
        <f>IF(I5&gt;0.5, 100/(1-1/I5),100/I5-100)</f>
        <v>-300.00000000000006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0.8571428571428571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D8" s="8"/>
      <c r="G8" s="3" t="s">
        <v>2318</v>
      </c>
      <c r="H8" s="8" t="e">
        <f>IF(H7&gt;0.5, 100/(1-1/H7),100/H7-100)</f>
        <v>#DIV/0!</v>
      </c>
      <c r="I8" s="8">
        <f>IF(I7&gt;0.5, 100/(1-1/I7),100/I7-100)</f>
        <v>-599.99999999999977</v>
      </c>
      <c r="J8" s="8" t="e">
        <f>IF(J7&gt;0.5, 100/(1-1/J7),100/J7-100)</f>
        <v>#DIV/0!</v>
      </c>
    </row>
    <row r="9" spans="1:17" ht="15.75" customHeight="1">
      <c r="A9" s="1"/>
      <c r="B9" s="1" t="s">
        <v>2800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>
        <v>0</v>
      </c>
      <c r="L9">
        <v>0</v>
      </c>
      <c r="M9">
        <v>0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2442</v>
      </c>
      <c r="C12" s="11" t="s">
        <v>2440</v>
      </c>
      <c r="D12" s="17">
        <v>0</v>
      </c>
      <c r="E12" s="17" t="s">
        <v>2347</v>
      </c>
      <c r="F12" s="17" t="s">
        <v>2645</v>
      </c>
      <c r="G12" s="17" t="s">
        <v>2587</v>
      </c>
      <c r="H12" s="21">
        <v>2</v>
      </c>
      <c r="I12" s="21">
        <v>10</v>
      </c>
      <c r="J12" s="21">
        <v>0</v>
      </c>
    </row>
    <row r="13" spans="1:17" ht="15.75" customHeight="1">
      <c r="A13" s="10">
        <f t="shared" si="0"/>
        <v>21</v>
      </c>
      <c r="B13" s="12" t="s">
        <v>2445</v>
      </c>
      <c r="C13" s="12" t="s">
        <v>2440</v>
      </c>
      <c r="D13" s="18" t="s">
        <v>2342</v>
      </c>
      <c r="E13" s="18" t="s">
        <v>2383</v>
      </c>
      <c r="F13" s="18" t="s">
        <v>2547</v>
      </c>
      <c r="G13" s="18" t="s">
        <v>2534</v>
      </c>
      <c r="H13" s="22">
        <v>1</v>
      </c>
      <c r="I13" s="22">
        <v>6</v>
      </c>
      <c r="J13" s="22">
        <v>0</v>
      </c>
    </row>
    <row r="14" spans="1:17" ht="15.75" customHeight="1">
      <c r="A14" s="10">
        <f t="shared" si="0"/>
        <v>20</v>
      </c>
      <c r="B14" s="11" t="s">
        <v>2448</v>
      </c>
      <c r="C14" s="11" t="s">
        <v>2440</v>
      </c>
      <c r="D14" s="17">
        <v>0</v>
      </c>
      <c r="E14" s="17" t="s">
        <v>2359</v>
      </c>
      <c r="F14" s="17" t="s">
        <v>2801</v>
      </c>
      <c r="G14" s="17" t="s">
        <v>2682</v>
      </c>
      <c r="H14" s="21">
        <v>0</v>
      </c>
      <c r="I14" s="21">
        <v>0</v>
      </c>
      <c r="J14" s="21">
        <v>0</v>
      </c>
    </row>
    <row r="15" spans="1:17" ht="15.75" customHeight="1">
      <c r="A15" s="10">
        <f t="shared" si="0"/>
        <v>19</v>
      </c>
      <c r="B15" s="12" t="s">
        <v>2453</v>
      </c>
      <c r="C15" s="12" t="s">
        <v>2440</v>
      </c>
      <c r="D15" s="18" t="s">
        <v>2342</v>
      </c>
      <c r="E15" s="18" t="s">
        <v>2430</v>
      </c>
      <c r="F15" s="18" t="s">
        <v>2802</v>
      </c>
      <c r="G15" s="18" t="s">
        <v>2502</v>
      </c>
      <c r="H15" s="22">
        <v>2</v>
      </c>
      <c r="I15" s="22">
        <v>8</v>
      </c>
      <c r="J15" s="22">
        <v>0</v>
      </c>
    </row>
    <row r="16" spans="1:17" ht="15.75" customHeight="1">
      <c r="A16" s="10">
        <f t="shared" si="0"/>
        <v>18</v>
      </c>
      <c r="B16" s="11" t="s">
        <v>2455</v>
      </c>
      <c r="C16" s="11" t="s">
        <v>2440</v>
      </c>
      <c r="D16" s="17">
        <v>0</v>
      </c>
      <c r="E16" s="17" t="s">
        <v>2351</v>
      </c>
      <c r="F16" s="17" t="s">
        <v>2803</v>
      </c>
      <c r="G16" s="17" t="s">
        <v>2729</v>
      </c>
      <c r="H16" s="21">
        <v>3</v>
      </c>
      <c r="I16" s="21">
        <v>21</v>
      </c>
      <c r="J16" s="21">
        <v>0</v>
      </c>
    </row>
    <row r="17" spans="1:10" ht="15.75" customHeight="1">
      <c r="A17" s="10">
        <f t="shared" si="0"/>
        <v>17</v>
      </c>
      <c r="B17" s="12" t="s">
        <v>2350</v>
      </c>
      <c r="C17" s="12" t="s">
        <v>2440</v>
      </c>
      <c r="D17" s="18" t="s">
        <v>2342</v>
      </c>
      <c r="E17" s="18" t="s">
        <v>2370</v>
      </c>
      <c r="F17" s="18" t="s">
        <v>2804</v>
      </c>
      <c r="G17" s="18" t="s">
        <v>2805</v>
      </c>
      <c r="H17" s="22">
        <v>2</v>
      </c>
      <c r="I17" s="22">
        <v>17</v>
      </c>
      <c r="J17" s="22">
        <v>0</v>
      </c>
    </row>
    <row r="18" spans="1:10" ht="15.75" customHeight="1">
      <c r="A18" s="10">
        <f t="shared" si="0"/>
        <v>16</v>
      </c>
      <c r="B18" s="11" t="s">
        <v>2358</v>
      </c>
      <c r="C18" s="11" t="s">
        <v>2440</v>
      </c>
      <c r="D18" s="17">
        <v>0</v>
      </c>
      <c r="E18" s="17" t="s">
        <v>792</v>
      </c>
      <c r="F18" s="17" t="s">
        <v>2806</v>
      </c>
      <c r="G18" s="17" t="s">
        <v>2766</v>
      </c>
      <c r="H18" s="21">
        <v>0</v>
      </c>
      <c r="I18" s="21">
        <v>0</v>
      </c>
      <c r="J18" s="21">
        <v>0</v>
      </c>
    </row>
    <row r="19" spans="1:10" ht="15.75" customHeight="1">
      <c r="A19" s="10">
        <f t="shared" si="0"/>
        <v>15</v>
      </c>
      <c r="B19" s="12" t="s">
        <v>2362</v>
      </c>
      <c r="C19" s="12" t="s">
        <v>2440</v>
      </c>
      <c r="D19" s="18">
        <v>0</v>
      </c>
      <c r="E19" s="18" t="s">
        <v>2387</v>
      </c>
      <c r="F19" s="18" t="s">
        <v>2730</v>
      </c>
      <c r="G19" s="18" t="s">
        <v>2792</v>
      </c>
      <c r="H19" s="22">
        <v>1</v>
      </c>
      <c r="I19" s="22">
        <v>4</v>
      </c>
      <c r="J19" s="22">
        <v>0</v>
      </c>
    </row>
    <row r="20" spans="1:10" ht="15.75" customHeight="1">
      <c r="A20" s="10">
        <f t="shared" si="0"/>
        <v>14</v>
      </c>
      <c r="B20" s="11" t="s">
        <v>2365</v>
      </c>
      <c r="C20" s="11" t="s">
        <v>2440</v>
      </c>
      <c r="D20" s="17">
        <v>0</v>
      </c>
      <c r="E20" s="17" t="s">
        <v>2355</v>
      </c>
      <c r="F20" s="17" t="s">
        <v>2794</v>
      </c>
      <c r="G20" s="17" t="s">
        <v>2565</v>
      </c>
      <c r="H20" s="21">
        <v>1</v>
      </c>
      <c r="I20" s="21">
        <v>8</v>
      </c>
      <c r="J20" s="21">
        <v>0</v>
      </c>
    </row>
    <row r="21" spans="1:10" ht="15.75" customHeight="1">
      <c r="A21" s="10">
        <f t="shared" si="0"/>
        <v>13</v>
      </c>
      <c r="B21" s="12" t="s">
        <v>2369</v>
      </c>
      <c r="C21" s="12" t="s">
        <v>2440</v>
      </c>
      <c r="D21" s="18" t="s">
        <v>2342</v>
      </c>
      <c r="E21" s="18" t="s">
        <v>2380</v>
      </c>
      <c r="F21" s="18" t="s">
        <v>2807</v>
      </c>
      <c r="G21" s="18" t="s">
        <v>2614</v>
      </c>
      <c r="H21" s="22">
        <v>0</v>
      </c>
      <c r="I21" s="22">
        <v>0</v>
      </c>
      <c r="J21" s="22">
        <v>0</v>
      </c>
    </row>
    <row r="22" spans="1:10" ht="15.75" customHeight="1">
      <c r="A22" s="10">
        <f t="shared" si="0"/>
        <v>12</v>
      </c>
      <c r="B22" s="11" t="s">
        <v>2373</v>
      </c>
      <c r="C22" s="11" t="s">
        <v>2440</v>
      </c>
      <c r="D22" s="17" t="s">
        <v>2342</v>
      </c>
      <c r="E22" s="17" t="s">
        <v>2341</v>
      </c>
      <c r="F22" s="17" t="s">
        <v>2808</v>
      </c>
      <c r="G22" s="17" t="s">
        <v>2611</v>
      </c>
      <c r="H22" s="21">
        <v>0</v>
      </c>
      <c r="I22" s="21">
        <v>0</v>
      </c>
      <c r="J22" s="21">
        <v>0</v>
      </c>
    </row>
    <row r="23" spans="1:10" ht="15.75" customHeight="1">
      <c r="A23" s="10">
        <f t="shared" si="0"/>
        <v>11</v>
      </c>
      <c r="B23" s="12" t="s">
        <v>2376</v>
      </c>
      <c r="C23" s="12" t="s">
        <v>2440</v>
      </c>
      <c r="D23" s="18">
        <v>0</v>
      </c>
      <c r="E23" s="18" t="s">
        <v>2370</v>
      </c>
      <c r="F23" s="18" t="s">
        <v>2809</v>
      </c>
      <c r="G23" s="18" t="s">
        <v>2368</v>
      </c>
      <c r="H23" s="22">
        <v>0</v>
      </c>
      <c r="I23" s="22">
        <v>0</v>
      </c>
      <c r="J23" s="22">
        <v>0</v>
      </c>
    </row>
    <row r="24" spans="1:10" ht="15.75" customHeight="1">
      <c r="A24" s="10">
        <f t="shared" si="0"/>
        <v>10</v>
      </c>
      <c r="B24" s="11" t="s">
        <v>2346</v>
      </c>
      <c r="C24" s="11" t="s">
        <v>2351</v>
      </c>
      <c r="D24" s="17" t="s">
        <v>2342</v>
      </c>
      <c r="E24" s="17" t="s">
        <v>2380</v>
      </c>
      <c r="F24" s="17" t="s">
        <v>2790</v>
      </c>
      <c r="G24" s="17" t="s">
        <v>2538</v>
      </c>
      <c r="H24" s="21">
        <v>2</v>
      </c>
      <c r="I24" s="21">
        <v>26</v>
      </c>
      <c r="J24" s="21">
        <v>0</v>
      </c>
    </row>
    <row r="25" spans="1:10" ht="15.75" customHeight="1">
      <c r="A25" s="10">
        <f t="shared" si="0"/>
        <v>9</v>
      </c>
      <c r="B25" s="12" t="s">
        <v>2398</v>
      </c>
      <c r="C25" s="12" t="s">
        <v>2351</v>
      </c>
      <c r="D25" s="18">
        <v>0</v>
      </c>
      <c r="E25" s="18" t="s">
        <v>2355</v>
      </c>
      <c r="F25" s="18" t="s">
        <v>2791</v>
      </c>
      <c r="G25" s="18" t="s">
        <v>2674</v>
      </c>
      <c r="H25" s="22">
        <v>1</v>
      </c>
      <c r="I25" s="22">
        <v>10</v>
      </c>
      <c r="J25" s="22">
        <v>0</v>
      </c>
    </row>
    <row r="26" spans="1:10" ht="15.75" customHeight="1">
      <c r="A26" s="10">
        <f t="shared" si="0"/>
        <v>8</v>
      </c>
      <c r="B26" s="11" t="s">
        <v>2603</v>
      </c>
      <c r="C26" s="11" t="s">
        <v>2351</v>
      </c>
      <c r="D26" s="17" t="s">
        <v>2342</v>
      </c>
      <c r="E26" s="17" t="s">
        <v>2468</v>
      </c>
      <c r="F26" s="17" t="s">
        <v>2793</v>
      </c>
      <c r="G26" s="17" t="s">
        <v>2565</v>
      </c>
      <c r="H26" s="21">
        <v>2</v>
      </c>
      <c r="I26" s="21">
        <v>16</v>
      </c>
      <c r="J26" s="21">
        <v>0</v>
      </c>
    </row>
    <row r="27" spans="1:10" ht="15.75" customHeight="1">
      <c r="A27" s="10">
        <f t="shared" si="0"/>
        <v>7</v>
      </c>
      <c r="B27" s="12" t="s">
        <v>2402</v>
      </c>
      <c r="C27" s="12" t="s">
        <v>2351</v>
      </c>
      <c r="D27" s="18">
        <v>0</v>
      </c>
      <c r="E27" s="18" t="s">
        <v>2494</v>
      </c>
      <c r="F27" s="18" t="s">
        <v>2794</v>
      </c>
      <c r="G27" s="18" t="s">
        <v>2441</v>
      </c>
      <c r="H27" s="22">
        <v>0</v>
      </c>
      <c r="I27" s="22">
        <v>0</v>
      </c>
      <c r="J27" s="22">
        <v>0</v>
      </c>
    </row>
    <row r="28" spans="1:10" ht="15.75" customHeight="1">
      <c r="A28" s="10">
        <f t="shared" si="0"/>
        <v>6</v>
      </c>
      <c r="B28" s="11" t="s">
        <v>2406</v>
      </c>
      <c r="C28" s="11" t="s">
        <v>2351</v>
      </c>
      <c r="D28" s="17" t="s">
        <v>2342</v>
      </c>
      <c r="E28" s="17" t="s">
        <v>2415</v>
      </c>
      <c r="F28" s="17" t="s">
        <v>2599</v>
      </c>
      <c r="G28" s="17" t="s">
        <v>2354</v>
      </c>
      <c r="H28" s="21">
        <v>1</v>
      </c>
      <c r="I28" s="21">
        <v>7</v>
      </c>
      <c r="J28" s="21">
        <v>0</v>
      </c>
    </row>
    <row r="29" spans="1:10" ht="15.75" customHeight="1">
      <c r="A29" s="10">
        <f t="shared" si="0"/>
        <v>5</v>
      </c>
      <c r="B29" s="12" t="s">
        <v>2409</v>
      </c>
      <c r="C29" s="12" t="s">
        <v>2351</v>
      </c>
      <c r="D29" s="18">
        <v>0</v>
      </c>
      <c r="E29" s="18" t="s">
        <v>2496</v>
      </c>
      <c r="F29" s="18" t="s">
        <v>2795</v>
      </c>
      <c r="G29" s="18" t="s">
        <v>2447</v>
      </c>
      <c r="H29" s="22">
        <v>2</v>
      </c>
      <c r="I29" s="22">
        <v>20</v>
      </c>
      <c r="J29" s="22">
        <v>0</v>
      </c>
    </row>
    <row r="30" spans="1:10" ht="15.75" customHeight="1">
      <c r="A30" s="10">
        <f t="shared" si="0"/>
        <v>4</v>
      </c>
      <c r="B30" s="11" t="s">
        <v>2481</v>
      </c>
      <c r="C30" s="11" t="s">
        <v>2351</v>
      </c>
      <c r="D30" s="17" t="s">
        <v>2342</v>
      </c>
      <c r="E30" s="17" t="s">
        <v>2366</v>
      </c>
      <c r="F30" s="17" t="s">
        <v>2360</v>
      </c>
      <c r="G30" s="17" t="s">
        <v>2460</v>
      </c>
      <c r="H30" s="21">
        <v>0</v>
      </c>
      <c r="I30" s="21">
        <v>0</v>
      </c>
      <c r="J30" s="21">
        <v>0</v>
      </c>
    </row>
    <row r="31" spans="1:10" ht="15.75" customHeight="1">
      <c r="A31" s="10">
        <f t="shared" si="0"/>
        <v>3</v>
      </c>
      <c r="B31" s="12" t="s">
        <v>2419</v>
      </c>
      <c r="C31" s="12" t="s">
        <v>2351</v>
      </c>
      <c r="D31" s="18">
        <v>0</v>
      </c>
      <c r="E31" s="18" t="s">
        <v>2380</v>
      </c>
      <c r="F31" s="18" t="s">
        <v>2759</v>
      </c>
      <c r="G31" s="18" t="s">
        <v>2536</v>
      </c>
      <c r="H31" s="22">
        <v>0</v>
      </c>
      <c r="I31" s="22">
        <v>0</v>
      </c>
      <c r="J31" s="22">
        <v>0</v>
      </c>
    </row>
    <row r="32" spans="1:10" ht="15.75" customHeight="1">
      <c r="A32" s="10">
        <f t="shared" si="0"/>
        <v>2</v>
      </c>
      <c r="B32" s="11" t="s">
        <v>2732</v>
      </c>
      <c r="C32" s="11" t="s">
        <v>2351</v>
      </c>
      <c r="D32" s="17" t="s">
        <v>2342</v>
      </c>
      <c r="E32" s="17" t="s">
        <v>2410</v>
      </c>
      <c r="F32" s="17" t="s">
        <v>2810</v>
      </c>
      <c r="G32" s="17" t="s">
        <v>2679</v>
      </c>
      <c r="H32" s="21">
        <v>0</v>
      </c>
      <c r="I32" s="21">
        <v>0</v>
      </c>
      <c r="J32" s="21">
        <v>0</v>
      </c>
    </row>
    <row r="33" spans="1:10" ht="15.75" customHeight="1">
      <c r="A33" s="10">
        <f t="shared" si="0"/>
        <v>1</v>
      </c>
      <c r="B33" s="12" t="s">
        <v>2633</v>
      </c>
      <c r="C33" s="12" t="s">
        <v>2351</v>
      </c>
      <c r="D33" s="18" t="s">
        <v>2342</v>
      </c>
      <c r="E33" s="18" t="s">
        <v>2359</v>
      </c>
      <c r="F33" s="18" t="s">
        <v>2798</v>
      </c>
      <c r="G33" s="18" t="s">
        <v>2534</v>
      </c>
      <c r="H33" s="22">
        <v>1</v>
      </c>
      <c r="I33" s="22">
        <v>8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316">
    <outlinePr summaryBelow="0" summaryRight="0"/>
  </sheetPr>
  <dimension ref="A1:Q1002"/>
  <sheetViews>
    <sheetView zoomScale="150" zoomScaleNormal="150" workbookViewId="0">
      <pane ySplit="11" topLeftCell="A25" activePane="bottomLeft" state="frozen"/>
      <selection pane="bottomLeft" activeCell="H10" sqref="H10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3" width="6.6640625" style="40" bestFit="1" customWidth="1"/>
    <col min="4" max="4" width="7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11.5</v>
      </c>
      <c r="I2" s="5">
        <v>2.5</v>
      </c>
      <c r="J2" s="5">
        <v>1.5</v>
      </c>
      <c r="K2" s="2">
        <v>16.5</v>
      </c>
      <c r="L2" s="2">
        <v>17.5</v>
      </c>
      <c r="M2" s="2">
        <v>10.5</v>
      </c>
      <c r="N2" s="5">
        <v>1.5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1</v>
      </c>
      <c r="I3" s="7">
        <f t="shared" si="1"/>
        <v>0.26666666666666666</v>
      </c>
      <c r="J3" s="7">
        <f t="shared" si="1"/>
        <v>1</v>
      </c>
      <c r="K3" s="7">
        <f t="shared" si="1"/>
        <v>1</v>
      </c>
      <c r="L3" s="7">
        <f t="shared" si="1"/>
        <v>0.93333333333333335</v>
      </c>
      <c r="M3" s="7">
        <f t="shared" si="1"/>
        <v>1</v>
      </c>
      <c r="N3" s="7">
        <f t="shared" si="1"/>
        <v>0.13333333333333333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 t="shared" ref="H4:O4" si="2">IF(H3&gt;0.5, 100/(1-1/H3),100/H3-100)</f>
        <v>#DIV/0!</v>
      </c>
      <c r="I4" s="8">
        <f t="shared" si="2"/>
        <v>275</v>
      </c>
      <c r="J4" s="8" t="e">
        <f t="shared" si="2"/>
        <v>#DIV/0!</v>
      </c>
      <c r="K4" s="8" t="e">
        <f t="shared" si="2"/>
        <v>#DIV/0!</v>
      </c>
      <c r="L4" s="8">
        <f t="shared" si="2"/>
        <v>-1400.0000000000007</v>
      </c>
      <c r="M4" s="8" t="e">
        <f t="shared" si="2"/>
        <v>#DIV/0!</v>
      </c>
      <c r="N4" s="8">
        <f t="shared" si="2"/>
        <v>650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1</v>
      </c>
      <c r="I5" s="7">
        <f t="shared" si="3"/>
        <v>0.33333333333333331</v>
      </c>
      <c r="J5" s="7">
        <f t="shared" si="3"/>
        <v>1</v>
      </c>
      <c r="K5" s="7">
        <f t="shared" si="3"/>
        <v>1</v>
      </c>
      <c r="L5" s="7">
        <f t="shared" si="3"/>
        <v>1</v>
      </c>
      <c r="M5" s="7">
        <f t="shared" si="3"/>
        <v>1</v>
      </c>
      <c r="N5" s="7">
        <f t="shared" si="3"/>
        <v>0.1111111111111111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 t="e">
        <f t="shared" ref="H6:O6" si="4">IF(H5&gt;0.5, 100/(1-1/H5),100/H5-100)</f>
        <v>#DIV/0!</v>
      </c>
      <c r="I6" s="8">
        <f t="shared" si="4"/>
        <v>200</v>
      </c>
      <c r="J6" s="8" t="e">
        <f t="shared" si="4"/>
        <v>#DIV/0!</v>
      </c>
      <c r="K6" s="8" t="e">
        <f t="shared" si="4"/>
        <v>#DIV/0!</v>
      </c>
      <c r="L6" s="8" t="e">
        <f t="shared" si="4"/>
        <v>#DIV/0!</v>
      </c>
      <c r="M6" s="8" t="e">
        <f t="shared" si="4"/>
        <v>#DIV/0!</v>
      </c>
      <c r="N6" s="8">
        <f t="shared" si="4"/>
        <v>800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 t="shared" si="5"/>
        <v>0.16666666666666666</v>
      </c>
      <c r="J7" s="7">
        <f t="shared" si="5"/>
        <v>1</v>
      </c>
      <c r="K7" s="7">
        <f t="shared" si="5"/>
        <v>1</v>
      </c>
      <c r="L7" s="7">
        <f t="shared" si="5"/>
        <v>0.83333333333333337</v>
      </c>
      <c r="M7" s="7">
        <f t="shared" si="5"/>
        <v>1</v>
      </c>
      <c r="N7" s="7">
        <f t="shared" si="5"/>
        <v>0.16666666666666666</v>
      </c>
      <c r="O7" s="7">
        <f t="shared" si="5"/>
        <v>1</v>
      </c>
    </row>
    <row r="8" spans="1:17" ht="15.75" customHeight="1">
      <c r="A8" s="1"/>
      <c r="F8" s="8"/>
      <c r="G8" s="3" t="s">
        <v>2318</v>
      </c>
      <c r="H8" s="8" t="e">
        <f t="shared" ref="H8:O8" si="6">IF(H7&gt;0.5, 100/(1-1/H7),100/H7-100)</f>
        <v>#DIV/0!</v>
      </c>
      <c r="I8" s="8">
        <f t="shared" si="6"/>
        <v>500</v>
      </c>
      <c r="J8" s="8" t="e">
        <f t="shared" si="6"/>
        <v>#DIV/0!</v>
      </c>
      <c r="K8" s="8" t="e">
        <f t="shared" si="6"/>
        <v>#DIV/0!</v>
      </c>
      <c r="L8" s="8">
        <f t="shared" si="6"/>
        <v>-500.00000000000011</v>
      </c>
      <c r="M8" s="8" t="e">
        <f t="shared" si="6"/>
        <v>#DIV/0!</v>
      </c>
      <c r="N8" s="8">
        <f t="shared" si="6"/>
        <v>500</v>
      </c>
      <c r="O8" s="8" t="e">
        <f t="shared" si="6"/>
        <v>#DIV/0!</v>
      </c>
    </row>
    <row r="9" spans="1:17" ht="15.75" customHeight="1">
      <c r="A9" s="1"/>
      <c r="B9" s="1" t="s">
        <v>2811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/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19</v>
      </c>
      <c r="B12" s="11" t="s">
        <v>2436</v>
      </c>
      <c r="C12" s="11" t="s">
        <v>2351</v>
      </c>
      <c r="D12" s="17" t="s">
        <v>2342</v>
      </c>
      <c r="E12" s="17" t="s">
        <v>2391</v>
      </c>
      <c r="F12" s="17" t="s">
        <v>2700</v>
      </c>
      <c r="G12" s="17" t="s">
        <v>2488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f t="shared" ref="N12:N43" si="8">L12+I12</f>
        <v>0</v>
      </c>
      <c r="O12">
        <f t="shared" ref="O12:O43" si="9">M12+J12</f>
        <v>0</v>
      </c>
    </row>
    <row r="13" spans="1:17" ht="15.75" customHeight="1">
      <c r="A13" s="10">
        <f t="shared" si="7"/>
        <v>18</v>
      </c>
      <c r="B13" s="12" t="s">
        <v>2439</v>
      </c>
      <c r="C13" s="12" t="s">
        <v>2351</v>
      </c>
      <c r="D13" s="18" t="s">
        <v>2342</v>
      </c>
      <c r="E13" s="18" t="s">
        <v>2387</v>
      </c>
      <c r="F13" s="18" t="s">
        <v>2533</v>
      </c>
      <c r="G13" s="18" t="s">
        <v>2372</v>
      </c>
      <c r="H13" s="22">
        <v>0</v>
      </c>
      <c r="I13" s="22">
        <v>0</v>
      </c>
      <c r="J13" s="22">
        <v>0</v>
      </c>
      <c r="K13" s="22">
        <v>3</v>
      </c>
      <c r="L13" s="22">
        <v>22</v>
      </c>
      <c r="M13" s="22">
        <v>0</v>
      </c>
      <c r="N13" s="21">
        <f t="shared" si="8"/>
        <v>22</v>
      </c>
      <c r="O13">
        <f t="shared" si="9"/>
        <v>0</v>
      </c>
    </row>
    <row r="14" spans="1:17" ht="15.75" customHeight="1">
      <c r="A14" s="10">
        <f t="shared" si="7"/>
        <v>17</v>
      </c>
      <c r="B14" s="11" t="s">
        <v>2445</v>
      </c>
      <c r="C14" s="11" t="s">
        <v>2351</v>
      </c>
      <c r="D14" s="17" t="s">
        <v>2342</v>
      </c>
      <c r="E14" s="17" t="s">
        <v>2380</v>
      </c>
      <c r="F14" s="17" t="s">
        <v>2696</v>
      </c>
      <c r="G14" s="17" t="s">
        <v>2466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f t="shared" si="8"/>
        <v>0</v>
      </c>
      <c r="O14">
        <f t="shared" si="9"/>
        <v>0</v>
      </c>
    </row>
    <row r="15" spans="1:17" ht="15.75" customHeight="1">
      <c r="A15" s="10">
        <f t="shared" si="7"/>
        <v>16</v>
      </c>
      <c r="B15" s="12" t="s">
        <v>2455</v>
      </c>
      <c r="C15" s="12" t="s">
        <v>2351</v>
      </c>
      <c r="D15" s="18" t="s">
        <v>2342</v>
      </c>
      <c r="E15" s="18" t="s">
        <v>2440</v>
      </c>
      <c r="F15" s="18" t="s">
        <v>2812</v>
      </c>
      <c r="G15" s="18" t="s">
        <v>2405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0</v>
      </c>
      <c r="N15" s="21">
        <f t="shared" si="8"/>
        <v>0</v>
      </c>
      <c r="O15">
        <f t="shared" si="9"/>
        <v>0</v>
      </c>
    </row>
    <row r="16" spans="1:17" ht="15.75" customHeight="1">
      <c r="A16" s="10">
        <f t="shared" si="7"/>
        <v>15</v>
      </c>
      <c r="B16" s="11" t="s">
        <v>2340</v>
      </c>
      <c r="C16" s="11" t="s">
        <v>2351</v>
      </c>
      <c r="D16" s="17" t="s">
        <v>2342</v>
      </c>
      <c r="E16" s="17" t="s">
        <v>2355</v>
      </c>
      <c r="F16" s="17" t="s">
        <v>2356</v>
      </c>
      <c r="G16" s="17" t="s">
        <v>2780</v>
      </c>
      <c r="H16" s="21">
        <v>1</v>
      </c>
      <c r="I16" s="21">
        <v>-3</v>
      </c>
      <c r="J16" s="21">
        <v>0</v>
      </c>
      <c r="K16" s="21">
        <v>0</v>
      </c>
      <c r="L16" s="21">
        <v>0</v>
      </c>
      <c r="M16" s="21">
        <v>0</v>
      </c>
      <c r="N16" s="21">
        <f t="shared" si="8"/>
        <v>-3</v>
      </c>
      <c r="O16">
        <f t="shared" si="9"/>
        <v>0</v>
      </c>
    </row>
    <row r="17" spans="1:15" ht="15.75" customHeight="1">
      <c r="A17" s="10">
        <f t="shared" si="7"/>
        <v>14</v>
      </c>
      <c r="B17" s="12" t="s">
        <v>2386</v>
      </c>
      <c r="C17" s="12" t="s">
        <v>2351</v>
      </c>
      <c r="D17" s="18">
        <v>0</v>
      </c>
      <c r="E17" s="18" t="s">
        <v>2474</v>
      </c>
      <c r="F17" s="18" t="s">
        <v>2787</v>
      </c>
      <c r="G17" s="18" t="s">
        <v>2405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1">
        <f t="shared" si="8"/>
        <v>0</v>
      </c>
      <c r="O17">
        <f t="shared" si="9"/>
        <v>0</v>
      </c>
    </row>
    <row r="18" spans="1:15" ht="15.75" customHeight="1">
      <c r="A18" s="10">
        <f t="shared" si="7"/>
        <v>13</v>
      </c>
      <c r="B18" s="11" t="s">
        <v>2390</v>
      </c>
      <c r="C18" s="11" t="s">
        <v>2351</v>
      </c>
      <c r="D18" s="17" t="s">
        <v>2342</v>
      </c>
      <c r="E18" s="17" t="s">
        <v>2479</v>
      </c>
      <c r="F18" s="17" t="s">
        <v>2788</v>
      </c>
      <c r="G18" s="17" t="s">
        <v>2687</v>
      </c>
      <c r="H18" s="21">
        <v>2</v>
      </c>
      <c r="I18" s="21">
        <v>7</v>
      </c>
      <c r="J18" s="21">
        <v>0</v>
      </c>
      <c r="K18" s="21">
        <v>3</v>
      </c>
      <c r="L18" s="21">
        <v>13</v>
      </c>
      <c r="M18" s="21">
        <v>0</v>
      </c>
      <c r="N18" s="21">
        <f t="shared" si="8"/>
        <v>20</v>
      </c>
      <c r="O18">
        <f t="shared" si="9"/>
        <v>0</v>
      </c>
    </row>
    <row r="19" spans="1:15" ht="15.75" customHeight="1">
      <c r="A19" s="10">
        <f t="shared" si="7"/>
        <v>12</v>
      </c>
      <c r="B19" s="12" t="s">
        <v>2394</v>
      </c>
      <c r="C19" s="12" t="s">
        <v>2351</v>
      </c>
      <c r="D19" s="18">
        <v>0</v>
      </c>
      <c r="E19" s="18" t="s">
        <v>2403</v>
      </c>
      <c r="F19" s="18" t="s">
        <v>2789</v>
      </c>
      <c r="G19" s="18" t="s">
        <v>2508</v>
      </c>
      <c r="H19" s="22">
        <v>4</v>
      </c>
      <c r="I19" s="22">
        <v>5</v>
      </c>
      <c r="J19" s="22">
        <v>0</v>
      </c>
      <c r="K19" s="22">
        <v>5</v>
      </c>
      <c r="L19" s="22">
        <v>38</v>
      </c>
      <c r="M19" s="22">
        <v>0</v>
      </c>
      <c r="N19" s="21">
        <f t="shared" si="8"/>
        <v>43</v>
      </c>
      <c r="O19">
        <f t="shared" si="9"/>
        <v>0</v>
      </c>
    </row>
    <row r="20" spans="1:15" ht="15.75" customHeight="1">
      <c r="A20" s="10">
        <f t="shared" si="7"/>
        <v>11</v>
      </c>
      <c r="B20" s="11" t="s">
        <v>2346</v>
      </c>
      <c r="C20" s="11" t="s">
        <v>2351</v>
      </c>
      <c r="D20" s="17" t="s">
        <v>2342</v>
      </c>
      <c r="E20" s="17" t="s">
        <v>2380</v>
      </c>
      <c r="F20" s="17" t="s">
        <v>2790</v>
      </c>
      <c r="G20" s="17" t="s">
        <v>2447</v>
      </c>
      <c r="H20" s="21">
        <v>3</v>
      </c>
      <c r="I20" s="21">
        <v>4</v>
      </c>
      <c r="J20" s="21">
        <v>1</v>
      </c>
      <c r="K20" s="21">
        <v>0</v>
      </c>
      <c r="L20" s="21">
        <v>0</v>
      </c>
      <c r="M20" s="21">
        <v>0</v>
      </c>
      <c r="N20" s="21">
        <f t="shared" si="8"/>
        <v>4</v>
      </c>
      <c r="O20">
        <f t="shared" si="9"/>
        <v>1</v>
      </c>
    </row>
    <row r="21" spans="1:15" ht="15.75" customHeight="1">
      <c r="A21" s="10">
        <f t="shared" si="7"/>
        <v>10</v>
      </c>
      <c r="B21" s="12" t="s">
        <v>2603</v>
      </c>
      <c r="C21" s="12" t="s">
        <v>2351</v>
      </c>
      <c r="D21" s="18" t="s">
        <v>2342</v>
      </c>
      <c r="E21" s="18" t="s">
        <v>2468</v>
      </c>
      <c r="F21" s="18" t="s">
        <v>2793</v>
      </c>
      <c r="G21" s="18" t="s">
        <v>2560</v>
      </c>
      <c r="H21" s="22">
        <v>3</v>
      </c>
      <c r="I21" s="22">
        <v>8</v>
      </c>
      <c r="J21" s="22">
        <v>0</v>
      </c>
      <c r="K21" s="22">
        <v>1</v>
      </c>
      <c r="L21" s="22">
        <v>15</v>
      </c>
      <c r="M21" s="22">
        <v>0</v>
      </c>
      <c r="N21" s="21">
        <f t="shared" si="8"/>
        <v>23</v>
      </c>
      <c r="O21">
        <f t="shared" si="9"/>
        <v>0</v>
      </c>
    </row>
    <row r="22" spans="1:15" ht="15.75" customHeight="1">
      <c r="A22" s="10">
        <f t="shared" si="7"/>
        <v>9</v>
      </c>
      <c r="B22" s="11" t="s">
        <v>2402</v>
      </c>
      <c r="C22" s="11" t="s">
        <v>2351</v>
      </c>
      <c r="D22" s="17">
        <v>0</v>
      </c>
      <c r="E22" s="17" t="s">
        <v>2494</v>
      </c>
      <c r="F22" s="17" t="s">
        <v>2794</v>
      </c>
      <c r="G22" s="17" t="s">
        <v>2643</v>
      </c>
      <c r="H22" s="21">
        <v>1</v>
      </c>
      <c r="I22" s="21">
        <v>17</v>
      </c>
      <c r="J22" s="21">
        <v>0</v>
      </c>
      <c r="K22" s="21">
        <v>0</v>
      </c>
      <c r="L22" s="21">
        <v>0</v>
      </c>
      <c r="M22" s="21">
        <v>0</v>
      </c>
      <c r="N22" s="21">
        <f t="shared" si="8"/>
        <v>17</v>
      </c>
      <c r="O22">
        <f t="shared" si="9"/>
        <v>0</v>
      </c>
    </row>
    <row r="23" spans="1:15" ht="15.75" customHeight="1">
      <c r="A23" s="10">
        <f t="shared" si="7"/>
        <v>8</v>
      </c>
      <c r="B23" s="12" t="s">
        <v>2414</v>
      </c>
      <c r="C23" s="12" t="s">
        <v>2351</v>
      </c>
      <c r="D23" s="18" t="s">
        <v>2342</v>
      </c>
      <c r="E23" s="18" t="s">
        <v>2355</v>
      </c>
      <c r="F23" s="18" t="s">
        <v>2797</v>
      </c>
      <c r="G23" s="18" t="s">
        <v>2799</v>
      </c>
      <c r="H23" s="22">
        <v>1</v>
      </c>
      <c r="I23" s="22">
        <v>2</v>
      </c>
      <c r="J23" s="22">
        <v>0</v>
      </c>
      <c r="K23" s="22">
        <v>0</v>
      </c>
      <c r="L23" s="22">
        <v>0</v>
      </c>
      <c r="M23" s="22">
        <v>0</v>
      </c>
      <c r="N23" s="21">
        <f t="shared" si="8"/>
        <v>2</v>
      </c>
      <c r="O23">
        <f t="shared" si="9"/>
        <v>0</v>
      </c>
    </row>
    <row r="24" spans="1:15" ht="15.75" customHeight="1">
      <c r="A24" s="10">
        <f t="shared" si="7"/>
        <v>7</v>
      </c>
      <c r="B24" s="11" t="s">
        <v>2417</v>
      </c>
      <c r="C24" s="11" t="s">
        <v>2351</v>
      </c>
      <c r="D24" s="17" t="s">
        <v>2342</v>
      </c>
      <c r="E24" s="17" t="s">
        <v>792</v>
      </c>
      <c r="F24" s="17" t="s">
        <v>2680</v>
      </c>
      <c r="G24" s="17" t="s">
        <v>2799</v>
      </c>
      <c r="H24" s="21">
        <v>5</v>
      </c>
      <c r="I24" s="21">
        <v>15</v>
      </c>
      <c r="J24" s="21">
        <v>0</v>
      </c>
      <c r="K24" s="21">
        <v>1</v>
      </c>
      <c r="L24" s="21">
        <v>10</v>
      </c>
      <c r="M24" s="21">
        <v>0</v>
      </c>
      <c r="N24" s="21">
        <f t="shared" si="8"/>
        <v>25</v>
      </c>
      <c r="O24">
        <f t="shared" si="9"/>
        <v>0</v>
      </c>
    </row>
    <row r="25" spans="1:15" ht="15.75" customHeight="1">
      <c r="A25" s="10">
        <f t="shared" si="7"/>
        <v>6</v>
      </c>
      <c r="B25" s="12" t="s">
        <v>2419</v>
      </c>
      <c r="C25" s="12" t="s">
        <v>2351</v>
      </c>
      <c r="D25" s="18">
        <v>0</v>
      </c>
      <c r="E25" s="18" t="s">
        <v>2380</v>
      </c>
      <c r="F25" s="18" t="s">
        <v>2759</v>
      </c>
      <c r="G25" s="18" t="s">
        <v>2460</v>
      </c>
      <c r="H25" s="22">
        <v>4</v>
      </c>
      <c r="I25" s="22">
        <v>14</v>
      </c>
      <c r="J25" s="22">
        <v>0</v>
      </c>
      <c r="K25" s="22">
        <v>0</v>
      </c>
      <c r="L25" s="22">
        <v>0</v>
      </c>
      <c r="M25" s="22">
        <v>0</v>
      </c>
      <c r="N25" s="21">
        <f t="shared" si="8"/>
        <v>14</v>
      </c>
      <c r="O25">
        <f t="shared" si="9"/>
        <v>0</v>
      </c>
    </row>
    <row r="26" spans="1:15" ht="15.75" customHeight="1">
      <c r="A26" s="10">
        <f t="shared" si="7"/>
        <v>5</v>
      </c>
      <c r="B26" s="11" t="s">
        <v>2603</v>
      </c>
      <c r="C26" s="11" t="s">
        <v>2351</v>
      </c>
      <c r="D26" s="17" t="s">
        <v>2342</v>
      </c>
      <c r="E26" s="17" t="s">
        <v>2468</v>
      </c>
      <c r="F26" s="17" t="s">
        <v>2793</v>
      </c>
      <c r="G26" s="17" t="s">
        <v>2560</v>
      </c>
      <c r="H26" s="21">
        <v>3</v>
      </c>
      <c r="I26" s="21">
        <v>8</v>
      </c>
      <c r="J26" s="21">
        <v>0</v>
      </c>
      <c r="K26" s="21">
        <v>1</v>
      </c>
      <c r="L26" s="21">
        <v>15</v>
      </c>
      <c r="M26" s="21">
        <v>0</v>
      </c>
      <c r="N26" s="21">
        <f t="shared" si="8"/>
        <v>23</v>
      </c>
      <c r="O26">
        <f t="shared" si="9"/>
        <v>0</v>
      </c>
    </row>
    <row r="27" spans="1:15" ht="15.75" customHeight="1">
      <c r="A27" s="10">
        <f t="shared" si="7"/>
        <v>4</v>
      </c>
      <c r="B27" s="12" t="s">
        <v>2402</v>
      </c>
      <c r="C27" s="12" t="s">
        <v>2351</v>
      </c>
      <c r="D27" s="18">
        <v>0</v>
      </c>
      <c r="E27" s="18" t="s">
        <v>2494</v>
      </c>
      <c r="F27" s="18" t="s">
        <v>2794</v>
      </c>
      <c r="G27" s="18" t="s">
        <v>2643</v>
      </c>
      <c r="H27" s="22">
        <v>1</v>
      </c>
      <c r="I27" s="22">
        <v>17</v>
      </c>
      <c r="J27" s="22">
        <v>0</v>
      </c>
      <c r="K27" s="22">
        <v>0</v>
      </c>
      <c r="L27" s="22">
        <v>0</v>
      </c>
      <c r="M27" s="22">
        <v>0</v>
      </c>
      <c r="N27" s="21">
        <f t="shared" si="8"/>
        <v>17</v>
      </c>
      <c r="O27">
        <f t="shared" si="9"/>
        <v>0</v>
      </c>
    </row>
    <row r="28" spans="1:15" ht="15.75" customHeight="1">
      <c r="A28" s="10">
        <f t="shared" si="7"/>
        <v>3</v>
      </c>
      <c r="B28" s="11" t="s">
        <v>2414</v>
      </c>
      <c r="C28" s="11" t="s">
        <v>2351</v>
      </c>
      <c r="D28" s="17" t="s">
        <v>2342</v>
      </c>
      <c r="E28" s="17" t="s">
        <v>2355</v>
      </c>
      <c r="F28" s="17" t="s">
        <v>2797</v>
      </c>
      <c r="G28" s="17" t="s">
        <v>2799</v>
      </c>
      <c r="H28" s="21">
        <v>1</v>
      </c>
      <c r="I28" s="21">
        <v>2</v>
      </c>
      <c r="J28" s="21">
        <v>0</v>
      </c>
      <c r="K28" s="21">
        <v>0</v>
      </c>
      <c r="L28" s="21">
        <v>0</v>
      </c>
      <c r="M28" s="21">
        <v>0</v>
      </c>
      <c r="N28" s="21">
        <f t="shared" si="8"/>
        <v>2</v>
      </c>
      <c r="O28">
        <f t="shared" si="9"/>
        <v>0</v>
      </c>
    </row>
    <row r="29" spans="1:15" ht="15.75" customHeight="1">
      <c r="A29" s="10">
        <f t="shared" si="7"/>
        <v>2</v>
      </c>
      <c r="B29" s="12" t="s">
        <v>2417</v>
      </c>
      <c r="C29" s="12" t="s">
        <v>2351</v>
      </c>
      <c r="D29" s="18" t="s">
        <v>2342</v>
      </c>
      <c r="E29" s="18" t="s">
        <v>792</v>
      </c>
      <c r="F29" s="18" t="s">
        <v>2680</v>
      </c>
      <c r="G29" s="18" t="s">
        <v>2799</v>
      </c>
      <c r="H29" s="22">
        <v>5</v>
      </c>
      <c r="I29" s="22">
        <v>15</v>
      </c>
      <c r="J29" s="22">
        <v>0</v>
      </c>
      <c r="K29" s="22">
        <v>1</v>
      </c>
      <c r="L29" s="22">
        <v>10</v>
      </c>
      <c r="M29" s="22">
        <v>0</v>
      </c>
      <c r="N29" s="21">
        <f t="shared" si="8"/>
        <v>25</v>
      </c>
      <c r="O29">
        <f t="shared" si="9"/>
        <v>0</v>
      </c>
    </row>
    <row r="30" spans="1:15" ht="15.75" customHeight="1">
      <c r="A30" s="10">
        <f t="shared" si="7"/>
        <v>1</v>
      </c>
      <c r="B30" s="11" t="s">
        <v>2419</v>
      </c>
      <c r="C30" s="11" t="s">
        <v>2351</v>
      </c>
      <c r="D30" s="17">
        <v>0</v>
      </c>
      <c r="E30" s="17" t="s">
        <v>2380</v>
      </c>
      <c r="F30" s="17" t="s">
        <v>2759</v>
      </c>
      <c r="G30" s="17" t="s">
        <v>2460</v>
      </c>
      <c r="H30" s="21">
        <v>4</v>
      </c>
      <c r="I30" s="21">
        <v>14</v>
      </c>
      <c r="J30" s="21">
        <v>0</v>
      </c>
      <c r="K30" s="21">
        <v>0</v>
      </c>
      <c r="L30" s="21">
        <v>0</v>
      </c>
      <c r="M30" s="21">
        <v>0</v>
      </c>
      <c r="N30" s="21">
        <f t="shared" si="8"/>
        <v>14</v>
      </c>
      <c r="O30">
        <f t="shared" si="9"/>
        <v>0</v>
      </c>
    </row>
    <row r="31" spans="1:15" ht="15.75" customHeight="1">
      <c r="A31" s="10">
        <f t="shared" si="7"/>
        <v>0</v>
      </c>
      <c r="B31" s="12"/>
      <c r="C31" s="12"/>
      <c r="D31" s="18"/>
      <c r="E31" s="18"/>
      <c r="F31" s="18"/>
      <c r="G31" s="18"/>
      <c r="H31" s="22"/>
      <c r="I31" s="22"/>
      <c r="J31" s="22"/>
      <c r="K31" s="22"/>
      <c r="L31" s="22"/>
      <c r="M31" s="22"/>
      <c r="N31" s="21">
        <f t="shared" si="8"/>
        <v>0</v>
      </c>
      <c r="O31">
        <f t="shared" si="9"/>
        <v>0</v>
      </c>
    </row>
    <row r="32" spans="1:15" ht="15.75" customHeight="1">
      <c r="A32" s="10">
        <f t="shared" si="7"/>
        <v>0</v>
      </c>
      <c r="B32" s="11"/>
      <c r="C32" s="11"/>
      <c r="D32" s="17"/>
      <c r="E32" s="17"/>
      <c r="F32" s="17"/>
      <c r="G32" s="17"/>
      <c r="H32" s="21"/>
      <c r="I32" s="21"/>
      <c r="J32" s="21"/>
      <c r="K32" s="21"/>
      <c r="L32" s="21"/>
      <c r="M32" s="21"/>
      <c r="N32" s="21">
        <f t="shared" si="8"/>
        <v>0</v>
      </c>
      <c r="O32">
        <f t="shared" si="9"/>
        <v>0</v>
      </c>
    </row>
    <row r="33" spans="1:15" ht="15.75" customHeight="1">
      <c r="A33" s="10">
        <f t="shared" si="7"/>
        <v>0</v>
      </c>
      <c r="B33" s="12"/>
      <c r="C33" s="12"/>
      <c r="D33" s="18"/>
      <c r="E33" s="18"/>
      <c r="F33" s="18"/>
      <c r="G33" s="18"/>
      <c r="H33" s="22"/>
      <c r="I33" s="22"/>
      <c r="J33" s="22"/>
      <c r="K33" s="22"/>
      <c r="L33" s="22"/>
      <c r="M33" s="22"/>
      <c r="N33" s="21">
        <f t="shared" si="8"/>
        <v>0</v>
      </c>
      <c r="O33">
        <f t="shared" si="9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346">
    <outlinePr summaryBelow="0" summaryRight="0"/>
  </sheetPr>
  <dimension ref="A1:Q1001"/>
  <sheetViews>
    <sheetView zoomScale="150" zoomScaleNormal="150" workbookViewId="0">
      <pane ySplit="11" topLeftCell="A26" activePane="bottomLeft" state="frozen"/>
      <selection pane="bottomLeft" activeCell="I31" sqref="I31"/>
    </sheetView>
  </sheetViews>
  <sheetFormatPr baseColWidth="10" defaultColWidth="14.5" defaultRowHeight="15.75" customHeight="1"/>
  <cols>
    <col min="1" max="1" width="8.83203125" style="40" customWidth="1"/>
    <col min="2" max="2" width="14.6640625" style="40" bestFit="1" customWidth="1"/>
    <col min="3" max="3" width="6.6640625" style="40" bestFit="1" customWidth="1"/>
    <col min="4" max="4" width="7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14.1640625" style="40" bestFit="1" customWidth="1"/>
    <col min="9" max="9" width="7.5" style="40" customWidth="1"/>
    <col min="10" max="10" width="11.83203125" style="40" customWidth="1"/>
    <col min="11" max="11" width="7.83203125" style="40" customWidth="1"/>
    <col min="12" max="12" width="9.5" style="40" customWidth="1"/>
    <col min="13" max="13" width="10.5" style="40" customWidth="1"/>
    <col min="14" max="14" width="13" style="40" customWidth="1"/>
  </cols>
  <sheetData>
    <row r="1" spans="1:17" ht="15.75" customHeight="1">
      <c r="A1" s="1"/>
      <c r="B1" s="20" t="s">
        <v>2313</v>
      </c>
      <c r="C1" s="20"/>
      <c r="H1" s="20" t="str">
        <f t="shared" ref="H1:N1" si="0">H11</f>
        <v>Att</v>
      </c>
      <c r="I1" s="20" t="str">
        <f t="shared" si="0"/>
        <v>Comp</v>
      </c>
      <c r="J1" s="20" t="str">
        <f t="shared" si="0"/>
        <v>P Yds</v>
      </c>
      <c r="K1" s="20" t="str">
        <f t="shared" si="0"/>
        <v>P TD</v>
      </c>
      <c r="L1" s="20" t="str">
        <f t="shared" si="0"/>
        <v>Int</v>
      </c>
      <c r="M1" s="20" t="str">
        <f t="shared" si="0"/>
        <v>Rush Yds</v>
      </c>
      <c r="N1" s="20" t="str">
        <f t="shared" si="0"/>
        <v>Rush Att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16.5</v>
      </c>
      <c r="I2" s="2">
        <v>27.5</v>
      </c>
      <c r="J2" s="2">
        <v>220.5</v>
      </c>
      <c r="K2" s="2">
        <v>1.5</v>
      </c>
      <c r="L2" s="5">
        <v>0.5</v>
      </c>
      <c r="M2" s="5">
        <v>19.5</v>
      </c>
      <c r="N2" s="5">
        <v>1.5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N3" si="1">COUNTIFS($A$12:$A$98,"&lt;="&amp;$B$2,$H$12:$H$98,"&gt;0",H12:H98,"&lt;"&amp;H$2)/COUNTIFS($H$12:$H$98,"&gt;0",$A$12:$A$98,"&lt;="&amp;$B$2,H$12:H$98,"&lt;&gt;"&amp;H$2)</f>
        <v>0.53333333333333333</v>
      </c>
      <c r="I3" s="7">
        <f t="shared" si="1"/>
        <v>0.73333333333333328</v>
      </c>
      <c r="J3" s="7">
        <f t="shared" si="1"/>
        <v>0.53333333333333333</v>
      </c>
      <c r="K3" s="7">
        <f t="shared" si="1"/>
        <v>0.6</v>
      </c>
      <c r="L3" s="7">
        <f t="shared" si="1"/>
        <v>0.66666666666666663</v>
      </c>
      <c r="M3" s="7">
        <f t="shared" si="1"/>
        <v>0.46666666666666667</v>
      </c>
      <c r="N3" s="7">
        <f t="shared" si="1"/>
        <v>6.6666666666666666E-2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N4" si="2">IF(H3&gt;0.5, 100/(1-1/H3),100/H3-100)</f>
        <v>-114.28571428571429</v>
      </c>
      <c r="I4" s="8">
        <f t="shared" si="2"/>
        <v>-274.99999999999989</v>
      </c>
      <c r="J4" s="8">
        <f t="shared" si="2"/>
        <v>-114.28571428571429</v>
      </c>
      <c r="K4" s="8">
        <f t="shared" si="2"/>
        <v>-149.99999999999997</v>
      </c>
      <c r="L4" s="8">
        <f t="shared" si="2"/>
        <v>-200</v>
      </c>
      <c r="M4" s="8">
        <f t="shared" si="2"/>
        <v>114.28571428571428</v>
      </c>
      <c r="N4" s="8">
        <f t="shared" si="2"/>
        <v>1400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N5" si="3">COUNTIFS($A$12:$A$98,"&lt;="&amp;$B$2,$H$12:$H$98,"&gt;0",$D$12:$D$98,"@*",H$12:H$98,"&lt;"&amp;H$2)/COUNTIFS($A$12:$A$98,"&lt;="&amp;$B$2,$H$12:$H$98,"&gt;0",$D$12:$D$98,"@*",H$12:H$98,"&lt;&gt;"&amp;H$2)</f>
        <v>0.55555555555555558</v>
      </c>
      <c r="I5" s="7">
        <f t="shared" si="3"/>
        <v>0.77777777777777779</v>
      </c>
      <c r="J5" s="7">
        <f t="shared" si="3"/>
        <v>0.44444444444444442</v>
      </c>
      <c r="K5" s="7">
        <f t="shared" si="3"/>
        <v>0.55555555555555558</v>
      </c>
      <c r="L5" s="7">
        <f t="shared" si="3"/>
        <v>0.66666666666666663</v>
      </c>
      <c r="M5" s="7">
        <f t="shared" si="3"/>
        <v>0.44444444444444442</v>
      </c>
      <c r="N5" s="7">
        <f t="shared" si="3"/>
        <v>0</v>
      </c>
    </row>
    <row r="6" spans="1:17" ht="15.75" customHeight="1">
      <c r="A6" s="1"/>
      <c r="D6" s="8"/>
      <c r="G6" s="3" t="s">
        <v>2318</v>
      </c>
      <c r="H6" s="8">
        <f t="shared" ref="H6:N6" si="4">IF(H5&gt;0.5, 100/(1-1/H5),100/H5-100)</f>
        <v>-125.00000000000003</v>
      </c>
      <c r="I6" s="8">
        <f t="shared" si="4"/>
        <v>-350.00000000000017</v>
      </c>
      <c r="J6" s="8">
        <f t="shared" si="4"/>
        <v>125</v>
      </c>
      <c r="K6" s="8">
        <f t="shared" si="4"/>
        <v>-125.00000000000003</v>
      </c>
      <c r="L6" s="8">
        <f t="shared" si="4"/>
        <v>-200</v>
      </c>
      <c r="M6" s="8">
        <f t="shared" si="4"/>
        <v>125</v>
      </c>
      <c r="N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N7" si="5">COUNTIFS($A$12:$A$98,"&lt;="&amp;$B$2,$H$12:$H$98,"&gt;0",$D$12:$D$98,"&lt;&gt;@*",H$12:H$98,"&lt;"&amp;H$2)/COUNTIFS($A$12:$A$98,"&lt;="&amp;$B$2,$H$12:$H$98,"&gt;0",$D$12:$D$98,"&lt;&gt;@*",H$12:H$98,"&lt;&gt;"&amp;H$2)</f>
        <v>0.5</v>
      </c>
      <c r="I7" s="7">
        <f t="shared" si="5"/>
        <v>0.66666666666666663</v>
      </c>
      <c r="J7" s="7">
        <f t="shared" si="5"/>
        <v>0.66666666666666663</v>
      </c>
      <c r="K7" s="7">
        <f t="shared" si="5"/>
        <v>0.66666666666666663</v>
      </c>
      <c r="L7" s="7">
        <f t="shared" si="5"/>
        <v>0.66666666666666663</v>
      </c>
      <c r="M7" s="7">
        <f t="shared" si="5"/>
        <v>0.5</v>
      </c>
      <c r="N7" s="7">
        <f t="shared" si="5"/>
        <v>0.16666666666666666</v>
      </c>
    </row>
    <row r="8" spans="1:17" ht="15.75" customHeight="1">
      <c r="A8" s="1"/>
      <c r="F8" s="8"/>
      <c r="G8" s="3" t="s">
        <v>2318</v>
      </c>
      <c r="H8" s="8">
        <f t="shared" ref="H8:N8" si="6">IF(H7&gt;0.5, 100/(1-1/H7),100/H7-100)</f>
        <v>100</v>
      </c>
      <c r="I8" s="8">
        <f t="shared" si="6"/>
        <v>-200</v>
      </c>
      <c r="J8" s="8">
        <f t="shared" si="6"/>
        <v>-200</v>
      </c>
      <c r="K8" s="8">
        <f t="shared" si="6"/>
        <v>-200</v>
      </c>
      <c r="L8" s="8">
        <f t="shared" si="6"/>
        <v>-200</v>
      </c>
      <c r="M8" s="8">
        <f t="shared" si="6"/>
        <v>100</v>
      </c>
      <c r="N8" s="8">
        <f t="shared" si="6"/>
        <v>500</v>
      </c>
    </row>
    <row r="9" spans="1:17" ht="15.75" customHeight="1">
      <c r="A9" s="1"/>
      <c r="B9" s="1" t="s">
        <v>2813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4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797</v>
      </c>
      <c r="J11" s="19" t="s">
        <v>2328</v>
      </c>
      <c r="K11" s="19" t="s">
        <v>2329</v>
      </c>
      <c r="L11" s="19" t="s">
        <v>2330</v>
      </c>
      <c r="M11" s="19" t="s">
        <v>2331</v>
      </c>
      <c r="N11" s="19" t="s">
        <v>2332</v>
      </c>
    </row>
    <row r="12" spans="1:17" ht="15.75" customHeight="1">
      <c r="A12" s="10">
        <f t="shared" ref="A12:A32" si="7">COUNTIF(H12:H98,"&gt;0")</f>
        <v>22</v>
      </c>
      <c r="B12" s="11" t="s">
        <v>2521</v>
      </c>
      <c r="C12" s="11" t="s">
        <v>2558</v>
      </c>
      <c r="D12" s="17" t="s">
        <v>2342</v>
      </c>
      <c r="E12" s="17" t="s">
        <v>2377</v>
      </c>
      <c r="F12" s="17" t="s">
        <v>2814</v>
      </c>
      <c r="G12" s="17" t="s">
        <v>2345</v>
      </c>
      <c r="H12" s="21">
        <v>19</v>
      </c>
      <c r="I12" s="21">
        <v>31</v>
      </c>
      <c r="J12" s="21">
        <v>205</v>
      </c>
      <c r="K12" s="21">
        <v>2</v>
      </c>
      <c r="L12" s="21">
        <v>1</v>
      </c>
      <c r="M12" s="21">
        <v>46</v>
      </c>
      <c r="N12" s="21">
        <v>8</v>
      </c>
    </row>
    <row r="13" spans="1:17" ht="15.75" customHeight="1">
      <c r="A13" s="10">
        <f t="shared" si="7"/>
        <v>21</v>
      </c>
      <c r="B13" s="12" t="s">
        <v>2550</v>
      </c>
      <c r="C13" s="12" t="s">
        <v>2558</v>
      </c>
      <c r="D13" s="18" t="s">
        <v>2342</v>
      </c>
      <c r="E13" s="18" t="s">
        <v>2347</v>
      </c>
      <c r="F13" s="18" t="s">
        <v>2815</v>
      </c>
      <c r="G13" s="18" t="s">
        <v>2345</v>
      </c>
      <c r="H13" s="22">
        <v>22</v>
      </c>
      <c r="I13" s="22">
        <v>37</v>
      </c>
      <c r="J13" s="22">
        <v>254</v>
      </c>
      <c r="K13" s="22">
        <v>2</v>
      </c>
      <c r="L13" s="22">
        <v>0</v>
      </c>
      <c r="M13" s="22">
        <v>37</v>
      </c>
      <c r="N13" s="22">
        <v>4</v>
      </c>
    </row>
    <row r="14" spans="1:17" ht="15.75" customHeight="1">
      <c r="A14" s="10">
        <f t="shared" si="7"/>
        <v>20</v>
      </c>
      <c r="B14" s="11" t="s">
        <v>2436</v>
      </c>
      <c r="C14" s="11" t="s">
        <v>2558</v>
      </c>
      <c r="D14" s="17" t="s">
        <v>2342</v>
      </c>
      <c r="E14" s="17" t="s">
        <v>2430</v>
      </c>
      <c r="F14" s="17" t="s">
        <v>2606</v>
      </c>
      <c r="G14" s="17" t="s">
        <v>2345</v>
      </c>
      <c r="H14" s="21">
        <v>9</v>
      </c>
      <c r="I14" s="21">
        <v>16</v>
      </c>
      <c r="J14" s="21">
        <v>103</v>
      </c>
      <c r="K14" s="21">
        <v>0</v>
      </c>
      <c r="L14" s="21">
        <v>2</v>
      </c>
      <c r="M14" s="21">
        <v>15</v>
      </c>
      <c r="N14" s="21">
        <v>3</v>
      </c>
    </row>
    <row r="15" spans="1:17" ht="15.75" customHeight="1">
      <c r="A15" s="10">
        <f t="shared" si="7"/>
        <v>19</v>
      </c>
      <c r="B15" s="12" t="s">
        <v>2445</v>
      </c>
      <c r="C15" s="12" t="s">
        <v>2558</v>
      </c>
      <c r="D15" s="18">
        <v>0</v>
      </c>
      <c r="E15" s="18" t="s">
        <v>2410</v>
      </c>
      <c r="F15" s="18" t="s">
        <v>2507</v>
      </c>
      <c r="G15" s="18" t="s">
        <v>2345</v>
      </c>
      <c r="H15" s="22">
        <v>30</v>
      </c>
      <c r="I15" s="22">
        <v>43</v>
      </c>
      <c r="J15" s="22">
        <v>344</v>
      </c>
      <c r="K15" s="22">
        <v>2</v>
      </c>
      <c r="L15" s="22">
        <v>1</v>
      </c>
      <c r="M15" s="22">
        <v>46</v>
      </c>
      <c r="N15" s="22">
        <v>10</v>
      </c>
    </row>
    <row r="16" spans="1:17" ht="15.75" customHeight="1">
      <c r="A16" s="10">
        <f t="shared" si="7"/>
        <v>18</v>
      </c>
      <c r="B16" s="11" t="s">
        <v>2448</v>
      </c>
      <c r="C16" s="11" t="s">
        <v>2558</v>
      </c>
      <c r="D16" s="17" t="s">
        <v>2342</v>
      </c>
      <c r="E16" s="17" t="s">
        <v>2341</v>
      </c>
      <c r="F16" s="17" t="s">
        <v>2577</v>
      </c>
      <c r="G16" s="17" t="s">
        <v>2345</v>
      </c>
      <c r="H16" s="21">
        <v>14</v>
      </c>
      <c r="I16" s="21">
        <v>26</v>
      </c>
      <c r="J16" s="21">
        <v>129</v>
      </c>
      <c r="K16" s="21">
        <v>0</v>
      </c>
      <c r="L16" s="21">
        <v>1</v>
      </c>
      <c r="M16" s="21">
        <v>10</v>
      </c>
      <c r="N16" s="21">
        <v>2</v>
      </c>
    </row>
    <row r="17" spans="1:14" ht="15.75" customHeight="1">
      <c r="A17" s="10">
        <f t="shared" si="7"/>
        <v>17</v>
      </c>
      <c r="B17" s="12" t="s">
        <v>2451</v>
      </c>
      <c r="C17" s="12" t="s">
        <v>2558</v>
      </c>
      <c r="D17" s="18">
        <v>0</v>
      </c>
      <c r="E17" s="18" t="s">
        <v>2494</v>
      </c>
      <c r="F17" s="18" t="s">
        <v>2742</v>
      </c>
      <c r="G17" s="18" t="s">
        <v>2345</v>
      </c>
      <c r="H17" s="22">
        <v>10</v>
      </c>
      <c r="I17" s="22">
        <v>15</v>
      </c>
      <c r="J17" s="22">
        <v>117</v>
      </c>
      <c r="K17" s="22">
        <v>0</v>
      </c>
      <c r="L17" s="22">
        <v>0</v>
      </c>
      <c r="M17" s="22">
        <v>25</v>
      </c>
      <c r="N17" s="22">
        <v>2</v>
      </c>
    </row>
    <row r="18" spans="1:14" ht="15.75" customHeight="1">
      <c r="A18" s="10">
        <f t="shared" si="7"/>
        <v>16</v>
      </c>
      <c r="B18" s="11" t="s">
        <v>2453</v>
      </c>
      <c r="C18" s="11" t="s">
        <v>2558</v>
      </c>
      <c r="D18" s="17" t="s">
        <v>2342</v>
      </c>
      <c r="E18" s="17" t="s">
        <v>2352</v>
      </c>
      <c r="F18" s="17" t="s">
        <v>2531</v>
      </c>
      <c r="G18" s="17" t="s">
        <v>2345</v>
      </c>
      <c r="H18" s="21">
        <v>24</v>
      </c>
      <c r="I18" s="21">
        <v>32</v>
      </c>
      <c r="J18" s="21">
        <v>237</v>
      </c>
      <c r="K18" s="21">
        <v>1</v>
      </c>
      <c r="L18" s="21">
        <v>1</v>
      </c>
      <c r="M18" s="21">
        <v>38</v>
      </c>
      <c r="N18" s="21">
        <v>7</v>
      </c>
    </row>
    <row r="19" spans="1:14" ht="15.75" customHeight="1">
      <c r="A19" s="10">
        <f t="shared" si="7"/>
        <v>15</v>
      </c>
      <c r="B19" s="12" t="s">
        <v>2350</v>
      </c>
      <c r="C19" s="12" t="s">
        <v>2558</v>
      </c>
      <c r="D19" s="18" t="s">
        <v>2342</v>
      </c>
      <c r="E19" s="18" t="s">
        <v>2383</v>
      </c>
      <c r="F19" s="18" t="s">
        <v>2812</v>
      </c>
      <c r="G19" s="18" t="s">
        <v>2345</v>
      </c>
      <c r="H19" s="22">
        <v>21</v>
      </c>
      <c r="I19" s="22">
        <v>29</v>
      </c>
      <c r="J19" s="22">
        <v>240</v>
      </c>
      <c r="K19" s="22">
        <v>2</v>
      </c>
      <c r="L19" s="22">
        <v>0</v>
      </c>
      <c r="M19" s="22">
        <v>32</v>
      </c>
      <c r="N19" s="22">
        <v>10</v>
      </c>
    </row>
    <row r="20" spans="1:14" ht="15.75" customHeight="1">
      <c r="A20" s="10">
        <f t="shared" si="7"/>
        <v>14</v>
      </c>
      <c r="B20" s="11" t="s">
        <v>2340</v>
      </c>
      <c r="C20" s="11" t="s">
        <v>2558</v>
      </c>
      <c r="D20" s="17">
        <v>0</v>
      </c>
      <c r="E20" s="17" t="s">
        <v>2347</v>
      </c>
      <c r="F20" s="17" t="s">
        <v>2816</v>
      </c>
      <c r="G20" s="17" t="s">
        <v>2345</v>
      </c>
      <c r="H20" s="21">
        <v>16</v>
      </c>
      <c r="I20" s="21">
        <v>24</v>
      </c>
      <c r="J20" s="21">
        <v>228</v>
      </c>
      <c r="K20" s="21">
        <v>2</v>
      </c>
      <c r="L20" s="21">
        <v>0</v>
      </c>
      <c r="M20" s="21">
        <v>21</v>
      </c>
      <c r="N20" s="21">
        <v>2</v>
      </c>
    </row>
    <row r="21" spans="1:14" ht="15.75" customHeight="1">
      <c r="A21" s="10">
        <f t="shared" si="7"/>
        <v>13</v>
      </c>
      <c r="B21" s="12" t="s">
        <v>2358</v>
      </c>
      <c r="C21" s="12" t="s">
        <v>2558</v>
      </c>
      <c r="D21" s="18" t="s">
        <v>2342</v>
      </c>
      <c r="E21" s="18" t="s">
        <v>2420</v>
      </c>
      <c r="F21" s="18" t="s">
        <v>2817</v>
      </c>
      <c r="G21" s="18" t="s">
        <v>2345</v>
      </c>
      <c r="H21" s="22">
        <v>10</v>
      </c>
      <c r="I21" s="22">
        <v>13</v>
      </c>
      <c r="J21" s="22">
        <v>85</v>
      </c>
      <c r="K21" s="22">
        <v>0</v>
      </c>
      <c r="L21" s="22">
        <v>1</v>
      </c>
      <c r="M21" s="22">
        <v>17</v>
      </c>
      <c r="N21" s="22">
        <v>4</v>
      </c>
    </row>
    <row r="22" spans="1:14" ht="15.75" customHeight="1">
      <c r="A22" s="10">
        <f t="shared" si="7"/>
        <v>12</v>
      </c>
      <c r="B22" s="11" t="s">
        <v>2362</v>
      </c>
      <c r="C22" s="11" t="s">
        <v>2558</v>
      </c>
      <c r="D22" s="17" t="s">
        <v>2342</v>
      </c>
      <c r="E22" s="17" t="s">
        <v>2574</v>
      </c>
      <c r="F22" s="17" t="s">
        <v>2818</v>
      </c>
      <c r="G22" s="17" t="s">
        <v>2345</v>
      </c>
      <c r="H22" s="21">
        <v>22</v>
      </c>
      <c r="I22" s="21">
        <v>23</v>
      </c>
      <c r="J22" s="21">
        <v>303</v>
      </c>
      <c r="K22" s="21">
        <v>2</v>
      </c>
      <c r="L22" s="21">
        <v>0</v>
      </c>
      <c r="M22" s="21">
        <v>28</v>
      </c>
      <c r="N22" s="21">
        <v>6</v>
      </c>
    </row>
    <row r="23" spans="1:14" ht="15.75" customHeight="1">
      <c r="A23" s="10">
        <f t="shared" si="7"/>
        <v>11</v>
      </c>
      <c r="B23" s="12" t="s">
        <v>2365</v>
      </c>
      <c r="C23" s="12" t="s">
        <v>2558</v>
      </c>
      <c r="D23" s="18">
        <v>0</v>
      </c>
      <c r="E23" s="18" t="s">
        <v>2343</v>
      </c>
      <c r="F23" s="18" t="s">
        <v>2819</v>
      </c>
      <c r="G23" s="18" t="s">
        <v>2345</v>
      </c>
      <c r="H23" s="22">
        <v>20</v>
      </c>
      <c r="I23" s="22">
        <v>35</v>
      </c>
      <c r="J23" s="22">
        <v>282</v>
      </c>
      <c r="K23" s="22">
        <v>2</v>
      </c>
      <c r="L23" s="22">
        <v>1</v>
      </c>
      <c r="M23" s="22">
        <v>43</v>
      </c>
      <c r="N23" s="22">
        <v>4</v>
      </c>
    </row>
    <row r="24" spans="1:14" ht="15.75" customHeight="1">
      <c r="A24" s="10">
        <f t="shared" si="7"/>
        <v>10</v>
      </c>
      <c r="B24" s="11" t="s">
        <v>2369</v>
      </c>
      <c r="C24" s="11" t="s">
        <v>2558</v>
      </c>
      <c r="D24" s="17">
        <v>0</v>
      </c>
      <c r="E24" s="17" t="s">
        <v>2548</v>
      </c>
      <c r="F24" s="17" t="s">
        <v>2820</v>
      </c>
      <c r="G24" s="17" t="s">
        <v>2345</v>
      </c>
      <c r="H24" s="21">
        <v>18</v>
      </c>
      <c r="I24" s="21">
        <v>24</v>
      </c>
      <c r="J24" s="21">
        <v>162</v>
      </c>
      <c r="K24" s="21">
        <v>0</v>
      </c>
      <c r="L24" s="21">
        <v>1</v>
      </c>
      <c r="M24" s="21">
        <v>13</v>
      </c>
      <c r="N24" s="21">
        <v>4</v>
      </c>
    </row>
    <row r="25" spans="1:14" ht="15.75" customHeight="1">
      <c r="A25" s="10">
        <f t="shared" si="7"/>
        <v>9</v>
      </c>
      <c r="B25" s="12" t="s">
        <v>2373</v>
      </c>
      <c r="C25" s="12" t="s">
        <v>2558</v>
      </c>
      <c r="D25" s="18" t="s">
        <v>2342</v>
      </c>
      <c r="E25" s="18" t="s">
        <v>287</v>
      </c>
      <c r="F25" s="18" t="s">
        <v>2821</v>
      </c>
      <c r="G25" s="18" t="s">
        <v>2345</v>
      </c>
      <c r="H25" s="22">
        <v>12</v>
      </c>
      <c r="I25" s="22">
        <v>20</v>
      </c>
      <c r="J25" s="22">
        <v>88</v>
      </c>
      <c r="K25" s="22">
        <v>0</v>
      </c>
      <c r="L25" s="22">
        <v>0</v>
      </c>
      <c r="M25" s="22">
        <v>11</v>
      </c>
      <c r="N25" s="22">
        <v>2</v>
      </c>
    </row>
    <row r="26" spans="1:14" ht="15.75" customHeight="1">
      <c r="A26" s="10">
        <f t="shared" si="7"/>
        <v>8</v>
      </c>
      <c r="B26" s="11" t="s">
        <v>2376</v>
      </c>
      <c r="C26" s="11" t="s">
        <v>2558</v>
      </c>
      <c r="D26" s="17">
        <v>0</v>
      </c>
      <c r="E26" s="17" t="s">
        <v>2395</v>
      </c>
      <c r="F26" s="17" t="s">
        <v>2822</v>
      </c>
      <c r="G26" s="17" t="s">
        <v>2345</v>
      </c>
      <c r="H26" s="21">
        <v>10</v>
      </c>
      <c r="I26" s="21">
        <v>13</v>
      </c>
      <c r="J26" s="21">
        <v>110</v>
      </c>
      <c r="K26" s="21">
        <v>0</v>
      </c>
      <c r="L26" s="21">
        <v>0</v>
      </c>
      <c r="M26" s="21">
        <v>7</v>
      </c>
      <c r="N26" s="21">
        <v>1</v>
      </c>
    </row>
    <row r="27" spans="1:14" ht="15.75" customHeight="1">
      <c r="A27" s="10">
        <f t="shared" si="7"/>
        <v>7</v>
      </c>
      <c r="B27" s="12" t="s">
        <v>2386</v>
      </c>
      <c r="C27" s="12" t="s">
        <v>2558</v>
      </c>
      <c r="D27" s="18" t="s">
        <v>2342</v>
      </c>
      <c r="E27" s="18" t="s">
        <v>2468</v>
      </c>
      <c r="F27" s="18" t="s">
        <v>2823</v>
      </c>
      <c r="G27" s="18" t="s">
        <v>2345</v>
      </c>
      <c r="H27" s="22">
        <v>14</v>
      </c>
      <c r="I27" s="22">
        <v>24</v>
      </c>
      <c r="J27" s="22">
        <v>248</v>
      </c>
      <c r="K27" s="22">
        <v>3</v>
      </c>
      <c r="L27" s="22">
        <v>0</v>
      </c>
      <c r="M27" s="22">
        <v>24</v>
      </c>
      <c r="N27" s="22">
        <v>3</v>
      </c>
    </row>
    <row r="28" spans="1:14" ht="15.75" customHeight="1">
      <c r="A28" s="10">
        <f t="shared" si="7"/>
        <v>6</v>
      </c>
      <c r="B28" s="11" t="s">
        <v>2390</v>
      </c>
      <c r="C28" s="11" t="s">
        <v>2558</v>
      </c>
      <c r="D28" s="17">
        <v>0</v>
      </c>
      <c r="E28" s="17" t="s">
        <v>2420</v>
      </c>
      <c r="F28" s="17" t="s">
        <v>2715</v>
      </c>
      <c r="G28" s="17" t="s">
        <v>2345</v>
      </c>
      <c r="H28" s="21">
        <v>19</v>
      </c>
      <c r="I28" s="21">
        <v>28</v>
      </c>
      <c r="J28" s="21">
        <v>154</v>
      </c>
      <c r="K28" s="21">
        <v>1</v>
      </c>
      <c r="L28" s="21">
        <v>0</v>
      </c>
      <c r="M28" s="21">
        <v>32</v>
      </c>
      <c r="N28" s="21">
        <v>5</v>
      </c>
    </row>
    <row r="29" spans="1:14" ht="15.75" customHeight="1">
      <c r="A29" s="10">
        <f t="shared" si="7"/>
        <v>5</v>
      </c>
      <c r="B29" s="12" t="s">
        <v>2394</v>
      </c>
      <c r="C29" s="12" t="s">
        <v>2558</v>
      </c>
      <c r="D29" s="18" t="s">
        <v>2342</v>
      </c>
      <c r="E29" s="18" t="s">
        <v>2548</v>
      </c>
      <c r="F29" s="18" t="s">
        <v>2824</v>
      </c>
      <c r="G29" s="18" t="s">
        <v>2345</v>
      </c>
      <c r="H29" s="22">
        <v>23</v>
      </c>
      <c r="I29" s="22">
        <v>40</v>
      </c>
      <c r="J29" s="22">
        <v>304</v>
      </c>
      <c r="K29" s="22">
        <v>0</v>
      </c>
      <c r="L29" s="22">
        <v>0</v>
      </c>
      <c r="M29" s="22">
        <v>34</v>
      </c>
      <c r="N29" s="22">
        <v>6</v>
      </c>
    </row>
    <row r="30" spans="1:14" ht="15.75" customHeight="1">
      <c r="A30" s="10">
        <f t="shared" si="7"/>
        <v>4</v>
      </c>
      <c r="B30" s="11" t="s">
        <v>2346</v>
      </c>
      <c r="C30" s="11" t="s">
        <v>2558</v>
      </c>
      <c r="D30" s="17" t="s">
        <v>2342</v>
      </c>
      <c r="E30" s="17" t="s">
        <v>2415</v>
      </c>
      <c r="F30" s="17" t="s">
        <v>2718</v>
      </c>
      <c r="G30" s="17" t="s">
        <v>2345</v>
      </c>
      <c r="H30" s="21">
        <v>18</v>
      </c>
      <c r="I30" s="21">
        <v>27</v>
      </c>
      <c r="J30" s="21">
        <v>227</v>
      </c>
      <c r="K30" s="21">
        <v>3</v>
      </c>
      <c r="L30" s="21">
        <v>0</v>
      </c>
      <c r="M30" s="21">
        <v>22</v>
      </c>
      <c r="N30" s="21">
        <v>3</v>
      </c>
    </row>
    <row r="31" spans="1:14" ht="15.75" customHeight="1">
      <c r="A31" s="10">
        <f t="shared" si="7"/>
        <v>3</v>
      </c>
      <c r="B31" s="12" t="s">
        <v>2398</v>
      </c>
      <c r="C31" s="12" t="s">
        <v>2558</v>
      </c>
      <c r="D31" s="18">
        <v>0</v>
      </c>
      <c r="E31" s="18" t="s">
        <v>2341</v>
      </c>
      <c r="F31" s="18" t="s">
        <v>2825</v>
      </c>
      <c r="G31" s="18" t="s">
        <v>2345</v>
      </c>
      <c r="H31" s="22">
        <v>13</v>
      </c>
      <c r="I31" s="22">
        <v>22</v>
      </c>
      <c r="J31" s="22">
        <v>183</v>
      </c>
      <c r="K31" s="22">
        <v>0</v>
      </c>
      <c r="L31" s="22">
        <v>0</v>
      </c>
      <c r="M31" s="22">
        <v>13</v>
      </c>
      <c r="N31" s="22">
        <v>5</v>
      </c>
    </row>
    <row r="32" spans="1:14" ht="15.75" customHeight="1">
      <c r="A32" s="10">
        <f t="shared" si="7"/>
        <v>2</v>
      </c>
      <c r="B32" s="11" t="s">
        <v>2603</v>
      </c>
      <c r="C32" s="11" t="s">
        <v>2558</v>
      </c>
      <c r="D32" s="17" t="s">
        <v>2342</v>
      </c>
      <c r="E32" s="17" t="s">
        <v>2391</v>
      </c>
      <c r="F32" s="17" t="s">
        <v>2826</v>
      </c>
      <c r="G32" s="17" t="s">
        <v>2345</v>
      </c>
      <c r="H32" s="21">
        <v>7</v>
      </c>
      <c r="I32" s="21">
        <v>18</v>
      </c>
      <c r="J32" s="21">
        <v>63</v>
      </c>
      <c r="K32" s="21">
        <v>0</v>
      </c>
      <c r="L32" s="21">
        <v>2</v>
      </c>
      <c r="M32" s="21">
        <v>4</v>
      </c>
      <c r="N32" s="21">
        <v>2</v>
      </c>
    </row>
    <row r="33" spans="1:14" ht="15.75" customHeight="1">
      <c r="A33" s="10">
        <f t="shared" ref="A33:A67" si="8">COUNTIF(H33:H120,"&gt;0")</f>
        <v>1</v>
      </c>
      <c r="B33" s="11" t="s">
        <v>2603</v>
      </c>
      <c r="C33" s="11" t="s">
        <v>2558</v>
      </c>
      <c r="D33" s="17" t="s">
        <v>2342</v>
      </c>
      <c r="E33" s="17" t="s">
        <v>2391</v>
      </c>
      <c r="F33" s="17" t="s">
        <v>2826</v>
      </c>
      <c r="G33" s="17" t="s">
        <v>2345</v>
      </c>
      <c r="H33" s="21">
        <v>7</v>
      </c>
      <c r="I33" s="21">
        <v>18</v>
      </c>
      <c r="J33" s="21">
        <v>63</v>
      </c>
      <c r="K33" s="21">
        <v>0</v>
      </c>
      <c r="L33" s="21">
        <v>2</v>
      </c>
      <c r="M33" s="21">
        <v>4</v>
      </c>
      <c r="N33" s="21">
        <v>2</v>
      </c>
    </row>
    <row r="34" spans="1:14" ht="15.75" customHeight="1">
      <c r="A34" s="10">
        <f t="shared" si="8"/>
        <v>0</v>
      </c>
      <c r="B34" s="12"/>
      <c r="C34" s="12"/>
      <c r="D34" s="18"/>
      <c r="E34" s="18"/>
      <c r="F34" s="18"/>
      <c r="G34" s="18"/>
      <c r="H34" s="22"/>
      <c r="I34" s="22"/>
      <c r="J34" s="22"/>
      <c r="K34" s="22"/>
      <c r="L34" s="22"/>
      <c r="M34" s="22"/>
      <c r="N34" s="22"/>
    </row>
    <row r="35" spans="1:14" ht="15.75" customHeight="1">
      <c r="A35" s="10">
        <f t="shared" si="8"/>
        <v>0</v>
      </c>
      <c r="B35" s="11"/>
      <c r="C35" s="11"/>
      <c r="D35" s="17"/>
      <c r="E35" s="17"/>
      <c r="F35" s="17"/>
      <c r="G35" s="17"/>
      <c r="H35" s="21"/>
      <c r="I35" s="21"/>
      <c r="J35" s="21"/>
      <c r="K35" s="21"/>
      <c r="L35" s="21"/>
      <c r="M35" s="21"/>
      <c r="N35" s="21"/>
    </row>
    <row r="36" spans="1:14" ht="15.75" customHeight="1">
      <c r="A36" s="10">
        <f t="shared" si="8"/>
        <v>0</v>
      </c>
      <c r="B36" s="12"/>
      <c r="C36" s="12"/>
      <c r="D36" s="18"/>
      <c r="E36" s="18"/>
      <c r="F36" s="18"/>
      <c r="G36" s="18"/>
      <c r="H36" s="22"/>
      <c r="I36" s="22"/>
      <c r="J36" s="22"/>
      <c r="K36" s="22"/>
      <c r="L36" s="22"/>
      <c r="M36" s="22"/>
      <c r="N36" s="22"/>
    </row>
    <row r="37" spans="1:14" ht="15.75" customHeight="1">
      <c r="A37" s="10">
        <f t="shared" si="8"/>
        <v>0</v>
      </c>
      <c r="B37" s="11"/>
      <c r="C37" s="11"/>
      <c r="D37" s="17"/>
      <c r="E37" s="17"/>
      <c r="F37" s="17"/>
      <c r="G37" s="17"/>
      <c r="H37" s="21"/>
      <c r="I37" s="21"/>
      <c r="J37" s="21"/>
      <c r="K37" s="21"/>
      <c r="L37" s="21"/>
      <c r="M37" s="21"/>
      <c r="N37" s="21"/>
    </row>
    <row r="38" spans="1:14" ht="15.75" customHeight="1">
      <c r="A38" s="10">
        <f t="shared" si="8"/>
        <v>0</v>
      </c>
      <c r="B38" s="12"/>
      <c r="C38" s="12"/>
      <c r="D38" s="18"/>
      <c r="E38" s="18"/>
      <c r="F38" s="18"/>
      <c r="G38" s="18"/>
      <c r="H38" s="22"/>
      <c r="I38" s="22"/>
      <c r="J38" s="22"/>
      <c r="K38" s="22"/>
      <c r="L38" s="22"/>
      <c r="M38" s="22"/>
      <c r="N38" s="22"/>
    </row>
    <row r="39" spans="1:14" ht="15.75" customHeight="1">
      <c r="A39" s="10">
        <f t="shared" si="8"/>
        <v>0</v>
      </c>
      <c r="B39" s="11"/>
      <c r="C39" s="11"/>
      <c r="D39" s="17"/>
      <c r="E39" s="17"/>
      <c r="F39" s="17"/>
      <c r="G39" s="17"/>
      <c r="H39" s="21"/>
      <c r="I39" s="21"/>
      <c r="J39" s="21"/>
      <c r="K39" s="21"/>
      <c r="L39" s="21"/>
      <c r="M39" s="21"/>
      <c r="N39" s="21"/>
    </row>
    <row r="40" spans="1:14" ht="15.75" customHeight="1">
      <c r="A40" s="10">
        <f t="shared" si="8"/>
        <v>0</v>
      </c>
      <c r="B40" s="12"/>
      <c r="C40" s="12"/>
      <c r="D40" s="18"/>
      <c r="E40" s="18"/>
      <c r="F40" s="18"/>
      <c r="G40" s="18"/>
      <c r="H40" s="22"/>
      <c r="I40" s="22"/>
      <c r="J40" s="22"/>
      <c r="K40" s="22"/>
      <c r="L40" s="22"/>
      <c r="M40" s="22"/>
      <c r="N40" s="22"/>
    </row>
    <row r="41" spans="1:14" ht="15.75" customHeight="1">
      <c r="A41" s="10">
        <f t="shared" si="8"/>
        <v>0</v>
      </c>
      <c r="B41" s="11"/>
      <c r="C41" s="11"/>
      <c r="D41" s="17"/>
      <c r="E41" s="17"/>
      <c r="F41" s="17"/>
      <c r="G41" s="17"/>
      <c r="H41" s="21"/>
      <c r="I41" s="21"/>
      <c r="J41" s="21"/>
      <c r="K41" s="21"/>
      <c r="L41" s="21"/>
      <c r="M41" s="21"/>
      <c r="N41" s="21"/>
    </row>
    <row r="42" spans="1:14" ht="15.75" customHeight="1">
      <c r="A42" s="10">
        <f t="shared" si="8"/>
        <v>0</v>
      </c>
      <c r="B42" s="12"/>
      <c r="C42" s="12"/>
      <c r="D42" s="18"/>
      <c r="E42" s="18"/>
      <c r="F42" s="18"/>
      <c r="G42" s="18"/>
      <c r="H42" s="22"/>
      <c r="I42" s="22"/>
      <c r="J42" s="22"/>
      <c r="K42" s="22"/>
      <c r="L42" s="22"/>
      <c r="M42" s="22"/>
      <c r="N42" s="22"/>
    </row>
    <row r="43" spans="1:14" ht="15.75" customHeight="1">
      <c r="A43" s="10">
        <f t="shared" si="8"/>
        <v>0</v>
      </c>
      <c r="B43" s="11"/>
      <c r="C43" s="11"/>
      <c r="D43" s="17"/>
      <c r="E43" s="17"/>
      <c r="F43" s="17"/>
      <c r="G43" s="17"/>
      <c r="H43" s="21"/>
      <c r="I43" s="21"/>
      <c r="J43" s="21"/>
      <c r="K43" s="21"/>
      <c r="L43" s="21"/>
      <c r="M43" s="21"/>
      <c r="N43" s="21"/>
    </row>
    <row r="44" spans="1:14" ht="15.75" customHeight="1">
      <c r="A44" s="10">
        <f t="shared" si="8"/>
        <v>0</v>
      </c>
      <c r="B44" s="12"/>
      <c r="C44" s="12"/>
      <c r="D44" s="18"/>
      <c r="E44" s="18"/>
      <c r="F44" s="18"/>
      <c r="G44" s="18"/>
      <c r="H44" s="22"/>
      <c r="I44" s="22"/>
      <c r="J44" s="22"/>
      <c r="K44" s="22"/>
      <c r="L44" s="22"/>
      <c r="M44" s="22"/>
      <c r="N44" s="22"/>
    </row>
    <row r="45" spans="1:14" ht="15.75" customHeight="1">
      <c r="A45" s="10">
        <f t="shared" si="8"/>
        <v>0</v>
      </c>
      <c r="B45" s="11"/>
      <c r="C45" s="11"/>
      <c r="D45" s="17"/>
      <c r="E45" s="17"/>
      <c r="F45" s="17"/>
      <c r="G45" s="17"/>
      <c r="H45" s="21"/>
      <c r="I45" s="21"/>
      <c r="J45" s="21"/>
      <c r="K45" s="21"/>
      <c r="L45" s="21"/>
      <c r="M45" s="21"/>
      <c r="N45" s="21"/>
    </row>
    <row r="46" spans="1:14" ht="15.75" customHeight="1">
      <c r="A46" s="10">
        <f t="shared" si="8"/>
        <v>0</v>
      </c>
      <c r="B46" s="12"/>
      <c r="C46" s="12"/>
      <c r="D46" s="18"/>
      <c r="E46" s="18"/>
      <c r="F46" s="18"/>
      <c r="G46" s="18"/>
      <c r="H46" s="22"/>
      <c r="I46" s="22"/>
      <c r="J46" s="22"/>
      <c r="K46" s="22"/>
      <c r="L46" s="22"/>
      <c r="M46" s="22"/>
      <c r="N46" s="22"/>
    </row>
    <row r="47" spans="1:14" ht="15.75" customHeight="1">
      <c r="A47" s="10">
        <f t="shared" si="8"/>
        <v>0</v>
      </c>
      <c r="B47" s="11"/>
      <c r="C47" s="11"/>
      <c r="D47" s="17"/>
      <c r="E47" s="17"/>
      <c r="F47" s="17"/>
      <c r="G47" s="17"/>
      <c r="H47" s="21"/>
      <c r="I47" s="21"/>
      <c r="J47" s="21"/>
      <c r="K47" s="21"/>
      <c r="L47" s="21"/>
      <c r="M47" s="21"/>
      <c r="N47" s="21"/>
    </row>
    <row r="48" spans="1:14" ht="15.75" customHeight="1">
      <c r="A48" s="10">
        <f t="shared" si="8"/>
        <v>0</v>
      </c>
      <c r="B48" s="12"/>
      <c r="C48" s="12"/>
      <c r="D48" s="18"/>
      <c r="E48" s="18"/>
      <c r="F48" s="18"/>
      <c r="G48" s="18"/>
      <c r="H48" s="22"/>
      <c r="I48" s="22"/>
      <c r="J48" s="22"/>
      <c r="K48" s="22"/>
      <c r="L48" s="22"/>
      <c r="M48" s="22"/>
      <c r="N48" s="22"/>
    </row>
    <row r="49" spans="1:14" ht="15.75" customHeight="1">
      <c r="A49" s="10">
        <f t="shared" si="8"/>
        <v>0</v>
      </c>
      <c r="B49" s="11"/>
      <c r="C49" s="11"/>
      <c r="D49" s="17"/>
      <c r="E49" s="17"/>
      <c r="F49" s="17"/>
      <c r="G49" s="17"/>
      <c r="H49" s="21"/>
      <c r="I49" s="21"/>
      <c r="J49" s="21"/>
      <c r="K49" s="21"/>
      <c r="L49" s="21"/>
      <c r="M49" s="21"/>
      <c r="N49" s="21"/>
    </row>
    <row r="50" spans="1:14" ht="15.75" customHeight="1">
      <c r="A50" s="10">
        <f t="shared" si="8"/>
        <v>0</v>
      </c>
      <c r="B50" s="12"/>
      <c r="C50" s="12"/>
      <c r="D50" s="18"/>
      <c r="E50" s="18"/>
      <c r="F50" s="18"/>
      <c r="G50" s="18"/>
      <c r="H50" s="22"/>
      <c r="I50" s="22"/>
      <c r="J50" s="22"/>
      <c r="K50" s="22"/>
      <c r="L50" s="22"/>
      <c r="M50" s="22"/>
      <c r="N50" s="22"/>
    </row>
    <row r="51" spans="1:14" ht="13" customHeight="1">
      <c r="A51" s="10">
        <f t="shared" si="8"/>
        <v>0</v>
      </c>
      <c r="B51" s="11"/>
      <c r="C51" s="11"/>
      <c r="D51" s="17"/>
      <c r="E51" s="17"/>
      <c r="F51" s="17"/>
      <c r="G51" s="17"/>
      <c r="H51" s="21"/>
      <c r="I51" s="21"/>
      <c r="J51" s="21"/>
      <c r="K51" s="21"/>
      <c r="L51" s="21"/>
      <c r="M51" s="21"/>
      <c r="N51" s="21"/>
    </row>
    <row r="52" spans="1:14" ht="13" customHeight="1">
      <c r="A52" s="10">
        <f t="shared" si="8"/>
        <v>0</v>
      </c>
      <c r="B52" s="12"/>
      <c r="C52" s="12"/>
      <c r="D52" s="18"/>
      <c r="E52" s="18"/>
      <c r="F52" s="18"/>
      <c r="G52" s="18"/>
      <c r="H52" s="22"/>
      <c r="I52" s="22"/>
      <c r="J52" s="22"/>
      <c r="K52" s="22"/>
      <c r="L52" s="22"/>
      <c r="M52" s="22"/>
      <c r="N52" s="22"/>
    </row>
    <row r="53" spans="1:14" ht="13" customHeight="1">
      <c r="A53" s="10">
        <f t="shared" si="8"/>
        <v>0</v>
      </c>
      <c r="B53" s="11"/>
      <c r="C53" s="11"/>
      <c r="D53" s="17"/>
      <c r="E53" s="17"/>
      <c r="F53" s="17"/>
      <c r="G53" s="17"/>
      <c r="H53" s="21"/>
      <c r="I53" s="21"/>
      <c r="J53" s="21"/>
      <c r="K53" s="21"/>
      <c r="L53" s="21"/>
      <c r="M53" s="21"/>
      <c r="N53" s="21"/>
    </row>
    <row r="54" spans="1:14" ht="13" customHeight="1">
      <c r="A54" s="10">
        <f t="shared" si="8"/>
        <v>0</v>
      </c>
      <c r="B54" s="12"/>
      <c r="C54" s="12"/>
      <c r="D54" s="18"/>
      <c r="E54" s="18"/>
      <c r="F54" s="18"/>
      <c r="G54" s="18"/>
      <c r="H54" s="22"/>
      <c r="I54" s="22"/>
      <c r="J54" s="22"/>
      <c r="K54" s="22"/>
      <c r="L54" s="22"/>
      <c r="M54" s="22"/>
      <c r="N54" s="22"/>
    </row>
    <row r="55" spans="1:14" ht="13" customHeight="1">
      <c r="A55" s="10">
        <f t="shared" si="8"/>
        <v>0</v>
      </c>
      <c r="B55" s="11"/>
      <c r="C55" s="11"/>
      <c r="D55" s="17"/>
      <c r="E55" s="17"/>
      <c r="F55" s="17"/>
      <c r="G55" s="17"/>
      <c r="H55" s="21"/>
      <c r="I55" s="21"/>
      <c r="J55" s="21"/>
      <c r="K55" s="21"/>
      <c r="L55" s="21"/>
      <c r="M55" s="21"/>
      <c r="N55" s="21"/>
    </row>
    <row r="56" spans="1:14" ht="13" customHeight="1">
      <c r="A56" s="10">
        <f t="shared" si="8"/>
        <v>0</v>
      </c>
      <c r="B56" s="12"/>
      <c r="C56" s="12"/>
      <c r="D56" s="18"/>
      <c r="E56" s="18"/>
      <c r="F56" s="18"/>
      <c r="G56" s="18"/>
      <c r="H56" s="22"/>
      <c r="I56" s="22"/>
      <c r="J56" s="22"/>
      <c r="K56" s="22"/>
      <c r="L56" s="22"/>
      <c r="M56" s="22"/>
      <c r="N56" s="22"/>
    </row>
    <row r="57" spans="1:14" ht="13" customHeight="1">
      <c r="A57" s="10">
        <f t="shared" si="8"/>
        <v>0</v>
      </c>
      <c r="B57" s="11"/>
      <c r="C57" s="11"/>
      <c r="D57" s="17"/>
      <c r="E57" s="17"/>
      <c r="F57" s="17"/>
      <c r="G57" s="17"/>
      <c r="H57" s="21"/>
      <c r="I57" s="21"/>
      <c r="J57" s="21"/>
      <c r="K57" s="21"/>
      <c r="L57" s="21"/>
      <c r="M57" s="21"/>
      <c r="N57" s="21"/>
    </row>
    <row r="58" spans="1:14" ht="13" customHeight="1">
      <c r="A58" s="10">
        <f t="shared" si="8"/>
        <v>0</v>
      </c>
      <c r="B58" s="12"/>
      <c r="C58" s="12"/>
      <c r="D58" s="18"/>
      <c r="E58" s="18"/>
      <c r="F58" s="18"/>
      <c r="G58" s="18"/>
      <c r="H58" s="22"/>
      <c r="I58" s="22"/>
      <c r="J58" s="22"/>
      <c r="K58" s="22"/>
      <c r="L58" s="22"/>
      <c r="M58" s="22"/>
      <c r="N58" s="22"/>
    </row>
    <row r="59" spans="1:14" ht="13" customHeight="1">
      <c r="A59" s="10">
        <f t="shared" si="8"/>
        <v>0</v>
      </c>
      <c r="B59" s="11"/>
      <c r="C59" s="11"/>
      <c r="D59" s="17"/>
      <c r="E59" s="17"/>
      <c r="F59" s="17"/>
      <c r="G59" s="17"/>
      <c r="H59" s="21"/>
      <c r="I59" s="21"/>
      <c r="J59" s="21"/>
      <c r="K59" s="21"/>
      <c r="L59" s="21"/>
      <c r="M59" s="21"/>
      <c r="N59" s="21"/>
    </row>
    <row r="60" spans="1:14" ht="13" customHeight="1">
      <c r="A60" s="10">
        <f t="shared" si="8"/>
        <v>0</v>
      </c>
      <c r="B60" s="12"/>
      <c r="C60" s="12"/>
      <c r="D60" s="18"/>
      <c r="E60" s="18"/>
      <c r="F60" s="18"/>
      <c r="G60" s="18"/>
      <c r="H60" s="22"/>
      <c r="I60" s="22"/>
      <c r="J60" s="22"/>
      <c r="K60" s="22"/>
      <c r="L60" s="22"/>
      <c r="M60" s="22"/>
      <c r="N60" s="22"/>
    </row>
    <row r="61" spans="1:14" ht="13" customHeight="1">
      <c r="A61" s="10">
        <f t="shared" si="8"/>
        <v>0</v>
      </c>
      <c r="B61" s="11"/>
      <c r="C61" s="11"/>
      <c r="D61" s="17"/>
      <c r="E61" s="17"/>
      <c r="F61" s="17"/>
      <c r="G61" s="17"/>
      <c r="H61" s="21"/>
      <c r="I61" s="21"/>
      <c r="J61" s="21"/>
      <c r="K61" s="21"/>
      <c r="L61" s="21"/>
      <c r="M61" s="21"/>
      <c r="N61" s="21"/>
    </row>
    <row r="62" spans="1:14" ht="13" customHeight="1">
      <c r="A62" s="10">
        <f t="shared" si="8"/>
        <v>0</v>
      </c>
      <c r="B62" s="12"/>
      <c r="C62" s="12"/>
      <c r="D62" s="18"/>
      <c r="E62" s="18"/>
      <c r="F62" s="18"/>
      <c r="G62" s="18"/>
      <c r="H62" s="22"/>
      <c r="I62" s="22"/>
      <c r="J62" s="22"/>
      <c r="K62" s="22"/>
      <c r="L62" s="22"/>
      <c r="M62" s="22"/>
      <c r="N62" s="22"/>
    </row>
    <row r="63" spans="1:14" ht="13" customHeight="1">
      <c r="A63" s="10">
        <f t="shared" si="8"/>
        <v>0</v>
      </c>
      <c r="B63" s="11"/>
      <c r="C63" s="11"/>
      <c r="D63" s="17"/>
      <c r="E63" s="17"/>
      <c r="F63" s="17"/>
      <c r="G63" s="17"/>
      <c r="H63" s="21"/>
      <c r="I63" s="21"/>
      <c r="J63" s="21"/>
      <c r="K63" s="21"/>
      <c r="L63" s="21"/>
      <c r="M63" s="21"/>
      <c r="N63" s="21"/>
    </row>
    <row r="64" spans="1:14" ht="13" customHeight="1">
      <c r="A64" s="10">
        <f t="shared" si="8"/>
        <v>0</v>
      </c>
      <c r="B64" s="12"/>
      <c r="C64" s="12"/>
      <c r="D64" s="18"/>
      <c r="E64" s="18"/>
      <c r="F64" s="18"/>
      <c r="G64" s="18"/>
      <c r="H64" s="22"/>
      <c r="I64" s="22"/>
      <c r="J64" s="22"/>
      <c r="K64" s="22"/>
      <c r="L64" s="22"/>
      <c r="M64" s="22"/>
      <c r="N64" s="22"/>
    </row>
    <row r="65" spans="1:14" ht="13" customHeight="1">
      <c r="A65" s="10">
        <f t="shared" si="8"/>
        <v>0</v>
      </c>
      <c r="B65" s="11"/>
      <c r="C65" s="11"/>
      <c r="D65" s="17"/>
      <c r="E65" s="17"/>
      <c r="F65" s="17"/>
      <c r="G65" s="17"/>
      <c r="H65" s="21"/>
      <c r="I65" s="21"/>
      <c r="J65" s="21"/>
      <c r="K65" s="21"/>
      <c r="L65" s="21"/>
      <c r="M65" s="21"/>
      <c r="N65" s="21"/>
    </row>
    <row r="66" spans="1:14" ht="13" customHeight="1">
      <c r="A66" s="10">
        <f t="shared" si="8"/>
        <v>0</v>
      </c>
      <c r="B66" s="12"/>
      <c r="C66" s="12"/>
      <c r="D66" s="18"/>
      <c r="E66" s="18"/>
      <c r="F66" s="18"/>
      <c r="G66" s="18"/>
      <c r="H66" s="22"/>
      <c r="I66" s="22"/>
      <c r="J66" s="22"/>
      <c r="K66" s="22"/>
      <c r="L66" s="22"/>
      <c r="M66" s="22"/>
      <c r="N66" s="22"/>
    </row>
    <row r="67" spans="1:14" ht="13" customHeight="1">
      <c r="A67" s="10">
        <f t="shared" si="8"/>
        <v>0</v>
      </c>
      <c r="B67" s="11"/>
      <c r="C67" s="11"/>
      <c r="D67" s="17"/>
      <c r="E67" s="17"/>
      <c r="F67" s="17"/>
      <c r="G67" s="17"/>
      <c r="H67" s="21"/>
      <c r="I67" s="21"/>
      <c r="J67" s="21"/>
      <c r="K67" s="21"/>
      <c r="L67" s="21"/>
      <c r="M67" s="21"/>
      <c r="N67" s="21"/>
    </row>
    <row r="68" spans="1:14" ht="13" customHeight="1">
      <c r="A68" s="10">
        <f t="shared" ref="A68:A99" si="9">COUNTIF(H68:H157,"&gt;0")</f>
        <v>0</v>
      </c>
      <c r="B68" s="12"/>
      <c r="C68" s="12"/>
      <c r="D68" s="18"/>
      <c r="E68" s="18"/>
      <c r="F68" s="18"/>
      <c r="G68" s="18"/>
      <c r="H68" s="22"/>
      <c r="I68" s="22"/>
      <c r="J68" s="22"/>
      <c r="K68" s="22"/>
      <c r="L68" s="22"/>
      <c r="M68" s="22"/>
      <c r="N68" s="22"/>
    </row>
    <row r="69" spans="1:14" ht="13" customHeight="1">
      <c r="A69" s="10">
        <f t="shared" si="9"/>
        <v>0</v>
      </c>
      <c r="B69" s="11"/>
      <c r="C69" s="11"/>
      <c r="D69" s="17"/>
      <c r="E69" s="17"/>
      <c r="F69" s="17"/>
      <c r="G69" s="17"/>
      <c r="H69" s="21"/>
      <c r="I69" s="21"/>
      <c r="J69" s="21"/>
      <c r="K69" s="21"/>
      <c r="L69" s="21"/>
      <c r="M69" s="21"/>
      <c r="N69" s="21"/>
    </row>
    <row r="70" spans="1:14" ht="13" customHeight="1">
      <c r="A70" s="10">
        <f t="shared" si="9"/>
        <v>0</v>
      </c>
      <c r="B70" s="12"/>
      <c r="C70" s="12"/>
      <c r="D70" s="18"/>
      <c r="E70" s="18"/>
      <c r="F70" s="18"/>
      <c r="G70" s="18"/>
      <c r="H70" s="22"/>
      <c r="I70" s="22"/>
      <c r="J70" s="22"/>
      <c r="K70" s="22"/>
      <c r="L70" s="22"/>
      <c r="M70" s="22"/>
      <c r="N70" s="22"/>
    </row>
    <row r="71" spans="1:14" ht="13" customHeight="1">
      <c r="A71" s="10">
        <f t="shared" si="9"/>
        <v>0</v>
      </c>
      <c r="B71" s="11"/>
      <c r="C71" s="11"/>
      <c r="D71" s="17"/>
      <c r="E71" s="17"/>
      <c r="F71" s="17"/>
      <c r="G71" s="17"/>
      <c r="H71" s="21"/>
      <c r="I71" s="21"/>
      <c r="J71" s="21"/>
      <c r="K71" s="21"/>
      <c r="L71" s="21"/>
      <c r="M71" s="21"/>
      <c r="N71" s="21"/>
    </row>
    <row r="72" spans="1:14" ht="13" customHeight="1">
      <c r="A72" s="10">
        <f t="shared" si="9"/>
        <v>0</v>
      </c>
      <c r="B72" s="12"/>
      <c r="C72" s="12"/>
      <c r="D72" s="18"/>
      <c r="E72" s="18"/>
      <c r="F72" s="18"/>
      <c r="G72" s="18"/>
      <c r="H72" s="22"/>
      <c r="I72" s="22"/>
      <c r="J72" s="22"/>
      <c r="K72" s="22"/>
      <c r="L72" s="22"/>
      <c r="M72" s="22"/>
      <c r="N72" s="22"/>
    </row>
    <row r="73" spans="1:14" ht="13" customHeight="1">
      <c r="A73" s="10">
        <f t="shared" si="9"/>
        <v>0</v>
      </c>
      <c r="B73" s="11"/>
      <c r="C73" s="11"/>
      <c r="D73" s="17"/>
      <c r="E73" s="17"/>
      <c r="F73" s="17"/>
      <c r="G73" s="17"/>
      <c r="H73" s="21"/>
      <c r="I73" s="21"/>
      <c r="J73" s="21"/>
      <c r="K73" s="21"/>
      <c r="L73" s="21"/>
      <c r="M73" s="21"/>
      <c r="N73" s="21"/>
    </row>
    <row r="74" spans="1:14" ht="13" customHeight="1">
      <c r="A74" s="10">
        <f t="shared" si="9"/>
        <v>0</v>
      </c>
      <c r="B74" s="12"/>
      <c r="C74" s="12"/>
      <c r="D74" s="18"/>
      <c r="E74" s="18"/>
      <c r="F74" s="18"/>
      <c r="G74" s="18"/>
      <c r="H74" s="22"/>
      <c r="I74" s="22"/>
      <c r="J74" s="22"/>
      <c r="K74" s="22"/>
      <c r="L74" s="22"/>
      <c r="M74" s="22"/>
      <c r="N74" s="22"/>
    </row>
    <row r="75" spans="1:14" ht="13" customHeight="1">
      <c r="A75" s="10">
        <f t="shared" si="9"/>
        <v>0</v>
      </c>
      <c r="B75" s="11"/>
      <c r="C75" s="11"/>
      <c r="D75" s="17"/>
      <c r="E75" s="17"/>
      <c r="F75" s="17"/>
      <c r="G75" s="17"/>
      <c r="H75" s="21"/>
      <c r="I75" s="21"/>
      <c r="J75" s="21"/>
      <c r="K75" s="21"/>
      <c r="L75" s="21"/>
      <c r="M75" s="21"/>
      <c r="N75" s="21"/>
    </row>
    <row r="76" spans="1:14" ht="13" customHeight="1">
      <c r="A76" s="10">
        <f t="shared" si="9"/>
        <v>0</v>
      </c>
      <c r="B76" s="12"/>
      <c r="C76" s="12"/>
      <c r="D76" s="18"/>
      <c r="E76" s="18"/>
      <c r="F76" s="18"/>
      <c r="G76" s="18"/>
      <c r="H76" s="22"/>
      <c r="I76" s="22"/>
      <c r="J76" s="22"/>
      <c r="K76" s="22"/>
      <c r="L76" s="22"/>
      <c r="M76" s="22"/>
      <c r="N76" s="22"/>
    </row>
    <row r="77" spans="1:14" ht="13" customHeight="1">
      <c r="A77" s="10">
        <f t="shared" si="9"/>
        <v>0</v>
      </c>
      <c r="B77" s="11"/>
      <c r="C77" s="11"/>
      <c r="D77" s="17"/>
      <c r="E77" s="17"/>
      <c r="F77" s="17"/>
      <c r="G77" s="17"/>
      <c r="H77" s="21"/>
      <c r="I77" s="21"/>
      <c r="J77" s="21"/>
      <c r="K77" s="21"/>
      <c r="L77" s="21"/>
      <c r="M77" s="21"/>
      <c r="N77" s="21"/>
    </row>
    <row r="78" spans="1:14" ht="13" customHeight="1">
      <c r="A78" s="10">
        <f t="shared" si="9"/>
        <v>0</v>
      </c>
      <c r="B78" s="12"/>
      <c r="C78" s="12"/>
      <c r="D78" s="18"/>
      <c r="E78" s="18"/>
      <c r="F78" s="18"/>
      <c r="G78" s="18"/>
      <c r="H78" s="22"/>
      <c r="I78" s="22"/>
      <c r="J78" s="22"/>
      <c r="K78" s="22"/>
      <c r="L78" s="22"/>
      <c r="M78" s="22"/>
      <c r="N78" s="22"/>
    </row>
    <row r="79" spans="1:14" ht="13" customHeight="1">
      <c r="A79" s="10">
        <f t="shared" si="9"/>
        <v>0</v>
      </c>
      <c r="B79" s="11"/>
      <c r="C79" s="11"/>
      <c r="D79" s="17"/>
      <c r="E79" s="17"/>
      <c r="F79" s="17"/>
      <c r="G79" s="17"/>
      <c r="H79" s="21"/>
      <c r="I79" s="21"/>
      <c r="J79" s="21"/>
      <c r="K79" s="21"/>
      <c r="L79" s="21"/>
      <c r="M79" s="21"/>
      <c r="N79" s="21"/>
    </row>
    <row r="80" spans="1:14" ht="13" customHeight="1">
      <c r="A80" s="10">
        <f t="shared" si="9"/>
        <v>0</v>
      </c>
      <c r="B80" s="12"/>
      <c r="C80" s="12"/>
      <c r="D80" s="18"/>
      <c r="E80" s="18"/>
      <c r="F80" s="18"/>
      <c r="G80" s="18"/>
      <c r="H80" s="22"/>
      <c r="I80" s="22"/>
      <c r="J80" s="22"/>
      <c r="K80" s="22"/>
      <c r="L80" s="22"/>
      <c r="M80" s="22"/>
      <c r="N80" s="22"/>
    </row>
    <row r="81" spans="1:14" ht="13" customHeight="1">
      <c r="A81" s="10">
        <f t="shared" si="9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2"/>
    </row>
    <row r="82" spans="1:14" ht="13" customHeight="1">
      <c r="A82" s="10">
        <f t="shared" si="9"/>
        <v>0</v>
      </c>
      <c r="B82" s="11"/>
      <c r="C82" s="11"/>
      <c r="D82" s="17"/>
      <c r="E82" s="17"/>
      <c r="F82" s="17"/>
      <c r="G82" s="17"/>
      <c r="H82" s="21"/>
      <c r="I82" s="21"/>
      <c r="J82" s="21"/>
      <c r="K82" s="21"/>
      <c r="L82" s="21"/>
      <c r="M82" s="21"/>
      <c r="N82" s="21"/>
    </row>
    <row r="83" spans="1:14" ht="13" customHeight="1">
      <c r="A83" s="10">
        <f t="shared" si="9"/>
        <v>0</v>
      </c>
      <c r="B83" s="12"/>
      <c r="C83" s="12"/>
      <c r="D83" s="18"/>
      <c r="E83" s="18"/>
      <c r="F83" s="18"/>
      <c r="G83" s="18"/>
      <c r="H83" s="22"/>
      <c r="I83" s="22"/>
      <c r="J83" s="22"/>
      <c r="K83" s="22"/>
      <c r="L83" s="22"/>
      <c r="M83" s="22"/>
      <c r="N83" s="22"/>
    </row>
    <row r="84" spans="1:14" ht="13" customHeight="1">
      <c r="A84" s="10">
        <f t="shared" si="9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2"/>
    </row>
    <row r="85" spans="1:14" ht="15" customHeight="1">
      <c r="A85" s="10">
        <f t="shared" si="9"/>
        <v>0</v>
      </c>
      <c r="B85" s="13"/>
      <c r="C85" s="13"/>
    </row>
    <row r="86" spans="1:14" ht="15" customHeight="1">
      <c r="A86" s="10">
        <f t="shared" si="9"/>
        <v>0</v>
      </c>
      <c r="B86" s="13"/>
      <c r="C86" s="13"/>
    </row>
    <row r="87" spans="1:14" ht="13" customHeight="1">
      <c r="A87" s="10">
        <f t="shared" si="9"/>
        <v>0</v>
      </c>
    </row>
    <row r="88" spans="1:14" ht="13" customHeight="1">
      <c r="A88" s="10">
        <f t="shared" si="9"/>
        <v>0</v>
      </c>
    </row>
    <row r="89" spans="1:14" ht="13" customHeight="1">
      <c r="A89" s="10">
        <f t="shared" si="9"/>
        <v>0</v>
      </c>
    </row>
    <row r="90" spans="1:14" ht="13" customHeight="1">
      <c r="A90" s="10">
        <f t="shared" si="9"/>
        <v>0</v>
      </c>
    </row>
    <row r="91" spans="1:14" ht="13" customHeight="1">
      <c r="A91" s="10">
        <f t="shared" si="9"/>
        <v>0</v>
      </c>
    </row>
    <row r="92" spans="1:14" ht="13" customHeight="1">
      <c r="A92" s="10">
        <f t="shared" si="9"/>
        <v>0</v>
      </c>
    </row>
    <row r="93" spans="1:14" ht="13" customHeight="1">
      <c r="A93" s="10">
        <f t="shared" si="9"/>
        <v>0</v>
      </c>
    </row>
    <row r="94" spans="1:14" ht="13" customHeight="1">
      <c r="A94" s="10">
        <f t="shared" si="9"/>
        <v>0</v>
      </c>
    </row>
    <row r="95" spans="1:14" ht="13" customHeight="1">
      <c r="A95" s="10">
        <f t="shared" si="9"/>
        <v>0</v>
      </c>
    </row>
    <row r="96" spans="1:14" ht="13" customHeight="1">
      <c r="A96" s="10">
        <f t="shared" si="9"/>
        <v>0</v>
      </c>
    </row>
    <row r="97" spans="1:1" ht="13" customHeight="1">
      <c r="A97" s="10">
        <f t="shared" si="9"/>
        <v>0</v>
      </c>
    </row>
    <row r="98" spans="1:1" ht="13" customHeight="1">
      <c r="A98" s="10">
        <f t="shared" si="9"/>
        <v>0</v>
      </c>
    </row>
    <row r="99" spans="1:1" ht="13" customHeight="1">
      <c r="A99" s="10">
        <f t="shared" si="9"/>
        <v>0</v>
      </c>
    </row>
    <row r="100" spans="1:1" ht="13" customHeight="1">
      <c r="A100" s="10">
        <f t="shared" ref="A100:A131" si="10">COUNTIF(H100:H189,"&gt;0")</f>
        <v>0</v>
      </c>
    </row>
    <row r="101" spans="1:1" ht="13" customHeight="1">
      <c r="A101" s="10">
        <f t="shared" si="10"/>
        <v>0</v>
      </c>
    </row>
    <row r="102" spans="1:1" ht="13" customHeight="1">
      <c r="A102" s="10">
        <f t="shared" si="10"/>
        <v>0</v>
      </c>
    </row>
    <row r="103" spans="1:1" ht="13" customHeight="1">
      <c r="A103" s="10">
        <f t="shared" si="10"/>
        <v>0</v>
      </c>
    </row>
    <row r="104" spans="1:1" ht="13" customHeight="1">
      <c r="A104" s="10">
        <f t="shared" si="10"/>
        <v>0</v>
      </c>
    </row>
    <row r="105" spans="1:1" ht="13" customHeight="1">
      <c r="A105" s="10">
        <f t="shared" si="10"/>
        <v>0</v>
      </c>
    </row>
    <row r="106" spans="1:1" ht="13" customHeight="1">
      <c r="A106" s="10">
        <f t="shared" si="10"/>
        <v>0</v>
      </c>
    </row>
    <row r="107" spans="1:1" ht="13" customHeight="1">
      <c r="A107" s="10">
        <f t="shared" si="10"/>
        <v>0</v>
      </c>
    </row>
    <row r="108" spans="1:1" ht="13" customHeight="1">
      <c r="A108" s="10">
        <f t="shared" si="10"/>
        <v>0</v>
      </c>
    </row>
    <row r="109" spans="1:1" ht="13" customHeight="1">
      <c r="A109" s="10">
        <f t="shared" si="10"/>
        <v>0</v>
      </c>
    </row>
    <row r="110" spans="1:1" ht="13" customHeight="1">
      <c r="A110" s="10">
        <f t="shared" si="10"/>
        <v>0</v>
      </c>
    </row>
    <row r="111" spans="1:1" ht="13" customHeight="1">
      <c r="A111" s="10">
        <f t="shared" si="10"/>
        <v>0</v>
      </c>
    </row>
    <row r="112" spans="1:1" ht="13" customHeight="1">
      <c r="A112" s="10">
        <f t="shared" si="10"/>
        <v>0</v>
      </c>
    </row>
    <row r="113" spans="1:1" ht="13" customHeight="1">
      <c r="A113" s="10">
        <f t="shared" si="10"/>
        <v>0</v>
      </c>
    </row>
    <row r="114" spans="1:1" ht="13" customHeight="1">
      <c r="A114" s="10">
        <f t="shared" si="10"/>
        <v>0</v>
      </c>
    </row>
    <row r="115" spans="1:1" ht="13" customHeight="1">
      <c r="A115" s="10">
        <f t="shared" si="10"/>
        <v>0</v>
      </c>
    </row>
    <row r="116" spans="1:1" ht="13" customHeight="1">
      <c r="A116" s="10">
        <f t="shared" si="10"/>
        <v>0</v>
      </c>
    </row>
    <row r="117" spans="1:1" ht="13" customHeight="1">
      <c r="A117" s="1"/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355">
    <outlinePr summaryBelow="0" summaryRight="0"/>
  </sheetPr>
  <dimension ref="A1:Q1002"/>
  <sheetViews>
    <sheetView zoomScale="150" zoomScaleNormal="150" workbookViewId="0">
      <pane ySplit="11" topLeftCell="A27" activePane="bottomLeft" state="frozen"/>
      <selection pane="bottomLeft" activeCell="H10" sqref="H10"/>
    </sheetView>
  </sheetViews>
  <sheetFormatPr baseColWidth="10" defaultColWidth="14.5" defaultRowHeight="15.75" customHeight="1"/>
  <cols>
    <col min="1" max="1" width="8.83203125" style="40" customWidth="1"/>
    <col min="2" max="2" width="14.6640625" style="40" bestFit="1" customWidth="1"/>
    <col min="3" max="3" width="6.6640625" style="40" bestFit="1" customWidth="1"/>
    <col min="4" max="4" width="7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14.1640625" style="40" bestFit="1" customWidth="1"/>
    <col min="9" max="9" width="7.5" style="40" customWidth="1"/>
    <col min="10" max="10" width="11.83203125" style="40" customWidth="1"/>
    <col min="11" max="11" width="7.83203125" style="40" customWidth="1"/>
    <col min="12" max="12" width="9.5" style="40" customWidth="1"/>
    <col min="13" max="13" width="10.5" style="40" customWidth="1"/>
    <col min="14" max="14" width="13" style="40" customWidth="1"/>
  </cols>
  <sheetData>
    <row r="1" spans="1:17" ht="15.75" customHeight="1">
      <c r="A1" s="1"/>
      <c r="B1" s="20" t="s">
        <v>2313</v>
      </c>
      <c r="C1" s="20"/>
      <c r="H1" s="20" t="s">
        <v>2827</v>
      </c>
      <c r="I1" s="20" t="s">
        <v>2828</v>
      </c>
      <c r="J1" s="20" t="str">
        <f>J11</f>
        <v>P Yds</v>
      </c>
      <c r="K1" s="20" t="str">
        <f>K11</f>
        <v>P TD</v>
      </c>
      <c r="L1" s="20" t="str">
        <f>L11</f>
        <v>Int</v>
      </c>
      <c r="M1" s="20" t="str">
        <f>M11</f>
        <v>Rush Yds</v>
      </c>
      <c r="N1" s="20" t="str">
        <f>N11</f>
        <v>Rush Att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21.5</v>
      </c>
      <c r="I2" s="2">
        <v>33.5</v>
      </c>
      <c r="J2" s="2">
        <v>224.5</v>
      </c>
      <c r="K2" s="2">
        <v>1.5</v>
      </c>
      <c r="L2" s="5">
        <v>0.5</v>
      </c>
      <c r="M2" s="5">
        <v>19.5</v>
      </c>
      <c r="N2" s="5">
        <v>1.5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N3" si="0">COUNTIFS($A$12:$A$99,"&lt;="&amp;$B$2,$H$12:$H$99,"&gt;0",H12:H99,"&lt;"&amp;H$2)/COUNTIFS($H$12:$H$99,"&gt;0",$A$12:$A$99,"&lt;="&amp;$B$2,H$12:H$99,"&lt;&gt;"&amp;H$2)</f>
        <v>0.53333333333333333</v>
      </c>
      <c r="I3" s="7">
        <f t="shared" si="0"/>
        <v>0.46666666666666667</v>
      </c>
      <c r="J3" s="7">
        <f t="shared" si="0"/>
        <v>0.73333333333333328</v>
      </c>
      <c r="K3" s="7">
        <f t="shared" si="0"/>
        <v>0.6</v>
      </c>
      <c r="L3" s="7">
        <f t="shared" si="0"/>
        <v>0.6</v>
      </c>
      <c r="M3" s="7">
        <f t="shared" si="0"/>
        <v>0.93333333333333335</v>
      </c>
      <c r="N3" s="7">
        <f t="shared" si="0"/>
        <v>0.46666666666666667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N4" si="1">IF(H3&gt;0.5, 100/(1-1/H3),100/H3-100)</f>
        <v>-114.28571428571429</v>
      </c>
      <c r="I4" s="8">
        <f t="shared" si="1"/>
        <v>114.28571428571428</v>
      </c>
      <c r="J4" s="8">
        <f t="shared" si="1"/>
        <v>-274.99999999999989</v>
      </c>
      <c r="K4" s="8">
        <f t="shared" si="1"/>
        <v>-149.99999999999997</v>
      </c>
      <c r="L4" s="8">
        <f t="shared" si="1"/>
        <v>-149.99999999999997</v>
      </c>
      <c r="M4" s="8">
        <f t="shared" si="1"/>
        <v>-1400.0000000000007</v>
      </c>
      <c r="N4" s="8">
        <f t="shared" si="1"/>
        <v>114.28571428571428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N5" si="2">COUNTIFS($A$12:$A$99,"&lt;="&amp;$B$2,$H$12:$H$99,"&gt;0",$D$12:$D$99,"@*",H$12:H$99,"&lt;"&amp;H$2)/COUNTIFS($A$12:$A$99,"&lt;="&amp;$B$2,$H$12:$H$99,"&gt;0",$D$12:$D$99,"@*",H$12:H$99,"&lt;&gt;"&amp;H$2)</f>
        <v>0.66666666666666663</v>
      </c>
      <c r="I5" s="7">
        <f t="shared" si="2"/>
        <v>0.55555555555555558</v>
      </c>
      <c r="J5" s="7">
        <f t="shared" si="2"/>
        <v>0.88888888888888884</v>
      </c>
      <c r="K5" s="7">
        <f t="shared" si="2"/>
        <v>0.66666666666666663</v>
      </c>
      <c r="L5" s="7">
        <f t="shared" si="2"/>
        <v>0.66666666666666663</v>
      </c>
      <c r="M5" s="7">
        <f t="shared" si="2"/>
        <v>0.88888888888888884</v>
      </c>
      <c r="N5" s="7">
        <f t="shared" si="2"/>
        <v>0.55555555555555558</v>
      </c>
    </row>
    <row r="6" spans="1:17" ht="15.75" customHeight="1">
      <c r="A6" s="1"/>
      <c r="D6" s="8"/>
      <c r="G6" s="3" t="s">
        <v>2318</v>
      </c>
      <c r="H6" s="8">
        <f t="shared" ref="H6:N6" si="3">IF(H5&gt;0.5, 100/(1-1/H5),100/H5-100)</f>
        <v>-200</v>
      </c>
      <c r="I6" s="8">
        <f t="shared" si="3"/>
        <v>-125.00000000000003</v>
      </c>
      <c r="J6" s="8">
        <f t="shared" si="3"/>
        <v>-800</v>
      </c>
      <c r="K6" s="8">
        <f t="shared" si="3"/>
        <v>-200</v>
      </c>
      <c r="L6" s="8">
        <f t="shared" si="3"/>
        <v>-200</v>
      </c>
      <c r="M6" s="8">
        <f t="shared" si="3"/>
        <v>-800</v>
      </c>
      <c r="N6" s="8">
        <f t="shared" si="3"/>
        <v>-125.00000000000003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N7" si="4">COUNTIFS($A$12:$A$99,"&lt;="&amp;$B$2,$H$12:$H$99,"&gt;0",$D$12:$D$99,"&lt;&gt;@*",H$12:H$99,"&lt;"&amp;H$2)/COUNTIFS($A$12:$A$99,"&lt;="&amp;$B$2,$H$12:$H$99,"&gt;0",$D$12:$D$99,"&lt;&gt;@*",H$12:H$99,"&lt;&gt;"&amp;H$2)</f>
        <v>0.33333333333333331</v>
      </c>
      <c r="I7" s="7">
        <f t="shared" si="4"/>
        <v>0.33333333333333331</v>
      </c>
      <c r="J7" s="7">
        <f t="shared" si="4"/>
        <v>0.5</v>
      </c>
      <c r="K7" s="7">
        <f t="shared" si="4"/>
        <v>0.5</v>
      </c>
      <c r="L7" s="7">
        <f t="shared" si="4"/>
        <v>0.5</v>
      </c>
      <c r="M7" s="7">
        <f t="shared" si="4"/>
        <v>1</v>
      </c>
      <c r="N7" s="7">
        <f t="shared" si="4"/>
        <v>0.33333333333333331</v>
      </c>
    </row>
    <row r="8" spans="1:17" ht="15.75" customHeight="1">
      <c r="A8" s="1"/>
      <c r="F8" s="8"/>
      <c r="G8" s="3" t="s">
        <v>2318</v>
      </c>
      <c r="H8" s="8">
        <f t="shared" ref="H8:N8" si="5">IF(H7&gt;0.5, 100/(1-1/H7),100/H7-100)</f>
        <v>200</v>
      </c>
      <c r="I8" s="8">
        <f t="shared" si="5"/>
        <v>200</v>
      </c>
      <c r="J8" s="8">
        <f t="shared" si="5"/>
        <v>100</v>
      </c>
      <c r="K8" s="8">
        <f t="shared" si="5"/>
        <v>100</v>
      </c>
      <c r="L8" s="8">
        <f t="shared" si="5"/>
        <v>100</v>
      </c>
      <c r="M8" s="8" t="e">
        <f t="shared" si="5"/>
        <v>#DIV/0!</v>
      </c>
      <c r="N8" s="8">
        <f t="shared" si="5"/>
        <v>200</v>
      </c>
    </row>
    <row r="9" spans="1:17" ht="15.75" customHeight="1">
      <c r="A9" s="1"/>
      <c r="B9" s="1" t="s">
        <v>2829</v>
      </c>
      <c r="C9" s="1"/>
      <c r="D9" s="14"/>
      <c r="E9" s="14"/>
      <c r="F9" s="14"/>
      <c r="G9" s="23" t="s">
        <v>2321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2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797</v>
      </c>
      <c r="J11" s="19" t="s">
        <v>2328</v>
      </c>
      <c r="K11" s="19" t="s">
        <v>2329</v>
      </c>
      <c r="L11" s="19" t="s">
        <v>2330</v>
      </c>
      <c r="M11" s="19" t="s">
        <v>2331</v>
      </c>
      <c r="N11" s="19" t="s">
        <v>2332</v>
      </c>
    </row>
    <row r="12" spans="1:17" ht="15.75" customHeight="1">
      <c r="A12" s="10">
        <f t="shared" ref="A12:A43" si="6">COUNTIF(H12:H99,"&gt;0")</f>
        <v>22</v>
      </c>
      <c r="B12" s="11" t="s">
        <v>2550</v>
      </c>
      <c r="C12" s="11" t="s">
        <v>2370</v>
      </c>
      <c r="D12" s="17">
        <v>0</v>
      </c>
      <c r="E12" s="17" t="s">
        <v>2403</v>
      </c>
      <c r="F12" s="17" t="s">
        <v>2830</v>
      </c>
      <c r="G12" s="17" t="s">
        <v>2345</v>
      </c>
      <c r="H12" s="21">
        <v>25</v>
      </c>
      <c r="I12" s="21">
        <v>40</v>
      </c>
      <c r="J12" s="21">
        <v>318</v>
      </c>
      <c r="K12" s="21">
        <v>1</v>
      </c>
      <c r="L12" s="21">
        <v>1</v>
      </c>
      <c r="M12" s="21">
        <v>4</v>
      </c>
      <c r="N12" s="21">
        <v>1</v>
      </c>
    </row>
    <row r="13" spans="1:17" ht="15.75" customHeight="1">
      <c r="A13" s="10">
        <f t="shared" si="6"/>
        <v>21</v>
      </c>
      <c r="B13" s="12" t="s">
        <v>2553</v>
      </c>
      <c r="C13" s="12" t="s">
        <v>2370</v>
      </c>
      <c r="D13" s="18" t="s">
        <v>2342</v>
      </c>
      <c r="E13" s="18" t="s">
        <v>2410</v>
      </c>
      <c r="F13" s="18" t="s">
        <v>2831</v>
      </c>
      <c r="G13" s="18" t="s">
        <v>2345</v>
      </c>
      <c r="H13" s="22">
        <v>28</v>
      </c>
      <c r="I13" s="22">
        <v>48</v>
      </c>
      <c r="J13" s="22">
        <v>271</v>
      </c>
      <c r="K13" s="22">
        <v>1</v>
      </c>
      <c r="L13" s="22">
        <v>2</v>
      </c>
      <c r="M13" s="22">
        <v>8</v>
      </c>
      <c r="N13" s="22">
        <v>1</v>
      </c>
    </row>
    <row r="14" spans="1:17" ht="15.75" customHeight="1">
      <c r="A14" s="10">
        <f t="shared" si="6"/>
        <v>20</v>
      </c>
      <c r="B14" s="11" t="s">
        <v>2448</v>
      </c>
      <c r="C14" s="11" t="s">
        <v>2391</v>
      </c>
      <c r="D14" s="17" t="s">
        <v>2342</v>
      </c>
      <c r="E14" s="17" t="s">
        <v>2343</v>
      </c>
      <c r="F14" s="17" t="s">
        <v>2832</v>
      </c>
      <c r="G14" s="17" t="s">
        <v>2345</v>
      </c>
      <c r="H14" s="21">
        <v>35</v>
      </c>
      <c r="I14" s="21">
        <v>51</v>
      </c>
      <c r="J14" s="21">
        <v>377</v>
      </c>
      <c r="K14" s="21">
        <v>2</v>
      </c>
      <c r="L14" s="21">
        <v>1</v>
      </c>
      <c r="M14" s="21">
        <v>0</v>
      </c>
      <c r="N14" s="21">
        <v>0</v>
      </c>
    </row>
    <row r="15" spans="1:17" ht="15.75" customHeight="1">
      <c r="A15" s="10">
        <f t="shared" si="6"/>
        <v>19</v>
      </c>
      <c r="B15" s="12" t="s">
        <v>2451</v>
      </c>
      <c r="C15" s="12" t="s">
        <v>2391</v>
      </c>
      <c r="D15" s="18">
        <v>0</v>
      </c>
      <c r="E15" s="18" t="s">
        <v>2355</v>
      </c>
      <c r="F15" s="18" t="s">
        <v>2711</v>
      </c>
      <c r="G15" s="18" t="s">
        <v>2345</v>
      </c>
      <c r="H15" s="22">
        <v>25</v>
      </c>
      <c r="I15" s="22">
        <v>41</v>
      </c>
      <c r="J15" s="22">
        <v>322</v>
      </c>
      <c r="K15" s="22">
        <v>2</v>
      </c>
      <c r="L15" s="22">
        <v>1</v>
      </c>
      <c r="M15" s="22">
        <v>6</v>
      </c>
      <c r="N15" s="22">
        <v>1</v>
      </c>
    </row>
    <row r="16" spans="1:17" ht="15.75" customHeight="1">
      <c r="A16" s="10">
        <f t="shared" si="6"/>
        <v>18</v>
      </c>
      <c r="B16" s="11" t="s">
        <v>2453</v>
      </c>
      <c r="C16" s="11" t="s">
        <v>2391</v>
      </c>
      <c r="D16" s="17" t="s">
        <v>2342</v>
      </c>
      <c r="E16" s="17" t="s">
        <v>2380</v>
      </c>
      <c r="F16" s="17" t="s">
        <v>2712</v>
      </c>
      <c r="G16" s="17" t="s">
        <v>2345</v>
      </c>
      <c r="H16" s="21">
        <v>14</v>
      </c>
      <c r="I16" s="21">
        <v>21</v>
      </c>
      <c r="J16" s="21">
        <v>161</v>
      </c>
      <c r="K16" s="21">
        <v>1</v>
      </c>
      <c r="L16" s="21">
        <v>1</v>
      </c>
      <c r="M16" s="21">
        <v>4</v>
      </c>
      <c r="N16" s="21">
        <v>4</v>
      </c>
    </row>
    <row r="17" spans="1:14" ht="15.75" customHeight="1">
      <c r="A17" s="10">
        <f t="shared" si="6"/>
        <v>17</v>
      </c>
      <c r="B17" s="12" t="s">
        <v>2455</v>
      </c>
      <c r="C17" s="12" t="s">
        <v>2391</v>
      </c>
      <c r="D17" s="18" t="s">
        <v>2342</v>
      </c>
      <c r="E17" s="18" t="s">
        <v>2377</v>
      </c>
      <c r="F17" s="18" t="s">
        <v>2713</v>
      </c>
      <c r="G17" s="18" t="s">
        <v>2345</v>
      </c>
      <c r="H17" s="22">
        <v>23</v>
      </c>
      <c r="I17" s="22">
        <v>34</v>
      </c>
      <c r="J17" s="22">
        <v>262</v>
      </c>
      <c r="K17" s="22">
        <v>2</v>
      </c>
      <c r="L17" s="22">
        <v>1</v>
      </c>
      <c r="M17" s="22">
        <v>9</v>
      </c>
      <c r="N17" s="22">
        <v>1</v>
      </c>
    </row>
    <row r="18" spans="1:14" ht="15.75" customHeight="1">
      <c r="A18" s="10">
        <f t="shared" si="6"/>
        <v>16</v>
      </c>
      <c r="B18" s="11" t="s">
        <v>2350</v>
      </c>
      <c r="C18" s="11" t="s">
        <v>2391</v>
      </c>
      <c r="D18" s="17">
        <v>0</v>
      </c>
      <c r="E18" s="17" t="s">
        <v>2574</v>
      </c>
      <c r="F18" s="17" t="s">
        <v>2715</v>
      </c>
      <c r="G18" s="17" t="s">
        <v>2345</v>
      </c>
      <c r="H18" s="21">
        <v>26</v>
      </c>
      <c r="I18" s="21">
        <v>42</v>
      </c>
      <c r="J18" s="21">
        <v>290</v>
      </c>
      <c r="K18" s="21">
        <v>1</v>
      </c>
      <c r="L18" s="21">
        <v>0</v>
      </c>
      <c r="M18" s="21">
        <v>0</v>
      </c>
      <c r="N18" s="21">
        <v>0</v>
      </c>
    </row>
    <row r="19" spans="1:14" ht="15.75" customHeight="1">
      <c r="A19" s="10">
        <f t="shared" si="6"/>
        <v>15</v>
      </c>
      <c r="B19" s="12" t="s">
        <v>2358</v>
      </c>
      <c r="C19" s="12" t="s">
        <v>2391</v>
      </c>
      <c r="D19" s="18" t="s">
        <v>2342</v>
      </c>
      <c r="E19" s="18" t="s">
        <v>2352</v>
      </c>
      <c r="F19" s="18" t="s">
        <v>2716</v>
      </c>
      <c r="G19" s="18" t="s">
        <v>2345</v>
      </c>
      <c r="H19" s="22">
        <v>19</v>
      </c>
      <c r="I19" s="22">
        <v>32</v>
      </c>
      <c r="J19" s="22">
        <v>205</v>
      </c>
      <c r="K19" s="22">
        <v>0</v>
      </c>
      <c r="L19" s="22">
        <v>0</v>
      </c>
      <c r="M19" s="22">
        <v>0</v>
      </c>
      <c r="N19" s="22">
        <v>0</v>
      </c>
    </row>
    <row r="20" spans="1:14" ht="15.75" customHeight="1">
      <c r="A20" s="10">
        <f t="shared" si="6"/>
        <v>14</v>
      </c>
      <c r="B20" s="11" t="s">
        <v>2362</v>
      </c>
      <c r="C20" s="11" t="s">
        <v>2391</v>
      </c>
      <c r="D20" s="17">
        <v>0</v>
      </c>
      <c r="E20" s="17" t="s">
        <v>2479</v>
      </c>
      <c r="F20" s="17" t="s">
        <v>2717</v>
      </c>
      <c r="G20" s="17" t="s">
        <v>2345</v>
      </c>
      <c r="H20" s="21">
        <v>15</v>
      </c>
      <c r="I20" s="21">
        <v>28</v>
      </c>
      <c r="J20" s="21">
        <v>197</v>
      </c>
      <c r="K20" s="21">
        <v>2</v>
      </c>
      <c r="L20" s="21">
        <v>0</v>
      </c>
      <c r="M20" s="21">
        <v>-3</v>
      </c>
      <c r="N20" s="21">
        <v>3</v>
      </c>
    </row>
    <row r="21" spans="1:14" ht="15.75" customHeight="1">
      <c r="A21" s="10">
        <f t="shared" si="6"/>
        <v>13</v>
      </c>
      <c r="B21" s="12" t="s">
        <v>2365</v>
      </c>
      <c r="C21" s="12" t="s">
        <v>2391</v>
      </c>
      <c r="D21" s="18" t="s">
        <v>2342</v>
      </c>
      <c r="E21" s="18" t="s">
        <v>2474</v>
      </c>
      <c r="F21" s="18" t="s">
        <v>2718</v>
      </c>
      <c r="G21" s="18" t="s">
        <v>2345</v>
      </c>
      <c r="H21" s="22">
        <v>12</v>
      </c>
      <c r="I21" s="22">
        <v>21</v>
      </c>
      <c r="J21" s="22">
        <v>151</v>
      </c>
      <c r="K21" s="22">
        <v>1</v>
      </c>
      <c r="L21" s="22">
        <v>0</v>
      </c>
      <c r="M21" s="22">
        <v>9</v>
      </c>
      <c r="N21" s="22">
        <v>2</v>
      </c>
    </row>
    <row r="22" spans="1:14" ht="15.75" customHeight="1">
      <c r="A22" s="10">
        <f t="shared" si="6"/>
        <v>12</v>
      </c>
      <c r="B22" s="11" t="s">
        <v>2369</v>
      </c>
      <c r="C22" s="11" t="s">
        <v>2391</v>
      </c>
      <c r="D22" s="17" t="s">
        <v>2342</v>
      </c>
      <c r="E22" s="17" t="s">
        <v>2366</v>
      </c>
      <c r="F22" s="17" t="s">
        <v>2720</v>
      </c>
      <c r="G22" s="17" t="s">
        <v>2345</v>
      </c>
      <c r="H22" s="21">
        <v>24</v>
      </c>
      <c r="I22" s="21">
        <v>42</v>
      </c>
      <c r="J22" s="21">
        <v>186</v>
      </c>
      <c r="K22" s="21">
        <v>1</v>
      </c>
      <c r="L22" s="21">
        <v>0</v>
      </c>
      <c r="M22" s="21">
        <v>24</v>
      </c>
      <c r="N22" s="21">
        <v>4</v>
      </c>
    </row>
    <row r="23" spans="1:14" ht="15.75" customHeight="1">
      <c r="A23" s="10">
        <f t="shared" si="6"/>
        <v>11</v>
      </c>
      <c r="B23" s="12" t="s">
        <v>2373</v>
      </c>
      <c r="C23" s="12" t="s">
        <v>2391</v>
      </c>
      <c r="D23" s="18">
        <v>0</v>
      </c>
      <c r="E23" s="18" t="s">
        <v>2468</v>
      </c>
      <c r="F23" s="18" t="s">
        <v>2407</v>
      </c>
      <c r="G23" s="18" t="s">
        <v>2345</v>
      </c>
      <c r="H23" s="22">
        <v>31</v>
      </c>
      <c r="I23" s="22">
        <v>48</v>
      </c>
      <c r="J23" s="22">
        <v>257</v>
      </c>
      <c r="K23" s="22">
        <v>0</v>
      </c>
      <c r="L23" s="22">
        <v>2</v>
      </c>
      <c r="M23" s="22">
        <v>1</v>
      </c>
      <c r="N23" s="22">
        <v>2</v>
      </c>
    </row>
    <row r="24" spans="1:14" ht="15.75" customHeight="1">
      <c r="A24" s="10">
        <f t="shared" si="6"/>
        <v>10</v>
      </c>
      <c r="B24" s="11" t="s">
        <v>2376</v>
      </c>
      <c r="C24" s="11" t="s">
        <v>2391</v>
      </c>
      <c r="D24" s="17" t="s">
        <v>2342</v>
      </c>
      <c r="E24" s="17" t="s">
        <v>2399</v>
      </c>
      <c r="F24" s="17" t="s">
        <v>2833</v>
      </c>
      <c r="G24" s="17" t="s">
        <v>2345</v>
      </c>
      <c r="H24" s="21">
        <v>23</v>
      </c>
      <c r="I24" s="21">
        <v>37</v>
      </c>
      <c r="J24" s="21">
        <v>202</v>
      </c>
      <c r="K24" s="21">
        <v>2</v>
      </c>
      <c r="L24" s="21">
        <v>2</v>
      </c>
      <c r="M24" s="21">
        <v>19</v>
      </c>
      <c r="N24" s="21">
        <v>3</v>
      </c>
    </row>
    <row r="25" spans="1:14" ht="15.75" customHeight="1">
      <c r="A25" s="10">
        <f t="shared" si="6"/>
        <v>9</v>
      </c>
      <c r="B25" s="12" t="s">
        <v>2379</v>
      </c>
      <c r="C25" s="12" t="s">
        <v>2391</v>
      </c>
      <c r="D25" s="18">
        <v>0</v>
      </c>
      <c r="E25" s="18" t="s">
        <v>2352</v>
      </c>
      <c r="F25" s="18" t="s">
        <v>2721</v>
      </c>
      <c r="G25" s="18" t="s">
        <v>2345</v>
      </c>
      <c r="H25" s="22">
        <v>31</v>
      </c>
      <c r="I25" s="22">
        <v>48</v>
      </c>
      <c r="J25" s="22">
        <v>292</v>
      </c>
      <c r="K25" s="22">
        <v>1</v>
      </c>
      <c r="L25" s="22">
        <v>1</v>
      </c>
      <c r="M25" s="22">
        <v>8</v>
      </c>
      <c r="N25" s="22">
        <v>3</v>
      </c>
    </row>
    <row r="26" spans="1:14" ht="15.75" customHeight="1">
      <c r="A26" s="10">
        <f t="shared" si="6"/>
        <v>8</v>
      </c>
      <c r="B26" s="11" t="s">
        <v>2386</v>
      </c>
      <c r="C26" s="11" t="s">
        <v>2395</v>
      </c>
      <c r="D26" s="17" t="s">
        <v>2342</v>
      </c>
      <c r="E26" s="17" t="s">
        <v>2410</v>
      </c>
      <c r="F26" s="17" t="s">
        <v>2834</v>
      </c>
      <c r="G26" s="17" t="s">
        <v>2345</v>
      </c>
      <c r="H26" s="21">
        <v>30</v>
      </c>
      <c r="I26" s="21">
        <v>44</v>
      </c>
      <c r="J26" s="21">
        <v>380</v>
      </c>
      <c r="K26" s="21">
        <v>3</v>
      </c>
      <c r="L26" s="21">
        <v>0</v>
      </c>
      <c r="M26" s="21">
        <v>0</v>
      </c>
      <c r="N26" s="21">
        <v>0</v>
      </c>
    </row>
    <row r="27" spans="1:14" ht="15.75" customHeight="1">
      <c r="A27" s="10">
        <f t="shared" si="6"/>
        <v>7</v>
      </c>
      <c r="B27" s="12" t="s">
        <v>2390</v>
      </c>
      <c r="C27" s="12" t="s">
        <v>2395</v>
      </c>
      <c r="D27" s="18">
        <v>0</v>
      </c>
      <c r="E27" s="18" t="s">
        <v>2383</v>
      </c>
      <c r="F27" s="18" t="s">
        <v>2835</v>
      </c>
      <c r="G27" s="18" t="s">
        <v>2345</v>
      </c>
      <c r="H27" s="22">
        <v>26</v>
      </c>
      <c r="I27" s="22">
        <v>37</v>
      </c>
      <c r="J27" s="22">
        <v>221</v>
      </c>
      <c r="K27" s="22">
        <v>2</v>
      </c>
      <c r="L27" s="22">
        <v>0</v>
      </c>
      <c r="M27" s="22">
        <v>-1</v>
      </c>
      <c r="N27" s="22">
        <v>1</v>
      </c>
    </row>
    <row r="28" spans="1:14" ht="15.75" customHeight="1">
      <c r="A28" s="10">
        <f t="shared" si="6"/>
        <v>6</v>
      </c>
      <c r="B28" s="11" t="s">
        <v>2394</v>
      </c>
      <c r="C28" s="11" t="s">
        <v>2395</v>
      </c>
      <c r="D28" s="17">
        <v>0</v>
      </c>
      <c r="E28" s="17" t="s">
        <v>2387</v>
      </c>
      <c r="F28" s="17" t="s">
        <v>2836</v>
      </c>
      <c r="G28" s="17" t="s">
        <v>2345</v>
      </c>
      <c r="H28" s="21">
        <v>30</v>
      </c>
      <c r="I28" s="21">
        <v>43</v>
      </c>
      <c r="J28" s="21">
        <v>332</v>
      </c>
      <c r="K28" s="21">
        <v>2</v>
      </c>
      <c r="L28" s="21">
        <v>3</v>
      </c>
      <c r="M28" s="21">
        <v>3</v>
      </c>
      <c r="N28" s="21">
        <v>2</v>
      </c>
    </row>
    <row r="29" spans="1:14" ht="15.75" customHeight="1">
      <c r="A29" s="10">
        <f t="shared" si="6"/>
        <v>5</v>
      </c>
      <c r="B29" s="12" t="s">
        <v>2346</v>
      </c>
      <c r="C29" s="12" t="s">
        <v>2395</v>
      </c>
      <c r="D29" s="18" t="s">
        <v>2342</v>
      </c>
      <c r="E29" s="18" t="s">
        <v>287</v>
      </c>
      <c r="F29" s="18" t="s">
        <v>2837</v>
      </c>
      <c r="G29" s="18" t="s">
        <v>2345</v>
      </c>
      <c r="H29" s="22">
        <v>6</v>
      </c>
      <c r="I29" s="22">
        <v>11</v>
      </c>
      <c r="J29" s="22">
        <v>37</v>
      </c>
      <c r="K29" s="22">
        <v>0</v>
      </c>
      <c r="L29" s="22">
        <v>1</v>
      </c>
      <c r="M29" s="22">
        <v>0</v>
      </c>
      <c r="N29" s="22">
        <v>0</v>
      </c>
    </row>
    <row r="30" spans="1:14" ht="15.75" customHeight="1">
      <c r="A30" s="10">
        <f t="shared" si="6"/>
        <v>4</v>
      </c>
      <c r="B30" s="11" t="s">
        <v>2603</v>
      </c>
      <c r="C30" s="11" t="s">
        <v>2395</v>
      </c>
      <c r="D30" s="17" t="s">
        <v>2342</v>
      </c>
      <c r="E30" s="17" t="s">
        <v>2430</v>
      </c>
      <c r="F30" s="17" t="s">
        <v>2838</v>
      </c>
      <c r="G30" s="17" t="s">
        <v>2345</v>
      </c>
      <c r="H30" s="21">
        <v>13</v>
      </c>
      <c r="I30" s="21">
        <v>25</v>
      </c>
      <c r="J30" s="21">
        <v>166</v>
      </c>
      <c r="K30" s="21">
        <v>2</v>
      </c>
      <c r="L30" s="21">
        <v>0</v>
      </c>
      <c r="M30" s="21">
        <v>10</v>
      </c>
      <c r="N30" s="21">
        <v>4</v>
      </c>
    </row>
    <row r="31" spans="1:14" ht="15.75" customHeight="1">
      <c r="A31" s="10">
        <f t="shared" si="6"/>
        <v>3</v>
      </c>
      <c r="B31" s="12" t="s">
        <v>2402</v>
      </c>
      <c r="C31" s="12" t="s">
        <v>2395</v>
      </c>
      <c r="D31" s="18">
        <v>0</v>
      </c>
      <c r="E31" s="18" t="s">
        <v>2366</v>
      </c>
      <c r="F31" s="18" t="s">
        <v>2839</v>
      </c>
      <c r="G31" s="18" t="s">
        <v>2345</v>
      </c>
      <c r="H31" s="22">
        <v>9</v>
      </c>
      <c r="I31" s="22">
        <v>12</v>
      </c>
      <c r="J31" s="22">
        <v>77</v>
      </c>
      <c r="K31" s="22">
        <v>0</v>
      </c>
      <c r="L31" s="22">
        <v>0</v>
      </c>
      <c r="M31" s="22">
        <v>0</v>
      </c>
      <c r="N31" s="22">
        <v>0</v>
      </c>
    </row>
    <row r="32" spans="1:14" ht="15.75" customHeight="1">
      <c r="A32" s="10">
        <f t="shared" si="6"/>
        <v>2</v>
      </c>
      <c r="B32" s="11" t="s">
        <v>2406</v>
      </c>
      <c r="C32" s="11" t="s">
        <v>2395</v>
      </c>
      <c r="D32" s="17" t="s">
        <v>2342</v>
      </c>
      <c r="E32" s="17" t="s">
        <v>2370</v>
      </c>
      <c r="F32" s="17" t="s">
        <v>2840</v>
      </c>
      <c r="G32" s="17" t="s">
        <v>2345</v>
      </c>
      <c r="H32" s="21">
        <v>12</v>
      </c>
      <c r="I32" s="21">
        <v>16</v>
      </c>
      <c r="J32" s="21">
        <v>130</v>
      </c>
      <c r="K32" s="21">
        <v>0</v>
      </c>
      <c r="L32" s="21">
        <v>0</v>
      </c>
      <c r="M32" s="21">
        <v>0</v>
      </c>
      <c r="N32" s="21">
        <v>0</v>
      </c>
    </row>
    <row r="33" spans="1:14" ht="15.75" customHeight="1">
      <c r="A33" s="10">
        <f t="shared" si="6"/>
        <v>1</v>
      </c>
      <c r="B33" s="12" t="s">
        <v>2422</v>
      </c>
      <c r="C33" s="12" t="s">
        <v>2395</v>
      </c>
      <c r="D33" s="18" t="s">
        <v>2342</v>
      </c>
      <c r="E33" s="18" t="s">
        <v>2383</v>
      </c>
      <c r="F33" s="18" t="s">
        <v>2841</v>
      </c>
      <c r="G33" s="18" t="s">
        <v>2345</v>
      </c>
      <c r="H33" s="22">
        <v>18</v>
      </c>
      <c r="I33" s="22">
        <v>37</v>
      </c>
      <c r="J33" s="22">
        <v>206</v>
      </c>
      <c r="K33" s="22">
        <v>1</v>
      </c>
      <c r="L33" s="22">
        <v>1</v>
      </c>
      <c r="M33" s="22">
        <v>0</v>
      </c>
      <c r="N33" s="22">
        <v>0</v>
      </c>
    </row>
    <row r="34" spans="1:14" ht="15.75" customHeight="1">
      <c r="A34" s="10">
        <f t="shared" si="6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/>
    </row>
    <row r="35" spans="1:14" ht="15.75" customHeight="1">
      <c r="A35" s="10">
        <f t="shared" si="6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2"/>
    </row>
    <row r="36" spans="1:14" ht="15.75" customHeight="1">
      <c r="A36" s="10">
        <f t="shared" si="6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/>
    </row>
    <row r="37" spans="1:14" ht="15.75" customHeight="1">
      <c r="A37" s="10">
        <f t="shared" si="6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2"/>
    </row>
    <row r="38" spans="1:14" ht="15.75" customHeight="1">
      <c r="A38" s="10">
        <f t="shared" si="6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/>
    </row>
    <row r="39" spans="1:14" ht="15.75" customHeight="1">
      <c r="A39" s="10">
        <f t="shared" si="6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2"/>
    </row>
    <row r="40" spans="1:14" ht="15.75" customHeight="1">
      <c r="A40" s="10">
        <f t="shared" si="6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/>
    </row>
    <row r="41" spans="1:14" ht="15.75" customHeight="1">
      <c r="A41" s="10">
        <f t="shared" si="6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2"/>
    </row>
    <row r="42" spans="1:14" ht="15.75" customHeight="1">
      <c r="A42" s="10">
        <f t="shared" si="6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/>
    </row>
    <row r="43" spans="1:14" ht="15.75" customHeight="1">
      <c r="A43" s="10">
        <f t="shared" si="6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2"/>
    </row>
    <row r="44" spans="1:14" ht="15.75" customHeight="1">
      <c r="A44" s="10">
        <f t="shared" ref="A44:A75" si="7">COUNTIF(H44:H131,"&gt;0")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/>
    </row>
    <row r="45" spans="1:14" ht="15.75" customHeight="1">
      <c r="A45" s="10">
        <f t="shared" si="7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2"/>
    </row>
    <row r="46" spans="1:14" ht="15.75" customHeight="1">
      <c r="A46" s="10">
        <f t="shared" si="7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/>
    </row>
    <row r="47" spans="1:14" ht="15.75" customHeight="1">
      <c r="A47" s="10">
        <f t="shared" si="7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2"/>
    </row>
    <row r="48" spans="1:14" ht="15.75" customHeight="1">
      <c r="A48" s="10">
        <f t="shared" si="7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/>
    </row>
    <row r="49" spans="1:14" ht="15.75" customHeight="1">
      <c r="A49" s="10">
        <f t="shared" si="7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2"/>
    </row>
    <row r="50" spans="1:14" ht="15.75" customHeight="1">
      <c r="A50" s="10">
        <f t="shared" si="7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/>
    </row>
    <row r="51" spans="1:14" ht="15.75" customHeight="1">
      <c r="A51" s="10">
        <f t="shared" si="7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2"/>
    </row>
    <row r="52" spans="1:14" ht="13" customHeight="1">
      <c r="A52" s="10">
        <f t="shared" si="7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/>
    </row>
    <row r="53" spans="1:14" ht="13" customHeight="1">
      <c r="A53" s="10">
        <f t="shared" si="7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2"/>
    </row>
    <row r="54" spans="1:14" ht="13" customHeight="1">
      <c r="A54" s="10">
        <f t="shared" si="7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/>
    </row>
    <row r="55" spans="1:14" ht="13" customHeight="1">
      <c r="A55" s="10">
        <f t="shared" si="7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2"/>
    </row>
    <row r="56" spans="1:14" ht="13" customHeight="1">
      <c r="A56" s="10">
        <f t="shared" si="7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/>
    </row>
    <row r="57" spans="1:14" ht="13" customHeight="1">
      <c r="A57" s="10">
        <f t="shared" si="7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2"/>
    </row>
    <row r="58" spans="1:14" ht="13" customHeight="1">
      <c r="A58" s="10">
        <f t="shared" si="7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/>
    </row>
    <row r="59" spans="1:14" ht="13" customHeight="1">
      <c r="A59" s="10">
        <f t="shared" si="7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2"/>
    </row>
    <row r="60" spans="1:14" ht="13" customHeight="1">
      <c r="A60" s="10">
        <f t="shared" si="7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/>
    </row>
    <row r="61" spans="1:14" ht="13" customHeight="1">
      <c r="A61" s="10">
        <f t="shared" si="7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2"/>
    </row>
    <row r="62" spans="1:14" ht="13" customHeight="1">
      <c r="A62" s="10">
        <f t="shared" si="7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/>
    </row>
    <row r="63" spans="1:14" ht="13" customHeight="1">
      <c r="A63" s="10">
        <f t="shared" si="7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2"/>
    </row>
    <row r="64" spans="1:14" ht="13" customHeight="1">
      <c r="A64" s="10">
        <f t="shared" si="7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/>
    </row>
    <row r="65" spans="1:14" ht="13" customHeight="1">
      <c r="A65" s="10">
        <f t="shared" si="7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2"/>
    </row>
    <row r="66" spans="1:14" ht="13" customHeight="1">
      <c r="A66" s="10">
        <f t="shared" si="7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/>
    </row>
    <row r="67" spans="1:14" ht="13" customHeight="1">
      <c r="A67" s="10">
        <f t="shared" si="7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2"/>
    </row>
    <row r="68" spans="1:14" ht="13" customHeight="1">
      <c r="A68" s="10">
        <f t="shared" si="7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/>
    </row>
    <row r="69" spans="1:14" ht="13" customHeight="1">
      <c r="A69" s="10">
        <f t="shared" ref="A69:A100" si="8">COUNTIF(H69:H158,"&gt;0")</f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2"/>
    </row>
    <row r="70" spans="1:14" ht="13" customHeight="1">
      <c r="A70" s="10">
        <f t="shared" si="8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/>
    </row>
    <row r="71" spans="1:14" ht="13" customHeight="1">
      <c r="A71" s="10">
        <f t="shared" si="8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2"/>
    </row>
    <row r="72" spans="1:14" ht="13" customHeight="1">
      <c r="A72" s="10">
        <f t="shared" si="8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/>
    </row>
    <row r="73" spans="1:14" ht="13" customHeight="1">
      <c r="A73" s="10">
        <f t="shared" si="8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2"/>
    </row>
    <row r="74" spans="1:14" ht="13" customHeight="1">
      <c r="A74" s="10">
        <f t="shared" si="8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/>
    </row>
    <row r="75" spans="1:14" ht="13" customHeight="1">
      <c r="A75" s="10">
        <f t="shared" si="8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2"/>
    </row>
    <row r="76" spans="1:14" ht="13" customHeight="1">
      <c r="A76" s="10">
        <f t="shared" si="8"/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/>
    </row>
    <row r="77" spans="1:14" ht="13" customHeight="1">
      <c r="A77" s="10">
        <f t="shared" si="8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2"/>
    </row>
    <row r="78" spans="1:14" ht="13" customHeight="1">
      <c r="A78" s="10">
        <f t="shared" si="8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/>
    </row>
    <row r="79" spans="1:14" ht="13" customHeight="1">
      <c r="A79" s="10">
        <f t="shared" si="8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2"/>
    </row>
    <row r="80" spans="1:14" ht="13" customHeight="1">
      <c r="A80" s="10">
        <f t="shared" si="8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/>
    </row>
    <row r="81" spans="1:14" ht="13" customHeight="1">
      <c r="A81" s="10">
        <f t="shared" si="8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2"/>
    </row>
    <row r="82" spans="1:14" ht="13" customHeight="1">
      <c r="A82" s="10">
        <f t="shared" si="8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2"/>
    </row>
    <row r="83" spans="1:14" ht="13" customHeight="1">
      <c r="A83" s="10">
        <f t="shared" si="8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/>
    </row>
    <row r="84" spans="1:14" ht="13" customHeight="1">
      <c r="A84" s="10">
        <f t="shared" si="8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2"/>
    </row>
    <row r="85" spans="1:14" ht="13" customHeight="1">
      <c r="A85" s="10">
        <f t="shared" si="8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2"/>
    </row>
    <row r="86" spans="1:14" ht="15" customHeight="1">
      <c r="A86" s="10">
        <f t="shared" si="8"/>
        <v>0</v>
      </c>
      <c r="B86" s="13"/>
      <c r="C86" s="13"/>
    </row>
    <row r="87" spans="1:14" ht="15" customHeight="1">
      <c r="A87" s="10">
        <f t="shared" si="8"/>
        <v>0</v>
      </c>
      <c r="B87" s="13"/>
      <c r="C87" s="13"/>
    </row>
    <row r="88" spans="1:14" ht="13" customHeight="1">
      <c r="A88" s="10">
        <f t="shared" si="8"/>
        <v>0</v>
      </c>
    </row>
    <row r="89" spans="1:14" ht="13" customHeight="1">
      <c r="A89" s="10">
        <f t="shared" si="8"/>
        <v>0</v>
      </c>
    </row>
    <row r="90" spans="1:14" ht="13" customHeight="1">
      <c r="A90" s="10">
        <f t="shared" si="8"/>
        <v>0</v>
      </c>
    </row>
    <row r="91" spans="1:14" ht="13" customHeight="1">
      <c r="A91" s="10">
        <f t="shared" si="8"/>
        <v>0</v>
      </c>
    </row>
    <row r="92" spans="1:14" ht="13" customHeight="1">
      <c r="A92" s="10">
        <f t="shared" si="8"/>
        <v>0</v>
      </c>
    </row>
    <row r="93" spans="1:14" ht="13" customHeight="1">
      <c r="A93" s="10">
        <f t="shared" si="8"/>
        <v>0</v>
      </c>
    </row>
    <row r="94" spans="1:14" ht="13" customHeight="1">
      <c r="A94" s="10">
        <f t="shared" si="8"/>
        <v>0</v>
      </c>
    </row>
    <row r="95" spans="1:14" ht="13" customHeight="1">
      <c r="A95" s="10">
        <f t="shared" si="8"/>
        <v>0</v>
      </c>
    </row>
    <row r="96" spans="1:14" ht="13" customHeight="1">
      <c r="A96" s="10">
        <f t="shared" si="8"/>
        <v>0</v>
      </c>
    </row>
    <row r="97" spans="1:1" ht="13" customHeight="1">
      <c r="A97" s="10">
        <f t="shared" si="8"/>
        <v>0</v>
      </c>
    </row>
    <row r="98" spans="1:1" ht="13" customHeight="1">
      <c r="A98" s="10">
        <f t="shared" si="8"/>
        <v>0</v>
      </c>
    </row>
    <row r="99" spans="1:1" ht="13" customHeight="1">
      <c r="A99" s="10">
        <f t="shared" si="8"/>
        <v>0</v>
      </c>
    </row>
    <row r="100" spans="1:1" ht="13" customHeight="1">
      <c r="A100" s="10">
        <f t="shared" si="8"/>
        <v>0</v>
      </c>
    </row>
    <row r="101" spans="1:1" ht="13" customHeight="1">
      <c r="A101" s="10">
        <f t="shared" ref="A101:A132" si="9">COUNTIF(H101:H190,"&gt;0")</f>
        <v>0</v>
      </c>
    </row>
    <row r="102" spans="1:1" ht="13" customHeight="1">
      <c r="A102" s="10">
        <f t="shared" si="9"/>
        <v>0</v>
      </c>
    </row>
    <row r="103" spans="1:1" ht="13" customHeight="1">
      <c r="A103" s="10">
        <f t="shared" si="9"/>
        <v>0</v>
      </c>
    </row>
    <row r="104" spans="1:1" ht="13" customHeight="1">
      <c r="A104" s="10">
        <f t="shared" si="9"/>
        <v>0</v>
      </c>
    </row>
    <row r="105" spans="1:1" ht="13" customHeight="1">
      <c r="A105" s="10">
        <f t="shared" si="9"/>
        <v>0</v>
      </c>
    </row>
    <row r="106" spans="1:1" ht="13" customHeight="1">
      <c r="A106" s="10">
        <f t="shared" si="9"/>
        <v>0</v>
      </c>
    </row>
    <row r="107" spans="1:1" ht="13" customHeight="1">
      <c r="A107" s="10">
        <f t="shared" si="9"/>
        <v>0</v>
      </c>
    </row>
    <row r="108" spans="1:1" ht="13" customHeight="1">
      <c r="A108" s="10">
        <f t="shared" si="9"/>
        <v>0</v>
      </c>
    </row>
    <row r="109" spans="1:1" ht="13" customHeight="1">
      <c r="A109" s="10">
        <f t="shared" si="9"/>
        <v>0</v>
      </c>
    </row>
    <row r="110" spans="1:1" ht="13" customHeight="1">
      <c r="A110" s="10">
        <f t="shared" si="9"/>
        <v>0</v>
      </c>
    </row>
    <row r="111" spans="1:1" ht="13" customHeight="1">
      <c r="A111" s="10">
        <f t="shared" si="9"/>
        <v>0</v>
      </c>
    </row>
    <row r="112" spans="1:1" ht="13" customHeight="1">
      <c r="A112" s="10">
        <f t="shared" si="9"/>
        <v>0</v>
      </c>
    </row>
    <row r="113" spans="1:1" ht="13" customHeight="1">
      <c r="A113" s="10">
        <f t="shared" si="9"/>
        <v>0</v>
      </c>
    </row>
    <row r="114" spans="1:1" ht="13" customHeight="1">
      <c r="A114" s="10">
        <f t="shared" si="9"/>
        <v>0</v>
      </c>
    </row>
    <row r="115" spans="1:1" ht="13" customHeight="1">
      <c r="A115" s="10">
        <f t="shared" si="9"/>
        <v>0</v>
      </c>
    </row>
    <row r="116" spans="1:1" ht="13" customHeight="1">
      <c r="A116" s="10">
        <f t="shared" si="9"/>
        <v>0</v>
      </c>
    </row>
    <row r="117" spans="1:1" ht="13" customHeight="1">
      <c r="A117" s="10">
        <f t="shared" si="9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14">
    <outlinePr summaryBelow="0" summaryRight="0"/>
  </sheetPr>
  <dimension ref="A1:Q1002"/>
  <sheetViews>
    <sheetView topLeftCell="A15" workbookViewId="0">
      <selection activeCell="B9" sqref="B9"/>
    </sheetView>
  </sheetViews>
  <sheetFormatPr baseColWidth="10" defaultColWidth="14.5" defaultRowHeight="15.75" customHeight="1"/>
  <cols>
    <col min="1" max="1" width="8.83203125" style="40" customWidth="1"/>
    <col min="2" max="2" width="13" style="40" bestFit="1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9.33203125" style="40" bestFit="1" customWidth="1"/>
    <col min="9" max="9" width="7.5" style="40" customWidth="1"/>
    <col min="10" max="10" width="11.83203125" style="40" customWidth="1"/>
    <col min="11" max="11" width="7.83203125" style="40" customWidth="1"/>
    <col min="12" max="12" width="9.5" style="40" customWidth="1"/>
    <col min="13" max="13" width="10.5" style="40" customWidth="1"/>
    <col min="14" max="14" width="13" style="40" customWidth="1"/>
  </cols>
  <sheetData>
    <row r="1" spans="1:17" ht="15.75" customHeight="1">
      <c r="A1" s="1"/>
      <c r="B1" s="20" t="s">
        <v>2313</v>
      </c>
      <c r="C1" s="20"/>
      <c r="H1" s="20" t="str">
        <f t="shared" ref="H1:N1" si="0">H11</f>
        <v>Comp</v>
      </c>
      <c r="I1" s="20" t="str">
        <f t="shared" si="0"/>
        <v>Att</v>
      </c>
      <c r="J1" s="20" t="str">
        <f t="shared" si="0"/>
        <v>P Yds</v>
      </c>
      <c r="K1" s="20" t="str">
        <f t="shared" si="0"/>
        <v>P TD</v>
      </c>
      <c r="L1" s="20" t="str">
        <f t="shared" si="0"/>
        <v>Int</v>
      </c>
      <c r="M1" s="20" t="str">
        <f t="shared" si="0"/>
        <v>Rush Yds</v>
      </c>
      <c r="N1" s="20" t="str">
        <f t="shared" si="0"/>
        <v>Rush Att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16.5</v>
      </c>
      <c r="I2" s="2">
        <v>26.5</v>
      </c>
      <c r="J2" s="2">
        <v>195.5</v>
      </c>
      <c r="K2" s="2">
        <v>1.5</v>
      </c>
      <c r="L2" s="5">
        <v>0.5</v>
      </c>
      <c r="M2" s="5">
        <v>60.5</v>
      </c>
      <c r="N2" s="5">
        <v>11.5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N3" si="1">COUNTIFS($A$12:$A$99,"&lt;="&amp;$B$2,$H$12:$H$99,"&gt;0",H12:H99,"&lt;"&amp;H$2)/COUNTIFS($H$12:$H$99,"&gt;0",$A$12:$A$99,"&lt;="&amp;$B$2,H$12:H$99,"&lt;&gt;"&amp;H$2)</f>
        <v>0.4</v>
      </c>
      <c r="I3" s="7">
        <f t="shared" si="1"/>
        <v>0.5</v>
      </c>
      <c r="J3" s="7">
        <f t="shared" si="1"/>
        <v>0.7</v>
      </c>
      <c r="K3" s="7">
        <f t="shared" si="1"/>
        <v>0.4</v>
      </c>
      <c r="L3" s="7">
        <f t="shared" si="1"/>
        <v>0.4</v>
      </c>
      <c r="M3" s="7">
        <f t="shared" si="1"/>
        <v>0.5</v>
      </c>
      <c r="N3" s="7">
        <f t="shared" si="1"/>
        <v>0.5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N4" si="2">IF(H3&gt;0.5, 100/(1-1/H3),100/H3-100)</f>
        <v>150</v>
      </c>
      <c r="I4" s="8">
        <f t="shared" si="2"/>
        <v>100</v>
      </c>
      <c r="J4" s="8">
        <f t="shared" si="2"/>
        <v>-233.33333333333331</v>
      </c>
      <c r="K4" s="8">
        <f t="shared" si="2"/>
        <v>150</v>
      </c>
      <c r="L4" s="8">
        <f t="shared" si="2"/>
        <v>150</v>
      </c>
      <c r="M4" s="8">
        <f t="shared" si="2"/>
        <v>100</v>
      </c>
      <c r="N4" s="8">
        <f t="shared" si="2"/>
        <v>100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N5" si="3">COUNTIFS($A$12:$A$99,"&lt;="&amp;$B$2,$H$12:$H$99,"&gt;0",$D$12:$D$99,"@*",H$12:H$99,"&lt;"&amp;H$2)/COUNTIFS($A$12:$A$99,"&lt;="&amp;$B$2,$H$12:$H$99,"&gt;0",$D$12:$D$99,"@*",H$12:H$99,"&lt;&gt;"&amp;H$2)</f>
        <v>0.5</v>
      </c>
      <c r="I5" s="7">
        <f t="shared" si="3"/>
        <v>0.5</v>
      </c>
      <c r="J5" s="7">
        <f t="shared" si="3"/>
        <v>0.75</v>
      </c>
      <c r="K5" s="7">
        <f t="shared" si="3"/>
        <v>0.75</v>
      </c>
      <c r="L5" s="7">
        <f t="shared" si="3"/>
        <v>0.75</v>
      </c>
      <c r="M5" s="7">
        <f t="shared" si="3"/>
        <v>0.5</v>
      </c>
      <c r="N5" s="7">
        <f t="shared" si="3"/>
        <v>0.75</v>
      </c>
    </row>
    <row r="6" spans="1:17" ht="15.75" customHeight="1">
      <c r="A6" s="1"/>
      <c r="D6" s="8"/>
      <c r="G6" s="3" t="s">
        <v>2318</v>
      </c>
      <c r="H6" s="8">
        <f t="shared" ref="H6:N6" si="4">IF(H5&gt;0.5, 100/(1-1/H5),100/H5-100)</f>
        <v>100</v>
      </c>
      <c r="I6" s="8">
        <f t="shared" si="4"/>
        <v>100</v>
      </c>
      <c r="J6" s="8">
        <f t="shared" si="4"/>
        <v>-300.00000000000006</v>
      </c>
      <c r="K6" s="8">
        <f t="shared" si="4"/>
        <v>-300.00000000000006</v>
      </c>
      <c r="L6" s="8">
        <f t="shared" si="4"/>
        <v>-300.00000000000006</v>
      </c>
      <c r="M6" s="8">
        <f t="shared" si="4"/>
        <v>100</v>
      </c>
      <c r="N6" s="8">
        <f t="shared" si="4"/>
        <v>-300.00000000000006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N7" si="5">COUNTIFS($A$12:$A$99,"&lt;="&amp;$B$2,$H$12:$H$99,"&gt;0",$D$12:$D$99,"&lt;&gt;@*",H$12:H$99,"&lt;"&amp;H$2)/COUNTIFS($A$12:$A$99,"&lt;="&amp;$B$2,$H$12:$H$99,"&gt;0",$D$12:$D$99,"&lt;&gt;@*",H$12:H$99,"&lt;&gt;"&amp;H$2)</f>
        <v>0.33333333333333331</v>
      </c>
      <c r="I7" s="7">
        <f t="shared" si="5"/>
        <v>0.5</v>
      </c>
      <c r="J7" s="7">
        <f t="shared" si="5"/>
        <v>0.66666666666666663</v>
      </c>
      <c r="K7" s="7">
        <f t="shared" si="5"/>
        <v>0.16666666666666666</v>
      </c>
      <c r="L7" s="7">
        <f t="shared" si="5"/>
        <v>0.16666666666666666</v>
      </c>
      <c r="M7" s="7">
        <f t="shared" si="5"/>
        <v>0.5</v>
      </c>
      <c r="N7" s="7">
        <f t="shared" si="5"/>
        <v>0.33333333333333331</v>
      </c>
    </row>
    <row r="8" spans="1:17" ht="15.75" customHeight="1">
      <c r="A8" s="1"/>
      <c r="B8" t="s">
        <v>8</v>
      </c>
      <c r="F8" s="8"/>
      <c r="G8" s="3" t="s">
        <v>2318</v>
      </c>
      <c r="H8" s="8">
        <f t="shared" ref="H8:N8" si="6">IF(H7&gt;0.5, 100/(1-1/H7),100/H7-100)</f>
        <v>200</v>
      </c>
      <c r="I8" s="8">
        <f t="shared" si="6"/>
        <v>100</v>
      </c>
      <c r="J8" s="8">
        <f t="shared" si="6"/>
        <v>-200</v>
      </c>
      <c r="K8" s="8">
        <f t="shared" si="6"/>
        <v>500</v>
      </c>
      <c r="L8" s="8">
        <f t="shared" si="6"/>
        <v>500</v>
      </c>
      <c r="M8" s="8">
        <f t="shared" si="6"/>
        <v>100</v>
      </c>
      <c r="N8" s="8">
        <f t="shared" si="6"/>
        <v>200</v>
      </c>
    </row>
    <row r="9" spans="1:17" ht="15.75" customHeight="1">
      <c r="A9" s="1"/>
      <c r="B9" s="1" t="s">
        <v>2842</v>
      </c>
      <c r="C9" s="1"/>
      <c r="D9" s="14"/>
      <c r="E9" s="14"/>
      <c r="F9" s="14"/>
      <c r="G9" s="23" t="s">
        <v>2321</v>
      </c>
      <c r="H9" s="24" t="str">
        <f>INDEX(espn!$O:$O,MATCH(B8,espn!$A:$A,0),1)</f>
        <v>15</v>
      </c>
      <c r="I9" s="24" t="str">
        <f>INDEX(espn!$P:$P,MATCH(B8,espn!$A:$A,0),1)</f>
        <v>24</v>
      </c>
      <c r="J9" s="24">
        <f>INDEX(espn!$C:$C,MATCH(B8,espn!$A:$A,0),1)</f>
        <v>182</v>
      </c>
      <c r="K9" s="24"/>
      <c r="L9" s="24"/>
      <c r="M9" s="24">
        <f>INDEX(espn!$G:$G,MATCH(B8,espn!$A:$A,0),1)</f>
        <v>66</v>
      </c>
      <c r="N9" s="24">
        <f>INDEX(espn!$F:$F,MATCH(B8,espn!$A:$A,0),1)</f>
        <v>11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797</v>
      </c>
      <c r="I11" s="19" t="s">
        <v>798</v>
      </c>
      <c r="J11" s="19" t="s">
        <v>2328</v>
      </c>
      <c r="K11" s="19" t="s">
        <v>2329</v>
      </c>
      <c r="L11" s="19" t="s">
        <v>2330</v>
      </c>
      <c r="M11" s="19" t="s">
        <v>2331</v>
      </c>
      <c r="N11" s="19" t="s">
        <v>2332</v>
      </c>
    </row>
    <row r="12" spans="1:17" ht="15.75" customHeight="1">
      <c r="A12" s="10">
        <f t="shared" ref="A12:A43" si="7">COUNTIF(H12:H99,"&gt;0")</f>
        <v>22</v>
      </c>
      <c r="B12" s="11" t="s">
        <v>2382</v>
      </c>
      <c r="C12" s="11" t="s">
        <v>2494</v>
      </c>
      <c r="D12" s="17">
        <v>0</v>
      </c>
      <c r="E12" s="17" t="s">
        <v>2352</v>
      </c>
      <c r="F12" s="17" t="s">
        <v>2492</v>
      </c>
      <c r="G12" s="17" t="s">
        <v>2345</v>
      </c>
      <c r="H12" s="21">
        <v>14</v>
      </c>
      <c r="I12" s="21">
        <v>29</v>
      </c>
      <c r="J12" s="21">
        <v>194</v>
      </c>
      <c r="K12" s="21">
        <v>2</v>
      </c>
      <c r="L12" s="21">
        <v>1</v>
      </c>
      <c r="M12" s="21">
        <v>54</v>
      </c>
      <c r="N12" s="21">
        <v>9</v>
      </c>
    </row>
    <row r="13" spans="1:17" ht="15.75" customHeight="1">
      <c r="A13" s="10">
        <f t="shared" si="7"/>
        <v>21</v>
      </c>
      <c r="B13" s="12" t="s">
        <v>2470</v>
      </c>
      <c r="C13" s="12" t="s">
        <v>2494</v>
      </c>
      <c r="D13" s="18">
        <v>0</v>
      </c>
      <c r="E13" s="18" t="s">
        <v>2574</v>
      </c>
      <c r="F13" s="18" t="s">
        <v>2843</v>
      </c>
      <c r="G13" s="18" t="s">
        <v>2345</v>
      </c>
      <c r="H13" s="22">
        <v>17</v>
      </c>
      <c r="I13" s="22">
        <v>24</v>
      </c>
      <c r="J13" s="22">
        <v>222</v>
      </c>
      <c r="K13" s="22">
        <v>4</v>
      </c>
      <c r="L13" s="22">
        <v>0</v>
      </c>
      <c r="M13" s="22">
        <v>79</v>
      </c>
      <c r="N13" s="22">
        <v>10</v>
      </c>
    </row>
    <row r="14" spans="1:17" ht="15.75" customHeight="1">
      <c r="A14" s="10">
        <f t="shared" si="7"/>
        <v>20</v>
      </c>
      <c r="B14" s="11" t="s">
        <v>2471</v>
      </c>
      <c r="C14" s="11" t="s">
        <v>2494</v>
      </c>
      <c r="D14" s="17" t="s">
        <v>2342</v>
      </c>
      <c r="E14" s="17" t="s">
        <v>2355</v>
      </c>
      <c r="F14" s="17" t="s">
        <v>2844</v>
      </c>
      <c r="G14" s="17" t="s">
        <v>2345</v>
      </c>
      <c r="H14" s="21">
        <v>15</v>
      </c>
      <c r="I14" s="21">
        <v>20</v>
      </c>
      <c r="J14" s="21">
        <v>169</v>
      </c>
      <c r="K14" s="21">
        <v>5</v>
      </c>
      <c r="L14" s="21">
        <v>0</v>
      </c>
      <c r="M14" s="21">
        <v>95</v>
      </c>
      <c r="N14" s="21">
        <v>8</v>
      </c>
    </row>
    <row r="15" spans="1:17" ht="15.75" customHeight="1">
      <c r="A15" s="10">
        <f t="shared" si="7"/>
        <v>19</v>
      </c>
      <c r="B15" s="12" t="s">
        <v>2412</v>
      </c>
      <c r="C15" s="12" t="s">
        <v>2494</v>
      </c>
      <c r="D15" s="18">
        <v>0</v>
      </c>
      <c r="E15" s="18" t="s">
        <v>2366</v>
      </c>
      <c r="F15" s="18" t="s">
        <v>2696</v>
      </c>
      <c r="G15" s="18" t="s">
        <v>2345</v>
      </c>
      <c r="H15" s="22">
        <v>14</v>
      </c>
      <c r="I15" s="22">
        <v>23</v>
      </c>
      <c r="J15" s="22">
        <v>105</v>
      </c>
      <c r="K15" s="22">
        <v>1</v>
      </c>
      <c r="L15" s="22">
        <v>0</v>
      </c>
      <c r="M15" s="22">
        <v>101</v>
      </c>
      <c r="N15" s="22">
        <v>16</v>
      </c>
    </row>
    <row r="16" spans="1:17" ht="15.75" customHeight="1">
      <c r="A16" s="10">
        <f t="shared" si="7"/>
        <v>18</v>
      </c>
      <c r="B16" s="11" t="s">
        <v>2414</v>
      </c>
      <c r="C16" s="11" t="s">
        <v>2494</v>
      </c>
      <c r="D16" s="17" t="s">
        <v>2342</v>
      </c>
      <c r="E16" s="17" t="s">
        <v>2341</v>
      </c>
      <c r="F16" s="17" t="s">
        <v>2717</v>
      </c>
      <c r="G16" s="17" t="s">
        <v>2345</v>
      </c>
      <c r="H16" s="21">
        <v>16</v>
      </c>
      <c r="I16" s="21">
        <v>25</v>
      </c>
      <c r="J16" s="21">
        <v>145</v>
      </c>
      <c r="K16" s="21">
        <v>3</v>
      </c>
      <c r="L16" s="21">
        <v>1</v>
      </c>
      <c r="M16" s="21">
        <v>40</v>
      </c>
      <c r="N16" s="21">
        <v>11</v>
      </c>
    </row>
    <row r="17" spans="1:14" ht="15.75" customHeight="1">
      <c r="A17" s="10">
        <f t="shared" si="7"/>
        <v>17</v>
      </c>
      <c r="B17" s="12" t="s">
        <v>2417</v>
      </c>
      <c r="C17" s="12" t="s">
        <v>2494</v>
      </c>
      <c r="D17" s="18">
        <v>0</v>
      </c>
      <c r="E17" s="18" t="s">
        <v>2343</v>
      </c>
      <c r="F17" s="18" t="s">
        <v>2845</v>
      </c>
      <c r="G17" s="18" t="s">
        <v>2345</v>
      </c>
      <c r="H17" s="22">
        <v>15</v>
      </c>
      <c r="I17" s="22">
        <v>23</v>
      </c>
      <c r="J17" s="22">
        <v>212</v>
      </c>
      <c r="K17" s="22">
        <v>5</v>
      </c>
      <c r="L17" s="22">
        <v>0</v>
      </c>
      <c r="M17" s="22">
        <v>86</v>
      </c>
      <c r="N17" s="22">
        <v>8</v>
      </c>
    </row>
    <row r="18" spans="1:14" ht="15.75" customHeight="1">
      <c r="A18" s="10">
        <f t="shared" si="7"/>
        <v>16</v>
      </c>
      <c r="B18" s="11" t="s">
        <v>2419</v>
      </c>
      <c r="C18" s="11" t="s">
        <v>2494</v>
      </c>
      <c r="D18" s="17" t="s">
        <v>2342</v>
      </c>
      <c r="E18" s="17" t="s">
        <v>2468</v>
      </c>
      <c r="F18" s="17" t="s">
        <v>2396</v>
      </c>
      <c r="G18" s="17" t="s">
        <v>2345</v>
      </c>
      <c r="H18" s="21">
        <v>20</v>
      </c>
      <c r="I18" s="21">
        <v>31</v>
      </c>
      <c r="J18" s="21">
        <v>238</v>
      </c>
      <c r="K18" s="21">
        <v>3</v>
      </c>
      <c r="L18" s="21">
        <v>0</v>
      </c>
      <c r="M18" s="21">
        <v>103</v>
      </c>
      <c r="N18" s="21">
        <v>17</v>
      </c>
    </row>
    <row r="19" spans="1:14" ht="15.75" customHeight="1">
      <c r="A19" s="10">
        <f t="shared" si="7"/>
        <v>15</v>
      </c>
      <c r="B19" s="12" t="s">
        <v>2633</v>
      </c>
      <c r="C19" s="12" t="s">
        <v>2494</v>
      </c>
      <c r="D19" s="18">
        <v>0</v>
      </c>
      <c r="E19" s="18" t="s">
        <v>2558</v>
      </c>
      <c r="F19" s="18" t="s">
        <v>2797</v>
      </c>
      <c r="G19" s="18" t="s">
        <v>2345</v>
      </c>
      <c r="H19" s="22">
        <v>31</v>
      </c>
      <c r="I19" s="22">
        <v>59</v>
      </c>
      <c r="J19" s="22">
        <v>365</v>
      </c>
      <c r="K19" s="22">
        <v>1</v>
      </c>
      <c r="L19" s="22">
        <v>2</v>
      </c>
      <c r="M19" s="22">
        <v>143</v>
      </c>
      <c r="N19" s="22">
        <v>20</v>
      </c>
    </row>
    <row r="20" spans="1:14" ht="15.75" customHeight="1">
      <c r="A20" s="10">
        <f t="shared" si="7"/>
        <v>14</v>
      </c>
      <c r="B20" s="11" t="s">
        <v>2639</v>
      </c>
      <c r="C20" s="11" t="s">
        <v>2494</v>
      </c>
      <c r="D20" s="17">
        <v>0</v>
      </c>
      <c r="E20" s="17" t="s">
        <v>2468</v>
      </c>
      <c r="F20" s="17" t="s">
        <v>2686</v>
      </c>
      <c r="G20" s="17" t="s">
        <v>2345</v>
      </c>
      <c r="H20" s="21">
        <v>20</v>
      </c>
      <c r="I20" s="21">
        <v>25</v>
      </c>
      <c r="J20" s="21">
        <v>275</v>
      </c>
      <c r="K20" s="21">
        <v>3</v>
      </c>
      <c r="L20" s="21">
        <v>0</v>
      </c>
      <c r="M20" s="21">
        <v>45</v>
      </c>
      <c r="N20" s="21">
        <v>7</v>
      </c>
    </row>
    <row r="21" spans="1:14" ht="15.75" customHeight="1">
      <c r="A21" s="10">
        <f t="shared" si="7"/>
        <v>13</v>
      </c>
      <c r="B21" s="12" t="s">
        <v>2641</v>
      </c>
      <c r="C21" s="12" t="s">
        <v>2494</v>
      </c>
      <c r="D21" s="18" t="s">
        <v>2342</v>
      </c>
      <c r="E21" s="18" t="s">
        <v>2574</v>
      </c>
      <c r="F21" s="18" t="s">
        <v>2846</v>
      </c>
      <c r="G21" s="18" t="s">
        <v>2345</v>
      </c>
      <c r="H21" s="22">
        <v>18</v>
      </c>
      <c r="I21" s="22">
        <v>24</v>
      </c>
      <c r="J21" s="22">
        <v>204</v>
      </c>
      <c r="K21" s="22">
        <v>1</v>
      </c>
      <c r="L21" s="22">
        <v>0</v>
      </c>
      <c r="M21" s="22">
        <v>54</v>
      </c>
      <c r="N21" s="22">
        <v>16</v>
      </c>
    </row>
    <row r="22" spans="1:14" ht="15.75" customHeight="1">
      <c r="A22" s="10">
        <f t="shared" si="7"/>
        <v>12</v>
      </c>
      <c r="B22" s="11" t="s">
        <v>2642</v>
      </c>
      <c r="C22" s="11" t="s">
        <v>2494</v>
      </c>
      <c r="D22" s="17">
        <v>0</v>
      </c>
      <c r="E22" s="17" t="s">
        <v>2377</v>
      </c>
      <c r="F22" s="17" t="s">
        <v>2847</v>
      </c>
      <c r="G22" s="17" t="s">
        <v>2345</v>
      </c>
      <c r="H22" s="21">
        <v>15</v>
      </c>
      <c r="I22" s="21">
        <v>28</v>
      </c>
      <c r="J22" s="21">
        <v>97</v>
      </c>
      <c r="K22" s="21">
        <v>1</v>
      </c>
      <c r="L22" s="21">
        <v>0</v>
      </c>
      <c r="M22" s="21">
        <v>83</v>
      </c>
      <c r="N22" s="21">
        <v>9</v>
      </c>
    </row>
    <row r="23" spans="1:14" ht="15.75" customHeight="1">
      <c r="A23" s="10">
        <f t="shared" si="7"/>
        <v>11</v>
      </c>
      <c r="B23" s="12" t="s">
        <v>2644</v>
      </c>
      <c r="C23" s="12" t="s">
        <v>2494</v>
      </c>
      <c r="D23" s="18" t="s">
        <v>2342</v>
      </c>
      <c r="E23" s="18" t="s">
        <v>2395</v>
      </c>
      <c r="F23" s="18" t="s">
        <v>2848</v>
      </c>
      <c r="G23" s="18" t="s">
        <v>2345</v>
      </c>
      <c r="H23" s="22">
        <v>14</v>
      </c>
      <c r="I23" s="22">
        <v>21</v>
      </c>
      <c r="J23" s="22">
        <v>193</v>
      </c>
      <c r="K23" s="22">
        <v>2</v>
      </c>
      <c r="L23" s="22">
        <v>1</v>
      </c>
      <c r="M23" s="22">
        <v>53</v>
      </c>
      <c r="N23" s="22">
        <v>7</v>
      </c>
    </row>
    <row r="24" spans="1:14" ht="15.75" customHeight="1">
      <c r="A24" s="10">
        <f t="shared" si="7"/>
        <v>10</v>
      </c>
      <c r="B24" s="11" t="s">
        <v>2646</v>
      </c>
      <c r="C24" s="11" t="s">
        <v>2494</v>
      </c>
      <c r="D24" s="17">
        <v>0</v>
      </c>
      <c r="E24" s="17" t="s">
        <v>2474</v>
      </c>
      <c r="F24" s="17" t="s">
        <v>2783</v>
      </c>
      <c r="G24" s="17" t="s">
        <v>2345</v>
      </c>
      <c r="H24" s="21">
        <v>19</v>
      </c>
      <c r="I24" s="21">
        <v>37</v>
      </c>
      <c r="J24" s="21">
        <v>180</v>
      </c>
      <c r="K24" s="21">
        <v>2</v>
      </c>
      <c r="L24" s="21">
        <v>1</v>
      </c>
      <c r="M24" s="21">
        <v>3</v>
      </c>
      <c r="N24" s="21">
        <v>2</v>
      </c>
    </row>
    <row r="25" spans="1:14" ht="15.75" customHeight="1">
      <c r="A25" s="10">
        <f t="shared" si="7"/>
        <v>9</v>
      </c>
      <c r="B25" s="12" t="s">
        <v>2649</v>
      </c>
      <c r="C25" s="12" t="s">
        <v>2494</v>
      </c>
      <c r="D25" s="18" t="s">
        <v>2342</v>
      </c>
      <c r="E25" s="18" t="s">
        <v>2410</v>
      </c>
      <c r="F25" s="18" t="s">
        <v>2849</v>
      </c>
      <c r="G25" s="18" t="s">
        <v>2345</v>
      </c>
      <c r="H25" s="22">
        <v>16</v>
      </c>
      <c r="I25" s="22">
        <v>27</v>
      </c>
      <c r="J25" s="22">
        <v>186</v>
      </c>
      <c r="K25" s="22">
        <v>1</v>
      </c>
      <c r="L25" s="22">
        <v>0</v>
      </c>
      <c r="M25" s="22">
        <v>108</v>
      </c>
      <c r="N25" s="22">
        <v>9</v>
      </c>
    </row>
    <row r="26" spans="1:14" ht="15.75" customHeight="1">
      <c r="A26" s="10">
        <f t="shared" si="7"/>
        <v>8</v>
      </c>
      <c r="B26" s="11" t="s">
        <v>2651</v>
      </c>
      <c r="C26" s="11" t="s">
        <v>2494</v>
      </c>
      <c r="D26" s="17">
        <v>0</v>
      </c>
      <c r="E26" s="17" t="s">
        <v>2479</v>
      </c>
      <c r="F26" s="17" t="s">
        <v>2850</v>
      </c>
      <c r="G26" s="17" t="s">
        <v>2345</v>
      </c>
      <c r="H26" s="21">
        <v>13</v>
      </c>
      <c r="I26" s="21">
        <v>28</v>
      </c>
      <c r="J26" s="21">
        <v>208</v>
      </c>
      <c r="K26" s="21">
        <v>2</v>
      </c>
      <c r="L26" s="21">
        <v>2</v>
      </c>
      <c r="M26" s="21">
        <v>65</v>
      </c>
      <c r="N26" s="21">
        <v>16</v>
      </c>
    </row>
    <row r="27" spans="1:14" ht="15.75" customHeight="1">
      <c r="A27" s="10">
        <f t="shared" si="7"/>
        <v>7</v>
      </c>
      <c r="B27" s="12" t="s">
        <v>2653</v>
      </c>
      <c r="C27" s="12" t="s">
        <v>2494</v>
      </c>
      <c r="D27" s="18" t="s">
        <v>2342</v>
      </c>
      <c r="E27" s="18" t="s">
        <v>2420</v>
      </c>
      <c r="F27" s="18" t="s">
        <v>2718</v>
      </c>
      <c r="G27" s="18" t="s">
        <v>2345</v>
      </c>
      <c r="H27" s="22">
        <v>19</v>
      </c>
      <c r="I27" s="22">
        <v>23</v>
      </c>
      <c r="J27" s="22">
        <v>170</v>
      </c>
      <c r="K27" s="22">
        <v>0</v>
      </c>
      <c r="L27" s="22">
        <v>0</v>
      </c>
      <c r="M27" s="22">
        <v>58</v>
      </c>
      <c r="N27" s="22">
        <v>13</v>
      </c>
    </row>
    <row r="28" spans="1:14" ht="15.75" customHeight="1">
      <c r="A28" s="10">
        <f t="shared" si="7"/>
        <v>6</v>
      </c>
      <c r="B28" s="11" t="s">
        <v>2851</v>
      </c>
      <c r="C28" s="11" t="s">
        <v>2494</v>
      </c>
      <c r="D28" s="17" t="s">
        <v>2342</v>
      </c>
      <c r="E28" s="17" t="s">
        <v>2347</v>
      </c>
      <c r="F28" s="17" t="s">
        <v>2492</v>
      </c>
      <c r="G28" s="17" t="s">
        <v>2345</v>
      </c>
      <c r="H28" s="21">
        <v>24</v>
      </c>
      <c r="I28" s="21">
        <v>34</v>
      </c>
      <c r="J28" s="21">
        <v>249</v>
      </c>
      <c r="K28" s="21">
        <v>2</v>
      </c>
      <c r="L28" s="21">
        <v>1</v>
      </c>
      <c r="M28" s="21">
        <v>55</v>
      </c>
      <c r="N28" s="21">
        <v>11</v>
      </c>
    </row>
    <row r="29" spans="1:14" ht="15.75" customHeight="1">
      <c r="A29" s="10">
        <f t="shared" si="7"/>
        <v>5</v>
      </c>
      <c r="B29" s="12" t="s">
        <v>2654</v>
      </c>
      <c r="C29" s="12" t="s">
        <v>2494</v>
      </c>
      <c r="D29" s="18">
        <v>0</v>
      </c>
      <c r="E29" s="18" t="s">
        <v>2558</v>
      </c>
      <c r="F29" s="18" t="s">
        <v>2418</v>
      </c>
      <c r="G29" s="18" t="s">
        <v>2345</v>
      </c>
      <c r="H29" s="22">
        <v>17</v>
      </c>
      <c r="I29" s="22">
        <v>29</v>
      </c>
      <c r="J29" s="22">
        <v>186</v>
      </c>
      <c r="K29" s="22">
        <v>1</v>
      </c>
      <c r="L29" s="22">
        <v>1</v>
      </c>
      <c r="M29" s="22">
        <v>51</v>
      </c>
      <c r="N29" s="22">
        <v>13</v>
      </c>
    </row>
    <row r="30" spans="1:14" ht="15.75" customHeight="1">
      <c r="A30" s="10">
        <f t="shared" si="7"/>
        <v>4</v>
      </c>
      <c r="B30" s="11" t="s">
        <v>2657</v>
      </c>
      <c r="C30" s="11" t="s">
        <v>2494</v>
      </c>
      <c r="D30" s="17">
        <v>0</v>
      </c>
      <c r="E30" s="17" t="s">
        <v>2383</v>
      </c>
      <c r="F30" s="17" t="s">
        <v>2616</v>
      </c>
      <c r="G30" s="17" t="s">
        <v>2345</v>
      </c>
      <c r="H30" s="21">
        <v>12</v>
      </c>
      <c r="I30" s="21">
        <v>17</v>
      </c>
      <c r="J30" s="21">
        <v>107</v>
      </c>
      <c r="K30" s="21">
        <v>2</v>
      </c>
      <c r="L30" s="21">
        <v>1</v>
      </c>
      <c r="M30" s="21">
        <v>94</v>
      </c>
      <c r="N30" s="21">
        <v>13</v>
      </c>
    </row>
    <row r="31" spans="1:14" ht="15.75" customHeight="1">
      <c r="A31" s="10">
        <f t="shared" si="7"/>
        <v>3</v>
      </c>
      <c r="B31" s="12" t="s">
        <v>2659</v>
      </c>
      <c r="C31" s="12" t="s">
        <v>2494</v>
      </c>
      <c r="D31" s="18" t="s">
        <v>2342</v>
      </c>
      <c r="E31" s="18" t="s">
        <v>2468</v>
      </c>
      <c r="F31" s="18" t="s">
        <v>2852</v>
      </c>
      <c r="G31" s="18" t="s">
        <v>2345</v>
      </c>
      <c r="H31" s="22">
        <v>11</v>
      </c>
      <c r="I31" s="22">
        <v>17</v>
      </c>
      <c r="J31" s="22">
        <v>163</v>
      </c>
      <c r="K31" s="22">
        <v>1</v>
      </c>
      <c r="L31" s="22">
        <v>0</v>
      </c>
      <c r="M31" s="22">
        <v>124</v>
      </c>
      <c r="N31" s="22">
        <v>9</v>
      </c>
    </row>
    <row r="32" spans="1:14" ht="15.75" customHeight="1">
      <c r="A32" s="10">
        <f t="shared" si="7"/>
        <v>2</v>
      </c>
      <c r="B32" s="11" t="s">
        <v>2853</v>
      </c>
      <c r="C32" s="11" t="s">
        <v>2494</v>
      </c>
      <c r="D32" s="17">
        <v>0</v>
      </c>
      <c r="E32" s="17" t="s">
        <v>2548</v>
      </c>
      <c r="F32" s="17" t="s">
        <v>2854</v>
      </c>
      <c r="G32" s="17" t="s">
        <v>2345</v>
      </c>
      <c r="H32" s="21">
        <v>17</v>
      </c>
      <c r="I32" s="21">
        <v>22</v>
      </c>
      <c r="J32" s="21">
        <v>243</v>
      </c>
      <c r="K32" s="21">
        <v>3</v>
      </c>
      <c r="L32" s="21">
        <v>1</v>
      </c>
      <c r="M32" s="21">
        <v>35</v>
      </c>
      <c r="N32" s="21">
        <v>10</v>
      </c>
    </row>
    <row r="33" spans="1:14" ht="15.75" customHeight="1">
      <c r="A33" s="10">
        <f t="shared" si="7"/>
        <v>1</v>
      </c>
      <c r="B33" s="12" t="s">
        <v>2661</v>
      </c>
      <c r="C33" s="12" t="s">
        <v>2494</v>
      </c>
      <c r="D33" s="18">
        <v>0</v>
      </c>
      <c r="E33" s="18" t="s">
        <v>287</v>
      </c>
      <c r="F33" s="18" t="s">
        <v>2855</v>
      </c>
      <c r="G33" s="18" t="s">
        <v>2345</v>
      </c>
      <c r="H33" s="22">
        <v>17</v>
      </c>
      <c r="I33" s="22">
        <v>26</v>
      </c>
      <c r="J33" s="22">
        <v>183</v>
      </c>
      <c r="K33" s="22">
        <v>2</v>
      </c>
      <c r="L33" s="22">
        <v>0</v>
      </c>
      <c r="M33" s="22">
        <v>80</v>
      </c>
      <c r="N33" s="22">
        <v>13</v>
      </c>
    </row>
    <row r="34" spans="1:14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/>
    </row>
    <row r="35" spans="1:14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2"/>
    </row>
    <row r="36" spans="1:14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/>
    </row>
    <row r="37" spans="1:14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2"/>
    </row>
    <row r="38" spans="1:14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/>
    </row>
    <row r="39" spans="1:14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2"/>
    </row>
    <row r="40" spans="1:14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/>
    </row>
    <row r="41" spans="1:14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2"/>
    </row>
    <row r="42" spans="1:14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/>
    </row>
    <row r="43" spans="1:14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2"/>
    </row>
    <row r="44" spans="1:14" ht="15.75" customHeight="1">
      <c r="A44" s="10">
        <f t="shared" ref="A44:A75" si="8">COUNTIF(H44:H131,"&gt;0")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/>
    </row>
    <row r="45" spans="1:14" ht="15.75" customHeight="1">
      <c r="A45" s="10">
        <f t="shared" si="8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2"/>
    </row>
    <row r="46" spans="1:14" ht="15.75" customHeight="1">
      <c r="A46" s="10">
        <f t="shared" si="8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/>
    </row>
    <row r="47" spans="1:14" ht="15.75" customHeight="1">
      <c r="A47" s="10">
        <f t="shared" si="8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2"/>
    </row>
    <row r="48" spans="1:14" ht="15.75" customHeight="1">
      <c r="A48" s="10">
        <f t="shared" si="8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/>
    </row>
    <row r="49" spans="1:14" ht="15.75" customHeight="1">
      <c r="A49" s="10">
        <f t="shared" si="8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2"/>
    </row>
    <row r="50" spans="1:14" ht="15.75" customHeight="1">
      <c r="A50" s="10">
        <f t="shared" si="8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/>
    </row>
    <row r="51" spans="1:14" ht="15.75" customHeight="1">
      <c r="A51" s="10">
        <f t="shared" si="8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2"/>
    </row>
    <row r="52" spans="1:14" ht="13" customHeight="1">
      <c r="A52" s="10">
        <f t="shared" si="8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/>
    </row>
    <row r="53" spans="1:14" ht="13" customHeight="1">
      <c r="A53" s="10">
        <f t="shared" si="8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2"/>
    </row>
    <row r="54" spans="1:14" ht="13" customHeight="1">
      <c r="A54" s="10">
        <f t="shared" si="8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/>
    </row>
    <row r="55" spans="1:14" ht="13" customHeight="1">
      <c r="A55" s="10">
        <f t="shared" si="8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2"/>
    </row>
    <row r="56" spans="1:14" ht="13" customHeight="1">
      <c r="A56" s="10">
        <f t="shared" si="8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/>
    </row>
    <row r="57" spans="1:14" ht="13" customHeight="1">
      <c r="A57" s="10">
        <f t="shared" si="8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2"/>
    </row>
    <row r="58" spans="1:14" ht="13" customHeight="1">
      <c r="A58" s="10">
        <f t="shared" si="8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/>
    </row>
    <row r="59" spans="1:14" ht="13" customHeight="1">
      <c r="A59" s="10">
        <f t="shared" si="8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2"/>
    </row>
    <row r="60" spans="1:14" ht="13" customHeight="1">
      <c r="A60" s="10">
        <f t="shared" si="8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/>
    </row>
    <row r="61" spans="1:14" ht="13" customHeight="1">
      <c r="A61" s="10">
        <f t="shared" si="8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2"/>
    </row>
    <row r="62" spans="1:14" ht="13" customHeight="1">
      <c r="A62" s="10">
        <f t="shared" si="8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/>
    </row>
    <row r="63" spans="1:14" ht="13" customHeight="1">
      <c r="A63" s="10">
        <f t="shared" si="8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2"/>
    </row>
    <row r="64" spans="1:14" ht="13" customHeight="1">
      <c r="A64" s="10">
        <f t="shared" si="8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/>
    </row>
    <row r="65" spans="1:14" ht="13" customHeight="1">
      <c r="A65" s="10">
        <f t="shared" si="8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2"/>
    </row>
    <row r="66" spans="1:14" ht="13" customHeight="1">
      <c r="A66" s="10">
        <f t="shared" si="8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/>
    </row>
    <row r="67" spans="1:14" ht="13" customHeight="1">
      <c r="A67" s="10">
        <f t="shared" si="8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2"/>
    </row>
    <row r="68" spans="1:14" ht="13" customHeight="1">
      <c r="A68" s="10">
        <f t="shared" si="8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/>
    </row>
    <row r="69" spans="1:14" ht="13" customHeight="1">
      <c r="A69" s="10">
        <f t="shared" ref="A69:A100" si="9">COUNTIF(H69:H158,"&gt;0")</f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2"/>
    </row>
    <row r="70" spans="1:14" ht="13" customHeight="1">
      <c r="A70" s="10">
        <f t="shared" si="9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/>
    </row>
    <row r="71" spans="1:14" ht="13" customHeight="1">
      <c r="A71" s="10">
        <f t="shared" si="9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2"/>
    </row>
    <row r="72" spans="1:14" ht="13" customHeight="1">
      <c r="A72" s="10">
        <f t="shared" si="9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/>
    </row>
    <row r="73" spans="1:14" ht="13" customHeight="1">
      <c r="A73" s="10">
        <f t="shared" si="9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2"/>
    </row>
    <row r="74" spans="1:14" ht="13" customHeight="1">
      <c r="A74" s="10">
        <f t="shared" si="9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/>
    </row>
    <row r="75" spans="1:14" ht="13" customHeight="1">
      <c r="A75" s="10">
        <f t="shared" si="9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2"/>
    </row>
    <row r="76" spans="1:14" ht="13" customHeight="1">
      <c r="A76" s="10">
        <f t="shared" si="9"/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/>
    </row>
    <row r="77" spans="1:14" ht="13" customHeight="1">
      <c r="A77" s="10">
        <f t="shared" si="9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2"/>
    </row>
    <row r="78" spans="1:14" ht="13" customHeight="1">
      <c r="A78" s="10">
        <f t="shared" si="9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/>
    </row>
    <row r="79" spans="1:14" ht="13" customHeight="1">
      <c r="A79" s="10">
        <f t="shared" si="9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2"/>
    </row>
    <row r="80" spans="1:14" ht="13" customHeight="1">
      <c r="A80" s="10">
        <f t="shared" si="9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/>
    </row>
    <row r="81" spans="1:14" ht="13" customHeight="1">
      <c r="A81" s="10">
        <f t="shared" si="9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2"/>
    </row>
    <row r="82" spans="1:14" ht="13" customHeight="1">
      <c r="A82" s="10">
        <f t="shared" si="9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2"/>
    </row>
    <row r="83" spans="1:14" ht="13" customHeight="1">
      <c r="A83" s="10">
        <f t="shared" si="9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/>
    </row>
    <row r="84" spans="1:14" ht="13" customHeight="1">
      <c r="A84" s="10">
        <f t="shared" si="9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2"/>
    </row>
    <row r="85" spans="1:14" ht="13" customHeight="1">
      <c r="A85" s="10">
        <f t="shared" si="9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2"/>
    </row>
    <row r="86" spans="1:14" ht="15" customHeight="1">
      <c r="A86" s="10">
        <f t="shared" si="9"/>
        <v>0</v>
      </c>
      <c r="B86" s="13"/>
      <c r="C86" s="13"/>
    </row>
    <row r="87" spans="1:14" ht="15" customHeight="1">
      <c r="A87" s="10">
        <f t="shared" si="9"/>
        <v>0</v>
      </c>
      <c r="B87" s="13"/>
      <c r="C87" s="13"/>
    </row>
    <row r="88" spans="1:14" ht="13" customHeight="1">
      <c r="A88" s="10">
        <f t="shared" si="9"/>
        <v>0</v>
      </c>
    </row>
    <row r="89" spans="1:14" ht="13" customHeight="1">
      <c r="A89" s="10">
        <f t="shared" si="9"/>
        <v>0</v>
      </c>
    </row>
    <row r="90" spans="1:14" ht="13" customHeight="1">
      <c r="A90" s="10">
        <f t="shared" si="9"/>
        <v>0</v>
      </c>
    </row>
    <row r="91" spans="1:14" ht="13" customHeight="1">
      <c r="A91" s="10">
        <f t="shared" si="9"/>
        <v>0</v>
      </c>
    </row>
    <row r="92" spans="1:14" ht="13" customHeight="1">
      <c r="A92" s="10">
        <f t="shared" si="9"/>
        <v>0</v>
      </c>
    </row>
    <row r="93" spans="1:14" ht="13" customHeight="1">
      <c r="A93" s="10">
        <f t="shared" si="9"/>
        <v>0</v>
      </c>
    </row>
    <row r="94" spans="1:14" ht="13" customHeight="1">
      <c r="A94" s="10">
        <f t="shared" si="9"/>
        <v>0</v>
      </c>
    </row>
    <row r="95" spans="1:14" ht="13" customHeight="1">
      <c r="A95" s="10">
        <f t="shared" si="9"/>
        <v>0</v>
      </c>
    </row>
    <row r="96" spans="1:14" ht="13" customHeight="1">
      <c r="A96" s="10">
        <f t="shared" si="9"/>
        <v>0</v>
      </c>
    </row>
    <row r="97" spans="1:1" ht="13" customHeight="1">
      <c r="A97" s="10">
        <f t="shared" si="9"/>
        <v>0</v>
      </c>
    </row>
    <row r="98" spans="1:1" ht="13" customHeight="1">
      <c r="A98" s="10">
        <f t="shared" si="9"/>
        <v>0</v>
      </c>
    </row>
    <row r="99" spans="1:1" ht="13" customHeight="1">
      <c r="A99" s="10">
        <f t="shared" si="9"/>
        <v>0</v>
      </c>
    </row>
    <row r="100" spans="1:1" ht="13" customHeight="1">
      <c r="A100" s="10">
        <f t="shared" si="9"/>
        <v>0</v>
      </c>
    </row>
    <row r="101" spans="1:1" ht="13" customHeight="1">
      <c r="A101" s="10">
        <f t="shared" ref="A101:A132" si="10">COUNTIF(H101:H190,"&gt;0")</f>
        <v>0</v>
      </c>
    </row>
    <row r="102" spans="1:1" ht="13" customHeight="1">
      <c r="A102" s="10">
        <f t="shared" si="10"/>
        <v>0</v>
      </c>
    </row>
    <row r="103" spans="1:1" ht="13" customHeight="1">
      <c r="A103" s="10">
        <f t="shared" si="10"/>
        <v>0</v>
      </c>
    </row>
    <row r="104" spans="1:1" ht="13" customHeight="1">
      <c r="A104" s="10">
        <f t="shared" si="10"/>
        <v>0</v>
      </c>
    </row>
    <row r="105" spans="1:1" ht="13" customHeight="1">
      <c r="A105" s="10">
        <f t="shared" si="10"/>
        <v>0</v>
      </c>
    </row>
    <row r="106" spans="1:1" ht="13" customHeight="1">
      <c r="A106" s="10">
        <f t="shared" si="10"/>
        <v>0</v>
      </c>
    </row>
    <row r="107" spans="1:1" ht="13" customHeight="1">
      <c r="A107" s="10">
        <f t="shared" si="10"/>
        <v>0</v>
      </c>
    </row>
    <row r="108" spans="1:1" ht="13" customHeight="1">
      <c r="A108" s="10">
        <f t="shared" si="10"/>
        <v>0</v>
      </c>
    </row>
    <row r="109" spans="1:1" ht="13" customHeight="1">
      <c r="A109" s="10">
        <f t="shared" si="10"/>
        <v>0</v>
      </c>
    </row>
    <row r="110" spans="1:1" ht="13" customHeight="1">
      <c r="A110" s="10">
        <f t="shared" si="10"/>
        <v>0</v>
      </c>
    </row>
    <row r="111" spans="1:1" ht="13" customHeight="1">
      <c r="A111" s="10">
        <f t="shared" si="10"/>
        <v>0</v>
      </c>
    </row>
    <row r="112" spans="1:1" ht="13" customHeight="1">
      <c r="A112" s="10">
        <f t="shared" si="10"/>
        <v>0</v>
      </c>
    </row>
    <row r="113" spans="1:1" ht="13" customHeight="1">
      <c r="A113" s="10">
        <f t="shared" si="10"/>
        <v>0</v>
      </c>
    </row>
    <row r="114" spans="1:1" ht="13" customHeight="1">
      <c r="A114" s="10">
        <f t="shared" si="10"/>
        <v>0</v>
      </c>
    </row>
    <row r="115" spans="1:1" ht="13" customHeight="1">
      <c r="A115" s="10">
        <f t="shared" si="10"/>
        <v>0</v>
      </c>
    </row>
    <row r="116" spans="1:1" ht="13" customHeight="1">
      <c r="A116" s="10">
        <f t="shared" si="10"/>
        <v>0</v>
      </c>
    </row>
    <row r="117" spans="1:1" ht="13" customHeight="1">
      <c r="A117" s="10">
        <f t="shared" si="10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315">
    <outlinePr summaryBelow="0" summaryRight="0"/>
  </sheetPr>
  <dimension ref="A1:Q1002"/>
  <sheetViews>
    <sheetView topLeftCell="A7" workbookViewId="0">
      <selection activeCell="B9" sqref="B9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5.5</v>
      </c>
      <c r="I2" s="2">
        <v>60.5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0.7</v>
      </c>
      <c r="I3" s="7">
        <f>COUNTIFS($A$12:$A$99,"&lt;="&amp;$B$2,$H$12:$H$99,"&gt;-1",I12:I99,"&lt;"&amp;I$2)/COUNTIFS($H$12:$H$99,"&gt;-1",$A$12:$A$99,"&lt;="&amp;$B$2,I$12:I$99,"&lt;&gt;"&amp;I$2)</f>
        <v>0.5</v>
      </c>
      <c r="J3" s="7">
        <f>COUNTIFS($A$12:$A$99,"&lt;="&amp;$B$2,$H$12:$H$99,"&gt;-1",J12:J99,"&lt;"&amp;J$2)/COUNTIFS($H$12:$H$99,"&gt;-1",$A$12:$A$99,"&lt;="&amp;$B$2,J$12:J$99,"&lt;&gt;"&amp;J$2)</f>
        <v>0.6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-233.33333333333331</v>
      </c>
      <c r="I4" s="8">
        <f>IF(I3&gt;0.5, 100/(1-1/I3),100/I3-100)</f>
        <v>100</v>
      </c>
      <c r="J4" s="8">
        <f>IF(J3&gt;0.5, 100/(1-1/J3),100/J3-100)</f>
        <v>-149.99999999999997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0.8</v>
      </c>
      <c r="I5" s="7">
        <f>COUNTIFS($A$12:$A$99,"&lt;="&amp;$B$2,$H$12:$H$99,"&gt;-1",$D$12:$D$99,"@*",I$12:I$99,"&lt;"&amp;I$2)/COUNTIFS($A$12:$A$99,"&lt;="&amp;$B$2,$H$12:$H$99,"&gt;-1",$D$12:$D$99,"@*",I$12:I$99,"&lt;&gt;"&amp;I$2)</f>
        <v>0.6</v>
      </c>
      <c r="J5" s="7">
        <f>COUNTIFS($A$12:$A$99,"&lt;="&amp;$B$2,$H$12:$H$99,"&gt;-1",$D$12:$D$99,"@*",J$12:J$99,"&lt;"&amp;J$2)/COUNTIFS($A$12:$A$99,"&lt;="&amp;$B$2,$H$12:$H$99,"&gt;-1",$D$12:$D$99,"@*",J$12:J$99,"&lt;&gt;"&amp;J$2)</f>
        <v>0.8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-400</v>
      </c>
      <c r="I6" s="8">
        <f>IF(I5&gt;0.5, 100/(1-1/I5),100/I5-100)</f>
        <v>-149.99999999999997</v>
      </c>
      <c r="J6" s="8">
        <f>IF(J5&gt;0.5, 100/(1-1/J5),100/J5-100)</f>
        <v>-400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0.6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0.4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0.4</v>
      </c>
    </row>
    <row r="8" spans="1:17" ht="15.75" customHeight="1">
      <c r="A8" s="1"/>
      <c r="B8" t="s">
        <v>220</v>
      </c>
      <c r="D8" s="8"/>
      <c r="G8" s="3" t="s">
        <v>2318</v>
      </c>
      <c r="H8" s="8">
        <f>IF(H7&gt;0.5, 100/(1-1/H7),100/H7-100)</f>
        <v>-149.99999999999997</v>
      </c>
      <c r="I8" s="8">
        <f>IF(I7&gt;0.5, 100/(1-1/I7),100/I7-100)</f>
        <v>150</v>
      </c>
      <c r="J8" s="8">
        <f>IF(J7&gt;0.5, 100/(1-1/J7),100/J7-100)</f>
        <v>150</v>
      </c>
    </row>
    <row r="9" spans="1:17" ht="15.75" customHeight="1">
      <c r="A9" s="1"/>
      <c r="B9" s="1" t="s">
        <v>2856</v>
      </c>
      <c r="C9" s="1"/>
      <c r="D9" s="14"/>
      <c r="E9" s="14"/>
      <c r="F9" s="14"/>
      <c r="G9" s="23" t="s">
        <v>2321</v>
      </c>
      <c r="H9" s="24">
        <f>INDEX(espn!$I:$I,MATCH(B8,espn!$A:$A,0),1)</f>
        <v>4</v>
      </c>
      <c r="I9" s="24">
        <f>INDEX(espn!$J:$J,MATCH(B8,espn!$A:$A,0),1)</f>
        <v>52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2382</v>
      </c>
      <c r="C12" s="11" t="s">
        <v>2494</v>
      </c>
      <c r="D12" s="17">
        <v>0</v>
      </c>
      <c r="E12" s="17" t="s">
        <v>2352</v>
      </c>
      <c r="F12" s="17" t="s">
        <v>2492</v>
      </c>
      <c r="G12" s="17" t="s">
        <v>2534</v>
      </c>
      <c r="H12" s="21">
        <v>3</v>
      </c>
      <c r="I12" s="21">
        <v>31</v>
      </c>
      <c r="J12" s="21">
        <v>0</v>
      </c>
    </row>
    <row r="13" spans="1:17" ht="15.75" customHeight="1">
      <c r="A13" s="10">
        <f t="shared" si="0"/>
        <v>21</v>
      </c>
      <c r="B13" s="12" t="s">
        <v>2481</v>
      </c>
      <c r="C13" s="12" t="s">
        <v>2494</v>
      </c>
      <c r="D13" s="18" t="s">
        <v>2342</v>
      </c>
      <c r="E13" s="18" t="s">
        <v>2474</v>
      </c>
      <c r="F13" s="18" t="s">
        <v>2857</v>
      </c>
      <c r="G13" s="18" t="s">
        <v>2602</v>
      </c>
      <c r="H13" s="22">
        <v>6</v>
      </c>
      <c r="I13" s="22">
        <v>53</v>
      </c>
      <c r="J13" s="22">
        <v>2</v>
      </c>
    </row>
    <row r="14" spans="1:17" ht="15.75" customHeight="1">
      <c r="A14" s="10">
        <f t="shared" si="0"/>
        <v>20</v>
      </c>
      <c r="B14" s="11" t="s">
        <v>2470</v>
      </c>
      <c r="C14" s="11" t="s">
        <v>2494</v>
      </c>
      <c r="D14" s="17">
        <v>0</v>
      </c>
      <c r="E14" s="17" t="s">
        <v>2574</v>
      </c>
      <c r="F14" s="17" t="s">
        <v>2843</v>
      </c>
      <c r="G14" s="17" t="s">
        <v>2858</v>
      </c>
      <c r="H14" s="21">
        <v>4</v>
      </c>
      <c r="I14" s="21">
        <v>75</v>
      </c>
      <c r="J14" s="21">
        <v>1</v>
      </c>
    </row>
    <row r="15" spans="1:17" ht="15.75" customHeight="1">
      <c r="A15" s="10">
        <f t="shared" si="0"/>
        <v>19</v>
      </c>
      <c r="B15" s="12" t="s">
        <v>2471</v>
      </c>
      <c r="C15" s="12" t="s">
        <v>2494</v>
      </c>
      <c r="D15" s="18" t="s">
        <v>2342</v>
      </c>
      <c r="E15" s="18" t="s">
        <v>2355</v>
      </c>
      <c r="F15" s="18" t="s">
        <v>2844</v>
      </c>
      <c r="G15" s="18" t="s">
        <v>2381</v>
      </c>
      <c r="H15" s="22">
        <v>2</v>
      </c>
      <c r="I15" s="22">
        <v>45</v>
      </c>
      <c r="J15" s="22">
        <v>0</v>
      </c>
    </row>
    <row r="16" spans="1:17" ht="15.75" customHeight="1">
      <c r="A16" s="10">
        <f t="shared" si="0"/>
        <v>18</v>
      </c>
      <c r="B16" s="11" t="s">
        <v>2412</v>
      </c>
      <c r="C16" s="11" t="s">
        <v>2494</v>
      </c>
      <c r="D16" s="17">
        <v>0</v>
      </c>
      <c r="E16" s="17" t="s">
        <v>2366</v>
      </c>
      <c r="F16" s="17" t="s">
        <v>2696</v>
      </c>
      <c r="G16" s="17" t="s">
        <v>2505</v>
      </c>
      <c r="H16" s="21">
        <v>3</v>
      </c>
      <c r="I16" s="21">
        <v>50</v>
      </c>
      <c r="J16" s="21">
        <v>1</v>
      </c>
    </row>
    <row r="17" spans="1:10" ht="15.75" customHeight="1">
      <c r="A17" s="10">
        <f t="shared" si="0"/>
        <v>17</v>
      </c>
      <c r="B17" s="12" t="s">
        <v>2414</v>
      </c>
      <c r="C17" s="12" t="s">
        <v>2494</v>
      </c>
      <c r="D17" s="18" t="s">
        <v>2342</v>
      </c>
      <c r="E17" s="18" t="s">
        <v>2341</v>
      </c>
      <c r="F17" s="18" t="s">
        <v>2717</v>
      </c>
      <c r="G17" s="18" t="s">
        <v>2799</v>
      </c>
      <c r="H17" s="22">
        <v>1</v>
      </c>
      <c r="I17" s="22">
        <v>14</v>
      </c>
      <c r="J17" s="22">
        <v>0</v>
      </c>
    </row>
    <row r="18" spans="1:10" ht="15.75" customHeight="1">
      <c r="A18" s="10">
        <f t="shared" si="0"/>
        <v>16</v>
      </c>
      <c r="B18" s="11" t="s">
        <v>2417</v>
      </c>
      <c r="C18" s="11" t="s">
        <v>2494</v>
      </c>
      <c r="D18" s="17">
        <v>0</v>
      </c>
      <c r="E18" s="17" t="s">
        <v>2343</v>
      </c>
      <c r="F18" s="17" t="s">
        <v>2845</v>
      </c>
      <c r="G18" s="17" t="s">
        <v>2714</v>
      </c>
      <c r="H18" s="21">
        <v>4</v>
      </c>
      <c r="I18" s="21">
        <v>52</v>
      </c>
      <c r="J18" s="21">
        <v>1</v>
      </c>
    </row>
    <row r="19" spans="1:10" ht="15.75" customHeight="1">
      <c r="A19" s="10">
        <f t="shared" si="0"/>
        <v>15</v>
      </c>
      <c r="B19" s="12" t="s">
        <v>2419</v>
      </c>
      <c r="C19" s="12" t="s">
        <v>2494</v>
      </c>
      <c r="D19" s="18" t="s">
        <v>2342</v>
      </c>
      <c r="E19" s="18" t="s">
        <v>2468</v>
      </c>
      <c r="F19" s="18" t="s">
        <v>2396</v>
      </c>
      <c r="G19" s="18" t="s">
        <v>2587</v>
      </c>
      <c r="H19" s="22">
        <v>6</v>
      </c>
      <c r="I19" s="22">
        <v>93</v>
      </c>
      <c r="J19" s="22">
        <v>2</v>
      </c>
    </row>
    <row r="20" spans="1:10" ht="15.75" customHeight="1">
      <c r="A20" s="10">
        <f t="shared" si="0"/>
        <v>14</v>
      </c>
      <c r="B20" s="11" t="s">
        <v>2633</v>
      </c>
      <c r="C20" s="11" t="s">
        <v>2494</v>
      </c>
      <c r="D20" s="17">
        <v>0</v>
      </c>
      <c r="E20" s="17" t="s">
        <v>2558</v>
      </c>
      <c r="F20" s="17" t="s">
        <v>2797</v>
      </c>
      <c r="G20" s="17" t="s">
        <v>2805</v>
      </c>
      <c r="H20" s="21">
        <v>4</v>
      </c>
      <c r="I20" s="21">
        <v>39</v>
      </c>
      <c r="J20" s="21">
        <v>0</v>
      </c>
    </row>
    <row r="21" spans="1:10" ht="15.75" customHeight="1">
      <c r="A21" s="10">
        <f t="shared" si="0"/>
        <v>13</v>
      </c>
      <c r="B21" s="12" t="s">
        <v>2639</v>
      </c>
      <c r="C21" s="12" t="s">
        <v>2494</v>
      </c>
      <c r="D21" s="18">
        <v>0</v>
      </c>
      <c r="E21" s="18" t="s">
        <v>2468</v>
      </c>
      <c r="F21" s="18" t="s">
        <v>2686</v>
      </c>
      <c r="G21" s="18" t="s">
        <v>2464</v>
      </c>
      <c r="H21" s="22">
        <v>5</v>
      </c>
      <c r="I21" s="22">
        <v>58</v>
      </c>
      <c r="J21" s="22">
        <v>2</v>
      </c>
    </row>
    <row r="22" spans="1:10" ht="15.75" customHeight="1">
      <c r="A22" s="10">
        <f t="shared" si="0"/>
        <v>12</v>
      </c>
      <c r="B22" s="11" t="s">
        <v>2641</v>
      </c>
      <c r="C22" s="11" t="s">
        <v>2494</v>
      </c>
      <c r="D22" s="17" t="s">
        <v>2342</v>
      </c>
      <c r="E22" s="17" t="s">
        <v>2574</v>
      </c>
      <c r="F22" s="17" t="s">
        <v>2846</v>
      </c>
      <c r="G22" s="17" t="s">
        <v>2674</v>
      </c>
      <c r="H22" s="21">
        <v>1</v>
      </c>
      <c r="I22" s="21">
        <v>29</v>
      </c>
      <c r="J22" s="21">
        <v>0</v>
      </c>
    </row>
    <row r="23" spans="1:10" ht="15.75" customHeight="1">
      <c r="A23" s="10">
        <f t="shared" si="0"/>
        <v>11</v>
      </c>
      <c r="B23" s="12" t="s">
        <v>2642</v>
      </c>
      <c r="C23" s="12" t="s">
        <v>2494</v>
      </c>
      <c r="D23" s="18">
        <v>0</v>
      </c>
      <c r="E23" s="18" t="s">
        <v>2377</v>
      </c>
      <c r="F23" s="18" t="s">
        <v>2847</v>
      </c>
      <c r="G23" s="18" t="s">
        <v>2434</v>
      </c>
      <c r="H23" s="22">
        <v>3</v>
      </c>
      <c r="I23" s="22">
        <v>22</v>
      </c>
      <c r="J23" s="22">
        <v>0</v>
      </c>
    </row>
    <row r="24" spans="1:10" ht="15.75" customHeight="1">
      <c r="A24" s="10">
        <f t="shared" si="0"/>
        <v>10</v>
      </c>
      <c r="B24" s="11" t="s">
        <v>2644</v>
      </c>
      <c r="C24" s="11" t="s">
        <v>2494</v>
      </c>
      <c r="D24" s="17" t="s">
        <v>2342</v>
      </c>
      <c r="E24" s="17" t="s">
        <v>2395</v>
      </c>
      <c r="F24" s="17" t="s">
        <v>2848</v>
      </c>
      <c r="G24" s="17" t="s">
        <v>2859</v>
      </c>
      <c r="H24" s="21">
        <v>3</v>
      </c>
      <c r="I24" s="21">
        <v>57</v>
      </c>
      <c r="J24" s="21">
        <v>2</v>
      </c>
    </row>
    <row r="25" spans="1:10" ht="15.75" customHeight="1">
      <c r="A25" s="10">
        <f t="shared" si="0"/>
        <v>9</v>
      </c>
      <c r="B25" s="12" t="s">
        <v>2646</v>
      </c>
      <c r="C25" s="12" t="s">
        <v>2494</v>
      </c>
      <c r="D25" s="18">
        <v>0</v>
      </c>
      <c r="E25" s="18" t="s">
        <v>2474</v>
      </c>
      <c r="F25" s="18" t="s">
        <v>2783</v>
      </c>
      <c r="G25" s="18" t="s">
        <v>2860</v>
      </c>
      <c r="H25" s="22">
        <v>6</v>
      </c>
      <c r="I25" s="22">
        <v>56</v>
      </c>
      <c r="J25" s="22">
        <v>1</v>
      </c>
    </row>
    <row r="26" spans="1:10" ht="15.75" customHeight="1">
      <c r="A26" s="10">
        <f t="shared" si="0"/>
        <v>8</v>
      </c>
      <c r="B26" s="11" t="s">
        <v>2649</v>
      </c>
      <c r="C26" s="11" t="s">
        <v>2494</v>
      </c>
      <c r="D26" s="17" t="s">
        <v>2342</v>
      </c>
      <c r="E26" s="17" t="s">
        <v>2410</v>
      </c>
      <c r="F26" s="17" t="s">
        <v>2849</v>
      </c>
      <c r="G26" s="17" t="s">
        <v>2766</v>
      </c>
      <c r="H26" s="21">
        <v>2</v>
      </c>
      <c r="I26" s="21">
        <v>21</v>
      </c>
      <c r="J26" s="21">
        <v>0</v>
      </c>
    </row>
    <row r="27" spans="1:10" ht="15.75" customHeight="1">
      <c r="A27" s="10">
        <f t="shared" si="0"/>
        <v>7</v>
      </c>
      <c r="B27" s="12" t="s">
        <v>2651</v>
      </c>
      <c r="C27" s="12" t="s">
        <v>2494</v>
      </c>
      <c r="D27" s="18">
        <v>0</v>
      </c>
      <c r="E27" s="18" t="s">
        <v>2479</v>
      </c>
      <c r="F27" s="18" t="s">
        <v>2850</v>
      </c>
      <c r="G27" s="18" t="s">
        <v>2676</v>
      </c>
      <c r="H27" s="22">
        <v>3</v>
      </c>
      <c r="I27" s="22">
        <v>32</v>
      </c>
      <c r="J27" s="22">
        <v>0</v>
      </c>
    </row>
    <row r="28" spans="1:10" ht="15.75" customHeight="1">
      <c r="A28" s="10">
        <f t="shared" si="0"/>
        <v>6</v>
      </c>
      <c r="B28" s="11" t="s">
        <v>2653</v>
      </c>
      <c r="C28" s="11" t="s">
        <v>2494</v>
      </c>
      <c r="D28" s="17" t="s">
        <v>2342</v>
      </c>
      <c r="E28" s="17" t="s">
        <v>2420</v>
      </c>
      <c r="F28" s="17" t="s">
        <v>2718</v>
      </c>
      <c r="G28" s="17" t="s">
        <v>2580</v>
      </c>
      <c r="H28" s="21">
        <v>3</v>
      </c>
      <c r="I28" s="21">
        <v>22</v>
      </c>
      <c r="J28" s="21">
        <v>0</v>
      </c>
    </row>
    <row r="29" spans="1:10" ht="15.75" customHeight="1">
      <c r="A29" s="10">
        <f t="shared" si="0"/>
        <v>5</v>
      </c>
      <c r="B29" s="12" t="s">
        <v>2851</v>
      </c>
      <c r="C29" s="12" t="s">
        <v>2494</v>
      </c>
      <c r="D29" s="18" t="s">
        <v>2342</v>
      </c>
      <c r="E29" s="18" t="s">
        <v>2347</v>
      </c>
      <c r="F29" s="18" t="s">
        <v>2492</v>
      </c>
      <c r="G29" s="18" t="s">
        <v>2571</v>
      </c>
      <c r="H29" s="22">
        <v>7</v>
      </c>
      <c r="I29" s="22">
        <v>61</v>
      </c>
      <c r="J29" s="22">
        <v>0</v>
      </c>
    </row>
    <row r="30" spans="1:10" ht="15.75" customHeight="1">
      <c r="A30" s="10">
        <f t="shared" si="0"/>
        <v>4</v>
      </c>
      <c r="B30" s="11" t="s">
        <v>2654</v>
      </c>
      <c r="C30" s="11" t="s">
        <v>2494</v>
      </c>
      <c r="D30" s="17">
        <v>0</v>
      </c>
      <c r="E30" s="17" t="s">
        <v>2558</v>
      </c>
      <c r="F30" s="17" t="s">
        <v>2418</v>
      </c>
      <c r="G30" s="17" t="s">
        <v>2530</v>
      </c>
      <c r="H30" s="21">
        <v>5</v>
      </c>
      <c r="I30" s="21">
        <v>96</v>
      </c>
      <c r="J30" s="21">
        <v>1</v>
      </c>
    </row>
    <row r="31" spans="1:10" ht="15.75" customHeight="1">
      <c r="A31" s="10">
        <f t="shared" si="0"/>
        <v>3</v>
      </c>
      <c r="B31" s="12" t="s">
        <v>2659</v>
      </c>
      <c r="C31" s="12" t="s">
        <v>2494</v>
      </c>
      <c r="D31" s="18" t="s">
        <v>2342</v>
      </c>
      <c r="E31" s="18" t="s">
        <v>2468</v>
      </c>
      <c r="F31" s="18" t="s">
        <v>2852</v>
      </c>
      <c r="G31" s="18" t="s">
        <v>2569</v>
      </c>
      <c r="H31" s="22">
        <v>5</v>
      </c>
      <c r="I31" s="22">
        <v>78</v>
      </c>
      <c r="J31" s="22">
        <v>0</v>
      </c>
    </row>
    <row r="32" spans="1:10" ht="15.75" customHeight="1">
      <c r="A32" s="10">
        <f t="shared" si="0"/>
        <v>2</v>
      </c>
      <c r="B32" s="11" t="s">
        <v>2853</v>
      </c>
      <c r="C32" s="11" t="s">
        <v>2494</v>
      </c>
      <c r="D32" s="17">
        <v>0</v>
      </c>
      <c r="E32" s="17" t="s">
        <v>2548</v>
      </c>
      <c r="F32" s="17" t="s">
        <v>2854</v>
      </c>
      <c r="G32" s="17" t="s">
        <v>2438</v>
      </c>
      <c r="H32" s="21">
        <v>5</v>
      </c>
      <c r="I32" s="21">
        <v>66</v>
      </c>
      <c r="J32" s="21">
        <v>1</v>
      </c>
    </row>
    <row r="33" spans="1:10" ht="15.75" customHeight="1">
      <c r="A33" s="10">
        <f t="shared" si="0"/>
        <v>1</v>
      </c>
      <c r="B33" s="12" t="s">
        <v>2661</v>
      </c>
      <c r="C33" s="12" t="s">
        <v>2494</v>
      </c>
      <c r="D33" s="18">
        <v>0</v>
      </c>
      <c r="E33" s="18" t="s">
        <v>287</v>
      </c>
      <c r="F33" s="18" t="s">
        <v>2855</v>
      </c>
      <c r="G33" s="18" t="s">
        <v>2576</v>
      </c>
      <c r="H33" s="22">
        <v>6</v>
      </c>
      <c r="I33" s="22">
        <v>76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7">
    <outlinePr summaryBelow="0" summaryRight="0"/>
  </sheetPr>
  <dimension ref="A1:Q1002"/>
  <sheetViews>
    <sheetView workbookViewId="0">
      <selection activeCell="B9" sqref="B9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12.5</v>
      </c>
      <c r="I2" s="5">
        <v>45.5</v>
      </c>
      <c r="J2" s="5">
        <v>0.5</v>
      </c>
      <c r="K2" s="2">
        <v>5</v>
      </c>
      <c r="L2" s="2">
        <v>50.5</v>
      </c>
      <c r="M2" s="2">
        <v>0.5</v>
      </c>
      <c r="N2" s="5">
        <v>100.5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1</v>
      </c>
      <c r="I3" s="7">
        <f t="shared" si="1"/>
        <v>0.8</v>
      </c>
      <c r="J3" s="7">
        <f t="shared" si="1"/>
        <v>0.8</v>
      </c>
      <c r="K3" s="7">
        <f t="shared" si="1"/>
        <v>1</v>
      </c>
      <c r="L3" s="7">
        <f t="shared" si="1"/>
        <v>1</v>
      </c>
      <c r="M3" s="7">
        <f t="shared" si="1"/>
        <v>1</v>
      </c>
      <c r="N3" s="7">
        <f t="shared" si="1"/>
        <v>1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 t="shared" ref="H4:O4" si="2">IF(H3&gt;0.5, 100/(1-1/H3),100/H3-100)</f>
        <v>#DIV/0!</v>
      </c>
      <c r="I4" s="8">
        <f t="shared" si="2"/>
        <v>-400</v>
      </c>
      <c r="J4" s="8">
        <f t="shared" si="2"/>
        <v>-400</v>
      </c>
      <c r="K4" s="8" t="e">
        <f t="shared" si="2"/>
        <v>#DIV/0!</v>
      </c>
      <c r="L4" s="8" t="e">
        <f t="shared" si="2"/>
        <v>#DIV/0!</v>
      </c>
      <c r="M4" s="8" t="e">
        <f t="shared" si="2"/>
        <v>#DIV/0!</v>
      </c>
      <c r="N4" s="8" t="e">
        <f t="shared" si="2"/>
        <v>#DIV/0!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1</v>
      </c>
      <c r="I5" s="7">
        <f t="shared" si="3"/>
        <v>0.8</v>
      </c>
      <c r="J5" s="7">
        <f t="shared" si="3"/>
        <v>0.6</v>
      </c>
      <c r="K5" s="7">
        <f t="shared" si="3"/>
        <v>1</v>
      </c>
      <c r="L5" s="7">
        <f t="shared" si="3"/>
        <v>1</v>
      </c>
      <c r="M5" s="7">
        <f t="shared" si="3"/>
        <v>1</v>
      </c>
      <c r="N5" s="7">
        <f t="shared" si="3"/>
        <v>1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 t="e">
        <f t="shared" ref="H6:O6" si="4">IF(H5&gt;0.5, 100/(1-1/H5),100/H5-100)</f>
        <v>#DIV/0!</v>
      </c>
      <c r="I6" s="8">
        <f t="shared" si="4"/>
        <v>-400</v>
      </c>
      <c r="J6" s="8">
        <f t="shared" si="4"/>
        <v>-149.99999999999997</v>
      </c>
      <c r="K6" s="8" t="e">
        <f t="shared" si="4"/>
        <v>#DIV/0!</v>
      </c>
      <c r="L6" s="8" t="e">
        <f t="shared" si="4"/>
        <v>#DIV/0!</v>
      </c>
      <c r="M6" s="8" t="e">
        <f t="shared" si="4"/>
        <v>#DIV/0!</v>
      </c>
      <c r="N6" s="8" t="e">
        <f t="shared" si="4"/>
        <v>#DIV/0!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 t="shared" si="5"/>
        <v>0.8</v>
      </c>
      <c r="J7" s="7">
        <f t="shared" si="5"/>
        <v>1</v>
      </c>
      <c r="K7" s="7">
        <f t="shared" si="5"/>
        <v>1</v>
      </c>
      <c r="L7" s="7">
        <f t="shared" si="5"/>
        <v>1</v>
      </c>
      <c r="M7" s="7">
        <f t="shared" si="5"/>
        <v>1</v>
      </c>
      <c r="N7" s="7">
        <f t="shared" si="5"/>
        <v>1</v>
      </c>
      <c r="O7" s="7">
        <f t="shared" si="5"/>
        <v>1</v>
      </c>
    </row>
    <row r="8" spans="1:17" ht="15.75" customHeight="1">
      <c r="A8" s="1"/>
      <c r="B8" t="s">
        <v>2861</v>
      </c>
      <c r="F8" s="8"/>
      <c r="G8" s="3" t="s">
        <v>2318</v>
      </c>
      <c r="H8" s="8" t="e">
        <f t="shared" ref="H8:O8" si="6">IF(H7&gt;0.5, 100/(1-1/H7),100/H7-100)</f>
        <v>#DIV/0!</v>
      </c>
      <c r="I8" s="8">
        <f t="shared" si="6"/>
        <v>-400</v>
      </c>
      <c r="J8" s="8" t="e">
        <f t="shared" si="6"/>
        <v>#DIV/0!</v>
      </c>
      <c r="K8" s="8" t="e">
        <f t="shared" si="6"/>
        <v>#DIV/0!</v>
      </c>
      <c r="L8" s="8" t="e">
        <f t="shared" si="6"/>
        <v>#DIV/0!</v>
      </c>
      <c r="M8" s="8" t="e">
        <f t="shared" si="6"/>
        <v>#DIV/0!</v>
      </c>
      <c r="N8" s="8" t="e">
        <f t="shared" si="6"/>
        <v>#DIV/0!</v>
      </c>
      <c r="O8" s="8" t="e">
        <f t="shared" si="6"/>
        <v>#DIV/0!</v>
      </c>
    </row>
    <row r="9" spans="1:17" ht="15.75" customHeight="1">
      <c r="A9" s="1"/>
      <c r="B9" s="1" t="s">
        <v>2862</v>
      </c>
      <c r="C9" s="1"/>
      <c r="D9" s="14"/>
      <c r="E9" s="14"/>
      <c r="F9" s="14"/>
      <c r="G9" s="23" t="s">
        <v>2321</v>
      </c>
      <c r="H9" s="24" t="e">
        <f>INDEX(espn!$F:$F,MATCH(B8,espn!$A:$A,0),1)</f>
        <v>#N/A</v>
      </c>
      <c r="I9" s="24" t="e">
        <f>INDEX(espn!$G:$G,MATCH(B8,espn!$A:$A,0),1)</f>
        <v>#N/A</v>
      </c>
      <c r="J9" s="24"/>
      <c r="K9" s="24" t="e">
        <f>INDEX(espn!$I:$I,MATCH(B8,espn!$A:$A,0),1)</f>
        <v>#N/A</v>
      </c>
      <c r="L9" s="24" t="e">
        <f>INDEX(espn!$J:$J,MATCH(B8,espn!$A:$A,0),1)</f>
        <v>#N/A</v>
      </c>
      <c r="M9" s="24"/>
      <c r="N9" s="24" t="e">
        <f>I9+L9</f>
        <v>#N/A</v>
      </c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22</v>
      </c>
      <c r="B12" s="11" t="s">
        <v>2521</v>
      </c>
      <c r="C12" s="11" t="s">
        <v>2403</v>
      </c>
      <c r="D12" s="17">
        <v>0</v>
      </c>
      <c r="E12" s="17" t="s">
        <v>792</v>
      </c>
      <c r="F12" s="17" t="s">
        <v>2863</v>
      </c>
      <c r="G12" s="17" t="s">
        <v>2609</v>
      </c>
      <c r="H12" s="21">
        <v>9</v>
      </c>
      <c r="I12" s="21">
        <v>22</v>
      </c>
      <c r="J12" s="21">
        <v>0</v>
      </c>
      <c r="K12" s="21">
        <v>1</v>
      </c>
      <c r="L12" s="21">
        <v>13</v>
      </c>
      <c r="M12" s="21">
        <v>0</v>
      </c>
      <c r="N12" s="21">
        <f t="shared" ref="N12:N43" si="8">L12+I12</f>
        <v>35</v>
      </c>
      <c r="O12">
        <f t="shared" ref="O12:O43" si="9">M12+J12</f>
        <v>0</v>
      </c>
    </row>
    <row r="13" spans="1:17" ht="15.75" customHeight="1">
      <c r="A13" s="10">
        <f t="shared" si="7"/>
        <v>21</v>
      </c>
      <c r="B13" s="12" t="s">
        <v>2550</v>
      </c>
      <c r="C13" s="12" t="s">
        <v>2403</v>
      </c>
      <c r="D13" s="18" t="s">
        <v>2342</v>
      </c>
      <c r="E13" s="18" t="s">
        <v>2370</v>
      </c>
      <c r="F13" s="18" t="s">
        <v>2864</v>
      </c>
      <c r="G13" s="18" t="s">
        <v>2381</v>
      </c>
      <c r="H13" s="22">
        <v>10</v>
      </c>
      <c r="I13" s="22">
        <v>25</v>
      </c>
      <c r="J13" s="22">
        <v>0</v>
      </c>
      <c r="K13" s="22">
        <v>1</v>
      </c>
      <c r="L13" s="22">
        <v>3</v>
      </c>
      <c r="M13" s="22">
        <v>0</v>
      </c>
      <c r="N13" s="21">
        <f t="shared" si="8"/>
        <v>28</v>
      </c>
      <c r="O13">
        <f t="shared" si="9"/>
        <v>0</v>
      </c>
    </row>
    <row r="14" spans="1:17" ht="15.75" customHeight="1">
      <c r="A14" s="10">
        <f t="shared" si="7"/>
        <v>20</v>
      </c>
      <c r="B14" s="11" t="s">
        <v>2503</v>
      </c>
      <c r="C14" s="11" t="s">
        <v>2403</v>
      </c>
      <c r="D14" s="17">
        <v>0</v>
      </c>
      <c r="E14" s="17" t="s">
        <v>2410</v>
      </c>
      <c r="F14" s="17" t="s">
        <v>2461</v>
      </c>
      <c r="G14" s="17" t="s">
        <v>2381</v>
      </c>
      <c r="H14" s="21">
        <v>9</v>
      </c>
      <c r="I14" s="21">
        <v>53</v>
      </c>
      <c r="J14" s="21">
        <v>0</v>
      </c>
      <c r="K14" s="21">
        <v>2</v>
      </c>
      <c r="L14" s="21">
        <v>9</v>
      </c>
      <c r="M14" s="21">
        <v>0</v>
      </c>
      <c r="N14" s="21">
        <f t="shared" si="8"/>
        <v>62</v>
      </c>
      <c r="O14">
        <f t="shared" si="9"/>
        <v>0</v>
      </c>
    </row>
    <row r="15" spans="1:17" ht="15.75" customHeight="1">
      <c r="A15" s="10">
        <f t="shared" si="7"/>
        <v>19</v>
      </c>
      <c r="B15" s="12" t="s">
        <v>2506</v>
      </c>
      <c r="C15" s="12" t="s">
        <v>2403</v>
      </c>
      <c r="D15" s="18">
        <v>0</v>
      </c>
      <c r="E15" s="18" t="s">
        <v>2355</v>
      </c>
      <c r="F15" s="18" t="s">
        <v>2374</v>
      </c>
      <c r="G15" s="18" t="s">
        <v>2505</v>
      </c>
      <c r="H15" s="22">
        <v>9</v>
      </c>
      <c r="I15" s="22">
        <v>31</v>
      </c>
      <c r="J15" s="22">
        <v>0</v>
      </c>
      <c r="K15" s="22">
        <v>2</v>
      </c>
      <c r="L15" s="22">
        <v>6</v>
      </c>
      <c r="M15" s="22">
        <v>0</v>
      </c>
      <c r="N15" s="21">
        <f t="shared" si="8"/>
        <v>37</v>
      </c>
      <c r="O15">
        <f t="shared" si="9"/>
        <v>0</v>
      </c>
    </row>
    <row r="16" spans="1:17" ht="15.75" customHeight="1">
      <c r="A16" s="10">
        <f t="shared" si="7"/>
        <v>18</v>
      </c>
      <c r="B16" s="11" t="s">
        <v>2481</v>
      </c>
      <c r="C16" s="11" t="s">
        <v>2494</v>
      </c>
      <c r="D16" s="17" t="s">
        <v>2342</v>
      </c>
      <c r="E16" s="17" t="s">
        <v>2474</v>
      </c>
      <c r="F16" s="17" t="s">
        <v>2857</v>
      </c>
      <c r="G16" s="17" t="s">
        <v>2441</v>
      </c>
      <c r="H16" s="21">
        <v>9</v>
      </c>
      <c r="I16" s="21">
        <v>34</v>
      </c>
      <c r="J16" s="21">
        <v>1</v>
      </c>
      <c r="K16" s="21">
        <v>0</v>
      </c>
      <c r="L16" s="21">
        <v>0</v>
      </c>
      <c r="M16" s="21">
        <v>0</v>
      </c>
      <c r="N16" s="21">
        <f t="shared" si="8"/>
        <v>34</v>
      </c>
      <c r="O16">
        <f t="shared" si="9"/>
        <v>1</v>
      </c>
    </row>
    <row r="17" spans="1:15" ht="15.75" customHeight="1">
      <c r="A17" s="10">
        <f t="shared" si="7"/>
        <v>17</v>
      </c>
      <c r="B17" s="12" t="s">
        <v>2470</v>
      </c>
      <c r="C17" s="12" t="s">
        <v>2494</v>
      </c>
      <c r="D17" s="18">
        <v>0</v>
      </c>
      <c r="E17" s="18" t="s">
        <v>2574</v>
      </c>
      <c r="F17" s="18" t="s">
        <v>2843</v>
      </c>
      <c r="G17" s="18" t="s">
        <v>2441</v>
      </c>
      <c r="H17" s="22">
        <v>13</v>
      </c>
      <c r="I17" s="22">
        <v>48</v>
      </c>
      <c r="J17" s="22">
        <v>0</v>
      </c>
      <c r="K17" s="22">
        <v>3</v>
      </c>
      <c r="L17" s="22">
        <v>37</v>
      </c>
      <c r="M17" s="22">
        <v>2</v>
      </c>
      <c r="N17" s="21">
        <f t="shared" si="8"/>
        <v>85</v>
      </c>
      <c r="O17">
        <f t="shared" si="9"/>
        <v>2</v>
      </c>
    </row>
    <row r="18" spans="1:15" ht="15.75" customHeight="1">
      <c r="A18" s="10">
        <f t="shared" si="7"/>
        <v>16</v>
      </c>
      <c r="B18" s="11" t="s">
        <v>2471</v>
      </c>
      <c r="C18" s="11" t="s">
        <v>2494</v>
      </c>
      <c r="D18" s="17" t="s">
        <v>2342</v>
      </c>
      <c r="E18" s="17" t="s">
        <v>2355</v>
      </c>
      <c r="F18" s="17" t="s">
        <v>2844</v>
      </c>
      <c r="G18" s="17" t="s">
        <v>2361</v>
      </c>
      <c r="H18" s="21">
        <v>15</v>
      </c>
      <c r="I18" s="21">
        <v>111</v>
      </c>
      <c r="J18" s="21">
        <v>1</v>
      </c>
      <c r="K18" s="21">
        <v>1</v>
      </c>
      <c r="L18" s="21">
        <v>7</v>
      </c>
      <c r="M18" s="21">
        <v>1</v>
      </c>
      <c r="N18" s="21">
        <f t="shared" si="8"/>
        <v>118</v>
      </c>
      <c r="O18">
        <f t="shared" si="9"/>
        <v>2</v>
      </c>
    </row>
    <row r="19" spans="1:15" ht="15.75" customHeight="1">
      <c r="A19" s="10">
        <f t="shared" si="7"/>
        <v>15</v>
      </c>
      <c r="B19" s="12" t="s">
        <v>2412</v>
      </c>
      <c r="C19" s="12" t="s">
        <v>2494</v>
      </c>
      <c r="D19" s="18">
        <v>0</v>
      </c>
      <c r="E19" s="18" t="s">
        <v>2366</v>
      </c>
      <c r="F19" s="18" t="s">
        <v>2696</v>
      </c>
      <c r="G19" s="18" t="s">
        <v>2682</v>
      </c>
      <c r="H19" s="22">
        <v>15</v>
      </c>
      <c r="I19" s="22">
        <v>59</v>
      </c>
      <c r="J19" s="22">
        <v>0</v>
      </c>
      <c r="K19" s="22">
        <v>2</v>
      </c>
      <c r="L19" s="22">
        <v>3</v>
      </c>
      <c r="M19" s="22">
        <v>0</v>
      </c>
      <c r="N19" s="21">
        <f t="shared" si="8"/>
        <v>62</v>
      </c>
      <c r="O19">
        <f t="shared" si="9"/>
        <v>0</v>
      </c>
    </row>
    <row r="20" spans="1:15" ht="15.75" customHeight="1">
      <c r="A20" s="10">
        <f t="shared" si="7"/>
        <v>14</v>
      </c>
      <c r="B20" s="11" t="s">
        <v>2414</v>
      </c>
      <c r="C20" s="11" t="s">
        <v>2494</v>
      </c>
      <c r="D20" s="17" t="s">
        <v>2342</v>
      </c>
      <c r="E20" s="17" t="s">
        <v>2341</v>
      </c>
      <c r="F20" s="17" t="s">
        <v>2717</v>
      </c>
      <c r="G20" s="17" t="s">
        <v>2682</v>
      </c>
      <c r="H20" s="21">
        <v>15</v>
      </c>
      <c r="I20" s="21">
        <v>50</v>
      </c>
      <c r="J20" s="21">
        <v>0</v>
      </c>
      <c r="K20" s="21">
        <v>3</v>
      </c>
      <c r="L20" s="21">
        <v>29</v>
      </c>
      <c r="M20" s="21">
        <v>0</v>
      </c>
      <c r="N20" s="21">
        <f t="shared" si="8"/>
        <v>79</v>
      </c>
      <c r="O20">
        <f t="shared" si="9"/>
        <v>0</v>
      </c>
    </row>
    <row r="21" spans="1:15" ht="15.75" customHeight="1">
      <c r="A21" s="10">
        <f t="shared" si="7"/>
        <v>13</v>
      </c>
      <c r="B21" s="12" t="s">
        <v>2417</v>
      </c>
      <c r="C21" s="12" t="s">
        <v>2494</v>
      </c>
      <c r="D21" s="18">
        <v>0</v>
      </c>
      <c r="E21" s="18" t="s">
        <v>2343</v>
      </c>
      <c r="F21" s="18" t="s">
        <v>2845</v>
      </c>
      <c r="G21" s="18" t="s">
        <v>2508</v>
      </c>
      <c r="H21" s="22">
        <v>13</v>
      </c>
      <c r="I21" s="22">
        <v>76</v>
      </c>
      <c r="J21" s="22">
        <v>1</v>
      </c>
      <c r="K21" s="22">
        <v>1</v>
      </c>
      <c r="L21" s="22">
        <v>10</v>
      </c>
      <c r="M21" s="22">
        <v>1</v>
      </c>
      <c r="N21" s="21">
        <f t="shared" si="8"/>
        <v>86</v>
      </c>
      <c r="O21">
        <f t="shared" si="9"/>
        <v>2</v>
      </c>
    </row>
    <row r="22" spans="1:15" ht="15.75" customHeight="1">
      <c r="A22" s="10">
        <f t="shared" si="7"/>
        <v>12</v>
      </c>
      <c r="B22" s="11" t="s">
        <v>2419</v>
      </c>
      <c r="C22" s="11" t="s">
        <v>2494</v>
      </c>
      <c r="D22" s="17" t="s">
        <v>2342</v>
      </c>
      <c r="E22" s="17" t="s">
        <v>2468</v>
      </c>
      <c r="F22" s="17" t="s">
        <v>2396</v>
      </c>
      <c r="G22" s="17" t="s">
        <v>2556</v>
      </c>
      <c r="H22" s="21">
        <v>8</v>
      </c>
      <c r="I22" s="21">
        <v>55</v>
      </c>
      <c r="J22" s="21">
        <v>0</v>
      </c>
      <c r="K22" s="21">
        <v>2</v>
      </c>
      <c r="L22" s="21">
        <v>36</v>
      </c>
      <c r="M22" s="21">
        <v>1</v>
      </c>
      <c r="N22" s="21">
        <f t="shared" si="8"/>
        <v>91</v>
      </c>
      <c r="O22">
        <f t="shared" si="9"/>
        <v>1</v>
      </c>
    </row>
    <row r="23" spans="1:15" ht="15.75" customHeight="1">
      <c r="A23" s="10">
        <f t="shared" si="7"/>
        <v>11</v>
      </c>
      <c r="B23" s="12" t="s">
        <v>2633</v>
      </c>
      <c r="C23" s="12" t="s">
        <v>2494</v>
      </c>
      <c r="D23" s="18">
        <v>0</v>
      </c>
      <c r="E23" s="18" t="s">
        <v>2558</v>
      </c>
      <c r="F23" s="18" t="s">
        <v>2797</v>
      </c>
      <c r="G23" s="18" t="s">
        <v>2792</v>
      </c>
      <c r="H23" s="22">
        <v>6</v>
      </c>
      <c r="I23" s="22">
        <v>22</v>
      </c>
      <c r="J23" s="22">
        <v>0</v>
      </c>
      <c r="K23" s="22">
        <v>1</v>
      </c>
      <c r="L23" s="22">
        <v>9</v>
      </c>
      <c r="M23" s="22">
        <v>0</v>
      </c>
      <c r="N23" s="21">
        <f t="shared" si="8"/>
        <v>31</v>
      </c>
      <c r="O23">
        <f t="shared" si="9"/>
        <v>0</v>
      </c>
    </row>
    <row r="24" spans="1:15" ht="15.75" customHeight="1">
      <c r="A24" s="10">
        <f t="shared" si="7"/>
        <v>10</v>
      </c>
      <c r="B24" s="11" t="s">
        <v>2639</v>
      </c>
      <c r="C24" s="11" t="s">
        <v>2494</v>
      </c>
      <c r="D24" s="17">
        <v>0</v>
      </c>
      <c r="E24" s="17" t="s">
        <v>2468</v>
      </c>
      <c r="F24" s="17" t="s">
        <v>2686</v>
      </c>
      <c r="G24" s="17" t="s">
        <v>2858</v>
      </c>
      <c r="H24" s="21">
        <v>10</v>
      </c>
      <c r="I24" s="21">
        <v>29</v>
      </c>
      <c r="J24" s="21">
        <v>0</v>
      </c>
      <c r="K24" s="21">
        <v>0</v>
      </c>
      <c r="L24" s="21">
        <v>0</v>
      </c>
      <c r="M24" s="21">
        <v>0</v>
      </c>
      <c r="N24" s="21">
        <f t="shared" si="8"/>
        <v>29</v>
      </c>
      <c r="O24">
        <f t="shared" si="9"/>
        <v>0</v>
      </c>
    </row>
    <row r="25" spans="1:15" ht="15.75" customHeight="1">
      <c r="A25" s="10">
        <f t="shared" si="7"/>
        <v>9</v>
      </c>
      <c r="B25" s="12" t="s">
        <v>2641</v>
      </c>
      <c r="C25" s="12" t="s">
        <v>2494</v>
      </c>
      <c r="D25" s="18" t="s">
        <v>2342</v>
      </c>
      <c r="E25" s="18" t="s">
        <v>2574</v>
      </c>
      <c r="F25" s="18" t="s">
        <v>2846</v>
      </c>
      <c r="G25" s="18" t="s">
        <v>2611</v>
      </c>
      <c r="H25" s="22">
        <v>9</v>
      </c>
      <c r="I25" s="22">
        <v>55</v>
      </c>
      <c r="J25" s="22">
        <v>1</v>
      </c>
      <c r="K25" s="22">
        <v>2</v>
      </c>
      <c r="L25" s="22">
        <v>22</v>
      </c>
      <c r="M25" s="22">
        <v>0</v>
      </c>
      <c r="N25" s="21">
        <f t="shared" si="8"/>
        <v>77</v>
      </c>
      <c r="O25">
        <f t="shared" si="9"/>
        <v>1</v>
      </c>
    </row>
    <row r="26" spans="1:15" ht="15.75" customHeight="1">
      <c r="A26" s="10">
        <f t="shared" si="7"/>
        <v>8</v>
      </c>
      <c r="B26" s="11" t="s">
        <v>2642</v>
      </c>
      <c r="C26" s="11" t="s">
        <v>2494</v>
      </c>
      <c r="D26" s="17">
        <v>0</v>
      </c>
      <c r="E26" s="17" t="s">
        <v>2377</v>
      </c>
      <c r="F26" s="17" t="s">
        <v>2847</v>
      </c>
      <c r="G26" s="17" t="s">
        <v>2683</v>
      </c>
      <c r="H26" s="21">
        <v>7</v>
      </c>
      <c r="I26" s="21">
        <v>30</v>
      </c>
      <c r="J26" s="21">
        <v>0</v>
      </c>
      <c r="K26" s="21">
        <v>0</v>
      </c>
      <c r="L26" s="21">
        <v>0</v>
      </c>
      <c r="M26" s="21">
        <v>0</v>
      </c>
      <c r="N26" s="21">
        <f t="shared" si="8"/>
        <v>30</v>
      </c>
      <c r="O26">
        <f t="shared" si="9"/>
        <v>0</v>
      </c>
    </row>
    <row r="27" spans="1:15" ht="15.75" customHeight="1">
      <c r="A27" s="10">
        <f t="shared" si="7"/>
        <v>7</v>
      </c>
      <c r="B27" s="12" t="s">
        <v>2644</v>
      </c>
      <c r="C27" s="12" t="s">
        <v>2494</v>
      </c>
      <c r="D27" s="18" t="s">
        <v>2342</v>
      </c>
      <c r="E27" s="18" t="s">
        <v>2395</v>
      </c>
      <c r="F27" s="18" t="s">
        <v>2848</v>
      </c>
      <c r="G27" s="18" t="s">
        <v>2393</v>
      </c>
      <c r="H27" s="22">
        <v>8</v>
      </c>
      <c r="I27" s="22">
        <v>34</v>
      </c>
      <c r="J27" s="22">
        <v>1</v>
      </c>
      <c r="K27" s="22">
        <v>1</v>
      </c>
      <c r="L27" s="22">
        <v>3</v>
      </c>
      <c r="M27" s="22">
        <v>0</v>
      </c>
      <c r="N27" s="21">
        <f t="shared" si="8"/>
        <v>37</v>
      </c>
      <c r="O27">
        <f t="shared" si="9"/>
        <v>1</v>
      </c>
    </row>
    <row r="28" spans="1:15" ht="15.75" customHeight="1">
      <c r="A28" s="10">
        <f t="shared" si="7"/>
        <v>6</v>
      </c>
      <c r="B28" s="11" t="s">
        <v>2646</v>
      </c>
      <c r="C28" s="11" t="s">
        <v>2494</v>
      </c>
      <c r="D28" s="17">
        <v>0</v>
      </c>
      <c r="E28" s="17" t="s">
        <v>2474</v>
      </c>
      <c r="F28" s="17" t="s">
        <v>2783</v>
      </c>
      <c r="G28" s="17" t="s">
        <v>2792</v>
      </c>
      <c r="H28" s="21">
        <v>11</v>
      </c>
      <c r="I28" s="21">
        <v>57</v>
      </c>
      <c r="J28" s="21">
        <v>0</v>
      </c>
      <c r="K28" s="21">
        <v>0</v>
      </c>
      <c r="L28" s="21">
        <v>0</v>
      </c>
      <c r="M28" s="21">
        <v>0</v>
      </c>
      <c r="N28" s="21">
        <f t="shared" si="8"/>
        <v>57</v>
      </c>
      <c r="O28">
        <f t="shared" si="9"/>
        <v>0</v>
      </c>
    </row>
    <row r="29" spans="1:15" ht="15.75" customHeight="1">
      <c r="A29" s="10">
        <f t="shared" si="7"/>
        <v>5</v>
      </c>
      <c r="B29" s="12" t="s">
        <v>2649</v>
      </c>
      <c r="C29" s="12" t="s">
        <v>2494</v>
      </c>
      <c r="D29" s="18" t="s">
        <v>2342</v>
      </c>
      <c r="E29" s="18" t="s">
        <v>2410</v>
      </c>
      <c r="F29" s="18" t="s">
        <v>2849</v>
      </c>
      <c r="G29" s="18" t="s">
        <v>2488</v>
      </c>
      <c r="H29" s="22">
        <v>5</v>
      </c>
      <c r="I29" s="22">
        <v>20</v>
      </c>
      <c r="J29" s="22">
        <v>0</v>
      </c>
      <c r="K29" s="22">
        <v>0</v>
      </c>
      <c r="L29" s="22">
        <v>0</v>
      </c>
      <c r="M29" s="22">
        <v>0</v>
      </c>
      <c r="N29" s="21">
        <f t="shared" si="8"/>
        <v>20</v>
      </c>
      <c r="O29">
        <f t="shared" si="9"/>
        <v>0</v>
      </c>
    </row>
    <row r="30" spans="1:15" ht="15.75" customHeight="1">
      <c r="A30" s="10">
        <f t="shared" si="7"/>
        <v>4</v>
      </c>
      <c r="B30" s="11" t="s">
        <v>2851</v>
      </c>
      <c r="C30" s="11" t="s">
        <v>2494</v>
      </c>
      <c r="D30" s="17" t="s">
        <v>2342</v>
      </c>
      <c r="E30" s="17" t="s">
        <v>2347</v>
      </c>
      <c r="F30" s="17" t="s">
        <v>2492</v>
      </c>
      <c r="G30" s="17" t="s">
        <v>2429</v>
      </c>
      <c r="H30" s="21">
        <v>5</v>
      </c>
      <c r="I30" s="21">
        <v>5</v>
      </c>
      <c r="J30" s="21">
        <v>0</v>
      </c>
      <c r="K30" s="21">
        <v>2</v>
      </c>
      <c r="L30" s="21">
        <v>24</v>
      </c>
      <c r="M30" s="21">
        <v>0</v>
      </c>
      <c r="N30" s="21">
        <f t="shared" si="8"/>
        <v>29</v>
      </c>
      <c r="O30">
        <f t="shared" si="9"/>
        <v>0</v>
      </c>
    </row>
    <row r="31" spans="1:15" ht="15.75" customHeight="1">
      <c r="A31" s="10">
        <f t="shared" si="7"/>
        <v>3</v>
      </c>
      <c r="B31" s="12" t="s">
        <v>2654</v>
      </c>
      <c r="C31" s="12" t="s">
        <v>2494</v>
      </c>
      <c r="D31" s="18">
        <v>0</v>
      </c>
      <c r="E31" s="18" t="s">
        <v>2558</v>
      </c>
      <c r="F31" s="18" t="s">
        <v>2418</v>
      </c>
      <c r="G31" s="18" t="s">
        <v>2427</v>
      </c>
      <c r="H31" s="22">
        <v>2</v>
      </c>
      <c r="I31" s="22">
        <v>2</v>
      </c>
      <c r="J31" s="22">
        <v>0</v>
      </c>
      <c r="K31" s="22">
        <v>0</v>
      </c>
      <c r="L31" s="22">
        <v>0</v>
      </c>
      <c r="M31" s="22">
        <v>0</v>
      </c>
      <c r="N31" s="21">
        <f t="shared" si="8"/>
        <v>2</v>
      </c>
      <c r="O31">
        <f t="shared" si="9"/>
        <v>0</v>
      </c>
    </row>
    <row r="32" spans="1:15" ht="15.75" customHeight="1">
      <c r="A32" s="10">
        <f t="shared" si="7"/>
        <v>2</v>
      </c>
      <c r="B32" s="11" t="s">
        <v>2657</v>
      </c>
      <c r="C32" s="11" t="s">
        <v>2494</v>
      </c>
      <c r="D32" s="17">
        <v>0</v>
      </c>
      <c r="E32" s="17" t="s">
        <v>2383</v>
      </c>
      <c r="F32" s="17" t="s">
        <v>2616</v>
      </c>
      <c r="G32" s="17" t="s">
        <v>2514</v>
      </c>
      <c r="H32" s="21">
        <v>6</v>
      </c>
      <c r="I32" s="21">
        <v>28</v>
      </c>
      <c r="J32" s="21">
        <v>0</v>
      </c>
      <c r="K32" s="21">
        <v>1</v>
      </c>
      <c r="L32" s="21">
        <v>1</v>
      </c>
      <c r="M32" s="21">
        <v>0</v>
      </c>
      <c r="N32" s="21">
        <f t="shared" si="8"/>
        <v>29</v>
      </c>
      <c r="O32">
        <f t="shared" si="9"/>
        <v>0</v>
      </c>
    </row>
    <row r="33" spans="1:15" ht="15.75" customHeight="1">
      <c r="A33" s="10">
        <f t="shared" si="7"/>
        <v>1</v>
      </c>
      <c r="B33" s="12" t="s">
        <v>2659</v>
      </c>
      <c r="C33" s="12" t="s">
        <v>2494</v>
      </c>
      <c r="D33" s="18" t="s">
        <v>2342</v>
      </c>
      <c r="E33" s="18" t="s">
        <v>2468</v>
      </c>
      <c r="F33" s="18" t="s">
        <v>2852</v>
      </c>
      <c r="G33" s="18" t="s">
        <v>2397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1">
        <f t="shared" si="8"/>
        <v>0</v>
      </c>
      <c r="O33">
        <f t="shared" si="9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317">
    <outlinePr summaryBelow="0" summaryRight="0"/>
  </sheetPr>
  <dimension ref="A1:Q1002"/>
  <sheetViews>
    <sheetView workbookViewId="0">
      <selection activeCell="B9" sqref="B9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3.5</v>
      </c>
      <c r="I2" s="2">
        <v>46.5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0.4</v>
      </c>
      <c r="I3" s="7">
        <f>COUNTIFS($A$12:$A$99,"&lt;="&amp;$B$2,$H$12:$H$99,"&gt;-1",I12:I99,"&lt;"&amp;I$2)/COUNTIFS($H$12:$H$99,"&gt;-1",$A$12:$A$99,"&lt;="&amp;$B$2,I$12:I$99,"&lt;&gt;"&amp;I$2)</f>
        <v>0.53333333333333333</v>
      </c>
      <c r="J3" s="7">
        <f>COUNTIFS($A$12:$A$99,"&lt;="&amp;$B$2,$H$12:$H$99,"&gt;-1",J12:J99,"&lt;"&amp;J$2)/COUNTIFS($H$12:$H$99,"&gt;-1",$A$12:$A$99,"&lt;="&amp;$B$2,J$12:J$99,"&lt;&gt;"&amp;J$2)</f>
        <v>0.6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150</v>
      </c>
      <c r="I4" s="8">
        <f>IF(I3&gt;0.5, 100/(1-1/I3),100/I3-100)</f>
        <v>-114.28571428571429</v>
      </c>
      <c r="J4" s="8">
        <f>IF(J3&gt;0.5, 100/(1-1/J3),100/J3-100)</f>
        <v>-149.99999999999997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0.42857142857142855</v>
      </c>
      <c r="I5" s="7">
        <f>COUNTIFS($A$12:$A$99,"&lt;="&amp;$B$2,$H$12:$H$99,"&gt;-1",$D$12:$D$99,"@*",I$12:I$99,"&lt;"&amp;I$2)/COUNTIFS($A$12:$A$99,"&lt;="&amp;$B$2,$H$12:$H$99,"&gt;-1",$D$12:$D$99,"@*",I$12:I$99,"&lt;&gt;"&amp;I$2)</f>
        <v>0.42857142857142855</v>
      </c>
      <c r="J5" s="7">
        <f>COUNTIFS($A$12:$A$99,"&lt;="&amp;$B$2,$H$12:$H$99,"&gt;-1",$D$12:$D$99,"@*",J$12:J$99,"&lt;"&amp;J$2)/COUNTIFS($A$12:$A$99,"&lt;="&amp;$B$2,$H$12:$H$99,"&gt;-1",$D$12:$D$99,"@*",J$12:J$99,"&lt;&gt;"&amp;J$2)</f>
        <v>0.7142857142857143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133.33333333333334</v>
      </c>
      <c r="I6" s="8">
        <f>IF(I5&gt;0.5, 100/(1-1/I5),100/I5-100)</f>
        <v>133.33333333333334</v>
      </c>
      <c r="J6" s="8">
        <f>IF(J5&gt;0.5, 100/(1-1/J5),100/J5-100)</f>
        <v>-250.00000000000006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0.375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0.625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0.5</v>
      </c>
    </row>
    <row r="8" spans="1:17" ht="15.75" customHeight="1">
      <c r="A8" s="1"/>
      <c r="B8" t="s">
        <v>266</v>
      </c>
      <c r="D8" s="8"/>
      <c r="G8" s="3" t="s">
        <v>2318</v>
      </c>
      <c r="H8" s="8">
        <f>IF(H7&gt;0.5, 100/(1-1/H7),100/H7-100)</f>
        <v>166.66666666666669</v>
      </c>
      <c r="I8" s="8">
        <f>IF(I7&gt;0.5, 100/(1-1/I7),100/I7-100)</f>
        <v>-166.66666666666663</v>
      </c>
      <c r="J8" s="8">
        <f>IF(J7&gt;0.5, 100/(1-1/J7),100/J7-100)</f>
        <v>100</v>
      </c>
    </row>
    <row r="9" spans="1:17" ht="15.75" customHeight="1">
      <c r="A9" s="1"/>
      <c r="B9" s="1" t="s">
        <v>2865</v>
      </c>
      <c r="C9" s="1"/>
      <c r="D9" s="14"/>
      <c r="E9" s="14"/>
      <c r="F9" s="14"/>
      <c r="G9" s="23" t="s">
        <v>2321</v>
      </c>
      <c r="H9" s="24">
        <f>INDEX(espn!$I:$I,MATCH(B8,espn!$A:$A,0),1)</f>
        <v>4</v>
      </c>
      <c r="I9" s="24">
        <f>INDEX(espn!$J:$J,MATCH(B8,espn!$A:$A,0),1)</f>
        <v>52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2471</v>
      </c>
      <c r="C12" s="11" t="s">
        <v>2494</v>
      </c>
      <c r="D12" s="17" t="s">
        <v>2342</v>
      </c>
      <c r="E12" s="17" t="s">
        <v>2355</v>
      </c>
      <c r="F12" s="17" t="s">
        <v>2844</v>
      </c>
      <c r="G12" s="17" t="s">
        <v>2676</v>
      </c>
      <c r="H12" s="21">
        <v>5</v>
      </c>
      <c r="I12" s="21">
        <v>42</v>
      </c>
      <c r="J12" s="21">
        <v>2</v>
      </c>
    </row>
    <row r="13" spans="1:17" ht="15.75" customHeight="1">
      <c r="A13" s="10">
        <f t="shared" si="0"/>
        <v>21</v>
      </c>
      <c r="B13" s="12" t="s">
        <v>2412</v>
      </c>
      <c r="C13" s="12" t="s">
        <v>2494</v>
      </c>
      <c r="D13" s="18">
        <v>0</v>
      </c>
      <c r="E13" s="18" t="s">
        <v>2366</v>
      </c>
      <c r="F13" s="18" t="s">
        <v>2696</v>
      </c>
      <c r="G13" s="18" t="s">
        <v>2357</v>
      </c>
      <c r="H13" s="22">
        <v>1</v>
      </c>
      <c r="I13" s="22">
        <v>1</v>
      </c>
      <c r="J13" s="22">
        <v>0</v>
      </c>
    </row>
    <row r="14" spans="1:17" ht="15.75" customHeight="1">
      <c r="A14" s="10">
        <f t="shared" si="0"/>
        <v>20</v>
      </c>
      <c r="B14" s="11" t="s">
        <v>2414</v>
      </c>
      <c r="C14" s="11" t="s">
        <v>2494</v>
      </c>
      <c r="D14" s="17" t="s">
        <v>2342</v>
      </c>
      <c r="E14" s="17" t="s">
        <v>2341</v>
      </c>
      <c r="F14" s="17" t="s">
        <v>2717</v>
      </c>
      <c r="G14" s="17" t="s">
        <v>2354</v>
      </c>
      <c r="H14" s="21">
        <v>3</v>
      </c>
      <c r="I14" s="21">
        <v>-2</v>
      </c>
      <c r="J14" s="21">
        <v>0</v>
      </c>
    </row>
    <row r="15" spans="1:17" ht="15.75" customHeight="1">
      <c r="A15" s="10">
        <f t="shared" si="0"/>
        <v>19</v>
      </c>
      <c r="B15" s="12" t="s">
        <v>2417</v>
      </c>
      <c r="C15" s="12" t="s">
        <v>2494</v>
      </c>
      <c r="D15" s="18">
        <v>0</v>
      </c>
      <c r="E15" s="18" t="s">
        <v>2343</v>
      </c>
      <c r="F15" s="18" t="s">
        <v>2845</v>
      </c>
      <c r="G15" s="18" t="s">
        <v>2500</v>
      </c>
      <c r="H15" s="22">
        <v>4</v>
      </c>
      <c r="I15" s="22">
        <v>45</v>
      </c>
      <c r="J15" s="22">
        <v>1</v>
      </c>
    </row>
    <row r="16" spans="1:17" ht="15.75" customHeight="1">
      <c r="A16" s="10">
        <f t="shared" si="0"/>
        <v>18</v>
      </c>
      <c r="B16" s="11" t="s">
        <v>2419</v>
      </c>
      <c r="C16" s="11" t="s">
        <v>2494</v>
      </c>
      <c r="D16" s="17" t="s">
        <v>2342</v>
      </c>
      <c r="E16" s="17" t="s">
        <v>2468</v>
      </c>
      <c r="F16" s="17" t="s">
        <v>2396</v>
      </c>
      <c r="G16" s="17" t="s">
        <v>2580</v>
      </c>
      <c r="H16" s="21">
        <v>1</v>
      </c>
      <c r="I16" s="21">
        <v>6</v>
      </c>
      <c r="J16" s="21">
        <v>0</v>
      </c>
    </row>
    <row r="17" spans="1:10" ht="15.75" customHeight="1">
      <c r="A17" s="10">
        <f t="shared" si="0"/>
        <v>17</v>
      </c>
      <c r="B17" s="12" t="s">
        <v>2422</v>
      </c>
      <c r="C17" s="12" t="s">
        <v>2494</v>
      </c>
      <c r="D17" s="18">
        <v>0</v>
      </c>
      <c r="E17" s="18" t="s">
        <v>2479</v>
      </c>
      <c r="F17" s="18" t="s">
        <v>2866</v>
      </c>
      <c r="G17" s="18" t="s">
        <v>2766</v>
      </c>
      <c r="H17" s="22">
        <v>2</v>
      </c>
      <c r="I17" s="22">
        <v>15</v>
      </c>
      <c r="J17" s="22">
        <v>0</v>
      </c>
    </row>
    <row r="18" spans="1:10" ht="15.75" customHeight="1">
      <c r="A18" s="10">
        <f t="shared" si="0"/>
        <v>16</v>
      </c>
      <c r="B18" s="11" t="s">
        <v>2633</v>
      </c>
      <c r="C18" s="11" t="s">
        <v>2494</v>
      </c>
      <c r="D18" s="17">
        <v>0</v>
      </c>
      <c r="E18" s="17" t="s">
        <v>2558</v>
      </c>
      <c r="F18" s="17" t="s">
        <v>2797</v>
      </c>
      <c r="G18" s="17" t="s">
        <v>2524</v>
      </c>
      <c r="H18" s="21">
        <v>7</v>
      </c>
      <c r="I18" s="21">
        <v>126</v>
      </c>
      <c r="J18" s="21">
        <v>0</v>
      </c>
    </row>
    <row r="19" spans="1:10" ht="15.75" customHeight="1">
      <c r="A19" s="10">
        <f t="shared" si="0"/>
        <v>15</v>
      </c>
      <c r="B19" s="12" t="s">
        <v>2639</v>
      </c>
      <c r="C19" s="12" t="s">
        <v>2494</v>
      </c>
      <c r="D19" s="18">
        <v>0</v>
      </c>
      <c r="E19" s="18" t="s">
        <v>2468</v>
      </c>
      <c r="F19" s="18" t="s">
        <v>2686</v>
      </c>
      <c r="G19" s="18" t="s">
        <v>2573</v>
      </c>
      <c r="H19" s="22">
        <v>5</v>
      </c>
      <c r="I19" s="22">
        <v>101</v>
      </c>
      <c r="J19" s="22">
        <v>0</v>
      </c>
    </row>
    <row r="20" spans="1:10" ht="15.75" customHeight="1">
      <c r="A20" s="10">
        <f t="shared" si="0"/>
        <v>14</v>
      </c>
      <c r="B20" s="11" t="s">
        <v>2641</v>
      </c>
      <c r="C20" s="11" t="s">
        <v>2494</v>
      </c>
      <c r="D20" s="17" t="s">
        <v>2342</v>
      </c>
      <c r="E20" s="17" t="s">
        <v>2574</v>
      </c>
      <c r="F20" s="17" t="s">
        <v>2846</v>
      </c>
      <c r="G20" s="17" t="s">
        <v>2860</v>
      </c>
      <c r="H20" s="21">
        <v>5</v>
      </c>
      <c r="I20" s="21">
        <v>42</v>
      </c>
      <c r="J20" s="21">
        <v>0</v>
      </c>
    </row>
    <row r="21" spans="1:10" ht="15.75" customHeight="1">
      <c r="A21" s="10">
        <f t="shared" si="0"/>
        <v>13</v>
      </c>
      <c r="B21" s="12" t="s">
        <v>2642</v>
      </c>
      <c r="C21" s="12" t="s">
        <v>2494</v>
      </c>
      <c r="D21" s="18">
        <v>0</v>
      </c>
      <c r="E21" s="18" t="s">
        <v>2377</v>
      </c>
      <c r="F21" s="18" t="s">
        <v>2847</v>
      </c>
      <c r="G21" s="18" t="s">
        <v>2434</v>
      </c>
      <c r="H21" s="22">
        <v>2</v>
      </c>
      <c r="I21" s="22">
        <v>13</v>
      </c>
      <c r="J21" s="22">
        <v>0</v>
      </c>
    </row>
    <row r="22" spans="1:10" ht="15.75" customHeight="1">
      <c r="A22" s="10">
        <f t="shared" si="0"/>
        <v>12</v>
      </c>
      <c r="B22" s="11" t="s">
        <v>2644</v>
      </c>
      <c r="C22" s="11" t="s">
        <v>2494</v>
      </c>
      <c r="D22" s="17" t="s">
        <v>2342</v>
      </c>
      <c r="E22" s="17" t="s">
        <v>2395</v>
      </c>
      <c r="F22" s="17" t="s">
        <v>2848</v>
      </c>
      <c r="G22" s="17" t="s">
        <v>2500</v>
      </c>
      <c r="H22" s="21">
        <v>4</v>
      </c>
      <c r="I22" s="21">
        <v>86</v>
      </c>
      <c r="J22" s="21">
        <v>0</v>
      </c>
    </row>
    <row r="23" spans="1:10" ht="15.75" customHeight="1">
      <c r="A23" s="10">
        <f t="shared" si="0"/>
        <v>11</v>
      </c>
      <c r="B23" s="12" t="s">
        <v>2646</v>
      </c>
      <c r="C23" s="12" t="s">
        <v>2494</v>
      </c>
      <c r="D23" s="18">
        <v>0</v>
      </c>
      <c r="E23" s="18" t="s">
        <v>2474</v>
      </c>
      <c r="F23" s="18" t="s">
        <v>2783</v>
      </c>
      <c r="G23" s="18" t="s">
        <v>2530</v>
      </c>
      <c r="H23" s="22">
        <v>6</v>
      </c>
      <c r="I23" s="22">
        <v>77</v>
      </c>
      <c r="J23" s="22">
        <v>1</v>
      </c>
    </row>
    <row r="24" spans="1:10" ht="15.75" customHeight="1">
      <c r="A24" s="10">
        <f t="shared" si="0"/>
        <v>10</v>
      </c>
      <c r="B24" s="11" t="s">
        <v>2649</v>
      </c>
      <c r="C24" s="11" t="s">
        <v>2494</v>
      </c>
      <c r="D24" s="17" t="s">
        <v>2342</v>
      </c>
      <c r="E24" s="17" t="s">
        <v>2410</v>
      </c>
      <c r="F24" s="17" t="s">
        <v>2849</v>
      </c>
      <c r="G24" s="17" t="s">
        <v>2524</v>
      </c>
      <c r="H24" s="21">
        <v>4</v>
      </c>
      <c r="I24" s="21">
        <v>57</v>
      </c>
      <c r="J24" s="21">
        <v>0</v>
      </c>
    </row>
    <row r="25" spans="1:10" ht="15.75" customHeight="1">
      <c r="A25" s="10">
        <f t="shared" si="0"/>
        <v>9</v>
      </c>
      <c r="B25" s="12" t="s">
        <v>2651</v>
      </c>
      <c r="C25" s="12" t="s">
        <v>2494</v>
      </c>
      <c r="D25" s="18">
        <v>0</v>
      </c>
      <c r="E25" s="18" t="s">
        <v>2479</v>
      </c>
      <c r="F25" s="18" t="s">
        <v>2850</v>
      </c>
      <c r="G25" s="18" t="s">
        <v>2592</v>
      </c>
      <c r="H25" s="22">
        <v>1</v>
      </c>
      <c r="I25" s="22">
        <v>3</v>
      </c>
      <c r="J25" s="22">
        <v>1</v>
      </c>
    </row>
    <row r="26" spans="1:10" ht="15.75" customHeight="1">
      <c r="A26" s="10">
        <f t="shared" si="0"/>
        <v>8</v>
      </c>
      <c r="B26" s="11" t="s">
        <v>2653</v>
      </c>
      <c r="C26" s="11" t="s">
        <v>2494</v>
      </c>
      <c r="D26" s="17" t="s">
        <v>2342</v>
      </c>
      <c r="E26" s="17" t="s">
        <v>2420</v>
      </c>
      <c r="F26" s="17" t="s">
        <v>2718</v>
      </c>
      <c r="G26" s="17" t="s">
        <v>2530</v>
      </c>
      <c r="H26" s="21">
        <v>3</v>
      </c>
      <c r="I26" s="21">
        <v>38</v>
      </c>
      <c r="J26" s="21">
        <v>0</v>
      </c>
    </row>
    <row r="27" spans="1:10" ht="15.75" customHeight="1">
      <c r="A27" s="10">
        <f t="shared" si="0"/>
        <v>7</v>
      </c>
      <c r="B27" s="12" t="s">
        <v>2851</v>
      </c>
      <c r="C27" s="12" t="s">
        <v>2494</v>
      </c>
      <c r="D27" s="18" t="s">
        <v>2342</v>
      </c>
      <c r="E27" s="18" t="s">
        <v>2347</v>
      </c>
      <c r="F27" s="18" t="s">
        <v>2492</v>
      </c>
      <c r="G27" s="18" t="s">
        <v>2592</v>
      </c>
      <c r="H27" s="22">
        <v>2</v>
      </c>
      <c r="I27" s="22">
        <v>14</v>
      </c>
      <c r="J27" s="22">
        <v>0</v>
      </c>
    </row>
    <row r="28" spans="1:10" ht="15.75" customHeight="1">
      <c r="A28" s="10">
        <f t="shared" si="0"/>
        <v>6</v>
      </c>
      <c r="B28" s="11" t="s">
        <v>2654</v>
      </c>
      <c r="C28" s="11" t="s">
        <v>2494</v>
      </c>
      <c r="D28" s="17">
        <v>0</v>
      </c>
      <c r="E28" s="17" t="s">
        <v>2558</v>
      </c>
      <c r="F28" s="17" t="s">
        <v>2418</v>
      </c>
      <c r="G28" s="17" t="s">
        <v>2354</v>
      </c>
      <c r="H28" s="21">
        <v>0</v>
      </c>
      <c r="I28" s="21">
        <v>0</v>
      </c>
      <c r="J28" s="21">
        <v>0</v>
      </c>
    </row>
    <row r="29" spans="1:10" ht="15.75" customHeight="1">
      <c r="A29" s="10">
        <f t="shared" si="0"/>
        <v>5</v>
      </c>
      <c r="B29" s="12" t="s">
        <v>2656</v>
      </c>
      <c r="C29" s="12" t="s">
        <v>2494</v>
      </c>
      <c r="D29" s="18" t="s">
        <v>2342</v>
      </c>
      <c r="E29" s="18" t="s">
        <v>2479</v>
      </c>
      <c r="F29" s="18" t="s">
        <v>2867</v>
      </c>
      <c r="G29" s="18" t="s">
        <v>2434</v>
      </c>
      <c r="H29" s="22">
        <v>4</v>
      </c>
      <c r="I29" s="22">
        <v>85</v>
      </c>
      <c r="J29" s="22">
        <v>1</v>
      </c>
    </row>
    <row r="30" spans="1:10" ht="15.75" customHeight="1">
      <c r="A30" s="10">
        <f t="shared" si="0"/>
        <v>4</v>
      </c>
      <c r="B30" s="11" t="s">
        <v>2657</v>
      </c>
      <c r="C30" s="11" t="s">
        <v>2494</v>
      </c>
      <c r="D30" s="17">
        <v>0</v>
      </c>
      <c r="E30" s="17" t="s">
        <v>2383</v>
      </c>
      <c r="F30" s="17" t="s">
        <v>2616</v>
      </c>
      <c r="G30" s="17" t="s">
        <v>2868</v>
      </c>
      <c r="H30" s="21">
        <v>5</v>
      </c>
      <c r="I30" s="21">
        <v>39</v>
      </c>
      <c r="J30" s="21">
        <v>1</v>
      </c>
    </row>
    <row r="31" spans="1:10" ht="15.75" customHeight="1">
      <c r="A31" s="10">
        <f t="shared" si="0"/>
        <v>3</v>
      </c>
      <c r="B31" s="12" t="s">
        <v>2659</v>
      </c>
      <c r="C31" s="12" t="s">
        <v>2494</v>
      </c>
      <c r="D31" s="18" t="s">
        <v>2342</v>
      </c>
      <c r="E31" s="18" t="s">
        <v>2468</v>
      </c>
      <c r="F31" s="18" t="s">
        <v>2852</v>
      </c>
      <c r="G31" s="18" t="s">
        <v>2761</v>
      </c>
      <c r="H31" s="22">
        <v>2</v>
      </c>
      <c r="I31" s="22">
        <v>50</v>
      </c>
      <c r="J31" s="22">
        <v>1</v>
      </c>
    </row>
    <row r="32" spans="1:10" ht="15.75" customHeight="1">
      <c r="A32" s="10">
        <f t="shared" si="0"/>
        <v>2</v>
      </c>
      <c r="B32" s="11" t="s">
        <v>2853</v>
      </c>
      <c r="C32" s="11" t="s">
        <v>2494</v>
      </c>
      <c r="D32" s="17">
        <v>0</v>
      </c>
      <c r="E32" s="17" t="s">
        <v>2548</v>
      </c>
      <c r="F32" s="17" t="s">
        <v>2854</v>
      </c>
      <c r="G32" s="17" t="s">
        <v>2434</v>
      </c>
      <c r="H32" s="21">
        <v>6</v>
      </c>
      <c r="I32" s="21">
        <v>98</v>
      </c>
      <c r="J32" s="21">
        <v>0</v>
      </c>
    </row>
    <row r="33" spans="1:10" ht="15.75" customHeight="1">
      <c r="A33" s="10">
        <f t="shared" si="0"/>
        <v>1</v>
      </c>
      <c r="B33" s="12" t="s">
        <v>2661</v>
      </c>
      <c r="C33" s="12" t="s">
        <v>2494</v>
      </c>
      <c r="D33" s="18">
        <v>0</v>
      </c>
      <c r="E33" s="18" t="s">
        <v>287</v>
      </c>
      <c r="F33" s="18" t="s">
        <v>2855</v>
      </c>
      <c r="G33" s="18" t="s">
        <v>2573</v>
      </c>
      <c r="H33" s="22">
        <v>4</v>
      </c>
      <c r="I33" s="22">
        <v>25</v>
      </c>
      <c r="J33" s="22">
        <v>1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28">
    <outlinePr summaryBelow="0" summaryRight="0"/>
  </sheetPr>
  <dimension ref="A1:Q1002"/>
  <sheetViews>
    <sheetView workbookViewId="0">
      <selection activeCell="B9" sqref="B9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8.5</v>
      </c>
      <c r="I2" s="5">
        <v>30.5</v>
      </c>
      <c r="J2" s="5">
        <v>0.5</v>
      </c>
      <c r="K2" s="2">
        <v>5</v>
      </c>
      <c r="L2" s="2">
        <v>50.5</v>
      </c>
      <c r="M2" s="2">
        <v>0.5</v>
      </c>
      <c r="N2" s="5">
        <v>100.5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0.2</v>
      </c>
      <c r="I3" s="7">
        <f t="shared" si="1"/>
        <v>0.3</v>
      </c>
      <c r="J3" s="7">
        <f t="shared" si="1"/>
        <v>0.5</v>
      </c>
      <c r="K3" s="7">
        <f t="shared" si="1"/>
        <v>1</v>
      </c>
      <c r="L3" s="7">
        <f t="shared" si="1"/>
        <v>1</v>
      </c>
      <c r="M3" s="7">
        <f t="shared" si="1"/>
        <v>1</v>
      </c>
      <c r="N3" s="7">
        <f t="shared" si="1"/>
        <v>0.9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O4" si="2">IF(H3&gt;0.5, 100/(1-1/H3),100/H3-100)</f>
        <v>400</v>
      </c>
      <c r="I4" s="8">
        <f t="shared" si="2"/>
        <v>233.33333333333337</v>
      </c>
      <c r="J4" s="8">
        <f t="shared" si="2"/>
        <v>100</v>
      </c>
      <c r="K4" s="8" t="e">
        <f t="shared" si="2"/>
        <v>#DIV/0!</v>
      </c>
      <c r="L4" s="8" t="e">
        <f t="shared" si="2"/>
        <v>#DIV/0!</v>
      </c>
      <c r="M4" s="8" t="e">
        <f t="shared" si="2"/>
        <v>#DIV/0!</v>
      </c>
      <c r="N4" s="8">
        <f t="shared" si="2"/>
        <v>-899.99999999999955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0.25</v>
      </c>
      <c r="I5" s="7">
        <f t="shared" si="3"/>
        <v>0.75</v>
      </c>
      <c r="J5" s="7">
        <f t="shared" si="3"/>
        <v>0.75</v>
      </c>
      <c r="K5" s="7">
        <f t="shared" si="3"/>
        <v>1</v>
      </c>
      <c r="L5" s="7">
        <f t="shared" si="3"/>
        <v>1</v>
      </c>
      <c r="M5" s="7">
        <f t="shared" si="3"/>
        <v>1</v>
      </c>
      <c r="N5" s="7">
        <f t="shared" si="3"/>
        <v>1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>
        <f t="shared" ref="H6:O6" si="4">IF(H5&gt;0.5, 100/(1-1/H5),100/H5-100)</f>
        <v>300</v>
      </c>
      <c r="I6" s="8">
        <f t="shared" si="4"/>
        <v>-300.00000000000006</v>
      </c>
      <c r="J6" s="8">
        <f t="shared" si="4"/>
        <v>-300.00000000000006</v>
      </c>
      <c r="K6" s="8" t="e">
        <f t="shared" si="4"/>
        <v>#DIV/0!</v>
      </c>
      <c r="L6" s="8" t="e">
        <f t="shared" si="4"/>
        <v>#DIV/0!</v>
      </c>
      <c r="M6" s="8" t="e">
        <f t="shared" si="4"/>
        <v>#DIV/0!</v>
      </c>
      <c r="N6" s="8" t="e">
        <f t="shared" si="4"/>
        <v>#DIV/0!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0.16666666666666666</v>
      </c>
      <c r="I7" s="7">
        <f t="shared" si="5"/>
        <v>0</v>
      </c>
      <c r="J7" s="7">
        <f t="shared" si="5"/>
        <v>0.33333333333333331</v>
      </c>
      <c r="K7" s="7">
        <f t="shared" si="5"/>
        <v>1</v>
      </c>
      <c r="L7" s="7">
        <f t="shared" si="5"/>
        <v>1</v>
      </c>
      <c r="M7" s="7">
        <f t="shared" si="5"/>
        <v>1</v>
      </c>
      <c r="N7" s="7">
        <f t="shared" si="5"/>
        <v>0.83333333333333337</v>
      </c>
      <c r="O7" s="7">
        <f t="shared" si="5"/>
        <v>1</v>
      </c>
    </row>
    <row r="8" spans="1:17" ht="15.75" customHeight="1">
      <c r="A8" s="1"/>
      <c r="B8" t="s">
        <v>253</v>
      </c>
      <c r="F8" s="8"/>
      <c r="G8" s="3" t="s">
        <v>2318</v>
      </c>
      <c r="H8" s="8">
        <f t="shared" ref="H8:O8" si="6">IF(H7&gt;0.5, 100/(1-1/H7),100/H7-100)</f>
        <v>500</v>
      </c>
      <c r="I8" s="8" t="e">
        <f t="shared" si="6"/>
        <v>#DIV/0!</v>
      </c>
      <c r="J8" s="8">
        <f t="shared" si="6"/>
        <v>200</v>
      </c>
      <c r="K8" s="8" t="e">
        <f t="shared" si="6"/>
        <v>#DIV/0!</v>
      </c>
      <c r="L8" s="8" t="e">
        <f t="shared" si="6"/>
        <v>#DIV/0!</v>
      </c>
      <c r="M8" s="8" t="e">
        <f t="shared" si="6"/>
        <v>#DIV/0!</v>
      </c>
      <c r="N8" s="8">
        <f t="shared" si="6"/>
        <v>-500.00000000000011</v>
      </c>
      <c r="O8" s="8" t="e">
        <f t="shared" si="6"/>
        <v>#DIV/0!</v>
      </c>
    </row>
    <row r="9" spans="1:17" ht="15.75" customHeight="1">
      <c r="A9" s="1"/>
      <c r="B9" s="1" t="s">
        <v>2869</v>
      </c>
      <c r="C9" s="1"/>
      <c r="D9" s="14"/>
      <c r="E9" s="14"/>
      <c r="F9" s="14"/>
      <c r="G9" s="23" t="s">
        <v>2321</v>
      </c>
      <c r="H9" s="24">
        <f>INDEX(espn!$F:$F,MATCH(B8,espn!$A:$A,0),1)</f>
        <v>14</v>
      </c>
      <c r="I9" s="24">
        <f>INDEX(espn!$G:$G,MATCH(B8,espn!$A:$A,0),1)</f>
        <v>66</v>
      </c>
      <c r="J9" s="24"/>
      <c r="K9" s="24">
        <f>INDEX(espn!$I:$I,MATCH(B8,espn!$A:$A,0),1)</f>
        <v>1</v>
      </c>
      <c r="L9" s="24">
        <f>INDEX(espn!$J:$J,MATCH(B8,espn!$A:$A,0),1)</f>
        <v>7</v>
      </c>
      <c r="M9" s="24"/>
      <c r="N9" s="24">
        <f>I9+L9</f>
        <v>73</v>
      </c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14</v>
      </c>
      <c r="B12" s="11" t="s">
        <v>2639</v>
      </c>
      <c r="C12" s="11" t="s">
        <v>2494</v>
      </c>
      <c r="D12" s="17">
        <v>0</v>
      </c>
      <c r="E12" s="17" t="s">
        <v>2468</v>
      </c>
      <c r="F12" s="17" t="s">
        <v>2686</v>
      </c>
      <c r="G12" s="17" t="s">
        <v>2536</v>
      </c>
      <c r="H12" s="21">
        <v>7</v>
      </c>
      <c r="I12" s="21">
        <v>22</v>
      </c>
      <c r="J12" s="21">
        <v>2</v>
      </c>
      <c r="K12" s="21">
        <v>0</v>
      </c>
      <c r="L12" s="21">
        <v>0</v>
      </c>
      <c r="M12" s="21">
        <v>0</v>
      </c>
      <c r="N12" s="21">
        <f t="shared" ref="N12:N43" si="8">L12+I12</f>
        <v>22</v>
      </c>
      <c r="O12">
        <f t="shared" ref="O12:O43" si="9">M12+J12</f>
        <v>2</v>
      </c>
    </row>
    <row r="13" spans="1:17" ht="15.75" customHeight="1">
      <c r="A13" s="10">
        <f t="shared" si="7"/>
        <v>13</v>
      </c>
      <c r="B13" s="12" t="s">
        <v>2641</v>
      </c>
      <c r="C13" s="12" t="s">
        <v>2494</v>
      </c>
      <c r="D13" s="18" t="s">
        <v>2342</v>
      </c>
      <c r="E13" s="18" t="s">
        <v>2574</v>
      </c>
      <c r="F13" s="18" t="s">
        <v>2846</v>
      </c>
      <c r="G13" s="18" t="s">
        <v>2361</v>
      </c>
      <c r="H13" s="22">
        <v>2</v>
      </c>
      <c r="I13" s="22">
        <v>48</v>
      </c>
      <c r="J13" s="22">
        <v>0</v>
      </c>
      <c r="K13" s="22">
        <v>1</v>
      </c>
      <c r="L13" s="22">
        <v>13</v>
      </c>
      <c r="M13" s="22">
        <v>0</v>
      </c>
      <c r="N13" s="21">
        <f t="shared" si="8"/>
        <v>61</v>
      </c>
      <c r="O13">
        <f t="shared" si="9"/>
        <v>0</v>
      </c>
    </row>
    <row r="14" spans="1:17" ht="15.75" customHeight="1">
      <c r="A14" s="10">
        <f t="shared" si="7"/>
        <v>12</v>
      </c>
      <c r="B14" s="11" t="s">
        <v>2642</v>
      </c>
      <c r="C14" s="11" t="s">
        <v>2494</v>
      </c>
      <c r="D14" s="17">
        <v>0</v>
      </c>
      <c r="E14" s="17" t="s">
        <v>2377</v>
      </c>
      <c r="F14" s="17" t="s">
        <v>2847</v>
      </c>
      <c r="G14" s="17" t="s">
        <v>2505</v>
      </c>
      <c r="H14" s="21">
        <v>1</v>
      </c>
      <c r="I14" s="21">
        <v>6</v>
      </c>
      <c r="J14" s="21">
        <v>0</v>
      </c>
      <c r="K14" s="21">
        <v>4</v>
      </c>
      <c r="L14" s="21">
        <v>38</v>
      </c>
      <c r="M14" s="21">
        <v>0</v>
      </c>
      <c r="N14" s="21">
        <f t="shared" si="8"/>
        <v>44</v>
      </c>
      <c r="O14">
        <f t="shared" si="9"/>
        <v>0</v>
      </c>
    </row>
    <row r="15" spans="1:17" ht="15.75" customHeight="1">
      <c r="A15" s="10">
        <f t="shared" si="7"/>
        <v>11</v>
      </c>
      <c r="B15" s="12" t="s">
        <v>2644</v>
      </c>
      <c r="C15" s="12" t="s">
        <v>2494</v>
      </c>
      <c r="D15" s="18" t="s">
        <v>2342</v>
      </c>
      <c r="E15" s="18" t="s">
        <v>2395</v>
      </c>
      <c r="F15" s="18" t="s">
        <v>2848</v>
      </c>
      <c r="G15" s="18" t="s">
        <v>2714</v>
      </c>
      <c r="H15" s="22">
        <v>5</v>
      </c>
      <c r="I15" s="22">
        <v>16</v>
      </c>
      <c r="J15" s="22">
        <v>0</v>
      </c>
      <c r="K15" s="22">
        <v>1</v>
      </c>
      <c r="L15" s="22">
        <v>1</v>
      </c>
      <c r="M15" s="22">
        <v>0</v>
      </c>
      <c r="N15" s="21">
        <f t="shared" si="8"/>
        <v>17</v>
      </c>
      <c r="O15">
        <f t="shared" si="9"/>
        <v>0</v>
      </c>
    </row>
    <row r="16" spans="1:17" ht="15.75" customHeight="1">
      <c r="A16" s="10">
        <f t="shared" si="7"/>
        <v>10</v>
      </c>
      <c r="B16" s="11" t="s">
        <v>2646</v>
      </c>
      <c r="C16" s="11" t="s">
        <v>2494</v>
      </c>
      <c r="D16" s="17">
        <v>0</v>
      </c>
      <c r="E16" s="17" t="s">
        <v>2474</v>
      </c>
      <c r="F16" s="17" t="s">
        <v>2783</v>
      </c>
      <c r="G16" s="17" t="s">
        <v>2364</v>
      </c>
      <c r="H16" s="21">
        <v>1</v>
      </c>
      <c r="I16" s="21">
        <v>34</v>
      </c>
      <c r="J16" s="21">
        <v>0</v>
      </c>
      <c r="K16" s="21">
        <v>3</v>
      </c>
      <c r="L16" s="21">
        <v>21</v>
      </c>
      <c r="M16" s="21">
        <v>0</v>
      </c>
      <c r="N16" s="21">
        <f t="shared" si="8"/>
        <v>55</v>
      </c>
      <c r="O16">
        <f t="shared" si="9"/>
        <v>0</v>
      </c>
    </row>
    <row r="17" spans="1:15" ht="15.75" customHeight="1">
      <c r="A17" s="10">
        <f t="shared" si="7"/>
        <v>9</v>
      </c>
      <c r="B17" s="12" t="s">
        <v>2649</v>
      </c>
      <c r="C17" s="12" t="s">
        <v>2494</v>
      </c>
      <c r="D17" s="18" t="s">
        <v>2342</v>
      </c>
      <c r="E17" s="18" t="s">
        <v>2410</v>
      </c>
      <c r="F17" s="18" t="s">
        <v>2849</v>
      </c>
      <c r="G17" s="18" t="s">
        <v>2556</v>
      </c>
      <c r="H17" s="22">
        <v>9</v>
      </c>
      <c r="I17" s="22">
        <v>28</v>
      </c>
      <c r="J17" s="22">
        <v>0</v>
      </c>
      <c r="K17" s="22">
        <v>2</v>
      </c>
      <c r="L17" s="22">
        <v>1</v>
      </c>
      <c r="M17" s="22">
        <v>0</v>
      </c>
      <c r="N17" s="21">
        <f t="shared" si="8"/>
        <v>29</v>
      </c>
      <c r="O17">
        <f t="shared" si="9"/>
        <v>0</v>
      </c>
    </row>
    <row r="18" spans="1:15" ht="15.75" customHeight="1">
      <c r="A18" s="10">
        <f t="shared" si="7"/>
        <v>8</v>
      </c>
      <c r="B18" s="11" t="s">
        <v>2651</v>
      </c>
      <c r="C18" s="11" t="s">
        <v>2494</v>
      </c>
      <c r="D18" s="17">
        <v>0</v>
      </c>
      <c r="E18" s="17" t="s">
        <v>2479</v>
      </c>
      <c r="F18" s="17" t="s">
        <v>2850</v>
      </c>
      <c r="G18" s="17" t="s">
        <v>2576</v>
      </c>
      <c r="H18" s="21">
        <v>15</v>
      </c>
      <c r="I18" s="21">
        <v>113</v>
      </c>
      <c r="J18" s="21">
        <v>0</v>
      </c>
      <c r="K18" s="21">
        <v>1</v>
      </c>
      <c r="L18" s="21">
        <v>8</v>
      </c>
      <c r="M18" s="21">
        <v>0</v>
      </c>
      <c r="N18" s="21">
        <f t="shared" si="8"/>
        <v>121</v>
      </c>
      <c r="O18">
        <f t="shared" si="9"/>
        <v>0</v>
      </c>
    </row>
    <row r="19" spans="1:15" ht="15.75" customHeight="1">
      <c r="A19" s="10">
        <f t="shared" si="7"/>
        <v>7</v>
      </c>
      <c r="B19" s="12" t="s">
        <v>2653</v>
      </c>
      <c r="C19" s="12" t="s">
        <v>2494</v>
      </c>
      <c r="D19" s="18" t="s">
        <v>2342</v>
      </c>
      <c r="E19" s="18" t="s">
        <v>2420</v>
      </c>
      <c r="F19" s="18" t="s">
        <v>2718</v>
      </c>
      <c r="G19" s="18" t="s">
        <v>2389</v>
      </c>
      <c r="H19" s="22">
        <v>12</v>
      </c>
      <c r="I19" s="22">
        <v>30</v>
      </c>
      <c r="J19" s="22">
        <v>0</v>
      </c>
      <c r="K19" s="22">
        <v>2</v>
      </c>
      <c r="L19" s="22">
        <v>5</v>
      </c>
      <c r="M19" s="22">
        <v>0</v>
      </c>
      <c r="N19" s="21">
        <f t="shared" si="8"/>
        <v>35</v>
      </c>
      <c r="O19">
        <f t="shared" si="9"/>
        <v>0</v>
      </c>
    </row>
    <row r="20" spans="1:15" ht="15.75" customHeight="1">
      <c r="A20" s="10">
        <f t="shared" si="7"/>
        <v>6</v>
      </c>
      <c r="B20" s="11" t="s">
        <v>2851</v>
      </c>
      <c r="C20" s="11" t="s">
        <v>2494</v>
      </c>
      <c r="D20" s="17" t="s">
        <v>2342</v>
      </c>
      <c r="E20" s="17" t="s">
        <v>2347</v>
      </c>
      <c r="F20" s="17" t="s">
        <v>2492</v>
      </c>
      <c r="G20" s="17" t="s">
        <v>2375</v>
      </c>
      <c r="H20" s="21">
        <v>5</v>
      </c>
      <c r="I20" s="21">
        <v>13</v>
      </c>
      <c r="J20" s="21">
        <v>0</v>
      </c>
      <c r="K20" s="21">
        <v>1</v>
      </c>
      <c r="L20" s="21">
        <v>1</v>
      </c>
      <c r="M20" s="21">
        <v>0</v>
      </c>
      <c r="N20" s="21">
        <f t="shared" si="8"/>
        <v>14</v>
      </c>
      <c r="O20">
        <f t="shared" si="9"/>
        <v>0</v>
      </c>
    </row>
    <row r="21" spans="1:15" ht="15.75" customHeight="1">
      <c r="A21" s="10">
        <f t="shared" si="7"/>
        <v>5</v>
      </c>
      <c r="B21" s="12" t="s">
        <v>2654</v>
      </c>
      <c r="C21" s="12" t="s">
        <v>2494</v>
      </c>
      <c r="D21" s="18">
        <v>0</v>
      </c>
      <c r="E21" s="18" t="s">
        <v>2558</v>
      </c>
      <c r="F21" s="18" t="s">
        <v>2418</v>
      </c>
      <c r="G21" s="18" t="s">
        <v>2573</v>
      </c>
      <c r="H21" s="22">
        <v>15</v>
      </c>
      <c r="I21" s="22">
        <v>70</v>
      </c>
      <c r="J21" s="22">
        <v>1</v>
      </c>
      <c r="K21" s="22">
        <v>2</v>
      </c>
      <c r="L21" s="22">
        <v>15</v>
      </c>
      <c r="M21" s="22">
        <v>0</v>
      </c>
      <c r="N21" s="21">
        <f t="shared" si="8"/>
        <v>85</v>
      </c>
      <c r="O21">
        <f t="shared" si="9"/>
        <v>1</v>
      </c>
    </row>
    <row r="22" spans="1:15" ht="15.75" customHeight="1">
      <c r="A22" s="10">
        <f t="shared" si="7"/>
        <v>4</v>
      </c>
      <c r="B22" s="11" t="s">
        <v>2657</v>
      </c>
      <c r="C22" s="11" t="s">
        <v>2494</v>
      </c>
      <c r="D22" s="17">
        <v>0</v>
      </c>
      <c r="E22" s="17" t="s">
        <v>2383</v>
      </c>
      <c r="F22" s="17" t="s">
        <v>2616</v>
      </c>
      <c r="G22" s="17" t="s">
        <v>2679</v>
      </c>
      <c r="H22" s="21">
        <v>11</v>
      </c>
      <c r="I22" s="21">
        <v>71</v>
      </c>
      <c r="J22" s="21">
        <v>1</v>
      </c>
      <c r="K22" s="21">
        <v>0</v>
      </c>
      <c r="L22" s="21">
        <v>0</v>
      </c>
      <c r="M22" s="21">
        <v>0</v>
      </c>
      <c r="N22" s="21">
        <f t="shared" si="8"/>
        <v>71</v>
      </c>
      <c r="O22">
        <f t="shared" si="9"/>
        <v>1</v>
      </c>
    </row>
    <row r="23" spans="1:15" ht="15.75" customHeight="1">
      <c r="A23" s="10">
        <f t="shared" si="7"/>
        <v>3</v>
      </c>
      <c r="B23" s="12" t="s">
        <v>2659</v>
      </c>
      <c r="C23" s="12" t="s">
        <v>2494</v>
      </c>
      <c r="D23" s="18" t="s">
        <v>2342</v>
      </c>
      <c r="E23" s="18" t="s">
        <v>2468</v>
      </c>
      <c r="F23" s="18" t="s">
        <v>2852</v>
      </c>
      <c r="G23" s="18" t="s">
        <v>2676</v>
      </c>
      <c r="H23" s="22">
        <v>13</v>
      </c>
      <c r="I23" s="22">
        <v>53</v>
      </c>
      <c r="J23" s="22">
        <v>1</v>
      </c>
      <c r="K23" s="22">
        <v>0</v>
      </c>
      <c r="L23" s="22">
        <v>0</v>
      </c>
      <c r="M23" s="22">
        <v>0</v>
      </c>
      <c r="N23" s="21">
        <f t="shared" si="8"/>
        <v>53</v>
      </c>
      <c r="O23">
        <f t="shared" si="9"/>
        <v>1</v>
      </c>
    </row>
    <row r="24" spans="1:15" ht="15.75" customHeight="1">
      <c r="A24" s="10">
        <f t="shared" si="7"/>
        <v>2</v>
      </c>
      <c r="B24" s="11" t="s">
        <v>2853</v>
      </c>
      <c r="C24" s="11" t="s">
        <v>2494</v>
      </c>
      <c r="D24" s="17">
        <v>0</v>
      </c>
      <c r="E24" s="17" t="s">
        <v>2548</v>
      </c>
      <c r="F24" s="17" t="s">
        <v>2854</v>
      </c>
      <c r="G24" s="17" t="s">
        <v>2587</v>
      </c>
      <c r="H24" s="21">
        <v>14</v>
      </c>
      <c r="I24" s="21">
        <v>64</v>
      </c>
      <c r="J24" s="21">
        <v>1</v>
      </c>
      <c r="K24" s="21">
        <v>1</v>
      </c>
      <c r="L24" s="21">
        <v>17</v>
      </c>
      <c r="M24" s="21">
        <v>0</v>
      </c>
      <c r="N24" s="21">
        <f t="shared" si="8"/>
        <v>81</v>
      </c>
      <c r="O24">
        <f t="shared" si="9"/>
        <v>1</v>
      </c>
    </row>
    <row r="25" spans="1:15" ht="15.75" customHeight="1">
      <c r="A25" s="10">
        <f t="shared" si="7"/>
        <v>1</v>
      </c>
      <c r="B25" s="12" t="s">
        <v>2661</v>
      </c>
      <c r="C25" s="12" t="s">
        <v>2494</v>
      </c>
      <c r="D25" s="18">
        <v>0</v>
      </c>
      <c r="E25" s="18" t="s">
        <v>287</v>
      </c>
      <c r="F25" s="18" t="s">
        <v>2855</v>
      </c>
      <c r="G25" s="18" t="s">
        <v>2766</v>
      </c>
      <c r="H25" s="22">
        <v>11</v>
      </c>
      <c r="I25" s="22">
        <v>77</v>
      </c>
      <c r="J25" s="22">
        <v>1</v>
      </c>
      <c r="K25" s="22">
        <v>0</v>
      </c>
      <c r="L25" s="22">
        <v>0</v>
      </c>
      <c r="M25" s="22">
        <v>0</v>
      </c>
      <c r="N25" s="21">
        <f t="shared" si="8"/>
        <v>77</v>
      </c>
      <c r="O25">
        <f t="shared" si="9"/>
        <v>1</v>
      </c>
    </row>
    <row r="26" spans="1:15" ht="15.75" customHeight="1">
      <c r="A26" s="10">
        <f t="shared" si="7"/>
        <v>0</v>
      </c>
      <c r="B26" s="11"/>
      <c r="C26" s="11"/>
      <c r="D26" s="17"/>
      <c r="E26" s="17"/>
      <c r="F26" s="17"/>
      <c r="G26" s="17"/>
      <c r="H26" s="21"/>
      <c r="I26" s="21"/>
      <c r="J26" s="21"/>
      <c r="K26" s="21"/>
      <c r="L26" s="21"/>
      <c r="M26" s="21"/>
      <c r="N26" s="21">
        <f t="shared" si="8"/>
        <v>0</v>
      </c>
      <c r="O26">
        <f t="shared" si="9"/>
        <v>0</v>
      </c>
    </row>
    <row r="27" spans="1:15" ht="15.75" customHeight="1">
      <c r="A27" s="10">
        <f t="shared" si="7"/>
        <v>0</v>
      </c>
      <c r="B27" s="12"/>
      <c r="C27" s="12"/>
      <c r="D27" s="18"/>
      <c r="E27" s="18"/>
      <c r="F27" s="18"/>
      <c r="G27" s="18"/>
      <c r="H27" s="22"/>
      <c r="I27" s="22"/>
      <c r="J27" s="22"/>
      <c r="K27" s="22"/>
      <c r="L27" s="22"/>
      <c r="M27" s="22"/>
      <c r="N27" s="21">
        <f t="shared" si="8"/>
        <v>0</v>
      </c>
      <c r="O27">
        <f t="shared" si="9"/>
        <v>0</v>
      </c>
    </row>
    <row r="28" spans="1:15" ht="15.75" customHeight="1">
      <c r="A28" s="10">
        <f t="shared" si="7"/>
        <v>0</v>
      </c>
      <c r="B28" s="11"/>
      <c r="C28" s="11"/>
      <c r="D28" s="17"/>
      <c r="E28" s="17"/>
      <c r="F28" s="17"/>
      <c r="G28" s="17"/>
      <c r="H28" s="21"/>
      <c r="I28" s="21"/>
      <c r="J28" s="21"/>
      <c r="K28" s="21"/>
      <c r="L28" s="21"/>
      <c r="M28" s="21"/>
      <c r="N28" s="21">
        <f t="shared" si="8"/>
        <v>0</v>
      </c>
      <c r="O28">
        <f t="shared" si="9"/>
        <v>0</v>
      </c>
    </row>
    <row r="29" spans="1:15" ht="15.75" customHeight="1">
      <c r="A29" s="10">
        <f t="shared" si="7"/>
        <v>0</v>
      </c>
      <c r="B29" s="12"/>
      <c r="C29" s="12"/>
      <c r="D29" s="18"/>
      <c r="E29" s="18"/>
      <c r="F29" s="18"/>
      <c r="G29" s="18"/>
      <c r="H29" s="22"/>
      <c r="I29" s="22"/>
      <c r="J29" s="22"/>
      <c r="K29" s="22"/>
      <c r="L29" s="22"/>
      <c r="M29" s="22"/>
      <c r="N29" s="21">
        <f t="shared" si="8"/>
        <v>0</v>
      </c>
      <c r="O29">
        <f t="shared" si="9"/>
        <v>0</v>
      </c>
    </row>
    <row r="30" spans="1:15" ht="15.75" customHeight="1">
      <c r="A30" s="10">
        <f t="shared" si="7"/>
        <v>0</v>
      </c>
      <c r="B30" s="11"/>
      <c r="C30" s="11"/>
      <c r="D30" s="17"/>
      <c r="E30" s="17"/>
      <c r="F30" s="17"/>
      <c r="G30" s="17"/>
      <c r="H30" s="21"/>
      <c r="I30" s="21"/>
      <c r="J30" s="21"/>
      <c r="K30" s="21"/>
      <c r="L30" s="21"/>
      <c r="M30" s="21"/>
      <c r="N30" s="21">
        <f t="shared" si="8"/>
        <v>0</v>
      </c>
      <c r="O30">
        <f t="shared" si="9"/>
        <v>0</v>
      </c>
    </row>
    <row r="31" spans="1:15" ht="15.75" customHeight="1">
      <c r="A31" s="10">
        <f t="shared" si="7"/>
        <v>0</v>
      </c>
      <c r="B31" s="12"/>
      <c r="C31" s="12"/>
      <c r="D31" s="18"/>
      <c r="E31" s="18"/>
      <c r="F31" s="18"/>
      <c r="G31" s="18"/>
      <c r="H31" s="22"/>
      <c r="I31" s="22"/>
      <c r="J31" s="22"/>
      <c r="K31" s="22"/>
      <c r="L31" s="22"/>
      <c r="M31" s="22"/>
      <c r="N31" s="21">
        <f t="shared" si="8"/>
        <v>0</v>
      </c>
      <c r="O31">
        <f t="shared" si="9"/>
        <v>0</v>
      </c>
    </row>
    <row r="32" spans="1:15" ht="15.75" customHeight="1">
      <c r="A32" s="10">
        <f t="shared" si="7"/>
        <v>0</v>
      </c>
      <c r="B32" s="11"/>
      <c r="C32" s="11"/>
      <c r="D32" s="17"/>
      <c r="E32" s="17"/>
      <c r="F32" s="17"/>
      <c r="G32" s="17"/>
      <c r="H32" s="21"/>
      <c r="I32" s="21"/>
      <c r="J32" s="21"/>
      <c r="K32" s="21"/>
      <c r="L32" s="21"/>
      <c r="M32" s="21"/>
      <c r="N32" s="21">
        <f t="shared" si="8"/>
        <v>0</v>
      </c>
      <c r="O32">
        <f t="shared" si="9"/>
        <v>0</v>
      </c>
    </row>
    <row r="33" spans="1:15" ht="15.75" customHeight="1">
      <c r="A33" s="10">
        <f t="shared" si="7"/>
        <v>0</v>
      </c>
      <c r="B33" s="12"/>
      <c r="C33" s="12"/>
      <c r="D33" s="18"/>
      <c r="E33" s="18"/>
      <c r="F33" s="18"/>
      <c r="G33" s="18"/>
      <c r="H33" s="22"/>
      <c r="I33" s="22"/>
      <c r="J33" s="22"/>
      <c r="K33" s="22"/>
      <c r="L33" s="22"/>
      <c r="M33" s="22"/>
      <c r="N33" s="21">
        <f t="shared" si="8"/>
        <v>0</v>
      </c>
      <c r="O33">
        <f t="shared" si="9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8">
    <outlinePr summaryBelow="0" summaryRight="0"/>
  </sheetPr>
  <dimension ref="A1:Q1002"/>
  <sheetViews>
    <sheetView topLeftCell="A12" workbookViewId="0">
      <selection activeCell="B9" sqref="B9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2.5</v>
      </c>
      <c r="I2" s="2">
        <v>20.5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0.9</v>
      </c>
      <c r="J3" s="7">
        <f>COUNTIFS($A$12:$A$99,"&lt;="&amp;$B$2,$H$12:$H$99,"&gt;-1",J12:J99,"&lt;"&amp;J$2)/COUNTIFS($H$12:$H$99,"&gt;-1",$A$12:$A$99,"&lt;="&amp;$B$2,J$12:J$99,"&lt;&gt;"&amp;J$2)</f>
        <v>0.7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>
        <f>IF(I3&gt;0.5, 100/(1-1/I3),100/I3-100)</f>
        <v>-899.99999999999955</v>
      </c>
      <c r="J4" s="8">
        <f>IF(J3&gt;0.5, 100/(1-1/J3),100/J3-100)</f>
        <v>-233.33333333333331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1</v>
      </c>
      <c r="J5" s="7">
        <f>COUNTIFS($A$12:$A$99,"&lt;="&amp;$B$2,$H$12:$H$99,"&gt;-1",$D$12:$D$99,"@*",J$12:J$99,"&lt;"&amp;J$2)/COUNTIFS($A$12:$A$99,"&lt;="&amp;$B$2,$H$12:$H$99,"&gt;-1",$D$12:$D$99,"@*",J$12:J$99,"&lt;&gt;"&amp;J$2)</f>
        <v>1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 t="e">
        <f>IF(I5&gt;0.5, 100/(1-1/I5),100/I5-100)</f>
        <v>#DIV/0!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0.8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0.4</v>
      </c>
    </row>
    <row r="8" spans="1:17" ht="15.75" customHeight="1">
      <c r="A8" s="1"/>
      <c r="B8" t="s">
        <v>2870</v>
      </c>
      <c r="D8" s="8"/>
      <c r="G8" s="3" t="s">
        <v>2318</v>
      </c>
      <c r="H8" s="8" t="e">
        <f>IF(H7&gt;0.5, 100/(1-1/H7),100/H7-100)</f>
        <v>#DIV/0!</v>
      </c>
      <c r="I8" s="8">
        <f>IF(I7&gt;0.5, 100/(1-1/I7),100/I7-100)</f>
        <v>-400</v>
      </c>
      <c r="J8" s="8">
        <f>IF(J7&gt;0.5, 100/(1-1/J7),100/J7-100)</f>
        <v>150</v>
      </c>
    </row>
    <row r="9" spans="1:17" ht="15.75" customHeight="1">
      <c r="A9" s="1"/>
      <c r="B9" s="1" t="s">
        <v>2871</v>
      </c>
      <c r="C9" s="1"/>
      <c r="D9" s="14"/>
      <c r="E9" s="14"/>
      <c r="F9" s="14"/>
      <c r="G9" s="23" t="s">
        <v>2321</v>
      </c>
      <c r="H9" s="24" t="e">
        <f>INDEX(espn!$I:$I,MATCH(B8,espn!$A:$A,0),1)</f>
        <v>#N/A</v>
      </c>
      <c r="I9" s="24" t="e">
        <f>INDEX(espn!$J:$J,MATCH(B8,espn!$A:$A,0),1)</f>
        <v>#N/A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2471</v>
      </c>
      <c r="C12" s="11" t="s">
        <v>2494</v>
      </c>
      <c r="D12" s="17" t="s">
        <v>2342</v>
      </c>
      <c r="E12" s="17" t="s">
        <v>2355</v>
      </c>
      <c r="F12" s="17" t="s">
        <v>2844</v>
      </c>
      <c r="G12" s="17" t="s">
        <v>2441</v>
      </c>
      <c r="H12" s="21">
        <v>2</v>
      </c>
      <c r="I12" s="21">
        <v>54</v>
      </c>
      <c r="J12" s="21">
        <v>0</v>
      </c>
    </row>
    <row r="13" spans="1:17" ht="15.75" customHeight="1">
      <c r="A13" s="10">
        <f t="shared" si="0"/>
        <v>21</v>
      </c>
      <c r="B13" s="12" t="s">
        <v>2412</v>
      </c>
      <c r="C13" s="12" t="s">
        <v>2494</v>
      </c>
      <c r="D13" s="18">
        <v>0</v>
      </c>
      <c r="E13" s="18" t="s">
        <v>2366</v>
      </c>
      <c r="F13" s="18" t="s">
        <v>2696</v>
      </c>
      <c r="G13" s="18" t="s">
        <v>2679</v>
      </c>
      <c r="H13" s="22">
        <v>0</v>
      </c>
      <c r="I13" s="22">
        <v>0</v>
      </c>
      <c r="J13" s="22">
        <v>0</v>
      </c>
    </row>
    <row r="14" spans="1:17" ht="15.75" customHeight="1">
      <c r="A14" s="10">
        <f t="shared" si="0"/>
        <v>20</v>
      </c>
      <c r="B14" s="11" t="s">
        <v>2414</v>
      </c>
      <c r="C14" s="11" t="s">
        <v>2494</v>
      </c>
      <c r="D14" s="17" t="s">
        <v>2342</v>
      </c>
      <c r="E14" s="17" t="s">
        <v>2341</v>
      </c>
      <c r="F14" s="17" t="s">
        <v>2717</v>
      </c>
      <c r="G14" s="17" t="s">
        <v>2792</v>
      </c>
      <c r="H14" s="21">
        <v>0</v>
      </c>
      <c r="I14" s="21">
        <v>0</v>
      </c>
      <c r="J14" s="21">
        <v>0</v>
      </c>
    </row>
    <row r="15" spans="1:17" ht="15.75" customHeight="1">
      <c r="A15" s="10">
        <f t="shared" si="0"/>
        <v>19</v>
      </c>
      <c r="B15" s="12" t="s">
        <v>2417</v>
      </c>
      <c r="C15" s="12" t="s">
        <v>2494</v>
      </c>
      <c r="D15" s="18">
        <v>0</v>
      </c>
      <c r="E15" s="18" t="s">
        <v>2343</v>
      </c>
      <c r="F15" s="18" t="s">
        <v>2845</v>
      </c>
      <c r="G15" s="18" t="s">
        <v>2792</v>
      </c>
      <c r="H15" s="22">
        <v>1</v>
      </c>
      <c r="I15" s="22">
        <v>5</v>
      </c>
      <c r="J15" s="22">
        <v>1</v>
      </c>
    </row>
    <row r="16" spans="1:17" ht="15.75" customHeight="1">
      <c r="A16" s="10">
        <f t="shared" si="0"/>
        <v>18</v>
      </c>
      <c r="B16" s="11" t="s">
        <v>2419</v>
      </c>
      <c r="C16" s="11" t="s">
        <v>2494</v>
      </c>
      <c r="D16" s="17" t="s">
        <v>2342</v>
      </c>
      <c r="E16" s="17" t="s">
        <v>2468</v>
      </c>
      <c r="F16" s="17" t="s">
        <v>2396</v>
      </c>
      <c r="G16" s="17" t="s">
        <v>2714</v>
      </c>
      <c r="H16" s="21">
        <v>1</v>
      </c>
      <c r="I16" s="21">
        <v>8</v>
      </c>
      <c r="J16" s="21">
        <v>0</v>
      </c>
    </row>
    <row r="17" spans="1:10" ht="15.75" customHeight="1">
      <c r="A17" s="10">
        <f t="shared" si="0"/>
        <v>17</v>
      </c>
      <c r="B17" s="12" t="s">
        <v>2422</v>
      </c>
      <c r="C17" s="12" t="s">
        <v>2494</v>
      </c>
      <c r="D17" s="18">
        <v>0</v>
      </c>
      <c r="E17" s="18" t="s">
        <v>2479</v>
      </c>
      <c r="F17" s="18" t="s">
        <v>2866</v>
      </c>
      <c r="G17" s="18" t="s">
        <v>2602</v>
      </c>
      <c r="H17" s="22">
        <v>0</v>
      </c>
      <c r="I17" s="22">
        <v>0</v>
      </c>
      <c r="J17" s="22">
        <v>0</v>
      </c>
    </row>
    <row r="18" spans="1:10" ht="15.75" customHeight="1">
      <c r="A18" s="10">
        <f t="shared" si="0"/>
        <v>16</v>
      </c>
      <c r="B18" s="11" t="s">
        <v>2633</v>
      </c>
      <c r="C18" s="11" t="s">
        <v>2494</v>
      </c>
      <c r="D18" s="17">
        <v>0</v>
      </c>
      <c r="E18" s="17" t="s">
        <v>2558</v>
      </c>
      <c r="F18" s="17" t="s">
        <v>2797</v>
      </c>
      <c r="G18" s="17" t="s">
        <v>2565</v>
      </c>
      <c r="H18" s="21">
        <v>3</v>
      </c>
      <c r="I18" s="21">
        <v>26</v>
      </c>
      <c r="J18" s="21">
        <v>0</v>
      </c>
    </row>
    <row r="19" spans="1:10" ht="15.75" customHeight="1">
      <c r="A19" s="10">
        <f t="shared" si="0"/>
        <v>15</v>
      </c>
      <c r="B19" s="12" t="s">
        <v>2639</v>
      </c>
      <c r="C19" s="12" t="s">
        <v>2494</v>
      </c>
      <c r="D19" s="18">
        <v>0</v>
      </c>
      <c r="E19" s="18" t="s">
        <v>2468</v>
      </c>
      <c r="F19" s="18" t="s">
        <v>2686</v>
      </c>
      <c r="G19" s="18" t="s">
        <v>2860</v>
      </c>
      <c r="H19" s="22">
        <v>3</v>
      </c>
      <c r="I19" s="22">
        <v>37</v>
      </c>
      <c r="J19" s="22">
        <v>0</v>
      </c>
    </row>
    <row r="20" spans="1:10" ht="15.75" customHeight="1">
      <c r="A20" s="10">
        <f t="shared" si="0"/>
        <v>14</v>
      </c>
      <c r="B20" s="11" t="s">
        <v>2641</v>
      </c>
      <c r="C20" s="11" t="s">
        <v>2494</v>
      </c>
      <c r="D20" s="17" t="s">
        <v>2342</v>
      </c>
      <c r="E20" s="17" t="s">
        <v>2574</v>
      </c>
      <c r="F20" s="17" t="s">
        <v>2846</v>
      </c>
      <c r="G20" s="17" t="s">
        <v>2528</v>
      </c>
      <c r="H20" s="21">
        <v>4</v>
      </c>
      <c r="I20" s="21">
        <v>38</v>
      </c>
      <c r="J20" s="21">
        <v>0</v>
      </c>
    </row>
    <row r="21" spans="1:10" ht="15.75" customHeight="1">
      <c r="A21" s="10">
        <f t="shared" si="0"/>
        <v>13</v>
      </c>
      <c r="B21" s="12" t="s">
        <v>2642</v>
      </c>
      <c r="C21" s="12" t="s">
        <v>2494</v>
      </c>
      <c r="D21" s="18">
        <v>0</v>
      </c>
      <c r="E21" s="18" t="s">
        <v>2377</v>
      </c>
      <c r="F21" s="18" t="s">
        <v>2847</v>
      </c>
      <c r="G21" s="18" t="s">
        <v>2868</v>
      </c>
      <c r="H21" s="22">
        <v>1</v>
      </c>
      <c r="I21" s="22">
        <v>8</v>
      </c>
      <c r="J21" s="22">
        <v>0</v>
      </c>
    </row>
    <row r="22" spans="1:10" ht="15.75" customHeight="1">
      <c r="A22" s="10">
        <f t="shared" si="0"/>
        <v>12</v>
      </c>
      <c r="B22" s="11" t="s">
        <v>2644</v>
      </c>
      <c r="C22" s="11" t="s">
        <v>2494</v>
      </c>
      <c r="D22" s="17" t="s">
        <v>2342</v>
      </c>
      <c r="E22" s="17" t="s">
        <v>2395</v>
      </c>
      <c r="F22" s="17" t="s">
        <v>2848</v>
      </c>
      <c r="G22" s="17" t="s">
        <v>2508</v>
      </c>
      <c r="H22" s="21">
        <v>2</v>
      </c>
      <c r="I22" s="21">
        <v>28</v>
      </c>
      <c r="J22" s="21">
        <v>0</v>
      </c>
    </row>
    <row r="23" spans="1:10" ht="15.75" customHeight="1">
      <c r="A23" s="10">
        <f t="shared" si="0"/>
        <v>11</v>
      </c>
      <c r="B23" s="12" t="s">
        <v>2646</v>
      </c>
      <c r="C23" s="12" t="s">
        <v>2494</v>
      </c>
      <c r="D23" s="18">
        <v>0</v>
      </c>
      <c r="E23" s="18" t="s">
        <v>2474</v>
      </c>
      <c r="F23" s="18" t="s">
        <v>2783</v>
      </c>
      <c r="G23" s="18" t="s">
        <v>2357</v>
      </c>
      <c r="H23" s="22">
        <v>0</v>
      </c>
      <c r="I23" s="22">
        <v>0</v>
      </c>
      <c r="J23" s="22">
        <v>0</v>
      </c>
    </row>
    <row r="24" spans="1:10" ht="15.75" customHeight="1">
      <c r="A24" s="10">
        <f t="shared" si="0"/>
        <v>10</v>
      </c>
      <c r="B24" s="11" t="s">
        <v>2649</v>
      </c>
      <c r="C24" s="11" t="s">
        <v>2494</v>
      </c>
      <c r="D24" s="17" t="s">
        <v>2342</v>
      </c>
      <c r="E24" s="17" t="s">
        <v>2410</v>
      </c>
      <c r="F24" s="17" t="s">
        <v>2849</v>
      </c>
      <c r="G24" s="17" t="s">
        <v>2450</v>
      </c>
      <c r="H24" s="21">
        <v>1</v>
      </c>
      <c r="I24" s="21">
        <v>11</v>
      </c>
      <c r="J24" s="21">
        <v>0</v>
      </c>
    </row>
    <row r="25" spans="1:10" ht="15.75" customHeight="1">
      <c r="A25" s="10">
        <f t="shared" si="0"/>
        <v>9</v>
      </c>
      <c r="B25" s="12" t="s">
        <v>2651</v>
      </c>
      <c r="C25" s="12" t="s">
        <v>2494</v>
      </c>
      <c r="D25" s="18">
        <v>0</v>
      </c>
      <c r="E25" s="18" t="s">
        <v>2479</v>
      </c>
      <c r="F25" s="18" t="s">
        <v>2850</v>
      </c>
      <c r="G25" s="18" t="s">
        <v>2381</v>
      </c>
      <c r="H25" s="22">
        <v>2</v>
      </c>
      <c r="I25" s="22">
        <v>20</v>
      </c>
      <c r="J25" s="22">
        <v>1</v>
      </c>
    </row>
    <row r="26" spans="1:10" ht="15.75" customHeight="1">
      <c r="A26" s="10">
        <f t="shared" si="0"/>
        <v>8</v>
      </c>
      <c r="B26" s="11" t="s">
        <v>2653</v>
      </c>
      <c r="C26" s="11" t="s">
        <v>2494</v>
      </c>
      <c r="D26" s="17" t="s">
        <v>2342</v>
      </c>
      <c r="E26" s="17" t="s">
        <v>2420</v>
      </c>
      <c r="F26" s="17" t="s">
        <v>2718</v>
      </c>
      <c r="G26" s="17" t="s">
        <v>2858</v>
      </c>
      <c r="H26" s="21">
        <v>1</v>
      </c>
      <c r="I26" s="21">
        <v>11</v>
      </c>
      <c r="J26" s="21">
        <v>0</v>
      </c>
    </row>
    <row r="27" spans="1:10" ht="15.75" customHeight="1">
      <c r="A27" s="10">
        <f t="shared" si="0"/>
        <v>7</v>
      </c>
      <c r="B27" s="12" t="s">
        <v>2851</v>
      </c>
      <c r="C27" s="12" t="s">
        <v>2494</v>
      </c>
      <c r="D27" s="18" t="s">
        <v>2342</v>
      </c>
      <c r="E27" s="18" t="s">
        <v>2347</v>
      </c>
      <c r="F27" s="18" t="s">
        <v>2492</v>
      </c>
      <c r="G27" s="18" t="s">
        <v>2364</v>
      </c>
      <c r="H27" s="22">
        <v>0</v>
      </c>
      <c r="I27" s="22">
        <v>0</v>
      </c>
      <c r="J27" s="22">
        <v>0</v>
      </c>
    </row>
    <row r="28" spans="1:10" ht="15.75" customHeight="1">
      <c r="A28" s="10">
        <f t="shared" si="0"/>
        <v>6</v>
      </c>
      <c r="B28" s="11" t="s">
        <v>2654</v>
      </c>
      <c r="C28" s="11" t="s">
        <v>2494</v>
      </c>
      <c r="D28" s="17">
        <v>0</v>
      </c>
      <c r="E28" s="17" t="s">
        <v>2558</v>
      </c>
      <c r="F28" s="17" t="s">
        <v>2418</v>
      </c>
      <c r="G28" s="17" t="s">
        <v>2447</v>
      </c>
      <c r="H28" s="21">
        <v>0</v>
      </c>
      <c r="I28" s="21">
        <v>0</v>
      </c>
      <c r="J28" s="21">
        <v>0</v>
      </c>
    </row>
    <row r="29" spans="1:10" ht="15.75" customHeight="1">
      <c r="A29" s="10">
        <f t="shared" si="0"/>
        <v>5</v>
      </c>
      <c r="B29" s="12" t="s">
        <v>2656</v>
      </c>
      <c r="C29" s="12" t="s">
        <v>2494</v>
      </c>
      <c r="D29" s="18" t="s">
        <v>2342</v>
      </c>
      <c r="E29" s="18" t="s">
        <v>2479</v>
      </c>
      <c r="F29" s="18" t="s">
        <v>2867</v>
      </c>
      <c r="G29" s="18" t="s">
        <v>2683</v>
      </c>
      <c r="H29" s="22">
        <v>0</v>
      </c>
      <c r="I29" s="22">
        <v>0</v>
      </c>
      <c r="J29" s="22">
        <v>0</v>
      </c>
    </row>
    <row r="30" spans="1:10" ht="15.75" customHeight="1">
      <c r="A30" s="10">
        <f t="shared" si="0"/>
        <v>4</v>
      </c>
      <c r="B30" s="11" t="s">
        <v>2657</v>
      </c>
      <c r="C30" s="11" t="s">
        <v>2494</v>
      </c>
      <c r="D30" s="17">
        <v>0</v>
      </c>
      <c r="E30" s="17" t="s">
        <v>2383</v>
      </c>
      <c r="F30" s="17" t="s">
        <v>2616</v>
      </c>
      <c r="G30" s="17" t="s">
        <v>2761</v>
      </c>
      <c r="H30" s="21">
        <v>1</v>
      </c>
      <c r="I30" s="21">
        <v>38</v>
      </c>
      <c r="J30" s="21">
        <v>1</v>
      </c>
    </row>
    <row r="31" spans="1:10" ht="15.75" customHeight="1">
      <c r="A31" s="10">
        <f t="shared" si="0"/>
        <v>3</v>
      </c>
      <c r="B31" s="12" t="s">
        <v>2659</v>
      </c>
      <c r="C31" s="12" t="s">
        <v>2494</v>
      </c>
      <c r="D31" s="18" t="s">
        <v>2342</v>
      </c>
      <c r="E31" s="18" t="s">
        <v>2468</v>
      </c>
      <c r="F31" s="18" t="s">
        <v>2852</v>
      </c>
      <c r="G31" s="18" t="s">
        <v>2677</v>
      </c>
      <c r="H31" s="22">
        <v>1</v>
      </c>
      <c r="I31" s="22">
        <v>15</v>
      </c>
      <c r="J31" s="22">
        <v>0</v>
      </c>
    </row>
    <row r="32" spans="1:10" ht="15.75" customHeight="1">
      <c r="A32" s="10">
        <f t="shared" si="0"/>
        <v>2</v>
      </c>
      <c r="B32" s="11" t="s">
        <v>2853</v>
      </c>
      <c r="C32" s="11" t="s">
        <v>2494</v>
      </c>
      <c r="D32" s="17">
        <v>0</v>
      </c>
      <c r="E32" s="17" t="s">
        <v>2548</v>
      </c>
      <c r="F32" s="17" t="s">
        <v>2854</v>
      </c>
      <c r="G32" s="17" t="s">
        <v>2587</v>
      </c>
      <c r="H32" s="21">
        <v>1</v>
      </c>
      <c r="I32" s="21">
        <v>4</v>
      </c>
      <c r="J32" s="21">
        <v>1</v>
      </c>
    </row>
    <row r="33" spans="1:10" ht="15.75" customHeight="1">
      <c r="A33" s="10">
        <f t="shared" si="0"/>
        <v>1</v>
      </c>
      <c r="B33" s="12" t="s">
        <v>2661</v>
      </c>
      <c r="C33" s="12" t="s">
        <v>2494</v>
      </c>
      <c r="D33" s="18">
        <v>0</v>
      </c>
      <c r="E33" s="18" t="s">
        <v>287</v>
      </c>
      <c r="F33" s="18" t="s">
        <v>2855</v>
      </c>
      <c r="G33" s="18" t="s">
        <v>2676</v>
      </c>
      <c r="H33" s="22">
        <v>1</v>
      </c>
      <c r="I33" s="22">
        <v>13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319">
    <outlinePr summaryBelow="0" summaryRight="0"/>
  </sheetPr>
  <dimension ref="A1:Q1002"/>
  <sheetViews>
    <sheetView workbookViewId="0">
      <selection activeCell="B9" sqref="B9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3.5</v>
      </c>
      <c r="I2" s="2">
        <v>26.5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0.7</v>
      </c>
      <c r="I3" s="7">
        <f>COUNTIFS($A$12:$A$99,"&lt;="&amp;$B$2,$H$12:$H$99,"&gt;-1",I12:I99,"&lt;"&amp;I$2)/COUNTIFS($H$12:$H$99,"&gt;-1",$A$12:$A$99,"&lt;="&amp;$B$2,I$12:I$99,"&lt;&gt;"&amp;I$2)</f>
        <v>0.5</v>
      </c>
      <c r="J3" s="7">
        <f>COUNTIFS($A$12:$A$99,"&lt;="&amp;$B$2,$H$12:$H$99,"&gt;-1",J12:J99,"&lt;"&amp;J$2)/COUNTIFS($H$12:$H$99,"&gt;-1",$A$12:$A$99,"&lt;="&amp;$B$2,J$12:J$99,"&lt;&gt;"&amp;J$2)</f>
        <v>0.9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-233.33333333333331</v>
      </c>
      <c r="I4" s="8">
        <f>IF(I3&gt;0.5, 100/(1-1/I3),100/I3-100)</f>
        <v>100</v>
      </c>
      <c r="J4" s="8">
        <f>IF(J3&gt;0.5, 100/(1-1/J3),100/J3-100)</f>
        <v>-899.99999999999955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0.6</v>
      </c>
      <c r="I5" s="7">
        <f>COUNTIFS($A$12:$A$99,"&lt;="&amp;$B$2,$H$12:$H$99,"&gt;-1",$D$12:$D$99,"@*",I$12:I$99,"&lt;"&amp;I$2)/COUNTIFS($A$12:$A$99,"&lt;="&amp;$B$2,$H$12:$H$99,"&gt;-1",$D$12:$D$99,"@*",I$12:I$99,"&lt;&gt;"&amp;I$2)</f>
        <v>0.2</v>
      </c>
      <c r="J5" s="7">
        <f>COUNTIFS($A$12:$A$99,"&lt;="&amp;$B$2,$H$12:$H$99,"&gt;-1",$D$12:$D$99,"@*",J$12:J$99,"&lt;"&amp;J$2)/COUNTIFS($A$12:$A$99,"&lt;="&amp;$B$2,$H$12:$H$99,"&gt;-1",$D$12:$D$99,"@*",J$12:J$99,"&lt;&gt;"&amp;J$2)</f>
        <v>0.8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-149.99999999999997</v>
      </c>
      <c r="I6" s="8">
        <f>IF(I5&gt;0.5, 100/(1-1/I5),100/I5-100)</f>
        <v>400</v>
      </c>
      <c r="J6" s="8">
        <f>IF(J5&gt;0.5, 100/(1-1/J5),100/J5-100)</f>
        <v>-400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0.8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0.8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B8" t="s">
        <v>839</v>
      </c>
      <c r="D8" s="8"/>
      <c r="G8" s="3" t="s">
        <v>2318</v>
      </c>
      <c r="H8" s="8">
        <f>IF(H7&gt;0.5, 100/(1-1/H7),100/H7-100)</f>
        <v>-400</v>
      </c>
      <c r="I8" s="8">
        <f>IF(I7&gt;0.5, 100/(1-1/I7),100/I7-100)</f>
        <v>-400</v>
      </c>
      <c r="J8" s="8" t="e">
        <f>IF(J7&gt;0.5, 100/(1-1/J7),100/J7-100)</f>
        <v>#DIV/0!</v>
      </c>
    </row>
    <row r="9" spans="1:17" ht="15.75" customHeight="1">
      <c r="A9" s="1"/>
      <c r="B9" s="1" t="s">
        <v>2872</v>
      </c>
      <c r="C9" s="1"/>
      <c r="D9" s="14"/>
      <c r="E9" s="14"/>
      <c r="F9" s="14"/>
      <c r="G9" s="23" t="s">
        <v>2321</v>
      </c>
      <c r="H9" s="24">
        <f>INDEX(espn!$I:$I,MATCH(B8,espn!$A:$A,0),1)</f>
        <v>3</v>
      </c>
      <c r="I9" s="24">
        <f>INDEX(espn!$J:$J,MATCH(B8,espn!$A:$A,0),1)</f>
        <v>29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2521</v>
      </c>
      <c r="C12" s="11" t="s">
        <v>2403</v>
      </c>
      <c r="D12" s="17">
        <v>0</v>
      </c>
      <c r="E12" s="17" t="s">
        <v>792</v>
      </c>
      <c r="F12" s="17" t="s">
        <v>2863</v>
      </c>
      <c r="G12" s="17" t="s">
        <v>2444</v>
      </c>
      <c r="H12" s="21">
        <v>1</v>
      </c>
      <c r="I12" s="21">
        <v>7</v>
      </c>
      <c r="J12" s="21">
        <v>0</v>
      </c>
    </row>
    <row r="13" spans="1:17" ht="15.75" customHeight="1">
      <c r="A13" s="10">
        <f t="shared" si="0"/>
        <v>21</v>
      </c>
      <c r="B13" s="12" t="s">
        <v>2550</v>
      </c>
      <c r="C13" s="12" t="s">
        <v>2403</v>
      </c>
      <c r="D13" s="18" t="s">
        <v>2342</v>
      </c>
      <c r="E13" s="18" t="s">
        <v>2370</v>
      </c>
      <c r="F13" s="18" t="s">
        <v>2864</v>
      </c>
      <c r="G13" s="18" t="s">
        <v>2860</v>
      </c>
      <c r="H13" s="22">
        <v>2</v>
      </c>
      <c r="I13" s="22">
        <v>18</v>
      </c>
      <c r="J13" s="22">
        <v>0</v>
      </c>
    </row>
    <row r="14" spans="1:17" ht="15.75" customHeight="1">
      <c r="A14" s="10">
        <f t="shared" si="0"/>
        <v>20</v>
      </c>
      <c r="B14" s="11" t="s">
        <v>2382</v>
      </c>
      <c r="C14" s="11" t="s">
        <v>2494</v>
      </c>
      <c r="D14" s="17">
        <v>0</v>
      </c>
      <c r="E14" s="17" t="s">
        <v>2352</v>
      </c>
      <c r="F14" s="17" t="s">
        <v>2492</v>
      </c>
      <c r="G14" s="17" t="s">
        <v>2753</v>
      </c>
      <c r="H14" s="21">
        <v>3</v>
      </c>
      <c r="I14" s="21">
        <v>50</v>
      </c>
      <c r="J14" s="21">
        <v>0</v>
      </c>
    </row>
    <row r="15" spans="1:17" ht="15.75" customHeight="1">
      <c r="A15" s="10">
        <f t="shared" si="0"/>
        <v>19</v>
      </c>
      <c r="B15" s="12" t="s">
        <v>2412</v>
      </c>
      <c r="C15" s="12" t="s">
        <v>2494</v>
      </c>
      <c r="D15" s="18">
        <v>0</v>
      </c>
      <c r="E15" s="18" t="s">
        <v>2366</v>
      </c>
      <c r="F15" s="18" t="s">
        <v>2696</v>
      </c>
      <c r="G15" s="18" t="s">
        <v>2679</v>
      </c>
      <c r="H15" s="22">
        <v>1</v>
      </c>
      <c r="I15" s="22">
        <v>12</v>
      </c>
      <c r="J15" s="22">
        <v>0</v>
      </c>
    </row>
    <row r="16" spans="1:17" ht="15.75" customHeight="1">
      <c r="A16" s="10">
        <f t="shared" si="0"/>
        <v>18</v>
      </c>
      <c r="B16" s="11" t="s">
        <v>2414</v>
      </c>
      <c r="C16" s="11" t="s">
        <v>2494</v>
      </c>
      <c r="D16" s="17" t="s">
        <v>2342</v>
      </c>
      <c r="E16" s="17" t="s">
        <v>2341</v>
      </c>
      <c r="F16" s="17" t="s">
        <v>2717</v>
      </c>
      <c r="G16" s="17" t="s">
        <v>2676</v>
      </c>
      <c r="H16" s="21">
        <v>3</v>
      </c>
      <c r="I16" s="21">
        <v>13</v>
      </c>
      <c r="J16" s="21">
        <v>1</v>
      </c>
    </row>
    <row r="17" spans="1:10" ht="15.75" customHeight="1">
      <c r="A17" s="10">
        <f t="shared" si="0"/>
        <v>17</v>
      </c>
      <c r="B17" s="12" t="s">
        <v>2417</v>
      </c>
      <c r="C17" s="12" t="s">
        <v>2494</v>
      </c>
      <c r="D17" s="18">
        <v>0</v>
      </c>
      <c r="E17" s="18" t="s">
        <v>2343</v>
      </c>
      <c r="F17" s="18" t="s">
        <v>2845</v>
      </c>
      <c r="G17" s="18" t="s">
        <v>2859</v>
      </c>
      <c r="H17" s="22">
        <v>1</v>
      </c>
      <c r="I17" s="22">
        <v>15</v>
      </c>
      <c r="J17" s="22">
        <v>0</v>
      </c>
    </row>
    <row r="18" spans="1:10" ht="15.75" customHeight="1">
      <c r="A18" s="10">
        <f t="shared" si="0"/>
        <v>16</v>
      </c>
      <c r="B18" s="11" t="s">
        <v>2419</v>
      </c>
      <c r="C18" s="11" t="s">
        <v>2494</v>
      </c>
      <c r="D18" s="17" t="s">
        <v>2342</v>
      </c>
      <c r="E18" s="17" t="s">
        <v>2468</v>
      </c>
      <c r="F18" s="17" t="s">
        <v>2396</v>
      </c>
      <c r="G18" s="17" t="s">
        <v>2556</v>
      </c>
      <c r="H18" s="21">
        <v>0</v>
      </c>
      <c r="I18" s="21">
        <v>0</v>
      </c>
      <c r="J18" s="21">
        <v>0</v>
      </c>
    </row>
    <row r="19" spans="1:10" ht="15.75" customHeight="1">
      <c r="A19" s="10">
        <f t="shared" si="0"/>
        <v>15</v>
      </c>
      <c r="B19" s="12" t="s">
        <v>2422</v>
      </c>
      <c r="C19" s="12" t="s">
        <v>2494</v>
      </c>
      <c r="D19" s="18">
        <v>0</v>
      </c>
      <c r="E19" s="18" t="s">
        <v>2479</v>
      </c>
      <c r="F19" s="18" t="s">
        <v>2866</v>
      </c>
      <c r="G19" s="18" t="s">
        <v>2528</v>
      </c>
      <c r="H19" s="22">
        <v>3</v>
      </c>
      <c r="I19" s="22">
        <v>22</v>
      </c>
      <c r="J19" s="22">
        <v>0</v>
      </c>
    </row>
    <row r="20" spans="1:10" ht="15.75" customHeight="1">
      <c r="A20" s="10">
        <f t="shared" si="0"/>
        <v>14</v>
      </c>
      <c r="B20" s="11" t="s">
        <v>2633</v>
      </c>
      <c r="C20" s="11" t="s">
        <v>2494</v>
      </c>
      <c r="D20" s="17">
        <v>0</v>
      </c>
      <c r="E20" s="17" t="s">
        <v>2558</v>
      </c>
      <c r="F20" s="17" t="s">
        <v>2797</v>
      </c>
      <c r="G20" s="17" t="s">
        <v>2532</v>
      </c>
      <c r="H20" s="21">
        <v>6</v>
      </c>
      <c r="I20" s="21">
        <v>56</v>
      </c>
      <c r="J20" s="21">
        <v>0</v>
      </c>
    </row>
    <row r="21" spans="1:10" ht="15.75" customHeight="1">
      <c r="A21" s="10">
        <f t="shared" si="0"/>
        <v>13</v>
      </c>
      <c r="B21" s="12" t="s">
        <v>2639</v>
      </c>
      <c r="C21" s="12" t="s">
        <v>2494</v>
      </c>
      <c r="D21" s="18">
        <v>0</v>
      </c>
      <c r="E21" s="18" t="s">
        <v>2468</v>
      </c>
      <c r="F21" s="18" t="s">
        <v>2686</v>
      </c>
      <c r="G21" s="18" t="s">
        <v>2576</v>
      </c>
      <c r="H21" s="22">
        <v>4</v>
      </c>
      <c r="I21" s="22">
        <v>64</v>
      </c>
      <c r="J21" s="22">
        <v>1</v>
      </c>
    </row>
    <row r="22" spans="1:10" ht="15.75" customHeight="1">
      <c r="A22" s="10">
        <f t="shared" si="0"/>
        <v>12</v>
      </c>
      <c r="B22" s="11" t="s">
        <v>2641</v>
      </c>
      <c r="C22" s="11" t="s">
        <v>2494</v>
      </c>
      <c r="D22" s="17" t="s">
        <v>2342</v>
      </c>
      <c r="E22" s="17" t="s">
        <v>2574</v>
      </c>
      <c r="F22" s="17" t="s">
        <v>2846</v>
      </c>
      <c r="G22" s="17" t="s">
        <v>2573</v>
      </c>
      <c r="H22" s="21">
        <v>2</v>
      </c>
      <c r="I22" s="21">
        <v>29</v>
      </c>
      <c r="J22" s="21">
        <v>0</v>
      </c>
    </row>
    <row r="23" spans="1:10" ht="15.75" customHeight="1">
      <c r="A23" s="10">
        <f t="shared" si="0"/>
        <v>11</v>
      </c>
      <c r="B23" s="12" t="s">
        <v>2642</v>
      </c>
      <c r="C23" s="12" t="s">
        <v>2494</v>
      </c>
      <c r="D23" s="18">
        <v>0</v>
      </c>
      <c r="E23" s="18" t="s">
        <v>2377</v>
      </c>
      <c r="F23" s="18" t="s">
        <v>2847</v>
      </c>
      <c r="G23" s="18" t="s">
        <v>2753</v>
      </c>
      <c r="H23" s="22">
        <v>2</v>
      </c>
      <c r="I23" s="22">
        <v>4</v>
      </c>
      <c r="J23" s="22">
        <v>0</v>
      </c>
    </row>
    <row r="24" spans="1:10" ht="15.75" customHeight="1">
      <c r="A24" s="10">
        <f t="shared" si="0"/>
        <v>10</v>
      </c>
      <c r="B24" s="11" t="s">
        <v>2644</v>
      </c>
      <c r="C24" s="11" t="s">
        <v>2494</v>
      </c>
      <c r="D24" s="17" t="s">
        <v>2342</v>
      </c>
      <c r="E24" s="17" t="s">
        <v>2395</v>
      </c>
      <c r="F24" s="17" t="s">
        <v>2848</v>
      </c>
      <c r="G24" s="17" t="s">
        <v>2389</v>
      </c>
      <c r="H24" s="21">
        <v>2</v>
      </c>
      <c r="I24" s="21">
        <v>20</v>
      </c>
      <c r="J24" s="21">
        <v>0</v>
      </c>
    </row>
    <row r="25" spans="1:10" ht="15.75" customHeight="1">
      <c r="A25" s="10">
        <f t="shared" si="0"/>
        <v>9</v>
      </c>
      <c r="B25" s="12" t="s">
        <v>2646</v>
      </c>
      <c r="C25" s="12" t="s">
        <v>2494</v>
      </c>
      <c r="D25" s="18">
        <v>0</v>
      </c>
      <c r="E25" s="18" t="s">
        <v>2474</v>
      </c>
      <c r="F25" s="18" t="s">
        <v>2783</v>
      </c>
      <c r="G25" s="18" t="s">
        <v>2873</v>
      </c>
      <c r="H25" s="22">
        <v>0</v>
      </c>
      <c r="I25" s="22">
        <v>0</v>
      </c>
      <c r="J25" s="22">
        <v>0</v>
      </c>
    </row>
    <row r="26" spans="1:10" ht="15.75" customHeight="1">
      <c r="A26" s="10">
        <f t="shared" si="0"/>
        <v>8</v>
      </c>
      <c r="B26" s="11" t="s">
        <v>2649</v>
      </c>
      <c r="C26" s="11" t="s">
        <v>2494</v>
      </c>
      <c r="D26" s="17" t="s">
        <v>2342</v>
      </c>
      <c r="E26" s="17" t="s">
        <v>2410</v>
      </c>
      <c r="F26" s="17" t="s">
        <v>2849</v>
      </c>
      <c r="G26" s="17" t="s">
        <v>2569</v>
      </c>
      <c r="H26" s="21">
        <v>1</v>
      </c>
      <c r="I26" s="21">
        <v>32</v>
      </c>
      <c r="J26" s="21">
        <v>0</v>
      </c>
    </row>
    <row r="27" spans="1:10" ht="15.75" customHeight="1">
      <c r="A27" s="10">
        <f t="shared" si="0"/>
        <v>7</v>
      </c>
      <c r="B27" s="12" t="s">
        <v>2651</v>
      </c>
      <c r="C27" s="12" t="s">
        <v>2494</v>
      </c>
      <c r="D27" s="18">
        <v>0</v>
      </c>
      <c r="E27" s="18" t="s">
        <v>2479</v>
      </c>
      <c r="F27" s="18" t="s">
        <v>2850</v>
      </c>
      <c r="G27" s="18" t="s">
        <v>2354</v>
      </c>
      <c r="H27" s="22">
        <v>5</v>
      </c>
      <c r="I27" s="22">
        <v>106</v>
      </c>
      <c r="J27" s="22">
        <v>0</v>
      </c>
    </row>
    <row r="28" spans="1:10" ht="15.75" customHeight="1">
      <c r="A28" s="10">
        <f t="shared" si="0"/>
        <v>6</v>
      </c>
      <c r="B28" s="11" t="s">
        <v>2653</v>
      </c>
      <c r="C28" s="11" t="s">
        <v>2494</v>
      </c>
      <c r="D28" s="17" t="s">
        <v>2342</v>
      </c>
      <c r="E28" s="17" t="s">
        <v>2420</v>
      </c>
      <c r="F28" s="17" t="s">
        <v>2718</v>
      </c>
      <c r="G28" s="17" t="s">
        <v>2587</v>
      </c>
      <c r="H28" s="21">
        <v>4</v>
      </c>
      <c r="I28" s="21">
        <v>37</v>
      </c>
      <c r="J28" s="21">
        <v>0</v>
      </c>
    </row>
    <row r="29" spans="1:10" ht="15.75" customHeight="1">
      <c r="A29" s="10">
        <f t="shared" si="0"/>
        <v>5</v>
      </c>
      <c r="B29" s="12" t="s">
        <v>2851</v>
      </c>
      <c r="C29" s="12" t="s">
        <v>2494</v>
      </c>
      <c r="D29" s="18" t="s">
        <v>2342</v>
      </c>
      <c r="E29" s="18" t="s">
        <v>2347</v>
      </c>
      <c r="F29" s="18" t="s">
        <v>2492</v>
      </c>
      <c r="G29" s="18" t="s">
        <v>2860</v>
      </c>
      <c r="H29" s="22">
        <v>5</v>
      </c>
      <c r="I29" s="22">
        <v>64</v>
      </c>
      <c r="J29" s="22">
        <v>2</v>
      </c>
    </row>
    <row r="30" spans="1:10" ht="15.75" customHeight="1">
      <c r="A30" s="10">
        <f t="shared" si="0"/>
        <v>4</v>
      </c>
      <c r="B30" s="11" t="s">
        <v>2654</v>
      </c>
      <c r="C30" s="11" t="s">
        <v>2494</v>
      </c>
      <c r="D30" s="17">
        <v>0</v>
      </c>
      <c r="E30" s="17" t="s">
        <v>2558</v>
      </c>
      <c r="F30" s="17" t="s">
        <v>2418</v>
      </c>
      <c r="G30" s="17" t="s">
        <v>2528</v>
      </c>
      <c r="H30" s="21">
        <v>3</v>
      </c>
      <c r="I30" s="21">
        <v>23</v>
      </c>
      <c r="J30" s="21">
        <v>0</v>
      </c>
    </row>
    <row r="31" spans="1:10" ht="15.75" customHeight="1">
      <c r="A31" s="10">
        <f t="shared" si="0"/>
        <v>3</v>
      </c>
      <c r="B31" s="12" t="s">
        <v>2659</v>
      </c>
      <c r="C31" s="12" t="s">
        <v>2494</v>
      </c>
      <c r="D31" s="18" t="s">
        <v>2342</v>
      </c>
      <c r="E31" s="18" t="s">
        <v>2468</v>
      </c>
      <c r="F31" s="18" t="s">
        <v>2852</v>
      </c>
      <c r="G31" s="18" t="s">
        <v>2719</v>
      </c>
      <c r="H31" s="22">
        <v>3</v>
      </c>
      <c r="I31" s="22">
        <v>29</v>
      </c>
      <c r="J31" s="22">
        <v>0</v>
      </c>
    </row>
    <row r="32" spans="1:10" ht="15.75" customHeight="1">
      <c r="A32" s="10">
        <f t="shared" si="0"/>
        <v>2</v>
      </c>
      <c r="B32" s="11" t="s">
        <v>2853</v>
      </c>
      <c r="C32" s="11" t="s">
        <v>2494</v>
      </c>
      <c r="D32" s="17">
        <v>0</v>
      </c>
      <c r="E32" s="17" t="s">
        <v>2548</v>
      </c>
      <c r="F32" s="17" t="s">
        <v>2854</v>
      </c>
      <c r="G32" s="17" t="s">
        <v>2859</v>
      </c>
      <c r="H32" s="21">
        <v>0</v>
      </c>
      <c r="I32" s="21">
        <v>0</v>
      </c>
      <c r="J32" s="21">
        <v>0</v>
      </c>
    </row>
    <row r="33" spans="1:10" ht="15.75" customHeight="1">
      <c r="A33" s="10">
        <f t="shared" si="0"/>
        <v>1</v>
      </c>
      <c r="B33" s="12" t="s">
        <v>2661</v>
      </c>
      <c r="C33" s="12" t="s">
        <v>2494</v>
      </c>
      <c r="D33" s="18">
        <v>0</v>
      </c>
      <c r="E33" s="18" t="s">
        <v>287</v>
      </c>
      <c r="F33" s="18" t="s">
        <v>2855</v>
      </c>
      <c r="G33" s="18" t="s">
        <v>2458</v>
      </c>
      <c r="H33" s="22">
        <v>2</v>
      </c>
      <c r="I33" s="22">
        <v>24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29">
    <outlinePr summaryBelow="0" summaryRight="0"/>
  </sheetPr>
  <dimension ref="A1:Q1002"/>
  <sheetViews>
    <sheetView workbookViewId="0">
      <selection activeCell="B8" sqref="B8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7.5</v>
      </c>
      <c r="I2" s="5">
        <v>42.5</v>
      </c>
      <c r="J2" s="5">
        <v>0.5</v>
      </c>
      <c r="K2" s="2">
        <v>5</v>
      </c>
      <c r="L2" s="2">
        <v>50.5</v>
      </c>
      <c r="M2" s="2">
        <v>0.5</v>
      </c>
      <c r="N2" s="5">
        <v>100.5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0.4</v>
      </c>
      <c r="I3" s="7">
        <f t="shared" si="1"/>
        <v>0.6</v>
      </c>
      <c r="J3" s="7">
        <f t="shared" si="1"/>
        <v>0.5</v>
      </c>
      <c r="K3" s="7">
        <f t="shared" si="1"/>
        <v>1</v>
      </c>
      <c r="L3" s="7">
        <f t="shared" si="1"/>
        <v>1</v>
      </c>
      <c r="M3" s="7">
        <f t="shared" si="1"/>
        <v>1</v>
      </c>
      <c r="N3" s="7">
        <f t="shared" si="1"/>
        <v>0.8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O4" si="2">IF(H3&gt;0.5, 100/(1-1/H3),100/H3-100)</f>
        <v>150</v>
      </c>
      <c r="I4" s="8">
        <f t="shared" si="2"/>
        <v>-149.99999999999997</v>
      </c>
      <c r="J4" s="8">
        <f t="shared" si="2"/>
        <v>100</v>
      </c>
      <c r="K4" s="8" t="e">
        <f t="shared" si="2"/>
        <v>#DIV/0!</v>
      </c>
      <c r="L4" s="8" t="e">
        <f t="shared" si="2"/>
        <v>#DIV/0!</v>
      </c>
      <c r="M4" s="8" t="e">
        <f t="shared" si="2"/>
        <v>#DIV/0!</v>
      </c>
      <c r="N4" s="8">
        <f t="shared" si="2"/>
        <v>-400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0.4</v>
      </c>
      <c r="I5" s="7">
        <f t="shared" si="3"/>
        <v>0.8</v>
      </c>
      <c r="J5" s="7">
        <f t="shared" si="3"/>
        <v>0.2</v>
      </c>
      <c r="K5" s="7">
        <f t="shared" si="3"/>
        <v>1</v>
      </c>
      <c r="L5" s="7">
        <f t="shared" si="3"/>
        <v>1</v>
      </c>
      <c r="M5" s="7">
        <f t="shared" si="3"/>
        <v>1</v>
      </c>
      <c r="N5" s="7">
        <f t="shared" si="3"/>
        <v>1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>
        <f t="shared" ref="H6:O6" si="4">IF(H5&gt;0.5, 100/(1-1/H5),100/H5-100)</f>
        <v>150</v>
      </c>
      <c r="I6" s="8">
        <f t="shared" si="4"/>
        <v>-400</v>
      </c>
      <c r="J6" s="8">
        <f t="shared" si="4"/>
        <v>400</v>
      </c>
      <c r="K6" s="8" t="e">
        <f t="shared" si="4"/>
        <v>#DIV/0!</v>
      </c>
      <c r="L6" s="8" t="e">
        <f t="shared" si="4"/>
        <v>#DIV/0!</v>
      </c>
      <c r="M6" s="8" t="e">
        <f t="shared" si="4"/>
        <v>#DIV/0!</v>
      </c>
      <c r="N6" s="8" t="e">
        <f t="shared" si="4"/>
        <v>#DIV/0!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0.4</v>
      </c>
      <c r="I7" s="7">
        <f t="shared" si="5"/>
        <v>0.4</v>
      </c>
      <c r="J7" s="7">
        <f t="shared" si="5"/>
        <v>0.8</v>
      </c>
      <c r="K7" s="7">
        <f t="shared" si="5"/>
        <v>1</v>
      </c>
      <c r="L7" s="7">
        <f t="shared" si="5"/>
        <v>1</v>
      </c>
      <c r="M7" s="7">
        <f t="shared" si="5"/>
        <v>1</v>
      </c>
      <c r="N7" s="7">
        <f t="shared" si="5"/>
        <v>0.6</v>
      </c>
      <c r="O7" s="7">
        <f t="shared" si="5"/>
        <v>1</v>
      </c>
    </row>
    <row r="8" spans="1:17" ht="15.75" customHeight="1">
      <c r="A8" s="1"/>
      <c r="B8" t="s">
        <v>828</v>
      </c>
      <c r="F8" s="8"/>
      <c r="G8" s="3" t="s">
        <v>2318</v>
      </c>
      <c r="H8" s="8">
        <f t="shared" ref="H8:O8" si="6">IF(H7&gt;0.5, 100/(1-1/H7),100/H7-100)</f>
        <v>150</v>
      </c>
      <c r="I8" s="8">
        <f t="shared" si="6"/>
        <v>150</v>
      </c>
      <c r="J8" s="8">
        <f t="shared" si="6"/>
        <v>-400</v>
      </c>
      <c r="K8" s="8" t="e">
        <f t="shared" si="6"/>
        <v>#DIV/0!</v>
      </c>
      <c r="L8" s="8" t="e">
        <f t="shared" si="6"/>
        <v>#DIV/0!</v>
      </c>
      <c r="M8" s="8" t="e">
        <f t="shared" si="6"/>
        <v>#DIV/0!</v>
      </c>
      <c r="N8" s="8">
        <f t="shared" si="6"/>
        <v>-149.99999999999997</v>
      </c>
      <c r="O8" s="8" t="e">
        <f t="shared" si="6"/>
        <v>#DIV/0!</v>
      </c>
    </row>
    <row r="9" spans="1:17" ht="15.75" customHeight="1">
      <c r="A9" s="1"/>
      <c r="B9" s="25" t="s">
        <v>2874</v>
      </c>
      <c r="C9" s="1"/>
      <c r="D9" s="14"/>
      <c r="E9" s="14"/>
      <c r="F9" s="14"/>
      <c r="G9" s="23" t="s">
        <v>2321</v>
      </c>
      <c r="H9" s="24">
        <f>INDEX(espn!$F:$F,MATCH(B8,espn!$A:$A,0),1)</f>
        <v>9</v>
      </c>
      <c r="I9" s="24">
        <f>INDEX(espn!$G:$G,MATCH(B8,espn!$A:$A,0),1)</f>
        <v>46</v>
      </c>
      <c r="J9" s="24"/>
      <c r="K9" s="24">
        <f>INDEX(espn!$I:$I,MATCH(B8,espn!$A:$A,0),1)</f>
        <v>1</v>
      </c>
      <c r="L9" s="24">
        <f>INDEX(espn!$J:$J,MATCH(B8,espn!$A:$A,0),1)</f>
        <v>9</v>
      </c>
      <c r="M9" s="24"/>
      <c r="N9" s="24">
        <f>I9+L9</f>
        <v>55</v>
      </c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22</v>
      </c>
      <c r="B12" s="11" t="s">
        <v>2382</v>
      </c>
      <c r="C12" s="11" t="s">
        <v>2494</v>
      </c>
      <c r="D12" s="17">
        <v>0</v>
      </c>
      <c r="E12" s="17" t="s">
        <v>2352</v>
      </c>
      <c r="F12" s="17" t="s">
        <v>2492</v>
      </c>
      <c r="G12" s="17" t="s">
        <v>2444</v>
      </c>
      <c r="H12" s="21">
        <v>8</v>
      </c>
      <c r="I12" s="21">
        <v>23</v>
      </c>
      <c r="J12" s="21">
        <v>0</v>
      </c>
      <c r="K12" s="21">
        <v>0</v>
      </c>
      <c r="L12" s="21">
        <v>0</v>
      </c>
      <c r="M12" s="21">
        <v>0</v>
      </c>
      <c r="N12" s="21">
        <f t="shared" ref="N12:N43" si="8">L12+I12</f>
        <v>23</v>
      </c>
      <c r="O12">
        <f t="shared" ref="O12:O43" si="9">M12+J12</f>
        <v>0</v>
      </c>
    </row>
    <row r="13" spans="1:17" ht="15.75" customHeight="1">
      <c r="A13" s="10">
        <f t="shared" si="7"/>
        <v>21</v>
      </c>
      <c r="B13" s="12" t="s">
        <v>2412</v>
      </c>
      <c r="C13" s="12" t="s">
        <v>2494</v>
      </c>
      <c r="D13" s="18">
        <v>0</v>
      </c>
      <c r="E13" s="18" t="s">
        <v>2366</v>
      </c>
      <c r="F13" s="18" t="s">
        <v>2696</v>
      </c>
      <c r="G13" s="18" t="s">
        <v>2679</v>
      </c>
      <c r="H13" s="22">
        <v>6</v>
      </c>
      <c r="I13" s="22">
        <v>15</v>
      </c>
      <c r="J13" s="22">
        <v>0</v>
      </c>
      <c r="K13" s="22">
        <v>1</v>
      </c>
      <c r="L13" s="22">
        <v>7</v>
      </c>
      <c r="M13" s="22">
        <v>0</v>
      </c>
      <c r="N13" s="21">
        <f t="shared" si="8"/>
        <v>22</v>
      </c>
      <c r="O13">
        <f t="shared" si="9"/>
        <v>0</v>
      </c>
    </row>
    <row r="14" spans="1:17" ht="15.75" customHeight="1">
      <c r="A14" s="10">
        <f t="shared" si="7"/>
        <v>20</v>
      </c>
      <c r="B14" s="11" t="s">
        <v>2414</v>
      </c>
      <c r="C14" s="11" t="s">
        <v>2494</v>
      </c>
      <c r="D14" s="17" t="s">
        <v>2342</v>
      </c>
      <c r="E14" s="17" t="s">
        <v>2341</v>
      </c>
      <c r="F14" s="17" t="s">
        <v>2717</v>
      </c>
      <c r="G14" s="17" t="s">
        <v>2385</v>
      </c>
      <c r="H14" s="21">
        <v>4</v>
      </c>
      <c r="I14" s="21">
        <v>20</v>
      </c>
      <c r="J14" s="21">
        <v>0</v>
      </c>
      <c r="K14" s="21">
        <v>0</v>
      </c>
      <c r="L14" s="21">
        <v>0</v>
      </c>
      <c r="M14" s="21">
        <v>0</v>
      </c>
      <c r="N14" s="21">
        <f t="shared" si="8"/>
        <v>20</v>
      </c>
      <c r="O14">
        <f t="shared" si="9"/>
        <v>0</v>
      </c>
    </row>
    <row r="15" spans="1:17" ht="15.75" customHeight="1">
      <c r="A15" s="10">
        <f t="shared" si="7"/>
        <v>19</v>
      </c>
      <c r="B15" s="12" t="s">
        <v>2417</v>
      </c>
      <c r="C15" s="12" t="s">
        <v>2494</v>
      </c>
      <c r="D15" s="18">
        <v>0</v>
      </c>
      <c r="E15" s="18" t="s">
        <v>2343</v>
      </c>
      <c r="F15" s="18" t="s">
        <v>2845</v>
      </c>
      <c r="G15" s="18" t="s">
        <v>2364</v>
      </c>
      <c r="H15" s="22">
        <v>5</v>
      </c>
      <c r="I15" s="22">
        <v>35</v>
      </c>
      <c r="J15" s="22">
        <v>0</v>
      </c>
      <c r="K15" s="22">
        <v>0</v>
      </c>
      <c r="L15" s="22">
        <v>0</v>
      </c>
      <c r="M15" s="22">
        <v>0</v>
      </c>
      <c r="N15" s="21">
        <f t="shared" si="8"/>
        <v>35</v>
      </c>
      <c r="O15">
        <f t="shared" si="9"/>
        <v>0</v>
      </c>
    </row>
    <row r="16" spans="1:17" ht="15.75" customHeight="1">
      <c r="A16" s="10">
        <f t="shared" si="7"/>
        <v>18</v>
      </c>
      <c r="B16" s="11" t="s">
        <v>2419</v>
      </c>
      <c r="C16" s="11" t="s">
        <v>2494</v>
      </c>
      <c r="D16" s="17" t="s">
        <v>2342</v>
      </c>
      <c r="E16" s="17" t="s">
        <v>2468</v>
      </c>
      <c r="F16" s="17" t="s">
        <v>2396</v>
      </c>
      <c r="G16" s="17" t="s">
        <v>2556</v>
      </c>
      <c r="H16" s="21">
        <v>12</v>
      </c>
      <c r="I16" s="21">
        <v>66</v>
      </c>
      <c r="J16" s="21">
        <v>0</v>
      </c>
      <c r="K16" s="21">
        <v>1</v>
      </c>
      <c r="L16" s="21">
        <v>7</v>
      </c>
      <c r="M16" s="21">
        <v>0</v>
      </c>
      <c r="N16" s="21">
        <f t="shared" si="8"/>
        <v>73</v>
      </c>
      <c r="O16">
        <f t="shared" si="9"/>
        <v>0</v>
      </c>
    </row>
    <row r="17" spans="1:15" ht="15.75" customHeight="1">
      <c r="A17" s="10">
        <f t="shared" si="7"/>
        <v>17</v>
      </c>
      <c r="B17" s="12" t="s">
        <v>2422</v>
      </c>
      <c r="C17" s="12" t="s">
        <v>2494</v>
      </c>
      <c r="D17" s="18">
        <v>0</v>
      </c>
      <c r="E17" s="18" t="s">
        <v>2479</v>
      </c>
      <c r="F17" s="18" t="s">
        <v>2866</v>
      </c>
      <c r="G17" s="18" t="s">
        <v>2860</v>
      </c>
      <c r="H17" s="22">
        <v>21</v>
      </c>
      <c r="I17" s="22">
        <v>130</v>
      </c>
      <c r="J17" s="22">
        <v>0</v>
      </c>
      <c r="K17" s="22">
        <v>1</v>
      </c>
      <c r="L17" s="22">
        <v>2</v>
      </c>
      <c r="M17" s="22">
        <v>0</v>
      </c>
      <c r="N17" s="21">
        <f t="shared" si="8"/>
        <v>132</v>
      </c>
      <c r="O17">
        <f t="shared" si="9"/>
        <v>0</v>
      </c>
    </row>
    <row r="18" spans="1:15" ht="15.75" customHeight="1">
      <c r="A18" s="10">
        <f t="shared" si="7"/>
        <v>16</v>
      </c>
      <c r="B18" s="11" t="s">
        <v>2633</v>
      </c>
      <c r="C18" s="11" t="s">
        <v>2494</v>
      </c>
      <c r="D18" s="17">
        <v>0</v>
      </c>
      <c r="E18" s="17" t="s">
        <v>2558</v>
      </c>
      <c r="F18" s="17" t="s">
        <v>2797</v>
      </c>
      <c r="G18" s="17" t="s">
        <v>2460</v>
      </c>
      <c r="H18" s="21">
        <v>3</v>
      </c>
      <c r="I18" s="21">
        <v>20</v>
      </c>
      <c r="J18" s="21">
        <v>0</v>
      </c>
      <c r="K18" s="21">
        <v>0</v>
      </c>
      <c r="L18" s="21">
        <v>0</v>
      </c>
      <c r="M18" s="21">
        <v>0</v>
      </c>
      <c r="N18" s="21">
        <f t="shared" si="8"/>
        <v>20</v>
      </c>
      <c r="O18">
        <f t="shared" si="9"/>
        <v>0</v>
      </c>
    </row>
    <row r="19" spans="1:15" ht="15.75" customHeight="1">
      <c r="A19" s="10">
        <f t="shared" si="7"/>
        <v>15</v>
      </c>
      <c r="B19" s="12" t="s">
        <v>2639</v>
      </c>
      <c r="C19" s="12" t="s">
        <v>2494</v>
      </c>
      <c r="D19" s="18">
        <v>0</v>
      </c>
      <c r="E19" s="18" t="s">
        <v>2468</v>
      </c>
      <c r="F19" s="18" t="s">
        <v>2686</v>
      </c>
      <c r="G19" s="18" t="s">
        <v>2393</v>
      </c>
      <c r="H19" s="22">
        <v>4</v>
      </c>
      <c r="I19" s="22">
        <v>17</v>
      </c>
      <c r="J19" s="22">
        <v>0</v>
      </c>
      <c r="K19" s="22">
        <v>0</v>
      </c>
      <c r="L19" s="22">
        <v>0</v>
      </c>
      <c r="M19" s="22">
        <v>0</v>
      </c>
      <c r="N19" s="21">
        <f t="shared" si="8"/>
        <v>17</v>
      </c>
      <c r="O19">
        <f t="shared" si="9"/>
        <v>0</v>
      </c>
    </row>
    <row r="20" spans="1:15" ht="15.75" customHeight="1">
      <c r="A20" s="10">
        <f t="shared" si="7"/>
        <v>14</v>
      </c>
      <c r="B20" s="11" t="s">
        <v>2641</v>
      </c>
      <c r="C20" s="11" t="s">
        <v>2494</v>
      </c>
      <c r="D20" s="17" t="s">
        <v>2342</v>
      </c>
      <c r="E20" s="17" t="s">
        <v>2574</v>
      </c>
      <c r="F20" s="17" t="s">
        <v>2846</v>
      </c>
      <c r="G20" s="17" t="s">
        <v>2361</v>
      </c>
      <c r="H20" s="21">
        <v>10</v>
      </c>
      <c r="I20" s="21">
        <v>73</v>
      </c>
      <c r="J20" s="21">
        <v>0</v>
      </c>
      <c r="K20" s="21">
        <v>0</v>
      </c>
      <c r="L20" s="21">
        <v>0</v>
      </c>
      <c r="M20" s="21">
        <v>0</v>
      </c>
      <c r="N20" s="21">
        <f t="shared" si="8"/>
        <v>73</v>
      </c>
      <c r="O20">
        <f t="shared" si="9"/>
        <v>0</v>
      </c>
    </row>
    <row r="21" spans="1:15" ht="15.75" customHeight="1">
      <c r="A21" s="10">
        <f t="shared" si="7"/>
        <v>13</v>
      </c>
      <c r="B21" s="12" t="s">
        <v>2642</v>
      </c>
      <c r="C21" s="12" t="s">
        <v>2494</v>
      </c>
      <c r="D21" s="18">
        <v>0</v>
      </c>
      <c r="E21" s="18" t="s">
        <v>2377</v>
      </c>
      <c r="F21" s="18" t="s">
        <v>2847</v>
      </c>
      <c r="G21" s="18" t="s">
        <v>2447</v>
      </c>
      <c r="H21" s="22">
        <v>4</v>
      </c>
      <c r="I21" s="22">
        <v>39</v>
      </c>
      <c r="J21" s="22">
        <v>0</v>
      </c>
      <c r="K21" s="22">
        <v>0</v>
      </c>
      <c r="L21" s="22">
        <v>0</v>
      </c>
      <c r="M21" s="22">
        <v>0</v>
      </c>
      <c r="N21" s="21">
        <f t="shared" si="8"/>
        <v>39</v>
      </c>
      <c r="O21">
        <f t="shared" si="9"/>
        <v>0</v>
      </c>
    </row>
    <row r="22" spans="1:15" ht="15.75" customHeight="1">
      <c r="A22" s="10">
        <f t="shared" si="7"/>
        <v>12</v>
      </c>
      <c r="B22" s="11" t="s">
        <v>2644</v>
      </c>
      <c r="C22" s="11" t="s">
        <v>2494</v>
      </c>
      <c r="D22" s="17" t="s">
        <v>2342</v>
      </c>
      <c r="E22" s="17" t="s">
        <v>2395</v>
      </c>
      <c r="F22" s="17" t="s">
        <v>2848</v>
      </c>
      <c r="G22" s="17" t="s">
        <v>2536</v>
      </c>
      <c r="H22" s="21">
        <v>9</v>
      </c>
      <c r="I22" s="21">
        <v>38</v>
      </c>
      <c r="J22" s="21">
        <v>0</v>
      </c>
      <c r="K22" s="21">
        <v>0</v>
      </c>
      <c r="L22" s="21">
        <v>0</v>
      </c>
      <c r="M22" s="21">
        <v>0</v>
      </c>
      <c r="N22" s="21">
        <f t="shared" si="8"/>
        <v>38</v>
      </c>
      <c r="O22">
        <f t="shared" si="9"/>
        <v>0</v>
      </c>
    </row>
    <row r="23" spans="1:15" ht="15.75" customHeight="1">
      <c r="A23" s="10">
        <f t="shared" si="7"/>
        <v>11</v>
      </c>
      <c r="B23" s="12" t="s">
        <v>2646</v>
      </c>
      <c r="C23" s="12" t="s">
        <v>2494</v>
      </c>
      <c r="D23" s="18">
        <v>0</v>
      </c>
      <c r="E23" s="18" t="s">
        <v>2474</v>
      </c>
      <c r="F23" s="18" t="s">
        <v>2783</v>
      </c>
      <c r="G23" s="18" t="s">
        <v>2381</v>
      </c>
      <c r="H23" s="22">
        <v>7</v>
      </c>
      <c r="I23" s="22">
        <v>25</v>
      </c>
      <c r="J23" s="22">
        <v>0</v>
      </c>
      <c r="K23" s="22">
        <v>0</v>
      </c>
      <c r="L23" s="22">
        <v>0</v>
      </c>
      <c r="M23" s="22">
        <v>0</v>
      </c>
      <c r="N23" s="21">
        <f t="shared" si="8"/>
        <v>25</v>
      </c>
      <c r="O23">
        <f t="shared" si="9"/>
        <v>0</v>
      </c>
    </row>
    <row r="24" spans="1:15" ht="15.75" customHeight="1">
      <c r="A24" s="10">
        <f t="shared" si="7"/>
        <v>10</v>
      </c>
      <c r="B24" s="11" t="s">
        <v>2649</v>
      </c>
      <c r="C24" s="11" t="s">
        <v>2494</v>
      </c>
      <c r="D24" s="17" t="s">
        <v>2342</v>
      </c>
      <c r="E24" s="17" t="s">
        <v>2410</v>
      </c>
      <c r="F24" s="17" t="s">
        <v>2849</v>
      </c>
      <c r="G24" s="17" t="s">
        <v>2375</v>
      </c>
      <c r="H24" s="21">
        <v>14</v>
      </c>
      <c r="I24" s="21">
        <v>26</v>
      </c>
      <c r="J24" s="21">
        <v>1</v>
      </c>
      <c r="K24" s="21">
        <v>0</v>
      </c>
      <c r="L24" s="21">
        <v>0</v>
      </c>
      <c r="M24" s="21">
        <v>0</v>
      </c>
      <c r="N24" s="21">
        <f t="shared" si="8"/>
        <v>26</v>
      </c>
      <c r="O24">
        <f t="shared" si="9"/>
        <v>1</v>
      </c>
    </row>
    <row r="25" spans="1:15" ht="15.75" customHeight="1">
      <c r="A25" s="10">
        <f t="shared" si="7"/>
        <v>9</v>
      </c>
      <c r="B25" s="12" t="s">
        <v>2651</v>
      </c>
      <c r="C25" s="12" t="s">
        <v>2494</v>
      </c>
      <c r="D25" s="18">
        <v>0</v>
      </c>
      <c r="E25" s="18" t="s">
        <v>2479</v>
      </c>
      <c r="F25" s="18" t="s">
        <v>2850</v>
      </c>
      <c r="G25" s="18" t="s">
        <v>2683</v>
      </c>
      <c r="H25" s="22">
        <v>16</v>
      </c>
      <c r="I25" s="22">
        <v>87</v>
      </c>
      <c r="J25" s="22">
        <v>1</v>
      </c>
      <c r="K25" s="22">
        <v>0</v>
      </c>
      <c r="L25" s="22">
        <v>0</v>
      </c>
      <c r="M25" s="22">
        <v>0</v>
      </c>
      <c r="N25" s="21">
        <f t="shared" si="8"/>
        <v>87</v>
      </c>
      <c r="O25">
        <f t="shared" si="9"/>
        <v>1</v>
      </c>
    </row>
    <row r="26" spans="1:15" ht="15.75" customHeight="1">
      <c r="A26" s="10">
        <f t="shared" si="7"/>
        <v>8</v>
      </c>
      <c r="B26" s="11" t="s">
        <v>2653</v>
      </c>
      <c r="C26" s="11" t="s">
        <v>2494</v>
      </c>
      <c r="D26" s="17" t="s">
        <v>2342</v>
      </c>
      <c r="E26" s="17" t="s">
        <v>2420</v>
      </c>
      <c r="F26" s="17" t="s">
        <v>2718</v>
      </c>
      <c r="G26" s="17" t="s">
        <v>2679</v>
      </c>
      <c r="H26" s="21">
        <v>11</v>
      </c>
      <c r="I26" s="21">
        <v>23</v>
      </c>
      <c r="J26" s="21">
        <v>1</v>
      </c>
      <c r="K26" s="21">
        <v>2</v>
      </c>
      <c r="L26" s="21">
        <v>11</v>
      </c>
      <c r="M26" s="21">
        <v>0</v>
      </c>
      <c r="N26" s="21">
        <f t="shared" si="8"/>
        <v>34</v>
      </c>
      <c r="O26">
        <f t="shared" si="9"/>
        <v>1</v>
      </c>
    </row>
    <row r="27" spans="1:15" ht="15.75" customHeight="1">
      <c r="A27" s="10">
        <f t="shared" si="7"/>
        <v>7</v>
      </c>
      <c r="B27" s="12" t="s">
        <v>2851</v>
      </c>
      <c r="C27" s="12" t="s">
        <v>2494</v>
      </c>
      <c r="D27" s="18" t="s">
        <v>2342</v>
      </c>
      <c r="E27" s="18" t="s">
        <v>2347</v>
      </c>
      <c r="F27" s="18" t="s">
        <v>2492</v>
      </c>
      <c r="G27" s="18" t="s">
        <v>2447</v>
      </c>
      <c r="H27" s="22">
        <v>7</v>
      </c>
      <c r="I27" s="22">
        <v>42</v>
      </c>
      <c r="J27" s="22">
        <v>0</v>
      </c>
      <c r="K27" s="22">
        <v>1</v>
      </c>
      <c r="L27" s="22">
        <v>31</v>
      </c>
      <c r="M27" s="22">
        <v>0</v>
      </c>
      <c r="N27" s="21">
        <f t="shared" si="8"/>
        <v>73</v>
      </c>
      <c r="O27">
        <f t="shared" si="9"/>
        <v>0</v>
      </c>
    </row>
    <row r="28" spans="1:15" ht="15.75" customHeight="1">
      <c r="A28" s="10">
        <f t="shared" si="7"/>
        <v>6</v>
      </c>
      <c r="B28" s="11" t="s">
        <v>2654</v>
      </c>
      <c r="C28" s="11" t="s">
        <v>2494</v>
      </c>
      <c r="D28" s="17">
        <v>0</v>
      </c>
      <c r="E28" s="17" t="s">
        <v>2558</v>
      </c>
      <c r="F28" s="17" t="s">
        <v>2418</v>
      </c>
      <c r="G28" s="17" t="s">
        <v>2514</v>
      </c>
      <c r="H28" s="21">
        <v>3</v>
      </c>
      <c r="I28" s="21">
        <v>6</v>
      </c>
      <c r="J28" s="21">
        <v>0</v>
      </c>
      <c r="K28" s="21">
        <v>0</v>
      </c>
      <c r="L28" s="21">
        <v>0</v>
      </c>
      <c r="M28" s="21">
        <v>0</v>
      </c>
      <c r="N28" s="21">
        <f t="shared" si="8"/>
        <v>6</v>
      </c>
      <c r="O28">
        <f t="shared" si="9"/>
        <v>0</v>
      </c>
    </row>
    <row r="29" spans="1:15" ht="15.75" customHeight="1">
      <c r="A29" s="10">
        <f t="shared" si="7"/>
        <v>5</v>
      </c>
      <c r="B29" s="12" t="s">
        <v>2656</v>
      </c>
      <c r="C29" s="12" t="s">
        <v>2494</v>
      </c>
      <c r="D29" s="18" t="s">
        <v>2342</v>
      </c>
      <c r="E29" s="18" t="s">
        <v>2479</v>
      </c>
      <c r="F29" s="18" t="s">
        <v>2867</v>
      </c>
      <c r="G29" s="18" t="s">
        <v>2766</v>
      </c>
      <c r="H29" s="22">
        <v>9</v>
      </c>
      <c r="I29" s="22">
        <v>10</v>
      </c>
      <c r="J29" s="22">
        <v>1</v>
      </c>
      <c r="K29" s="22">
        <v>0</v>
      </c>
      <c r="L29" s="22">
        <v>0</v>
      </c>
      <c r="M29" s="22">
        <v>0</v>
      </c>
      <c r="N29" s="21">
        <f t="shared" si="8"/>
        <v>10</v>
      </c>
      <c r="O29">
        <f t="shared" si="9"/>
        <v>1</v>
      </c>
    </row>
    <row r="30" spans="1:15" ht="15.75" customHeight="1">
      <c r="A30" s="10">
        <f t="shared" si="7"/>
        <v>4</v>
      </c>
      <c r="B30" s="11" t="s">
        <v>2657</v>
      </c>
      <c r="C30" s="11" t="s">
        <v>2494</v>
      </c>
      <c r="D30" s="17">
        <v>0</v>
      </c>
      <c r="E30" s="17" t="s">
        <v>2383</v>
      </c>
      <c r="F30" s="17" t="s">
        <v>2616</v>
      </c>
      <c r="G30" s="17" t="s">
        <v>2385</v>
      </c>
      <c r="H30" s="21">
        <v>7</v>
      </c>
      <c r="I30" s="21">
        <v>101</v>
      </c>
      <c r="J30" s="21">
        <v>0</v>
      </c>
      <c r="K30" s="21">
        <v>0</v>
      </c>
      <c r="L30" s="21">
        <v>0</v>
      </c>
      <c r="M30" s="21">
        <v>0</v>
      </c>
      <c r="N30" s="21">
        <f t="shared" si="8"/>
        <v>101</v>
      </c>
      <c r="O30">
        <f t="shared" si="9"/>
        <v>0</v>
      </c>
    </row>
    <row r="31" spans="1:15" ht="15.75" customHeight="1">
      <c r="A31" s="10">
        <f t="shared" si="7"/>
        <v>3</v>
      </c>
      <c r="B31" s="12" t="s">
        <v>2659</v>
      </c>
      <c r="C31" s="12" t="s">
        <v>2494</v>
      </c>
      <c r="D31" s="18" t="s">
        <v>2342</v>
      </c>
      <c r="E31" s="18" t="s">
        <v>2468</v>
      </c>
      <c r="F31" s="18" t="s">
        <v>2852</v>
      </c>
      <c r="G31" s="18" t="s">
        <v>2372</v>
      </c>
      <c r="H31" s="22">
        <v>7</v>
      </c>
      <c r="I31" s="22">
        <v>49</v>
      </c>
      <c r="J31" s="22">
        <v>2</v>
      </c>
      <c r="K31" s="22">
        <v>1</v>
      </c>
      <c r="L31" s="22">
        <v>4</v>
      </c>
      <c r="M31" s="22">
        <v>0</v>
      </c>
      <c r="N31" s="21">
        <f t="shared" si="8"/>
        <v>53</v>
      </c>
      <c r="O31">
        <f t="shared" si="9"/>
        <v>2</v>
      </c>
    </row>
    <row r="32" spans="1:15" ht="15.75" customHeight="1">
      <c r="A32" s="10">
        <f t="shared" si="7"/>
        <v>2</v>
      </c>
      <c r="B32" s="11" t="s">
        <v>2853</v>
      </c>
      <c r="C32" s="11" t="s">
        <v>2494</v>
      </c>
      <c r="D32" s="17">
        <v>0</v>
      </c>
      <c r="E32" s="17" t="s">
        <v>2548</v>
      </c>
      <c r="F32" s="17" t="s">
        <v>2854</v>
      </c>
      <c r="G32" s="17" t="s">
        <v>2556</v>
      </c>
      <c r="H32" s="21">
        <v>9</v>
      </c>
      <c r="I32" s="21">
        <v>42</v>
      </c>
      <c r="J32" s="21">
        <v>0</v>
      </c>
      <c r="K32" s="21">
        <v>2</v>
      </c>
      <c r="L32" s="21">
        <v>36</v>
      </c>
      <c r="M32" s="21">
        <v>0</v>
      </c>
      <c r="N32" s="21">
        <f t="shared" si="8"/>
        <v>78</v>
      </c>
      <c r="O32">
        <f t="shared" si="9"/>
        <v>0</v>
      </c>
    </row>
    <row r="33" spans="1:15" ht="15.75" customHeight="1">
      <c r="A33" s="10">
        <f t="shared" si="7"/>
        <v>1</v>
      </c>
      <c r="B33" s="12" t="s">
        <v>2661</v>
      </c>
      <c r="C33" s="12" t="s">
        <v>2494</v>
      </c>
      <c r="D33" s="18">
        <v>0</v>
      </c>
      <c r="E33" s="18" t="s">
        <v>287</v>
      </c>
      <c r="F33" s="18" t="s">
        <v>2855</v>
      </c>
      <c r="G33" s="18" t="s">
        <v>2602</v>
      </c>
      <c r="H33" s="22">
        <v>15</v>
      </c>
      <c r="I33" s="22">
        <v>85</v>
      </c>
      <c r="J33" s="22">
        <v>0</v>
      </c>
      <c r="K33" s="22">
        <v>2</v>
      </c>
      <c r="L33" s="22">
        <v>37</v>
      </c>
      <c r="M33" s="22">
        <v>0</v>
      </c>
      <c r="N33" s="21">
        <f t="shared" si="8"/>
        <v>122</v>
      </c>
      <c r="O33">
        <f t="shared" si="9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hyperlinks>
    <hyperlink ref="B9" r:id="rId1" xr:uid="{00000000-0004-0000-3200-000000000000}"/>
    <hyperlink ref="B9" r:id="rId2" xr:uid="{00000000-0004-0000-3200-000001000000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320">
    <outlinePr summaryBelow="0" summaryRight="0"/>
  </sheetPr>
  <dimension ref="A1:Q1002"/>
  <sheetViews>
    <sheetView workbookViewId="0">
      <selection activeCell="H2" sqref="H2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</v>
      </c>
      <c r="I2" s="2">
        <v>15.5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0.8</v>
      </c>
      <c r="J3" s="7">
        <f>COUNTIFS($A$12:$A$99,"&lt;="&amp;$B$2,$H$12:$H$99,"&gt;-1",J12:J99,"&lt;"&amp;J$2)/COUNTIFS($H$12:$H$99,"&gt;-1",$A$12:$A$99,"&lt;="&amp;$B$2,J$12:J$99,"&lt;&gt;"&amp;J$2)</f>
        <v>0.8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>
        <f>IF(I3&gt;0.5, 100/(1-1/I3),100/I3-100)</f>
        <v>-400</v>
      </c>
      <c r="J4" s="8">
        <f>IF(J3&gt;0.5, 100/(1-1/J3),100/J3-100)</f>
        <v>-400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0.6</v>
      </c>
      <c r="J5" s="7">
        <f>COUNTIFS($A$12:$A$99,"&lt;="&amp;$B$2,$H$12:$H$99,"&gt;-1",$D$12:$D$99,"@*",J$12:J$99,"&lt;"&amp;J$2)/COUNTIFS($A$12:$A$99,"&lt;="&amp;$B$2,$H$12:$H$99,"&gt;-1",$D$12:$D$99,"@*",J$12:J$99,"&lt;&gt;"&amp;J$2)</f>
        <v>0.8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>
        <f>IF(I5&gt;0.5, 100/(1-1/I5),100/I5-100)</f>
        <v>-149.99999999999997</v>
      </c>
      <c r="J6" s="8">
        <f>IF(J5&gt;0.5, 100/(1-1/J5),100/J5-100)</f>
        <v>-400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1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0.8</v>
      </c>
    </row>
    <row r="8" spans="1:17" ht="15.75" customHeight="1">
      <c r="A8" s="1"/>
      <c r="B8" t="s">
        <v>2875</v>
      </c>
      <c r="D8" s="8"/>
      <c r="G8" s="3" t="s">
        <v>2318</v>
      </c>
      <c r="H8" s="8" t="e">
        <f>IF(H7&gt;0.5, 100/(1-1/H7),100/H7-100)</f>
        <v>#DIV/0!</v>
      </c>
      <c r="I8" s="8" t="e">
        <f>IF(I7&gt;0.5, 100/(1-1/I7),100/I7-100)</f>
        <v>#DIV/0!</v>
      </c>
      <c r="J8" s="8">
        <f>IF(J7&gt;0.5, 100/(1-1/J7),100/J7-100)</f>
        <v>-400</v>
      </c>
    </row>
    <row r="9" spans="1:17" ht="15.75" customHeight="1">
      <c r="A9" s="1"/>
      <c r="B9" s="1" t="s">
        <v>2876</v>
      </c>
      <c r="C9" s="1"/>
      <c r="D9" s="14"/>
      <c r="E9" s="14"/>
      <c r="F9" s="14"/>
      <c r="G9" s="23" t="s">
        <v>2321</v>
      </c>
      <c r="H9" s="24" t="e">
        <f>INDEX(espn!$I:$I,MATCH(B8,espn!$A:$A,0),1)</f>
        <v>#N/A</v>
      </c>
      <c r="I9" s="24" t="e">
        <f>INDEX(espn!$J:$J,MATCH(B8,espn!$A:$A,0),1)</f>
        <v>#N/A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2382</v>
      </c>
      <c r="C12" s="11" t="s">
        <v>2494</v>
      </c>
      <c r="D12" s="17">
        <v>0</v>
      </c>
      <c r="E12" s="17" t="s">
        <v>2352</v>
      </c>
      <c r="F12" s="17" t="s">
        <v>2492</v>
      </c>
      <c r="G12" s="17" t="s">
        <v>2792</v>
      </c>
      <c r="H12" s="21">
        <v>0</v>
      </c>
      <c r="I12" s="21">
        <v>0</v>
      </c>
      <c r="J12" s="21">
        <v>0</v>
      </c>
    </row>
    <row r="13" spans="1:17" ht="15.75" customHeight="1">
      <c r="A13" s="10">
        <f t="shared" si="0"/>
        <v>21</v>
      </c>
      <c r="B13" s="12" t="s">
        <v>2603</v>
      </c>
      <c r="C13" s="12" t="s">
        <v>2494</v>
      </c>
      <c r="D13" s="18">
        <v>0</v>
      </c>
      <c r="E13" s="18" t="s">
        <v>2474</v>
      </c>
      <c r="F13" s="18" t="s">
        <v>2877</v>
      </c>
      <c r="G13" s="18" t="s">
        <v>2569</v>
      </c>
      <c r="H13" s="22">
        <v>2</v>
      </c>
      <c r="I13" s="22">
        <v>18</v>
      </c>
      <c r="J13" s="22">
        <v>0</v>
      </c>
    </row>
    <row r="14" spans="1:17" ht="15.75" customHeight="1">
      <c r="A14" s="10">
        <f t="shared" si="0"/>
        <v>20</v>
      </c>
      <c r="B14" s="11" t="s">
        <v>2402</v>
      </c>
      <c r="C14" s="11" t="s">
        <v>2494</v>
      </c>
      <c r="D14" s="17" t="s">
        <v>2342</v>
      </c>
      <c r="E14" s="17" t="s">
        <v>2351</v>
      </c>
      <c r="F14" s="17" t="s">
        <v>2477</v>
      </c>
      <c r="G14" s="17" t="s">
        <v>2569</v>
      </c>
      <c r="H14" s="21">
        <v>1</v>
      </c>
      <c r="I14" s="21">
        <v>20</v>
      </c>
      <c r="J14" s="21">
        <v>0</v>
      </c>
    </row>
    <row r="15" spans="1:17" ht="15.75" customHeight="1">
      <c r="A15" s="10">
        <f t="shared" si="0"/>
        <v>19</v>
      </c>
      <c r="B15" s="12" t="s">
        <v>2409</v>
      </c>
      <c r="C15" s="12" t="s">
        <v>2494</v>
      </c>
      <c r="D15" s="18">
        <v>0</v>
      </c>
      <c r="E15" s="18" t="s">
        <v>2347</v>
      </c>
      <c r="F15" s="18" t="s">
        <v>2878</v>
      </c>
      <c r="G15" s="18" t="s">
        <v>2753</v>
      </c>
      <c r="H15" s="22">
        <v>5</v>
      </c>
      <c r="I15" s="22">
        <v>27</v>
      </c>
      <c r="J15" s="22">
        <v>1</v>
      </c>
    </row>
    <row r="16" spans="1:17" ht="15.75" customHeight="1">
      <c r="A16" s="10">
        <f t="shared" si="0"/>
        <v>18</v>
      </c>
      <c r="B16" s="11" t="s">
        <v>2481</v>
      </c>
      <c r="C16" s="11" t="s">
        <v>2494</v>
      </c>
      <c r="D16" s="17" t="s">
        <v>2342</v>
      </c>
      <c r="E16" s="17" t="s">
        <v>2474</v>
      </c>
      <c r="F16" s="17" t="s">
        <v>2857</v>
      </c>
      <c r="G16" s="17" t="s">
        <v>2571</v>
      </c>
      <c r="H16" s="21">
        <v>4</v>
      </c>
      <c r="I16" s="21">
        <v>78</v>
      </c>
      <c r="J16" s="21">
        <v>0</v>
      </c>
    </row>
    <row r="17" spans="1:10" ht="15.75" customHeight="1">
      <c r="A17" s="10">
        <f t="shared" si="0"/>
        <v>17</v>
      </c>
      <c r="B17" s="12" t="s">
        <v>2470</v>
      </c>
      <c r="C17" s="12" t="s">
        <v>2494</v>
      </c>
      <c r="D17" s="18">
        <v>0</v>
      </c>
      <c r="E17" s="18" t="s">
        <v>2574</v>
      </c>
      <c r="F17" s="18" t="s">
        <v>2843</v>
      </c>
      <c r="G17" s="18" t="s">
        <v>2571</v>
      </c>
      <c r="H17" s="22">
        <v>2</v>
      </c>
      <c r="I17" s="22">
        <v>20</v>
      </c>
      <c r="J17" s="22">
        <v>0</v>
      </c>
    </row>
    <row r="18" spans="1:10" ht="15.75" customHeight="1">
      <c r="A18" s="10">
        <f t="shared" si="0"/>
        <v>16</v>
      </c>
      <c r="B18" s="11" t="s">
        <v>2471</v>
      </c>
      <c r="C18" s="11" t="s">
        <v>2494</v>
      </c>
      <c r="D18" s="17" t="s">
        <v>2342</v>
      </c>
      <c r="E18" s="17" t="s">
        <v>2355</v>
      </c>
      <c r="F18" s="17" t="s">
        <v>2844</v>
      </c>
      <c r="G18" s="17" t="s">
        <v>2502</v>
      </c>
      <c r="H18" s="21">
        <v>1</v>
      </c>
      <c r="I18" s="21">
        <v>7</v>
      </c>
      <c r="J18" s="21">
        <v>0</v>
      </c>
    </row>
    <row r="19" spans="1:10" ht="15.75" customHeight="1">
      <c r="A19" s="10">
        <f t="shared" si="0"/>
        <v>15</v>
      </c>
      <c r="B19" s="12" t="s">
        <v>2412</v>
      </c>
      <c r="C19" s="12" t="s">
        <v>2494</v>
      </c>
      <c r="D19" s="18">
        <v>0</v>
      </c>
      <c r="E19" s="18" t="s">
        <v>2366</v>
      </c>
      <c r="F19" s="18" t="s">
        <v>2696</v>
      </c>
      <c r="G19" s="18" t="s">
        <v>2432</v>
      </c>
      <c r="H19" s="22">
        <v>1</v>
      </c>
      <c r="I19" s="22">
        <v>4</v>
      </c>
      <c r="J19" s="22">
        <v>0</v>
      </c>
    </row>
    <row r="20" spans="1:10" ht="15.75" customHeight="1">
      <c r="A20" s="10">
        <f t="shared" si="0"/>
        <v>14</v>
      </c>
      <c r="B20" s="11" t="s">
        <v>2414</v>
      </c>
      <c r="C20" s="11" t="s">
        <v>2494</v>
      </c>
      <c r="D20" s="17" t="s">
        <v>2342</v>
      </c>
      <c r="E20" s="17" t="s">
        <v>2341</v>
      </c>
      <c r="F20" s="17" t="s">
        <v>2717</v>
      </c>
      <c r="G20" s="17" t="s">
        <v>2597</v>
      </c>
      <c r="H20" s="21">
        <v>2</v>
      </c>
      <c r="I20" s="21">
        <v>10</v>
      </c>
      <c r="J20" s="21">
        <v>1</v>
      </c>
    </row>
    <row r="21" spans="1:10" ht="15.75" customHeight="1">
      <c r="A21" s="10">
        <f t="shared" si="0"/>
        <v>13</v>
      </c>
      <c r="B21" s="12" t="s">
        <v>2417</v>
      </c>
      <c r="C21" s="12" t="s">
        <v>2494</v>
      </c>
      <c r="D21" s="18">
        <v>0</v>
      </c>
      <c r="E21" s="18" t="s">
        <v>2343</v>
      </c>
      <c r="F21" s="18" t="s">
        <v>2845</v>
      </c>
      <c r="G21" s="18" t="s">
        <v>2571</v>
      </c>
      <c r="H21" s="22">
        <v>0</v>
      </c>
      <c r="I21" s="22">
        <v>0</v>
      </c>
      <c r="J21" s="22">
        <v>0</v>
      </c>
    </row>
    <row r="22" spans="1:10" ht="15.75" customHeight="1">
      <c r="A22" s="10">
        <f t="shared" si="0"/>
        <v>12</v>
      </c>
      <c r="B22" s="11" t="s">
        <v>2419</v>
      </c>
      <c r="C22" s="11" t="s">
        <v>2494</v>
      </c>
      <c r="D22" s="17" t="s">
        <v>2342</v>
      </c>
      <c r="E22" s="17" t="s">
        <v>2468</v>
      </c>
      <c r="F22" s="17" t="s">
        <v>2396</v>
      </c>
      <c r="G22" s="17" t="s">
        <v>2569</v>
      </c>
      <c r="H22" s="21">
        <v>3</v>
      </c>
      <c r="I22" s="21">
        <v>24</v>
      </c>
      <c r="J22" s="21">
        <v>0</v>
      </c>
    </row>
    <row r="23" spans="1:10" ht="15.75" customHeight="1">
      <c r="A23" s="10">
        <f t="shared" si="0"/>
        <v>11</v>
      </c>
      <c r="B23" s="12" t="s">
        <v>2422</v>
      </c>
      <c r="C23" s="12" t="s">
        <v>2494</v>
      </c>
      <c r="D23" s="18">
        <v>0</v>
      </c>
      <c r="E23" s="18" t="s">
        <v>2479</v>
      </c>
      <c r="F23" s="18" t="s">
        <v>2866</v>
      </c>
      <c r="G23" s="18" t="s">
        <v>2528</v>
      </c>
      <c r="H23" s="22">
        <v>1</v>
      </c>
      <c r="I23" s="22">
        <v>6</v>
      </c>
      <c r="J23" s="22">
        <v>0</v>
      </c>
    </row>
    <row r="24" spans="1:10" ht="15.75" customHeight="1">
      <c r="A24" s="10">
        <f t="shared" si="0"/>
        <v>10</v>
      </c>
      <c r="B24" s="11" t="s">
        <v>2633</v>
      </c>
      <c r="C24" s="11" t="s">
        <v>2494</v>
      </c>
      <c r="D24" s="17">
        <v>0</v>
      </c>
      <c r="E24" s="17" t="s">
        <v>2558</v>
      </c>
      <c r="F24" s="17" t="s">
        <v>2797</v>
      </c>
      <c r="G24" s="17" t="s">
        <v>2552</v>
      </c>
      <c r="H24" s="21">
        <v>0</v>
      </c>
      <c r="I24" s="21">
        <v>0</v>
      </c>
      <c r="J24" s="21">
        <v>0</v>
      </c>
    </row>
    <row r="25" spans="1:10" ht="15.75" customHeight="1">
      <c r="A25" s="10">
        <f t="shared" si="0"/>
        <v>9</v>
      </c>
      <c r="B25" s="12" t="s">
        <v>2639</v>
      </c>
      <c r="C25" s="12" t="s">
        <v>2494</v>
      </c>
      <c r="D25" s="18">
        <v>0</v>
      </c>
      <c r="E25" s="18" t="s">
        <v>2468</v>
      </c>
      <c r="F25" s="18" t="s">
        <v>2686</v>
      </c>
      <c r="G25" s="18" t="s">
        <v>2576</v>
      </c>
      <c r="H25" s="22">
        <v>2</v>
      </c>
      <c r="I25" s="22">
        <v>3</v>
      </c>
      <c r="J25" s="22">
        <v>0</v>
      </c>
    </row>
    <row r="26" spans="1:10" ht="15.75" customHeight="1">
      <c r="A26" s="10">
        <f t="shared" si="0"/>
        <v>8</v>
      </c>
      <c r="B26" s="11" t="s">
        <v>2641</v>
      </c>
      <c r="C26" s="11" t="s">
        <v>2494</v>
      </c>
      <c r="D26" s="17" t="s">
        <v>2342</v>
      </c>
      <c r="E26" s="17" t="s">
        <v>2574</v>
      </c>
      <c r="F26" s="17" t="s">
        <v>2846</v>
      </c>
      <c r="G26" s="17" t="s">
        <v>2526</v>
      </c>
      <c r="H26" s="21">
        <v>1</v>
      </c>
      <c r="I26" s="21">
        <v>11</v>
      </c>
      <c r="J26" s="21">
        <v>0</v>
      </c>
    </row>
    <row r="27" spans="1:10" ht="15.75" customHeight="1">
      <c r="A27" s="10">
        <f t="shared" si="0"/>
        <v>7</v>
      </c>
      <c r="B27" s="12" t="s">
        <v>2642</v>
      </c>
      <c r="C27" s="12" t="s">
        <v>2494</v>
      </c>
      <c r="D27" s="18">
        <v>0</v>
      </c>
      <c r="E27" s="18" t="s">
        <v>2377</v>
      </c>
      <c r="F27" s="18" t="s">
        <v>2847</v>
      </c>
      <c r="G27" s="18" t="s">
        <v>2534</v>
      </c>
      <c r="H27" s="22">
        <v>1</v>
      </c>
      <c r="I27" s="22">
        <v>5</v>
      </c>
      <c r="J27" s="22">
        <v>1</v>
      </c>
    </row>
    <row r="28" spans="1:10" ht="15.75" customHeight="1">
      <c r="A28" s="10">
        <f t="shared" si="0"/>
        <v>6</v>
      </c>
      <c r="B28" s="11" t="s">
        <v>2644</v>
      </c>
      <c r="C28" s="11" t="s">
        <v>2494</v>
      </c>
      <c r="D28" s="17" t="s">
        <v>2342</v>
      </c>
      <c r="E28" s="17" t="s">
        <v>2395</v>
      </c>
      <c r="F28" s="17" t="s">
        <v>2848</v>
      </c>
      <c r="G28" s="17" t="s">
        <v>2569</v>
      </c>
      <c r="H28" s="21">
        <v>1</v>
      </c>
      <c r="I28" s="21">
        <v>9</v>
      </c>
      <c r="J28" s="21">
        <v>0</v>
      </c>
    </row>
    <row r="29" spans="1:10" ht="15.75" customHeight="1">
      <c r="A29" s="10">
        <f t="shared" si="0"/>
        <v>5</v>
      </c>
      <c r="B29" s="12" t="s">
        <v>2646</v>
      </c>
      <c r="C29" s="12" t="s">
        <v>2494</v>
      </c>
      <c r="D29" s="18">
        <v>0</v>
      </c>
      <c r="E29" s="18" t="s">
        <v>2474</v>
      </c>
      <c r="F29" s="18" t="s">
        <v>2783</v>
      </c>
      <c r="G29" s="18" t="s">
        <v>2676</v>
      </c>
      <c r="H29" s="22">
        <v>1</v>
      </c>
      <c r="I29" s="22">
        <v>2</v>
      </c>
      <c r="J29" s="22">
        <v>0</v>
      </c>
    </row>
    <row r="30" spans="1:10" ht="15.75" customHeight="1">
      <c r="A30" s="10">
        <f t="shared" si="0"/>
        <v>4</v>
      </c>
      <c r="B30" s="11" t="s">
        <v>2649</v>
      </c>
      <c r="C30" s="11" t="s">
        <v>2494</v>
      </c>
      <c r="D30" s="17" t="s">
        <v>2342</v>
      </c>
      <c r="E30" s="17" t="s">
        <v>2410</v>
      </c>
      <c r="F30" s="17" t="s">
        <v>2849</v>
      </c>
      <c r="G30" s="17" t="s">
        <v>2619</v>
      </c>
      <c r="H30" s="21">
        <v>3</v>
      </c>
      <c r="I30" s="21">
        <v>33</v>
      </c>
      <c r="J30" s="21">
        <v>1</v>
      </c>
    </row>
    <row r="31" spans="1:10" ht="15.75" customHeight="1">
      <c r="A31" s="10">
        <f t="shared" si="0"/>
        <v>3</v>
      </c>
      <c r="B31" s="12" t="s">
        <v>2651</v>
      </c>
      <c r="C31" s="12" t="s">
        <v>2494</v>
      </c>
      <c r="D31" s="18">
        <v>0</v>
      </c>
      <c r="E31" s="18" t="s">
        <v>2479</v>
      </c>
      <c r="F31" s="18" t="s">
        <v>2850</v>
      </c>
      <c r="G31" s="18" t="s">
        <v>2729</v>
      </c>
      <c r="H31" s="22">
        <v>0</v>
      </c>
      <c r="I31" s="22">
        <v>0</v>
      </c>
      <c r="J31" s="22">
        <v>0</v>
      </c>
    </row>
    <row r="32" spans="1:10" ht="15.75" customHeight="1">
      <c r="A32" s="10">
        <f t="shared" si="0"/>
        <v>2</v>
      </c>
      <c r="B32" s="11" t="s">
        <v>2653</v>
      </c>
      <c r="C32" s="11" t="s">
        <v>2494</v>
      </c>
      <c r="D32" s="17" t="s">
        <v>2342</v>
      </c>
      <c r="E32" s="17" t="s">
        <v>2420</v>
      </c>
      <c r="F32" s="17" t="s">
        <v>2718</v>
      </c>
      <c r="G32" s="17" t="s">
        <v>2526</v>
      </c>
      <c r="H32" s="21">
        <v>4</v>
      </c>
      <c r="I32" s="21">
        <v>46</v>
      </c>
      <c r="J32" s="21">
        <v>0</v>
      </c>
    </row>
    <row r="33" spans="1:10" ht="15.75" customHeight="1">
      <c r="A33" s="10">
        <f t="shared" si="0"/>
        <v>1</v>
      </c>
      <c r="B33" s="12" t="s">
        <v>2851</v>
      </c>
      <c r="C33" s="12" t="s">
        <v>2494</v>
      </c>
      <c r="D33" s="18" t="s">
        <v>2342</v>
      </c>
      <c r="E33" s="18" t="s">
        <v>2347</v>
      </c>
      <c r="F33" s="18" t="s">
        <v>2492</v>
      </c>
      <c r="G33" s="18" t="s">
        <v>2609</v>
      </c>
      <c r="H33" s="22">
        <v>1</v>
      </c>
      <c r="I33" s="22">
        <v>4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321">
    <outlinePr summaryBelow="0" summaryRight="0"/>
  </sheetPr>
  <dimension ref="A1:Q1002"/>
  <sheetViews>
    <sheetView workbookViewId="0">
      <selection activeCell="L20" sqref="L20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</v>
      </c>
      <c r="I2" s="2">
        <v>50.5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1</v>
      </c>
      <c r="J3" s="7">
        <f>COUNTIFS($A$12:$A$99,"&lt;="&amp;$B$2,$H$12:$H$99,"&gt;-1",J12:J99,"&lt;"&amp;J$2)/COUNTIFS($H$12:$H$99,"&gt;-1",$A$12:$A$99,"&lt;="&amp;$B$2,J$12:J$99,"&lt;&gt;"&amp;J$2)</f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 t="e">
        <f>IF(I3&gt;0.5, 100/(1-1/I3),100/I3-100)</f>
        <v>#DIV/0!</v>
      </c>
      <c r="J4" s="8" t="e">
        <f>IF(J3&gt;0.5, 100/(1-1/J3),100/J3-100)</f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1</v>
      </c>
      <c r="J5" s="7">
        <f>COUNTIFS($A$12:$A$99,"&lt;="&amp;$B$2,$H$12:$H$99,"&gt;-1",$D$12:$D$99,"@*",J$12:J$99,"&lt;"&amp;J$2)/COUNTIFS($A$12:$A$99,"&lt;="&amp;$B$2,$H$12:$H$99,"&gt;-1",$D$12:$D$99,"@*",J$12:J$99,"&lt;&gt;"&amp;J$2)</f>
        <v>1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 t="e">
        <f>IF(I5&gt;0.5, 100/(1-1/I5),100/I5-100)</f>
        <v>#DIV/0!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1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B8" t="s">
        <v>2879</v>
      </c>
      <c r="D8" s="8"/>
      <c r="G8" s="3" t="s">
        <v>2318</v>
      </c>
      <c r="H8" s="8" t="e">
        <f>IF(H7&gt;0.5, 100/(1-1/H7),100/H7-100)</f>
        <v>#DIV/0!</v>
      </c>
      <c r="I8" s="8" t="e">
        <f>IF(I7&gt;0.5, 100/(1-1/I7),100/I7-100)</f>
        <v>#DIV/0!</v>
      </c>
      <c r="J8" s="8" t="e">
        <f>IF(J7&gt;0.5, 100/(1-1/J7),100/J7-100)</f>
        <v>#DIV/0!</v>
      </c>
    </row>
    <row r="9" spans="1:17" ht="15.75" customHeight="1">
      <c r="A9" s="1"/>
      <c r="B9" s="1" t="s">
        <v>2880</v>
      </c>
      <c r="C9" s="1"/>
      <c r="D9" s="14"/>
      <c r="E9" s="14"/>
      <c r="F9" s="14"/>
      <c r="G9" s="23" t="s">
        <v>2321</v>
      </c>
      <c r="H9" s="24" t="e">
        <f>INDEX(espn!$I:$I,MATCH(B8,espn!$A:$A,0),1)</f>
        <v>#N/A</v>
      </c>
      <c r="I9" s="24" t="e">
        <f>INDEX(espn!$J:$J,MATCH(B8,espn!$A:$A,0),1)</f>
        <v>#N/A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15</v>
      </c>
      <c r="B12" s="11" t="s">
        <v>2639</v>
      </c>
      <c r="C12" s="11" t="s">
        <v>2494</v>
      </c>
      <c r="D12" s="17">
        <v>0</v>
      </c>
      <c r="E12" s="17" t="s">
        <v>2468</v>
      </c>
      <c r="F12" s="17" t="s">
        <v>2686</v>
      </c>
      <c r="G12" s="17" t="s">
        <v>2460</v>
      </c>
      <c r="H12" s="21">
        <v>1</v>
      </c>
      <c r="I12" s="21">
        <v>12</v>
      </c>
      <c r="J12" s="21">
        <v>0</v>
      </c>
    </row>
    <row r="13" spans="1:17" ht="15.75" customHeight="1">
      <c r="A13" s="10">
        <f t="shared" si="0"/>
        <v>14</v>
      </c>
      <c r="B13" s="12" t="s">
        <v>2641</v>
      </c>
      <c r="C13" s="12" t="s">
        <v>2494</v>
      </c>
      <c r="D13" s="18" t="s">
        <v>2342</v>
      </c>
      <c r="E13" s="18" t="s">
        <v>2574</v>
      </c>
      <c r="F13" s="18" t="s">
        <v>2846</v>
      </c>
      <c r="G13" s="18" t="s">
        <v>2427</v>
      </c>
      <c r="H13" s="22">
        <v>1</v>
      </c>
      <c r="I13" s="22">
        <v>19</v>
      </c>
      <c r="J13" s="22">
        <v>0</v>
      </c>
    </row>
    <row r="14" spans="1:17" ht="15.75" customHeight="1">
      <c r="A14" s="10">
        <f t="shared" si="0"/>
        <v>13</v>
      </c>
      <c r="B14" s="11" t="s">
        <v>2642</v>
      </c>
      <c r="C14" s="11" t="s">
        <v>2494</v>
      </c>
      <c r="D14" s="17">
        <v>0</v>
      </c>
      <c r="E14" s="17" t="s">
        <v>2377</v>
      </c>
      <c r="F14" s="17" t="s">
        <v>2847</v>
      </c>
      <c r="G14" s="17" t="s">
        <v>2687</v>
      </c>
      <c r="H14" s="21">
        <v>2</v>
      </c>
      <c r="I14" s="21">
        <v>7</v>
      </c>
      <c r="J14" s="21">
        <v>0</v>
      </c>
    </row>
    <row r="15" spans="1:17" ht="15.75" customHeight="1">
      <c r="A15" s="10">
        <f t="shared" si="0"/>
        <v>12</v>
      </c>
      <c r="B15" s="12" t="s">
        <v>2644</v>
      </c>
      <c r="C15" s="12" t="s">
        <v>2494</v>
      </c>
      <c r="D15" s="18" t="s">
        <v>2342</v>
      </c>
      <c r="E15" s="18" t="s">
        <v>2395</v>
      </c>
      <c r="F15" s="18" t="s">
        <v>2848</v>
      </c>
      <c r="G15" s="18" t="s">
        <v>2552</v>
      </c>
      <c r="H15" s="22">
        <v>1</v>
      </c>
      <c r="I15" s="22">
        <v>4</v>
      </c>
      <c r="J15" s="22">
        <v>0</v>
      </c>
    </row>
    <row r="16" spans="1:17" ht="15.75" customHeight="1">
      <c r="A16" s="10">
        <f t="shared" si="0"/>
        <v>11</v>
      </c>
      <c r="B16" s="11" t="s">
        <v>2646</v>
      </c>
      <c r="C16" s="11" t="s">
        <v>2494</v>
      </c>
      <c r="D16" s="17">
        <v>0</v>
      </c>
      <c r="E16" s="17" t="s">
        <v>2474</v>
      </c>
      <c r="F16" s="17" t="s">
        <v>2783</v>
      </c>
      <c r="G16" s="17" t="s">
        <v>2364</v>
      </c>
      <c r="H16" s="21">
        <v>2</v>
      </c>
      <c r="I16" s="21">
        <v>17</v>
      </c>
      <c r="J16" s="21">
        <v>0</v>
      </c>
    </row>
    <row r="17" spans="1:10" ht="15.75" customHeight="1">
      <c r="A17" s="10">
        <f t="shared" si="0"/>
        <v>10</v>
      </c>
      <c r="B17" s="12" t="s">
        <v>2649</v>
      </c>
      <c r="C17" s="12" t="s">
        <v>2494</v>
      </c>
      <c r="D17" s="18" t="s">
        <v>2342</v>
      </c>
      <c r="E17" s="18" t="s">
        <v>2410</v>
      </c>
      <c r="F17" s="18" t="s">
        <v>2849</v>
      </c>
      <c r="G17" s="18" t="s">
        <v>2858</v>
      </c>
      <c r="H17" s="22">
        <v>3</v>
      </c>
      <c r="I17" s="22">
        <v>31</v>
      </c>
      <c r="J17" s="22">
        <v>0</v>
      </c>
    </row>
    <row r="18" spans="1:10" ht="15.75" customHeight="1">
      <c r="A18" s="10">
        <f t="shared" si="0"/>
        <v>9</v>
      </c>
      <c r="B18" s="11" t="s">
        <v>2651</v>
      </c>
      <c r="C18" s="11" t="s">
        <v>2494</v>
      </c>
      <c r="D18" s="17">
        <v>0</v>
      </c>
      <c r="E18" s="17" t="s">
        <v>2479</v>
      </c>
      <c r="F18" s="17" t="s">
        <v>2850</v>
      </c>
      <c r="G18" s="17" t="s">
        <v>2450</v>
      </c>
      <c r="H18" s="21">
        <v>1</v>
      </c>
      <c r="I18" s="21">
        <v>39</v>
      </c>
      <c r="J18" s="21">
        <v>0</v>
      </c>
    </row>
    <row r="19" spans="1:10" ht="15.75" customHeight="1">
      <c r="A19" s="10">
        <f t="shared" si="0"/>
        <v>8</v>
      </c>
      <c r="B19" s="12" t="s">
        <v>2653</v>
      </c>
      <c r="C19" s="12" t="s">
        <v>2494</v>
      </c>
      <c r="D19" s="18" t="s">
        <v>2342</v>
      </c>
      <c r="E19" s="18" t="s">
        <v>2420</v>
      </c>
      <c r="F19" s="18" t="s">
        <v>2718</v>
      </c>
      <c r="G19" s="18" t="s">
        <v>2556</v>
      </c>
      <c r="H19" s="22">
        <v>0</v>
      </c>
      <c r="I19" s="22">
        <v>0</v>
      </c>
      <c r="J19" s="22">
        <v>0</v>
      </c>
    </row>
    <row r="20" spans="1:10" ht="15.75" customHeight="1">
      <c r="A20" s="10">
        <f t="shared" si="0"/>
        <v>7</v>
      </c>
      <c r="B20" s="11" t="s">
        <v>2851</v>
      </c>
      <c r="C20" s="11" t="s">
        <v>2494</v>
      </c>
      <c r="D20" s="17" t="s">
        <v>2342</v>
      </c>
      <c r="E20" s="17" t="s">
        <v>2347</v>
      </c>
      <c r="F20" s="17" t="s">
        <v>2492</v>
      </c>
      <c r="G20" s="17" t="s">
        <v>2682</v>
      </c>
      <c r="H20" s="21">
        <v>3</v>
      </c>
      <c r="I20" s="21">
        <v>45</v>
      </c>
      <c r="J20" s="21">
        <v>0</v>
      </c>
    </row>
    <row r="21" spans="1:10" ht="15.75" customHeight="1">
      <c r="A21" s="10">
        <f t="shared" si="0"/>
        <v>6</v>
      </c>
      <c r="B21" s="12" t="s">
        <v>2654</v>
      </c>
      <c r="C21" s="12" t="s">
        <v>2494</v>
      </c>
      <c r="D21" s="18">
        <v>0</v>
      </c>
      <c r="E21" s="18" t="s">
        <v>2558</v>
      </c>
      <c r="F21" s="18" t="s">
        <v>2418</v>
      </c>
      <c r="G21" s="18" t="s">
        <v>2514</v>
      </c>
      <c r="H21" s="22">
        <v>1</v>
      </c>
      <c r="I21" s="22">
        <v>5</v>
      </c>
      <c r="J21" s="22">
        <v>0</v>
      </c>
    </row>
    <row r="22" spans="1:10" ht="15.75" customHeight="1">
      <c r="A22" s="10">
        <f t="shared" si="0"/>
        <v>5</v>
      </c>
      <c r="B22" s="11" t="s">
        <v>2656</v>
      </c>
      <c r="C22" s="11" t="s">
        <v>2494</v>
      </c>
      <c r="D22" s="17" t="s">
        <v>2342</v>
      </c>
      <c r="E22" s="17" t="s">
        <v>2479</v>
      </c>
      <c r="F22" s="17" t="s">
        <v>2867</v>
      </c>
      <c r="G22" s="17" t="s">
        <v>2619</v>
      </c>
      <c r="H22" s="21">
        <v>3</v>
      </c>
      <c r="I22" s="21">
        <v>20</v>
      </c>
      <c r="J22" s="21">
        <v>0</v>
      </c>
    </row>
    <row r="23" spans="1:10" ht="15.75" customHeight="1">
      <c r="A23" s="10">
        <f t="shared" si="0"/>
        <v>4</v>
      </c>
      <c r="B23" s="12" t="s">
        <v>2657</v>
      </c>
      <c r="C23" s="12" t="s">
        <v>2494</v>
      </c>
      <c r="D23" s="18">
        <v>0</v>
      </c>
      <c r="E23" s="18" t="s">
        <v>2383</v>
      </c>
      <c r="F23" s="18" t="s">
        <v>2616</v>
      </c>
      <c r="G23" s="18" t="s">
        <v>2719</v>
      </c>
      <c r="H23" s="22">
        <v>1</v>
      </c>
      <c r="I23" s="22">
        <v>2</v>
      </c>
      <c r="J23" s="22">
        <v>0</v>
      </c>
    </row>
    <row r="24" spans="1:10" ht="15.75" customHeight="1">
      <c r="A24" s="10">
        <f t="shared" si="0"/>
        <v>3</v>
      </c>
      <c r="B24" s="11" t="s">
        <v>2659</v>
      </c>
      <c r="C24" s="11" t="s">
        <v>2494</v>
      </c>
      <c r="D24" s="17" t="s">
        <v>2342</v>
      </c>
      <c r="E24" s="17" t="s">
        <v>2468</v>
      </c>
      <c r="F24" s="17" t="s">
        <v>2852</v>
      </c>
      <c r="G24" s="17" t="s">
        <v>2799</v>
      </c>
      <c r="H24" s="21">
        <v>0</v>
      </c>
      <c r="I24" s="21">
        <v>0</v>
      </c>
      <c r="J24" s="21">
        <v>0</v>
      </c>
    </row>
    <row r="25" spans="1:10" ht="15.75" customHeight="1">
      <c r="A25" s="10">
        <f t="shared" si="0"/>
        <v>2</v>
      </c>
      <c r="B25" s="12" t="s">
        <v>2853</v>
      </c>
      <c r="C25" s="12" t="s">
        <v>2494</v>
      </c>
      <c r="D25" s="18">
        <v>0</v>
      </c>
      <c r="E25" s="18" t="s">
        <v>2548</v>
      </c>
      <c r="F25" s="18" t="s">
        <v>2854</v>
      </c>
      <c r="G25" s="18" t="s">
        <v>2462</v>
      </c>
      <c r="H25" s="22">
        <v>0</v>
      </c>
      <c r="I25" s="22">
        <v>0</v>
      </c>
      <c r="J25" s="22">
        <v>0</v>
      </c>
    </row>
    <row r="26" spans="1:10" ht="15.75" customHeight="1">
      <c r="A26" s="10">
        <f t="shared" si="0"/>
        <v>1</v>
      </c>
      <c r="B26" s="11" t="s">
        <v>2661</v>
      </c>
      <c r="C26" s="11" t="s">
        <v>2494</v>
      </c>
      <c r="D26" s="17">
        <v>0</v>
      </c>
      <c r="E26" s="17" t="s">
        <v>287</v>
      </c>
      <c r="F26" s="17" t="s">
        <v>2855</v>
      </c>
      <c r="G26" s="17" t="s">
        <v>2444</v>
      </c>
      <c r="H26" s="21">
        <v>1</v>
      </c>
      <c r="I26" s="21">
        <v>0</v>
      </c>
      <c r="J26" s="21">
        <v>0</v>
      </c>
    </row>
    <row r="27" spans="1:10" ht="15.75" customHeight="1">
      <c r="A27" s="10">
        <f t="shared" si="0"/>
        <v>0</v>
      </c>
      <c r="B27" s="12"/>
      <c r="C27" s="12"/>
      <c r="D27" s="18"/>
      <c r="E27" s="18"/>
      <c r="F27" s="18"/>
      <c r="G27" s="18"/>
      <c r="H27" s="22"/>
      <c r="I27" s="22"/>
      <c r="J27" s="22"/>
    </row>
    <row r="28" spans="1:10" ht="15.75" customHeight="1">
      <c r="A28" s="10">
        <f t="shared" si="0"/>
        <v>0</v>
      </c>
      <c r="B28" s="11"/>
      <c r="C28" s="11"/>
      <c r="D28" s="17"/>
      <c r="E28" s="17"/>
      <c r="F28" s="17"/>
      <c r="G28" s="17"/>
      <c r="H28" s="21"/>
      <c r="I28" s="21"/>
      <c r="J28" s="21"/>
    </row>
    <row r="29" spans="1:10" ht="15.75" customHeight="1">
      <c r="A29" s="10">
        <f t="shared" si="0"/>
        <v>0</v>
      </c>
      <c r="B29" s="12"/>
      <c r="C29" s="12"/>
      <c r="D29" s="18"/>
      <c r="E29" s="18"/>
      <c r="F29" s="18"/>
      <c r="G29" s="18"/>
      <c r="H29" s="22"/>
      <c r="I29" s="22"/>
      <c r="J29" s="22"/>
    </row>
    <row r="30" spans="1:10" ht="15.75" customHeight="1">
      <c r="A30" s="10">
        <f t="shared" si="0"/>
        <v>0</v>
      </c>
      <c r="B30" s="11"/>
      <c r="C30" s="11"/>
      <c r="D30" s="17"/>
      <c r="E30" s="17"/>
      <c r="F30" s="17"/>
      <c r="G30" s="17"/>
      <c r="H30" s="21"/>
      <c r="I30" s="21"/>
      <c r="J30" s="21"/>
    </row>
    <row r="31" spans="1:10" ht="15.75" customHeight="1">
      <c r="A31" s="10">
        <f t="shared" si="0"/>
        <v>0</v>
      </c>
      <c r="B31" s="12"/>
      <c r="C31" s="12"/>
      <c r="D31" s="18"/>
      <c r="E31" s="18"/>
      <c r="F31" s="18"/>
      <c r="G31" s="18"/>
      <c r="H31" s="22"/>
      <c r="I31" s="22"/>
      <c r="J31" s="22"/>
    </row>
    <row r="32" spans="1:10" ht="15.75" customHeight="1">
      <c r="A32" s="10">
        <f t="shared" si="0"/>
        <v>0</v>
      </c>
      <c r="B32" s="11"/>
      <c r="C32" s="11"/>
      <c r="D32" s="17"/>
      <c r="E32" s="17"/>
      <c r="F32" s="17"/>
      <c r="G32" s="17"/>
      <c r="H32" s="21"/>
      <c r="I32" s="21"/>
      <c r="J32" s="21"/>
    </row>
    <row r="33" spans="1:10" ht="15.75" customHeight="1">
      <c r="A33" s="10">
        <f t="shared" si="0"/>
        <v>0</v>
      </c>
      <c r="B33" s="12"/>
      <c r="C33" s="12"/>
      <c r="D33" s="18"/>
      <c r="E33" s="18"/>
      <c r="F33" s="18"/>
      <c r="G33" s="18"/>
      <c r="H33" s="22"/>
      <c r="I33" s="22"/>
      <c r="J33" s="22"/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15">
    <outlinePr summaryBelow="0" summaryRight="0"/>
  </sheetPr>
  <dimension ref="A1:Q1002"/>
  <sheetViews>
    <sheetView workbookViewId="0">
      <selection activeCell="H21" sqref="H21"/>
    </sheetView>
  </sheetViews>
  <sheetFormatPr baseColWidth="10" defaultColWidth="14.5" defaultRowHeight="15.75" customHeight="1"/>
  <cols>
    <col min="1" max="1" width="8.83203125" style="40" customWidth="1"/>
    <col min="2" max="2" width="13" style="40" bestFit="1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9.33203125" style="40" bestFit="1" customWidth="1"/>
    <col min="9" max="9" width="7.5" style="40" customWidth="1"/>
    <col min="10" max="10" width="11.83203125" style="40" customWidth="1"/>
    <col min="11" max="11" width="7.83203125" style="40" customWidth="1"/>
    <col min="12" max="12" width="9.5" style="40" customWidth="1"/>
    <col min="13" max="13" width="10.5" style="40" customWidth="1"/>
    <col min="14" max="14" width="13" style="40" customWidth="1"/>
  </cols>
  <sheetData>
    <row r="1" spans="1:17" ht="15.75" customHeight="1">
      <c r="A1" s="1"/>
      <c r="B1" s="20" t="s">
        <v>2313</v>
      </c>
      <c r="C1" s="20"/>
      <c r="H1" s="20" t="str">
        <f t="shared" ref="H1:N1" si="0">H11</f>
        <v>Comp</v>
      </c>
      <c r="I1" s="20" t="str">
        <f t="shared" si="0"/>
        <v>Att</v>
      </c>
      <c r="J1" s="20" t="str">
        <f t="shared" si="0"/>
        <v>P Yds</v>
      </c>
      <c r="K1" s="20" t="str">
        <f t="shared" si="0"/>
        <v>P TD</v>
      </c>
      <c r="L1" s="20" t="str">
        <f t="shared" si="0"/>
        <v>Int</v>
      </c>
      <c r="M1" s="20" t="str">
        <f t="shared" si="0"/>
        <v>Rush Yds</v>
      </c>
      <c r="N1" s="20" t="str">
        <f t="shared" si="0"/>
        <v>Rush Att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26.5</v>
      </c>
      <c r="I2" s="2">
        <v>38.5</v>
      </c>
      <c r="J2" s="2">
        <v>307.5</v>
      </c>
      <c r="K2" s="2">
        <v>1.5</v>
      </c>
      <c r="L2" s="5">
        <v>0.5</v>
      </c>
      <c r="M2" s="5">
        <v>31.5</v>
      </c>
      <c r="N2" s="5">
        <v>5.5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N3" si="1">COUNTIFS($A$12:$A$99,"&lt;="&amp;$B$2,$H$12:$H$99,"&gt;0",H12:H99,"&lt;"&amp;H$2)/COUNTIFS($H$12:$H$99,"&gt;0",$A$12:$A$99,"&lt;="&amp;$B$2,H$12:H$99,"&lt;&gt;"&amp;H$2)</f>
        <v>0.6</v>
      </c>
      <c r="I3" s="7">
        <f t="shared" si="1"/>
        <v>0.6</v>
      </c>
      <c r="J3" s="7">
        <f t="shared" si="1"/>
        <v>0.66666666666666663</v>
      </c>
      <c r="K3" s="7">
        <f t="shared" si="1"/>
        <v>0.26666666666666666</v>
      </c>
      <c r="L3" s="7">
        <f t="shared" si="1"/>
        <v>0.53333333333333333</v>
      </c>
      <c r="M3" s="7">
        <f t="shared" si="1"/>
        <v>0.53333333333333333</v>
      </c>
      <c r="N3" s="7">
        <f t="shared" si="1"/>
        <v>0.33333333333333331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N4" si="2">IF(H3&gt;0.5, 100/(1-1/H3),100/H3-100)</f>
        <v>-149.99999999999997</v>
      </c>
      <c r="I4" s="8">
        <f t="shared" si="2"/>
        <v>-149.99999999999997</v>
      </c>
      <c r="J4" s="8">
        <f t="shared" si="2"/>
        <v>-200</v>
      </c>
      <c r="K4" s="8">
        <f t="shared" si="2"/>
        <v>275</v>
      </c>
      <c r="L4" s="8">
        <f t="shared" si="2"/>
        <v>-114.28571428571429</v>
      </c>
      <c r="M4" s="8">
        <f t="shared" si="2"/>
        <v>-114.28571428571429</v>
      </c>
      <c r="N4" s="8">
        <f t="shared" si="2"/>
        <v>200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N5" si="3">COUNTIFS($A$12:$A$99,"&lt;="&amp;$B$2,$H$12:$H$99,"&gt;0",$D$12:$D$99,"@*",H$12:H$99,"&lt;"&amp;H$2)/COUNTIFS($A$12:$A$99,"&lt;="&amp;$B$2,$H$12:$H$99,"&gt;0",$D$12:$D$99,"@*",H$12:H$99,"&lt;&gt;"&amp;H$2)</f>
        <v>0.2857142857142857</v>
      </c>
      <c r="I5" s="7">
        <f t="shared" si="3"/>
        <v>0.2857142857142857</v>
      </c>
      <c r="J5" s="7">
        <f t="shared" si="3"/>
        <v>0.5714285714285714</v>
      </c>
      <c r="K5" s="7">
        <f t="shared" si="3"/>
        <v>0.14285714285714285</v>
      </c>
      <c r="L5" s="7">
        <f t="shared" si="3"/>
        <v>0.7142857142857143</v>
      </c>
      <c r="M5" s="7">
        <f t="shared" si="3"/>
        <v>0.42857142857142855</v>
      </c>
      <c r="N5" s="7">
        <f t="shared" si="3"/>
        <v>0.5714285714285714</v>
      </c>
    </row>
    <row r="6" spans="1:17" ht="15.75" customHeight="1">
      <c r="A6" s="1"/>
      <c r="D6" s="8"/>
      <c r="G6" s="3" t="s">
        <v>2318</v>
      </c>
      <c r="H6" s="8">
        <f t="shared" ref="H6:N6" si="4">IF(H5&gt;0.5, 100/(1-1/H5),100/H5-100)</f>
        <v>250</v>
      </c>
      <c r="I6" s="8">
        <f t="shared" si="4"/>
        <v>250</v>
      </c>
      <c r="J6" s="8">
        <f t="shared" si="4"/>
        <v>-133.33333333333334</v>
      </c>
      <c r="K6" s="8">
        <f t="shared" si="4"/>
        <v>600</v>
      </c>
      <c r="L6" s="8">
        <f t="shared" si="4"/>
        <v>-250.00000000000006</v>
      </c>
      <c r="M6" s="8">
        <f t="shared" si="4"/>
        <v>133.33333333333334</v>
      </c>
      <c r="N6" s="8">
        <f t="shared" si="4"/>
        <v>-133.33333333333334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N7" si="5">COUNTIFS($A$12:$A$99,"&lt;="&amp;$B$2,$H$12:$H$99,"&gt;0",$D$12:$D$99,"&lt;&gt;@*",H$12:H$99,"&lt;"&amp;H$2)/COUNTIFS($A$12:$A$99,"&lt;="&amp;$B$2,$H$12:$H$99,"&gt;0",$D$12:$D$99,"&lt;&gt;@*",H$12:H$99,"&lt;&gt;"&amp;H$2)</f>
        <v>0.875</v>
      </c>
      <c r="I7" s="7">
        <f t="shared" si="5"/>
        <v>0.875</v>
      </c>
      <c r="J7" s="7">
        <f t="shared" si="5"/>
        <v>0.75</v>
      </c>
      <c r="K7" s="7">
        <f t="shared" si="5"/>
        <v>0.375</v>
      </c>
      <c r="L7" s="7">
        <f t="shared" si="5"/>
        <v>0.375</v>
      </c>
      <c r="M7" s="7">
        <f t="shared" si="5"/>
        <v>0.625</v>
      </c>
      <c r="N7" s="7">
        <f t="shared" si="5"/>
        <v>0.125</v>
      </c>
    </row>
    <row r="8" spans="1:17" ht="15.75" customHeight="1">
      <c r="A8" s="1"/>
      <c r="B8" s="39" t="s">
        <v>212</v>
      </c>
      <c r="F8" s="8"/>
      <c r="G8" s="3" t="s">
        <v>2318</v>
      </c>
      <c r="H8" s="8">
        <f t="shared" ref="H8:N8" si="6">IF(H7&gt;0.5, 100/(1-1/H7),100/H7-100)</f>
        <v>-700.00000000000034</v>
      </c>
      <c r="I8" s="8">
        <f t="shared" si="6"/>
        <v>-700.00000000000034</v>
      </c>
      <c r="J8" s="8">
        <f t="shared" si="6"/>
        <v>-300.00000000000006</v>
      </c>
      <c r="K8" s="8">
        <f t="shared" si="6"/>
        <v>166.66666666666669</v>
      </c>
      <c r="L8" s="8">
        <f t="shared" si="6"/>
        <v>166.66666666666669</v>
      </c>
      <c r="M8" s="8">
        <f t="shared" si="6"/>
        <v>-166.66666666666663</v>
      </c>
      <c r="N8" s="8">
        <f t="shared" si="6"/>
        <v>700</v>
      </c>
    </row>
    <row r="9" spans="1:17" ht="15.75" customHeight="1">
      <c r="A9" s="1"/>
      <c r="B9" s="25" t="s">
        <v>2881</v>
      </c>
      <c r="C9" s="1"/>
      <c r="D9" s="14"/>
      <c r="E9" s="14"/>
      <c r="F9" s="14"/>
      <c r="G9" s="23" t="s">
        <v>2321</v>
      </c>
      <c r="H9" s="24" t="str">
        <f>INDEX(espn!$O:$O,MATCH(B8,espn!$A:$A,0),1)</f>
        <v>15</v>
      </c>
      <c r="I9" s="24" t="str">
        <f>INDEX(espn!$P:$P,MATCH(B8,espn!$A:$A,0),1)</f>
        <v>24</v>
      </c>
      <c r="J9" s="24">
        <f>INDEX(espn!$C:$C,MATCH(B8,espn!$A:$A,0),1)</f>
        <v>184</v>
      </c>
      <c r="K9" s="24"/>
      <c r="L9" s="24"/>
      <c r="M9" s="24">
        <f>INDEX(espn!$G:$G,MATCH(B8,espn!$A:$A,0),1)</f>
        <v>16</v>
      </c>
      <c r="N9" s="24">
        <f>INDEX(espn!$F:$F,MATCH(B8,espn!$A:$A,0),1)</f>
        <v>3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797</v>
      </c>
      <c r="I11" s="19" t="s">
        <v>798</v>
      </c>
      <c r="J11" s="19" t="s">
        <v>2328</v>
      </c>
      <c r="K11" s="19" t="s">
        <v>2329</v>
      </c>
      <c r="L11" s="19" t="s">
        <v>2330</v>
      </c>
      <c r="M11" s="19" t="s">
        <v>2331</v>
      </c>
      <c r="N11" s="19" t="s">
        <v>2332</v>
      </c>
    </row>
    <row r="12" spans="1:17" ht="15.75" customHeight="1">
      <c r="A12" s="10">
        <f t="shared" ref="A12:A43" si="7">COUNTIF(H12:H99,"&gt;0")</f>
        <v>22</v>
      </c>
      <c r="B12" s="11" t="s">
        <v>2417</v>
      </c>
      <c r="C12" s="11" t="s">
        <v>2341</v>
      </c>
      <c r="D12" s="17" t="s">
        <v>2342</v>
      </c>
      <c r="E12" s="17" t="s">
        <v>2479</v>
      </c>
      <c r="F12" s="17" t="s">
        <v>2726</v>
      </c>
      <c r="G12" s="17" t="s">
        <v>2345</v>
      </c>
      <c r="H12" s="21">
        <v>13</v>
      </c>
      <c r="I12" s="21">
        <v>25</v>
      </c>
      <c r="J12" s="21">
        <v>139</v>
      </c>
      <c r="K12" s="21">
        <v>1</v>
      </c>
      <c r="L12" s="21">
        <v>1</v>
      </c>
      <c r="M12" s="21">
        <v>28</v>
      </c>
      <c r="N12" s="21">
        <v>7</v>
      </c>
    </row>
    <row r="13" spans="1:17" ht="15.75" customHeight="1">
      <c r="A13" s="10">
        <f t="shared" si="7"/>
        <v>21</v>
      </c>
      <c r="B13" s="12" t="s">
        <v>2419</v>
      </c>
      <c r="C13" s="12" t="s">
        <v>2341</v>
      </c>
      <c r="D13" s="18" t="s">
        <v>2342</v>
      </c>
      <c r="E13" s="18" t="s">
        <v>2347</v>
      </c>
      <c r="F13" s="18" t="s">
        <v>2533</v>
      </c>
      <c r="G13" s="18" t="s">
        <v>2345</v>
      </c>
      <c r="H13" s="22">
        <v>13</v>
      </c>
      <c r="I13" s="22">
        <v>26</v>
      </c>
      <c r="J13" s="22">
        <v>208</v>
      </c>
      <c r="K13" s="22">
        <v>2</v>
      </c>
      <c r="L13" s="22">
        <v>0</v>
      </c>
      <c r="M13" s="22">
        <v>43</v>
      </c>
      <c r="N13" s="22">
        <v>7</v>
      </c>
    </row>
    <row r="14" spans="1:17" ht="15.75" customHeight="1">
      <c r="A14" s="10">
        <f t="shared" si="7"/>
        <v>20</v>
      </c>
      <c r="B14" s="11" t="s">
        <v>2422</v>
      </c>
      <c r="C14" s="11" t="s">
        <v>2341</v>
      </c>
      <c r="D14" s="17">
        <v>0</v>
      </c>
      <c r="E14" s="17" t="s">
        <v>2343</v>
      </c>
      <c r="F14" s="17" t="s">
        <v>2604</v>
      </c>
      <c r="G14" s="17" t="s">
        <v>2345</v>
      </c>
      <c r="H14" s="21">
        <v>3</v>
      </c>
      <c r="I14" s="21">
        <v>5</v>
      </c>
      <c r="J14" s="21">
        <v>5</v>
      </c>
      <c r="K14" s="21">
        <v>0</v>
      </c>
      <c r="L14" s="21">
        <v>0</v>
      </c>
      <c r="M14" s="21">
        <v>0</v>
      </c>
      <c r="N14" s="21">
        <v>0</v>
      </c>
    </row>
    <row r="15" spans="1:17" ht="15.75" customHeight="1">
      <c r="A15" s="10">
        <f t="shared" si="7"/>
        <v>19</v>
      </c>
      <c r="B15" s="12" t="s">
        <v>2732</v>
      </c>
      <c r="C15" s="12" t="s">
        <v>2341</v>
      </c>
      <c r="D15" s="18" t="s">
        <v>2342</v>
      </c>
      <c r="E15" s="18" t="s">
        <v>2574</v>
      </c>
      <c r="F15" s="18" t="s">
        <v>2882</v>
      </c>
      <c r="G15" s="18" t="s">
        <v>2345</v>
      </c>
      <c r="H15" s="22">
        <v>24</v>
      </c>
      <c r="I15" s="22">
        <v>46</v>
      </c>
      <c r="J15" s="22">
        <v>264</v>
      </c>
      <c r="K15" s="22">
        <v>0</v>
      </c>
      <c r="L15" s="22">
        <v>0</v>
      </c>
      <c r="M15" s="22">
        <v>92</v>
      </c>
      <c r="N15" s="22">
        <v>9</v>
      </c>
    </row>
    <row r="16" spans="1:17" ht="15.75" customHeight="1">
      <c r="A16" s="10">
        <f t="shared" si="7"/>
        <v>18</v>
      </c>
      <c r="B16" s="11" t="s">
        <v>2639</v>
      </c>
      <c r="C16" s="11" t="s">
        <v>2341</v>
      </c>
      <c r="D16" s="17">
        <v>0</v>
      </c>
      <c r="E16" s="17" t="s">
        <v>2343</v>
      </c>
      <c r="F16" s="17" t="s">
        <v>2583</v>
      </c>
      <c r="G16" s="17" t="s">
        <v>2345</v>
      </c>
      <c r="H16" s="21">
        <v>33</v>
      </c>
      <c r="I16" s="21">
        <v>46</v>
      </c>
      <c r="J16" s="21">
        <v>312</v>
      </c>
      <c r="K16" s="21">
        <v>2</v>
      </c>
      <c r="L16" s="21">
        <v>0</v>
      </c>
      <c r="M16" s="21">
        <v>57</v>
      </c>
      <c r="N16" s="21">
        <v>14</v>
      </c>
    </row>
    <row r="17" spans="1:14" ht="15.75" customHeight="1">
      <c r="A17" s="10">
        <f t="shared" si="7"/>
        <v>17</v>
      </c>
      <c r="B17" s="12" t="s">
        <v>2641</v>
      </c>
      <c r="C17" s="12" t="s">
        <v>2341</v>
      </c>
      <c r="D17" s="18" t="s">
        <v>2342</v>
      </c>
      <c r="E17" s="18" t="s">
        <v>2430</v>
      </c>
      <c r="F17" s="18" t="s">
        <v>2883</v>
      </c>
      <c r="G17" s="18" t="s">
        <v>2345</v>
      </c>
      <c r="H17" s="22">
        <v>24</v>
      </c>
      <c r="I17" s="22">
        <v>35</v>
      </c>
      <c r="J17" s="22">
        <v>415</v>
      </c>
      <c r="K17" s="22">
        <v>4</v>
      </c>
      <c r="L17" s="22">
        <v>0</v>
      </c>
      <c r="M17" s="22">
        <v>19</v>
      </c>
      <c r="N17" s="22">
        <v>4</v>
      </c>
    </row>
    <row r="18" spans="1:14" ht="15.75" customHeight="1">
      <c r="A18" s="10">
        <f t="shared" si="7"/>
        <v>16</v>
      </c>
      <c r="B18" s="11" t="s">
        <v>2642</v>
      </c>
      <c r="C18" s="11" t="s">
        <v>2341</v>
      </c>
      <c r="D18" s="17">
        <v>0</v>
      </c>
      <c r="E18" s="17" t="s">
        <v>2355</v>
      </c>
      <c r="F18" s="17" t="s">
        <v>2884</v>
      </c>
      <c r="G18" s="17" t="s">
        <v>2345</v>
      </c>
      <c r="H18" s="21">
        <v>24</v>
      </c>
      <c r="I18" s="21">
        <v>33</v>
      </c>
      <c r="J18" s="21">
        <v>311</v>
      </c>
      <c r="K18" s="21">
        <v>4</v>
      </c>
      <c r="L18" s="21">
        <v>1</v>
      </c>
      <c r="M18" s="21">
        <v>8</v>
      </c>
      <c r="N18" s="21">
        <v>4</v>
      </c>
    </row>
    <row r="19" spans="1:14" ht="15.75" customHeight="1">
      <c r="A19" s="10">
        <f t="shared" si="7"/>
        <v>15</v>
      </c>
      <c r="B19" s="12" t="s">
        <v>2644</v>
      </c>
      <c r="C19" s="12" t="s">
        <v>2341</v>
      </c>
      <c r="D19" s="18" t="s">
        <v>2342</v>
      </c>
      <c r="E19" s="18" t="s">
        <v>2647</v>
      </c>
      <c r="F19" s="18" t="s">
        <v>2885</v>
      </c>
      <c r="G19" s="18" t="s">
        <v>2345</v>
      </c>
      <c r="H19" s="22">
        <v>24</v>
      </c>
      <c r="I19" s="22">
        <v>34</v>
      </c>
      <c r="J19" s="22">
        <v>288</v>
      </c>
      <c r="K19" s="22">
        <v>2</v>
      </c>
      <c r="L19" s="22">
        <v>0</v>
      </c>
      <c r="M19" s="22">
        <v>-1</v>
      </c>
      <c r="N19" s="22">
        <v>3</v>
      </c>
    </row>
    <row r="20" spans="1:14" ht="15.75" customHeight="1">
      <c r="A20" s="10">
        <f t="shared" si="7"/>
        <v>14</v>
      </c>
      <c r="B20" s="11" t="s">
        <v>2646</v>
      </c>
      <c r="C20" s="11" t="s">
        <v>2341</v>
      </c>
      <c r="D20" s="17" t="s">
        <v>2342</v>
      </c>
      <c r="E20" s="17" t="s">
        <v>2558</v>
      </c>
      <c r="F20" s="17" t="s">
        <v>2886</v>
      </c>
      <c r="G20" s="17" t="s">
        <v>2345</v>
      </c>
      <c r="H20" s="21">
        <v>26</v>
      </c>
      <c r="I20" s="21">
        <v>41</v>
      </c>
      <c r="J20" s="21">
        <v>263</v>
      </c>
      <c r="K20" s="21">
        <v>2</v>
      </c>
      <c r="L20" s="21">
        <v>2</v>
      </c>
      <c r="M20" s="21">
        <v>18</v>
      </c>
      <c r="N20" s="21">
        <v>4</v>
      </c>
    </row>
    <row r="21" spans="1:14" ht="15.75" customHeight="1">
      <c r="A21" s="10">
        <f t="shared" si="7"/>
        <v>13</v>
      </c>
      <c r="B21" s="12" t="s">
        <v>2649</v>
      </c>
      <c r="C21" s="12" t="s">
        <v>2341</v>
      </c>
      <c r="D21" s="18">
        <v>0</v>
      </c>
      <c r="E21" s="18" t="s">
        <v>2377</v>
      </c>
      <c r="F21" s="18" t="s">
        <v>2887</v>
      </c>
      <c r="G21" s="18" t="s">
        <v>2345</v>
      </c>
      <c r="H21" s="22">
        <v>14</v>
      </c>
      <c r="I21" s="22">
        <v>27</v>
      </c>
      <c r="J21" s="22">
        <v>122</v>
      </c>
      <c r="K21" s="22">
        <v>2</v>
      </c>
      <c r="L21" s="22">
        <v>1</v>
      </c>
      <c r="M21" s="22">
        <v>42</v>
      </c>
      <c r="N21" s="22">
        <v>8</v>
      </c>
    </row>
    <row r="22" spans="1:14" ht="15.75" customHeight="1">
      <c r="A22" s="10">
        <f t="shared" si="7"/>
        <v>12</v>
      </c>
      <c r="B22" s="11" t="s">
        <v>2888</v>
      </c>
      <c r="C22" s="11" t="s">
        <v>2341</v>
      </c>
      <c r="D22" s="17" t="s">
        <v>2342</v>
      </c>
      <c r="E22" s="17" t="s">
        <v>2343</v>
      </c>
      <c r="F22" s="17" t="s">
        <v>2889</v>
      </c>
      <c r="G22" s="17" t="s">
        <v>2345</v>
      </c>
      <c r="H22" s="21">
        <v>30</v>
      </c>
      <c r="I22" s="21">
        <v>43</v>
      </c>
      <c r="J22" s="21">
        <v>307</v>
      </c>
      <c r="K22" s="21">
        <v>0</v>
      </c>
      <c r="L22" s="21">
        <v>0</v>
      </c>
      <c r="M22" s="21">
        <v>61</v>
      </c>
      <c r="N22" s="21">
        <v>11</v>
      </c>
    </row>
    <row r="23" spans="1:14" ht="15.75" customHeight="1">
      <c r="A23" s="10">
        <f t="shared" si="7"/>
        <v>11</v>
      </c>
      <c r="B23" s="12" t="s">
        <v>2651</v>
      </c>
      <c r="C23" s="12" t="s">
        <v>2341</v>
      </c>
      <c r="D23" s="18">
        <v>0</v>
      </c>
      <c r="E23" s="18" t="s">
        <v>2347</v>
      </c>
      <c r="F23" s="18" t="s">
        <v>2737</v>
      </c>
      <c r="G23" s="18" t="s">
        <v>2345</v>
      </c>
      <c r="H23" s="22">
        <v>11</v>
      </c>
      <c r="I23" s="22">
        <v>18</v>
      </c>
      <c r="J23" s="22">
        <v>154</v>
      </c>
      <c r="K23" s="22">
        <v>0</v>
      </c>
      <c r="L23" s="22">
        <v>1</v>
      </c>
      <c r="M23" s="22">
        <v>23</v>
      </c>
      <c r="N23" s="22">
        <v>10</v>
      </c>
    </row>
    <row r="24" spans="1:14" ht="15.75" customHeight="1">
      <c r="A24" s="10">
        <f t="shared" si="7"/>
        <v>10</v>
      </c>
      <c r="B24" s="11" t="s">
        <v>2653</v>
      </c>
      <c r="C24" s="11" t="s">
        <v>2341</v>
      </c>
      <c r="D24" s="17">
        <v>0</v>
      </c>
      <c r="E24" s="17" t="s">
        <v>2351</v>
      </c>
      <c r="F24" s="17" t="s">
        <v>2890</v>
      </c>
      <c r="G24" s="17" t="s">
        <v>2345</v>
      </c>
      <c r="H24" s="21">
        <v>31</v>
      </c>
      <c r="I24" s="21">
        <v>38</v>
      </c>
      <c r="J24" s="21">
        <v>415</v>
      </c>
      <c r="K24" s="21">
        <v>3</v>
      </c>
      <c r="L24" s="21">
        <v>0</v>
      </c>
      <c r="M24" s="21">
        <v>14</v>
      </c>
      <c r="N24" s="21">
        <v>7</v>
      </c>
    </row>
    <row r="25" spans="1:14" ht="15.75" customHeight="1">
      <c r="A25" s="10">
        <f t="shared" si="7"/>
        <v>9</v>
      </c>
      <c r="B25" s="12" t="s">
        <v>2851</v>
      </c>
      <c r="C25" s="12" t="s">
        <v>2341</v>
      </c>
      <c r="D25" s="18" t="s">
        <v>2342</v>
      </c>
      <c r="E25" s="18" t="s">
        <v>2380</v>
      </c>
      <c r="F25" s="18" t="s">
        <v>2620</v>
      </c>
      <c r="G25" s="18" t="s">
        <v>2345</v>
      </c>
      <c r="H25" s="22">
        <v>32</v>
      </c>
      <c r="I25" s="22">
        <v>49</v>
      </c>
      <c r="J25" s="22">
        <v>284</v>
      </c>
      <c r="K25" s="22">
        <v>2</v>
      </c>
      <c r="L25" s="22">
        <v>2</v>
      </c>
      <c r="M25" s="22">
        <v>38</v>
      </c>
      <c r="N25" s="22">
        <v>7</v>
      </c>
    </row>
    <row r="26" spans="1:14" ht="15.75" customHeight="1">
      <c r="A26" s="10">
        <f t="shared" si="7"/>
        <v>8</v>
      </c>
      <c r="B26" s="11" t="s">
        <v>2656</v>
      </c>
      <c r="C26" s="11" t="s">
        <v>2341</v>
      </c>
      <c r="D26" s="17">
        <v>0</v>
      </c>
      <c r="E26" s="17" t="s">
        <v>2352</v>
      </c>
      <c r="F26" s="17" t="s">
        <v>2583</v>
      </c>
      <c r="G26" s="17" t="s">
        <v>2345</v>
      </c>
      <c r="H26" s="21">
        <v>18</v>
      </c>
      <c r="I26" s="21">
        <v>24</v>
      </c>
      <c r="J26" s="21">
        <v>157</v>
      </c>
      <c r="K26" s="21">
        <v>1</v>
      </c>
      <c r="L26" s="21">
        <v>1</v>
      </c>
      <c r="M26" s="21">
        <v>32</v>
      </c>
      <c r="N26" s="21">
        <v>9</v>
      </c>
    </row>
    <row r="27" spans="1:14" ht="15.75" customHeight="1">
      <c r="A27" s="10">
        <f t="shared" si="7"/>
        <v>7</v>
      </c>
      <c r="B27" s="12" t="s">
        <v>2657</v>
      </c>
      <c r="C27" s="12" t="s">
        <v>2341</v>
      </c>
      <c r="D27" s="18" t="s">
        <v>2342</v>
      </c>
      <c r="E27" s="18" t="s">
        <v>2366</v>
      </c>
      <c r="F27" s="18" t="s">
        <v>2891</v>
      </c>
      <c r="G27" s="18" t="s">
        <v>2345</v>
      </c>
      <c r="H27" s="22">
        <v>32</v>
      </c>
      <c r="I27" s="22">
        <v>40</v>
      </c>
      <c r="J27" s="22">
        <v>375</v>
      </c>
      <c r="K27" s="22">
        <v>4</v>
      </c>
      <c r="L27" s="22">
        <v>0</v>
      </c>
      <c r="M27" s="22">
        <v>11</v>
      </c>
      <c r="N27" s="22">
        <v>6</v>
      </c>
    </row>
    <row r="28" spans="1:14" ht="15.75" customHeight="1">
      <c r="A28" s="10">
        <f t="shared" si="7"/>
        <v>6</v>
      </c>
      <c r="B28" s="11" t="s">
        <v>2659</v>
      </c>
      <c r="C28" s="11" t="s">
        <v>2341</v>
      </c>
      <c r="D28" s="17">
        <v>0</v>
      </c>
      <c r="E28" s="17" t="s">
        <v>2479</v>
      </c>
      <c r="F28" s="17" t="s">
        <v>2892</v>
      </c>
      <c r="G28" s="17" t="s">
        <v>2345</v>
      </c>
      <c r="H28" s="21">
        <v>24</v>
      </c>
      <c r="I28" s="21">
        <v>43</v>
      </c>
      <c r="J28" s="21">
        <v>238</v>
      </c>
      <c r="K28" s="21">
        <v>2</v>
      </c>
      <c r="L28" s="21">
        <v>1</v>
      </c>
      <c r="M28" s="21">
        <v>28</v>
      </c>
      <c r="N28" s="21">
        <v>6</v>
      </c>
    </row>
    <row r="29" spans="1:14" ht="15.75" customHeight="1">
      <c r="A29" s="10">
        <f t="shared" si="7"/>
        <v>5</v>
      </c>
      <c r="B29" s="12" t="s">
        <v>2853</v>
      </c>
      <c r="C29" s="12" t="s">
        <v>2341</v>
      </c>
      <c r="D29" s="18" t="s">
        <v>2342</v>
      </c>
      <c r="E29" s="18" t="s">
        <v>2391</v>
      </c>
      <c r="F29" s="18" t="s">
        <v>2893</v>
      </c>
      <c r="G29" s="18" t="s">
        <v>2345</v>
      </c>
      <c r="H29" s="22">
        <v>28</v>
      </c>
      <c r="I29" s="22">
        <v>40</v>
      </c>
      <c r="J29" s="22">
        <v>359</v>
      </c>
      <c r="K29" s="22">
        <v>2</v>
      </c>
      <c r="L29" s="22">
        <v>0</v>
      </c>
      <c r="M29" s="22">
        <v>33</v>
      </c>
      <c r="N29" s="22">
        <v>3</v>
      </c>
    </row>
    <row r="30" spans="1:14" ht="15.75" customHeight="1">
      <c r="A30" s="10">
        <f t="shared" si="7"/>
        <v>4</v>
      </c>
      <c r="B30" s="11" t="s">
        <v>2661</v>
      </c>
      <c r="C30" s="11" t="s">
        <v>2341</v>
      </c>
      <c r="D30" s="17" t="s">
        <v>2342</v>
      </c>
      <c r="E30" s="17" t="s">
        <v>2347</v>
      </c>
      <c r="F30" s="17" t="s">
        <v>2894</v>
      </c>
      <c r="G30" s="17" t="s">
        <v>2345</v>
      </c>
      <c r="H30" s="21">
        <v>27</v>
      </c>
      <c r="I30" s="21">
        <v>36</v>
      </c>
      <c r="J30" s="21">
        <v>320</v>
      </c>
      <c r="K30" s="21">
        <v>4</v>
      </c>
      <c r="L30" s="21">
        <v>0</v>
      </c>
      <c r="M30" s="21">
        <v>35</v>
      </c>
      <c r="N30" s="21">
        <v>4</v>
      </c>
    </row>
    <row r="31" spans="1:14" ht="15.75" customHeight="1">
      <c r="A31" s="10">
        <f t="shared" si="7"/>
        <v>3</v>
      </c>
      <c r="B31" s="12" t="s">
        <v>2663</v>
      </c>
      <c r="C31" s="12" t="s">
        <v>2341</v>
      </c>
      <c r="D31" s="18">
        <v>0</v>
      </c>
      <c r="E31" s="18" t="s">
        <v>2430</v>
      </c>
      <c r="F31" s="18" t="s">
        <v>2895</v>
      </c>
      <c r="G31" s="18" t="s">
        <v>2345</v>
      </c>
      <c r="H31" s="22">
        <v>18</v>
      </c>
      <c r="I31" s="22">
        <v>25</v>
      </c>
      <c r="J31" s="22">
        <v>224</v>
      </c>
      <c r="K31" s="22">
        <v>3</v>
      </c>
      <c r="L31" s="22">
        <v>1</v>
      </c>
      <c r="M31" s="22">
        <v>3</v>
      </c>
      <c r="N31" s="22">
        <v>2</v>
      </c>
    </row>
    <row r="32" spans="1:14" ht="15.75" customHeight="1">
      <c r="A32" s="10">
        <f t="shared" si="7"/>
        <v>2</v>
      </c>
      <c r="B32" s="11" t="s">
        <v>2896</v>
      </c>
      <c r="C32" s="11" t="s">
        <v>2341</v>
      </c>
      <c r="D32" s="17">
        <v>0</v>
      </c>
      <c r="E32" s="17" t="s">
        <v>2420</v>
      </c>
      <c r="F32" s="17" t="s">
        <v>2360</v>
      </c>
      <c r="G32" s="17" t="s">
        <v>2345</v>
      </c>
      <c r="H32" s="21">
        <v>26</v>
      </c>
      <c r="I32" s="21">
        <v>35</v>
      </c>
      <c r="J32" s="21">
        <v>324</v>
      </c>
      <c r="K32" s="21">
        <v>2</v>
      </c>
      <c r="L32" s="21">
        <v>0</v>
      </c>
      <c r="M32" s="21">
        <v>54</v>
      </c>
      <c r="N32" s="21">
        <v>11</v>
      </c>
    </row>
    <row r="33" spans="1:14" ht="15.75" customHeight="1">
      <c r="A33" s="10">
        <f t="shared" si="7"/>
        <v>1</v>
      </c>
      <c r="B33" s="12" t="s">
        <v>2665</v>
      </c>
      <c r="C33" s="12" t="s">
        <v>2341</v>
      </c>
      <c r="D33" s="18">
        <v>0</v>
      </c>
      <c r="E33" s="18" t="s">
        <v>2494</v>
      </c>
      <c r="F33" s="18" t="s">
        <v>2807</v>
      </c>
      <c r="G33" s="18" t="s">
        <v>2345</v>
      </c>
      <c r="H33" s="22">
        <v>23</v>
      </c>
      <c r="I33" s="22">
        <v>37</v>
      </c>
      <c r="J33" s="22">
        <v>206</v>
      </c>
      <c r="K33" s="22">
        <v>1</v>
      </c>
      <c r="L33" s="22">
        <v>0</v>
      </c>
      <c r="M33" s="22">
        <v>3</v>
      </c>
      <c r="N33" s="22">
        <v>7</v>
      </c>
    </row>
    <row r="34" spans="1:14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/>
    </row>
    <row r="35" spans="1:14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2"/>
    </row>
    <row r="36" spans="1:14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/>
    </row>
    <row r="37" spans="1:14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2"/>
    </row>
    <row r="38" spans="1:14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/>
    </row>
    <row r="39" spans="1:14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2"/>
    </row>
    <row r="40" spans="1:14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/>
    </row>
    <row r="41" spans="1:14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2"/>
    </row>
    <row r="42" spans="1:14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/>
    </row>
    <row r="43" spans="1:14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2"/>
    </row>
    <row r="44" spans="1:14" ht="15.75" customHeight="1">
      <c r="A44" s="10">
        <f t="shared" ref="A44:A75" si="8">COUNTIF(H44:H131,"&gt;0")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/>
    </row>
    <row r="45" spans="1:14" ht="15.75" customHeight="1">
      <c r="A45" s="10">
        <f t="shared" si="8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2"/>
    </row>
    <row r="46" spans="1:14" ht="15.75" customHeight="1">
      <c r="A46" s="10">
        <f t="shared" si="8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/>
    </row>
    <row r="47" spans="1:14" ht="15.75" customHeight="1">
      <c r="A47" s="10">
        <f t="shared" si="8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2"/>
    </row>
    <row r="48" spans="1:14" ht="15.75" customHeight="1">
      <c r="A48" s="10">
        <f t="shared" si="8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/>
    </row>
    <row r="49" spans="1:14" ht="15.75" customHeight="1">
      <c r="A49" s="10">
        <f t="shared" si="8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2"/>
    </row>
    <row r="50" spans="1:14" ht="15.75" customHeight="1">
      <c r="A50" s="10">
        <f t="shared" si="8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/>
    </row>
    <row r="51" spans="1:14" ht="15.75" customHeight="1">
      <c r="A51" s="10">
        <f t="shared" si="8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2"/>
    </row>
    <row r="52" spans="1:14" ht="13" customHeight="1">
      <c r="A52" s="10">
        <f t="shared" si="8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/>
    </row>
    <row r="53" spans="1:14" ht="13" customHeight="1">
      <c r="A53" s="10">
        <f t="shared" si="8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2"/>
    </row>
    <row r="54" spans="1:14" ht="13" customHeight="1">
      <c r="A54" s="10">
        <f t="shared" si="8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/>
    </row>
    <row r="55" spans="1:14" ht="13" customHeight="1">
      <c r="A55" s="10">
        <f t="shared" si="8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2"/>
    </row>
    <row r="56" spans="1:14" ht="13" customHeight="1">
      <c r="A56" s="10">
        <f t="shared" si="8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/>
    </row>
    <row r="57" spans="1:14" ht="13" customHeight="1">
      <c r="A57" s="10">
        <f t="shared" si="8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2"/>
    </row>
    <row r="58" spans="1:14" ht="13" customHeight="1">
      <c r="A58" s="10">
        <f t="shared" si="8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/>
    </row>
    <row r="59" spans="1:14" ht="13" customHeight="1">
      <c r="A59" s="10">
        <f t="shared" si="8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2"/>
    </row>
    <row r="60" spans="1:14" ht="13" customHeight="1">
      <c r="A60" s="10">
        <f t="shared" si="8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/>
    </row>
    <row r="61" spans="1:14" ht="13" customHeight="1">
      <c r="A61" s="10">
        <f t="shared" si="8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2"/>
    </row>
    <row r="62" spans="1:14" ht="13" customHeight="1">
      <c r="A62" s="10">
        <f t="shared" si="8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/>
    </row>
    <row r="63" spans="1:14" ht="13" customHeight="1">
      <c r="A63" s="10">
        <f t="shared" si="8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2"/>
    </row>
    <row r="64" spans="1:14" ht="13" customHeight="1">
      <c r="A64" s="10">
        <f t="shared" si="8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/>
    </row>
    <row r="65" spans="1:14" ht="13" customHeight="1">
      <c r="A65" s="10">
        <f t="shared" si="8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2"/>
    </row>
    <row r="66" spans="1:14" ht="13" customHeight="1">
      <c r="A66" s="10">
        <f t="shared" si="8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/>
    </row>
    <row r="67" spans="1:14" ht="13" customHeight="1">
      <c r="A67" s="10">
        <f t="shared" si="8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2"/>
    </row>
    <row r="68" spans="1:14" ht="13" customHeight="1">
      <c r="A68" s="10">
        <f t="shared" si="8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/>
    </row>
    <row r="69" spans="1:14" ht="13" customHeight="1">
      <c r="A69" s="10">
        <f t="shared" ref="A69:A100" si="9">COUNTIF(H69:H158,"&gt;0")</f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2"/>
    </row>
    <row r="70" spans="1:14" ht="13" customHeight="1">
      <c r="A70" s="10">
        <f t="shared" si="9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/>
    </row>
    <row r="71" spans="1:14" ht="13" customHeight="1">
      <c r="A71" s="10">
        <f t="shared" si="9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2"/>
    </row>
    <row r="72" spans="1:14" ht="13" customHeight="1">
      <c r="A72" s="10">
        <f t="shared" si="9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/>
    </row>
    <row r="73" spans="1:14" ht="13" customHeight="1">
      <c r="A73" s="10">
        <f t="shared" si="9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2"/>
    </row>
    <row r="74" spans="1:14" ht="13" customHeight="1">
      <c r="A74" s="10">
        <f t="shared" si="9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/>
    </row>
    <row r="75" spans="1:14" ht="13" customHeight="1">
      <c r="A75" s="10">
        <f t="shared" si="9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2"/>
    </row>
    <row r="76" spans="1:14" ht="13" customHeight="1">
      <c r="A76" s="10">
        <f t="shared" si="9"/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/>
    </row>
    <row r="77" spans="1:14" ht="13" customHeight="1">
      <c r="A77" s="10">
        <f t="shared" si="9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2"/>
    </row>
    <row r="78" spans="1:14" ht="13" customHeight="1">
      <c r="A78" s="10">
        <f t="shared" si="9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/>
    </row>
    <row r="79" spans="1:14" ht="13" customHeight="1">
      <c r="A79" s="10">
        <f t="shared" si="9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2"/>
    </row>
    <row r="80" spans="1:14" ht="13" customHeight="1">
      <c r="A80" s="10">
        <f t="shared" si="9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/>
    </row>
    <row r="81" spans="1:14" ht="13" customHeight="1">
      <c r="A81" s="10">
        <f t="shared" si="9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2"/>
    </row>
    <row r="82" spans="1:14" ht="13" customHeight="1">
      <c r="A82" s="10">
        <f t="shared" si="9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2"/>
    </row>
    <row r="83" spans="1:14" ht="13" customHeight="1">
      <c r="A83" s="10">
        <f t="shared" si="9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/>
    </row>
    <row r="84" spans="1:14" ht="13" customHeight="1">
      <c r="A84" s="10">
        <f t="shared" si="9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2"/>
    </row>
    <row r="85" spans="1:14" ht="13" customHeight="1">
      <c r="A85" s="10">
        <f t="shared" si="9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2"/>
    </row>
    <row r="86" spans="1:14" ht="15" customHeight="1">
      <c r="A86" s="10">
        <f t="shared" si="9"/>
        <v>0</v>
      </c>
      <c r="B86" s="13"/>
      <c r="C86" s="13"/>
    </row>
    <row r="87" spans="1:14" ht="15" customHeight="1">
      <c r="A87" s="10">
        <f t="shared" si="9"/>
        <v>0</v>
      </c>
      <c r="B87" s="13"/>
      <c r="C87" s="13"/>
    </row>
    <row r="88" spans="1:14" ht="13" customHeight="1">
      <c r="A88" s="10">
        <f t="shared" si="9"/>
        <v>0</v>
      </c>
    </row>
    <row r="89" spans="1:14" ht="13" customHeight="1">
      <c r="A89" s="10">
        <f t="shared" si="9"/>
        <v>0</v>
      </c>
    </row>
    <row r="90" spans="1:14" ht="13" customHeight="1">
      <c r="A90" s="10">
        <f t="shared" si="9"/>
        <v>0</v>
      </c>
    </row>
    <row r="91" spans="1:14" ht="13" customHeight="1">
      <c r="A91" s="10">
        <f t="shared" si="9"/>
        <v>0</v>
      </c>
    </row>
    <row r="92" spans="1:14" ht="13" customHeight="1">
      <c r="A92" s="10">
        <f t="shared" si="9"/>
        <v>0</v>
      </c>
    </row>
    <row r="93" spans="1:14" ht="13" customHeight="1">
      <c r="A93" s="10">
        <f t="shared" si="9"/>
        <v>0</v>
      </c>
    </row>
    <row r="94" spans="1:14" ht="13" customHeight="1">
      <c r="A94" s="10">
        <f t="shared" si="9"/>
        <v>0</v>
      </c>
    </row>
    <row r="95" spans="1:14" ht="13" customHeight="1">
      <c r="A95" s="10">
        <f t="shared" si="9"/>
        <v>0</v>
      </c>
    </row>
    <row r="96" spans="1:14" ht="13" customHeight="1">
      <c r="A96" s="10">
        <f t="shared" si="9"/>
        <v>0</v>
      </c>
    </row>
    <row r="97" spans="1:1" ht="13" customHeight="1">
      <c r="A97" s="10">
        <f t="shared" si="9"/>
        <v>0</v>
      </c>
    </row>
    <row r="98" spans="1:1" ht="13" customHeight="1">
      <c r="A98" s="10">
        <f t="shared" si="9"/>
        <v>0</v>
      </c>
    </row>
    <row r="99" spans="1:1" ht="13" customHeight="1">
      <c r="A99" s="10">
        <f t="shared" si="9"/>
        <v>0</v>
      </c>
    </row>
    <row r="100" spans="1:1" ht="13" customHeight="1">
      <c r="A100" s="10">
        <f t="shared" si="9"/>
        <v>0</v>
      </c>
    </row>
    <row r="101" spans="1:1" ht="13" customHeight="1">
      <c r="A101" s="10">
        <f t="shared" ref="A101:A132" si="10">COUNTIF(H101:H190,"&gt;0")</f>
        <v>0</v>
      </c>
    </row>
    <row r="102" spans="1:1" ht="13" customHeight="1">
      <c r="A102" s="10">
        <f t="shared" si="10"/>
        <v>0</v>
      </c>
    </row>
    <row r="103" spans="1:1" ht="13" customHeight="1">
      <c r="A103" s="10">
        <f t="shared" si="10"/>
        <v>0</v>
      </c>
    </row>
    <row r="104" spans="1:1" ht="13" customHeight="1">
      <c r="A104" s="10">
        <f t="shared" si="10"/>
        <v>0</v>
      </c>
    </row>
    <row r="105" spans="1:1" ht="13" customHeight="1">
      <c r="A105" s="10">
        <f t="shared" si="10"/>
        <v>0</v>
      </c>
    </row>
    <row r="106" spans="1:1" ht="13" customHeight="1">
      <c r="A106" s="10">
        <f t="shared" si="10"/>
        <v>0</v>
      </c>
    </row>
    <row r="107" spans="1:1" ht="13" customHeight="1">
      <c r="A107" s="10">
        <f t="shared" si="10"/>
        <v>0</v>
      </c>
    </row>
    <row r="108" spans="1:1" ht="13" customHeight="1">
      <c r="A108" s="10">
        <f t="shared" si="10"/>
        <v>0</v>
      </c>
    </row>
    <row r="109" spans="1:1" ht="13" customHeight="1">
      <c r="A109" s="10">
        <f t="shared" si="10"/>
        <v>0</v>
      </c>
    </row>
    <row r="110" spans="1:1" ht="13" customHeight="1">
      <c r="A110" s="10">
        <f t="shared" si="10"/>
        <v>0</v>
      </c>
    </row>
    <row r="111" spans="1:1" ht="13" customHeight="1">
      <c r="A111" s="10">
        <f t="shared" si="10"/>
        <v>0</v>
      </c>
    </row>
    <row r="112" spans="1:1" ht="13" customHeight="1">
      <c r="A112" s="10">
        <f t="shared" si="10"/>
        <v>0</v>
      </c>
    </row>
    <row r="113" spans="1:1" ht="13" customHeight="1">
      <c r="A113" s="10">
        <f t="shared" si="10"/>
        <v>0</v>
      </c>
    </row>
    <row r="114" spans="1:1" ht="13" customHeight="1">
      <c r="A114" s="10">
        <f t="shared" si="10"/>
        <v>0</v>
      </c>
    </row>
    <row r="115" spans="1:1" ht="13" customHeight="1">
      <c r="A115" s="10">
        <f t="shared" si="10"/>
        <v>0</v>
      </c>
    </row>
    <row r="116" spans="1:1" ht="13" customHeight="1">
      <c r="A116" s="10">
        <f t="shared" si="10"/>
        <v>0</v>
      </c>
    </row>
    <row r="117" spans="1:1" ht="13" customHeight="1">
      <c r="A117" s="10">
        <f t="shared" si="10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hyperlinks>
    <hyperlink ref="B9" r:id="rId1" xr:uid="{00000000-0004-0000-3500-000000000000}"/>
    <hyperlink ref="B9" r:id="rId2" xr:uid="{00000000-0004-0000-3500-000001000000}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322">
    <outlinePr summaryBelow="0" summaryRight="0"/>
  </sheetPr>
  <dimension ref="A1:Q1002"/>
  <sheetViews>
    <sheetView topLeftCell="A12" zoomScale="125" zoomScaleNormal="150" workbookViewId="0">
      <selection activeCell="H3" sqref="H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3" width="6.6640625" style="40" bestFit="1" customWidth="1"/>
    <col min="4" max="4" width="7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7.5</v>
      </c>
      <c r="I2" s="2">
        <v>94.5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0.3</v>
      </c>
      <c r="I3" s="7">
        <f>COUNTIFS($A$12:$A$99,"&lt;="&amp;$B$2,$H$12:$H$99,"&gt;-1",I12:I99,"&lt;"&amp;I$2)/COUNTIFS($H$12:$H$99,"&gt;-1",$A$12:$A$99,"&lt;="&amp;$B$2,I$12:I$99,"&lt;&gt;"&amp;I$2)</f>
        <v>0.4</v>
      </c>
      <c r="J3" s="7">
        <f>COUNTIFS($A$12:$A$99,"&lt;="&amp;$B$2,$H$12:$H$99,"&gt;-1",J12:J99,"&lt;"&amp;J$2)/COUNTIFS($H$12:$H$99,"&gt;-1",$A$12:$A$99,"&lt;="&amp;$B$2,J$12:J$99,"&lt;&gt;"&amp;J$2)</f>
        <v>0.5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233.33333333333337</v>
      </c>
      <c r="I4" s="8">
        <f>IF(I3&gt;0.5, 100/(1-1/I3),100/I3-100)</f>
        <v>150</v>
      </c>
      <c r="J4" s="8">
        <f>IF(J3&gt;0.5, 100/(1-1/J3),100/J3-100)</f>
        <v>100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</v>
      </c>
      <c r="I5" s="7">
        <f>COUNTIFS($A$12:$A$99,"&lt;="&amp;$B$2,$H$12:$H$99,"&gt;-1",$D$12:$D$99,"@*",I$12:I$99,"&lt;"&amp;I$2)/COUNTIFS($A$12:$A$99,"&lt;="&amp;$B$2,$H$12:$H$99,"&gt;-1",$D$12:$D$99,"@*",I$12:I$99,"&lt;&gt;"&amp;I$2)</f>
        <v>0.5</v>
      </c>
      <c r="J5" s="7">
        <f>COUNTIFS($A$12:$A$99,"&lt;="&amp;$B$2,$H$12:$H$99,"&gt;-1",$D$12:$D$99,"@*",J$12:J$99,"&lt;"&amp;J$2)/COUNTIFS($A$12:$A$99,"&lt;="&amp;$B$2,$H$12:$H$99,"&gt;-1",$D$12:$D$99,"@*",J$12:J$99,"&lt;&gt;"&amp;J$2)</f>
        <v>0.5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>
        <f>IF(I5&gt;0.5, 100/(1-1/I5),100/I5-100)</f>
        <v>100</v>
      </c>
      <c r="J6" s="8">
        <f>IF(J5&gt;0.5, 100/(1-1/J5),100/J5-100)</f>
        <v>100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0.5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0.33333333333333331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0.5</v>
      </c>
    </row>
    <row r="8" spans="1:17" ht="15.75" customHeight="1">
      <c r="A8" s="1"/>
      <c r="B8" t="s">
        <v>197</v>
      </c>
      <c r="D8" s="8"/>
      <c r="G8" s="3" t="s">
        <v>2318</v>
      </c>
      <c r="H8" s="8">
        <f>IF(H7&gt;0.5, 100/(1-1/H7),100/H7-100)</f>
        <v>100</v>
      </c>
      <c r="I8" s="8">
        <f>IF(I7&gt;0.5, 100/(1-1/I7),100/I7-100)</f>
        <v>200</v>
      </c>
      <c r="J8" s="8">
        <f>IF(J7&gt;0.5, 100/(1-1/J7),100/J7-100)</f>
        <v>100</v>
      </c>
    </row>
    <row r="9" spans="1:17" ht="15.75" customHeight="1">
      <c r="A9" s="1"/>
      <c r="B9" s="1" t="s">
        <v>2897</v>
      </c>
      <c r="C9" s="1"/>
      <c r="D9" s="14"/>
      <c r="E9" s="14"/>
      <c r="F9" s="14"/>
      <c r="G9" s="23" t="s">
        <v>2321</v>
      </c>
      <c r="H9" s="24">
        <f>INDEX(espn!$I:$I,MATCH(B8,espn!$A:$A,0),1)</f>
        <v>5</v>
      </c>
      <c r="I9" s="24">
        <f>INDEX(espn!$J:$J,MATCH(B8,espn!$A:$A,0),1)</f>
        <v>70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2417</v>
      </c>
      <c r="C12" s="11" t="s">
        <v>2370</v>
      </c>
      <c r="D12" s="17" t="s">
        <v>2342</v>
      </c>
      <c r="E12" s="17" t="s">
        <v>2352</v>
      </c>
      <c r="F12" s="17" t="s">
        <v>2898</v>
      </c>
      <c r="G12" s="17" t="s">
        <v>2464</v>
      </c>
      <c r="H12" s="21">
        <v>4</v>
      </c>
      <c r="I12" s="21">
        <v>76</v>
      </c>
      <c r="J12" s="21">
        <v>0</v>
      </c>
    </row>
    <row r="13" spans="1:17" ht="15.75" customHeight="1">
      <c r="A13" s="10">
        <f t="shared" si="0"/>
        <v>21</v>
      </c>
      <c r="B13" s="12" t="s">
        <v>2419</v>
      </c>
      <c r="C13" s="12" t="s">
        <v>2370</v>
      </c>
      <c r="D13" s="18">
        <v>0</v>
      </c>
      <c r="E13" s="18" t="s">
        <v>2359</v>
      </c>
      <c r="F13" s="18" t="s">
        <v>2740</v>
      </c>
      <c r="G13" s="18" t="s">
        <v>2524</v>
      </c>
      <c r="H13" s="22">
        <v>3</v>
      </c>
      <c r="I13" s="22">
        <v>57</v>
      </c>
      <c r="J13" s="22">
        <v>1</v>
      </c>
    </row>
    <row r="14" spans="1:17" ht="15.75" customHeight="1">
      <c r="A14" s="10">
        <f t="shared" si="0"/>
        <v>20</v>
      </c>
      <c r="B14" s="11" t="s">
        <v>2732</v>
      </c>
      <c r="C14" s="11" t="s">
        <v>2370</v>
      </c>
      <c r="D14" s="17" t="s">
        <v>2342</v>
      </c>
      <c r="E14" s="17" t="s">
        <v>2403</v>
      </c>
      <c r="F14" s="17" t="s">
        <v>2899</v>
      </c>
      <c r="G14" s="17" t="s">
        <v>2532</v>
      </c>
      <c r="H14" s="21">
        <v>2</v>
      </c>
      <c r="I14" s="21">
        <v>19</v>
      </c>
      <c r="J14" s="21">
        <v>0</v>
      </c>
    </row>
    <row r="15" spans="1:17" ht="15.75" customHeight="1">
      <c r="A15" s="10">
        <f t="shared" si="0"/>
        <v>19</v>
      </c>
      <c r="B15" s="12" t="s">
        <v>2633</v>
      </c>
      <c r="C15" s="12" t="s">
        <v>2370</v>
      </c>
      <c r="D15" s="18" t="s">
        <v>2342</v>
      </c>
      <c r="E15" s="18" t="s">
        <v>2366</v>
      </c>
      <c r="F15" s="18" t="s">
        <v>2900</v>
      </c>
      <c r="G15" s="18" t="s">
        <v>2761</v>
      </c>
      <c r="H15" s="22">
        <v>2</v>
      </c>
      <c r="I15" s="22">
        <v>57</v>
      </c>
      <c r="J15" s="22">
        <v>1</v>
      </c>
    </row>
    <row r="16" spans="1:17" ht="15.75" customHeight="1">
      <c r="A16" s="10">
        <f t="shared" si="0"/>
        <v>18</v>
      </c>
      <c r="B16" s="11" t="s">
        <v>2639</v>
      </c>
      <c r="C16" s="11" t="s">
        <v>2341</v>
      </c>
      <c r="D16" s="17">
        <v>0</v>
      </c>
      <c r="E16" s="17" t="s">
        <v>2343</v>
      </c>
      <c r="F16" s="17" t="s">
        <v>2583</v>
      </c>
      <c r="G16" s="17" t="s">
        <v>2592</v>
      </c>
      <c r="H16" s="21">
        <v>8</v>
      </c>
      <c r="I16" s="21">
        <v>86</v>
      </c>
      <c r="J16" s="21">
        <v>0</v>
      </c>
    </row>
    <row r="17" spans="1:10" ht="15.75" customHeight="1">
      <c r="A17" s="10">
        <f t="shared" si="0"/>
        <v>17</v>
      </c>
      <c r="B17" s="12" t="s">
        <v>2641</v>
      </c>
      <c r="C17" s="12" t="s">
        <v>2341</v>
      </c>
      <c r="D17" s="18" t="s">
        <v>2342</v>
      </c>
      <c r="E17" s="18" t="s">
        <v>2430</v>
      </c>
      <c r="F17" s="18" t="s">
        <v>2883</v>
      </c>
      <c r="G17" s="18" t="s">
        <v>2434</v>
      </c>
      <c r="H17" s="22">
        <v>8</v>
      </c>
      <c r="I17" s="22">
        <v>153</v>
      </c>
      <c r="J17" s="22">
        <v>1</v>
      </c>
    </row>
    <row r="18" spans="1:10" ht="15.75" customHeight="1">
      <c r="A18" s="10">
        <f t="shared" si="0"/>
        <v>16</v>
      </c>
      <c r="B18" s="11" t="s">
        <v>2642</v>
      </c>
      <c r="C18" s="11" t="s">
        <v>2341</v>
      </c>
      <c r="D18" s="17">
        <v>0</v>
      </c>
      <c r="E18" s="17" t="s">
        <v>2355</v>
      </c>
      <c r="F18" s="17" t="s">
        <v>2884</v>
      </c>
      <c r="G18" s="17" t="s">
        <v>2901</v>
      </c>
      <c r="H18" s="21">
        <v>4</v>
      </c>
      <c r="I18" s="21">
        <v>49</v>
      </c>
      <c r="J18" s="21">
        <v>1</v>
      </c>
    </row>
    <row r="19" spans="1:10" ht="15.75" customHeight="1">
      <c r="A19" s="10">
        <f t="shared" si="0"/>
        <v>15</v>
      </c>
      <c r="B19" s="12" t="s">
        <v>2644</v>
      </c>
      <c r="C19" s="12" t="s">
        <v>2341</v>
      </c>
      <c r="D19" s="18" t="s">
        <v>2342</v>
      </c>
      <c r="E19" s="18" t="s">
        <v>2647</v>
      </c>
      <c r="F19" s="18" t="s">
        <v>2885</v>
      </c>
      <c r="G19" s="18" t="s">
        <v>2432</v>
      </c>
      <c r="H19" s="22">
        <v>6</v>
      </c>
      <c r="I19" s="22">
        <v>115</v>
      </c>
      <c r="J19" s="22">
        <v>0</v>
      </c>
    </row>
    <row r="20" spans="1:10" ht="15.75" customHeight="1">
      <c r="A20" s="10">
        <f t="shared" si="0"/>
        <v>14</v>
      </c>
      <c r="B20" s="11" t="s">
        <v>2646</v>
      </c>
      <c r="C20" s="11" t="s">
        <v>2341</v>
      </c>
      <c r="D20" s="17" t="s">
        <v>2342</v>
      </c>
      <c r="E20" s="17" t="s">
        <v>2558</v>
      </c>
      <c r="F20" s="17" t="s">
        <v>2886</v>
      </c>
      <c r="G20" s="17" t="s">
        <v>2532</v>
      </c>
      <c r="H20" s="21">
        <v>10</v>
      </c>
      <c r="I20" s="21">
        <v>106</v>
      </c>
      <c r="J20" s="21">
        <v>0</v>
      </c>
    </row>
    <row r="21" spans="1:10" ht="15.75" customHeight="1">
      <c r="A21" s="10">
        <f t="shared" si="0"/>
        <v>13</v>
      </c>
      <c r="B21" s="12" t="s">
        <v>2649</v>
      </c>
      <c r="C21" s="12" t="s">
        <v>2341</v>
      </c>
      <c r="D21" s="18">
        <v>0</v>
      </c>
      <c r="E21" s="18" t="s">
        <v>2377</v>
      </c>
      <c r="F21" s="18" t="s">
        <v>2887</v>
      </c>
      <c r="G21" s="18" t="s">
        <v>2758</v>
      </c>
      <c r="H21" s="22">
        <v>6</v>
      </c>
      <c r="I21" s="22">
        <v>46</v>
      </c>
      <c r="J21" s="22">
        <v>1</v>
      </c>
    </row>
    <row r="22" spans="1:10" ht="15.75" customHeight="1">
      <c r="A22" s="10">
        <f t="shared" si="0"/>
        <v>12</v>
      </c>
      <c r="B22" s="11" t="s">
        <v>2888</v>
      </c>
      <c r="C22" s="11" t="s">
        <v>2341</v>
      </c>
      <c r="D22" s="17" t="s">
        <v>2342</v>
      </c>
      <c r="E22" s="17" t="s">
        <v>2343</v>
      </c>
      <c r="F22" s="17" t="s">
        <v>2889</v>
      </c>
      <c r="G22" s="17" t="s">
        <v>2527</v>
      </c>
      <c r="H22" s="21">
        <v>6</v>
      </c>
      <c r="I22" s="21">
        <v>48</v>
      </c>
      <c r="J22" s="21">
        <v>0</v>
      </c>
    </row>
    <row r="23" spans="1:10" ht="15.75" customHeight="1">
      <c r="A23" s="10">
        <f t="shared" si="0"/>
        <v>11</v>
      </c>
      <c r="B23" s="12" t="s">
        <v>2651</v>
      </c>
      <c r="C23" s="12" t="s">
        <v>2341</v>
      </c>
      <c r="D23" s="18">
        <v>0</v>
      </c>
      <c r="E23" s="18" t="s">
        <v>2347</v>
      </c>
      <c r="F23" s="18" t="s">
        <v>2737</v>
      </c>
      <c r="G23" s="18" t="s">
        <v>2590</v>
      </c>
      <c r="H23" s="22">
        <v>6</v>
      </c>
      <c r="I23" s="22">
        <v>92</v>
      </c>
      <c r="J23" s="22">
        <v>0</v>
      </c>
    </row>
    <row r="24" spans="1:10" ht="15.75" customHeight="1">
      <c r="A24" s="10">
        <f t="shared" si="0"/>
        <v>10</v>
      </c>
      <c r="B24" s="11" t="s">
        <v>2653</v>
      </c>
      <c r="C24" s="11" t="s">
        <v>2341</v>
      </c>
      <c r="D24" s="17">
        <v>0</v>
      </c>
      <c r="E24" s="17" t="s">
        <v>2351</v>
      </c>
      <c r="F24" s="17" t="s">
        <v>2890</v>
      </c>
      <c r="G24" s="17" t="s">
        <v>2523</v>
      </c>
      <c r="H24" s="21">
        <v>9</v>
      </c>
      <c r="I24" s="21">
        <v>118</v>
      </c>
      <c r="J24" s="21">
        <v>0</v>
      </c>
    </row>
    <row r="25" spans="1:10" ht="15.75" customHeight="1">
      <c r="A25" s="10">
        <f t="shared" si="0"/>
        <v>9</v>
      </c>
      <c r="B25" s="12" t="s">
        <v>2851</v>
      </c>
      <c r="C25" s="12" t="s">
        <v>2341</v>
      </c>
      <c r="D25" s="18" t="s">
        <v>2342</v>
      </c>
      <c r="E25" s="18" t="s">
        <v>2380</v>
      </c>
      <c r="F25" s="18" t="s">
        <v>2620</v>
      </c>
      <c r="G25" s="18" t="s">
        <v>2595</v>
      </c>
      <c r="H25" s="22">
        <v>10</v>
      </c>
      <c r="I25" s="22">
        <v>93</v>
      </c>
      <c r="J25" s="22">
        <v>1</v>
      </c>
    </row>
    <row r="26" spans="1:10" ht="15.75" customHeight="1">
      <c r="A26" s="10">
        <f t="shared" si="0"/>
        <v>8</v>
      </c>
      <c r="B26" s="11" t="s">
        <v>2656</v>
      </c>
      <c r="C26" s="11" t="s">
        <v>2341</v>
      </c>
      <c r="D26" s="17">
        <v>0</v>
      </c>
      <c r="E26" s="17" t="s">
        <v>2352</v>
      </c>
      <c r="F26" s="17" t="s">
        <v>2583</v>
      </c>
      <c r="G26" s="17" t="s">
        <v>2527</v>
      </c>
      <c r="H26" s="21">
        <v>7</v>
      </c>
      <c r="I26" s="21">
        <v>39</v>
      </c>
      <c r="J26" s="21">
        <v>0</v>
      </c>
    </row>
    <row r="27" spans="1:10" ht="15.75" customHeight="1">
      <c r="A27" s="10">
        <f t="shared" si="0"/>
        <v>7</v>
      </c>
      <c r="B27" s="12" t="s">
        <v>2657</v>
      </c>
      <c r="C27" s="12" t="s">
        <v>2341</v>
      </c>
      <c r="D27" s="18" t="s">
        <v>2342</v>
      </c>
      <c r="E27" s="18" t="s">
        <v>2366</v>
      </c>
      <c r="F27" s="18" t="s">
        <v>2891</v>
      </c>
      <c r="G27" s="18" t="s">
        <v>2595</v>
      </c>
      <c r="H27" s="22">
        <v>10</v>
      </c>
      <c r="I27" s="22">
        <v>92</v>
      </c>
      <c r="J27" s="22">
        <v>0</v>
      </c>
    </row>
    <row r="28" spans="1:10" ht="15.75" customHeight="1">
      <c r="A28" s="10">
        <f t="shared" si="0"/>
        <v>6</v>
      </c>
      <c r="B28" s="11" t="s">
        <v>2659</v>
      </c>
      <c r="C28" s="11" t="s">
        <v>2341</v>
      </c>
      <c r="D28" s="17">
        <v>0</v>
      </c>
      <c r="E28" s="17" t="s">
        <v>2479</v>
      </c>
      <c r="F28" s="17" t="s">
        <v>2892</v>
      </c>
      <c r="G28" s="17" t="s">
        <v>2594</v>
      </c>
      <c r="H28" s="21">
        <v>10</v>
      </c>
      <c r="I28" s="21">
        <v>130</v>
      </c>
      <c r="J28" s="21">
        <v>1</v>
      </c>
    </row>
    <row r="29" spans="1:10" ht="15.75" customHeight="1">
      <c r="A29" s="10">
        <f t="shared" si="0"/>
        <v>5</v>
      </c>
      <c r="B29" s="12" t="s">
        <v>2853</v>
      </c>
      <c r="C29" s="12" t="s">
        <v>2341</v>
      </c>
      <c r="D29" s="18" t="s">
        <v>2342</v>
      </c>
      <c r="E29" s="18" t="s">
        <v>2391</v>
      </c>
      <c r="F29" s="18" t="s">
        <v>2893</v>
      </c>
      <c r="G29" s="18" t="s">
        <v>2432</v>
      </c>
      <c r="H29" s="22">
        <v>11</v>
      </c>
      <c r="I29" s="22">
        <v>147</v>
      </c>
      <c r="J29" s="22">
        <v>0</v>
      </c>
    </row>
    <row r="30" spans="1:10" ht="15.75" customHeight="1">
      <c r="A30" s="10">
        <f t="shared" si="0"/>
        <v>4</v>
      </c>
      <c r="B30" s="11" t="s">
        <v>2661</v>
      </c>
      <c r="C30" s="11" t="s">
        <v>2341</v>
      </c>
      <c r="D30" s="17" t="s">
        <v>2342</v>
      </c>
      <c r="E30" s="17" t="s">
        <v>2347</v>
      </c>
      <c r="F30" s="17" t="s">
        <v>2894</v>
      </c>
      <c r="G30" s="17" t="s">
        <v>2526</v>
      </c>
      <c r="H30" s="21">
        <v>9</v>
      </c>
      <c r="I30" s="21">
        <v>145</v>
      </c>
      <c r="J30" s="21">
        <v>3</v>
      </c>
    </row>
    <row r="31" spans="1:10" ht="15.75" customHeight="1">
      <c r="A31" s="10">
        <f t="shared" si="0"/>
        <v>3</v>
      </c>
      <c r="B31" s="12" t="s">
        <v>2663</v>
      </c>
      <c r="C31" s="12" t="s">
        <v>2341</v>
      </c>
      <c r="D31" s="18">
        <v>0</v>
      </c>
      <c r="E31" s="18" t="s">
        <v>2430</v>
      </c>
      <c r="F31" s="18" t="s">
        <v>2895</v>
      </c>
      <c r="G31" s="18" t="s">
        <v>2441</v>
      </c>
      <c r="H31" s="22">
        <v>7</v>
      </c>
      <c r="I31" s="22">
        <v>76</v>
      </c>
      <c r="J31" s="22">
        <v>0</v>
      </c>
    </row>
    <row r="32" spans="1:10" ht="15.75" customHeight="1">
      <c r="A32" s="10">
        <f t="shared" si="0"/>
        <v>2</v>
      </c>
      <c r="B32" s="11" t="s">
        <v>2896</v>
      </c>
      <c r="C32" s="11" t="s">
        <v>2341</v>
      </c>
      <c r="D32" s="17">
        <v>0</v>
      </c>
      <c r="E32" s="17" t="s">
        <v>2420</v>
      </c>
      <c r="F32" s="17" t="s">
        <v>2360</v>
      </c>
      <c r="G32" s="17" t="s">
        <v>2594</v>
      </c>
      <c r="H32" s="21">
        <v>6</v>
      </c>
      <c r="I32" s="21">
        <v>128</v>
      </c>
      <c r="J32" s="21">
        <v>1</v>
      </c>
    </row>
    <row r="33" spans="1:10" ht="15.75" customHeight="1">
      <c r="A33" s="10">
        <f t="shared" si="0"/>
        <v>1</v>
      </c>
      <c r="B33" s="12" t="s">
        <v>2665</v>
      </c>
      <c r="C33" s="12" t="s">
        <v>2341</v>
      </c>
      <c r="D33" s="18">
        <v>0</v>
      </c>
      <c r="E33" s="18" t="s">
        <v>2494</v>
      </c>
      <c r="F33" s="18" t="s">
        <v>2807</v>
      </c>
      <c r="G33" s="18" t="s">
        <v>2868</v>
      </c>
      <c r="H33" s="22">
        <v>8</v>
      </c>
      <c r="I33" s="22">
        <v>106</v>
      </c>
      <c r="J33" s="22">
        <v>1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210">
    <outlinePr summaryBelow="0" summaryRight="0"/>
  </sheetPr>
  <dimension ref="A1:Q1002"/>
  <sheetViews>
    <sheetView workbookViewId="0">
      <selection activeCell="I11" sqref="I11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11.5</v>
      </c>
      <c r="I2" s="5">
        <v>42.5</v>
      </c>
      <c r="J2" s="5">
        <v>0.5</v>
      </c>
      <c r="K2" s="2">
        <v>2.5</v>
      </c>
      <c r="L2" s="2">
        <v>15.5</v>
      </c>
      <c r="M2" s="2">
        <v>0.5</v>
      </c>
      <c r="N2" s="5">
        <v>81.5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0.9</v>
      </c>
      <c r="I3" s="7">
        <f t="shared" si="1"/>
        <v>0.7</v>
      </c>
      <c r="J3" s="7">
        <f t="shared" si="1"/>
        <v>0.9</v>
      </c>
      <c r="K3" s="7">
        <f t="shared" si="1"/>
        <v>0.4</v>
      </c>
      <c r="L3" s="7">
        <f t="shared" si="1"/>
        <v>0.4</v>
      </c>
      <c r="M3" s="7">
        <f t="shared" si="1"/>
        <v>1</v>
      </c>
      <c r="N3" s="7">
        <f t="shared" si="1"/>
        <v>0.7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O4" si="2">IF(H3&gt;0.5, 100/(1-1/H3),100/H3-100)</f>
        <v>-899.99999999999955</v>
      </c>
      <c r="I4" s="8">
        <f t="shared" si="2"/>
        <v>-233.33333333333331</v>
      </c>
      <c r="J4" s="8">
        <f t="shared" si="2"/>
        <v>-899.99999999999955</v>
      </c>
      <c r="K4" s="8">
        <f t="shared" si="2"/>
        <v>150</v>
      </c>
      <c r="L4" s="8">
        <f t="shared" si="2"/>
        <v>150</v>
      </c>
      <c r="M4" s="8" t="e">
        <f t="shared" si="2"/>
        <v>#DIV/0!</v>
      </c>
      <c r="N4" s="8">
        <f t="shared" si="2"/>
        <v>-233.33333333333331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0.75</v>
      </c>
      <c r="I5" s="7">
        <f t="shared" si="3"/>
        <v>0.5</v>
      </c>
      <c r="J5" s="7">
        <f t="shared" si="3"/>
        <v>0.75</v>
      </c>
      <c r="K5" s="7">
        <f t="shared" si="3"/>
        <v>0.5</v>
      </c>
      <c r="L5" s="7">
        <f t="shared" si="3"/>
        <v>0.25</v>
      </c>
      <c r="M5" s="7">
        <f t="shared" si="3"/>
        <v>1</v>
      </c>
      <c r="N5" s="7">
        <f t="shared" si="3"/>
        <v>0.5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>
        <f t="shared" ref="H6:O6" si="4">IF(H5&gt;0.5, 100/(1-1/H5),100/H5-100)</f>
        <v>-300.00000000000006</v>
      </c>
      <c r="I6" s="8">
        <f t="shared" si="4"/>
        <v>100</v>
      </c>
      <c r="J6" s="8">
        <f t="shared" si="4"/>
        <v>-300.00000000000006</v>
      </c>
      <c r="K6" s="8">
        <f t="shared" si="4"/>
        <v>100</v>
      </c>
      <c r="L6" s="8">
        <f t="shared" si="4"/>
        <v>300</v>
      </c>
      <c r="M6" s="8" t="e">
        <f t="shared" si="4"/>
        <v>#DIV/0!</v>
      </c>
      <c r="N6" s="8">
        <f t="shared" si="4"/>
        <v>100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 t="shared" si="5"/>
        <v>0.83333333333333337</v>
      </c>
      <c r="J7" s="7">
        <f t="shared" si="5"/>
        <v>1</v>
      </c>
      <c r="K7" s="7">
        <f t="shared" si="5"/>
        <v>0.33333333333333331</v>
      </c>
      <c r="L7" s="7">
        <f t="shared" si="5"/>
        <v>0.5</v>
      </c>
      <c r="M7" s="7">
        <f t="shared" si="5"/>
        <v>1</v>
      </c>
      <c r="N7" s="7">
        <f t="shared" si="5"/>
        <v>0.83333333333333337</v>
      </c>
      <c r="O7" s="7">
        <f t="shared" si="5"/>
        <v>1</v>
      </c>
    </row>
    <row r="8" spans="1:17" ht="15.75" customHeight="1">
      <c r="A8" s="1"/>
      <c r="B8" t="s">
        <v>471</v>
      </c>
      <c r="F8" s="8"/>
      <c r="G8" s="3" t="s">
        <v>2318</v>
      </c>
      <c r="H8" s="8" t="e">
        <f t="shared" ref="H8:O8" si="6">IF(H7&gt;0.5, 100/(1-1/H7),100/H7-100)</f>
        <v>#DIV/0!</v>
      </c>
      <c r="I8" s="8">
        <f t="shared" si="6"/>
        <v>-500.00000000000011</v>
      </c>
      <c r="J8" s="8" t="e">
        <f t="shared" si="6"/>
        <v>#DIV/0!</v>
      </c>
      <c r="K8" s="8">
        <f t="shared" si="6"/>
        <v>200</v>
      </c>
      <c r="L8" s="8">
        <f t="shared" si="6"/>
        <v>100</v>
      </c>
      <c r="M8" s="8" t="e">
        <f t="shared" si="6"/>
        <v>#DIV/0!</v>
      </c>
      <c r="N8" s="8">
        <f t="shared" si="6"/>
        <v>-500.00000000000011</v>
      </c>
      <c r="O8" s="8" t="e">
        <f t="shared" si="6"/>
        <v>#DIV/0!</v>
      </c>
    </row>
    <row r="9" spans="1:17" ht="15.75" customHeight="1">
      <c r="A9" s="1"/>
      <c r="B9" s="1" t="s">
        <v>2902</v>
      </c>
      <c r="C9" s="1"/>
      <c r="D9" s="14"/>
      <c r="E9" s="14"/>
      <c r="F9" s="14"/>
      <c r="G9" s="23" t="s">
        <v>2321</v>
      </c>
      <c r="H9" s="24">
        <f>INDEX(espn!$F:$F,MATCH(B8,espn!$A:$A,0),1)</f>
        <v>7</v>
      </c>
      <c r="I9" s="24">
        <f>INDEX(espn!$G:$G,MATCH(B8,espn!$A:$A,0),1)</f>
        <v>31</v>
      </c>
      <c r="J9" s="24"/>
      <c r="K9" s="24">
        <f>INDEX(espn!$I:$I,MATCH(B8,espn!$A:$A,0),1)</f>
        <v>2</v>
      </c>
      <c r="L9" s="24">
        <f>INDEX(espn!$J:$J,MATCH(B8,espn!$A:$A,0),1)</f>
        <v>17</v>
      </c>
      <c r="M9" s="24"/>
      <c r="N9" s="24">
        <f>I9+L9</f>
        <v>48</v>
      </c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22</v>
      </c>
      <c r="B12" s="11" t="s">
        <v>2414</v>
      </c>
      <c r="C12" s="11" t="s">
        <v>2341</v>
      </c>
      <c r="D12" s="17">
        <v>0</v>
      </c>
      <c r="E12" s="17" t="s">
        <v>2494</v>
      </c>
      <c r="F12" s="17" t="s">
        <v>2533</v>
      </c>
      <c r="G12" s="17" t="s">
        <v>2868</v>
      </c>
      <c r="H12" s="21">
        <v>17</v>
      </c>
      <c r="I12" s="21">
        <v>89</v>
      </c>
      <c r="J12" s="21">
        <v>0</v>
      </c>
      <c r="K12" s="21">
        <v>6</v>
      </c>
      <c r="L12" s="21">
        <v>29</v>
      </c>
      <c r="M12" s="21">
        <v>0</v>
      </c>
      <c r="N12" s="21">
        <f t="shared" ref="N12:N43" si="8">L12+I12</f>
        <v>118</v>
      </c>
      <c r="O12">
        <f t="shared" ref="O12:O43" si="9">M12+J12</f>
        <v>0</v>
      </c>
    </row>
    <row r="13" spans="1:17" ht="15.75" customHeight="1">
      <c r="A13" s="10">
        <f t="shared" si="7"/>
        <v>21</v>
      </c>
      <c r="B13" s="12" t="s">
        <v>2417</v>
      </c>
      <c r="C13" s="12" t="s">
        <v>2341</v>
      </c>
      <c r="D13" s="18" t="s">
        <v>2342</v>
      </c>
      <c r="E13" s="18" t="s">
        <v>2479</v>
      </c>
      <c r="F13" s="18" t="s">
        <v>2726</v>
      </c>
      <c r="G13" s="18" t="s">
        <v>2464</v>
      </c>
      <c r="H13" s="22">
        <v>21</v>
      </c>
      <c r="I13" s="22">
        <v>87</v>
      </c>
      <c r="J13" s="22">
        <v>0</v>
      </c>
      <c r="K13" s="22">
        <v>2</v>
      </c>
      <c r="L13" s="22">
        <v>2</v>
      </c>
      <c r="M13" s="22">
        <v>0</v>
      </c>
      <c r="N13" s="21">
        <f t="shared" si="8"/>
        <v>89</v>
      </c>
      <c r="O13">
        <f t="shared" si="9"/>
        <v>0</v>
      </c>
    </row>
    <row r="14" spans="1:17" ht="15.75" customHeight="1">
      <c r="A14" s="10">
        <f t="shared" si="7"/>
        <v>20</v>
      </c>
      <c r="B14" s="11" t="s">
        <v>2419</v>
      </c>
      <c r="C14" s="11" t="s">
        <v>2341</v>
      </c>
      <c r="D14" s="17" t="s">
        <v>2342</v>
      </c>
      <c r="E14" s="17" t="s">
        <v>2347</v>
      </c>
      <c r="F14" s="17" t="s">
        <v>2533</v>
      </c>
      <c r="G14" s="17" t="s">
        <v>2758</v>
      </c>
      <c r="H14" s="21">
        <v>15</v>
      </c>
      <c r="I14" s="21">
        <v>46</v>
      </c>
      <c r="J14" s="21">
        <v>0</v>
      </c>
      <c r="K14" s="21">
        <v>1</v>
      </c>
      <c r="L14" s="21">
        <v>2</v>
      </c>
      <c r="M14" s="21">
        <v>0</v>
      </c>
      <c r="N14" s="21">
        <f t="shared" si="8"/>
        <v>48</v>
      </c>
      <c r="O14">
        <f t="shared" si="9"/>
        <v>0</v>
      </c>
    </row>
    <row r="15" spans="1:17" ht="15.75" customHeight="1">
      <c r="A15" s="10">
        <f t="shared" si="7"/>
        <v>19</v>
      </c>
      <c r="B15" s="12" t="s">
        <v>2732</v>
      </c>
      <c r="C15" s="12" t="s">
        <v>2341</v>
      </c>
      <c r="D15" s="18" t="s">
        <v>2342</v>
      </c>
      <c r="E15" s="18" t="s">
        <v>2574</v>
      </c>
      <c r="F15" s="18" t="s">
        <v>2882</v>
      </c>
      <c r="G15" s="18" t="s">
        <v>2571</v>
      </c>
      <c r="H15" s="22">
        <v>13</v>
      </c>
      <c r="I15" s="22">
        <v>58</v>
      </c>
      <c r="J15" s="22">
        <v>0</v>
      </c>
      <c r="K15" s="22">
        <v>6</v>
      </c>
      <c r="L15" s="22">
        <v>76</v>
      </c>
      <c r="M15" s="22">
        <v>0</v>
      </c>
      <c r="N15" s="21">
        <f t="shared" si="8"/>
        <v>134</v>
      </c>
      <c r="O15">
        <f t="shared" si="9"/>
        <v>0</v>
      </c>
    </row>
    <row r="16" spans="1:17" ht="15.75" customHeight="1">
      <c r="A16" s="10">
        <f t="shared" si="7"/>
        <v>18</v>
      </c>
      <c r="B16" s="11" t="s">
        <v>2639</v>
      </c>
      <c r="C16" s="11" t="s">
        <v>2341</v>
      </c>
      <c r="D16" s="17">
        <v>0</v>
      </c>
      <c r="E16" s="17" t="s">
        <v>2343</v>
      </c>
      <c r="F16" s="17" t="s">
        <v>2583</v>
      </c>
      <c r="G16" s="17" t="s">
        <v>2580</v>
      </c>
      <c r="H16" s="21">
        <v>9</v>
      </c>
      <c r="I16" s="21">
        <v>30</v>
      </c>
      <c r="J16" s="21">
        <v>0</v>
      </c>
      <c r="K16" s="21">
        <v>5</v>
      </c>
      <c r="L16" s="21">
        <v>23</v>
      </c>
      <c r="M16" s="21">
        <v>0</v>
      </c>
      <c r="N16" s="21">
        <f t="shared" si="8"/>
        <v>53</v>
      </c>
      <c r="O16">
        <f t="shared" si="9"/>
        <v>0</v>
      </c>
    </row>
    <row r="17" spans="1:15" ht="15.75" customHeight="1">
      <c r="A17" s="10">
        <f t="shared" si="7"/>
        <v>17</v>
      </c>
      <c r="B17" s="12" t="s">
        <v>2641</v>
      </c>
      <c r="C17" s="12" t="s">
        <v>2341</v>
      </c>
      <c r="D17" s="18" t="s">
        <v>2342</v>
      </c>
      <c r="E17" s="18" t="s">
        <v>2430</v>
      </c>
      <c r="F17" s="18" t="s">
        <v>2883</v>
      </c>
      <c r="G17" s="18" t="s">
        <v>2389</v>
      </c>
      <c r="H17" s="22">
        <v>10</v>
      </c>
      <c r="I17" s="22">
        <v>56</v>
      </c>
      <c r="J17" s="22">
        <v>0</v>
      </c>
      <c r="K17" s="22">
        <v>2</v>
      </c>
      <c r="L17" s="22">
        <v>20</v>
      </c>
      <c r="M17" s="22">
        <v>0</v>
      </c>
      <c r="N17" s="21">
        <f t="shared" si="8"/>
        <v>76</v>
      </c>
      <c r="O17">
        <f t="shared" si="9"/>
        <v>0</v>
      </c>
    </row>
    <row r="18" spans="1:15" ht="15.75" customHeight="1">
      <c r="A18" s="10">
        <f t="shared" si="7"/>
        <v>16</v>
      </c>
      <c r="B18" s="11" t="s">
        <v>2642</v>
      </c>
      <c r="C18" s="11" t="s">
        <v>2341</v>
      </c>
      <c r="D18" s="17">
        <v>0</v>
      </c>
      <c r="E18" s="17" t="s">
        <v>2355</v>
      </c>
      <c r="F18" s="17" t="s">
        <v>2884</v>
      </c>
      <c r="G18" s="17" t="s">
        <v>2601</v>
      </c>
      <c r="H18" s="21">
        <v>13</v>
      </c>
      <c r="I18" s="21">
        <v>71</v>
      </c>
      <c r="J18" s="21">
        <v>0</v>
      </c>
      <c r="K18" s="21">
        <v>4</v>
      </c>
      <c r="L18" s="21">
        <v>50</v>
      </c>
      <c r="M18" s="21">
        <v>0</v>
      </c>
      <c r="N18" s="21">
        <f t="shared" si="8"/>
        <v>121</v>
      </c>
      <c r="O18">
        <f t="shared" si="9"/>
        <v>0</v>
      </c>
    </row>
    <row r="19" spans="1:15" ht="15.75" customHeight="1">
      <c r="A19" s="10">
        <f t="shared" si="7"/>
        <v>15</v>
      </c>
      <c r="B19" s="12" t="s">
        <v>2644</v>
      </c>
      <c r="C19" s="12" t="s">
        <v>2341</v>
      </c>
      <c r="D19" s="18" t="s">
        <v>2342</v>
      </c>
      <c r="E19" s="18" t="s">
        <v>2647</v>
      </c>
      <c r="F19" s="18" t="s">
        <v>2885</v>
      </c>
      <c r="G19" s="18" t="s">
        <v>2601</v>
      </c>
      <c r="H19" s="22">
        <v>18</v>
      </c>
      <c r="I19" s="22">
        <v>56</v>
      </c>
      <c r="J19" s="22">
        <v>1</v>
      </c>
      <c r="K19" s="22">
        <v>5</v>
      </c>
      <c r="L19" s="22">
        <v>21</v>
      </c>
      <c r="M19" s="22">
        <v>0</v>
      </c>
      <c r="N19" s="21">
        <f t="shared" si="8"/>
        <v>77</v>
      </c>
      <c r="O19">
        <f t="shared" si="9"/>
        <v>1</v>
      </c>
    </row>
    <row r="20" spans="1:15" ht="15.75" customHeight="1">
      <c r="A20" s="10">
        <f t="shared" si="7"/>
        <v>14</v>
      </c>
      <c r="B20" s="11" t="s">
        <v>2646</v>
      </c>
      <c r="C20" s="11" t="s">
        <v>2341</v>
      </c>
      <c r="D20" s="17" t="s">
        <v>2342</v>
      </c>
      <c r="E20" s="17" t="s">
        <v>2558</v>
      </c>
      <c r="F20" s="17" t="s">
        <v>2886</v>
      </c>
      <c r="G20" s="17" t="s">
        <v>2573</v>
      </c>
      <c r="H20" s="21">
        <v>11</v>
      </c>
      <c r="I20" s="21">
        <v>25</v>
      </c>
      <c r="J20" s="21">
        <v>0</v>
      </c>
      <c r="K20" s="21">
        <v>1</v>
      </c>
      <c r="L20" s="21">
        <v>8</v>
      </c>
      <c r="M20" s="21">
        <v>0</v>
      </c>
      <c r="N20" s="21">
        <f t="shared" si="8"/>
        <v>33</v>
      </c>
      <c r="O20">
        <f t="shared" si="9"/>
        <v>0</v>
      </c>
    </row>
    <row r="21" spans="1:15" ht="15.75" customHeight="1">
      <c r="A21" s="10">
        <f t="shared" si="7"/>
        <v>13</v>
      </c>
      <c r="B21" s="12" t="s">
        <v>2649</v>
      </c>
      <c r="C21" s="12" t="s">
        <v>2341</v>
      </c>
      <c r="D21" s="18">
        <v>0</v>
      </c>
      <c r="E21" s="18" t="s">
        <v>2377</v>
      </c>
      <c r="F21" s="18" t="s">
        <v>2887</v>
      </c>
      <c r="G21" s="18" t="s">
        <v>2500</v>
      </c>
      <c r="H21" s="22">
        <v>10</v>
      </c>
      <c r="I21" s="22">
        <v>32</v>
      </c>
      <c r="J21" s="22">
        <v>0</v>
      </c>
      <c r="K21" s="22">
        <v>1</v>
      </c>
      <c r="L21" s="22">
        <v>13</v>
      </c>
      <c r="M21" s="22">
        <v>0</v>
      </c>
      <c r="N21" s="21">
        <f t="shared" si="8"/>
        <v>45</v>
      </c>
      <c r="O21">
        <f t="shared" si="9"/>
        <v>0</v>
      </c>
    </row>
    <row r="22" spans="1:15" ht="15.75" customHeight="1">
      <c r="A22" s="10">
        <f t="shared" si="7"/>
        <v>12</v>
      </c>
      <c r="B22" s="11" t="s">
        <v>2888</v>
      </c>
      <c r="C22" s="11" t="s">
        <v>2341</v>
      </c>
      <c r="D22" s="17" t="s">
        <v>2342</v>
      </c>
      <c r="E22" s="17" t="s">
        <v>2343</v>
      </c>
      <c r="F22" s="17" t="s">
        <v>2889</v>
      </c>
      <c r="G22" s="17" t="s">
        <v>2508</v>
      </c>
      <c r="H22" s="21">
        <v>8</v>
      </c>
      <c r="I22" s="21">
        <v>29</v>
      </c>
      <c r="J22" s="21">
        <v>0</v>
      </c>
      <c r="K22" s="21">
        <v>2</v>
      </c>
      <c r="L22" s="21">
        <v>18</v>
      </c>
      <c r="M22" s="21">
        <v>0</v>
      </c>
      <c r="N22" s="21">
        <f t="shared" si="8"/>
        <v>47</v>
      </c>
      <c r="O22">
        <f t="shared" si="9"/>
        <v>0</v>
      </c>
    </row>
    <row r="23" spans="1:15" ht="15.75" customHeight="1">
      <c r="A23" s="10">
        <f t="shared" si="7"/>
        <v>11</v>
      </c>
      <c r="B23" s="12" t="s">
        <v>2651</v>
      </c>
      <c r="C23" s="12" t="s">
        <v>2341</v>
      </c>
      <c r="D23" s="18">
        <v>0</v>
      </c>
      <c r="E23" s="18" t="s">
        <v>2347</v>
      </c>
      <c r="F23" s="18" t="s">
        <v>2737</v>
      </c>
      <c r="G23" s="18" t="s">
        <v>2441</v>
      </c>
      <c r="H23" s="22">
        <v>14</v>
      </c>
      <c r="I23" s="22">
        <v>86</v>
      </c>
      <c r="J23" s="22">
        <v>0</v>
      </c>
      <c r="K23" s="22">
        <v>1</v>
      </c>
      <c r="L23" s="22">
        <v>6</v>
      </c>
      <c r="M23" s="22">
        <v>0</v>
      </c>
      <c r="N23" s="21">
        <f t="shared" si="8"/>
        <v>92</v>
      </c>
      <c r="O23">
        <f t="shared" si="9"/>
        <v>0</v>
      </c>
    </row>
    <row r="24" spans="1:15" ht="15.75" customHeight="1">
      <c r="A24" s="10">
        <f t="shared" si="7"/>
        <v>10</v>
      </c>
      <c r="B24" s="11" t="s">
        <v>2653</v>
      </c>
      <c r="C24" s="11" t="s">
        <v>2341</v>
      </c>
      <c r="D24" s="17">
        <v>0</v>
      </c>
      <c r="E24" s="17" t="s">
        <v>2351</v>
      </c>
      <c r="F24" s="17" t="s">
        <v>2890</v>
      </c>
      <c r="G24" s="17" t="s">
        <v>2534</v>
      </c>
      <c r="H24" s="21">
        <v>2</v>
      </c>
      <c r="I24" s="21">
        <v>1</v>
      </c>
      <c r="J24" s="21">
        <v>0</v>
      </c>
      <c r="K24" s="21">
        <v>3</v>
      </c>
      <c r="L24" s="21">
        <v>33</v>
      </c>
      <c r="M24" s="21">
        <v>0</v>
      </c>
      <c r="N24" s="21">
        <f t="shared" si="8"/>
        <v>34</v>
      </c>
      <c r="O24">
        <f t="shared" si="9"/>
        <v>0</v>
      </c>
    </row>
    <row r="25" spans="1:15" ht="15.75" customHeight="1">
      <c r="A25" s="10">
        <f t="shared" si="7"/>
        <v>9</v>
      </c>
      <c r="B25" s="12" t="s">
        <v>2851</v>
      </c>
      <c r="C25" s="12" t="s">
        <v>2341</v>
      </c>
      <c r="D25" s="18" t="s">
        <v>2342</v>
      </c>
      <c r="E25" s="18" t="s">
        <v>2380</v>
      </c>
      <c r="F25" s="18" t="s">
        <v>2620</v>
      </c>
      <c r="G25" s="18" t="s">
        <v>2609</v>
      </c>
      <c r="H25" s="22">
        <v>4</v>
      </c>
      <c r="I25" s="22">
        <v>15</v>
      </c>
      <c r="J25" s="22">
        <v>0</v>
      </c>
      <c r="K25" s="22">
        <v>1</v>
      </c>
      <c r="L25" s="22">
        <v>-5</v>
      </c>
      <c r="M25" s="22">
        <v>0</v>
      </c>
      <c r="N25" s="21">
        <f t="shared" si="8"/>
        <v>10</v>
      </c>
      <c r="O25">
        <f t="shared" si="9"/>
        <v>0</v>
      </c>
    </row>
    <row r="26" spans="1:15" ht="15.75" customHeight="1">
      <c r="A26" s="10">
        <f t="shared" si="7"/>
        <v>8</v>
      </c>
      <c r="B26" s="11" t="s">
        <v>2656</v>
      </c>
      <c r="C26" s="11" t="s">
        <v>2341</v>
      </c>
      <c r="D26" s="17">
        <v>0</v>
      </c>
      <c r="E26" s="17" t="s">
        <v>2352</v>
      </c>
      <c r="F26" s="17" t="s">
        <v>2583</v>
      </c>
      <c r="G26" s="17" t="s">
        <v>2381</v>
      </c>
      <c r="H26" s="21">
        <v>11</v>
      </c>
      <c r="I26" s="21">
        <v>82</v>
      </c>
      <c r="J26" s="21">
        <v>0</v>
      </c>
      <c r="K26" s="21">
        <v>3</v>
      </c>
      <c r="L26" s="21">
        <v>20</v>
      </c>
      <c r="M26" s="21">
        <v>0</v>
      </c>
      <c r="N26" s="21">
        <f t="shared" si="8"/>
        <v>102</v>
      </c>
      <c r="O26">
        <f t="shared" si="9"/>
        <v>0</v>
      </c>
    </row>
    <row r="27" spans="1:15" ht="15.75" customHeight="1">
      <c r="A27" s="10">
        <f t="shared" si="7"/>
        <v>7</v>
      </c>
      <c r="B27" s="12" t="s">
        <v>2657</v>
      </c>
      <c r="C27" s="12" t="s">
        <v>2341</v>
      </c>
      <c r="D27" s="18" t="s">
        <v>2342</v>
      </c>
      <c r="E27" s="18" t="s">
        <v>2366</v>
      </c>
      <c r="F27" s="18" t="s">
        <v>2891</v>
      </c>
      <c r="G27" s="18" t="s">
        <v>2524</v>
      </c>
      <c r="H27" s="22">
        <v>18</v>
      </c>
      <c r="I27" s="22">
        <v>61</v>
      </c>
      <c r="J27" s="22">
        <v>0</v>
      </c>
      <c r="K27" s="22">
        <v>3</v>
      </c>
      <c r="L27" s="22">
        <v>22</v>
      </c>
      <c r="M27" s="22">
        <v>0</v>
      </c>
      <c r="N27" s="21">
        <f t="shared" si="8"/>
        <v>83</v>
      </c>
      <c r="O27">
        <f t="shared" si="9"/>
        <v>0</v>
      </c>
    </row>
    <row r="28" spans="1:15" ht="15.75" customHeight="1">
      <c r="A28" s="10">
        <f t="shared" si="7"/>
        <v>6</v>
      </c>
      <c r="B28" s="11" t="s">
        <v>2659</v>
      </c>
      <c r="C28" s="11" t="s">
        <v>2341</v>
      </c>
      <c r="D28" s="17">
        <v>0</v>
      </c>
      <c r="E28" s="17" t="s">
        <v>2479</v>
      </c>
      <c r="F28" s="17" t="s">
        <v>2892</v>
      </c>
      <c r="G28" s="17" t="s">
        <v>2381</v>
      </c>
      <c r="H28" s="21">
        <v>7</v>
      </c>
      <c r="I28" s="21">
        <v>32</v>
      </c>
      <c r="J28" s="21">
        <v>0</v>
      </c>
      <c r="K28" s="21">
        <v>1</v>
      </c>
      <c r="L28" s="21">
        <v>2</v>
      </c>
      <c r="M28" s="21">
        <v>0</v>
      </c>
      <c r="N28" s="21">
        <f t="shared" si="8"/>
        <v>34</v>
      </c>
      <c r="O28">
        <f t="shared" si="9"/>
        <v>0</v>
      </c>
    </row>
    <row r="29" spans="1:15" ht="15.75" customHeight="1">
      <c r="A29" s="10">
        <f t="shared" si="7"/>
        <v>5</v>
      </c>
      <c r="B29" s="12" t="s">
        <v>2853</v>
      </c>
      <c r="C29" s="12" t="s">
        <v>2341</v>
      </c>
      <c r="D29" s="18" t="s">
        <v>2342</v>
      </c>
      <c r="E29" s="18" t="s">
        <v>2391</v>
      </c>
      <c r="F29" s="18" t="s">
        <v>2893</v>
      </c>
      <c r="G29" s="18" t="s">
        <v>2587</v>
      </c>
      <c r="H29" s="22">
        <v>8</v>
      </c>
      <c r="I29" s="22">
        <v>68</v>
      </c>
      <c r="J29" s="22">
        <v>1</v>
      </c>
      <c r="K29" s="22">
        <v>3</v>
      </c>
      <c r="L29" s="22">
        <v>16</v>
      </c>
      <c r="M29" s="22">
        <v>0</v>
      </c>
      <c r="N29" s="21">
        <f t="shared" si="8"/>
        <v>84</v>
      </c>
      <c r="O29">
        <f t="shared" si="9"/>
        <v>1</v>
      </c>
    </row>
    <row r="30" spans="1:15" ht="15.75" customHeight="1">
      <c r="A30" s="10">
        <f t="shared" si="7"/>
        <v>4</v>
      </c>
      <c r="B30" s="11" t="s">
        <v>2661</v>
      </c>
      <c r="C30" s="11" t="s">
        <v>2341</v>
      </c>
      <c r="D30" s="17" t="s">
        <v>2342</v>
      </c>
      <c r="E30" s="17" t="s">
        <v>2347</v>
      </c>
      <c r="F30" s="17" t="s">
        <v>2894</v>
      </c>
      <c r="G30" s="17" t="s">
        <v>2805</v>
      </c>
      <c r="H30" s="21">
        <v>10</v>
      </c>
      <c r="I30" s="21">
        <v>36</v>
      </c>
      <c r="J30" s="21">
        <v>0</v>
      </c>
      <c r="K30" s="21">
        <v>2</v>
      </c>
      <c r="L30" s="21">
        <v>16</v>
      </c>
      <c r="M30" s="21">
        <v>0</v>
      </c>
      <c r="N30" s="21">
        <f t="shared" si="8"/>
        <v>52</v>
      </c>
      <c r="O30">
        <f t="shared" si="9"/>
        <v>0</v>
      </c>
    </row>
    <row r="31" spans="1:15" ht="15.75" customHeight="1">
      <c r="A31" s="10">
        <f t="shared" si="7"/>
        <v>3</v>
      </c>
      <c r="B31" s="12" t="s">
        <v>2663</v>
      </c>
      <c r="C31" s="12" t="s">
        <v>2341</v>
      </c>
      <c r="D31" s="18">
        <v>0</v>
      </c>
      <c r="E31" s="18" t="s">
        <v>2430</v>
      </c>
      <c r="F31" s="18" t="s">
        <v>2895</v>
      </c>
      <c r="G31" s="18" t="s">
        <v>2552</v>
      </c>
      <c r="H31" s="22">
        <v>3</v>
      </c>
      <c r="I31" s="22">
        <v>7</v>
      </c>
      <c r="J31" s="22">
        <v>0</v>
      </c>
      <c r="K31" s="22">
        <v>1</v>
      </c>
      <c r="L31" s="22">
        <v>6</v>
      </c>
      <c r="M31" s="22">
        <v>0</v>
      </c>
      <c r="N31" s="21">
        <f t="shared" si="8"/>
        <v>13</v>
      </c>
      <c r="O31">
        <f t="shared" si="9"/>
        <v>0</v>
      </c>
    </row>
    <row r="32" spans="1:15" ht="15.75" customHeight="1">
      <c r="A32" s="10">
        <f t="shared" si="7"/>
        <v>2</v>
      </c>
      <c r="B32" s="11" t="s">
        <v>2896</v>
      </c>
      <c r="C32" s="11" t="s">
        <v>2341</v>
      </c>
      <c r="D32" s="17">
        <v>0</v>
      </c>
      <c r="E32" s="17" t="s">
        <v>2420</v>
      </c>
      <c r="F32" s="17" t="s">
        <v>2360</v>
      </c>
      <c r="G32" s="17" t="s">
        <v>2576</v>
      </c>
      <c r="H32" s="21">
        <v>3</v>
      </c>
      <c r="I32" s="21">
        <v>21</v>
      </c>
      <c r="J32" s="21">
        <v>0</v>
      </c>
      <c r="K32" s="21">
        <v>3</v>
      </c>
      <c r="L32" s="21">
        <v>23</v>
      </c>
      <c r="M32" s="21">
        <v>0</v>
      </c>
      <c r="N32" s="21">
        <f t="shared" si="8"/>
        <v>44</v>
      </c>
      <c r="O32">
        <f t="shared" si="9"/>
        <v>0</v>
      </c>
    </row>
    <row r="33" spans="1:15" ht="15.75" customHeight="1">
      <c r="A33" s="10">
        <f t="shared" si="7"/>
        <v>1</v>
      </c>
      <c r="B33" s="12" t="s">
        <v>2665</v>
      </c>
      <c r="C33" s="12" t="s">
        <v>2341</v>
      </c>
      <c r="D33" s="18">
        <v>0</v>
      </c>
      <c r="E33" s="18" t="s">
        <v>2494</v>
      </c>
      <c r="F33" s="18" t="s">
        <v>2807</v>
      </c>
      <c r="G33" s="18" t="s">
        <v>2753</v>
      </c>
      <c r="H33" s="22">
        <v>7</v>
      </c>
      <c r="I33" s="22">
        <v>25</v>
      </c>
      <c r="J33" s="22">
        <v>0</v>
      </c>
      <c r="K33" s="22">
        <v>3</v>
      </c>
      <c r="L33" s="22">
        <v>12</v>
      </c>
      <c r="M33" s="22">
        <v>0</v>
      </c>
      <c r="N33" s="21">
        <f t="shared" si="8"/>
        <v>37</v>
      </c>
      <c r="O33">
        <f t="shared" si="9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211">
    <outlinePr summaryBelow="0" summaryRight="0"/>
  </sheetPr>
  <dimension ref="A1:Q1002"/>
  <sheetViews>
    <sheetView workbookViewId="0">
      <selection activeCell="I11" sqref="I11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8.5</v>
      </c>
      <c r="I2" s="5">
        <v>39.5</v>
      </c>
      <c r="J2" s="5">
        <v>0.5</v>
      </c>
      <c r="K2" s="2">
        <v>2</v>
      </c>
      <c r="L2" s="2">
        <v>14.5</v>
      </c>
      <c r="M2" s="2">
        <v>0.5</v>
      </c>
      <c r="N2" s="5">
        <v>100.5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0.4</v>
      </c>
      <c r="I3" s="7">
        <f t="shared" si="1"/>
        <v>0.5</v>
      </c>
      <c r="J3" s="7">
        <f t="shared" si="1"/>
        <v>0.7</v>
      </c>
      <c r="K3" s="7">
        <f t="shared" si="1"/>
        <v>0.875</v>
      </c>
      <c r="L3" s="7">
        <f t="shared" si="1"/>
        <v>0.8</v>
      </c>
      <c r="M3" s="7">
        <f t="shared" si="1"/>
        <v>1</v>
      </c>
      <c r="N3" s="7">
        <f t="shared" si="1"/>
        <v>1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O4" si="2">IF(H3&gt;0.5, 100/(1-1/H3),100/H3-100)</f>
        <v>150</v>
      </c>
      <c r="I4" s="8">
        <f t="shared" si="2"/>
        <v>100</v>
      </c>
      <c r="J4" s="8">
        <f t="shared" si="2"/>
        <v>-233.33333333333331</v>
      </c>
      <c r="K4" s="8">
        <f t="shared" si="2"/>
        <v>-700.00000000000034</v>
      </c>
      <c r="L4" s="8">
        <f t="shared" si="2"/>
        <v>-400</v>
      </c>
      <c r="M4" s="8" t="e">
        <f t="shared" si="2"/>
        <v>#DIV/0!</v>
      </c>
      <c r="N4" s="8" t="e">
        <f t="shared" si="2"/>
        <v>#DIV/0!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0.5</v>
      </c>
      <c r="I5" s="7">
        <f t="shared" si="3"/>
        <v>0.5</v>
      </c>
      <c r="J5" s="7">
        <f t="shared" si="3"/>
        <v>0.75</v>
      </c>
      <c r="K5" s="7">
        <f t="shared" si="3"/>
        <v>1</v>
      </c>
      <c r="L5" s="7">
        <f t="shared" si="3"/>
        <v>1</v>
      </c>
      <c r="M5" s="7">
        <f t="shared" si="3"/>
        <v>1</v>
      </c>
      <c r="N5" s="7">
        <f t="shared" si="3"/>
        <v>1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>
        <f t="shared" ref="H6:O6" si="4">IF(H5&gt;0.5, 100/(1-1/H5),100/H5-100)</f>
        <v>100</v>
      </c>
      <c r="I6" s="8">
        <f t="shared" si="4"/>
        <v>100</v>
      </c>
      <c r="J6" s="8">
        <f t="shared" si="4"/>
        <v>-300.00000000000006</v>
      </c>
      <c r="K6" s="8" t="e">
        <f t="shared" si="4"/>
        <v>#DIV/0!</v>
      </c>
      <c r="L6" s="8" t="e">
        <f t="shared" si="4"/>
        <v>#DIV/0!</v>
      </c>
      <c r="M6" s="8" t="e">
        <f t="shared" si="4"/>
        <v>#DIV/0!</v>
      </c>
      <c r="N6" s="8" t="e">
        <f t="shared" si="4"/>
        <v>#DIV/0!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0.33333333333333331</v>
      </c>
      <c r="I7" s="7">
        <f t="shared" si="5"/>
        <v>0.5</v>
      </c>
      <c r="J7" s="7">
        <f t="shared" si="5"/>
        <v>0.66666666666666663</v>
      </c>
      <c r="K7" s="7">
        <f t="shared" si="5"/>
        <v>0.75</v>
      </c>
      <c r="L7" s="7">
        <f t="shared" si="5"/>
        <v>0.66666666666666663</v>
      </c>
      <c r="M7" s="7">
        <f t="shared" si="5"/>
        <v>1</v>
      </c>
      <c r="N7" s="7">
        <f t="shared" si="5"/>
        <v>1</v>
      </c>
      <c r="O7" s="7">
        <f t="shared" si="5"/>
        <v>1</v>
      </c>
    </row>
    <row r="8" spans="1:17" ht="15.75" customHeight="1">
      <c r="A8" s="1"/>
      <c r="B8" t="s">
        <v>474</v>
      </c>
      <c r="F8" s="8"/>
      <c r="G8" s="3" t="s">
        <v>2318</v>
      </c>
      <c r="H8" s="8">
        <f t="shared" ref="H8:O8" si="6">IF(H7&gt;0.5, 100/(1-1/H7),100/H7-100)</f>
        <v>200</v>
      </c>
      <c r="I8" s="8">
        <f t="shared" si="6"/>
        <v>100</v>
      </c>
      <c r="J8" s="8">
        <f t="shared" si="6"/>
        <v>-200</v>
      </c>
      <c r="K8" s="8">
        <f t="shared" si="6"/>
        <v>-300.00000000000006</v>
      </c>
      <c r="L8" s="8">
        <f t="shared" si="6"/>
        <v>-200</v>
      </c>
      <c r="M8" s="8" t="e">
        <f t="shared" si="6"/>
        <v>#DIV/0!</v>
      </c>
      <c r="N8" s="8" t="e">
        <f t="shared" si="6"/>
        <v>#DIV/0!</v>
      </c>
      <c r="O8" s="8" t="e">
        <f t="shared" si="6"/>
        <v>#DIV/0!</v>
      </c>
    </row>
    <row r="9" spans="1:17" ht="15.75" customHeight="1">
      <c r="A9" s="1"/>
      <c r="B9" s="25" t="s">
        <v>2903</v>
      </c>
      <c r="C9" s="1"/>
      <c r="D9" s="14"/>
      <c r="E9" s="14"/>
      <c r="F9" s="14"/>
      <c r="G9" s="23" t="s">
        <v>2321</v>
      </c>
      <c r="H9" s="24">
        <f>INDEX(espn!$F:$F,MATCH(B8,espn!$A:$A,0),1)</f>
        <v>9</v>
      </c>
      <c r="I9" s="24">
        <f>INDEX(espn!$G:$G,MATCH(B8,espn!$A:$A,0),1)</f>
        <v>37</v>
      </c>
      <c r="J9" s="24"/>
      <c r="K9" s="24">
        <f>INDEX(espn!$I:$I,MATCH(B8,espn!$A:$A,0),1)</f>
        <v>1</v>
      </c>
      <c r="L9" s="24">
        <f>INDEX(espn!$J:$J,MATCH(B8,espn!$A:$A,0),1)</f>
        <v>10</v>
      </c>
      <c r="M9" s="24"/>
      <c r="N9" s="24">
        <f>I9+L9</f>
        <v>47</v>
      </c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14</v>
      </c>
      <c r="B12" s="11" t="s">
        <v>2639</v>
      </c>
      <c r="C12" s="11" t="s">
        <v>2341</v>
      </c>
      <c r="D12" s="17">
        <v>0</v>
      </c>
      <c r="E12" s="17" t="s">
        <v>2343</v>
      </c>
      <c r="F12" s="17" t="s">
        <v>2583</v>
      </c>
      <c r="G12" s="17" t="s">
        <v>2450</v>
      </c>
      <c r="H12" s="21">
        <v>9</v>
      </c>
      <c r="I12" s="21">
        <v>11</v>
      </c>
      <c r="J12" s="21">
        <v>0</v>
      </c>
      <c r="K12" s="21">
        <v>3</v>
      </c>
      <c r="L12" s="21">
        <v>16</v>
      </c>
      <c r="M12" s="21">
        <v>1</v>
      </c>
      <c r="N12" s="21">
        <f t="shared" ref="N12:N43" si="8">L12+I12</f>
        <v>27</v>
      </c>
      <c r="O12">
        <f t="shared" ref="O12:O43" si="9">M12+J12</f>
        <v>1</v>
      </c>
    </row>
    <row r="13" spans="1:17" ht="15.75" customHeight="1">
      <c r="A13" s="10">
        <f t="shared" si="7"/>
        <v>13</v>
      </c>
      <c r="B13" s="12" t="s">
        <v>2641</v>
      </c>
      <c r="C13" s="12" t="s">
        <v>2341</v>
      </c>
      <c r="D13" s="18" t="s">
        <v>2342</v>
      </c>
      <c r="E13" s="18" t="s">
        <v>2430</v>
      </c>
      <c r="F13" s="18" t="s">
        <v>2883</v>
      </c>
      <c r="G13" s="18" t="s">
        <v>2534</v>
      </c>
      <c r="H13" s="22">
        <v>8</v>
      </c>
      <c r="I13" s="22">
        <v>37</v>
      </c>
      <c r="J13" s="22">
        <v>0</v>
      </c>
      <c r="K13" s="22">
        <v>0</v>
      </c>
      <c r="L13" s="22">
        <v>0</v>
      </c>
      <c r="M13" s="22">
        <v>0</v>
      </c>
      <c r="N13" s="21">
        <f t="shared" si="8"/>
        <v>37</v>
      </c>
      <c r="O13">
        <f t="shared" si="9"/>
        <v>0</v>
      </c>
    </row>
    <row r="14" spans="1:17" ht="15.75" customHeight="1">
      <c r="A14" s="10">
        <f t="shared" si="7"/>
        <v>12</v>
      </c>
      <c r="B14" s="11" t="s">
        <v>2649</v>
      </c>
      <c r="C14" s="11" t="s">
        <v>2341</v>
      </c>
      <c r="D14" s="17">
        <v>0</v>
      </c>
      <c r="E14" s="17" t="s">
        <v>2377</v>
      </c>
      <c r="F14" s="17" t="s">
        <v>2887</v>
      </c>
      <c r="G14" s="17" t="s">
        <v>2393</v>
      </c>
      <c r="H14" s="21">
        <v>5</v>
      </c>
      <c r="I14" s="21">
        <v>10</v>
      </c>
      <c r="J14" s="21">
        <v>0</v>
      </c>
      <c r="K14" s="21">
        <v>0</v>
      </c>
      <c r="L14" s="21">
        <v>0</v>
      </c>
      <c r="M14" s="21">
        <v>0</v>
      </c>
      <c r="N14" s="21">
        <f t="shared" si="8"/>
        <v>10</v>
      </c>
      <c r="O14">
        <f t="shared" si="9"/>
        <v>0</v>
      </c>
    </row>
    <row r="15" spans="1:17" ht="15.75" customHeight="1">
      <c r="A15" s="10">
        <f t="shared" si="7"/>
        <v>11</v>
      </c>
      <c r="B15" s="12" t="s">
        <v>2888</v>
      </c>
      <c r="C15" s="12" t="s">
        <v>2341</v>
      </c>
      <c r="D15" s="18" t="s">
        <v>2342</v>
      </c>
      <c r="E15" s="18" t="s">
        <v>2343</v>
      </c>
      <c r="F15" s="18" t="s">
        <v>2889</v>
      </c>
      <c r="G15" s="18" t="s">
        <v>2609</v>
      </c>
      <c r="H15" s="22">
        <v>7</v>
      </c>
      <c r="I15" s="22">
        <v>47</v>
      </c>
      <c r="J15" s="22">
        <v>0</v>
      </c>
      <c r="K15" s="22">
        <v>3</v>
      </c>
      <c r="L15" s="22">
        <v>25</v>
      </c>
      <c r="M15" s="22">
        <v>0</v>
      </c>
      <c r="N15" s="21">
        <f t="shared" si="8"/>
        <v>72</v>
      </c>
      <c r="O15">
        <f t="shared" si="9"/>
        <v>0</v>
      </c>
    </row>
    <row r="16" spans="1:17" ht="15.75" customHeight="1">
      <c r="A16" s="10">
        <f t="shared" si="7"/>
        <v>10</v>
      </c>
      <c r="B16" s="11" t="s">
        <v>2651</v>
      </c>
      <c r="C16" s="11" t="s">
        <v>2341</v>
      </c>
      <c r="D16" s="17">
        <v>0</v>
      </c>
      <c r="E16" s="17" t="s">
        <v>2347</v>
      </c>
      <c r="F16" s="17" t="s">
        <v>2737</v>
      </c>
      <c r="G16" s="17" t="s">
        <v>2587</v>
      </c>
      <c r="H16" s="21">
        <v>14</v>
      </c>
      <c r="I16" s="21">
        <v>81</v>
      </c>
      <c r="J16" s="21">
        <v>2</v>
      </c>
      <c r="K16" s="21">
        <v>0</v>
      </c>
      <c r="L16" s="21">
        <v>0</v>
      </c>
      <c r="M16" s="21">
        <v>0</v>
      </c>
      <c r="N16" s="21">
        <f t="shared" si="8"/>
        <v>81</v>
      </c>
      <c r="O16">
        <f t="shared" si="9"/>
        <v>2</v>
      </c>
    </row>
    <row r="17" spans="1:15" ht="15.75" customHeight="1">
      <c r="A17" s="10">
        <f t="shared" si="7"/>
        <v>9</v>
      </c>
      <c r="B17" s="12" t="s">
        <v>2653</v>
      </c>
      <c r="C17" s="12" t="s">
        <v>2341</v>
      </c>
      <c r="D17" s="18">
        <v>0</v>
      </c>
      <c r="E17" s="18" t="s">
        <v>2351</v>
      </c>
      <c r="F17" s="18" t="s">
        <v>2890</v>
      </c>
      <c r="G17" s="18" t="s">
        <v>2389</v>
      </c>
      <c r="H17" s="22">
        <v>9</v>
      </c>
      <c r="I17" s="22">
        <v>18</v>
      </c>
      <c r="J17" s="22">
        <v>1</v>
      </c>
      <c r="K17" s="22">
        <v>2</v>
      </c>
      <c r="L17" s="22">
        <v>30</v>
      </c>
      <c r="M17" s="22">
        <v>0</v>
      </c>
      <c r="N17" s="21">
        <f t="shared" si="8"/>
        <v>48</v>
      </c>
      <c r="O17">
        <f t="shared" si="9"/>
        <v>1</v>
      </c>
    </row>
    <row r="18" spans="1:15" ht="15.75" customHeight="1">
      <c r="A18" s="10">
        <f t="shared" si="7"/>
        <v>8</v>
      </c>
      <c r="B18" s="11" t="s">
        <v>2851</v>
      </c>
      <c r="C18" s="11" t="s">
        <v>2341</v>
      </c>
      <c r="D18" s="17" t="s">
        <v>2342</v>
      </c>
      <c r="E18" s="17" t="s">
        <v>2380</v>
      </c>
      <c r="F18" s="17" t="s">
        <v>2620</v>
      </c>
      <c r="G18" s="17" t="s">
        <v>2587</v>
      </c>
      <c r="H18" s="21">
        <v>7</v>
      </c>
      <c r="I18" s="21">
        <v>20</v>
      </c>
      <c r="J18" s="21">
        <v>0</v>
      </c>
      <c r="K18" s="21">
        <v>1</v>
      </c>
      <c r="L18" s="21">
        <v>-3</v>
      </c>
      <c r="M18" s="21">
        <v>0</v>
      </c>
      <c r="N18" s="21">
        <f t="shared" si="8"/>
        <v>17</v>
      </c>
      <c r="O18">
        <f t="shared" si="9"/>
        <v>0</v>
      </c>
    </row>
    <row r="19" spans="1:15" ht="15.75" customHeight="1">
      <c r="A19" s="10">
        <f t="shared" si="7"/>
        <v>7</v>
      </c>
      <c r="B19" s="12" t="s">
        <v>2656</v>
      </c>
      <c r="C19" s="12" t="s">
        <v>2341</v>
      </c>
      <c r="D19" s="18">
        <v>0</v>
      </c>
      <c r="E19" s="18" t="s">
        <v>2352</v>
      </c>
      <c r="F19" s="18" t="s">
        <v>2583</v>
      </c>
      <c r="G19" s="18" t="s">
        <v>2873</v>
      </c>
      <c r="H19" s="22">
        <v>9</v>
      </c>
      <c r="I19" s="22">
        <v>59</v>
      </c>
      <c r="J19" s="22">
        <v>0</v>
      </c>
      <c r="K19" s="22">
        <v>2</v>
      </c>
      <c r="L19" s="22">
        <v>9</v>
      </c>
      <c r="M19" s="22">
        <v>0</v>
      </c>
      <c r="N19" s="21">
        <f t="shared" si="8"/>
        <v>68</v>
      </c>
      <c r="O19">
        <f t="shared" si="9"/>
        <v>0</v>
      </c>
    </row>
    <row r="20" spans="1:15" ht="15.75" customHeight="1">
      <c r="A20" s="10">
        <f t="shared" si="7"/>
        <v>6</v>
      </c>
      <c r="B20" s="11" t="s">
        <v>2657</v>
      </c>
      <c r="C20" s="11" t="s">
        <v>2341</v>
      </c>
      <c r="D20" s="17" t="s">
        <v>2342</v>
      </c>
      <c r="E20" s="17" t="s">
        <v>2366</v>
      </c>
      <c r="F20" s="17" t="s">
        <v>2891</v>
      </c>
      <c r="G20" s="17" t="s">
        <v>2799</v>
      </c>
      <c r="H20" s="21">
        <v>3</v>
      </c>
      <c r="I20" s="21">
        <v>9</v>
      </c>
      <c r="J20" s="21">
        <v>0</v>
      </c>
      <c r="K20" s="21">
        <v>1</v>
      </c>
      <c r="L20" s="21">
        <v>5</v>
      </c>
      <c r="M20" s="21">
        <v>0</v>
      </c>
      <c r="N20" s="21">
        <f t="shared" si="8"/>
        <v>14</v>
      </c>
      <c r="O20">
        <f t="shared" si="9"/>
        <v>0</v>
      </c>
    </row>
    <row r="21" spans="1:15" ht="15.75" customHeight="1">
      <c r="A21" s="10">
        <f t="shared" si="7"/>
        <v>5</v>
      </c>
      <c r="B21" s="12" t="s">
        <v>2659</v>
      </c>
      <c r="C21" s="12" t="s">
        <v>2341</v>
      </c>
      <c r="D21" s="18">
        <v>0</v>
      </c>
      <c r="E21" s="18" t="s">
        <v>2479</v>
      </c>
      <c r="F21" s="18" t="s">
        <v>2892</v>
      </c>
      <c r="G21" s="18" t="s">
        <v>2580</v>
      </c>
      <c r="H21" s="22">
        <v>13</v>
      </c>
      <c r="I21" s="22">
        <v>43</v>
      </c>
      <c r="J21" s="22">
        <v>0</v>
      </c>
      <c r="K21" s="22">
        <v>0</v>
      </c>
      <c r="L21" s="22">
        <v>0</v>
      </c>
      <c r="M21" s="22">
        <v>0</v>
      </c>
      <c r="N21" s="21">
        <f t="shared" si="8"/>
        <v>43</v>
      </c>
      <c r="O21">
        <f t="shared" si="9"/>
        <v>0</v>
      </c>
    </row>
    <row r="22" spans="1:15" ht="15.75" customHeight="1">
      <c r="A22" s="10">
        <f t="shared" si="7"/>
        <v>4</v>
      </c>
      <c r="B22" s="11" t="s">
        <v>2853</v>
      </c>
      <c r="C22" s="11" t="s">
        <v>2341</v>
      </c>
      <c r="D22" s="17" t="s">
        <v>2342</v>
      </c>
      <c r="E22" s="17" t="s">
        <v>2391</v>
      </c>
      <c r="F22" s="17" t="s">
        <v>2893</v>
      </c>
      <c r="G22" s="17" t="s">
        <v>2609</v>
      </c>
      <c r="H22" s="21">
        <v>13</v>
      </c>
      <c r="I22" s="21">
        <v>81</v>
      </c>
      <c r="J22" s="21">
        <v>0</v>
      </c>
      <c r="K22" s="21">
        <v>0</v>
      </c>
      <c r="L22" s="21">
        <v>0</v>
      </c>
      <c r="M22" s="21">
        <v>0</v>
      </c>
      <c r="N22" s="21">
        <f t="shared" si="8"/>
        <v>81</v>
      </c>
      <c r="O22">
        <f t="shared" si="9"/>
        <v>0</v>
      </c>
    </row>
    <row r="23" spans="1:15" ht="15.75" customHeight="1">
      <c r="A23" s="10">
        <f t="shared" si="7"/>
        <v>3</v>
      </c>
      <c r="B23" s="12" t="s">
        <v>2661</v>
      </c>
      <c r="C23" s="12" t="s">
        <v>2341</v>
      </c>
      <c r="D23" s="18" t="s">
        <v>2342</v>
      </c>
      <c r="E23" s="18" t="s">
        <v>2347</v>
      </c>
      <c r="F23" s="18" t="s">
        <v>2894</v>
      </c>
      <c r="G23" s="18" t="s">
        <v>2602</v>
      </c>
      <c r="H23" s="22">
        <v>12</v>
      </c>
      <c r="I23" s="22">
        <v>57</v>
      </c>
      <c r="J23" s="22">
        <v>1</v>
      </c>
      <c r="K23" s="22">
        <v>1</v>
      </c>
      <c r="L23" s="22">
        <v>0</v>
      </c>
      <c r="M23" s="22">
        <v>0</v>
      </c>
      <c r="N23" s="21">
        <f t="shared" si="8"/>
        <v>57</v>
      </c>
      <c r="O23">
        <f t="shared" si="9"/>
        <v>1</v>
      </c>
    </row>
    <row r="24" spans="1:15" ht="15.75" customHeight="1">
      <c r="A24" s="10">
        <f t="shared" si="7"/>
        <v>2</v>
      </c>
      <c r="B24" s="11" t="s">
        <v>2663</v>
      </c>
      <c r="C24" s="11" t="s">
        <v>2341</v>
      </c>
      <c r="D24" s="17">
        <v>0</v>
      </c>
      <c r="E24" s="17" t="s">
        <v>2430</v>
      </c>
      <c r="F24" s="17" t="s">
        <v>2895</v>
      </c>
      <c r="G24" s="17" t="s">
        <v>2552</v>
      </c>
      <c r="H24" s="21">
        <v>3</v>
      </c>
      <c r="I24" s="21">
        <v>8</v>
      </c>
      <c r="J24" s="21">
        <v>0</v>
      </c>
      <c r="K24" s="21">
        <v>1</v>
      </c>
      <c r="L24" s="21">
        <v>13</v>
      </c>
      <c r="M24" s="21">
        <v>0</v>
      </c>
      <c r="N24" s="21">
        <f t="shared" si="8"/>
        <v>21</v>
      </c>
      <c r="O24">
        <f t="shared" si="9"/>
        <v>0</v>
      </c>
    </row>
    <row r="25" spans="1:15" ht="15.75" customHeight="1">
      <c r="A25" s="10">
        <f t="shared" si="7"/>
        <v>1</v>
      </c>
      <c r="B25" s="12" t="s">
        <v>2896</v>
      </c>
      <c r="C25" s="12" t="s">
        <v>2341</v>
      </c>
      <c r="D25" s="18">
        <v>0</v>
      </c>
      <c r="E25" s="18" t="s">
        <v>2420</v>
      </c>
      <c r="F25" s="18" t="s">
        <v>2360</v>
      </c>
      <c r="G25" s="18" t="s">
        <v>2444</v>
      </c>
      <c r="H25" s="22">
        <v>7</v>
      </c>
      <c r="I25" s="22">
        <v>21</v>
      </c>
      <c r="J25" s="22">
        <v>0</v>
      </c>
      <c r="K25" s="22">
        <v>4</v>
      </c>
      <c r="L25" s="22">
        <v>26</v>
      </c>
      <c r="M25" s="22">
        <v>0</v>
      </c>
      <c r="N25" s="21">
        <f t="shared" si="8"/>
        <v>47</v>
      </c>
      <c r="O25">
        <f t="shared" si="9"/>
        <v>0</v>
      </c>
    </row>
    <row r="26" spans="1:15" ht="15.75" customHeight="1">
      <c r="A26" s="10">
        <f t="shared" si="7"/>
        <v>0</v>
      </c>
      <c r="B26" s="11"/>
      <c r="C26" s="11"/>
      <c r="D26" s="17"/>
      <c r="E26" s="17"/>
      <c r="F26" s="17"/>
      <c r="G26" s="17"/>
      <c r="H26" s="21"/>
      <c r="I26" s="21"/>
      <c r="J26" s="21"/>
      <c r="K26" s="21"/>
      <c r="L26" s="21"/>
      <c r="M26" s="21"/>
      <c r="N26" s="21">
        <f t="shared" si="8"/>
        <v>0</v>
      </c>
      <c r="O26">
        <f t="shared" si="9"/>
        <v>0</v>
      </c>
    </row>
    <row r="27" spans="1:15" ht="15.75" customHeight="1">
      <c r="A27" s="10">
        <f t="shared" si="7"/>
        <v>0</v>
      </c>
      <c r="B27" s="12"/>
      <c r="C27" s="12"/>
      <c r="D27" s="18"/>
      <c r="E27" s="18"/>
      <c r="F27" s="18"/>
      <c r="G27" s="18"/>
      <c r="H27" s="22"/>
      <c r="I27" s="22"/>
      <c r="J27" s="22"/>
      <c r="K27" s="22"/>
      <c r="L27" s="22"/>
      <c r="M27" s="22"/>
      <c r="N27" s="21">
        <f t="shared" si="8"/>
        <v>0</v>
      </c>
      <c r="O27">
        <f t="shared" si="9"/>
        <v>0</v>
      </c>
    </row>
    <row r="28" spans="1:15" ht="15.75" customHeight="1">
      <c r="A28" s="10">
        <f t="shared" si="7"/>
        <v>0</v>
      </c>
      <c r="B28" s="11"/>
      <c r="C28" s="11"/>
      <c r="D28" s="17"/>
      <c r="E28" s="17"/>
      <c r="F28" s="17"/>
      <c r="G28" s="17"/>
      <c r="H28" s="21"/>
      <c r="I28" s="21"/>
      <c r="J28" s="21"/>
      <c r="K28" s="21"/>
      <c r="L28" s="21"/>
      <c r="M28" s="21"/>
      <c r="N28" s="21">
        <f t="shared" si="8"/>
        <v>0</v>
      </c>
      <c r="O28">
        <f t="shared" si="9"/>
        <v>0</v>
      </c>
    </row>
    <row r="29" spans="1:15" ht="15.75" customHeight="1">
      <c r="A29" s="10">
        <f t="shared" si="7"/>
        <v>0</v>
      </c>
      <c r="B29" s="12"/>
      <c r="C29" s="12"/>
      <c r="D29" s="18"/>
      <c r="E29" s="18"/>
      <c r="F29" s="18"/>
      <c r="G29" s="18"/>
      <c r="H29" s="22"/>
      <c r="I29" s="22"/>
      <c r="J29" s="22"/>
      <c r="K29" s="22"/>
      <c r="L29" s="22"/>
      <c r="M29" s="22"/>
      <c r="N29" s="21">
        <f t="shared" si="8"/>
        <v>0</v>
      </c>
      <c r="O29">
        <f t="shared" si="9"/>
        <v>0</v>
      </c>
    </row>
    <row r="30" spans="1:15" ht="15.75" customHeight="1">
      <c r="A30" s="10">
        <f t="shared" si="7"/>
        <v>0</v>
      </c>
      <c r="B30" s="11"/>
      <c r="C30" s="11"/>
      <c r="D30" s="17"/>
      <c r="E30" s="17"/>
      <c r="F30" s="17"/>
      <c r="G30" s="17"/>
      <c r="H30" s="21"/>
      <c r="I30" s="21"/>
      <c r="J30" s="21"/>
      <c r="K30" s="21"/>
      <c r="L30" s="21"/>
      <c r="M30" s="21"/>
      <c r="N30" s="21">
        <f t="shared" si="8"/>
        <v>0</v>
      </c>
      <c r="O30">
        <f t="shared" si="9"/>
        <v>0</v>
      </c>
    </row>
    <row r="31" spans="1:15" ht="15.75" customHeight="1">
      <c r="A31" s="10">
        <f t="shared" si="7"/>
        <v>0</v>
      </c>
      <c r="B31" s="12"/>
      <c r="C31" s="12"/>
      <c r="D31" s="18"/>
      <c r="E31" s="18"/>
      <c r="F31" s="18"/>
      <c r="G31" s="18"/>
      <c r="H31" s="22"/>
      <c r="I31" s="22"/>
      <c r="J31" s="22"/>
      <c r="K31" s="22"/>
      <c r="L31" s="22"/>
      <c r="M31" s="22"/>
      <c r="N31" s="21">
        <f t="shared" si="8"/>
        <v>0</v>
      </c>
      <c r="O31">
        <f t="shared" si="9"/>
        <v>0</v>
      </c>
    </row>
    <row r="32" spans="1:15" ht="15.75" customHeight="1">
      <c r="A32" s="10">
        <f t="shared" si="7"/>
        <v>0</v>
      </c>
      <c r="B32" s="11"/>
      <c r="C32" s="11"/>
      <c r="D32" s="17"/>
      <c r="E32" s="17"/>
      <c r="F32" s="17"/>
      <c r="G32" s="17"/>
      <c r="H32" s="21"/>
      <c r="I32" s="21"/>
      <c r="J32" s="21"/>
      <c r="K32" s="21"/>
      <c r="L32" s="21"/>
      <c r="M32" s="21"/>
      <c r="N32" s="21">
        <f t="shared" si="8"/>
        <v>0</v>
      </c>
      <c r="O32">
        <f t="shared" si="9"/>
        <v>0</v>
      </c>
    </row>
    <row r="33" spans="1:15" ht="15.75" customHeight="1">
      <c r="A33" s="10">
        <f t="shared" si="7"/>
        <v>0</v>
      </c>
      <c r="B33" s="12"/>
      <c r="C33" s="12"/>
      <c r="D33" s="18"/>
      <c r="E33" s="18"/>
      <c r="F33" s="18"/>
      <c r="G33" s="18"/>
      <c r="H33" s="22"/>
      <c r="I33" s="22"/>
      <c r="J33" s="22"/>
      <c r="K33" s="22"/>
      <c r="L33" s="22"/>
      <c r="M33" s="22"/>
      <c r="N33" s="21">
        <f t="shared" si="8"/>
        <v>0</v>
      </c>
      <c r="O33">
        <f t="shared" si="9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hyperlinks>
    <hyperlink ref="B9" r:id="rId1" xr:uid="{00000000-0004-0000-3800-000000000000}"/>
    <hyperlink ref="B9" r:id="rId2" xr:uid="{00000000-0004-0000-3800-000001000000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3">
    <outlinePr summaryBelow="0" summaryRight="0"/>
  </sheetPr>
  <dimension ref="A1:Q1002"/>
  <sheetViews>
    <sheetView workbookViewId="0">
      <selection activeCell="B9" sqref="B9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</v>
      </c>
      <c r="I2" s="2">
        <v>44.5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0.5</v>
      </c>
      <c r="J3" s="7">
        <f>COUNTIFS($A$12:$A$99,"&lt;="&amp;$B$2,$H$12:$H$99,"&gt;-1",J12:J99,"&lt;"&amp;J$2)/COUNTIFS($H$12:$H$99,"&gt;-1",$A$12:$A$99,"&lt;="&amp;$B$2,J$12:J$99,"&lt;&gt;"&amp;J$2)</f>
        <v>0.5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>
        <f>IF(I3&gt;0.5, 100/(1-1/I3),100/I3-100)</f>
        <v>100</v>
      </c>
      <c r="J4" s="8">
        <f>IF(J3&gt;0.5, 100/(1-1/J3),100/J3-100)</f>
        <v>100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0.75</v>
      </c>
      <c r="J5" s="7">
        <f>COUNTIFS($A$12:$A$99,"&lt;="&amp;$B$2,$H$12:$H$99,"&gt;-1",$D$12:$D$99,"@*",J$12:J$99,"&lt;"&amp;J$2)/COUNTIFS($A$12:$A$99,"&lt;="&amp;$B$2,$H$12:$H$99,"&gt;-1",$D$12:$D$99,"@*",J$12:J$99,"&lt;&gt;"&amp;J$2)</f>
        <v>0.75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>
        <f>IF(I5&gt;0.5, 100/(1-1/I5),100/I5-100)</f>
        <v>-300.00000000000006</v>
      </c>
      <c r="J6" s="8">
        <f>IF(J5&gt;0.5, 100/(1-1/J5),100/J5-100)</f>
        <v>-300.00000000000006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0.33333333333333331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0.33333333333333331</v>
      </c>
    </row>
    <row r="8" spans="1:17" ht="15.75" customHeight="1">
      <c r="A8" s="1"/>
      <c r="B8" t="s">
        <v>313</v>
      </c>
      <c r="D8" s="8"/>
      <c r="G8" s="3" t="s">
        <v>2318</v>
      </c>
      <c r="H8" s="8" t="e">
        <f>IF(H7&gt;0.5, 100/(1-1/H7),100/H7-100)</f>
        <v>#DIV/0!</v>
      </c>
      <c r="I8" s="8">
        <f>IF(I7&gt;0.5, 100/(1-1/I7),100/I7-100)</f>
        <v>200</v>
      </c>
      <c r="J8" s="8">
        <f>IF(J7&gt;0.5, 100/(1-1/J7),100/J7-100)</f>
        <v>200</v>
      </c>
    </row>
    <row r="9" spans="1:17" ht="15.75" customHeight="1">
      <c r="A9" s="1"/>
      <c r="B9" s="1" t="s">
        <v>2904</v>
      </c>
      <c r="C9" s="1"/>
      <c r="D9" s="14"/>
      <c r="E9" s="14"/>
      <c r="F9" s="14"/>
      <c r="G9" s="23" t="s">
        <v>2321</v>
      </c>
      <c r="H9" s="24">
        <f>INDEX(espn!$I:$I,MATCH(B8,espn!$A:$A,0),1)</f>
        <v>4</v>
      </c>
      <c r="I9" s="24">
        <f>INDEX(espn!$J:$J,MATCH(B8,espn!$A:$A,0),1)</f>
        <v>53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18</v>
      </c>
      <c r="B12" s="11" t="s">
        <v>2639</v>
      </c>
      <c r="C12" s="11" t="s">
        <v>2341</v>
      </c>
      <c r="D12" s="17">
        <v>0</v>
      </c>
      <c r="E12" s="17" t="s">
        <v>2343</v>
      </c>
      <c r="F12" s="17" t="s">
        <v>2583</v>
      </c>
      <c r="G12" s="17" t="s">
        <v>2805</v>
      </c>
      <c r="H12" s="21">
        <v>2</v>
      </c>
      <c r="I12" s="21">
        <v>16</v>
      </c>
      <c r="J12" s="21">
        <v>0</v>
      </c>
    </row>
    <row r="13" spans="1:17" ht="15.75" customHeight="1">
      <c r="A13" s="10">
        <f t="shared" si="0"/>
        <v>17</v>
      </c>
      <c r="B13" s="12" t="s">
        <v>2641</v>
      </c>
      <c r="C13" s="12" t="s">
        <v>2341</v>
      </c>
      <c r="D13" s="18" t="s">
        <v>2342</v>
      </c>
      <c r="E13" s="18" t="s">
        <v>2430</v>
      </c>
      <c r="F13" s="18" t="s">
        <v>2883</v>
      </c>
      <c r="G13" s="18" t="s">
        <v>2858</v>
      </c>
      <c r="H13" s="22">
        <v>1</v>
      </c>
      <c r="I13" s="22">
        <v>6</v>
      </c>
      <c r="J13" s="22">
        <v>1</v>
      </c>
    </row>
    <row r="14" spans="1:17" ht="15.75" customHeight="1">
      <c r="A14" s="10">
        <f t="shared" si="0"/>
        <v>16</v>
      </c>
      <c r="B14" s="11" t="s">
        <v>2642</v>
      </c>
      <c r="C14" s="11" t="s">
        <v>2341</v>
      </c>
      <c r="D14" s="17">
        <v>0</v>
      </c>
      <c r="E14" s="17" t="s">
        <v>2355</v>
      </c>
      <c r="F14" s="17" t="s">
        <v>2884</v>
      </c>
      <c r="G14" s="17" t="s">
        <v>2528</v>
      </c>
      <c r="H14" s="21">
        <v>4</v>
      </c>
      <c r="I14" s="21">
        <v>81</v>
      </c>
      <c r="J14" s="21">
        <v>0</v>
      </c>
    </row>
    <row r="15" spans="1:17" ht="15.75" customHeight="1">
      <c r="A15" s="10">
        <f t="shared" si="0"/>
        <v>15</v>
      </c>
      <c r="B15" s="12" t="s">
        <v>2644</v>
      </c>
      <c r="C15" s="12" t="s">
        <v>2341</v>
      </c>
      <c r="D15" s="18" t="s">
        <v>2342</v>
      </c>
      <c r="E15" s="18" t="s">
        <v>2647</v>
      </c>
      <c r="F15" s="18" t="s">
        <v>2885</v>
      </c>
      <c r="G15" s="18" t="s">
        <v>2580</v>
      </c>
      <c r="H15" s="22">
        <v>1</v>
      </c>
      <c r="I15" s="22">
        <v>26</v>
      </c>
      <c r="J15" s="22">
        <v>1</v>
      </c>
    </row>
    <row r="16" spans="1:17" ht="15.75" customHeight="1">
      <c r="A16" s="10">
        <f t="shared" si="0"/>
        <v>14</v>
      </c>
      <c r="B16" s="11" t="s">
        <v>2646</v>
      </c>
      <c r="C16" s="11" t="s">
        <v>2341</v>
      </c>
      <c r="D16" s="17" t="s">
        <v>2342</v>
      </c>
      <c r="E16" s="17" t="s">
        <v>2558</v>
      </c>
      <c r="F16" s="17" t="s">
        <v>2886</v>
      </c>
      <c r="G16" s="17" t="s">
        <v>2905</v>
      </c>
      <c r="H16" s="21">
        <v>5</v>
      </c>
      <c r="I16" s="21">
        <v>58</v>
      </c>
      <c r="J16" s="21">
        <v>0</v>
      </c>
    </row>
    <row r="17" spans="1:10" ht="15.75" customHeight="1">
      <c r="A17" s="10">
        <f t="shared" si="0"/>
        <v>13</v>
      </c>
      <c r="B17" s="12" t="s">
        <v>2649</v>
      </c>
      <c r="C17" s="12" t="s">
        <v>2341</v>
      </c>
      <c r="D17" s="18">
        <v>0</v>
      </c>
      <c r="E17" s="18" t="s">
        <v>2377</v>
      </c>
      <c r="F17" s="18" t="s">
        <v>2887</v>
      </c>
      <c r="G17" s="18" t="s">
        <v>2676</v>
      </c>
      <c r="H17" s="22">
        <v>1</v>
      </c>
      <c r="I17" s="22">
        <v>7</v>
      </c>
      <c r="J17" s="22">
        <v>0</v>
      </c>
    </row>
    <row r="18" spans="1:10" ht="15.75" customHeight="1">
      <c r="A18" s="10">
        <f t="shared" si="0"/>
        <v>12</v>
      </c>
      <c r="B18" s="11" t="s">
        <v>2888</v>
      </c>
      <c r="C18" s="11" t="s">
        <v>2341</v>
      </c>
      <c r="D18" s="17" t="s">
        <v>2342</v>
      </c>
      <c r="E18" s="17" t="s">
        <v>2343</v>
      </c>
      <c r="F18" s="17" t="s">
        <v>2889</v>
      </c>
      <c r="G18" s="17" t="s">
        <v>2595</v>
      </c>
      <c r="H18" s="21">
        <v>1</v>
      </c>
      <c r="I18" s="21">
        <v>11</v>
      </c>
      <c r="J18" s="21">
        <v>0</v>
      </c>
    </row>
    <row r="19" spans="1:10" ht="15.75" customHeight="1">
      <c r="A19" s="10">
        <f t="shared" si="0"/>
        <v>11</v>
      </c>
      <c r="B19" s="12" t="s">
        <v>2651</v>
      </c>
      <c r="C19" s="12" t="s">
        <v>2341</v>
      </c>
      <c r="D19" s="18">
        <v>0</v>
      </c>
      <c r="E19" s="18" t="s">
        <v>2347</v>
      </c>
      <c r="F19" s="18" t="s">
        <v>2737</v>
      </c>
      <c r="G19" s="18" t="s">
        <v>2873</v>
      </c>
      <c r="H19" s="22">
        <v>0</v>
      </c>
      <c r="I19" s="22">
        <v>0</v>
      </c>
      <c r="J19" s="22">
        <v>0</v>
      </c>
    </row>
    <row r="20" spans="1:10" ht="15.75" customHeight="1">
      <c r="A20" s="10">
        <f t="shared" si="0"/>
        <v>10</v>
      </c>
      <c r="B20" s="11" t="s">
        <v>2653</v>
      </c>
      <c r="C20" s="11" t="s">
        <v>2341</v>
      </c>
      <c r="D20" s="17">
        <v>0</v>
      </c>
      <c r="E20" s="17" t="s">
        <v>2351</v>
      </c>
      <c r="F20" s="17" t="s">
        <v>2890</v>
      </c>
      <c r="G20" s="17" t="s">
        <v>2609</v>
      </c>
      <c r="H20" s="21">
        <v>4</v>
      </c>
      <c r="I20" s="21">
        <v>70</v>
      </c>
      <c r="J20" s="21">
        <v>1</v>
      </c>
    </row>
    <row r="21" spans="1:10" ht="15.75" customHeight="1">
      <c r="A21" s="10">
        <f t="shared" si="0"/>
        <v>9</v>
      </c>
      <c r="B21" s="12" t="s">
        <v>2851</v>
      </c>
      <c r="C21" s="12" t="s">
        <v>2341</v>
      </c>
      <c r="D21" s="18" t="s">
        <v>2342</v>
      </c>
      <c r="E21" s="18" t="s">
        <v>2380</v>
      </c>
      <c r="F21" s="18" t="s">
        <v>2620</v>
      </c>
      <c r="G21" s="18" t="s">
        <v>2766</v>
      </c>
      <c r="H21" s="22">
        <v>0</v>
      </c>
      <c r="I21" s="22">
        <v>0</v>
      </c>
      <c r="J21" s="22">
        <v>0</v>
      </c>
    </row>
    <row r="22" spans="1:10" ht="15.75" customHeight="1">
      <c r="A22" s="10">
        <f t="shared" si="0"/>
        <v>8</v>
      </c>
      <c r="B22" s="11" t="s">
        <v>2656</v>
      </c>
      <c r="C22" s="11" t="s">
        <v>2341</v>
      </c>
      <c r="D22" s="17">
        <v>0</v>
      </c>
      <c r="E22" s="17" t="s">
        <v>2352</v>
      </c>
      <c r="F22" s="17" t="s">
        <v>2583</v>
      </c>
      <c r="G22" s="17" t="s">
        <v>2527</v>
      </c>
      <c r="H22" s="21">
        <v>3</v>
      </c>
      <c r="I22" s="21">
        <v>79</v>
      </c>
      <c r="J22" s="21">
        <v>1</v>
      </c>
    </row>
    <row r="23" spans="1:10" ht="15.75" customHeight="1">
      <c r="A23" s="10">
        <f t="shared" si="0"/>
        <v>7</v>
      </c>
      <c r="B23" s="12" t="s">
        <v>2657</v>
      </c>
      <c r="C23" s="12" t="s">
        <v>2341</v>
      </c>
      <c r="D23" s="18" t="s">
        <v>2342</v>
      </c>
      <c r="E23" s="18" t="s">
        <v>2366</v>
      </c>
      <c r="F23" s="18" t="s">
        <v>2891</v>
      </c>
      <c r="G23" s="18" t="s">
        <v>2527</v>
      </c>
      <c r="H23" s="22">
        <v>3</v>
      </c>
      <c r="I23" s="22">
        <v>68</v>
      </c>
      <c r="J23" s="22">
        <v>1</v>
      </c>
    </row>
    <row r="24" spans="1:10" ht="15.75" customHeight="1">
      <c r="A24" s="10">
        <f t="shared" si="0"/>
        <v>6</v>
      </c>
      <c r="B24" s="11" t="s">
        <v>2659</v>
      </c>
      <c r="C24" s="11" t="s">
        <v>2341</v>
      </c>
      <c r="D24" s="17">
        <v>0</v>
      </c>
      <c r="E24" s="17" t="s">
        <v>2479</v>
      </c>
      <c r="F24" s="17" t="s">
        <v>2892</v>
      </c>
      <c r="G24" s="17" t="s">
        <v>2532</v>
      </c>
      <c r="H24" s="21">
        <v>3</v>
      </c>
      <c r="I24" s="21">
        <v>19</v>
      </c>
      <c r="J24" s="21">
        <v>1</v>
      </c>
    </row>
    <row r="25" spans="1:10" ht="15.75" customHeight="1">
      <c r="A25" s="10">
        <f t="shared" si="0"/>
        <v>5</v>
      </c>
      <c r="B25" s="12" t="s">
        <v>2853</v>
      </c>
      <c r="C25" s="12" t="s">
        <v>2341</v>
      </c>
      <c r="D25" s="18" t="s">
        <v>2342</v>
      </c>
      <c r="E25" s="18" t="s">
        <v>2391</v>
      </c>
      <c r="F25" s="18" t="s">
        <v>2893</v>
      </c>
      <c r="G25" s="18" t="s">
        <v>2594</v>
      </c>
      <c r="H25" s="22">
        <v>2</v>
      </c>
      <c r="I25" s="22">
        <v>18</v>
      </c>
      <c r="J25" s="22">
        <v>0</v>
      </c>
    </row>
    <row r="26" spans="1:10" ht="15.75" customHeight="1">
      <c r="A26" s="10">
        <f t="shared" si="0"/>
        <v>4</v>
      </c>
      <c r="B26" s="11" t="s">
        <v>2661</v>
      </c>
      <c r="C26" s="11" t="s">
        <v>2341</v>
      </c>
      <c r="D26" s="17" t="s">
        <v>2342</v>
      </c>
      <c r="E26" s="17" t="s">
        <v>2347</v>
      </c>
      <c r="F26" s="17" t="s">
        <v>2894</v>
      </c>
      <c r="G26" s="17" t="s">
        <v>2905</v>
      </c>
      <c r="H26" s="21">
        <v>3</v>
      </c>
      <c r="I26" s="21">
        <v>33</v>
      </c>
      <c r="J26" s="21">
        <v>0</v>
      </c>
    </row>
    <row r="27" spans="1:10" ht="15.75" customHeight="1">
      <c r="A27" s="10">
        <f t="shared" si="0"/>
        <v>3</v>
      </c>
      <c r="B27" s="12" t="s">
        <v>2663</v>
      </c>
      <c r="C27" s="12" t="s">
        <v>2341</v>
      </c>
      <c r="D27" s="18">
        <v>0</v>
      </c>
      <c r="E27" s="18" t="s">
        <v>2430</v>
      </c>
      <c r="F27" s="18" t="s">
        <v>2895</v>
      </c>
      <c r="G27" s="18" t="s">
        <v>2580</v>
      </c>
      <c r="H27" s="22">
        <v>2</v>
      </c>
      <c r="I27" s="22">
        <v>107</v>
      </c>
      <c r="J27" s="22">
        <v>1</v>
      </c>
    </row>
    <row r="28" spans="1:10" ht="15.75" customHeight="1">
      <c r="A28" s="10">
        <f t="shared" si="0"/>
        <v>2</v>
      </c>
      <c r="B28" s="11" t="s">
        <v>2896</v>
      </c>
      <c r="C28" s="11" t="s">
        <v>2341</v>
      </c>
      <c r="D28" s="17">
        <v>0</v>
      </c>
      <c r="E28" s="17" t="s">
        <v>2420</v>
      </c>
      <c r="F28" s="17" t="s">
        <v>2360</v>
      </c>
      <c r="G28" s="17" t="s">
        <v>2508</v>
      </c>
      <c r="H28" s="21">
        <v>4</v>
      </c>
      <c r="I28" s="21">
        <v>85</v>
      </c>
      <c r="J28" s="21">
        <v>0</v>
      </c>
    </row>
    <row r="29" spans="1:10" ht="15.75" customHeight="1">
      <c r="A29" s="10">
        <f t="shared" si="0"/>
        <v>1</v>
      </c>
      <c r="B29" s="12" t="s">
        <v>2665</v>
      </c>
      <c r="C29" s="12" t="s">
        <v>2341</v>
      </c>
      <c r="D29" s="18">
        <v>0</v>
      </c>
      <c r="E29" s="18" t="s">
        <v>2494</v>
      </c>
      <c r="F29" s="18" t="s">
        <v>2807</v>
      </c>
      <c r="G29" s="18" t="s">
        <v>2534</v>
      </c>
      <c r="H29" s="22">
        <v>0</v>
      </c>
      <c r="I29" s="22">
        <v>0</v>
      </c>
      <c r="J29" s="22">
        <v>0</v>
      </c>
    </row>
    <row r="30" spans="1:10" ht="15.75" customHeight="1">
      <c r="A30" s="10">
        <f t="shared" si="0"/>
        <v>0</v>
      </c>
      <c r="B30" s="11"/>
      <c r="C30" s="11"/>
      <c r="D30" s="17"/>
      <c r="E30" s="17"/>
      <c r="F30" s="17"/>
      <c r="G30" s="17"/>
      <c r="H30" s="21"/>
      <c r="I30" s="21"/>
      <c r="J30" s="21"/>
    </row>
    <row r="31" spans="1:10" ht="15.75" customHeight="1">
      <c r="A31" s="10">
        <f t="shared" si="0"/>
        <v>0</v>
      </c>
      <c r="B31" s="12"/>
      <c r="C31" s="12"/>
      <c r="D31" s="18"/>
      <c r="E31" s="18"/>
      <c r="F31" s="18"/>
      <c r="G31" s="18"/>
      <c r="H31" s="22"/>
      <c r="I31" s="22"/>
      <c r="J31" s="22"/>
    </row>
    <row r="32" spans="1:10" ht="15.75" customHeight="1">
      <c r="A32" s="10">
        <f t="shared" si="0"/>
        <v>0</v>
      </c>
      <c r="B32" s="11"/>
      <c r="C32" s="11"/>
      <c r="D32" s="17"/>
      <c r="E32" s="17"/>
      <c r="F32" s="17"/>
      <c r="G32" s="17"/>
      <c r="H32" s="21"/>
      <c r="I32" s="21"/>
      <c r="J32" s="21"/>
    </row>
    <row r="33" spans="1:10" ht="15.75" customHeight="1">
      <c r="A33" s="10">
        <f t="shared" si="0"/>
        <v>0</v>
      </c>
      <c r="B33" s="12"/>
      <c r="C33" s="12"/>
      <c r="D33" s="18"/>
      <c r="E33" s="18"/>
      <c r="F33" s="18"/>
      <c r="G33" s="18"/>
      <c r="H33" s="22"/>
      <c r="I33" s="22"/>
      <c r="J33" s="22"/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323">
    <outlinePr summaryBelow="0" summaryRight="0"/>
  </sheetPr>
  <dimension ref="A1:Q1002"/>
  <sheetViews>
    <sheetView workbookViewId="0">
      <selection activeCell="I2" sqref="I2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3.5</v>
      </c>
      <c r="I2" s="2">
        <v>51.5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0.4</v>
      </c>
      <c r="I3" s="7">
        <f>COUNTIFS($A$12:$A$99,"&lt;="&amp;$B$2,$H$12:$H$99,"&gt;-1",I12:I99,"&lt;"&amp;I$2)/COUNTIFS($H$12:$H$99,"&gt;-1",$A$12:$A$99,"&lt;="&amp;$B$2,I$12:I$99,"&lt;&gt;"&amp;I$2)</f>
        <v>0.5</v>
      </c>
      <c r="J3" s="7">
        <f>COUNTIFS($A$12:$A$99,"&lt;="&amp;$B$2,$H$12:$H$99,"&gt;-1",J12:J99,"&lt;"&amp;J$2)/COUNTIFS($H$12:$H$99,"&gt;-1",$A$12:$A$99,"&lt;="&amp;$B$2,J$12:J$99,"&lt;&gt;"&amp;J$2)</f>
        <v>0.8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150</v>
      </c>
      <c r="I4" s="8">
        <f>IF(I3&gt;0.5, 100/(1-1/I3),100/I3-100)</f>
        <v>100</v>
      </c>
      <c r="J4" s="8">
        <f>IF(J3&gt;0.5, 100/(1-1/J3),100/J3-100)</f>
        <v>-400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</v>
      </c>
      <c r="I5" s="7">
        <f>COUNTIFS($A$12:$A$99,"&lt;="&amp;$B$2,$H$12:$H$99,"&gt;-1",$D$12:$D$99,"@*",I$12:I$99,"&lt;"&amp;I$2)/COUNTIFS($A$12:$A$99,"&lt;="&amp;$B$2,$H$12:$H$99,"&gt;-1",$D$12:$D$99,"@*",I$12:I$99,"&lt;&gt;"&amp;I$2)</f>
        <v>0.33333333333333331</v>
      </c>
      <c r="J5" s="7">
        <f>COUNTIFS($A$12:$A$99,"&lt;="&amp;$B$2,$H$12:$H$99,"&gt;-1",$D$12:$D$99,"@*",J$12:J$99,"&lt;"&amp;J$2)/COUNTIFS($A$12:$A$99,"&lt;="&amp;$B$2,$H$12:$H$99,"&gt;-1",$D$12:$D$99,"@*",J$12:J$99,"&lt;&gt;"&amp;J$2)</f>
        <v>0.66666666666666663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>
        <f>IF(I5&gt;0.5, 100/(1-1/I5),100/I5-100)</f>
        <v>200</v>
      </c>
      <c r="J6" s="8">
        <f>IF(J5&gt;0.5, 100/(1-1/J5),100/J5-100)</f>
        <v>-200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0.5714285714285714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0.5714285714285714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0.8571428571428571</v>
      </c>
    </row>
    <row r="8" spans="1:17" ht="15.75" customHeight="1">
      <c r="A8" s="1"/>
      <c r="B8" t="s">
        <v>447</v>
      </c>
      <c r="D8" s="8"/>
      <c r="G8" s="3" t="s">
        <v>2318</v>
      </c>
      <c r="H8" s="8">
        <f>IF(H7&gt;0.5, 100/(1-1/H7),100/H7-100)</f>
        <v>-133.33333333333334</v>
      </c>
      <c r="I8" s="8">
        <f>IF(I7&gt;0.5, 100/(1-1/I7),100/I7-100)</f>
        <v>-133.33333333333334</v>
      </c>
      <c r="J8" s="8">
        <f>IF(J7&gt;0.5, 100/(1-1/J7),100/J7-100)</f>
        <v>-599.99999999999977</v>
      </c>
    </row>
    <row r="9" spans="1:17" ht="15.75" customHeight="1">
      <c r="A9" s="1"/>
      <c r="B9" s="25" t="s">
        <v>2906</v>
      </c>
      <c r="C9" s="1"/>
      <c r="D9" s="14"/>
      <c r="E9" s="14"/>
      <c r="F9" s="14"/>
      <c r="G9" s="23" t="s">
        <v>2321</v>
      </c>
      <c r="H9" s="24">
        <f>INDEX(espn!$I:$I,MATCH(B8,espn!$A:$A,0),1)</f>
        <v>3</v>
      </c>
      <c r="I9" s="24">
        <f>INDEX(espn!$J:$J,MATCH(B8,espn!$A:$A,0),1)</f>
        <v>41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2382</v>
      </c>
      <c r="C12" s="11" t="s">
        <v>2494</v>
      </c>
      <c r="D12" s="17">
        <v>0</v>
      </c>
      <c r="E12" s="17" t="s">
        <v>2352</v>
      </c>
      <c r="F12" s="17" t="s">
        <v>2492</v>
      </c>
      <c r="G12" s="17" t="s">
        <v>2576</v>
      </c>
      <c r="H12" s="21">
        <v>2</v>
      </c>
      <c r="I12" s="21">
        <v>14</v>
      </c>
      <c r="J12" s="21">
        <v>0</v>
      </c>
    </row>
    <row r="13" spans="1:17" ht="15.75" customHeight="1">
      <c r="A13" s="10">
        <f t="shared" si="0"/>
        <v>21</v>
      </c>
      <c r="B13" s="12" t="s">
        <v>2406</v>
      </c>
      <c r="C13" s="12" t="s">
        <v>2341</v>
      </c>
      <c r="D13" s="18">
        <v>0</v>
      </c>
      <c r="E13" s="18" t="s">
        <v>2410</v>
      </c>
      <c r="F13" s="18" t="s">
        <v>2678</v>
      </c>
      <c r="G13" s="18" t="s">
        <v>2432</v>
      </c>
      <c r="H13" s="22">
        <v>5</v>
      </c>
      <c r="I13" s="22">
        <v>54</v>
      </c>
      <c r="J13" s="22">
        <v>0</v>
      </c>
    </row>
    <row r="14" spans="1:17" ht="15.75" customHeight="1">
      <c r="A14" s="10">
        <f t="shared" si="0"/>
        <v>20</v>
      </c>
      <c r="B14" s="11" t="s">
        <v>2409</v>
      </c>
      <c r="C14" s="11" t="s">
        <v>2341</v>
      </c>
      <c r="D14" s="17">
        <v>0</v>
      </c>
      <c r="E14" s="17" t="s">
        <v>2395</v>
      </c>
      <c r="F14" s="17" t="s">
        <v>2704</v>
      </c>
      <c r="G14" s="17" t="s">
        <v>2761</v>
      </c>
      <c r="H14" s="21">
        <v>4</v>
      </c>
      <c r="I14" s="21">
        <v>76</v>
      </c>
      <c r="J14" s="21">
        <v>0</v>
      </c>
    </row>
    <row r="15" spans="1:17" ht="15.75" customHeight="1">
      <c r="A15" s="10">
        <f t="shared" si="0"/>
        <v>19</v>
      </c>
      <c r="B15" s="12" t="s">
        <v>2481</v>
      </c>
      <c r="C15" s="12" t="s">
        <v>2341</v>
      </c>
      <c r="D15" s="18" t="s">
        <v>2342</v>
      </c>
      <c r="E15" s="18" t="s">
        <v>2468</v>
      </c>
      <c r="F15" s="18" t="s">
        <v>2484</v>
      </c>
      <c r="G15" s="18" t="s">
        <v>2594</v>
      </c>
      <c r="H15" s="22">
        <v>5</v>
      </c>
      <c r="I15" s="22">
        <v>77</v>
      </c>
      <c r="J15" s="22">
        <v>0</v>
      </c>
    </row>
    <row r="16" spans="1:17" ht="15.75" customHeight="1">
      <c r="A16" s="10">
        <f t="shared" si="0"/>
        <v>18</v>
      </c>
      <c r="B16" s="11" t="s">
        <v>2470</v>
      </c>
      <c r="C16" s="11" t="s">
        <v>2341</v>
      </c>
      <c r="D16" s="17" t="s">
        <v>2342</v>
      </c>
      <c r="E16" s="17" t="s">
        <v>2430</v>
      </c>
      <c r="F16" s="17" t="s">
        <v>2878</v>
      </c>
      <c r="G16" s="17" t="s">
        <v>2525</v>
      </c>
      <c r="H16" s="21">
        <v>9</v>
      </c>
      <c r="I16" s="21">
        <v>137</v>
      </c>
      <c r="J16" s="21">
        <v>2</v>
      </c>
    </row>
    <row r="17" spans="1:10" ht="15.75" customHeight="1">
      <c r="A17" s="10">
        <f t="shared" si="0"/>
        <v>17</v>
      </c>
      <c r="B17" s="12" t="s">
        <v>2471</v>
      </c>
      <c r="C17" s="12" t="s">
        <v>2341</v>
      </c>
      <c r="D17" s="18">
        <v>0</v>
      </c>
      <c r="E17" s="18" t="s">
        <v>2391</v>
      </c>
      <c r="F17" s="18" t="s">
        <v>2621</v>
      </c>
      <c r="G17" s="18" t="s">
        <v>2594</v>
      </c>
      <c r="H17" s="22">
        <v>2</v>
      </c>
      <c r="I17" s="22">
        <v>39</v>
      </c>
      <c r="J17" s="22">
        <v>1</v>
      </c>
    </row>
    <row r="18" spans="1:10" ht="15.75" customHeight="1">
      <c r="A18" s="10">
        <f t="shared" si="0"/>
        <v>16</v>
      </c>
      <c r="B18" s="11" t="s">
        <v>2412</v>
      </c>
      <c r="C18" s="11" t="s">
        <v>2341</v>
      </c>
      <c r="D18" s="17" t="s">
        <v>2342</v>
      </c>
      <c r="E18" s="17" t="s">
        <v>2383</v>
      </c>
      <c r="F18" s="17" t="s">
        <v>2892</v>
      </c>
      <c r="G18" s="17" t="s">
        <v>2432</v>
      </c>
      <c r="H18" s="21">
        <v>3</v>
      </c>
      <c r="I18" s="21">
        <v>26</v>
      </c>
      <c r="J18" s="21">
        <v>0</v>
      </c>
    </row>
    <row r="19" spans="1:10" ht="15.75" customHeight="1">
      <c r="A19" s="10">
        <f t="shared" si="0"/>
        <v>15</v>
      </c>
      <c r="B19" s="12" t="s">
        <v>2414</v>
      </c>
      <c r="C19" s="12" t="s">
        <v>2341</v>
      </c>
      <c r="D19" s="18">
        <v>0</v>
      </c>
      <c r="E19" s="18" t="s">
        <v>2494</v>
      </c>
      <c r="F19" s="18" t="s">
        <v>2533</v>
      </c>
      <c r="G19" s="18" t="s">
        <v>2525</v>
      </c>
      <c r="H19" s="22">
        <v>3</v>
      </c>
      <c r="I19" s="22">
        <v>26</v>
      </c>
      <c r="J19" s="22">
        <v>0</v>
      </c>
    </row>
    <row r="20" spans="1:10" ht="15.75" customHeight="1">
      <c r="A20" s="10">
        <f t="shared" si="0"/>
        <v>14</v>
      </c>
      <c r="B20" s="11" t="s">
        <v>2417</v>
      </c>
      <c r="C20" s="11" t="s">
        <v>2341</v>
      </c>
      <c r="D20" s="17" t="s">
        <v>2342</v>
      </c>
      <c r="E20" s="17" t="s">
        <v>2479</v>
      </c>
      <c r="F20" s="17" t="s">
        <v>2726</v>
      </c>
      <c r="G20" s="17" t="s">
        <v>2592</v>
      </c>
      <c r="H20" s="21">
        <v>7</v>
      </c>
      <c r="I20" s="21">
        <v>99</v>
      </c>
      <c r="J20" s="21">
        <v>0</v>
      </c>
    </row>
    <row r="21" spans="1:10" ht="15.75" customHeight="1">
      <c r="A21" s="10">
        <f t="shared" si="0"/>
        <v>13</v>
      </c>
      <c r="B21" s="12" t="s">
        <v>2419</v>
      </c>
      <c r="C21" s="12" t="s">
        <v>2341</v>
      </c>
      <c r="D21" s="18" t="s">
        <v>2342</v>
      </c>
      <c r="E21" s="18" t="s">
        <v>2347</v>
      </c>
      <c r="F21" s="18" t="s">
        <v>2533</v>
      </c>
      <c r="G21" s="18" t="s">
        <v>2758</v>
      </c>
      <c r="H21" s="22">
        <v>1</v>
      </c>
      <c r="I21" s="22">
        <v>53</v>
      </c>
      <c r="J21" s="22">
        <v>1</v>
      </c>
    </row>
    <row r="22" spans="1:10" ht="15.75" customHeight="1">
      <c r="A22" s="10">
        <f t="shared" si="0"/>
        <v>12</v>
      </c>
      <c r="B22" s="11" t="s">
        <v>2732</v>
      </c>
      <c r="C22" s="11" t="s">
        <v>2341</v>
      </c>
      <c r="D22" s="17" t="s">
        <v>2342</v>
      </c>
      <c r="E22" s="17" t="s">
        <v>2574</v>
      </c>
      <c r="F22" s="17" t="s">
        <v>2882</v>
      </c>
      <c r="G22" s="17" t="s">
        <v>2525</v>
      </c>
      <c r="H22" s="21">
        <v>4</v>
      </c>
      <c r="I22" s="21">
        <v>50</v>
      </c>
      <c r="J22" s="21">
        <v>0</v>
      </c>
    </row>
    <row r="23" spans="1:10" ht="15.75" customHeight="1">
      <c r="A23" s="10">
        <f t="shared" si="0"/>
        <v>11</v>
      </c>
      <c r="B23" s="12" t="s">
        <v>2639</v>
      </c>
      <c r="C23" s="12" t="s">
        <v>2341</v>
      </c>
      <c r="D23" s="18">
        <v>0</v>
      </c>
      <c r="E23" s="18" t="s">
        <v>2343</v>
      </c>
      <c r="F23" s="18" t="s">
        <v>2583</v>
      </c>
      <c r="G23" s="18" t="s">
        <v>2594</v>
      </c>
      <c r="H23" s="22">
        <v>6</v>
      </c>
      <c r="I23" s="22">
        <v>70</v>
      </c>
      <c r="J23" s="22">
        <v>1</v>
      </c>
    </row>
    <row r="24" spans="1:10" ht="15.75" customHeight="1">
      <c r="A24" s="10">
        <f t="shared" si="0"/>
        <v>10</v>
      </c>
      <c r="B24" s="11" t="s">
        <v>2641</v>
      </c>
      <c r="C24" s="11" t="s">
        <v>2341</v>
      </c>
      <c r="D24" s="17" t="s">
        <v>2342</v>
      </c>
      <c r="E24" s="17" t="s">
        <v>2430</v>
      </c>
      <c r="F24" s="17" t="s">
        <v>2883</v>
      </c>
      <c r="G24" s="17" t="s">
        <v>2432</v>
      </c>
      <c r="H24" s="21">
        <v>4</v>
      </c>
      <c r="I24" s="21">
        <v>82</v>
      </c>
      <c r="J24" s="21">
        <v>1</v>
      </c>
    </row>
    <row r="25" spans="1:10" ht="15.75" customHeight="1">
      <c r="A25" s="10">
        <f t="shared" si="0"/>
        <v>9</v>
      </c>
      <c r="B25" s="12" t="s">
        <v>2642</v>
      </c>
      <c r="C25" s="12" t="s">
        <v>2341</v>
      </c>
      <c r="D25" s="18">
        <v>0</v>
      </c>
      <c r="E25" s="18" t="s">
        <v>2355</v>
      </c>
      <c r="F25" s="18" t="s">
        <v>2884</v>
      </c>
      <c r="G25" s="18" t="s">
        <v>2609</v>
      </c>
      <c r="H25" s="22">
        <v>0</v>
      </c>
      <c r="I25" s="22">
        <v>0</v>
      </c>
      <c r="J25" s="22">
        <v>0</v>
      </c>
    </row>
    <row r="26" spans="1:10" ht="15.75" customHeight="1">
      <c r="A26" s="10">
        <f t="shared" si="0"/>
        <v>8</v>
      </c>
      <c r="B26" s="11" t="s">
        <v>2644</v>
      </c>
      <c r="C26" s="11" t="s">
        <v>2341</v>
      </c>
      <c r="D26" s="17" t="s">
        <v>2342</v>
      </c>
      <c r="E26" s="17" t="s">
        <v>2647</v>
      </c>
      <c r="F26" s="17" t="s">
        <v>2885</v>
      </c>
      <c r="G26" s="17" t="s">
        <v>2524</v>
      </c>
      <c r="H26" s="21">
        <v>4</v>
      </c>
      <c r="I26" s="21">
        <v>42</v>
      </c>
      <c r="J26" s="21">
        <v>0</v>
      </c>
    </row>
    <row r="27" spans="1:10" ht="15.75" customHeight="1">
      <c r="A27" s="10">
        <f t="shared" si="0"/>
        <v>7</v>
      </c>
      <c r="B27" s="12" t="s">
        <v>2649</v>
      </c>
      <c r="C27" s="12" t="s">
        <v>2341</v>
      </c>
      <c r="D27" s="18">
        <v>0</v>
      </c>
      <c r="E27" s="18" t="s">
        <v>2377</v>
      </c>
      <c r="F27" s="18" t="s">
        <v>2887</v>
      </c>
      <c r="G27" s="18" t="s">
        <v>2758</v>
      </c>
      <c r="H27" s="22">
        <v>0</v>
      </c>
      <c r="I27" s="22">
        <v>0</v>
      </c>
      <c r="J27" s="22">
        <v>0</v>
      </c>
    </row>
    <row r="28" spans="1:10" ht="15.75" customHeight="1">
      <c r="A28" s="10">
        <f t="shared" si="0"/>
        <v>6</v>
      </c>
      <c r="B28" s="11" t="s">
        <v>2651</v>
      </c>
      <c r="C28" s="11" t="s">
        <v>2341</v>
      </c>
      <c r="D28" s="17">
        <v>0</v>
      </c>
      <c r="E28" s="17" t="s">
        <v>2347</v>
      </c>
      <c r="F28" s="17" t="s">
        <v>2737</v>
      </c>
      <c r="G28" s="17" t="s">
        <v>2567</v>
      </c>
      <c r="H28" s="21">
        <v>1</v>
      </c>
      <c r="I28" s="21">
        <v>21</v>
      </c>
      <c r="J28" s="21">
        <v>0</v>
      </c>
    </row>
    <row r="29" spans="1:10" ht="15.75" customHeight="1">
      <c r="A29" s="10">
        <f t="shared" si="0"/>
        <v>5</v>
      </c>
      <c r="B29" s="12" t="s">
        <v>2653</v>
      </c>
      <c r="C29" s="12" t="s">
        <v>2341</v>
      </c>
      <c r="D29" s="18">
        <v>0</v>
      </c>
      <c r="E29" s="18" t="s">
        <v>2351</v>
      </c>
      <c r="F29" s="18" t="s">
        <v>2890</v>
      </c>
      <c r="G29" s="18" t="s">
        <v>2526</v>
      </c>
      <c r="H29" s="22">
        <v>8</v>
      </c>
      <c r="I29" s="22">
        <v>99</v>
      </c>
      <c r="J29" s="22">
        <v>0</v>
      </c>
    </row>
    <row r="30" spans="1:10" ht="15.75" customHeight="1">
      <c r="A30" s="10">
        <f t="shared" si="0"/>
        <v>4</v>
      </c>
      <c r="B30" s="11" t="s">
        <v>2851</v>
      </c>
      <c r="C30" s="11" t="s">
        <v>2341</v>
      </c>
      <c r="D30" s="17" t="s">
        <v>2342</v>
      </c>
      <c r="E30" s="17" t="s">
        <v>2380</v>
      </c>
      <c r="F30" s="17" t="s">
        <v>2620</v>
      </c>
      <c r="G30" s="17" t="s">
        <v>2528</v>
      </c>
      <c r="H30" s="21">
        <v>6</v>
      </c>
      <c r="I30" s="21">
        <v>72</v>
      </c>
      <c r="J30" s="21">
        <v>0</v>
      </c>
    </row>
    <row r="31" spans="1:10" ht="15.75" customHeight="1">
      <c r="A31" s="10">
        <f t="shared" si="0"/>
        <v>3</v>
      </c>
      <c r="B31" s="12" t="s">
        <v>2663</v>
      </c>
      <c r="C31" s="12" t="s">
        <v>2341</v>
      </c>
      <c r="D31" s="18">
        <v>0</v>
      </c>
      <c r="E31" s="18" t="s">
        <v>2430</v>
      </c>
      <c r="F31" s="18" t="s">
        <v>2895</v>
      </c>
      <c r="G31" s="18" t="s">
        <v>2609</v>
      </c>
      <c r="H31" s="22">
        <v>4</v>
      </c>
      <c r="I31" s="22">
        <v>72</v>
      </c>
      <c r="J31" s="22">
        <v>1</v>
      </c>
    </row>
    <row r="32" spans="1:10" ht="15.75" customHeight="1">
      <c r="A32" s="10">
        <f t="shared" si="0"/>
        <v>2</v>
      </c>
      <c r="B32" s="11" t="s">
        <v>2896</v>
      </c>
      <c r="C32" s="11" t="s">
        <v>2341</v>
      </c>
      <c r="D32" s="17">
        <v>0</v>
      </c>
      <c r="E32" s="17" t="s">
        <v>2420</v>
      </c>
      <c r="F32" s="17" t="s">
        <v>2360</v>
      </c>
      <c r="G32" s="17" t="s">
        <v>2527</v>
      </c>
      <c r="H32" s="21">
        <v>0</v>
      </c>
      <c r="I32" s="21">
        <v>0</v>
      </c>
      <c r="J32" s="21">
        <v>0</v>
      </c>
    </row>
    <row r="33" spans="1:10" ht="15.75" customHeight="1">
      <c r="A33" s="10">
        <f t="shared" si="0"/>
        <v>1</v>
      </c>
      <c r="B33" s="12" t="s">
        <v>2665</v>
      </c>
      <c r="C33" s="12" t="s">
        <v>2341</v>
      </c>
      <c r="D33" s="18">
        <v>0</v>
      </c>
      <c r="E33" s="18" t="s">
        <v>2494</v>
      </c>
      <c r="F33" s="18" t="s">
        <v>2807</v>
      </c>
      <c r="G33" s="18" t="s">
        <v>2567</v>
      </c>
      <c r="H33" s="22">
        <v>8</v>
      </c>
      <c r="I33" s="22">
        <v>62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hyperlinks>
    <hyperlink ref="B9" r:id="rId1" xr:uid="{00000000-0004-0000-3A00-000000000000}"/>
    <hyperlink ref="B9" r:id="rId2" xr:uid="{00000000-0004-0000-3A00-000001000000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324">
    <outlinePr summaryBelow="0" summaryRight="0"/>
  </sheetPr>
  <dimension ref="A1:Q1002"/>
  <sheetViews>
    <sheetView topLeftCell="A10" workbookViewId="0">
      <selection activeCell="K25" sqref="K25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5.5</v>
      </c>
      <c r="I2" s="2">
        <v>63.5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0.6</v>
      </c>
      <c r="I3" s="7">
        <f>COUNTIFS($A$12:$A$99,"&lt;="&amp;$B$2,$H$12:$H$99,"&gt;-1",I12:I99,"&lt;"&amp;I$2)/COUNTIFS($H$12:$H$99,"&gt;-1",$A$12:$A$99,"&lt;="&amp;$B$2,I$12:I$99,"&lt;&gt;"&amp;I$2)</f>
        <v>0.7</v>
      </c>
      <c r="J3" s="7">
        <f>COUNTIFS($A$12:$A$99,"&lt;="&amp;$B$2,$H$12:$H$99,"&gt;-1",J12:J99,"&lt;"&amp;J$2)/COUNTIFS($H$12:$H$99,"&gt;-1",$A$12:$A$99,"&lt;="&amp;$B$2,J$12:J$99,"&lt;&gt;"&amp;J$2)</f>
        <v>0.8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-149.99999999999997</v>
      </c>
      <c r="I4" s="8">
        <f>IF(I3&gt;0.5, 100/(1-1/I3),100/I3-100)</f>
        <v>-233.33333333333331</v>
      </c>
      <c r="J4" s="8">
        <f>IF(J3&gt;0.5, 100/(1-1/J3),100/J3-100)</f>
        <v>-400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0.25</v>
      </c>
      <c r="I5" s="7">
        <f>COUNTIFS($A$12:$A$99,"&lt;="&amp;$B$2,$H$12:$H$99,"&gt;-1",$D$12:$D$99,"@*",I$12:I$99,"&lt;"&amp;I$2)/COUNTIFS($A$12:$A$99,"&lt;="&amp;$B$2,$H$12:$H$99,"&gt;-1",$D$12:$D$99,"@*",I$12:I$99,"&lt;&gt;"&amp;I$2)</f>
        <v>0.25</v>
      </c>
      <c r="J5" s="7">
        <f>COUNTIFS($A$12:$A$99,"&lt;="&amp;$B$2,$H$12:$H$99,"&gt;-1",$D$12:$D$99,"@*",J$12:J$99,"&lt;"&amp;J$2)/COUNTIFS($A$12:$A$99,"&lt;="&amp;$B$2,$H$12:$H$99,"&gt;-1",$D$12:$D$99,"@*",J$12:J$99,"&lt;&gt;"&amp;J$2)</f>
        <v>0.5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300</v>
      </c>
      <c r="I6" s="8">
        <f>IF(I5&gt;0.5, 100/(1-1/I5),100/I5-100)</f>
        <v>300</v>
      </c>
      <c r="J6" s="8">
        <f>IF(J5&gt;0.5, 100/(1-1/J5),100/J5-100)</f>
        <v>100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0.83333333333333337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1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B8" t="s">
        <v>2907</v>
      </c>
      <c r="D8" s="8"/>
      <c r="G8" s="3" t="s">
        <v>2318</v>
      </c>
      <c r="H8" s="8">
        <f>IF(H7&gt;0.5, 100/(1-1/H7),100/H7-100)</f>
        <v>-500.00000000000011</v>
      </c>
      <c r="I8" s="8" t="e">
        <f>IF(I7&gt;0.5, 100/(1-1/I7),100/I7-100)</f>
        <v>#DIV/0!</v>
      </c>
      <c r="J8" s="8" t="e">
        <f>IF(J7&gt;0.5, 100/(1-1/J7),100/J7-100)</f>
        <v>#DIV/0!</v>
      </c>
    </row>
    <row r="9" spans="1:17" ht="15.75" customHeight="1">
      <c r="A9" s="1"/>
      <c r="B9" s="1" t="s">
        <v>2908</v>
      </c>
      <c r="C9" s="1"/>
      <c r="D9" s="14"/>
      <c r="E9" s="14"/>
      <c r="F9" s="14"/>
      <c r="G9" s="23" t="s">
        <v>2321</v>
      </c>
      <c r="H9" s="24" t="e">
        <f>INDEX(espn!$I:$I,MATCH(B8,espn!$A:$A,0),1)</f>
        <v>#N/A</v>
      </c>
      <c r="I9" s="24" t="e">
        <f>INDEX(espn!$J:$J,MATCH(B8,espn!$A:$A,0),1)</f>
        <v>#N/A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2382</v>
      </c>
      <c r="C12" s="11" t="s">
        <v>2383</v>
      </c>
      <c r="D12" s="17">
        <v>0</v>
      </c>
      <c r="E12" s="17" t="s">
        <v>2351</v>
      </c>
      <c r="F12" s="17" t="s">
        <v>2909</v>
      </c>
      <c r="G12" s="17" t="s">
        <v>2556</v>
      </c>
      <c r="H12" s="21">
        <v>3</v>
      </c>
      <c r="I12" s="21">
        <v>28</v>
      </c>
      <c r="J12" s="21">
        <v>0</v>
      </c>
    </row>
    <row r="13" spans="1:17" ht="15.75" customHeight="1">
      <c r="A13" s="10">
        <f t="shared" si="0"/>
        <v>21</v>
      </c>
      <c r="B13" s="12" t="s">
        <v>2503</v>
      </c>
      <c r="C13" s="12" t="s">
        <v>2383</v>
      </c>
      <c r="D13" s="18" t="s">
        <v>2342</v>
      </c>
      <c r="E13" s="18" t="s">
        <v>2355</v>
      </c>
      <c r="F13" s="18" t="s">
        <v>2910</v>
      </c>
      <c r="G13" s="18" t="s">
        <v>2450</v>
      </c>
      <c r="H13" s="22">
        <v>1</v>
      </c>
      <c r="I13" s="22">
        <v>15</v>
      </c>
      <c r="J13" s="22">
        <v>0</v>
      </c>
    </row>
    <row r="14" spans="1:17" ht="15.75" customHeight="1">
      <c r="A14" s="10">
        <f t="shared" si="0"/>
        <v>20</v>
      </c>
      <c r="B14" s="11" t="s">
        <v>2417</v>
      </c>
      <c r="C14" s="11" t="s">
        <v>2341</v>
      </c>
      <c r="D14" s="17" t="s">
        <v>2342</v>
      </c>
      <c r="E14" s="17" t="s">
        <v>2479</v>
      </c>
      <c r="F14" s="17" t="s">
        <v>2726</v>
      </c>
      <c r="G14" s="17" t="s">
        <v>2565</v>
      </c>
      <c r="H14" s="21">
        <v>1</v>
      </c>
      <c r="I14" s="21">
        <v>6</v>
      </c>
      <c r="J14" s="21">
        <v>0</v>
      </c>
    </row>
    <row r="15" spans="1:17" ht="15.75" customHeight="1">
      <c r="A15" s="10">
        <f t="shared" si="0"/>
        <v>19</v>
      </c>
      <c r="B15" s="12" t="s">
        <v>2419</v>
      </c>
      <c r="C15" s="12" t="s">
        <v>2341</v>
      </c>
      <c r="D15" s="18" t="s">
        <v>2342</v>
      </c>
      <c r="E15" s="18" t="s">
        <v>2347</v>
      </c>
      <c r="F15" s="18" t="s">
        <v>2533</v>
      </c>
      <c r="G15" s="18" t="s">
        <v>2524</v>
      </c>
      <c r="H15" s="22">
        <v>7</v>
      </c>
      <c r="I15" s="22">
        <v>108</v>
      </c>
      <c r="J15" s="22">
        <v>0</v>
      </c>
    </row>
    <row r="16" spans="1:17" ht="15.75" customHeight="1">
      <c r="A16" s="10">
        <f t="shared" si="0"/>
        <v>18</v>
      </c>
      <c r="B16" s="11" t="s">
        <v>2732</v>
      </c>
      <c r="C16" s="11" t="s">
        <v>2341</v>
      </c>
      <c r="D16" s="17" t="s">
        <v>2342</v>
      </c>
      <c r="E16" s="17" t="s">
        <v>2574</v>
      </c>
      <c r="F16" s="17" t="s">
        <v>2882</v>
      </c>
      <c r="G16" s="17" t="s">
        <v>2502</v>
      </c>
      <c r="H16" s="21">
        <v>4</v>
      </c>
      <c r="I16" s="21">
        <v>44</v>
      </c>
      <c r="J16" s="21">
        <v>0</v>
      </c>
    </row>
    <row r="17" spans="1:10" ht="15.75" customHeight="1">
      <c r="A17" s="10">
        <f t="shared" si="0"/>
        <v>17</v>
      </c>
      <c r="B17" s="12" t="s">
        <v>2639</v>
      </c>
      <c r="C17" s="12" t="s">
        <v>2341</v>
      </c>
      <c r="D17" s="18">
        <v>0</v>
      </c>
      <c r="E17" s="18" t="s">
        <v>2343</v>
      </c>
      <c r="F17" s="18" t="s">
        <v>2583</v>
      </c>
      <c r="G17" s="18" t="s">
        <v>2573</v>
      </c>
      <c r="H17" s="22">
        <v>4</v>
      </c>
      <c r="I17" s="22">
        <v>58</v>
      </c>
      <c r="J17" s="22">
        <v>0</v>
      </c>
    </row>
    <row r="18" spans="1:10" ht="15.75" customHeight="1">
      <c r="A18" s="10">
        <f t="shared" si="0"/>
        <v>16</v>
      </c>
      <c r="B18" s="11" t="s">
        <v>2641</v>
      </c>
      <c r="C18" s="11" t="s">
        <v>2341</v>
      </c>
      <c r="D18" s="17" t="s">
        <v>2342</v>
      </c>
      <c r="E18" s="17" t="s">
        <v>2430</v>
      </c>
      <c r="F18" s="17" t="s">
        <v>2883</v>
      </c>
      <c r="G18" s="17" t="s">
        <v>2569</v>
      </c>
      <c r="H18" s="21">
        <v>5</v>
      </c>
      <c r="I18" s="21">
        <v>70</v>
      </c>
      <c r="J18" s="21">
        <v>0</v>
      </c>
    </row>
    <row r="19" spans="1:10" ht="15.75" customHeight="1">
      <c r="A19" s="10">
        <f t="shared" si="0"/>
        <v>15</v>
      </c>
      <c r="B19" s="12" t="s">
        <v>2642</v>
      </c>
      <c r="C19" s="12" t="s">
        <v>2341</v>
      </c>
      <c r="D19" s="18">
        <v>0</v>
      </c>
      <c r="E19" s="18" t="s">
        <v>2355</v>
      </c>
      <c r="F19" s="18" t="s">
        <v>2884</v>
      </c>
      <c r="G19" s="18" t="s">
        <v>2729</v>
      </c>
      <c r="H19" s="22">
        <v>6</v>
      </c>
      <c r="I19" s="22">
        <v>100</v>
      </c>
      <c r="J19" s="22">
        <v>0</v>
      </c>
    </row>
    <row r="20" spans="1:10" ht="15.75" customHeight="1">
      <c r="A20" s="10">
        <f t="shared" si="0"/>
        <v>14</v>
      </c>
      <c r="B20" s="11" t="s">
        <v>2644</v>
      </c>
      <c r="C20" s="11" t="s">
        <v>2341</v>
      </c>
      <c r="D20" s="17" t="s">
        <v>2342</v>
      </c>
      <c r="E20" s="17" t="s">
        <v>2647</v>
      </c>
      <c r="F20" s="17" t="s">
        <v>2885</v>
      </c>
      <c r="G20" s="17" t="s">
        <v>2792</v>
      </c>
      <c r="H20" s="21">
        <v>3</v>
      </c>
      <c r="I20" s="21">
        <v>32</v>
      </c>
      <c r="J20" s="21">
        <v>1</v>
      </c>
    </row>
    <row r="21" spans="1:10" ht="15.75" customHeight="1">
      <c r="A21" s="10">
        <f t="shared" si="0"/>
        <v>13</v>
      </c>
      <c r="B21" s="12" t="s">
        <v>2646</v>
      </c>
      <c r="C21" s="12" t="s">
        <v>2341</v>
      </c>
      <c r="D21" s="18" t="s">
        <v>2342</v>
      </c>
      <c r="E21" s="18" t="s">
        <v>2558</v>
      </c>
      <c r="F21" s="18" t="s">
        <v>2886</v>
      </c>
      <c r="G21" s="18" t="s">
        <v>2729</v>
      </c>
      <c r="H21" s="22">
        <v>6</v>
      </c>
      <c r="I21" s="22">
        <v>53</v>
      </c>
      <c r="J21" s="22">
        <v>0</v>
      </c>
    </row>
    <row r="22" spans="1:10" ht="15.75" customHeight="1">
      <c r="A22" s="10">
        <f t="shared" si="0"/>
        <v>12</v>
      </c>
      <c r="B22" s="11" t="s">
        <v>2649</v>
      </c>
      <c r="C22" s="11" t="s">
        <v>2341</v>
      </c>
      <c r="D22" s="17">
        <v>0</v>
      </c>
      <c r="E22" s="17" t="s">
        <v>2377</v>
      </c>
      <c r="F22" s="17" t="s">
        <v>2887</v>
      </c>
      <c r="G22" s="17" t="s">
        <v>2502</v>
      </c>
      <c r="H22" s="21">
        <v>4</v>
      </c>
      <c r="I22" s="21">
        <v>45</v>
      </c>
      <c r="J22" s="21">
        <v>1</v>
      </c>
    </row>
    <row r="23" spans="1:10" ht="15.75" customHeight="1">
      <c r="A23" s="10">
        <f t="shared" si="0"/>
        <v>11</v>
      </c>
      <c r="B23" s="12" t="s">
        <v>2888</v>
      </c>
      <c r="C23" s="12" t="s">
        <v>2341</v>
      </c>
      <c r="D23" s="18" t="s">
        <v>2342</v>
      </c>
      <c r="E23" s="18" t="s">
        <v>2343</v>
      </c>
      <c r="F23" s="18" t="s">
        <v>2889</v>
      </c>
      <c r="G23" s="18" t="s">
        <v>2868</v>
      </c>
      <c r="H23" s="22">
        <v>11</v>
      </c>
      <c r="I23" s="22">
        <v>112</v>
      </c>
      <c r="J23" s="22">
        <v>0</v>
      </c>
    </row>
    <row r="24" spans="1:10" ht="15.75" customHeight="1">
      <c r="A24" s="10">
        <f t="shared" si="0"/>
        <v>10</v>
      </c>
      <c r="B24" s="11" t="s">
        <v>2651</v>
      </c>
      <c r="C24" s="11" t="s">
        <v>2341</v>
      </c>
      <c r="D24" s="17">
        <v>0</v>
      </c>
      <c r="E24" s="17" t="s">
        <v>2347</v>
      </c>
      <c r="F24" s="17" t="s">
        <v>2737</v>
      </c>
      <c r="G24" s="17" t="s">
        <v>2676</v>
      </c>
      <c r="H24" s="21">
        <v>2</v>
      </c>
      <c r="I24" s="21">
        <v>24</v>
      </c>
      <c r="J24" s="21">
        <v>0</v>
      </c>
    </row>
    <row r="25" spans="1:10" ht="15.75" customHeight="1">
      <c r="A25" s="10">
        <f t="shared" si="0"/>
        <v>9</v>
      </c>
      <c r="B25" s="12" t="s">
        <v>2653</v>
      </c>
      <c r="C25" s="12" t="s">
        <v>2341</v>
      </c>
      <c r="D25" s="18">
        <v>0</v>
      </c>
      <c r="E25" s="18" t="s">
        <v>2351</v>
      </c>
      <c r="F25" s="18" t="s">
        <v>2890</v>
      </c>
      <c r="G25" s="18" t="s">
        <v>2860</v>
      </c>
      <c r="H25" s="22">
        <v>3</v>
      </c>
      <c r="I25" s="22">
        <v>39</v>
      </c>
      <c r="J25" s="22">
        <v>0</v>
      </c>
    </row>
    <row r="26" spans="1:10" ht="15.75" customHeight="1">
      <c r="A26" s="10">
        <f t="shared" si="0"/>
        <v>8</v>
      </c>
      <c r="B26" s="11" t="s">
        <v>2851</v>
      </c>
      <c r="C26" s="11" t="s">
        <v>2341</v>
      </c>
      <c r="D26" s="17" t="s">
        <v>2342</v>
      </c>
      <c r="E26" s="17" t="s">
        <v>2380</v>
      </c>
      <c r="F26" s="17" t="s">
        <v>2620</v>
      </c>
      <c r="G26" s="17" t="s">
        <v>2434</v>
      </c>
      <c r="H26" s="21">
        <v>11</v>
      </c>
      <c r="I26" s="21">
        <v>109</v>
      </c>
      <c r="J26" s="21">
        <v>1</v>
      </c>
    </row>
    <row r="27" spans="1:10" ht="15.75" customHeight="1">
      <c r="A27" s="10">
        <f t="shared" si="0"/>
        <v>7</v>
      </c>
      <c r="B27" s="12" t="s">
        <v>2656</v>
      </c>
      <c r="C27" s="12" t="s">
        <v>2341</v>
      </c>
      <c r="D27" s="18">
        <v>0</v>
      </c>
      <c r="E27" s="18" t="s">
        <v>2352</v>
      </c>
      <c r="F27" s="18" t="s">
        <v>2583</v>
      </c>
      <c r="G27" s="18" t="s">
        <v>2524</v>
      </c>
      <c r="H27" s="22">
        <v>2</v>
      </c>
      <c r="I27" s="22">
        <v>25</v>
      </c>
      <c r="J27" s="22">
        <v>0</v>
      </c>
    </row>
    <row r="28" spans="1:10" ht="15.75" customHeight="1">
      <c r="A28" s="10">
        <f t="shared" si="0"/>
        <v>6</v>
      </c>
      <c r="B28" s="11" t="s">
        <v>2657</v>
      </c>
      <c r="C28" s="11" t="s">
        <v>2341</v>
      </c>
      <c r="D28" s="17" t="s">
        <v>2342</v>
      </c>
      <c r="E28" s="17" t="s">
        <v>2366</v>
      </c>
      <c r="F28" s="17" t="s">
        <v>2891</v>
      </c>
      <c r="G28" s="17" t="s">
        <v>2500</v>
      </c>
      <c r="H28" s="21">
        <v>9</v>
      </c>
      <c r="I28" s="21">
        <v>130</v>
      </c>
      <c r="J28" s="21">
        <v>1</v>
      </c>
    </row>
    <row r="29" spans="1:10" ht="15.75" customHeight="1">
      <c r="A29" s="10">
        <f t="shared" si="0"/>
        <v>5</v>
      </c>
      <c r="B29" s="12" t="s">
        <v>2659</v>
      </c>
      <c r="C29" s="12" t="s">
        <v>2341</v>
      </c>
      <c r="D29" s="18">
        <v>0</v>
      </c>
      <c r="E29" s="18" t="s">
        <v>2479</v>
      </c>
      <c r="F29" s="18" t="s">
        <v>2892</v>
      </c>
      <c r="G29" s="18" t="s">
        <v>2567</v>
      </c>
      <c r="H29" s="22">
        <v>5</v>
      </c>
      <c r="I29" s="22">
        <v>41</v>
      </c>
      <c r="J29" s="22">
        <v>0</v>
      </c>
    </row>
    <row r="30" spans="1:10" ht="15.75" customHeight="1">
      <c r="A30" s="10">
        <f t="shared" si="0"/>
        <v>4</v>
      </c>
      <c r="B30" s="11" t="s">
        <v>2853</v>
      </c>
      <c r="C30" s="11" t="s">
        <v>2341</v>
      </c>
      <c r="D30" s="17" t="s">
        <v>2342</v>
      </c>
      <c r="E30" s="17" t="s">
        <v>2391</v>
      </c>
      <c r="F30" s="17" t="s">
        <v>2893</v>
      </c>
      <c r="G30" s="17" t="s">
        <v>2676</v>
      </c>
      <c r="H30" s="21">
        <v>8</v>
      </c>
      <c r="I30" s="21">
        <v>112</v>
      </c>
      <c r="J30" s="21">
        <v>0</v>
      </c>
    </row>
    <row r="31" spans="1:10" ht="15.75" customHeight="1">
      <c r="A31" s="10">
        <f t="shared" si="0"/>
        <v>3</v>
      </c>
      <c r="B31" s="12" t="s">
        <v>2661</v>
      </c>
      <c r="C31" s="12" t="s">
        <v>2341</v>
      </c>
      <c r="D31" s="18" t="s">
        <v>2342</v>
      </c>
      <c r="E31" s="18" t="s">
        <v>2347</v>
      </c>
      <c r="F31" s="18" t="s">
        <v>2894</v>
      </c>
      <c r="G31" s="18" t="s">
        <v>2805</v>
      </c>
      <c r="H31" s="22">
        <v>3</v>
      </c>
      <c r="I31" s="22">
        <v>17</v>
      </c>
      <c r="J31" s="22">
        <v>0</v>
      </c>
    </row>
    <row r="32" spans="1:10" ht="15.75" customHeight="1">
      <c r="A32" s="10">
        <f t="shared" si="0"/>
        <v>2</v>
      </c>
      <c r="B32" s="11" t="s">
        <v>2896</v>
      </c>
      <c r="C32" s="11" t="s">
        <v>2341</v>
      </c>
      <c r="D32" s="17">
        <v>0</v>
      </c>
      <c r="E32" s="17" t="s">
        <v>2420</v>
      </c>
      <c r="F32" s="17" t="s">
        <v>2360</v>
      </c>
      <c r="G32" s="17" t="s">
        <v>2565</v>
      </c>
      <c r="H32" s="21">
        <v>7</v>
      </c>
      <c r="I32" s="21">
        <v>57</v>
      </c>
      <c r="J32" s="21">
        <v>0</v>
      </c>
    </row>
    <row r="33" spans="1:10" ht="15.75" customHeight="1">
      <c r="A33" s="10">
        <f t="shared" si="0"/>
        <v>1</v>
      </c>
      <c r="B33" s="12" t="s">
        <v>2665</v>
      </c>
      <c r="C33" s="12" t="s">
        <v>2341</v>
      </c>
      <c r="D33" s="18">
        <v>0</v>
      </c>
      <c r="E33" s="18" t="s">
        <v>2494</v>
      </c>
      <c r="F33" s="18" t="s">
        <v>2807</v>
      </c>
      <c r="G33" s="18" t="s">
        <v>2573</v>
      </c>
      <c r="H33" s="22">
        <v>0</v>
      </c>
      <c r="I33" s="22">
        <v>0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325">
    <outlinePr summaryBelow="0" summaryRight="0"/>
  </sheetPr>
  <dimension ref="A1:Q1002"/>
  <sheetViews>
    <sheetView workbookViewId="0">
      <selection activeCell="L14" sqref="L14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1.5</v>
      </c>
      <c r="I2" s="2">
        <v>50.5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0.2</v>
      </c>
      <c r="I3" s="7">
        <f>COUNTIFS($A$12:$A$99,"&lt;="&amp;$B$2,$H$12:$H$99,"&gt;-1",I12:I99,"&lt;"&amp;I$2)/COUNTIFS($H$12:$H$99,"&gt;-1",$A$12:$A$99,"&lt;="&amp;$B$2,I$12:I$99,"&lt;&gt;"&amp;I$2)</f>
        <v>0.9</v>
      </c>
      <c r="J3" s="7">
        <f>COUNTIFS($A$12:$A$99,"&lt;="&amp;$B$2,$H$12:$H$99,"&gt;-1",J12:J99,"&lt;"&amp;J$2)/COUNTIFS($H$12:$H$99,"&gt;-1",$A$12:$A$99,"&lt;="&amp;$B$2,J$12:J$99,"&lt;&gt;"&amp;J$2)</f>
        <v>0.6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400</v>
      </c>
      <c r="I4" s="8">
        <f>IF(I3&gt;0.5, 100/(1-1/I3),100/I3-100)</f>
        <v>-899.99999999999955</v>
      </c>
      <c r="J4" s="8">
        <f>IF(J3&gt;0.5, 100/(1-1/J3),100/J3-100)</f>
        <v>-149.99999999999997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</v>
      </c>
      <c r="I5" s="7">
        <f>COUNTIFS($A$12:$A$99,"&lt;="&amp;$B$2,$H$12:$H$99,"&gt;-1",$D$12:$D$99,"@*",I$12:I$99,"&lt;"&amp;I$2)/COUNTIFS($A$12:$A$99,"&lt;="&amp;$B$2,$H$12:$H$99,"&gt;-1",$D$12:$D$99,"@*",I$12:I$99,"&lt;&gt;"&amp;I$2)</f>
        <v>0.75</v>
      </c>
      <c r="J5" s="7">
        <f>COUNTIFS($A$12:$A$99,"&lt;="&amp;$B$2,$H$12:$H$99,"&gt;-1",$D$12:$D$99,"@*",J$12:J$99,"&lt;"&amp;J$2)/COUNTIFS($A$12:$A$99,"&lt;="&amp;$B$2,$H$12:$H$99,"&gt;-1",$D$12:$D$99,"@*",J$12:J$99,"&lt;&gt;"&amp;J$2)</f>
        <v>0.5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>
        <f>IF(I5&gt;0.5, 100/(1-1/I5),100/I5-100)</f>
        <v>-300.00000000000006</v>
      </c>
      <c r="J6" s="8">
        <f>IF(J5&gt;0.5, 100/(1-1/J5),100/J5-100)</f>
        <v>100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0.33333333333333331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1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0.66666666666666663</v>
      </c>
    </row>
    <row r="8" spans="1:17" ht="15.75" customHeight="1">
      <c r="A8" s="1"/>
      <c r="B8" t="s">
        <v>610</v>
      </c>
      <c r="D8" s="8"/>
      <c r="G8" s="3" t="s">
        <v>2318</v>
      </c>
      <c r="H8" s="8">
        <f>IF(H7&gt;0.5, 100/(1-1/H7),100/H7-100)</f>
        <v>200</v>
      </c>
      <c r="I8" s="8" t="e">
        <f>IF(I7&gt;0.5, 100/(1-1/I7),100/I7-100)</f>
        <v>#DIV/0!</v>
      </c>
      <c r="J8" s="8">
        <f>IF(J7&gt;0.5, 100/(1-1/J7),100/J7-100)</f>
        <v>-200</v>
      </c>
    </row>
    <row r="9" spans="1:17" ht="15.75" customHeight="1">
      <c r="A9" s="1"/>
      <c r="B9" s="1" t="s">
        <v>2911</v>
      </c>
      <c r="C9" s="1"/>
      <c r="D9" s="14"/>
      <c r="E9" s="14"/>
      <c r="F9" s="14"/>
      <c r="G9" s="23" t="s">
        <v>2321</v>
      </c>
      <c r="H9" s="24">
        <f>INDEX(espn!$I:$I,MATCH(B8,espn!$A:$A,0),1)</f>
        <v>2</v>
      </c>
      <c r="I9" s="24">
        <f>INDEX(espn!$J:$J,MATCH(B8,espn!$A:$A,0),1)</f>
        <v>31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2481</v>
      </c>
      <c r="C12" s="11" t="s">
        <v>2341</v>
      </c>
      <c r="D12" s="17" t="s">
        <v>2342</v>
      </c>
      <c r="E12" s="17" t="s">
        <v>2468</v>
      </c>
      <c r="F12" s="17" t="s">
        <v>2484</v>
      </c>
      <c r="G12" s="17" t="s">
        <v>2580</v>
      </c>
      <c r="H12" s="21">
        <v>4</v>
      </c>
      <c r="I12" s="21">
        <v>55</v>
      </c>
      <c r="J12" s="21">
        <v>0</v>
      </c>
    </row>
    <row r="13" spans="1:17" ht="15.75" customHeight="1">
      <c r="A13" s="10">
        <f t="shared" si="0"/>
        <v>21</v>
      </c>
      <c r="B13" s="12" t="s">
        <v>2470</v>
      </c>
      <c r="C13" s="12" t="s">
        <v>2341</v>
      </c>
      <c r="D13" s="18" t="s">
        <v>2342</v>
      </c>
      <c r="E13" s="18" t="s">
        <v>2430</v>
      </c>
      <c r="F13" s="18" t="s">
        <v>2878</v>
      </c>
      <c r="G13" s="18" t="s">
        <v>2354</v>
      </c>
      <c r="H13" s="22">
        <v>2</v>
      </c>
      <c r="I13" s="22">
        <v>32</v>
      </c>
      <c r="J13" s="22">
        <v>1</v>
      </c>
    </row>
    <row r="14" spans="1:17" ht="15.75" customHeight="1">
      <c r="A14" s="10">
        <f t="shared" si="0"/>
        <v>20</v>
      </c>
      <c r="B14" s="11" t="s">
        <v>2471</v>
      </c>
      <c r="C14" s="11" t="s">
        <v>2341</v>
      </c>
      <c r="D14" s="17">
        <v>0</v>
      </c>
      <c r="E14" s="17" t="s">
        <v>2391</v>
      </c>
      <c r="F14" s="17" t="s">
        <v>2621</v>
      </c>
      <c r="G14" s="17" t="s">
        <v>2526</v>
      </c>
      <c r="H14" s="21">
        <v>2</v>
      </c>
      <c r="I14" s="21">
        <v>11</v>
      </c>
      <c r="J14" s="21">
        <v>0</v>
      </c>
    </row>
    <row r="15" spans="1:17" ht="15.75" customHeight="1">
      <c r="A15" s="10">
        <f t="shared" si="0"/>
        <v>19</v>
      </c>
      <c r="B15" s="12" t="s">
        <v>2412</v>
      </c>
      <c r="C15" s="12" t="s">
        <v>2341</v>
      </c>
      <c r="D15" s="18" t="s">
        <v>2342</v>
      </c>
      <c r="E15" s="18" t="s">
        <v>2383</v>
      </c>
      <c r="F15" s="18" t="s">
        <v>2892</v>
      </c>
      <c r="G15" s="18" t="s">
        <v>2619</v>
      </c>
      <c r="H15" s="22">
        <v>3</v>
      </c>
      <c r="I15" s="22">
        <v>17</v>
      </c>
      <c r="J15" s="22">
        <v>0</v>
      </c>
    </row>
    <row r="16" spans="1:17" ht="15.75" customHeight="1">
      <c r="A16" s="10">
        <f t="shared" si="0"/>
        <v>18</v>
      </c>
      <c r="B16" s="11" t="s">
        <v>2414</v>
      </c>
      <c r="C16" s="11" t="s">
        <v>2341</v>
      </c>
      <c r="D16" s="17">
        <v>0</v>
      </c>
      <c r="E16" s="17" t="s">
        <v>2494</v>
      </c>
      <c r="F16" s="17" t="s">
        <v>2533</v>
      </c>
      <c r="G16" s="17" t="s">
        <v>2528</v>
      </c>
      <c r="H16" s="21">
        <v>1</v>
      </c>
      <c r="I16" s="21">
        <v>37</v>
      </c>
      <c r="J16" s="21">
        <v>0</v>
      </c>
    </row>
    <row r="17" spans="1:10" ht="15.75" customHeight="1">
      <c r="A17" s="10">
        <f t="shared" si="0"/>
        <v>17</v>
      </c>
      <c r="B17" s="12" t="s">
        <v>2417</v>
      </c>
      <c r="C17" s="12" t="s">
        <v>2341</v>
      </c>
      <c r="D17" s="18" t="s">
        <v>2342</v>
      </c>
      <c r="E17" s="18" t="s">
        <v>2479</v>
      </c>
      <c r="F17" s="18" t="s">
        <v>2726</v>
      </c>
      <c r="G17" s="18" t="s">
        <v>2441</v>
      </c>
      <c r="H17" s="22">
        <v>1</v>
      </c>
      <c r="I17" s="22">
        <v>11</v>
      </c>
      <c r="J17" s="22">
        <v>0</v>
      </c>
    </row>
    <row r="18" spans="1:10" ht="15.75" customHeight="1">
      <c r="A18" s="10">
        <f t="shared" si="0"/>
        <v>16</v>
      </c>
      <c r="B18" s="11" t="s">
        <v>2419</v>
      </c>
      <c r="C18" s="11" t="s">
        <v>2341</v>
      </c>
      <c r="D18" s="17" t="s">
        <v>2342</v>
      </c>
      <c r="E18" s="17" t="s">
        <v>2347</v>
      </c>
      <c r="F18" s="17" t="s">
        <v>2533</v>
      </c>
      <c r="G18" s="17" t="s">
        <v>2528</v>
      </c>
      <c r="H18" s="21">
        <v>1</v>
      </c>
      <c r="I18" s="21">
        <v>33</v>
      </c>
      <c r="J18" s="21">
        <v>0</v>
      </c>
    </row>
    <row r="19" spans="1:10" ht="15.75" customHeight="1">
      <c r="A19" s="10">
        <f t="shared" si="0"/>
        <v>15</v>
      </c>
      <c r="B19" s="12" t="s">
        <v>2732</v>
      </c>
      <c r="C19" s="12" t="s">
        <v>2341</v>
      </c>
      <c r="D19" s="18" t="s">
        <v>2342</v>
      </c>
      <c r="E19" s="18" t="s">
        <v>2574</v>
      </c>
      <c r="F19" s="18" t="s">
        <v>2882</v>
      </c>
      <c r="G19" s="18" t="s">
        <v>2565</v>
      </c>
      <c r="H19" s="22">
        <v>1</v>
      </c>
      <c r="I19" s="22">
        <v>14</v>
      </c>
      <c r="J19" s="22">
        <v>0</v>
      </c>
    </row>
    <row r="20" spans="1:10" ht="15.75" customHeight="1">
      <c r="A20" s="10">
        <f t="shared" si="0"/>
        <v>14</v>
      </c>
      <c r="B20" s="11" t="s">
        <v>2639</v>
      </c>
      <c r="C20" s="11" t="s">
        <v>2341</v>
      </c>
      <c r="D20" s="17">
        <v>0</v>
      </c>
      <c r="E20" s="17" t="s">
        <v>2343</v>
      </c>
      <c r="F20" s="17" t="s">
        <v>2583</v>
      </c>
      <c r="G20" s="17" t="s">
        <v>2502</v>
      </c>
      <c r="H20" s="21">
        <v>2</v>
      </c>
      <c r="I20" s="21">
        <v>26</v>
      </c>
      <c r="J20" s="21">
        <v>0</v>
      </c>
    </row>
    <row r="21" spans="1:10" ht="15.75" customHeight="1">
      <c r="A21" s="10">
        <f t="shared" si="0"/>
        <v>13</v>
      </c>
      <c r="B21" s="12" t="s">
        <v>2641</v>
      </c>
      <c r="C21" s="12" t="s">
        <v>2341</v>
      </c>
      <c r="D21" s="18" t="s">
        <v>2342</v>
      </c>
      <c r="E21" s="18" t="s">
        <v>2430</v>
      </c>
      <c r="F21" s="18" t="s">
        <v>2883</v>
      </c>
      <c r="G21" s="18" t="s">
        <v>2858</v>
      </c>
      <c r="H21" s="22">
        <v>1</v>
      </c>
      <c r="I21" s="22">
        <v>36</v>
      </c>
      <c r="J21" s="22">
        <v>0</v>
      </c>
    </row>
    <row r="22" spans="1:10" ht="15.75" customHeight="1">
      <c r="A22" s="10">
        <f t="shared" si="0"/>
        <v>12</v>
      </c>
      <c r="B22" s="11" t="s">
        <v>2644</v>
      </c>
      <c r="C22" s="11" t="s">
        <v>2341</v>
      </c>
      <c r="D22" s="17" t="s">
        <v>2342</v>
      </c>
      <c r="E22" s="17" t="s">
        <v>2647</v>
      </c>
      <c r="F22" s="17" t="s">
        <v>2885</v>
      </c>
      <c r="G22" s="17" t="s">
        <v>2441</v>
      </c>
      <c r="H22" s="21">
        <v>2</v>
      </c>
      <c r="I22" s="21">
        <v>16</v>
      </c>
      <c r="J22" s="21">
        <v>0</v>
      </c>
    </row>
    <row r="23" spans="1:10" ht="15.75" customHeight="1">
      <c r="A23" s="10">
        <f t="shared" si="0"/>
        <v>11</v>
      </c>
      <c r="B23" s="12" t="s">
        <v>2646</v>
      </c>
      <c r="C23" s="12" t="s">
        <v>2341</v>
      </c>
      <c r="D23" s="18" t="s">
        <v>2342</v>
      </c>
      <c r="E23" s="18" t="s">
        <v>2558</v>
      </c>
      <c r="F23" s="18" t="s">
        <v>2886</v>
      </c>
      <c r="G23" s="18" t="s">
        <v>2614</v>
      </c>
      <c r="H23" s="22">
        <v>1</v>
      </c>
      <c r="I23" s="22">
        <v>15</v>
      </c>
      <c r="J23" s="22">
        <v>0</v>
      </c>
    </row>
    <row r="24" spans="1:10" ht="15.75" customHeight="1">
      <c r="A24" s="10">
        <f t="shared" si="0"/>
        <v>10</v>
      </c>
      <c r="B24" s="11" t="s">
        <v>2653</v>
      </c>
      <c r="C24" s="11" t="s">
        <v>2341</v>
      </c>
      <c r="D24" s="17">
        <v>0</v>
      </c>
      <c r="E24" s="17" t="s">
        <v>2351</v>
      </c>
      <c r="F24" s="17" t="s">
        <v>2890</v>
      </c>
      <c r="G24" s="17" t="s">
        <v>2714</v>
      </c>
      <c r="H24" s="21">
        <v>0</v>
      </c>
      <c r="I24" s="21">
        <v>0</v>
      </c>
      <c r="J24" s="21">
        <v>0</v>
      </c>
    </row>
    <row r="25" spans="1:10" ht="15.75" customHeight="1">
      <c r="A25" s="10">
        <f t="shared" si="0"/>
        <v>9</v>
      </c>
      <c r="B25" s="12" t="s">
        <v>2851</v>
      </c>
      <c r="C25" s="12" t="s">
        <v>2341</v>
      </c>
      <c r="D25" s="18" t="s">
        <v>2342</v>
      </c>
      <c r="E25" s="18" t="s">
        <v>2380</v>
      </c>
      <c r="F25" s="18" t="s">
        <v>2620</v>
      </c>
      <c r="G25" s="18" t="s">
        <v>2677</v>
      </c>
      <c r="H25" s="22">
        <v>2</v>
      </c>
      <c r="I25" s="22">
        <v>16</v>
      </c>
      <c r="J25" s="22">
        <v>0</v>
      </c>
    </row>
    <row r="26" spans="1:10" ht="15.75" customHeight="1">
      <c r="A26" s="10">
        <f t="shared" si="0"/>
        <v>8</v>
      </c>
      <c r="B26" s="11" t="s">
        <v>2656</v>
      </c>
      <c r="C26" s="11" t="s">
        <v>2341</v>
      </c>
      <c r="D26" s="17">
        <v>0</v>
      </c>
      <c r="E26" s="17" t="s">
        <v>2352</v>
      </c>
      <c r="F26" s="17" t="s">
        <v>2583</v>
      </c>
      <c r="G26" s="17" t="s">
        <v>2729</v>
      </c>
      <c r="H26" s="21">
        <v>1</v>
      </c>
      <c r="I26" s="21">
        <v>2</v>
      </c>
      <c r="J26" s="21">
        <v>1</v>
      </c>
    </row>
    <row r="27" spans="1:10" ht="15.75" customHeight="1">
      <c r="A27" s="10">
        <f t="shared" si="0"/>
        <v>7</v>
      </c>
      <c r="B27" s="12" t="s">
        <v>2657</v>
      </c>
      <c r="C27" s="12" t="s">
        <v>2341</v>
      </c>
      <c r="D27" s="18" t="s">
        <v>2342</v>
      </c>
      <c r="E27" s="18" t="s">
        <v>2366</v>
      </c>
      <c r="F27" s="18" t="s">
        <v>2891</v>
      </c>
      <c r="G27" s="18" t="s">
        <v>2569</v>
      </c>
      <c r="H27" s="22">
        <v>4</v>
      </c>
      <c r="I27" s="22">
        <v>27</v>
      </c>
      <c r="J27" s="22">
        <v>1</v>
      </c>
    </row>
    <row r="28" spans="1:10" ht="15.75" customHeight="1">
      <c r="A28" s="10">
        <f t="shared" si="0"/>
        <v>6</v>
      </c>
      <c r="B28" s="11" t="s">
        <v>2659</v>
      </c>
      <c r="C28" s="11" t="s">
        <v>2341</v>
      </c>
      <c r="D28" s="17">
        <v>0</v>
      </c>
      <c r="E28" s="17" t="s">
        <v>2479</v>
      </c>
      <c r="F28" s="17" t="s">
        <v>2892</v>
      </c>
      <c r="G28" s="17" t="s">
        <v>2719</v>
      </c>
      <c r="H28" s="21">
        <v>4</v>
      </c>
      <c r="I28" s="21">
        <v>34</v>
      </c>
      <c r="J28" s="21">
        <v>0</v>
      </c>
    </row>
    <row r="29" spans="1:10" ht="15.75" customHeight="1">
      <c r="A29" s="10">
        <f t="shared" si="0"/>
        <v>5</v>
      </c>
      <c r="B29" s="12" t="s">
        <v>2853</v>
      </c>
      <c r="C29" s="12" t="s">
        <v>2341</v>
      </c>
      <c r="D29" s="18" t="s">
        <v>2342</v>
      </c>
      <c r="E29" s="18" t="s">
        <v>2391</v>
      </c>
      <c r="F29" s="18" t="s">
        <v>2893</v>
      </c>
      <c r="G29" s="18" t="s">
        <v>2682</v>
      </c>
      <c r="H29" s="22">
        <v>2</v>
      </c>
      <c r="I29" s="22">
        <v>36</v>
      </c>
      <c r="J29" s="22">
        <v>1</v>
      </c>
    </row>
    <row r="30" spans="1:10" ht="15.75" customHeight="1">
      <c r="A30" s="10">
        <f t="shared" si="0"/>
        <v>4</v>
      </c>
      <c r="B30" s="11" t="s">
        <v>2661</v>
      </c>
      <c r="C30" s="11" t="s">
        <v>2341</v>
      </c>
      <c r="D30" s="17" t="s">
        <v>2342</v>
      </c>
      <c r="E30" s="17" t="s">
        <v>2347</v>
      </c>
      <c r="F30" s="17" t="s">
        <v>2894</v>
      </c>
      <c r="G30" s="17" t="s">
        <v>2502</v>
      </c>
      <c r="H30" s="21">
        <v>3</v>
      </c>
      <c r="I30" s="21">
        <v>51</v>
      </c>
      <c r="J30" s="21">
        <v>0</v>
      </c>
    </row>
    <row r="31" spans="1:10" ht="15.75" customHeight="1">
      <c r="A31" s="10">
        <f t="shared" si="0"/>
        <v>3</v>
      </c>
      <c r="B31" s="12" t="s">
        <v>2663</v>
      </c>
      <c r="C31" s="12" t="s">
        <v>2341</v>
      </c>
      <c r="D31" s="18">
        <v>0</v>
      </c>
      <c r="E31" s="18" t="s">
        <v>2430</v>
      </c>
      <c r="F31" s="18" t="s">
        <v>2895</v>
      </c>
      <c r="G31" s="18" t="s">
        <v>2354</v>
      </c>
      <c r="H31" s="22">
        <v>2</v>
      </c>
      <c r="I31" s="22">
        <v>29</v>
      </c>
      <c r="J31" s="22">
        <v>0</v>
      </c>
    </row>
    <row r="32" spans="1:10" ht="15.75" customHeight="1">
      <c r="A32" s="10">
        <f t="shared" si="0"/>
        <v>2</v>
      </c>
      <c r="B32" s="11" t="s">
        <v>2896</v>
      </c>
      <c r="C32" s="11" t="s">
        <v>2341</v>
      </c>
      <c r="D32" s="17">
        <v>0</v>
      </c>
      <c r="E32" s="17" t="s">
        <v>2420</v>
      </c>
      <c r="F32" s="17" t="s">
        <v>2360</v>
      </c>
      <c r="G32" s="17" t="s">
        <v>2860</v>
      </c>
      <c r="H32" s="21">
        <v>2</v>
      </c>
      <c r="I32" s="21">
        <v>5</v>
      </c>
      <c r="J32" s="21">
        <v>1</v>
      </c>
    </row>
    <row r="33" spans="1:10" ht="15.75" customHeight="1">
      <c r="A33" s="10">
        <f t="shared" si="0"/>
        <v>1</v>
      </c>
      <c r="B33" s="12" t="s">
        <v>2665</v>
      </c>
      <c r="C33" s="12" t="s">
        <v>2341</v>
      </c>
      <c r="D33" s="18">
        <v>0</v>
      </c>
      <c r="E33" s="18" t="s">
        <v>2494</v>
      </c>
      <c r="F33" s="18" t="s">
        <v>2807</v>
      </c>
      <c r="G33" s="18" t="s">
        <v>2434</v>
      </c>
      <c r="H33" s="22">
        <v>2</v>
      </c>
      <c r="I33" s="22">
        <v>18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326">
    <outlinePr summaryBelow="0" summaryRight="0"/>
  </sheetPr>
  <dimension ref="A1:Q1002"/>
  <sheetViews>
    <sheetView workbookViewId="0">
      <selection activeCell="B8" sqref="B8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</v>
      </c>
      <c r="I2" s="2">
        <v>50.5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0.9</v>
      </c>
      <c r="J3" s="7">
        <f>COUNTIFS($A$12:$A$99,"&lt;="&amp;$B$2,$H$12:$H$99,"&gt;-1",J12:J99,"&lt;"&amp;J$2)/COUNTIFS($H$12:$H$99,"&gt;-1",$A$12:$A$99,"&lt;="&amp;$B$2,J$12:J$99,"&lt;&gt;"&amp;J$2)</f>
        <v>0.8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>
        <f>IF(I3&gt;0.5, 100/(1-1/I3),100/I3-100)</f>
        <v>-899.99999999999955</v>
      </c>
      <c r="J4" s="8">
        <f>IF(J3&gt;0.5, 100/(1-1/J3),100/J3-100)</f>
        <v>-400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0.8</v>
      </c>
      <c r="J5" s="7">
        <f>COUNTIFS($A$12:$A$99,"&lt;="&amp;$B$2,$H$12:$H$99,"&gt;-1",$D$12:$D$99,"@*",J$12:J$99,"&lt;"&amp;J$2)/COUNTIFS($A$12:$A$99,"&lt;="&amp;$B$2,$H$12:$H$99,"&gt;-1",$D$12:$D$99,"@*",J$12:J$99,"&lt;&gt;"&amp;J$2)</f>
        <v>1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>
        <f>IF(I5&gt;0.5, 100/(1-1/I5),100/I5-100)</f>
        <v>-400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1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0.6</v>
      </c>
    </row>
    <row r="8" spans="1:17" ht="15.75" customHeight="1">
      <c r="A8" s="1"/>
      <c r="B8" t="s">
        <v>2912</v>
      </c>
      <c r="D8" s="8"/>
      <c r="G8" s="3" t="s">
        <v>2318</v>
      </c>
      <c r="H8" s="8" t="e">
        <f>IF(H7&gt;0.5, 100/(1-1/H7),100/H7-100)</f>
        <v>#DIV/0!</v>
      </c>
      <c r="I8" s="8" t="e">
        <f>IF(I7&gt;0.5, 100/(1-1/I7),100/I7-100)</f>
        <v>#DIV/0!</v>
      </c>
      <c r="J8" s="8">
        <f>IF(J7&gt;0.5, 100/(1-1/J7),100/J7-100)</f>
        <v>-149.99999999999997</v>
      </c>
    </row>
    <row r="9" spans="1:17" ht="15.75" customHeight="1">
      <c r="A9" s="1"/>
      <c r="B9" s="1" t="s">
        <v>2913</v>
      </c>
      <c r="C9" s="1"/>
      <c r="D9" s="14"/>
      <c r="E9" s="14"/>
      <c r="F9" s="14"/>
      <c r="G9" s="23" t="s">
        <v>2321</v>
      </c>
      <c r="H9" s="24" t="e">
        <f>INDEX(espn!$I:$I,MATCH(B8,espn!$A:$A,0),1)</f>
        <v>#N/A</v>
      </c>
      <c r="I9" s="24" t="e">
        <f>INDEX(espn!$J:$J,MATCH(B8,espn!$A:$A,0),1)</f>
        <v>#N/A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2402</v>
      </c>
      <c r="C12" s="11" t="s">
        <v>2341</v>
      </c>
      <c r="D12" s="17">
        <v>0</v>
      </c>
      <c r="E12" s="17" t="s">
        <v>2430</v>
      </c>
      <c r="F12" s="17" t="s">
        <v>2428</v>
      </c>
      <c r="G12" s="17" t="s">
        <v>2375</v>
      </c>
      <c r="H12" s="21">
        <v>0</v>
      </c>
      <c r="I12" s="21">
        <v>0</v>
      </c>
      <c r="J12" s="21">
        <v>0</v>
      </c>
    </row>
    <row r="13" spans="1:17" ht="15.75" customHeight="1">
      <c r="A13" s="10">
        <f t="shared" si="0"/>
        <v>21</v>
      </c>
      <c r="B13" s="12" t="s">
        <v>2406</v>
      </c>
      <c r="C13" s="12" t="s">
        <v>2341</v>
      </c>
      <c r="D13" s="18">
        <v>0</v>
      </c>
      <c r="E13" s="18" t="s">
        <v>2410</v>
      </c>
      <c r="F13" s="18" t="s">
        <v>2678</v>
      </c>
      <c r="G13" s="18" t="s">
        <v>2389</v>
      </c>
      <c r="H13" s="22">
        <v>2</v>
      </c>
      <c r="I13" s="22">
        <v>32</v>
      </c>
      <c r="J13" s="22">
        <v>0</v>
      </c>
    </row>
    <row r="14" spans="1:17" ht="15.75" customHeight="1">
      <c r="A14" s="10">
        <f t="shared" si="0"/>
        <v>20</v>
      </c>
      <c r="B14" s="11" t="s">
        <v>2409</v>
      </c>
      <c r="C14" s="11" t="s">
        <v>2341</v>
      </c>
      <c r="D14" s="17">
        <v>0</v>
      </c>
      <c r="E14" s="17" t="s">
        <v>2395</v>
      </c>
      <c r="F14" s="17" t="s">
        <v>2704</v>
      </c>
      <c r="G14" s="17" t="s">
        <v>2429</v>
      </c>
      <c r="H14" s="21">
        <v>0</v>
      </c>
      <c r="I14" s="21">
        <v>0</v>
      </c>
      <c r="J14" s="21">
        <v>0</v>
      </c>
    </row>
    <row r="15" spans="1:17" ht="15.75" customHeight="1">
      <c r="A15" s="10">
        <f t="shared" si="0"/>
        <v>19</v>
      </c>
      <c r="B15" s="12" t="s">
        <v>2481</v>
      </c>
      <c r="C15" s="12" t="s">
        <v>2341</v>
      </c>
      <c r="D15" s="18" t="s">
        <v>2342</v>
      </c>
      <c r="E15" s="18" t="s">
        <v>2468</v>
      </c>
      <c r="F15" s="18" t="s">
        <v>2484</v>
      </c>
      <c r="G15" s="18" t="s">
        <v>2505</v>
      </c>
      <c r="H15" s="22">
        <v>0</v>
      </c>
      <c r="I15" s="22">
        <v>0</v>
      </c>
      <c r="J15" s="22">
        <v>0</v>
      </c>
    </row>
    <row r="16" spans="1:17" ht="15.75" customHeight="1">
      <c r="A16" s="10">
        <f t="shared" si="0"/>
        <v>18</v>
      </c>
      <c r="B16" s="11" t="s">
        <v>2470</v>
      </c>
      <c r="C16" s="11" t="s">
        <v>2341</v>
      </c>
      <c r="D16" s="17" t="s">
        <v>2342</v>
      </c>
      <c r="E16" s="17" t="s">
        <v>2430</v>
      </c>
      <c r="F16" s="17" t="s">
        <v>2878</v>
      </c>
      <c r="G16" s="17" t="s">
        <v>2683</v>
      </c>
      <c r="H16" s="21">
        <v>1</v>
      </c>
      <c r="I16" s="21">
        <v>6</v>
      </c>
      <c r="J16" s="21">
        <v>0</v>
      </c>
    </row>
    <row r="17" spans="1:10" ht="15.75" customHeight="1">
      <c r="A17" s="10">
        <f t="shared" si="0"/>
        <v>17</v>
      </c>
      <c r="B17" s="12" t="s">
        <v>2471</v>
      </c>
      <c r="C17" s="12" t="s">
        <v>2341</v>
      </c>
      <c r="D17" s="18">
        <v>0</v>
      </c>
      <c r="E17" s="18" t="s">
        <v>2391</v>
      </c>
      <c r="F17" s="18" t="s">
        <v>2621</v>
      </c>
      <c r="G17" s="18" t="s">
        <v>2792</v>
      </c>
      <c r="H17" s="22">
        <v>1</v>
      </c>
      <c r="I17" s="22">
        <v>14</v>
      </c>
      <c r="J17" s="22">
        <v>0</v>
      </c>
    </row>
    <row r="18" spans="1:10" ht="15.75" customHeight="1">
      <c r="A18" s="10">
        <f t="shared" si="0"/>
        <v>16</v>
      </c>
      <c r="B18" s="11" t="s">
        <v>2412</v>
      </c>
      <c r="C18" s="11" t="s">
        <v>2341</v>
      </c>
      <c r="D18" s="17" t="s">
        <v>2342</v>
      </c>
      <c r="E18" s="17" t="s">
        <v>2383</v>
      </c>
      <c r="F18" s="17" t="s">
        <v>2892</v>
      </c>
      <c r="G18" s="17" t="s">
        <v>2458</v>
      </c>
      <c r="H18" s="21">
        <v>0</v>
      </c>
      <c r="I18" s="21">
        <v>0</v>
      </c>
      <c r="J18" s="21">
        <v>0</v>
      </c>
    </row>
    <row r="19" spans="1:10" ht="15.75" customHeight="1">
      <c r="A19" s="10">
        <f t="shared" si="0"/>
        <v>15</v>
      </c>
      <c r="B19" s="12" t="s">
        <v>2414</v>
      </c>
      <c r="C19" s="12" t="s">
        <v>2341</v>
      </c>
      <c r="D19" s="18">
        <v>0</v>
      </c>
      <c r="E19" s="18" t="s">
        <v>2494</v>
      </c>
      <c r="F19" s="18" t="s">
        <v>2533</v>
      </c>
      <c r="G19" s="18" t="s">
        <v>2429</v>
      </c>
      <c r="H19" s="22">
        <v>0</v>
      </c>
      <c r="I19" s="22">
        <v>0</v>
      </c>
      <c r="J19" s="22">
        <v>0</v>
      </c>
    </row>
    <row r="20" spans="1:10" ht="15.75" customHeight="1">
      <c r="A20" s="10">
        <f t="shared" si="0"/>
        <v>14</v>
      </c>
      <c r="B20" s="11" t="s">
        <v>2417</v>
      </c>
      <c r="C20" s="11" t="s">
        <v>2341</v>
      </c>
      <c r="D20" s="17" t="s">
        <v>2342</v>
      </c>
      <c r="E20" s="17" t="s">
        <v>2479</v>
      </c>
      <c r="F20" s="17" t="s">
        <v>2726</v>
      </c>
      <c r="G20" s="17" t="s">
        <v>2364</v>
      </c>
      <c r="H20" s="21">
        <v>1</v>
      </c>
      <c r="I20" s="21">
        <v>14</v>
      </c>
      <c r="J20" s="21">
        <v>1</v>
      </c>
    </row>
    <row r="21" spans="1:10" ht="15.75" customHeight="1">
      <c r="A21" s="10">
        <f t="shared" si="0"/>
        <v>13</v>
      </c>
      <c r="B21" s="12" t="s">
        <v>2419</v>
      </c>
      <c r="C21" s="12" t="s">
        <v>2341</v>
      </c>
      <c r="D21" s="18" t="s">
        <v>2342</v>
      </c>
      <c r="E21" s="18" t="s">
        <v>2347</v>
      </c>
      <c r="F21" s="18" t="s">
        <v>2533</v>
      </c>
      <c r="G21" s="18" t="s">
        <v>2361</v>
      </c>
      <c r="H21" s="22">
        <v>0</v>
      </c>
      <c r="I21" s="22">
        <v>0</v>
      </c>
      <c r="J21" s="22">
        <v>0</v>
      </c>
    </row>
    <row r="22" spans="1:10" ht="15.75" customHeight="1">
      <c r="A22" s="10">
        <f t="shared" si="0"/>
        <v>12</v>
      </c>
      <c r="B22" s="11" t="s">
        <v>2422</v>
      </c>
      <c r="C22" s="11" t="s">
        <v>2341</v>
      </c>
      <c r="D22" s="17">
        <v>0</v>
      </c>
      <c r="E22" s="17" t="s">
        <v>2343</v>
      </c>
      <c r="F22" s="17" t="s">
        <v>2604</v>
      </c>
      <c r="G22" s="17" t="s">
        <v>2609</v>
      </c>
      <c r="H22" s="21">
        <v>1</v>
      </c>
      <c r="I22" s="21">
        <v>5</v>
      </c>
      <c r="J22" s="21">
        <v>0</v>
      </c>
    </row>
    <row r="23" spans="1:10" ht="15.75" customHeight="1">
      <c r="A23" s="10">
        <f t="shared" si="0"/>
        <v>11</v>
      </c>
      <c r="B23" s="12" t="s">
        <v>2732</v>
      </c>
      <c r="C23" s="12" t="s">
        <v>2341</v>
      </c>
      <c r="D23" s="18" t="s">
        <v>2342</v>
      </c>
      <c r="E23" s="18" t="s">
        <v>2574</v>
      </c>
      <c r="F23" s="18" t="s">
        <v>2882</v>
      </c>
      <c r="G23" s="18" t="s">
        <v>2538</v>
      </c>
      <c r="H23" s="22">
        <v>0</v>
      </c>
      <c r="I23" s="22">
        <v>0</v>
      </c>
      <c r="J23" s="22">
        <v>0</v>
      </c>
    </row>
    <row r="24" spans="1:10" ht="15.75" customHeight="1">
      <c r="A24" s="10">
        <f t="shared" si="0"/>
        <v>10</v>
      </c>
      <c r="B24" s="11" t="s">
        <v>2639</v>
      </c>
      <c r="C24" s="11" t="s">
        <v>2341</v>
      </c>
      <c r="D24" s="17">
        <v>0</v>
      </c>
      <c r="E24" s="17" t="s">
        <v>2343</v>
      </c>
      <c r="F24" s="17" t="s">
        <v>2583</v>
      </c>
      <c r="G24" s="17" t="s">
        <v>2466</v>
      </c>
      <c r="H24" s="21">
        <v>0</v>
      </c>
      <c r="I24" s="21">
        <v>0</v>
      </c>
      <c r="J24" s="21">
        <v>0</v>
      </c>
    </row>
    <row r="25" spans="1:10" ht="15.75" customHeight="1">
      <c r="A25" s="10">
        <f t="shared" si="0"/>
        <v>9</v>
      </c>
      <c r="B25" s="12" t="s">
        <v>2641</v>
      </c>
      <c r="C25" s="12" t="s">
        <v>2341</v>
      </c>
      <c r="D25" s="18" t="s">
        <v>2342</v>
      </c>
      <c r="E25" s="18" t="s">
        <v>2430</v>
      </c>
      <c r="F25" s="18" t="s">
        <v>2883</v>
      </c>
      <c r="G25" s="18" t="s">
        <v>2766</v>
      </c>
      <c r="H25" s="22">
        <v>0</v>
      </c>
      <c r="I25" s="22">
        <v>0</v>
      </c>
      <c r="J25" s="22">
        <v>0</v>
      </c>
    </row>
    <row r="26" spans="1:10" ht="15.75" customHeight="1">
      <c r="A26" s="10">
        <f t="shared" si="0"/>
        <v>8</v>
      </c>
      <c r="B26" s="11" t="s">
        <v>2642</v>
      </c>
      <c r="C26" s="11" t="s">
        <v>2341</v>
      </c>
      <c r="D26" s="17">
        <v>0</v>
      </c>
      <c r="E26" s="17" t="s">
        <v>2355</v>
      </c>
      <c r="F26" s="17" t="s">
        <v>2884</v>
      </c>
      <c r="G26" s="17" t="s">
        <v>2464</v>
      </c>
      <c r="H26" s="21">
        <v>4</v>
      </c>
      <c r="I26" s="21">
        <v>24</v>
      </c>
      <c r="J26" s="21">
        <v>2</v>
      </c>
    </row>
    <row r="27" spans="1:10" ht="15.75" customHeight="1">
      <c r="A27" s="10">
        <f t="shared" si="0"/>
        <v>7</v>
      </c>
      <c r="B27" s="12" t="s">
        <v>2644</v>
      </c>
      <c r="C27" s="12" t="s">
        <v>2341</v>
      </c>
      <c r="D27" s="18" t="s">
        <v>2342</v>
      </c>
      <c r="E27" s="18" t="s">
        <v>2647</v>
      </c>
      <c r="F27" s="18" t="s">
        <v>2885</v>
      </c>
      <c r="G27" s="18" t="s">
        <v>2385</v>
      </c>
      <c r="H27" s="22">
        <v>1</v>
      </c>
      <c r="I27" s="22">
        <v>12</v>
      </c>
      <c r="J27" s="22">
        <v>0</v>
      </c>
    </row>
    <row r="28" spans="1:10" ht="15.75" customHeight="1">
      <c r="A28" s="10">
        <f t="shared" si="0"/>
        <v>6</v>
      </c>
      <c r="B28" s="11" t="s">
        <v>2646</v>
      </c>
      <c r="C28" s="11" t="s">
        <v>2341</v>
      </c>
      <c r="D28" s="17" t="s">
        <v>2342</v>
      </c>
      <c r="E28" s="17" t="s">
        <v>2558</v>
      </c>
      <c r="F28" s="17" t="s">
        <v>2886</v>
      </c>
      <c r="G28" s="17" t="s">
        <v>2805</v>
      </c>
      <c r="H28" s="21">
        <v>0</v>
      </c>
      <c r="I28" s="21">
        <v>0</v>
      </c>
      <c r="J28" s="21">
        <v>0</v>
      </c>
    </row>
    <row r="29" spans="1:10" ht="15.75" customHeight="1">
      <c r="A29" s="10">
        <f t="shared" si="0"/>
        <v>5</v>
      </c>
      <c r="B29" s="12" t="s">
        <v>2649</v>
      </c>
      <c r="C29" s="12" t="s">
        <v>2341</v>
      </c>
      <c r="D29" s="18">
        <v>0</v>
      </c>
      <c r="E29" s="18" t="s">
        <v>2377</v>
      </c>
      <c r="F29" s="18" t="s">
        <v>2887</v>
      </c>
      <c r="G29" s="18" t="s">
        <v>2357</v>
      </c>
      <c r="H29" s="22">
        <v>1</v>
      </c>
      <c r="I29" s="22">
        <v>7</v>
      </c>
      <c r="J29" s="22">
        <v>0</v>
      </c>
    </row>
    <row r="30" spans="1:10" ht="15.75" customHeight="1">
      <c r="A30" s="10">
        <f t="shared" si="0"/>
        <v>4</v>
      </c>
      <c r="B30" s="11" t="s">
        <v>2888</v>
      </c>
      <c r="C30" s="11" t="s">
        <v>2341</v>
      </c>
      <c r="D30" s="17" t="s">
        <v>2342</v>
      </c>
      <c r="E30" s="17" t="s">
        <v>2343</v>
      </c>
      <c r="F30" s="17" t="s">
        <v>2889</v>
      </c>
      <c r="G30" s="17" t="s">
        <v>2526</v>
      </c>
      <c r="H30" s="21">
        <v>4</v>
      </c>
      <c r="I30" s="21">
        <v>64</v>
      </c>
      <c r="J30" s="21">
        <v>0</v>
      </c>
    </row>
    <row r="31" spans="1:10" ht="15.75" customHeight="1">
      <c r="A31" s="10">
        <f t="shared" si="0"/>
        <v>3</v>
      </c>
      <c r="B31" s="12" t="s">
        <v>2651</v>
      </c>
      <c r="C31" s="12" t="s">
        <v>2341</v>
      </c>
      <c r="D31" s="18">
        <v>0</v>
      </c>
      <c r="E31" s="18" t="s">
        <v>2347</v>
      </c>
      <c r="F31" s="18" t="s">
        <v>2737</v>
      </c>
      <c r="G31" s="18" t="s">
        <v>2502</v>
      </c>
      <c r="H31" s="22">
        <v>1</v>
      </c>
      <c r="I31" s="22">
        <v>11</v>
      </c>
      <c r="J31" s="22">
        <v>0</v>
      </c>
    </row>
    <row r="32" spans="1:10" ht="15.75" customHeight="1">
      <c r="A32" s="10">
        <f t="shared" si="0"/>
        <v>2</v>
      </c>
      <c r="B32" s="11" t="s">
        <v>2653</v>
      </c>
      <c r="C32" s="11" t="s">
        <v>2341</v>
      </c>
      <c r="D32" s="17">
        <v>0</v>
      </c>
      <c r="E32" s="17" t="s">
        <v>2351</v>
      </c>
      <c r="F32" s="17" t="s">
        <v>2890</v>
      </c>
      <c r="G32" s="17" t="s">
        <v>2381</v>
      </c>
      <c r="H32" s="21">
        <v>1</v>
      </c>
      <c r="I32" s="21">
        <v>1</v>
      </c>
      <c r="J32" s="21">
        <v>1</v>
      </c>
    </row>
    <row r="33" spans="1:10" ht="15.75" customHeight="1">
      <c r="A33" s="10">
        <f t="shared" si="0"/>
        <v>1</v>
      </c>
      <c r="B33" s="12" t="s">
        <v>2661</v>
      </c>
      <c r="C33" s="12" t="s">
        <v>2341</v>
      </c>
      <c r="D33" s="18" t="s">
        <v>2342</v>
      </c>
      <c r="E33" s="18" t="s">
        <v>2347</v>
      </c>
      <c r="F33" s="18" t="s">
        <v>2894</v>
      </c>
      <c r="G33" s="18" t="s">
        <v>2368</v>
      </c>
      <c r="H33" s="22">
        <v>0</v>
      </c>
      <c r="I33" s="22">
        <v>0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17">
    <outlinePr summaryBelow="0" summaryRight="0"/>
  </sheetPr>
  <dimension ref="A1:Q1002"/>
  <sheetViews>
    <sheetView workbookViewId="0">
      <selection activeCell="H3" sqref="H3"/>
    </sheetView>
  </sheetViews>
  <sheetFormatPr baseColWidth="10" defaultColWidth="14.5" defaultRowHeight="15.75" customHeight="1"/>
  <cols>
    <col min="1" max="1" width="8.83203125" style="40" customWidth="1"/>
    <col min="2" max="2" width="13" style="40" bestFit="1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9.33203125" style="40" bestFit="1" customWidth="1"/>
    <col min="9" max="9" width="7.5" style="40" customWidth="1"/>
    <col min="10" max="10" width="11.83203125" style="40" customWidth="1"/>
    <col min="11" max="11" width="7.83203125" style="40" customWidth="1"/>
    <col min="12" max="12" width="9.5" style="40" customWidth="1"/>
    <col min="13" max="13" width="10.5" style="40" customWidth="1"/>
    <col min="14" max="14" width="13" style="40" customWidth="1"/>
  </cols>
  <sheetData>
    <row r="1" spans="1:17" ht="15.75" customHeight="1">
      <c r="A1" s="1"/>
      <c r="B1" s="20" t="s">
        <v>2313</v>
      </c>
      <c r="C1" s="20"/>
      <c r="H1" s="20" t="str">
        <f t="shared" ref="H1:N1" si="0">H11</f>
        <v>Comp</v>
      </c>
      <c r="I1" s="20" t="str">
        <f t="shared" si="0"/>
        <v>Att</v>
      </c>
      <c r="J1" s="20" t="str">
        <f t="shared" si="0"/>
        <v>P Yds</v>
      </c>
      <c r="K1" s="20" t="str">
        <f t="shared" si="0"/>
        <v>P TD</v>
      </c>
      <c r="L1" s="20" t="str">
        <f t="shared" si="0"/>
        <v>Int</v>
      </c>
      <c r="M1" s="20" t="str">
        <f t="shared" si="0"/>
        <v>Rush Yds</v>
      </c>
      <c r="N1" s="20" t="str">
        <f t="shared" si="0"/>
        <v>Rush Att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22.5</v>
      </c>
      <c r="I2" s="2">
        <v>35.5</v>
      </c>
      <c r="J2" s="2">
        <v>240.5</v>
      </c>
      <c r="K2" s="2">
        <v>1.5</v>
      </c>
      <c r="L2" s="5">
        <v>0.5</v>
      </c>
      <c r="M2" s="5">
        <v>16.5</v>
      </c>
      <c r="N2" s="5">
        <v>29.5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N3" si="1">COUNTIFS($A$12:$A$99,"&lt;="&amp;$B$2,$H$12:$H$99,"&gt;0",H12:H99,"&lt;"&amp;H$2)/COUNTIFS($H$12:$H$99,"&gt;0",$A$12:$A$99,"&lt;="&amp;$B$2,H$12:H$99,"&lt;&gt;"&amp;H$2)</f>
        <v>0.5</v>
      </c>
      <c r="I3" s="7">
        <f t="shared" si="1"/>
        <v>0.7</v>
      </c>
      <c r="J3" s="7">
        <f t="shared" si="1"/>
        <v>0.5</v>
      </c>
      <c r="K3" s="7">
        <f t="shared" si="1"/>
        <v>0.5</v>
      </c>
      <c r="L3" s="7">
        <f t="shared" si="1"/>
        <v>0.5</v>
      </c>
      <c r="M3" s="7">
        <f t="shared" si="1"/>
        <v>0.5</v>
      </c>
      <c r="N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N4" si="2">IF(H3&gt;0.5, 100/(1-1/H3),100/H3-100)</f>
        <v>100</v>
      </c>
      <c r="I4" s="8">
        <f t="shared" si="2"/>
        <v>-233.33333333333331</v>
      </c>
      <c r="J4" s="8">
        <f t="shared" si="2"/>
        <v>100</v>
      </c>
      <c r="K4" s="8">
        <f t="shared" si="2"/>
        <v>100</v>
      </c>
      <c r="L4" s="8">
        <f t="shared" si="2"/>
        <v>100</v>
      </c>
      <c r="M4" s="8">
        <f t="shared" si="2"/>
        <v>100</v>
      </c>
      <c r="N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N5" si="3">COUNTIFS($A$12:$A$99,"&lt;="&amp;$B$2,$H$12:$H$99,"&gt;0",$D$12:$D$99,"@*",H$12:H$99,"&lt;"&amp;H$2)/COUNTIFS($A$12:$A$99,"&lt;="&amp;$B$2,$H$12:$H$99,"&gt;0",$D$12:$D$99,"@*",H$12:H$99,"&lt;&gt;"&amp;H$2)</f>
        <v>0.5</v>
      </c>
      <c r="I5" s="7">
        <f t="shared" si="3"/>
        <v>0.5</v>
      </c>
      <c r="J5" s="7">
        <f t="shared" si="3"/>
        <v>0.5</v>
      </c>
      <c r="K5" s="7">
        <f t="shared" si="3"/>
        <v>0.5</v>
      </c>
      <c r="L5" s="7">
        <f t="shared" si="3"/>
        <v>0.33333333333333331</v>
      </c>
      <c r="M5" s="7">
        <f t="shared" si="3"/>
        <v>0.5</v>
      </c>
      <c r="N5" s="7">
        <f t="shared" si="3"/>
        <v>1</v>
      </c>
    </row>
    <row r="6" spans="1:17" ht="15.75" customHeight="1">
      <c r="A6" s="1"/>
      <c r="D6" s="8"/>
      <c r="G6" s="3" t="s">
        <v>2318</v>
      </c>
      <c r="H6" s="8">
        <f t="shared" ref="H6:N6" si="4">IF(H5&gt;0.5, 100/(1-1/H5),100/H5-100)</f>
        <v>100</v>
      </c>
      <c r="I6" s="8">
        <f t="shared" si="4"/>
        <v>100</v>
      </c>
      <c r="J6" s="8">
        <f t="shared" si="4"/>
        <v>100</v>
      </c>
      <c r="K6" s="8">
        <f t="shared" si="4"/>
        <v>100</v>
      </c>
      <c r="L6" s="8">
        <f t="shared" si="4"/>
        <v>200</v>
      </c>
      <c r="M6" s="8">
        <f t="shared" si="4"/>
        <v>100</v>
      </c>
      <c r="N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N7" si="5">COUNTIFS($A$12:$A$99,"&lt;="&amp;$B$2,$H$12:$H$99,"&gt;0",$D$12:$D$99,"&lt;&gt;@*",H$12:H$99,"&lt;"&amp;H$2)/COUNTIFS($A$12:$A$99,"&lt;="&amp;$B$2,$H$12:$H$99,"&gt;0",$D$12:$D$99,"&lt;&gt;@*",H$12:H$99,"&lt;&gt;"&amp;H$2)</f>
        <v>0.5</v>
      </c>
      <c r="I7" s="7">
        <f t="shared" si="5"/>
        <v>1</v>
      </c>
      <c r="J7" s="7">
        <f t="shared" si="5"/>
        <v>0.5</v>
      </c>
      <c r="K7" s="7">
        <f t="shared" si="5"/>
        <v>0.5</v>
      </c>
      <c r="L7" s="7">
        <f t="shared" si="5"/>
        <v>0.75</v>
      </c>
      <c r="M7" s="7">
        <f t="shared" si="5"/>
        <v>0.5</v>
      </c>
      <c r="N7" s="7">
        <f t="shared" si="5"/>
        <v>1</v>
      </c>
    </row>
    <row r="8" spans="1:17" ht="15.75" customHeight="1">
      <c r="A8" s="1"/>
      <c r="B8" t="s">
        <v>62</v>
      </c>
      <c r="F8" s="8"/>
      <c r="G8" s="3" t="s">
        <v>2318</v>
      </c>
      <c r="H8" s="8">
        <f t="shared" ref="H8:N8" si="6">IF(H7&gt;0.5, 100/(1-1/H7),100/H7-100)</f>
        <v>100</v>
      </c>
      <c r="I8" s="8" t="e">
        <f t="shared" si="6"/>
        <v>#DIV/0!</v>
      </c>
      <c r="J8" s="8">
        <f t="shared" si="6"/>
        <v>100</v>
      </c>
      <c r="K8" s="8">
        <f t="shared" si="6"/>
        <v>100</v>
      </c>
      <c r="L8" s="8">
        <f t="shared" si="6"/>
        <v>-300.00000000000006</v>
      </c>
      <c r="M8" s="8">
        <f t="shared" si="6"/>
        <v>100</v>
      </c>
      <c r="N8" s="8" t="e">
        <f t="shared" si="6"/>
        <v>#DIV/0!</v>
      </c>
    </row>
    <row r="9" spans="1:17" ht="15.75" customHeight="1">
      <c r="A9" s="1"/>
      <c r="B9" s="1" t="s">
        <v>2914</v>
      </c>
      <c r="C9" s="1"/>
      <c r="D9" s="14"/>
      <c r="E9" s="14"/>
      <c r="F9" s="14"/>
      <c r="G9" s="23" t="s">
        <v>2321</v>
      </c>
      <c r="H9" s="24" t="str">
        <f>INDEX(espn!$O:$O,MATCH(B8,espn!$A:$A,0),1)</f>
        <v>22</v>
      </c>
      <c r="I9" s="24" t="str">
        <f>INDEX(espn!$P:$P,MATCH(B8,espn!$A:$A,0),1)</f>
        <v>35</v>
      </c>
      <c r="J9" s="24">
        <f>INDEX(espn!$C:$C,MATCH(B8,espn!$A:$A,0),1)</f>
        <v>241</v>
      </c>
      <c r="K9" s="24"/>
      <c r="L9" s="24"/>
      <c r="M9" s="24">
        <f>INDEX(espn!$G:$G,MATCH(B8,espn!$A:$A,0),1)</f>
        <v>20</v>
      </c>
      <c r="N9" s="24">
        <f>INDEX(espn!$F:$F,MATCH(B8,espn!$A:$A,0),1)</f>
        <v>4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797</v>
      </c>
      <c r="I11" s="19" t="s">
        <v>798</v>
      </c>
      <c r="J11" s="19" t="s">
        <v>2328</v>
      </c>
      <c r="K11" s="19" t="s">
        <v>2329</v>
      </c>
      <c r="L11" s="19" t="s">
        <v>2330</v>
      </c>
      <c r="M11" s="19" t="s">
        <v>2331</v>
      </c>
      <c r="N11" s="19" t="s">
        <v>2332</v>
      </c>
    </row>
    <row r="12" spans="1:17" ht="15.75" customHeight="1">
      <c r="A12" s="10">
        <f t="shared" ref="A12:A43" si="7">COUNTIF(H12:H99,"&gt;0")</f>
        <v>22</v>
      </c>
      <c r="B12" s="11" t="s">
        <v>2382</v>
      </c>
      <c r="C12" s="11" t="s">
        <v>2387</v>
      </c>
      <c r="D12" s="17">
        <v>0</v>
      </c>
      <c r="E12" s="17" t="s">
        <v>2410</v>
      </c>
      <c r="F12" s="17" t="s">
        <v>2915</v>
      </c>
      <c r="G12" s="17" t="s">
        <v>2345</v>
      </c>
      <c r="H12" s="21">
        <v>26</v>
      </c>
      <c r="I12" s="21">
        <v>43</v>
      </c>
      <c r="J12" s="21">
        <v>303</v>
      </c>
      <c r="K12" s="21">
        <v>1</v>
      </c>
      <c r="L12" s="21">
        <v>0</v>
      </c>
      <c r="M12" s="21">
        <v>9</v>
      </c>
      <c r="N12" s="21">
        <v>3</v>
      </c>
    </row>
    <row r="13" spans="1:17" ht="15.75" customHeight="1">
      <c r="A13" s="10">
        <f t="shared" si="7"/>
        <v>21</v>
      </c>
      <c r="B13" s="12" t="s">
        <v>2394</v>
      </c>
      <c r="C13" s="12" t="s">
        <v>2387</v>
      </c>
      <c r="D13" s="18" t="s">
        <v>2342</v>
      </c>
      <c r="E13" s="18" t="s">
        <v>2395</v>
      </c>
      <c r="F13" s="18" t="s">
        <v>2396</v>
      </c>
      <c r="G13" s="18" t="s">
        <v>2345</v>
      </c>
      <c r="H13" s="22">
        <v>25</v>
      </c>
      <c r="I13" s="22">
        <v>31</v>
      </c>
      <c r="J13" s="22">
        <v>231</v>
      </c>
      <c r="K13" s="22">
        <v>3</v>
      </c>
      <c r="L13" s="22">
        <v>1</v>
      </c>
      <c r="M13" s="22">
        <v>2</v>
      </c>
      <c r="N13" s="22">
        <v>1</v>
      </c>
    </row>
    <row r="14" spans="1:17" ht="15.75" customHeight="1">
      <c r="A14" s="10">
        <f t="shared" si="7"/>
        <v>20</v>
      </c>
      <c r="B14" s="11" t="s">
        <v>2346</v>
      </c>
      <c r="C14" s="11" t="s">
        <v>2387</v>
      </c>
      <c r="D14" s="17">
        <v>0</v>
      </c>
      <c r="E14" s="17" t="s">
        <v>2370</v>
      </c>
      <c r="F14" s="17" t="s">
        <v>2916</v>
      </c>
      <c r="G14" s="17" t="s">
        <v>2345</v>
      </c>
      <c r="H14" s="21">
        <v>2</v>
      </c>
      <c r="I14" s="21">
        <v>3</v>
      </c>
      <c r="J14" s="21">
        <v>9</v>
      </c>
      <c r="K14" s="21">
        <v>0</v>
      </c>
      <c r="L14" s="21">
        <v>0</v>
      </c>
      <c r="M14" s="21">
        <v>0</v>
      </c>
      <c r="N14" s="21">
        <v>0</v>
      </c>
    </row>
    <row r="15" spans="1:17" ht="15.75" customHeight="1">
      <c r="A15" s="10">
        <f t="shared" si="7"/>
        <v>19</v>
      </c>
      <c r="B15" s="12" t="s">
        <v>2402</v>
      </c>
      <c r="C15" s="12" t="s">
        <v>2387</v>
      </c>
      <c r="D15" s="18">
        <v>0</v>
      </c>
      <c r="E15" s="18" t="s">
        <v>2403</v>
      </c>
      <c r="F15" s="18" t="s">
        <v>2404</v>
      </c>
      <c r="G15" s="18" t="s">
        <v>2345</v>
      </c>
      <c r="H15" s="22">
        <v>34</v>
      </c>
      <c r="I15" s="22">
        <v>54</v>
      </c>
      <c r="J15" s="22">
        <v>251</v>
      </c>
      <c r="K15" s="22">
        <v>2</v>
      </c>
      <c r="L15" s="22">
        <v>0</v>
      </c>
      <c r="M15" s="22">
        <v>0</v>
      </c>
      <c r="N15" s="22">
        <v>0</v>
      </c>
    </row>
    <row r="16" spans="1:17" ht="15.75" customHeight="1">
      <c r="A16" s="10">
        <f t="shared" si="7"/>
        <v>18</v>
      </c>
      <c r="B16" s="11" t="s">
        <v>2406</v>
      </c>
      <c r="C16" s="11" t="s">
        <v>2387</v>
      </c>
      <c r="D16" s="17">
        <v>0</v>
      </c>
      <c r="E16" s="17" t="s">
        <v>2352</v>
      </c>
      <c r="F16" s="17" t="s">
        <v>2407</v>
      </c>
      <c r="G16" s="17" t="s">
        <v>2345</v>
      </c>
      <c r="H16" s="21">
        <v>23</v>
      </c>
      <c r="I16" s="21">
        <v>35</v>
      </c>
      <c r="J16" s="21">
        <v>253</v>
      </c>
      <c r="K16" s="21">
        <v>0</v>
      </c>
      <c r="L16" s="21">
        <v>1</v>
      </c>
      <c r="M16" s="21">
        <v>10</v>
      </c>
      <c r="N16" s="21">
        <v>4</v>
      </c>
    </row>
    <row r="17" spans="1:14" ht="15.75" customHeight="1">
      <c r="A17" s="10">
        <f t="shared" si="7"/>
        <v>17</v>
      </c>
      <c r="B17" s="12" t="s">
        <v>2409</v>
      </c>
      <c r="C17" s="12" t="s">
        <v>2387</v>
      </c>
      <c r="D17" s="18" t="s">
        <v>2342</v>
      </c>
      <c r="E17" s="18" t="s">
        <v>2410</v>
      </c>
      <c r="F17" s="18" t="s">
        <v>2411</v>
      </c>
      <c r="G17" s="18" t="s">
        <v>2345</v>
      </c>
      <c r="H17" s="22">
        <v>10</v>
      </c>
      <c r="I17" s="22">
        <v>21</v>
      </c>
      <c r="J17" s="22">
        <v>125</v>
      </c>
      <c r="K17" s="22">
        <v>0</v>
      </c>
      <c r="L17" s="22">
        <v>0</v>
      </c>
      <c r="M17" s="22">
        <v>15</v>
      </c>
      <c r="N17" s="22">
        <v>2</v>
      </c>
    </row>
    <row r="18" spans="1:14" ht="15.75" customHeight="1">
      <c r="A18" s="10">
        <f t="shared" si="7"/>
        <v>16</v>
      </c>
      <c r="B18" s="11" t="s">
        <v>2481</v>
      </c>
      <c r="C18" s="11" t="s">
        <v>2387</v>
      </c>
      <c r="D18" s="17">
        <v>0</v>
      </c>
      <c r="E18" s="17" t="s">
        <v>2440</v>
      </c>
      <c r="F18" s="17" t="s">
        <v>2591</v>
      </c>
      <c r="G18" s="17" t="s">
        <v>2345</v>
      </c>
      <c r="H18" s="21">
        <v>16</v>
      </c>
      <c r="I18" s="21">
        <v>23</v>
      </c>
      <c r="J18" s="21">
        <v>173</v>
      </c>
      <c r="K18" s="21">
        <v>3</v>
      </c>
      <c r="L18" s="21">
        <v>0</v>
      </c>
      <c r="M18" s="21">
        <v>8</v>
      </c>
      <c r="N18" s="21">
        <v>3</v>
      </c>
    </row>
    <row r="19" spans="1:14" ht="15.75" customHeight="1">
      <c r="A19" s="10">
        <f t="shared" si="7"/>
        <v>15</v>
      </c>
      <c r="B19" s="12" t="s">
        <v>2470</v>
      </c>
      <c r="C19" s="12" t="s">
        <v>2387</v>
      </c>
      <c r="D19" s="18" t="s">
        <v>2342</v>
      </c>
      <c r="E19" s="18" t="s">
        <v>2355</v>
      </c>
      <c r="F19" s="18" t="s">
        <v>2917</v>
      </c>
      <c r="G19" s="18" t="s">
        <v>2345</v>
      </c>
      <c r="H19" s="22">
        <v>24</v>
      </c>
      <c r="I19" s="22">
        <v>43</v>
      </c>
      <c r="J19" s="22">
        <v>190</v>
      </c>
      <c r="K19" s="22">
        <v>1</v>
      </c>
      <c r="L19" s="22">
        <v>1</v>
      </c>
      <c r="M19" s="22">
        <v>4</v>
      </c>
      <c r="N19" s="22">
        <v>1</v>
      </c>
    </row>
    <row r="20" spans="1:14" ht="15.75" customHeight="1">
      <c r="A20" s="10">
        <f t="shared" si="7"/>
        <v>14</v>
      </c>
      <c r="B20" s="11" t="s">
        <v>2471</v>
      </c>
      <c r="C20" s="11" t="s">
        <v>2387</v>
      </c>
      <c r="D20" s="17">
        <v>0</v>
      </c>
      <c r="E20" s="17" t="s">
        <v>287</v>
      </c>
      <c r="F20" s="17" t="s">
        <v>2918</v>
      </c>
      <c r="G20" s="17" t="s">
        <v>2345</v>
      </c>
      <c r="H20" s="21">
        <v>25</v>
      </c>
      <c r="I20" s="21">
        <v>41</v>
      </c>
      <c r="J20" s="21">
        <v>278</v>
      </c>
      <c r="K20" s="21">
        <v>1</v>
      </c>
      <c r="L20" s="21">
        <v>2</v>
      </c>
      <c r="M20" s="21">
        <v>18</v>
      </c>
      <c r="N20" s="21">
        <v>7</v>
      </c>
    </row>
    <row r="21" spans="1:14" ht="15.75" customHeight="1">
      <c r="A21" s="10">
        <f t="shared" si="7"/>
        <v>13</v>
      </c>
      <c r="B21" s="12" t="s">
        <v>2412</v>
      </c>
      <c r="C21" s="12" t="s">
        <v>2387</v>
      </c>
      <c r="D21" s="18" t="s">
        <v>2342</v>
      </c>
      <c r="E21" s="18" t="s">
        <v>2440</v>
      </c>
      <c r="F21" s="18" t="s">
        <v>2919</v>
      </c>
      <c r="G21" s="18" t="s">
        <v>2345</v>
      </c>
      <c r="H21" s="22">
        <v>29</v>
      </c>
      <c r="I21" s="22">
        <v>38</v>
      </c>
      <c r="J21" s="22">
        <v>338</v>
      </c>
      <c r="K21" s="22">
        <v>3</v>
      </c>
      <c r="L21" s="22">
        <v>1</v>
      </c>
      <c r="M21" s="22">
        <v>4</v>
      </c>
      <c r="N21" s="22">
        <v>4</v>
      </c>
    </row>
    <row r="22" spans="1:14" ht="15.75" customHeight="1">
      <c r="A22" s="10">
        <f t="shared" si="7"/>
        <v>12</v>
      </c>
      <c r="B22" s="11" t="s">
        <v>2414</v>
      </c>
      <c r="C22" s="11" t="s">
        <v>2387</v>
      </c>
      <c r="D22" s="17">
        <v>0</v>
      </c>
      <c r="E22" s="17" t="s">
        <v>2383</v>
      </c>
      <c r="F22" s="17" t="s">
        <v>2517</v>
      </c>
      <c r="G22" s="17" t="s">
        <v>2345</v>
      </c>
      <c r="H22" s="21">
        <v>23</v>
      </c>
      <c r="I22" s="21">
        <v>31</v>
      </c>
      <c r="J22" s="21">
        <v>244</v>
      </c>
      <c r="K22" s="21">
        <v>3</v>
      </c>
      <c r="L22" s="21">
        <v>1</v>
      </c>
      <c r="M22" s="21">
        <v>63</v>
      </c>
      <c r="N22" s="21">
        <v>10</v>
      </c>
    </row>
    <row r="23" spans="1:14" ht="15.75" customHeight="1">
      <c r="A23" s="10">
        <f t="shared" si="7"/>
        <v>11</v>
      </c>
      <c r="B23" s="12" t="s">
        <v>2417</v>
      </c>
      <c r="C23" s="12" t="s">
        <v>2387</v>
      </c>
      <c r="D23" s="18" t="s">
        <v>2342</v>
      </c>
      <c r="E23" s="18" t="s">
        <v>2359</v>
      </c>
      <c r="F23" s="18" t="s">
        <v>2920</v>
      </c>
      <c r="G23" s="18" t="s">
        <v>2345</v>
      </c>
      <c r="H23" s="22">
        <v>29</v>
      </c>
      <c r="I23" s="22">
        <v>53</v>
      </c>
      <c r="J23" s="22">
        <v>334</v>
      </c>
      <c r="K23" s="22">
        <v>1</v>
      </c>
      <c r="L23" s="22">
        <v>2</v>
      </c>
      <c r="M23" s="22">
        <v>29</v>
      </c>
      <c r="N23" s="22">
        <v>4</v>
      </c>
    </row>
    <row r="24" spans="1:14" ht="15.75" customHeight="1">
      <c r="A24" s="10">
        <f t="shared" si="7"/>
        <v>10</v>
      </c>
      <c r="B24" s="11" t="s">
        <v>2419</v>
      </c>
      <c r="C24" s="11" t="s">
        <v>2387</v>
      </c>
      <c r="D24" s="17">
        <v>0</v>
      </c>
      <c r="E24" s="17" t="s">
        <v>2377</v>
      </c>
      <c r="F24" s="17" t="s">
        <v>2585</v>
      </c>
      <c r="G24" s="17" t="s">
        <v>2345</v>
      </c>
      <c r="H24" s="21">
        <v>18</v>
      </c>
      <c r="I24" s="21">
        <v>34</v>
      </c>
      <c r="J24" s="21">
        <v>157</v>
      </c>
      <c r="K24" s="21">
        <v>0</v>
      </c>
      <c r="L24" s="21">
        <v>0</v>
      </c>
      <c r="M24" s="21">
        <v>20</v>
      </c>
      <c r="N24" s="21">
        <v>6</v>
      </c>
    </row>
    <row r="25" spans="1:14" ht="15.75" customHeight="1">
      <c r="A25" s="10">
        <f t="shared" si="7"/>
        <v>9</v>
      </c>
      <c r="B25" s="12" t="s">
        <v>2422</v>
      </c>
      <c r="C25" s="12" t="s">
        <v>2387</v>
      </c>
      <c r="D25" s="18" t="s">
        <v>2342</v>
      </c>
      <c r="E25" s="18" t="s">
        <v>2370</v>
      </c>
      <c r="F25" s="18" t="s">
        <v>2921</v>
      </c>
      <c r="G25" s="18" t="s">
        <v>2345</v>
      </c>
      <c r="H25" s="22">
        <v>26</v>
      </c>
      <c r="I25" s="22">
        <v>37</v>
      </c>
      <c r="J25" s="22">
        <v>207</v>
      </c>
      <c r="K25" s="22">
        <v>0</v>
      </c>
      <c r="L25" s="22">
        <v>0</v>
      </c>
      <c r="M25" s="22">
        <v>1</v>
      </c>
      <c r="N25" s="22">
        <v>2</v>
      </c>
    </row>
    <row r="26" spans="1:14" ht="15.75" customHeight="1">
      <c r="A26" s="10">
        <f t="shared" si="7"/>
        <v>8</v>
      </c>
      <c r="B26" s="11" t="s">
        <v>2639</v>
      </c>
      <c r="C26" s="11" t="s">
        <v>2387</v>
      </c>
      <c r="D26" s="17" t="s">
        <v>2342</v>
      </c>
      <c r="E26" s="17" t="s">
        <v>2440</v>
      </c>
      <c r="F26" s="17" t="s">
        <v>2762</v>
      </c>
      <c r="G26" s="17" t="s">
        <v>2345</v>
      </c>
      <c r="H26" s="21">
        <v>20</v>
      </c>
      <c r="I26" s="21">
        <v>36</v>
      </c>
      <c r="J26" s="21">
        <v>242</v>
      </c>
      <c r="K26" s="21">
        <v>3</v>
      </c>
      <c r="L26" s="21">
        <v>0</v>
      </c>
      <c r="M26" s="21">
        <v>26</v>
      </c>
      <c r="N26" s="21">
        <v>3</v>
      </c>
    </row>
    <row r="27" spans="1:14" ht="15.75" customHeight="1">
      <c r="A27" s="10">
        <f t="shared" si="7"/>
        <v>7</v>
      </c>
      <c r="B27" s="12" t="s">
        <v>2641</v>
      </c>
      <c r="C27" s="12" t="s">
        <v>2387</v>
      </c>
      <c r="D27" s="18">
        <v>0</v>
      </c>
      <c r="E27" s="18" t="s">
        <v>287</v>
      </c>
      <c r="F27" s="18" t="s">
        <v>2922</v>
      </c>
      <c r="G27" s="18" t="s">
        <v>2345</v>
      </c>
      <c r="H27" s="22">
        <v>18</v>
      </c>
      <c r="I27" s="22">
        <v>28</v>
      </c>
      <c r="J27" s="22">
        <v>190</v>
      </c>
      <c r="K27" s="22">
        <v>2</v>
      </c>
      <c r="L27" s="22">
        <v>2</v>
      </c>
      <c r="M27" s="22">
        <v>16</v>
      </c>
      <c r="N27" s="22">
        <v>4</v>
      </c>
    </row>
    <row r="28" spans="1:14" ht="15.75" customHeight="1">
      <c r="A28" s="10">
        <f t="shared" si="7"/>
        <v>6</v>
      </c>
      <c r="B28" s="11" t="s">
        <v>2642</v>
      </c>
      <c r="C28" s="11" t="s">
        <v>2387</v>
      </c>
      <c r="D28" s="17" t="s">
        <v>2342</v>
      </c>
      <c r="E28" s="17" t="s">
        <v>2415</v>
      </c>
      <c r="F28" s="17" t="s">
        <v>2923</v>
      </c>
      <c r="G28" s="17" t="s">
        <v>2345</v>
      </c>
      <c r="H28" s="21">
        <v>13</v>
      </c>
      <c r="I28" s="21">
        <v>22</v>
      </c>
      <c r="J28" s="21">
        <v>128</v>
      </c>
      <c r="K28" s="21">
        <v>1</v>
      </c>
      <c r="L28" s="21">
        <v>1</v>
      </c>
      <c r="M28" s="21">
        <v>45</v>
      </c>
      <c r="N28" s="21">
        <v>1</v>
      </c>
    </row>
    <row r="29" spans="1:14" ht="15.75" customHeight="1">
      <c r="A29" s="10">
        <f t="shared" si="7"/>
        <v>5</v>
      </c>
      <c r="B29" s="12" t="s">
        <v>2656</v>
      </c>
      <c r="C29" s="12" t="s">
        <v>2387</v>
      </c>
      <c r="D29" s="18" t="s">
        <v>2342</v>
      </c>
      <c r="E29" s="18" t="s">
        <v>2359</v>
      </c>
      <c r="F29" s="18" t="s">
        <v>2924</v>
      </c>
      <c r="G29" s="18" t="s">
        <v>2345</v>
      </c>
      <c r="H29" s="22">
        <v>26</v>
      </c>
      <c r="I29" s="22">
        <v>46</v>
      </c>
      <c r="J29" s="22">
        <v>242</v>
      </c>
      <c r="K29" s="22">
        <v>3</v>
      </c>
      <c r="L29" s="22">
        <v>2</v>
      </c>
      <c r="M29" s="22">
        <v>10</v>
      </c>
      <c r="N29" s="22">
        <v>3</v>
      </c>
    </row>
    <row r="30" spans="1:14" ht="15.75" customHeight="1">
      <c r="A30" s="10">
        <f t="shared" si="7"/>
        <v>4</v>
      </c>
      <c r="B30" s="11" t="s">
        <v>2657</v>
      </c>
      <c r="C30" s="11" t="s">
        <v>2387</v>
      </c>
      <c r="D30" s="17">
        <v>0</v>
      </c>
      <c r="E30" s="17" t="s">
        <v>2440</v>
      </c>
      <c r="F30" s="17" t="s">
        <v>2925</v>
      </c>
      <c r="G30" s="17" t="s">
        <v>2345</v>
      </c>
      <c r="H30" s="21">
        <v>26</v>
      </c>
      <c r="I30" s="21">
        <v>34</v>
      </c>
      <c r="J30" s="21">
        <v>267</v>
      </c>
      <c r="K30" s="21">
        <v>1</v>
      </c>
      <c r="L30" s="21">
        <v>0</v>
      </c>
      <c r="M30" s="21">
        <v>6</v>
      </c>
      <c r="N30" s="21">
        <v>3</v>
      </c>
    </row>
    <row r="31" spans="1:14" ht="15.75" customHeight="1">
      <c r="A31" s="10">
        <f t="shared" si="7"/>
        <v>3</v>
      </c>
      <c r="B31" s="12" t="s">
        <v>2659</v>
      </c>
      <c r="C31" s="12" t="s">
        <v>2387</v>
      </c>
      <c r="D31" s="18">
        <v>0</v>
      </c>
      <c r="E31" s="18" t="s">
        <v>2574</v>
      </c>
      <c r="F31" s="18" t="s">
        <v>2926</v>
      </c>
      <c r="G31" s="18" t="s">
        <v>2345</v>
      </c>
      <c r="H31" s="22">
        <v>24</v>
      </c>
      <c r="I31" s="22">
        <v>33</v>
      </c>
      <c r="J31" s="22">
        <v>267</v>
      </c>
      <c r="K31" s="22">
        <v>3</v>
      </c>
      <c r="L31" s="22">
        <v>0</v>
      </c>
      <c r="M31" s="22">
        <v>23</v>
      </c>
      <c r="N31" s="22">
        <v>4</v>
      </c>
    </row>
    <row r="32" spans="1:14" ht="15.75" customHeight="1">
      <c r="A32" s="10">
        <f t="shared" si="7"/>
        <v>2</v>
      </c>
      <c r="B32" s="11" t="s">
        <v>2853</v>
      </c>
      <c r="C32" s="11" t="s">
        <v>2387</v>
      </c>
      <c r="D32" s="17" t="s">
        <v>2342</v>
      </c>
      <c r="E32" s="17" t="s">
        <v>2370</v>
      </c>
      <c r="F32" s="17" t="s">
        <v>2660</v>
      </c>
      <c r="G32" s="17" t="s">
        <v>2345</v>
      </c>
      <c r="H32" s="21">
        <v>15</v>
      </c>
      <c r="I32" s="21">
        <v>21</v>
      </c>
      <c r="J32" s="21">
        <v>202</v>
      </c>
      <c r="K32" s="21">
        <v>1</v>
      </c>
      <c r="L32" s="21">
        <v>1</v>
      </c>
      <c r="M32" s="21">
        <v>34</v>
      </c>
      <c r="N32" s="21">
        <v>8</v>
      </c>
    </row>
    <row r="33" spans="1:14" ht="15.75" customHeight="1">
      <c r="A33" s="10">
        <f t="shared" si="7"/>
        <v>1</v>
      </c>
      <c r="B33" s="12" t="s">
        <v>2661</v>
      </c>
      <c r="C33" s="12" t="s">
        <v>2387</v>
      </c>
      <c r="D33" s="18" t="s">
        <v>2342</v>
      </c>
      <c r="E33" s="18" t="s">
        <v>2548</v>
      </c>
      <c r="F33" s="18" t="s">
        <v>2927</v>
      </c>
      <c r="G33" s="18" t="s">
        <v>2345</v>
      </c>
      <c r="H33" s="22">
        <v>24</v>
      </c>
      <c r="I33" s="22">
        <v>35</v>
      </c>
      <c r="J33" s="22">
        <v>265</v>
      </c>
      <c r="K33" s="22">
        <v>2</v>
      </c>
      <c r="L33" s="22">
        <v>1</v>
      </c>
      <c r="M33" s="22">
        <v>10</v>
      </c>
      <c r="N33" s="22">
        <v>2</v>
      </c>
    </row>
    <row r="34" spans="1:14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/>
    </row>
    <row r="35" spans="1:14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2"/>
    </row>
    <row r="36" spans="1:14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/>
    </row>
    <row r="37" spans="1:14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2"/>
    </row>
    <row r="38" spans="1:14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/>
    </row>
    <row r="39" spans="1:14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2"/>
    </row>
    <row r="40" spans="1:14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/>
    </row>
    <row r="41" spans="1:14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2"/>
    </row>
    <row r="42" spans="1:14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/>
    </row>
    <row r="43" spans="1:14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2"/>
    </row>
    <row r="44" spans="1:14" ht="15.75" customHeight="1">
      <c r="A44" s="10">
        <f t="shared" ref="A44:A75" si="8">COUNTIF(H44:H131,"&gt;0")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/>
    </row>
    <row r="45" spans="1:14" ht="15.75" customHeight="1">
      <c r="A45" s="10">
        <f t="shared" si="8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2"/>
    </row>
    <row r="46" spans="1:14" ht="15.75" customHeight="1">
      <c r="A46" s="10">
        <f t="shared" si="8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/>
    </row>
    <row r="47" spans="1:14" ht="15.75" customHeight="1">
      <c r="A47" s="10">
        <f t="shared" si="8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2"/>
    </row>
    <row r="48" spans="1:14" ht="15.75" customHeight="1">
      <c r="A48" s="10">
        <f t="shared" si="8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/>
    </row>
    <row r="49" spans="1:14" ht="15.75" customHeight="1">
      <c r="A49" s="10">
        <f t="shared" si="8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2"/>
    </row>
    <row r="50" spans="1:14" ht="15.75" customHeight="1">
      <c r="A50" s="10">
        <f t="shared" si="8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/>
    </row>
    <row r="51" spans="1:14" ht="15.75" customHeight="1">
      <c r="A51" s="10">
        <f t="shared" si="8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2"/>
    </row>
    <row r="52" spans="1:14" ht="13" customHeight="1">
      <c r="A52" s="10">
        <f t="shared" si="8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/>
    </row>
    <row r="53" spans="1:14" ht="13" customHeight="1">
      <c r="A53" s="10">
        <f t="shared" si="8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2"/>
    </row>
    <row r="54" spans="1:14" ht="13" customHeight="1">
      <c r="A54" s="10">
        <f t="shared" si="8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/>
    </row>
    <row r="55" spans="1:14" ht="13" customHeight="1">
      <c r="A55" s="10">
        <f t="shared" si="8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2"/>
    </row>
    <row r="56" spans="1:14" ht="13" customHeight="1">
      <c r="A56" s="10">
        <f t="shared" si="8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/>
    </row>
    <row r="57" spans="1:14" ht="13" customHeight="1">
      <c r="A57" s="10">
        <f t="shared" si="8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2"/>
    </row>
    <row r="58" spans="1:14" ht="13" customHeight="1">
      <c r="A58" s="10">
        <f t="shared" si="8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/>
    </row>
    <row r="59" spans="1:14" ht="13" customHeight="1">
      <c r="A59" s="10">
        <f t="shared" si="8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2"/>
    </row>
    <row r="60" spans="1:14" ht="13" customHeight="1">
      <c r="A60" s="10">
        <f t="shared" si="8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/>
    </row>
    <row r="61" spans="1:14" ht="13" customHeight="1">
      <c r="A61" s="10">
        <f t="shared" si="8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2"/>
    </row>
    <row r="62" spans="1:14" ht="13" customHeight="1">
      <c r="A62" s="10">
        <f t="shared" si="8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/>
    </row>
    <row r="63" spans="1:14" ht="13" customHeight="1">
      <c r="A63" s="10">
        <f t="shared" si="8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2"/>
    </row>
    <row r="64" spans="1:14" ht="13" customHeight="1">
      <c r="A64" s="10">
        <f t="shared" si="8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/>
    </row>
    <row r="65" spans="1:14" ht="13" customHeight="1">
      <c r="A65" s="10">
        <f t="shared" si="8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2"/>
    </row>
    <row r="66" spans="1:14" ht="13" customHeight="1">
      <c r="A66" s="10">
        <f t="shared" si="8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/>
    </row>
    <row r="67" spans="1:14" ht="13" customHeight="1">
      <c r="A67" s="10">
        <f t="shared" si="8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2"/>
    </row>
    <row r="68" spans="1:14" ht="13" customHeight="1">
      <c r="A68" s="10">
        <f t="shared" si="8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/>
    </row>
    <row r="69" spans="1:14" ht="13" customHeight="1">
      <c r="A69" s="10">
        <f t="shared" ref="A69:A100" si="9">COUNTIF(H69:H158,"&gt;0")</f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2"/>
    </row>
    <row r="70" spans="1:14" ht="13" customHeight="1">
      <c r="A70" s="10">
        <f t="shared" si="9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/>
    </row>
    <row r="71" spans="1:14" ht="13" customHeight="1">
      <c r="A71" s="10">
        <f t="shared" si="9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2"/>
    </row>
    <row r="72" spans="1:14" ht="13" customHeight="1">
      <c r="A72" s="10">
        <f t="shared" si="9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/>
    </row>
    <row r="73" spans="1:14" ht="13" customHeight="1">
      <c r="A73" s="10">
        <f t="shared" si="9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2"/>
    </row>
    <row r="74" spans="1:14" ht="13" customHeight="1">
      <c r="A74" s="10">
        <f t="shared" si="9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/>
    </row>
    <row r="75" spans="1:14" ht="13" customHeight="1">
      <c r="A75" s="10">
        <f t="shared" si="9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2"/>
    </row>
    <row r="76" spans="1:14" ht="13" customHeight="1">
      <c r="A76" s="10">
        <f t="shared" si="9"/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/>
    </row>
    <row r="77" spans="1:14" ht="13" customHeight="1">
      <c r="A77" s="10">
        <f t="shared" si="9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2"/>
    </row>
    <row r="78" spans="1:14" ht="13" customHeight="1">
      <c r="A78" s="10">
        <f t="shared" si="9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/>
    </row>
    <row r="79" spans="1:14" ht="13" customHeight="1">
      <c r="A79" s="10">
        <f t="shared" si="9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2"/>
    </row>
    <row r="80" spans="1:14" ht="13" customHeight="1">
      <c r="A80" s="10">
        <f t="shared" si="9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/>
    </row>
    <row r="81" spans="1:14" ht="13" customHeight="1">
      <c r="A81" s="10">
        <f t="shared" si="9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2"/>
    </row>
    <row r="82" spans="1:14" ht="13" customHeight="1">
      <c r="A82" s="10">
        <f t="shared" si="9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2"/>
    </row>
    <row r="83" spans="1:14" ht="13" customHeight="1">
      <c r="A83" s="10">
        <f t="shared" si="9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/>
    </row>
    <row r="84" spans="1:14" ht="13" customHeight="1">
      <c r="A84" s="10">
        <f t="shared" si="9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2"/>
    </row>
    <row r="85" spans="1:14" ht="13" customHeight="1">
      <c r="A85" s="10">
        <f t="shared" si="9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2"/>
    </row>
    <row r="86" spans="1:14" ht="15" customHeight="1">
      <c r="A86" s="10">
        <f t="shared" si="9"/>
        <v>0</v>
      </c>
      <c r="B86" s="13"/>
      <c r="C86" s="13"/>
    </row>
    <row r="87" spans="1:14" ht="15" customHeight="1">
      <c r="A87" s="10">
        <f t="shared" si="9"/>
        <v>0</v>
      </c>
      <c r="B87" s="13"/>
      <c r="C87" s="13"/>
    </row>
    <row r="88" spans="1:14" ht="13" customHeight="1">
      <c r="A88" s="10">
        <f t="shared" si="9"/>
        <v>0</v>
      </c>
    </row>
    <row r="89" spans="1:14" ht="13" customHeight="1">
      <c r="A89" s="10">
        <f t="shared" si="9"/>
        <v>0</v>
      </c>
    </row>
    <row r="90" spans="1:14" ht="13" customHeight="1">
      <c r="A90" s="10">
        <f t="shared" si="9"/>
        <v>0</v>
      </c>
    </row>
    <row r="91" spans="1:14" ht="13" customHeight="1">
      <c r="A91" s="10">
        <f t="shared" si="9"/>
        <v>0</v>
      </c>
    </row>
    <row r="92" spans="1:14" ht="13" customHeight="1">
      <c r="A92" s="10">
        <f t="shared" si="9"/>
        <v>0</v>
      </c>
    </row>
    <row r="93" spans="1:14" ht="13" customHeight="1">
      <c r="A93" s="10">
        <f t="shared" si="9"/>
        <v>0</v>
      </c>
    </row>
    <row r="94" spans="1:14" ht="13" customHeight="1">
      <c r="A94" s="10">
        <f t="shared" si="9"/>
        <v>0</v>
      </c>
    </row>
    <row r="95" spans="1:14" ht="13" customHeight="1">
      <c r="A95" s="10">
        <f t="shared" si="9"/>
        <v>0</v>
      </c>
    </row>
    <row r="96" spans="1:14" ht="13" customHeight="1">
      <c r="A96" s="10">
        <f t="shared" si="9"/>
        <v>0</v>
      </c>
    </row>
    <row r="97" spans="1:1" ht="13" customHeight="1">
      <c r="A97" s="10">
        <f t="shared" si="9"/>
        <v>0</v>
      </c>
    </row>
    <row r="98" spans="1:1" ht="13" customHeight="1">
      <c r="A98" s="10">
        <f t="shared" si="9"/>
        <v>0</v>
      </c>
    </row>
    <row r="99" spans="1:1" ht="13" customHeight="1">
      <c r="A99" s="10">
        <f t="shared" si="9"/>
        <v>0</v>
      </c>
    </row>
    <row r="100" spans="1:1" ht="13" customHeight="1">
      <c r="A100" s="10">
        <f t="shared" si="9"/>
        <v>0</v>
      </c>
    </row>
    <row r="101" spans="1:1" ht="13" customHeight="1">
      <c r="A101" s="10">
        <f t="shared" ref="A101:A132" si="10">COUNTIF(H101:H190,"&gt;0")</f>
        <v>0</v>
      </c>
    </row>
    <row r="102" spans="1:1" ht="13" customHeight="1">
      <c r="A102" s="10">
        <f t="shared" si="10"/>
        <v>0</v>
      </c>
    </row>
    <row r="103" spans="1:1" ht="13" customHeight="1">
      <c r="A103" s="10">
        <f t="shared" si="10"/>
        <v>0</v>
      </c>
    </row>
    <row r="104" spans="1:1" ht="13" customHeight="1">
      <c r="A104" s="10">
        <f t="shared" si="10"/>
        <v>0</v>
      </c>
    </row>
    <row r="105" spans="1:1" ht="13" customHeight="1">
      <c r="A105" s="10">
        <f t="shared" si="10"/>
        <v>0</v>
      </c>
    </row>
    <row r="106" spans="1:1" ht="13" customHeight="1">
      <c r="A106" s="10">
        <f t="shared" si="10"/>
        <v>0</v>
      </c>
    </row>
    <row r="107" spans="1:1" ht="13" customHeight="1">
      <c r="A107" s="10">
        <f t="shared" si="10"/>
        <v>0</v>
      </c>
    </row>
    <row r="108" spans="1:1" ht="13" customHeight="1">
      <c r="A108" s="10">
        <f t="shared" si="10"/>
        <v>0</v>
      </c>
    </row>
    <row r="109" spans="1:1" ht="13" customHeight="1">
      <c r="A109" s="10">
        <f t="shared" si="10"/>
        <v>0</v>
      </c>
    </row>
    <row r="110" spans="1:1" ht="13" customHeight="1">
      <c r="A110" s="10">
        <f t="shared" si="10"/>
        <v>0</v>
      </c>
    </row>
    <row r="111" spans="1:1" ht="13" customHeight="1">
      <c r="A111" s="10">
        <f t="shared" si="10"/>
        <v>0</v>
      </c>
    </row>
    <row r="112" spans="1:1" ht="13" customHeight="1">
      <c r="A112" s="10">
        <f t="shared" si="10"/>
        <v>0</v>
      </c>
    </row>
    <row r="113" spans="1:1" ht="13" customHeight="1">
      <c r="A113" s="10">
        <f t="shared" si="10"/>
        <v>0</v>
      </c>
    </row>
    <row r="114" spans="1:1" ht="13" customHeight="1">
      <c r="A114" s="10">
        <f t="shared" si="10"/>
        <v>0</v>
      </c>
    </row>
    <row r="115" spans="1:1" ht="13" customHeight="1">
      <c r="A115" s="10">
        <f t="shared" si="10"/>
        <v>0</v>
      </c>
    </row>
    <row r="116" spans="1:1" ht="13" customHeight="1">
      <c r="A116" s="10">
        <f t="shared" si="10"/>
        <v>0</v>
      </c>
    </row>
    <row r="117" spans="1:1" ht="13" customHeight="1">
      <c r="A117" s="10">
        <f t="shared" si="10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331">
    <outlinePr summaryBelow="0" summaryRight="0"/>
  </sheetPr>
  <dimension ref="A1:Q1002"/>
  <sheetViews>
    <sheetView workbookViewId="0">
      <selection activeCell="I3" sqref="I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6</v>
      </c>
      <c r="I2" s="2">
        <v>70.5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0.42857142857142855</v>
      </c>
      <c r="I3" s="7">
        <f>COUNTIFS($A$12:$A$99,"&lt;="&amp;$B$2,$H$12:$H$99,"&gt;-1",I12:I99,"&lt;"&amp;I$2)/COUNTIFS($H$12:$H$99,"&gt;-1",$A$12:$A$99,"&lt;="&amp;$B$2,I$12:I$99,"&lt;&gt;"&amp;I$2)</f>
        <v>0.3</v>
      </c>
      <c r="J3" s="7">
        <f>COUNTIFS($A$12:$A$99,"&lt;="&amp;$B$2,$H$12:$H$99,"&gt;-1",J12:J99,"&lt;"&amp;J$2)/COUNTIFS($H$12:$H$99,"&gt;-1",$A$12:$A$99,"&lt;="&amp;$B$2,J$12:J$99,"&lt;&gt;"&amp;J$2)</f>
        <v>0.7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133.33333333333334</v>
      </c>
      <c r="I4" s="8">
        <f>IF(I3&gt;0.5, 100/(1-1/I3),100/I3-100)</f>
        <v>233.33333333333337</v>
      </c>
      <c r="J4" s="8">
        <f>IF(J3&gt;0.5, 100/(1-1/J3),100/J3-100)</f>
        <v>-233.33333333333331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0.5</v>
      </c>
      <c r="I5" s="7">
        <f>COUNTIFS($A$12:$A$99,"&lt;="&amp;$B$2,$H$12:$H$99,"&gt;-1",$D$12:$D$99,"@*",I$12:I$99,"&lt;"&amp;I$2)/COUNTIFS($A$12:$A$99,"&lt;="&amp;$B$2,$H$12:$H$99,"&gt;-1",$D$12:$D$99,"@*",I$12:I$99,"&lt;&gt;"&amp;I$2)</f>
        <v>0.33333333333333331</v>
      </c>
      <c r="J5" s="7">
        <f>COUNTIFS($A$12:$A$99,"&lt;="&amp;$B$2,$H$12:$H$99,"&gt;-1",$D$12:$D$99,"@*",J$12:J$99,"&lt;"&amp;J$2)/COUNTIFS($A$12:$A$99,"&lt;="&amp;$B$2,$H$12:$H$99,"&gt;-1",$D$12:$D$99,"@*",J$12:J$99,"&lt;&gt;"&amp;J$2)</f>
        <v>0.83333333333333337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100</v>
      </c>
      <c r="I6" s="8">
        <f>IF(I5&gt;0.5, 100/(1-1/I5),100/I5-100)</f>
        <v>200</v>
      </c>
      <c r="J6" s="8">
        <f>IF(J5&gt;0.5, 100/(1-1/J5),100/J5-100)</f>
        <v>-500.00000000000011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0.25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0.5</v>
      </c>
    </row>
    <row r="8" spans="1:17" ht="15.75" customHeight="1">
      <c r="A8" s="1"/>
      <c r="B8" t="s">
        <v>89</v>
      </c>
      <c r="D8" s="8"/>
      <c r="G8" s="3" t="s">
        <v>2318</v>
      </c>
      <c r="H8" s="8" t="e">
        <f>IF(H7&gt;0.5, 100/(1-1/H7),100/H7-100)</f>
        <v>#DIV/0!</v>
      </c>
      <c r="I8" s="8">
        <f>IF(I7&gt;0.5, 100/(1-1/I7),100/I7-100)</f>
        <v>300</v>
      </c>
      <c r="J8" s="8">
        <f>IF(J7&gt;0.5, 100/(1-1/J7),100/J7-100)</f>
        <v>100</v>
      </c>
    </row>
    <row r="9" spans="1:17" ht="15.75" customHeight="1">
      <c r="A9" s="1"/>
      <c r="B9" s="1" t="s">
        <v>2928</v>
      </c>
      <c r="C9" s="1"/>
      <c r="D9" s="14"/>
      <c r="E9" s="14"/>
      <c r="F9" s="14"/>
      <c r="G9" s="23" t="s">
        <v>2321</v>
      </c>
      <c r="H9" s="24">
        <f>INDEX(espn!$I:$I,MATCH(B8,espn!$A:$A,0),1)</f>
        <v>6</v>
      </c>
      <c r="I9" s="24">
        <f>INDEX(espn!$J:$J,MATCH(B8,espn!$A:$A,0),1)</f>
        <v>75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2382</v>
      </c>
      <c r="C12" s="11" t="s">
        <v>2387</v>
      </c>
      <c r="D12" s="17">
        <v>0</v>
      </c>
      <c r="E12" s="17" t="s">
        <v>2410</v>
      </c>
      <c r="F12" s="17" t="s">
        <v>2915</v>
      </c>
      <c r="G12" s="17" t="s">
        <v>2592</v>
      </c>
      <c r="H12" s="21">
        <v>10</v>
      </c>
      <c r="I12" s="21">
        <v>143</v>
      </c>
      <c r="J12" s="21">
        <v>1</v>
      </c>
    </row>
    <row r="13" spans="1:17" ht="15.75" customHeight="1">
      <c r="A13" s="10">
        <f t="shared" si="0"/>
        <v>21</v>
      </c>
      <c r="B13" s="12" t="s">
        <v>2471</v>
      </c>
      <c r="C13" s="12" t="s">
        <v>2387</v>
      </c>
      <c r="D13" s="18">
        <v>0</v>
      </c>
      <c r="E13" s="18" t="s">
        <v>287</v>
      </c>
      <c r="F13" s="18" t="s">
        <v>2918</v>
      </c>
      <c r="G13" s="18" t="s">
        <v>2601</v>
      </c>
      <c r="H13" s="22">
        <v>6</v>
      </c>
      <c r="I13" s="22">
        <v>131</v>
      </c>
      <c r="J13" s="22">
        <v>1</v>
      </c>
    </row>
    <row r="14" spans="1:17" ht="15.75" customHeight="1">
      <c r="A14" s="10">
        <f t="shared" si="0"/>
        <v>20</v>
      </c>
      <c r="B14" s="11" t="s">
        <v>2412</v>
      </c>
      <c r="C14" s="11" t="s">
        <v>2387</v>
      </c>
      <c r="D14" s="17" t="s">
        <v>2342</v>
      </c>
      <c r="E14" s="17" t="s">
        <v>2440</v>
      </c>
      <c r="F14" s="17" t="s">
        <v>2919</v>
      </c>
      <c r="G14" s="17" t="s">
        <v>2590</v>
      </c>
      <c r="H14" s="21">
        <v>8</v>
      </c>
      <c r="I14" s="21">
        <v>86</v>
      </c>
      <c r="J14" s="21">
        <v>1</v>
      </c>
    </row>
    <row r="15" spans="1:17" ht="15.75" customHeight="1">
      <c r="A15" s="10">
        <f t="shared" si="0"/>
        <v>19</v>
      </c>
      <c r="B15" s="12" t="s">
        <v>2414</v>
      </c>
      <c r="C15" s="12" t="s">
        <v>2387</v>
      </c>
      <c r="D15" s="18">
        <v>0</v>
      </c>
      <c r="E15" s="18" t="s">
        <v>2383</v>
      </c>
      <c r="F15" s="18" t="s">
        <v>2517</v>
      </c>
      <c r="G15" s="18" t="s">
        <v>2527</v>
      </c>
      <c r="H15" s="22">
        <v>5</v>
      </c>
      <c r="I15" s="22">
        <v>48</v>
      </c>
      <c r="J15" s="22">
        <v>2</v>
      </c>
    </row>
    <row r="16" spans="1:17" ht="15.75" customHeight="1">
      <c r="A16" s="10">
        <f t="shared" si="0"/>
        <v>18</v>
      </c>
      <c r="B16" s="11" t="s">
        <v>2417</v>
      </c>
      <c r="C16" s="11" t="s">
        <v>2387</v>
      </c>
      <c r="D16" s="17" t="s">
        <v>2342</v>
      </c>
      <c r="E16" s="17" t="s">
        <v>2359</v>
      </c>
      <c r="F16" s="17" t="s">
        <v>2920</v>
      </c>
      <c r="G16" s="17" t="s">
        <v>2595</v>
      </c>
      <c r="H16" s="21">
        <v>7</v>
      </c>
      <c r="I16" s="21">
        <v>125</v>
      </c>
      <c r="J16" s="21">
        <v>0</v>
      </c>
    </row>
    <row r="17" spans="1:10" ht="15.75" customHeight="1">
      <c r="A17" s="10">
        <f t="shared" si="0"/>
        <v>17</v>
      </c>
      <c r="B17" s="12" t="s">
        <v>2419</v>
      </c>
      <c r="C17" s="12" t="s">
        <v>2387</v>
      </c>
      <c r="D17" s="18">
        <v>0</v>
      </c>
      <c r="E17" s="18" t="s">
        <v>2377</v>
      </c>
      <c r="F17" s="18" t="s">
        <v>2585</v>
      </c>
      <c r="G17" s="18" t="s">
        <v>2592</v>
      </c>
      <c r="H17" s="22">
        <v>6</v>
      </c>
      <c r="I17" s="22">
        <v>53</v>
      </c>
      <c r="J17" s="22">
        <v>0</v>
      </c>
    </row>
    <row r="18" spans="1:10" ht="15.75" customHeight="1">
      <c r="A18" s="10">
        <f t="shared" si="0"/>
        <v>16</v>
      </c>
      <c r="B18" s="11" t="s">
        <v>2422</v>
      </c>
      <c r="C18" s="11" t="s">
        <v>2387</v>
      </c>
      <c r="D18" s="17" t="s">
        <v>2342</v>
      </c>
      <c r="E18" s="17" t="s">
        <v>2370</v>
      </c>
      <c r="F18" s="17" t="s">
        <v>2921</v>
      </c>
      <c r="G18" s="17" t="s">
        <v>2758</v>
      </c>
      <c r="H18" s="21">
        <v>9</v>
      </c>
      <c r="I18" s="21">
        <v>71</v>
      </c>
      <c r="J18" s="21">
        <v>0</v>
      </c>
    </row>
    <row r="19" spans="1:10" ht="15.75" customHeight="1">
      <c r="A19" s="10">
        <f t="shared" si="0"/>
        <v>15</v>
      </c>
      <c r="B19" s="12" t="s">
        <v>2639</v>
      </c>
      <c r="C19" s="12" t="s">
        <v>2387</v>
      </c>
      <c r="D19" s="18" t="s">
        <v>2342</v>
      </c>
      <c r="E19" s="18" t="s">
        <v>2440</v>
      </c>
      <c r="F19" s="18" t="s">
        <v>2762</v>
      </c>
      <c r="G19" s="18" t="s">
        <v>2868</v>
      </c>
      <c r="H19" s="22">
        <v>5</v>
      </c>
      <c r="I19" s="22">
        <v>74</v>
      </c>
      <c r="J19" s="22">
        <v>0</v>
      </c>
    </row>
    <row r="20" spans="1:10" ht="15.75" customHeight="1">
      <c r="A20" s="10">
        <f t="shared" si="0"/>
        <v>14</v>
      </c>
      <c r="B20" s="11" t="s">
        <v>2641</v>
      </c>
      <c r="C20" s="11" t="s">
        <v>2387</v>
      </c>
      <c r="D20" s="17">
        <v>0</v>
      </c>
      <c r="E20" s="17" t="s">
        <v>287</v>
      </c>
      <c r="F20" s="17" t="s">
        <v>2922</v>
      </c>
      <c r="G20" s="17" t="s">
        <v>2868</v>
      </c>
      <c r="H20" s="21">
        <v>3</v>
      </c>
      <c r="I20" s="21">
        <v>33</v>
      </c>
      <c r="J20" s="21">
        <v>0</v>
      </c>
    </row>
    <row r="21" spans="1:10" ht="15.75" customHeight="1">
      <c r="A21" s="10">
        <f t="shared" si="0"/>
        <v>13</v>
      </c>
      <c r="B21" s="12" t="s">
        <v>2642</v>
      </c>
      <c r="C21" s="12" t="s">
        <v>2387</v>
      </c>
      <c r="D21" s="18" t="s">
        <v>2342</v>
      </c>
      <c r="E21" s="18" t="s">
        <v>2415</v>
      </c>
      <c r="F21" s="18" t="s">
        <v>2923</v>
      </c>
      <c r="G21" s="18" t="s">
        <v>2526</v>
      </c>
      <c r="H21" s="22">
        <v>10</v>
      </c>
      <c r="I21" s="22">
        <v>123</v>
      </c>
      <c r="J21" s="22">
        <v>1</v>
      </c>
    </row>
    <row r="22" spans="1:10" ht="15.75" customHeight="1">
      <c r="A22" s="10">
        <f t="shared" si="0"/>
        <v>12</v>
      </c>
      <c r="B22" s="11" t="s">
        <v>2644</v>
      </c>
      <c r="C22" s="11" t="s">
        <v>2387</v>
      </c>
      <c r="D22" s="17">
        <v>0</v>
      </c>
      <c r="E22" s="17" t="s">
        <v>2420</v>
      </c>
      <c r="F22" s="17" t="s">
        <v>2929</v>
      </c>
      <c r="G22" s="17" t="s">
        <v>2601</v>
      </c>
      <c r="H22" s="21">
        <v>7</v>
      </c>
      <c r="I22" s="21">
        <v>101</v>
      </c>
      <c r="J22" s="21">
        <v>1</v>
      </c>
    </row>
    <row r="23" spans="1:10" ht="15.75" customHeight="1">
      <c r="A23" s="10">
        <f t="shared" si="0"/>
        <v>11</v>
      </c>
      <c r="B23" s="12" t="s">
        <v>2646</v>
      </c>
      <c r="C23" s="12" t="s">
        <v>2387</v>
      </c>
      <c r="D23" s="18">
        <v>0</v>
      </c>
      <c r="E23" s="18" t="s">
        <v>2496</v>
      </c>
      <c r="F23" s="18" t="s">
        <v>2806</v>
      </c>
      <c r="G23" s="18" t="s">
        <v>2761</v>
      </c>
      <c r="H23" s="22">
        <v>10</v>
      </c>
      <c r="I23" s="22">
        <v>90</v>
      </c>
      <c r="J23" s="22">
        <v>0</v>
      </c>
    </row>
    <row r="24" spans="1:10" ht="15.75" customHeight="1">
      <c r="A24" s="10">
        <f t="shared" si="0"/>
        <v>10</v>
      </c>
      <c r="B24" s="11" t="s">
        <v>2649</v>
      </c>
      <c r="C24" s="11" t="s">
        <v>2387</v>
      </c>
      <c r="D24" s="17" t="s">
        <v>2342</v>
      </c>
      <c r="E24" s="17" t="s">
        <v>792</v>
      </c>
      <c r="F24" s="17" t="s">
        <v>2629</v>
      </c>
      <c r="G24" s="17" t="s">
        <v>2523</v>
      </c>
      <c r="H24" s="21">
        <v>5</v>
      </c>
      <c r="I24" s="21">
        <v>53</v>
      </c>
      <c r="J24" s="21">
        <v>0</v>
      </c>
    </row>
    <row r="25" spans="1:10" ht="15.75" customHeight="1">
      <c r="A25" s="10">
        <f t="shared" si="0"/>
        <v>9</v>
      </c>
      <c r="B25" s="12" t="s">
        <v>2888</v>
      </c>
      <c r="C25" s="12" t="s">
        <v>2387</v>
      </c>
      <c r="D25" s="18" t="s">
        <v>2342</v>
      </c>
      <c r="E25" s="18" t="s">
        <v>2355</v>
      </c>
      <c r="F25" s="18" t="s">
        <v>2475</v>
      </c>
      <c r="G25" s="18" t="s">
        <v>2434</v>
      </c>
      <c r="H25" s="22">
        <v>4</v>
      </c>
      <c r="I25" s="22">
        <v>70</v>
      </c>
      <c r="J25" s="22">
        <v>0</v>
      </c>
    </row>
    <row r="26" spans="1:10" ht="15.75" customHeight="1">
      <c r="A26" s="10">
        <f t="shared" si="0"/>
        <v>8</v>
      </c>
      <c r="B26" s="11" t="s">
        <v>2651</v>
      </c>
      <c r="C26" s="11" t="s">
        <v>2387</v>
      </c>
      <c r="D26" s="17">
        <v>0</v>
      </c>
      <c r="E26" s="17" t="s">
        <v>2403</v>
      </c>
      <c r="F26" s="17" t="s">
        <v>2374</v>
      </c>
      <c r="G26" s="17" t="s">
        <v>2527</v>
      </c>
      <c r="H26" s="21">
        <v>6</v>
      </c>
      <c r="I26" s="21">
        <v>87</v>
      </c>
      <c r="J26" s="21">
        <v>1</v>
      </c>
    </row>
    <row r="27" spans="1:10" ht="15.75" customHeight="1">
      <c r="A27" s="10">
        <f t="shared" si="0"/>
        <v>7</v>
      </c>
      <c r="B27" s="12" t="s">
        <v>2653</v>
      </c>
      <c r="C27" s="12" t="s">
        <v>2387</v>
      </c>
      <c r="D27" s="18" t="s">
        <v>2342</v>
      </c>
      <c r="E27" s="18" t="s">
        <v>2558</v>
      </c>
      <c r="F27" s="18" t="s">
        <v>2533</v>
      </c>
      <c r="G27" s="18" t="s">
        <v>2595</v>
      </c>
      <c r="H27" s="22">
        <v>7</v>
      </c>
      <c r="I27" s="22">
        <v>81</v>
      </c>
      <c r="J27" s="22">
        <v>0</v>
      </c>
    </row>
    <row r="28" spans="1:10" ht="15.75" customHeight="1">
      <c r="A28" s="10">
        <f t="shared" si="0"/>
        <v>6</v>
      </c>
      <c r="B28" s="11" t="s">
        <v>2851</v>
      </c>
      <c r="C28" s="11" t="s">
        <v>2387</v>
      </c>
      <c r="D28" s="17">
        <v>0</v>
      </c>
      <c r="E28" s="17" t="s">
        <v>2370</v>
      </c>
      <c r="F28" s="17" t="s">
        <v>2930</v>
      </c>
      <c r="G28" s="17" t="s">
        <v>2597</v>
      </c>
      <c r="H28" s="21">
        <v>6</v>
      </c>
      <c r="I28" s="21">
        <v>43</v>
      </c>
      <c r="J28" s="21">
        <v>0</v>
      </c>
    </row>
    <row r="29" spans="1:10" ht="15.75" customHeight="1">
      <c r="A29" s="10">
        <f t="shared" si="0"/>
        <v>5</v>
      </c>
      <c r="B29" s="12" t="s">
        <v>2656</v>
      </c>
      <c r="C29" s="12" t="s">
        <v>2387</v>
      </c>
      <c r="D29" s="18" t="s">
        <v>2342</v>
      </c>
      <c r="E29" s="18" t="s">
        <v>2359</v>
      </c>
      <c r="F29" s="18" t="s">
        <v>2924</v>
      </c>
      <c r="G29" s="18" t="s">
        <v>2592</v>
      </c>
      <c r="H29" s="22">
        <v>8</v>
      </c>
      <c r="I29" s="22">
        <v>74</v>
      </c>
      <c r="J29" s="22">
        <v>2</v>
      </c>
    </row>
    <row r="30" spans="1:10" ht="15.75" customHeight="1">
      <c r="A30" s="10">
        <f t="shared" si="0"/>
        <v>4</v>
      </c>
      <c r="B30" s="11" t="s">
        <v>2657</v>
      </c>
      <c r="C30" s="11" t="s">
        <v>2387</v>
      </c>
      <c r="D30" s="17">
        <v>0</v>
      </c>
      <c r="E30" s="17" t="s">
        <v>2440</v>
      </c>
      <c r="F30" s="17" t="s">
        <v>2925</v>
      </c>
      <c r="G30" s="17" t="s">
        <v>2528</v>
      </c>
      <c r="H30" s="21">
        <v>6</v>
      </c>
      <c r="I30" s="21">
        <v>75</v>
      </c>
      <c r="J30" s="21">
        <v>0</v>
      </c>
    </row>
    <row r="31" spans="1:10" ht="15.75" customHeight="1">
      <c r="A31" s="10">
        <f t="shared" si="0"/>
        <v>3</v>
      </c>
      <c r="B31" s="12" t="s">
        <v>2659</v>
      </c>
      <c r="C31" s="12" t="s">
        <v>2387</v>
      </c>
      <c r="D31" s="18">
        <v>0</v>
      </c>
      <c r="E31" s="18" t="s">
        <v>2574</v>
      </c>
      <c r="F31" s="18" t="s">
        <v>2926</v>
      </c>
      <c r="G31" s="18" t="s">
        <v>2500</v>
      </c>
      <c r="H31" s="22">
        <v>9</v>
      </c>
      <c r="I31" s="22">
        <v>123</v>
      </c>
      <c r="J31" s="22">
        <v>1</v>
      </c>
    </row>
    <row r="32" spans="1:10" ht="15.75" customHeight="1">
      <c r="A32" s="10">
        <f t="shared" si="0"/>
        <v>2</v>
      </c>
      <c r="B32" s="11" t="s">
        <v>2853</v>
      </c>
      <c r="C32" s="11" t="s">
        <v>2387</v>
      </c>
      <c r="D32" s="17" t="s">
        <v>2342</v>
      </c>
      <c r="E32" s="17" t="s">
        <v>2370</v>
      </c>
      <c r="F32" s="17" t="s">
        <v>2660</v>
      </c>
      <c r="G32" s="17" t="s">
        <v>2601</v>
      </c>
      <c r="H32" s="21">
        <v>4</v>
      </c>
      <c r="I32" s="21">
        <v>83</v>
      </c>
      <c r="J32" s="21">
        <v>0</v>
      </c>
    </row>
    <row r="33" spans="1:10" ht="15.75" customHeight="1">
      <c r="A33" s="10">
        <f t="shared" si="0"/>
        <v>1</v>
      </c>
      <c r="B33" s="12" t="s">
        <v>2661</v>
      </c>
      <c r="C33" s="12" t="s">
        <v>2387</v>
      </c>
      <c r="D33" s="18" t="s">
        <v>2342</v>
      </c>
      <c r="E33" s="18" t="s">
        <v>2548</v>
      </c>
      <c r="F33" s="18" t="s">
        <v>2927</v>
      </c>
      <c r="G33" s="18" t="s">
        <v>2860</v>
      </c>
      <c r="H33" s="22">
        <v>10</v>
      </c>
      <c r="I33" s="22">
        <v>103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214">
    <outlinePr summaryBelow="0" summaryRight="0"/>
  </sheetPr>
  <dimension ref="A1:Q1002"/>
  <sheetViews>
    <sheetView workbookViewId="0">
      <selection activeCell="I3" sqref="I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15.5</v>
      </c>
      <c r="I2" s="5">
        <v>64.5</v>
      </c>
      <c r="J2" s="5">
        <v>0.5</v>
      </c>
      <c r="K2" s="2">
        <v>3.5</v>
      </c>
      <c r="L2" s="2">
        <v>20.5</v>
      </c>
      <c r="M2" s="2">
        <v>0.5</v>
      </c>
      <c r="N2" s="5">
        <v>100.5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0.5</v>
      </c>
      <c r="I3" s="7">
        <f t="shared" si="1"/>
        <v>0.4</v>
      </c>
      <c r="J3" s="7">
        <f t="shared" si="1"/>
        <v>0.5</v>
      </c>
      <c r="K3" s="7">
        <f t="shared" si="1"/>
        <v>0.5</v>
      </c>
      <c r="L3" s="7">
        <f t="shared" si="1"/>
        <v>0.3</v>
      </c>
      <c r="M3" s="7">
        <f t="shared" si="1"/>
        <v>0.9</v>
      </c>
      <c r="N3" s="7">
        <f t="shared" si="1"/>
        <v>0.4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O4" si="2">IF(H3&gt;0.5, 100/(1-1/H3),100/H3-100)</f>
        <v>100</v>
      </c>
      <c r="I4" s="8">
        <f t="shared" si="2"/>
        <v>150</v>
      </c>
      <c r="J4" s="8">
        <f t="shared" si="2"/>
        <v>100</v>
      </c>
      <c r="K4" s="8">
        <f t="shared" si="2"/>
        <v>100</v>
      </c>
      <c r="L4" s="8">
        <f t="shared" si="2"/>
        <v>233.33333333333337</v>
      </c>
      <c r="M4" s="8">
        <f t="shared" si="2"/>
        <v>-899.99999999999955</v>
      </c>
      <c r="N4" s="8">
        <f t="shared" si="2"/>
        <v>150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0.5</v>
      </c>
      <c r="I5" s="7">
        <f t="shared" si="3"/>
        <v>0.5</v>
      </c>
      <c r="J5" s="7">
        <f t="shared" si="3"/>
        <v>0.66666666666666663</v>
      </c>
      <c r="K5" s="7">
        <f t="shared" si="3"/>
        <v>0.5</v>
      </c>
      <c r="L5" s="7">
        <f t="shared" si="3"/>
        <v>0.33333333333333331</v>
      </c>
      <c r="M5" s="7">
        <f t="shared" si="3"/>
        <v>0.83333333333333337</v>
      </c>
      <c r="N5" s="7">
        <f t="shared" si="3"/>
        <v>0.5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>
        <f t="shared" ref="H6:O6" si="4">IF(H5&gt;0.5, 100/(1-1/H5),100/H5-100)</f>
        <v>100</v>
      </c>
      <c r="I6" s="8">
        <f t="shared" si="4"/>
        <v>100</v>
      </c>
      <c r="J6" s="8">
        <f t="shared" si="4"/>
        <v>-200</v>
      </c>
      <c r="K6" s="8">
        <f t="shared" si="4"/>
        <v>100</v>
      </c>
      <c r="L6" s="8">
        <f t="shared" si="4"/>
        <v>200</v>
      </c>
      <c r="M6" s="8">
        <f t="shared" si="4"/>
        <v>-500.00000000000011</v>
      </c>
      <c r="N6" s="8">
        <f t="shared" si="4"/>
        <v>100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0.5</v>
      </c>
      <c r="I7" s="7">
        <f t="shared" si="5"/>
        <v>0.25</v>
      </c>
      <c r="J7" s="7">
        <f t="shared" si="5"/>
        <v>0.25</v>
      </c>
      <c r="K7" s="7">
        <f t="shared" si="5"/>
        <v>0.5</v>
      </c>
      <c r="L7" s="7">
        <f t="shared" si="5"/>
        <v>0.25</v>
      </c>
      <c r="M7" s="7">
        <f t="shared" si="5"/>
        <v>1</v>
      </c>
      <c r="N7" s="7">
        <f t="shared" si="5"/>
        <v>0.25</v>
      </c>
      <c r="O7" s="7">
        <f t="shared" si="5"/>
        <v>1</v>
      </c>
    </row>
    <row r="8" spans="1:17" ht="15.75" customHeight="1">
      <c r="A8" s="1"/>
      <c r="B8" t="s">
        <v>65</v>
      </c>
      <c r="F8" s="8"/>
      <c r="G8" s="3" t="s">
        <v>2318</v>
      </c>
      <c r="H8" s="8">
        <f t="shared" ref="H8:O8" si="6">IF(H7&gt;0.5, 100/(1-1/H7),100/H7-100)</f>
        <v>100</v>
      </c>
      <c r="I8" s="8">
        <f t="shared" si="6"/>
        <v>300</v>
      </c>
      <c r="J8" s="8">
        <f t="shared" si="6"/>
        <v>300</v>
      </c>
      <c r="K8" s="8">
        <f t="shared" si="6"/>
        <v>100</v>
      </c>
      <c r="L8" s="8">
        <f t="shared" si="6"/>
        <v>300</v>
      </c>
      <c r="M8" s="8" t="e">
        <f t="shared" si="6"/>
        <v>#DIV/0!</v>
      </c>
      <c r="N8" s="8">
        <f t="shared" si="6"/>
        <v>300</v>
      </c>
      <c r="O8" s="8" t="e">
        <f t="shared" si="6"/>
        <v>#DIV/0!</v>
      </c>
    </row>
    <row r="9" spans="1:17" ht="15.75" customHeight="1">
      <c r="A9" s="1"/>
      <c r="B9" s="1" t="s">
        <v>2931</v>
      </c>
      <c r="C9" s="1"/>
      <c r="D9" s="14"/>
      <c r="E9" s="14"/>
      <c r="F9" s="14"/>
      <c r="G9" s="23" t="s">
        <v>2321</v>
      </c>
      <c r="H9" s="24">
        <f>INDEX(espn!$F:$F,MATCH(B8,espn!$A:$A,0),1)</f>
        <v>17</v>
      </c>
      <c r="I9" s="24">
        <f>INDEX(espn!$G:$G,MATCH(B8,espn!$A:$A,0),1)</f>
        <v>73</v>
      </c>
      <c r="J9" s="24"/>
      <c r="K9" s="24">
        <f>INDEX(espn!$I:$I,MATCH(B8,espn!$A:$A,0),1)</f>
        <v>3</v>
      </c>
      <c r="L9" s="24">
        <f>INDEX(espn!$J:$J,MATCH(B8,espn!$A:$A,0),1)</f>
        <v>23</v>
      </c>
      <c r="M9" s="24"/>
      <c r="N9" s="24">
        <f>I9+L9</f>
        <v>96</v>
      </c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22</v>
      </c>
      <c r="B12" s="11" t="s">
        <v>2481</v>
      </c>
      <c r="C12" s="11" t="s">
        <v>2387</v>
      </c>
      <c r="D12" s="17">
        <v>0</v>
      </c>
      <c r="E12" s="17" t="s">
        <v>2440</v>
      </c>
      <c r="F12" s="17" t="s">
        <v>2591</v>
      </c>
      <c r="G12" s="17" t="s">
        <v>2729</v>
      </c>
      <c r="H12" s="21">
        <v>17</v>
      </c>
      <c r="I12" s="21">
        <v>60</v>
      </c>
      <c r="J12" s="21">
        <v>0</v>
      </c>
      <c r="K12" s="21">
        <v>0</v>
      </c>
      <c r="L12" s="21">
        <v>0</v>
      </c>
      <c r="M12" s="21">
        <v>0</v>
      </c>
      <c r="N12" s="21">
        <f t="shared" ref="N12:N43" si="8">L12+I12</f>
        <v>60</v>
      </c>
      <c r="O12">
        <f t="shared" ref="O12:O43" si="9">M12+J12</f>
        <v>0</v>
      </c>
    </row>
    <row r="13" spans="1:17" ht="15.75" customHeight="1">
      <c r="A13" s="10">
        <f t="shared" si="7"/>
        <v>21</v>
      </c>
      <c r="B13" s="12" t="s">
        <v>2470</v>
      </c>
      <c r="C13" s="12" t="s">
        <v>2387</v>
      </c>
      <c r="D13" s="18" t="s">
        <v>2342</v>
      </c>
      <c r="E13" s="18" t="s">
        <v>2355</v>
      </c>
      <c r="F13" s="18" t="s">
        <v>2917</v>
      </c>
      <c r="G13" s="18" t="s">
        <v>2534</v>
      </c>
      <c r="H13" s="22">
        <v>14</v>
      </c>
      <c r="I13" s="22">
        <v>31</v>
      </c>
      <c r="J13" s="22">
        <v>0</v>
      </c>
      <c r="K13" s="22">
        <v>1</v>
      </c>
      <c r="L13" s="22">
        <v>19</v>
      </c>
      <c r="M13" s="22">
        <v>0</v>
      </c>
      <c r="N13" s="21">
        <f t="shared" si="8"/>
        <v>50</v>
      </c>
      <c r="O13">
        <f t="shared" si="9"/>
        <v>0</v>
      </c>
    </row>
    <row r="14" spans="1:17" ht="15.75" customHeight="1">
      <c r="A14" s="10">
        <f t="shared" si="7"/>
        <v>20</v>
      </c>
      <c r="B14" s="11" t="s">
        <v>2471</v>
      </c>
      <c r="C14" s="11" t="s">
        <v>2387</v>
      </c>
      <c r="D14" s="17">
        <v>0</v>
      </c>
      <c r="E14" s="17" t="s">
        <v>287</v>
      </c>
      <c r="F14" s="17" t="s">
        <v>2918</v>
      </c>
      <c r="G14" s="17" t="s">
        <v>2573</v>
      </c>
      <c r="H14" s="21">
        <v>13</v>
      </c>
      <c r="I14" s="21">
        <v>22</v>
      </c>
      <c r="J14" s="21">
        <v>0</v>
      </c>
      <c r="K14" s="21">
        <v>2</v>
      </c>
      <c r="L14" s="21">
        <v>9</v>
      </c>
      <c r="M14" s="21">
        <v>0</v>
      </c>
      <c r="N14" s="21">
        <f t="shared" si="8"/>
        <v>31</v>
      </c>
      <c r="O14">
        <f t="shared" si="9"/>
        <v>0</v>
      </c>
    </row>
    <row r="15" spans="1:17" ht="15.75" customHeight="1">
      <c r="A15" s="10">
        <f t="shared" si="7"/>
        <v>19</v>
      </c>
      <c r="B15" s="12" t="s">
        <v>2412</v>
      </c>
      <c r="C15" s="12" t="s">
        <v>2387</v>
      </c>
      <c r="D15" s="18" t="s">
        <v>2342</v>
      </c>
      <c r="E15" s="18" t="s">
        <v>2440</v>
      </c>
      <c r="F15" s="18" t="s">
        <v>2919</v>
      </c>
      <c r="G15" s="18" t="s">
        <v>2873</v>
      </c>
      <c r="H15" s="22">
        <v>16</v>
      </c>
      <c r="I15" s="22">
        <v>75</v>
      </c>
      <c r="J15" s="22">
        <v>0</v>
      </c>
      <c r="K15" s="22">
        <v>2</v>
      </c>
      <c r="L15" s="22">
        <v>12</v>
      </c>
      <c r="M15" s="22">
        <v>1</v>
      </c>
      <c r="N15" s="21">
        <f t="shared" si="8"/>
        <v>87</v>
      </c>
      <c r="O15">
        <f t="shared" si="9"/>
        <v>1</v>
      </c>
    </row>
    <row r="16" spans="1:17" ht="15.75" customHeight="1">
      <c r="A16" s="10">
        <f t="shared" si="7"/>
        <v>18</v>
      </c>
      <c r="B16" s="11" t="s">
        <v>2414</v>
      </c>
      <c r="C16" s="11" t="s">
        <v>2387</v>
      </c>
      <c r="D16" s="17">
        <v>0</v>
      </c>
      <c r="E16" s="17" t="s">
        <v>2383</v>
      </c>
      <c r="F16" s="17" t="s">
        <v>2517</v>
      </c>
      <c r="G16" s="17" t="s">
        <v>2502</v>
      </c>
      <c r="H16" s="21">
        <v>20</v>
      </c>
      <c r="I16" s="21">
        <v>86</v>
      </c>
      <c r="J16" s="21">
        <v>0</v>
      </c>
      <c r="K16" s="21">
        <v>0</v>
      </c>
      <c r="L16" s="21">
        <v>0</v>
      </c>
      <c r="M16" s="21">
        <v>0</v>
      </c>
      <c r="N16" s="21">
        <f t="shared" si="8"/>
        <v>86</v>
      </c>
      <c r="O16">
        <f t="shared" si="9"/>
        <v>0</v>
      </c>
    </row>
    <row r="17" spans="1:15" ht="15.75" customHeight="1">
      <c r="A17" s="10">
        <f t="shared" si="7"/>
        <v>17</v>
      </c>
      <c r="B17" s="12" t="s">
        <v>2417</v>
      </c>
      <c r="C17" s="12" t="s">
        <v>2387</v>
      </c>
      <c r="D17" s="18" t="s">
        <v>2342</v>
      </c>
      <c r="E17" s="18" t="s">
        <v>2359</v>
      </c>
      <c r="F17" s="18" t="s">
        <v>2920</v>
      </c>
      <c r="G17" s="18" t="s">
        <v>2505</v>
      </c>
      <c r="H17" s="22">
        <v>14</v>
      </c>
      <c r="I17" s="22">
        <v>39</v>
      </c>
      <c r="J17" s="22">
        <v>0</v>
      </c>
      <c r="K17" s="22">
        <v>1</v>
      </c>
      <c r="L17" s="22">
        <v>10</v>
      </c>
      <c r="M17" s="22">
        <v>0</v>
      </c>
      <c r="N17" s="21">
        <f t="shared" si="8"/>
        <v>49</v>
      </c>
      <c r="O17">
        <f t="shared" si="9"/>
        <v>0</v>
      </c>
    </row>
    <row r="18" spans="1:15" ht="15.75" customHeight="1">
      <c r="A18" s="10">
        <f t="shared" si="7"/>
        <v>16</v>
      </c>
      <c r="B18" s="11" t="s">
        <v>2419</v>
      </c>
      <c r="C18" s="11" t="s">
        <v>2387</v>
      </c>
      <c r="D18" s="17">
        <v>0</v>
      </c>
      <c r="E18" s="17" t="s">
        <v>2377</v>
      </c>
      <c r="F18" s="17" t="s">
        <v>2585</v>
      </c>
      <c r="G18" s="17" t="s">
        <v>2389</v>
      </c>
      <c r="H18" s="21">
        <v>13</v>
      </c>
      <c r="I18" s="21">
        <v>57</v>
      </c>
      <c r="J18" s="21">
        <v>0</v>
      </c>
      <c r="K18" s="21">
        <v>1</v>
      </c>
      <c r="L18" s="21">
        <v>2</v>
      </c>
      <c r="M18" s="21">
        <v>0</v>
      </c>
      <c r="N18" s="21">
        <f t="shared" si="8"/>
        <v>59</v>
      </c>
      <c r="O18">
        <f t="shared" si="9"/>
        <v>0</v>
      </c>
    </row>
    <row r="19" spans="1:15" ht="15.75" customHeight="1">
      <c r="A19" s="10">
        <f t="shared" si="7"/>
        <v>15</v>
      </c>
      <c r="B19" s="12" t="s">
        <v>2422</v>
      </c>
      <c r="C19" s="12" t="s">
        <v>2387</v>
      </c>
      <c r="D19" s="18" t="s">
        <v>2342</v>
      </c>
      <c r="E19" s="18" t="s">
        <v>2370</v>
      </c>
      <c r="F19" s="18" t="s">
        <v>2921</v>
      </c>
      <c r="G19" s="18" t="s">
        <v>2859</v>
      </c>
      <c r="H19" s="22">
        <v>23</v>
      </c>
      <c r="I19" s="22">
        <v>113</v>
      </c>
      <c r="J19" s="22">
        <v>1</v>
      </c>
      <c r="K19" s="22">
        <v>0</v>
      </c>
      <c r="L19" s="22">
        <v>0</v>
      </c>
      <c r="M19" s="22">
        <v>0</v>
      </c>
      <c r="N19" s="21">
        <f t="shared" si="8"/>
        <v>113</v>
      </c>
      <c r="O19">
        <f t="shared" si="9"/>
        <v>1</v>
      </c>
    </row>
    <row r="20" spans="1:15" ht="15.75" customHeight="1">
      <c r="A20" s="10">
        <f t="shared" si="7"/>
        <v>14</v>
      </c>
      <c r="B20" s="11" t="s">
        <v>2639</v>
      </c>
      <c r="C20" s="11" t="s">
        <v>2387</v>
      </c>
      <c r="D20" s="17" t="s">
        <v>2342</v>
      </c>
      <c r="E20" s="17" t="s">
        <v>2440</v>
      </c>
      <c r="F20" s="17" t="s">
        <v>2762</v>
      </c>
      <c r="G20" s="17" t="s">
        <v>2450</v>
      </c>
      <c r="H20" s="21">
        <v>13</v>
      </c>
      <c r="I20" s="21">
        <v>64</v>
      </c>
      <c r="J20" s="21">
        <v>0</v>
      </c>
      <c r="K20" s="21">
        <v>1</v>
      </c>
      <c r="L20" s="21">
        <v>10</v>
      </c>
      <c r="M20" s="21">
        <v>0</v>
      </c>
      <c r="N20" s="21">
        <f t="shared" si="8"/>
        <v>74</v>
      </c>
      <c r="O20">
        <f t="shared" si="9"/>
        <v>0</v>
      </c>
    </row>
    <row r="21" spans="1:15" ht="15.75" customHeight="1">
      <c r="A21" s="10">
        <f t="shared" si="7"/>
        <v>13</v>
      </c>
      <c r="B21" s="12" t="s">
        <v>2641</v>
      </c>
      <c r="C21" s="12" t="s">
        <v>2387</v>
      </c>
      <c r="D21" s="18">
        <v>0</v>
      </c>
      <c r="E21" s="18" t="s">
        <v>287</v>
      </c>
      <c r="F21" s="18" t="s">
        <v>2922</v>
      </c>
      <c r="G21" s="18" t="s">
        <v>2508</v>
      </c>
      <c r="H21" s="22">
        <v>16</v>
      </c>
      <c r="I21" s="22">
        <v>82</v>
      </c>
      <c r="J21" s="22">
        <v>0</v>
      </c>
      <c r="K21" s="22">
        <v>3</v>
      </c>
      <c r="L21" s="22">
        <v>45</v>
      </c>
      <c r="M21" s="22">
        <v>1</v>
      </c>
      <c r="N21" s="21">
        <f t="shared" si="8"/>
        <v>127</v>
      </c>
      <c r="O21">
        <f t="shared" si="9"/>
        <v>1</v>
      </c>
    </row>
    <row r="22" spans="1:15" ht="15.75" customHeight="1">
      <c r="A22" s="10">
        <f t="shared" si="7"/>
        <v>12</v>
      </c>
      <c r="B22" s="11" t="s">
        <v>2642</v>
      </c>
      <c r="C22" s="11" t="s">
        <v>2387</v>
      </c>
      <c r="D22" s="17" t="s">
        <v>2342</v>
      </c>
      <c r="E22" s="17" t="s">
        <v>2415</v>
      </c>
      <c r="F22" s="17" t="s">
        <v>2923</v>
      </c>
      <c r="G22" s="17" t="s">
        <v>2389</v>
      </c>
      <c r="H22" s="21">
        <v>14</v>
      </c>
      <c r="I22" s="21">
        <v>45</v>
      </c>
      <c r="J22" s="21">
        <v>0</v>
      </c>
      <c r="K22" s="21">
        <v>2</v>
      </c>
      <c r="L22" s="21">
        <v>9</v>
      </c>
      <c r="M22" s="21">
        <v>0</v>
      </c>
      <c r="N22" s="21">
        <f t="shared" si="8"/>
        <v>54</v>
      </c>
      <c r="O22">
        <f t="shared" si="9"/>
        <v>0</v>
      </c>
    </row>
    <row r="23" spans="1:15" ht="15.75" customHeight="1">
      <c r="A23" s="10">
        <f t="shared" si="7"/>
        <v>11</v>
      </c>
      <c r="B23" s="12" t="s">
        <v>2644</v>
      </c>
      <c r="C23" s="12" t="s">
        <v>2387</v>
      </c>
      <c r="D23" s="18">
        <v>0</v>
      </c>
      <c r="E23" s="18" t="s">
        <v>2420</v>
      </c>
      <c r="F23" s="18" t="s">
        <v>2929</v>
      </c>
      <c r="G23" s="18" t="s">
        <v>2524</v>
      </c>
      <c r="H23" s="22">
        <v>10</v>
      </c>
      <c r="I23" s="22">
        <v>27</v>
      </c>
      <c r="J23" s="22">
        <v>0</v>
      </c>
      <c r="K23" s="22">
        <v>3</v>
      </c>
      <c r="L23" s="22">
        <v>30</v>
      </c>
      <c r="M23" s="22">
        <v>0</v>
      </c>
      <c r="N23" s="21">
        <f t="shared" si="8"/>
        <v>57</v>
      </c>
      <c r="O23">
        <f t="shared" si="9"/>
        <v>0</v>
      </c>
    </row>
    <row r="24" spans="1:15" ht="15.75" customHeight="1">
      <c r="A24" s="10">
        <f t="shared" si="7"/>
        <v>10</v>
      </c>
      <c r="B24" s="11" t="s">
        <v>2646</v>
      </c>
      <c r="C24" s="11" t="s">
        <v>2387</v>
      </c>
      <c r="D24" s="17">
        <v>0</v>
      </c>
      <c r="E24" s="17" t="s">
        <v>2496</v>
      </c>
      <c r="F24" s="17" t="s">
        <v>2806</v>
      </c>
      <c r="G24" s="17" t="s">
        <v>2567</v>
      </c>
      <c r="H24" s="21">
        <v>10</v>
      </c>
      <c r="I24" s="21">
        <v>29</v>
      </c>
      <c r="J24" s="21">
        <v>1</v>
      </c>
      <c r="K24" s="21">
        <v>7</v>
      </c>
      <c r="L24" s="21">
        <v>30</v>
      </c>
      <c r="M24" s="21">
        <v>0</v>
      </c>
      <c r="N24" s="21">
        <f t="shared" si="8"/>
        <v>59</v>
      </c>
      <c r="O24">
        <f t="shared" si="9"/>
        <v>1</v>
      </c>
    </row>
    <row r="25" spans="1:15" ht="15.75" customHeight="1">
      <c r="A25" s="10">
        <f t="shared" si="7"/>
        <v>9</v>
      </c>
      <c r="B25" s="12" t="s">
        <v>2649</v>
      </c>
      <c r="C25" s="12" t="s">
        <v>2387</v>
      </c>
      <c r="D25" s="18" t="s">
        <v>2342</v>
      </c>
      <c r="E25" s="18" t="s">
        <v>792</v>
      </c>
      <c r="F25" s="18" t="s">
        <v>2629</v>
      </c>
      <c r="G25" s="18" t="s">
        <v>2524</v>
      </c>
      <c r="H25" s="22">
        <v>19</v>
      </c>
      <c r="I25" s="22">
        <v>58</v>
      </c>
      <c r="J25" s="22">
        <v>0</v>
      </c>
      <c r="K25" s="22">
        <v>4</v>
      </c>
      <c r="L25" s="22">
        <v>39</v>
      </c>
      <c r="M25" s="22">
        <v>0</v>
      </c>
      <c r="N25" s="21">
        <f t="shared" si="8"/>
        <v>97</v>
      </c>
      <c r="O25">
        <f t="shared" si="9"/>
        <v>0</v>
      </c>
    </row>
    <row r="26" spans="1:15" ht="15.75" customHeight="1">
      <c r="A26" s="10">
        <f t="shared" si="7"/>
        <v>8</v>
      </c>
      <c r="B26" s="11" t="s">
        <v>2888</v>
      </c>
      <c r="C26" s="11" t="s">
        <v>2387</v>
      </c>
      <c r="D26" s="17" t="s">
        <v>2342</v>
      </c>
      <c r="E26" s="17" t="s">
        <v>2355</v>
      </c>
      <c r="F26" s="17" t="s">
        <v>2475</v>
      </c>
      <c r="G26" s="17" t="s">
        <v>2532</v>
      </c>
      <c r="H26" s="21">
        <v>14</v>
      </c>
      <c r="I26" s="21">
        <v>48</v>
      </c>
      <c r="J26" s="21">
        <v>0</v>
      </c>
      <c r="K26" s="21">
        <v>5</v>
      </c>
      <c r="L26" s="21">
        <v>21</v>
      </c>
      <c r="M26" s="21">
        <v>0</v>
      </c>
      <c r="N26" s="21">
        <f t="shared" si="8"/>
        <v>69</v>
      </c>
      <c r="O26">
        <f t="shared" si="9"/>
        <v>0</v>
      </c>
    </row>
    <row r="27" spans="1:15" ht="15.75" customHeight="1">
      <c r="A27" s="10">
        <f t="shared" si="7"/>
        <v>7</v>
      </c>
      <c r="B27" s="12" t="s">
        <v>2651</v>
      </c>
      <c r="C27" s="12" t="s">
        <v>2387</v>
      </c>
      <c r="D27" s="18">
        <v>0</v>
      </c>
      <c r="E27" s="18" t="s">
        <v>2403</v>
      </c>
      <c r="F27" s="18" t="s">
        <v>2374</v>
      </c>
      <c r="G27" s="18" t="s">
        <v>2753</v>
      </c>
      <c r="H27" s="22">
        <v>21</v>
      </c>
      <c r="I27" s="22">
        <v>89</v>
      </c>
      <c r="J27" s="22">
        <v>0</v>
      </c>
      <c r="K27" s="22">
        <v>2</v>
      </c>
      <c r="L27" s="22">
        <v>16</v>
      </c>
      <c r="M27" s="22">
        <v>0</v>
      </c>
      <c r="N27" s="21">
        <f t="shared" si="8"/>
        <v>105</v>
      </c>
      <c r="O27">
        <f t="shared" si="9"/>
        <v>0</v>
      </c>
    </row>
    <row r="28" spans="1:15" ht="15.75" customHeight="1">
      <c r="A28" s="10">
        <f t="shared" si="7"/>
        <v>6</v>
      </c>
      <c r="B28" s="11" t="s">
        <v>2653</v>
      </c>
      <c r="C28" s="11" t="s">
        <v>2387</v>
      </c>
      <c r="D28" s="17" t="s">
        <v>2342</v>
      </c>
      <c r="E28" s="17" t="s">
        <v>2558</v>
      </c>
      <c r="F28" s="17" t="s">
        <v>2533</v>
      </c>
      <c r="G28" s="17" t="s">
        <v>2859</v>
      </c>
      <c r="H28" s="21">
        <v>14</v>
      </c>
      <c r="I28" s="21">
        <v>30</v>
      </c>
      <c r="J28" s="21">
        <v>0</v>
      </c>
      <c r="K28" s="21">
        <v>3</v>
      </c>
      <c r="L28" s="21">
        <v>12</v>
      </c>
      <c r="M28" s="21">
        <v>0</v>
      </c>
      <c r="N28" s="21">
        <f t="shared" si="8"/>
        <v>42</v>
      </c>
      <c r="O28">
        <f t="shared" si="9"/>
        <v>0</v>
      </c>
    </row>
    <row r="29" spans="1:15" ht="15.75" customHeight="1">
      <c r="A29" s="10">
        <f t="shared" si="7"/>
        <v>5</v>
      </c>
      <c r="B29" s="12" t="s">
        <v>2656</v>
      </c>
      <c r="C29" s="12" t="s">
        <v>2387</v>
      </c>
      <c r="D29" s="18" t="s">
        <v>2342</v>
      </c>
      <c r="E29" s="18" t="s">
        <v>2359</v>
      </c>
      <c r="F29" s="18" t="s">
        <v>2924</v>
      </c>
      <c r="G29" s="18" t="s">
        <v>2524</v>
      </c>
      <c r="H29" s="22">
        <v>11</v>
      </c>
      <c r="I29" s="22">
        <v>103</v>
      </c>
      <c r="J29" s="22">
        <v>0</v>
      </c>
      <c r="K29" s="22">
        <v>5</v>
      </c>
      <c r="L29" s="22">
        <v>40</v>
      </c>
      <c r="M29" s="22">
        <v>1</v>
      </c>
      <c r="N29" s="21">
        <f t="shared" si="8"/>
        <v>143</v>
      </c>
      <c r="O29">
        <f t="shared" si="9"/>
        <v>1</v>
      </c>
    </row>
    <row r="30" spans="1:15" ht="15.75" customHeight="1">
      <c r="A30" s="10">
        <f t="shared" si="7"/>
        <v>4</v>
      </c>
      <c r="B30" s="11" t="s">
        <v>2657</v>
      </c>
      <c r="C30" s="11" t="s">
        <v>2387</v>
      </c>
      <c r="D30" s="17">
        <v>0</v>
      </c>
      <c r="E30" s="17" t="s">
        <v>2440</v>
      </c>
      <c r="F30" s="17" t="s">
        <v>2925</v>
      </c>
      <c r="G30" s="17" t="s">
        <v>2500</v>
      </c>
      <c r="H30" s="21">
        <v>17</v>
      </c>
      <c r="I30" s="21">
        <v>72</v>
      </c>
      <c r="J30" s="21">
        <v>2</v>
      </c>
      <c r="K30" s="21">
        <v>4</v>
      </c>
      <c r="L30" s="21">
        <v>39</v>
      </c>
      <c r="M30" s="21">
        <v>0</v>
      </c>
      <c r="N30" s="21">
        <f t="shared" si="8"/>
        <v>111</v>
      </c>
      <c r="O30">
        <f t="shared" si="9"/>
        <v>2</v>
      </c>
    </row>
    <row r="31" spans="1:15" ht="15.75" customHeight="1">
      <c r="A31" s="10">
        <f t="shared" si="7"/>
        <v>3</v>
      </c>
      <c r="B31" s="12" t="s">
        <v>2659</v>
      </c>
      <c r="C31" s="12" t="s">
        <v>2387</v>
      </c>
      <c r="D31" s="18">
        <v>0</v>
      </c>
      <c r="E31" s="18" t="s">
        <v>2574</v>
      </c>
      <c r="F31" s="18" t="s">
        <v>2926</v>
      </c>
      <c r="G31" s="18" t="s">
        <v>2569</v>
      </c>
      <c r="H31" s="22">
        <v>11</v>
      </c>
      <c r="I31" s="22">
        <v>113</v>
      </c>
      <c r="J31" s="22">
        <v>1</v>
      </c>
      <c r="K31" s="22">
        <v>3</v>
      </c>
      <c r="L31" s="22">
        <v>42</v>
      </c>
      <c r="M31" s="22">
        <v>0</v>
      </c>
      <c r="N31" s="21">
        <f t="shared" si="8"/>
        <v>155</v>
      </c>
      <c r="O31">
        <f t="shared" si="9"/>
        <v>1</v>
      </c>
    </row>
    <row r="32" spans="1:15" ht="15.75" customHeight="1">
      <c r="A32" s="10">
        <f t="shared" si="7"/>
        <v>2</v>
      </c>
      <c r="B32" s="11" t="s">
        <v>2853</v>
      </c>
      <c r="C32" s="11" t="s">
        <v>2387</v>
      </c>
      <c r="D32" s="17" t="s">
        <v>2342</v>
      </c>
      <c r="E32" s="17" t="s">
        <v>2370</v>
      </c>
      <c r="F32" s="17" t="s">
        <v>2660</v>
      </c>
      <c r="G32" s="17" t="s">
        <v>2523</v>
      </c>
      <c r="H32" s="21">
        <v>32</v>
      </c>
      <c r="I32" s="21">
        <v>146</v>
      </c>
      <c r="J32" s="21">
        <v>2</v>
      </c>
      <c r="K32" s="21">
        <v>1</v>
      </c>
      <c r="L32" s="21">
        <v>16</v>
      </c>
      <c r="M32" s="21">
        <v>0</v>
      </c>
      <c r="N32" s="21">
        <f t="shared" si="8"/>
        <v>162</v>
      </c>
      <c r="O32">
        <f t="shared" si="9"/>
        <v>2</v>
      </c>
    </row>
    <row r="33" spans="1:15" ht="15.75" customHeight="1">
      <c r="A33" s="10">
        <f t="shared" si="7"/>
        <v>1</v>
      </c>
      <c r="B33" s="12" t="s">
        <v>2661</v>
      </c>
      <c r="C33" s="12" t="s">
        <v>2387</v>
      </c>
      <c r="D33" s="18" t="s">
        <v>2342</v>
      </c>
      <c r="E33" s="18" t="s">
        <v>2548</v>
      </c>
      <c r="F33" s="18" t="s">
        <v>2927</v>
      </c>
      <c r="G33" s="18" t="s">
        <v>2532</v>
      </c>
      <c r="H33" s="22">
        <v>23</v>
      </c>
      <c r="I33" s="22">
        <v>95</v>
      </c>
      <c r="J33" s="22">
        <v>1</v>
      </c>
      <c r="K33" s="22">
        <v>2</v>
      </c>
      <c r="L33" s="22">
        <v>26</v>
      </c>
      <c r="M33" s="22">
        <v>0</v>
      </c>
      <c r="N33" s="21">
        <f t="shared" si="8"/>
        <v>121</v>
      </c>
      <c r="O33">
        <f t="shared" si="9"/>
        <v>1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">
    <outlinePr summaryBelow="0" summaryRight="0"/>
  </sheetPr>
  <dimension ref="A1:Q1002"/>
  <sheetViews>
    <sheetView workbookViewId="0">
      <selection activeCell="K11" sqref="K11"/>
    </sheetView>
  </sheetViews>
  <sheetFormatPr baseColWidth="10" defaultColWidth="14.5" defaultRowHeight="15.75" customHeight="1"/>
  <cols>
    <col min="1" max="1" width="8.83203125" style="40" customWidth="1"/>
    <col min="2" max="2" width="13" style="40" bestFit="1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9.33203125" style="40" bestFit="1" customWidth="1"/>
    <col min="9" max="9" width="7.5" style="40" customWidth="1"/>
    <col min="10" max="10" width="11.83203125" style="40" customWidth="1"/>
    <col min="11" max="11" width="7.83203125" style="40" customWidth="1"/>
    <col min="12" max="12" width="9.5" style="40" customWidth="1"/>
    <col min="13" max="13" width="10.5" style="40" customWidth="1"/>
    <col min="14" max="14" width="13" style="40" customWidth="1"/>
  </cols>
  <sheetData>
    <row r="1" spans="1:17" ht="15.75" customHeight="1">
      <c r="A1" s="1"/>
      <c r="B1" s="20" t="s">
        <v>2313</v>
      </c>
      <c r="C1" s="20"/>
      <c r="H1" s="20" t="str">
        <f t="shared" ref="H1:N1" si="0">H11</f>
        <v>Comp</v>
      </c>
      <c r="I1" s="20" t="str">
        <f t="shared" si="0"/>
        <v>Att</v>
      </c>
      <c r="J1" s="20" t="str">
        <f t="shared" si="0"/>
        <v>P Yds</v>
      </c>
      <c r="K1" s="20" t="str">
        <f t="shared" si="0"/>
        <v>P TD</v>
      </c>
      <c r="L1" s="20" t="str">
        <f t="shared" si="0"/>
        <v>Int</v>
      </c>
      <c r="M1" s="20" t="str">
        <f t="shared" si="0"/>
        <v>Rush Yds</v>
      </c>
      <c r="N1" s="20" t="str">
        <f t="shared" si="0"/>
        <v>Rush Att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22.5</v>
      </c>
      <c r="I2" s="2">
        <v>36.5</v>
      </c>
      <c r="J2" s="2">
        <v>251.5</v>
      </c>
      <c r="K2" s="2">
        <v>1.5</v>
      </c>
      <c r="L2" s="5">
        <v>0.5</v>
      </c>
      <c r="M2" s="5">
        <v>5.5</v>
      </c>
      <c r="N2" s="5">
        <v>29.5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N3" si="1">COUNTIFS($A$12:$A$99,"&lt;="&amp;$B$2,$H$12:$H$99,"&gt;0",H12:H99,"&lt;"&amp;H$2)/COUNTIFS($H$12:$H$99,"&gt;0",$A$12:$A$99,"&lt;="&amp;$B$2,H$12:H$99,"&lt;&gt;"&amp;H$2)</f>
        <v>0.2</v>
      </c>
      <c r="I3" s="7">
        <f t="shared" si="1"/>
        <v>0.2</v>
      </c>
      <c r="J3" s="7">
        <f t="shared" si="1"/>
        <v>0.5</v>
      </c>
      <c r="K3" s="7">
        <f t="shared" si="1"/>
        <v>0.7</v>
      </c>
      <c r="L3" s="7">
        <f t="shared" si="1"/>
        <v>0.2</v>
      </c>
      <c r="M3" s="7">
        <f t="shared" si="1"/>
        <v>0.9</v>
      </c>
      <c r="N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N4" si="2">IF(H3&gt;0.5, 100/(1-1/H3),100/H3-100)</f>
        <v>400</v>
      </c>
      <c r="I4" s="8">
        <f t="shared" si="2"/>
        <v>400</v>
      </c>
      <c r="J4" s="8">
        <f t="shared" si="2"/>
        <v>100</v>
      </c>
      <c r="K4" s="8">
        <f t="shared" si="2"/>
        <v>-233.33333333333331</v>
      </c>
      <c r="L4" s="8">
        <f t="shared" si="2"/>
        <v>400</v>
      </c>
      <c r="M4" s="8">
        <f t="shared" si="2"/>
        <v>-899.99999999999955</v>
      </c>
      <c r="N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N5" si="3">COUNTIFS($A$12:$A$99,"&lt;="&amp;$B$2,$H$12:$H$99,"&gt;0",$D$12:$D$99,"@*",H$12:H$99,"&lt;"&amp;H$2)/COUNTIFS($A$12:$A$99,"&lt;="&amp;$B$2,$H$12:$H$99,"&gt;0",$D$12:$D$99,"@*",H$12:H$99,"&lt;&gt;"&amp;H$2)</f>
        <v>0</v>
      </c>
      <c r="I5" s="7">
        <f t="shared" si="3"/>
        <v>0</v>
      </c>
      <c r="J5" s="7">
        <f t="shared" si="3"/>
        <v>0.2</v>
      </c>
      <c r="K5" s="7">
        <f t="shared" si="3"/>
        <v>0.6</v>
      </c>
      <c r="L5" s="7">
        <f t="shared" si="3"/>
        <v>0.4</v>
      </c>
      <c r="M5" s="7">
        <f t="shared" si="3"/>
        <v>0.8</v>
      </c>
      <c r="N5" s="7">
        <f t="shared" si="3"/>
        <v>1</v>
      </c>
    </row>
    <row r="6" spans="1:17" ht="15.75" customHeight="1">
      <c r="A6" s="1"/>
      <c r="D6" s="8"/>
      <c r="G6" s="3" t="s">
        <v>2318</v>
      </c>
      <c r="H6" s="8" t="e">
        <f t="shared" ref="H6:N6" si="4">IF(H5&gt;0.5, 100/(1-1/H5),100/H5-100)</f>
        <v>#DIV/0!</v>
      </c>
      <c r="I6" s="8" t="e">
        <f t="shared" si="4"/>
        <v>#DIV/0!</v>
      </c>
      <c r="J6" s="8">
        <f t="shared" si="4"/>
        <v>400</v>
      </c>
      <c r="K6" s="8">
        <f t="shared" si="4"/>
        <v>-149.99999999999997</v>
      </c>
      <c r="L6" s="8">
        <f t="shared" si="4"/>
        <v>150</v>
      </c>
      <c r="M6" s="8">
        <f t="shared" si="4"/>
        <v>-400</v>
      </c>
      <c r="N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N7" si="5">COUNTIFS($A$12:$A$99,"&lt;="&amp;$B$2,$H$12:$H$99,"&gt;0",$D$12:$D$99,"&lt;&gt;@*",H$12:H$99,"&lt;"&amp;H$2)/COUNTIFS($A$12:$A$99,"&lt;="&amp;$B$2,$H$12:$H$99,"&gt;0",$D$12:$D$99,"&lt;&gt;@*",H$12:H$99,"&lt;&gt;"&amp;H$2)</f>
        <v>0.4</v>
      </c>
      <c r="I7" s="7">
        <f t="shared" si="5"/>
        <v>0.4</v>
      </c>
      <c r="J7" s="7">
        <f t="shared" si="5"/>
        <v>0.8</v>
      </c>
      <c r="K7" s="7">
        <f t="shared" si="5"/>
        <v>0.8</v>
      </c>
      <c r="L7" s="7">
        <f t="shared" si="5"/>
        <v>0</v>
      </c>
      <c r="M7" s="7">
        <f t="shared" si="5"/>
        <v>1</v>
      </c>
      <c r="N7" s="7">
        <f t="shared" si="5"/>
        <v>1</v>
      </c>
    </row>
    <row r="8" spans="1:17" ht="15.75" customHeight="1">
      <c r="A8" s="1"/>
      <c r="B8" t="s">
        <v>2932</v>
      </c>
      <c r="F8" s="8"/>
      <c r="G8" s="3" t="s">
        <v>2318</v>
      </c>
      <c r="H8" s="8">
        <f t="shared" ref="H8:N8" si="6">IF(H7&gt;0.5, 100/(1-1/H7),100/H7-100)</f>
        <v>150</v>
      </c>
      <c r="I8" s="8">
        <f t="shared" si="6"/>
        <v>150</v>
      </c>
      <c r="J8" s="8">
        <f t="shared" si="6"/>
        <v>-400</v>
      </c>
      <c r="K8" s="8">
        <f t="shared" si="6"/>
        <v>-400</v>
      </c>
      <c r="L8" s="8" t="e">
        <f t="shared" si="6"/>
        <v>#DIV/0!</v>
      </c>
      <c r="M8" s="8" t="e">
        <f t="shared" si="6"/>
        <v>#DIV/0!</v>
      </c>
      <c r="N8" s="8" t="e">
        <f t="shared" si="6"/>
        <v>#DIV/0!</v>
      </c>
    </row>
    <row r="9" spans="1:17" ht="15.75" customHeight="1">
      <c r="A9" s="1"/>
      <c r="B9" s="1" t="s">
        <v>2933</v>
      </c>
      <c r="C9" s="1"/>
      <c r="D9" s="14"/>
      <c r="E9" s="14"/>
      <c r="F9" s="14"/>
      <c r="G9" s="23" t="s">
        <v>2321</v>
      </c>
      <c r="H9" s="24" t="e">
        <f>INDEX(espn!$O:$O,MATCH(B8,espn!$A:$A,0),1)</f>
        <v>#N/A</v>
      </c>
      <c r="I9" s="24" t="e">
        <f>INDEX(espn!$P:$P,MATCH(B8,espn!$A:$A,0),1)</f>
        <v>#N/A</v>
      </c>
      <c r="J9" s="24" t="e">
        <f>INDEX(espn!$C:$C,MATCH(B8,espn!$A:$A,0),1)</f>
        <v>#N/A</v>
      </c>
      <c r="K9" s="24"/>
      <c r="L9" s="24"/>
      <c r="M9" s="24" t="e">
        <f>INDEX(espn!$G:$G,MATCH(B8,espn!$A:$A,0),1)</f>
        <v>#N/A</v>
      </c>
      <c r="N9" s="24" t="e">
        <f>INDEX(espn!$F:$F,MATCH(B8,espn!$A:$A,0),1)</f>
        <v>#N/A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797</v>
      </c>
      <c r="I11" s="19" t="s">
        <v>798</v>
      </c>
      <c r="J11" s="19" t="s">
        <v>2328</v>
      </c>
      <c r="K11" s="19" t="s">
        <v>2329</v>
      </c>
      <c r="L11" s="19" t="s">
        <v>2330</v>
      </c>
      <c r="M11" s="19" t="s">
        <v>2331</v>
      </c>
      <c r="N11" s="19" t="s">
        <v>2332</v>
      </c>
    </row>
    <row r="12" spans="1:17" ht="15.75" customHeight="1">
      <c r="A12" s="10">
        <f t="shared" ref="A12:A43" si="7">COUNTIF(H12:H99,"&gt;0")</f>
        <v>21</v>
      </c>
      <c r="B12" s="11" t="s">
        <v>2550</v>
      </c>
      <c r="C12" s="11" t="s">
        <v>2410</v>
      </c>
      <c r="D12" s="17">
        <v>0</v>
      </c>
      <c r="E12" s="17" t="s">
        <v>2415</v>
      </c>
      <c r="F12" s="17" t="s">
        <v>2934</v>
      </c>
      <c r="G12" s="17" t="s">
        <v>2345</v>
      </c>
      <c r="H12" s="21">
        <v>23</v>
      </c>
      <c r="I12" s="21">
        <v>30</v>
      </c>
      <c r="J12" s="21">
        <v>246</v>
      </c>
      <c r="K12" s="21">
        <v>0</v>
      </c>
      <c r="L12" s="21">
        <v>0</v>
      </c>
      <c r="M12" s="21">
        <v>-2</v>
      </c>
      <c r="N12" s="21">
        <v>5</v>
      </c>
    </row>
    <row r="13" spans="1:17" ht="15.75" customHeight="1">
      <c r="A13" s="10">
        <f t="shared" si="7"/>
        <v>20</v>
      </c>
      <c r="B13" s="12" t="s">
        <v>2553</v>
      </c>
      <c r="C13" s="12" t="s">
        <v>2410</v>
      </c>
      <c r="D13" s="18">
        <v>0</v>
      </c>
      <c r="E13" s="18" t="s">
        <v>2370</v>
      </c>
      <c r="F13" s="18" t="s">
        <v>2935</v>
      </c>
      <c r="G13" s="18" t="s">
        <v>2345</v>
      </c>
      <c r="H13" s="22">
        <v>26</v>
      </c>
      <c r="I13" s="22">
        <v>33</v>
      </c>
      <c r="J13" s="22">
        <v>352</v>
      </c>
      <c r="K13" s="22">
        <v>3</v>
      </c>
      <c r="L13" s="22">
        <v>0</v>
      </c>
      <c r="M13" s="22">
        <v>0</v>
      </c>
      <c r="N13" s="22">
        <v>0</v>
      </c>
    </row>
    <row r="14" spans="1:17" ht="15.75" customHeight="1">
      <c r="A14" s="10">
        <f t="shared" si="7"/>
        <v>19</v>
      </c>
      <c r="B14" s="11" t="s">
        <v>2936</v>
      </c>
      <c r="C14" s="11" t="s">
        <v>2410</v>
      </c>
      <c r="D14" s="17" t="s">
        <v>2510</v>
      </c>
      <c r="E14" s="17" t="s">
        <v>2347</v>
      </c>
      <c r="F14" s="17" t="s">
        <v>2937</v>
      </c>
      <c r="G14" s="17" t="s">
        <v>2345</v>
      </c>
      <c r="H14" s="21">
        <v>28</v>
      </c>
      <c r="I14" s="21">
        <v>43</v>
      </c>
      <c r="J14" s="21">
        <v>373</v>
      </c>
      <c r="K14" s="21">
        <v>3</v>
      </c>
      <c r="L14" s="21">
        <v>1</v>
      </c>
      <c r="M14" s="21">
        <v>0</v>
      </c>
      <c r="N14" s="21">
        <v>0</v>
      </c>
    </row>
    <row r="15" spans="1:17" ht="15.75" customHeight="1">
      <c r="A15" s="10">
        <f t="shared" si="7"/>
        <v>18</v>
      </c>
      <c r="B15" s="12" t="s">
        <v>2436</v>
      </c>
      <c r="C15" s="12" t="s">
        <v>2410</v>
      </c>
      <c r="D15" s="18">
        <v>0</v>
      </c>
      <c r="E15" s="18" t="s">
        <v>2415</v>
      </c>
      <c r="F15" s="18" t="s">
        <v>2938</v>
      </c>
      <c r="G15" s="18" t="s">
        <v>2345</v>
      </c>
      <c r="H15" s="22">
        <v>19</v>
      </c>
      <c r="I15" s="22">
        <v>34</v>
      </c>
      <c r="J15" s="22">
        <v>117</v>
      </c>
      <c r="K15" s="22">
        <v>0</v>
      </c>
      <c r="L15" s="22">
        <v>1</v>
      </c>
      <c r="M15" s="22">
        <v>-1</v>
      </c>
      <c r="N15" s="22">
        <v>1</v>
      </c>
    </row>
    <row r="16" spans="1:17" ht="15.75" customHeight="1">
      <c r="A16" s="10">
        <f t="shared" si="7"/>
        <v>17</v>
      </c>
      <c r="B16" s="11" t="s">
        <v>2439</v>
      </c>
      <c r="C16" s="11" t="s">
        <v>2410</v>
      </c>
      <c r="D16" s="17" t="s">
        <v>2342</v>
      </c>
      <c r="E16" s="17" t="s">
        <v>2496</v>
      </c>
      <c r="F16" s="17" t="s">
        <v>2939</v>
      </c>
      <c r="G16" s="17" t="s">
        <v>2345</v>
      </c>
      <c r="H16" s="21">
        <v>35</v>
      </c>
      <c r="I16" s="21">
        <v>48</v>
      </c>
      <c r="J16" s="21">
        <v>334</v>
      </c>
      <c r="K16" s="21">
        <v>1</v>
      </c>
      <c r="L16" s="21">
        <v>0</v>
      </c>
      <c r="M16" s="21">
        <v>8</v>
      </c>
      <c r="N16" s="21">
        <v>3</v>
      </c>
    </row>
    <row r="17" spans="1:14" ht="15.75" customHeight="1">
      <c r="A17" s="10">
        <f t="shared" si="7"/>
        <v>16</v>
      </c>
      <c r="B17" s="12" t="s">
        <v>2373</v>
      </c>
      <c r="C17" s="12" t="s">
        <v>2410</v>
      </c>
      <c r="D17" s="18" t="s">
        <v>2342</v>
      </c>
      <c r="E17" s="18" t="s">
        <v>2355</v>
      </c>
      <c r="F17" s="18" t="s">
        <v>2885</v>
      </c>
      <c r="G17" s="18" t="s">
        <v>2345</v>
      </c>
      <c r="H17" s="22">
        <v>24</v>
      </c>
      <c r="I17" s="22">
        <v>31</v>
      </c>
      <c r="J17" s="22">
        <v>270</v>
      </c>
      <c r="K17" s="22">
        <v>0</v>
      </c>
      <c r="L17" s="22">
        <v>1</v>
      </c>
      <c r="M17" s="22">
        <v>5</v>
      </c>
      <c r="N17" s="22">
        <v>2</v>
      </c>
    </row>
    <row r="18" spans="1:14" ht="15.75" customHeight="1">
      <c r="A18" s="10">
        <f t="shared" si="7"/>
        <v>15</v>
      </c>
      <c r="B18" s="11" t="s">
        <v>2376</v>
      </c>
      <c r="C18" s="11" t="s">
        <v>2410</v>
      </c>
      <c r="D18" s="17">
        <v>0</v>
      </c>
      <c r="E18" s="17" t="s">
        <v>2574</v>
      </c>
      <c r="F18" s="17" t="s">
        <v>2940</v>
      </c>
      <c r="G18" s="17" t="s">
        <v>2345</v>
      </c>
      <c r="H18" s="21">
        <v>35</v>
      </c>
      <c r="I18" s="21">
        <v>49</v>
      </c>
      <c r="J18" s="21">
        <v>471</v>
      </c>
      <c r="K18" s="21">
        <v>4</v>
      </c>
      <c r="L18" s="21">
        <v>1</v>
      </c>
      <c r="M18" s="21">
        <v>1</v>
      </c>
      <c r="N18" s="21">
        <v>1</v>
      </c>
    </row>
    <row r="19" spans="1:14" ht="15.75" customHeight="1">
      <c r="A19" s="10">
        <f t="shared" si="7"/>
        <v>14</v>
      </c>
      <c r="B19" s="12" t="s">
        <v>2379</v>
      </c>
      <c r="C19" s="12" t="s">
        <v>2410</v>
      </c>
      <c r="D19" s="18" t="s">
        <v>2342</v>
      </c>
      <c r="E19" s="18" t="s">
        <v>2395</v>
      </c>
      <c r="F19" s="18" t="s">
        <v>2941</v>
      </c>
      <c r="G19" s="18" t="s">
        <v>2345</v>
      </c>
      <c r="H19" s="22">
        <v>28</v>
      </c>
      <c r="I19" s="22">
        <v>33</v>
      </c>
      <c r="J19" s="22">
        <v>221</v>
      </c>
      <c r="K19" s="22">
        <v>2</v>
      </c>
      <c r="L19" s="22">
        <v>1</v>
      </c>
      <c r="M19" s="22">
        <v>4</v>
      </c>
      <c r="N19" s="22">
        <v>2</v>
      </c>
    </row>
    <row r="20" spans="1:14" ht="15.75" customHeight="1">
      <c r="A20" s="10">
        <f t="shared" si="7"/>
        <v>13</v>
      </c>
      <c r="B20" s="11" t="s">
        <v>2382</v>
      </c>
      <c r="C20" s="11" t="s">
        <v>2410</v>
      </c>
      <c r="D20" s="17" t="s">
        <v>2342</v>
      </c>
      <c r="E20" s="17" t="s">
        <v>2387</v>
      </c>
      <c r="F20" s="17" t="s">
        <v>2942</v>
      </c>
      <c r="G20" s="17" t="s">
        <v>2345</v>
      </c>
      <c r="H20" s="21">
        <v>25</v>
      </c>
      <c r="I20" s="21">
        <v>40</v>
      </c>
      <c r="J20" s="21">
        <v>266</v>
      </c>
      <c r="K20" s="21">
        <v>2</v>
      </c>
      <c r="L20" s="21">
        <v>2</v>
      </c>
      <c r="M20" s="21">
        <v>-1</v>
      </c>
      <c r="N20" s="21">
        <v>1</v>
      </c>
    </row>
    <row r="21" spans="1:14" ht="15.75" customHeight="1">
      <c r="A21" s="10">
        <f t="shared" si="7"/>
        <v>12</v>
      </c>
      <c r="B21" s="12" t="s">
        <v>2503</v>
      </c>
      <c r="C21" s="12" t="s">
        <v>2410</v>
      </c>
      <c r="D21" s="18" t="s">
        <v>2342</v>
      </c>
      <c r="E21" s="18" t="s">
        <v>2403</v>
      </c>
      <c r="F21" s="18" t="s">
        <v>2720</v>
      </c>
      <c r="G21" s="18" t="s">
        <v>2345</v>
      </c>
      <c r="H21" s="22">
        <v>18</v>
      </c>
      <c r="I21" s="22">
        <v>31</v>
      </c>
      <c r="J21" s="22">
        <v>201</v>
      </c>
      <c r="K21" s="22">
        <v>1</v>
      </c>
      <c r="L21" s="22">
        <v>2</v>
      </c>
      <c r="M21" s="22">
        <v>0</v>
      </c>
      <c r="N21" s="22">
        <v>2</v>
      </c>
    </row>
    <row r="22" spans="1:14" ht="15.75" customHeight="1">
      <c r="A22" s="10">
        <f t="shared" si="7"/>
        <v>11</v>
      </c>
      <c r="B22" s="11" t="s">
        <v>2386</v>
      </c>
      <c r="C22" s="11" t="s">
        <v>2548</v>
      </c>
      <c r="D22" s="17">
        <v>0</v>
      </c>
      <c r="E22" s="17" t="s">
        <v>2377</v>
      </c>
      <c r="F22" s="17" t="s">
        <v>2575</v>
      </c>
      <c r="G22" s="17" t="s">
        <v>2345</v>
      </c>
      <c r="H22" s="21">
        <v>5</v>
      </c>
      <c r="I22" s="21">
        <v>8</v>
      </c>
      <c r="J22" s="21">
        <v>75</v>
      </c>
      <c r="K22" s="21">
        <v>1</v>
      </c>
      <c r="L22" s="21">
        <v>0</v>
      </c>
      <c r="M22" s="21">
        <v>0</v>
      </c>
      <c r="N22" s="21">
        <v>0</v>
      </c>
    </row>
    <row r="23" spans="1:14" ht="15.75" customHeight="1">
      <c r="A23" s="10">
        <f t="shared" si="7"/>
        <v>10</v>
      </c>
      <c r="B23" s="12" t="s">
        <v>2470</v>
      </c>
      <c r="C23" s="12" t="s">
        <v>2548</v>
      </c>
      <c r="D23" s="18" t="s">
        <v>2342</v>
      </c>
      <c r="E23" s="18" t="s">
        <v>2420</v>
      </c>
      <c r="F23" s="18" t="s">
        <v>2586</v>
      </c>
      <c r="G23" s="18" t="s">
        <v>2345</v>
      </c>
      <c r="H23" s="22">
        <v>33</v>
      </c>
      <c r="I23" s="22">
        <v>47</v>
      </c>
      <c r="J23" s="22">
        <v>296</v>
      </c>
      <c r="K23" s="22">
        <v>2</v>
      </c>
      <c r="L23" s="22">
        <v>1</v>
      </c>
      <c r="M23" s="22">
        <v>0</v>
      </c>
      <c r="N23" s="22">
        <v>0</v>
      </c>
    </row>
    <row r="24" spans="1:14" ht="15.75" customHeight="1">
      <c r="A24" s="10">
        <f t="shared" si="7"/>
        <v>9</v>
      </c>
      <c r="B24" s="11" t="s">
        <v>2471</v>
      </c>
      <c r="C24" s="11" t="s">
        <v>2548</v>
      </c>
      <c r="D24" s="17" t="s">
        <v>2342</v>
      </c>
      <c r="E24" s="17" t="s">
        <v>2558</v>
      </c>
      <c r="F24" s="17" t="s">
        <v>2943</v>
      </c>
      <c r="G24" s="17" t="s">
        <v>2345</v>
      </c>
      <c r="H24" s="21">
        <v>32</v>
      </c>
      <c r="I24" s="21">
        <v>48</v>
      </c>
      <c r="J24" s="21">
        <v>272</v>
      </c>
      <c r="K24" s="21">
        <v>0</v>
      </c>
      <c r="L24" s="21">
        <v>0</v>
      </c>
      <c r="M24" s="21">
        <v>20</v>
      </c>
      <c r="N24" s="21">
        <v>3</v>
      </c>
    </row>
    <row r="25" spans="1:14" ht="15.75" customHeight="1">
      <c r="A25" s="10">
        <f t="shared" si="7"/>
        <v>8</v>
      </c>
      <c r="B25" s="12" t="s">
        <v>2412</v>
      </c>
      <c r="C25" s="12" t="s">
        <v>2548</v>
      </c>
      <c r="D25" s="18">
        <v>0</v>
      </c>
      <c r="E25" s="18" t="s">
        <v>2496</v>
      </c>
      <c r="F25" s="18" t="s">
        <v>2944</v>
      </c>
      <c r="G25" s="18" t="s">
        <v>2345</v>
      </c>
      <c r="H25" s="22">
        <v>7</v>
      </c>
      <c r="I25" s="22">
        <v>14</v>
      </c>
      <c r="J25" s="22">
        <v>93</v>
      </c>
      <c r="K25" s="22">
        <v>0</v>
      </c>
      <c r="L25" s="22">
        <v>1</v>
      </c>
      <c r="M25" s="22">
        <v>3</v>
      </c>
      <c r="N25" s="22">
        <v>1</v>
      </c>
    </row>
    <row r="26" spans="1:14" ht="15.75" customHeight="1">
      <c r="A26" s="10">
        <f t="shared" si="7"/>
        <v>7</v>
      </c>
      <c r="B26" s="11" t="s">
        <v>2644</v>
      </c>
      <c r="C26" s="11" t="s">
        <v>2387</v>
      </c>
      <c r="D26" s="17">
        <v>0</v>
      </c>
      <c r="E26" s="17" t="s">
        <v>2420</v>
      </c>
      <c r="F26" s="17" t="s">
        <v>2929</v>
      </c>
      <c r="G26" s="17" t="s">
        <v>2345</v>
      </c>
      <c r="H26" s="21">
        <v>26</v>
      </c>
      <c r="I26" s="21">
        <v>42</v>
      </c>
      <c r="J26" s="21">
        <v>249</v>
      </c>
      <c r="K26" s="21">
        <v>1</v>
      </c>
      <c r="L26" s="21">
        <v>1</v>
      </c>
      <c r="M26" s="21">
        <v>-1</v>
      </c>
      <c r="N26" s="21">
        <v>2</v>
      </c>
    </row>
    <row r="27" spans="1:14" ht="15.75" customHeight="1">
      <c r="A27" s="10">
        <f t="shared" si="7"/>
        <v>6</v>
      </c>
      <c r="B27" s="12" t="s">
        <v>2646</v>
      </c>
      <c r="C27" s="12" t="s">
        <v>2387</v>
      </c>
      <c r="D27" s="18">
        <v>0</v>
      </c>
      <c r="E27" s="18" t="s">
        <v>2496</v>
      </c>
      <c r="F27" s="18" t="s">
        <v>2806</v>
      </c>
      <c r="G27" s="18" t="s">
        <v>2345</v>
      </c>
      <c r="H27" s="22">
        <v>30</v>
      </c>
      <c r="I27" s="22">
        <v>42</v>
      </c>
      <c r="J27" s="22">
        <v>243</v>
      </c>
      <c r="K27" s="22">
        <v>1</v>
      </c>
      <c r="L27" s="22">
        <v>1</v>
      </c>
      <c r="M27" s="22">
        <v>-1</v>
      </c>
      <c r="N27" s="22">
        <v>1</v>
      </c>
    </row>
    <row r="28" spans="1:14" ht="15.75" customHeight="1">
      <c r="A28" s="10">
        <f t="shared" si="7"/>
        <v>5</v>
      </c>
      <c r="B28" s="11" t="s">
        <v>2649</v>
      </c>
      <c r="C28" s="11" t="s">
        <v>2387</v>
      </c>
      <c r="D28" s="17" t="s">
        <v>2342</v>
      </c>
      <c r="E28" s="17" t="s">
        <v>792</v>
      </c>
      <c r="F28" s="17" t="s">
        <v>2629</v>
      </c>
      <c r="G28" s="17" t="s">
        <v>2345</v>
      </c>
      <c r="H28" s="21">
        <v>23</v>
      </c>
      <c r="I28" s="21">
        <v>39</v>
      </c>
      <c r="J28" s="21">
        <v>198</v>
      </c>
      <c r="K28" s="21">
        <v>1</v>
      </c>
      <c r="L28" s="21">
        <v>1</v>
      </c>
      <c r="M28" s="21">
        <v>4</v>
      </c>
      <c r="N28" s="21">
        <v>5</v>
      </c>
    </row>
    <row r="29" spans="1:14" ht="15.75" customHeight="1">
      <c r="A29" s="10">
        <f t="shared" si="7"/>
        <v>4</v>
      </c>
      <c r="B29" s="12" t="s">
        <v>2888</v>
      </c>
      <c r="C29" s="12" t="s">
        <v>2387</v>
      </c>
      <c r="D29" s="18" t="s">
        <v>2342</v>
      </c>
      <c r="E29" s="18" t="s">
        <v>2355</v>
      </c>
      <c r="F29" s="18" t="s">
        <v>2475</v>
      </c>
      <c r="G29" s="18" t="s">
        <v>2345</v>
      </c>
      <c r="H29" s="22">
        <v>28</v>
      </c>
      <c r="I29" s="22">
        <v>40</v>
      </c>
      <c r="J29" s="22">
        <v>261</v>
      </c>
      <c r="K29" s="22">
        <v>0</v>
      </c>
      <c r="L29" s="22">
        <v>2</v>
      </c>
      <c r="M29" s="22">
        <v>0</v>
      </c>
      <c r="N29" s="22">
        <v>0</v>
      </c>
    </row>
    <row r="30" spans="1:14" ht="15.75" customHeight="1">
      <c r="A30" s="10">
        <f t="shared" si="7"/>
        <v>3</v>
      </c>
      <c r="B30" s="11" t="s">
        <v>2651</v>
      </c>
      <c r="C30" s="11" t="s">
        <v>2387</v>
      </c>
      <c r="D30" s="17">
        <v>0</v>
      </c>
      <c r="E30" s="17" t="s">
        <v>2403</v>
      </c>
      <c r="F30" s="17" t="s">
        <v>2374</v>
      </c>
      <c r="G30" s="17" t="s">
        <v>2345</v>
      </c>
      <c r="H30" s="21">
        <v>28</v>
      </c>
      <c r="I30" s="21">
        <v>41</v>
      </c>
      <c r="J30" s="21">
        <v>272</v>
      </c>
      <c r="K30" s="21">
        <v>2</v>
      </c>
      <c r="L30" s="21">
        <v>1</v>
      </c>
      <c r="M30" s="21">
        <v>0</v>
      </c>
      <c r="N30" s="21">
        <v>0</v>
      </c>
    </row>
    <row r="31" spans="1:14" ht="15.75" customHeight="1">
      <c r="A31" s="10">
        <f t="shared" si="7"/>
        <v>2</v>
      </c>
      <c r="B31" s="12" t="s">
        <v>2653</v>
      </c>
      <c r="C31" s="12" t="s">
        <v>2387</v>
      </c>
      <c r="D31" s="18" t="s">
        <v>2342</v>
      </c>
      <c r="E31" s="18" t="s">
        <v>2558</v>
      </c>
      <c r="F31" s="18" t="s">
        <v>2533</v>
      </c>
      <c r="G31" s="18" t="s">
        <v>2345</v>
      </c>
      <c r="H31" s="22">
        <v>36</v>
      </c>
      <c r="I31" s="22">
        <v>52</v>
      </c>
      <c r="J31" s="22">
        <v>335</v>
      </c>
      <c r="K31" s="22">
        <v>2</v>
      </c>
      <c r="L31" s="22">
        <v>0</v>
      </c>
      <c r="M31" s="22">
        <v>2</v>
      </c>
      <c r="N31" s="22">
        <v>2</v>
      </c>
    </row>
    <row r="32" spans="1:14" ht="15.75" customHeight="1">
      <c r="A32" s="10">
        <f t="shared" si="7"/>
        <v>1</v>
      </c>
      <c r="B32" s="11" t="s">
        <v>2851</v>
      </c>
      <c r="C32" s="11" t="s">
        <v>2387</v>
      </c>
      <c r="D32" s="17">
        <v>0</v>
      </c>
      <c r="E32" s="17" t="s">
        <v>2370</v>
      </c>
      <c r="F32" s="17" t="s">
        <v>2930</v>
      </c>
      <c r="G32" s="17" t="s">
        <v>2345</v>
      </c>
      <c r="H32" s="21">
        <v>15</v>
      </c>
      <c r="I32" s="21">
        <v>26</v>
      </c>
      <c r="J32" s="21">
        <v>106</v>
      </c>
      <c r="K32" s="21">
        <v>0</v>
      </c>
      <c r="L32" s="21">
        <v>1</v>
      </c>
      <c r="M32" s="21">
        <v>2</v>
      </c>
      <c r="N32" s="21">
        <v>1</v>
      </c>
    </row>
    <row r="33" spans="1:14" ht="15.75" customHeight="1">
      <c r="A33" s="10">
        <f t="shared" si="7"/>
        <v>0</v>
      </c>
      <c r="B33" s="12"/>
      <c r="C33" s="12"/>
      <c r="D33" s="18"/>
      <c r="E33" s="18"/>
      <c r="F33" s="18"/>
      <c r="G33" s="18"/>
      <c r="H33" s="22"/>
      <c r="I33" s="22"/>
      <c r="J33" s="22"/>
      <c r="K33" s="22"/>
      <c r="L33" s="22"/>
      <c r="M33" s="22"/>
      <c r="N33" s="22"/>
    </row>
    <row r="34" spans="1:14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/>
    </row>
    <row r="35" spans="1:14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2"/>
    </row>
    <row r="36" spans="1:14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/>
    </row>
    <row r="37" spans="1:14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2"/>
    </row>
    <row r="38" spans="1:14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/>
    </row>
    <row r="39" spans="1:14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2"/>
    </row>
    <row r="40" spans="1:14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/>
    </row>
    <row r="41" spans="1:14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2"/>
    </row>
    <row r="42" spans="1:14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/>
    </row>
    <row r="43" spans="1:14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2"/>
    </row>
    <row r="44" spans="1:14" ht="15.75" customHeight="1">
      <c r="A44" s="10">
        <f t="shared" ref="A44:A75" si="8">COUNTIF(H44:H131,"&gt;0")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/>
    </row>
    <row r="45" spans="1:14" ht="15.75" customHeight="1">
      <c r="A45" s="10">
        <f t="shared" si="8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2"/>
    </row>
    <row r="46" spans="1:14" ht="15.75" customHeight="1">
      <c r="A46" s="10">
        <f t="shared" si="8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/>
    </row>
    <row r="47" spans="1:14" ht="15.75" customHeight="1">
      <c r="A47" s="10">
        <f t="shared" si="8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2"/>
    </row>
    <row r="48" spans="1:14" ht="15.75" customHeight="1">
      <c r="A48" s="10">
        <f t="shared" si="8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/>
    </row>
    <row r="49" spans="1:14" ht="15.75" customHeight="1">
      <c r="A49" s="10">
        <f t="shared" si="8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2"/>
    </row>
    <row r="50" spans="1:14" ht="15.75" customHeight="1">
      <c r="A50" s="10">
        <f t="shared" si="8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/>
    </row>
    <row r="51" spans="1:14" ht="15.75" customHeight="1">
      <c r="A51" s="10">
        <f t="shared" si="8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2"/>
    </row>
    <row r="52" spans="1:14" ht="13" customHeight="1">
      <c r="A52" s="10">
        <f t="shared" si="8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/>
    </row>
    <row r="53" spans="1:14" ht="13" customHeight="1">
      <c r="A53" s="10">
        <f t="shared" si="8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2"/>
    </row>
    <row r="54" spans="1:14" ht="13" customHeight="1">
      <c r="A54" s="10">
        <f t="shared" si="8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/>
    </row>
    <row r="55" spans="1:14" ht="13" customHeight="1">
      <c r="A55" s="10">
        <f t="shared" si="8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2"/>
    </row>
    <row r="56" spans="1:14" ht="13" customHeight="1">
      <c r="A56" s="10">
        <f t="shared" si="8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/>
    </row>
    <row r="57" spans="1:14" ht="13" customHeight="1">
      <c r="A57" s="10">
        <f t="shared" si="8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2"/>
    </row>
    <row r="58" spans="1:14" ht="13" customHeight="1">
      <c r="A58" s="10">
        <f t="shared" si="8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/>
    </row>
    <row r="59" spans="1:14" ht="13" customHeight="1">
      <c r="A59" s="10">
        <f t="shared" si="8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2"/>
    </row>
    <row r="60" spans="1:14" ht="13" customHeight="1">
      <c r="A60" s="10">
        <f t="shared" si="8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/>
    </row>
    <row r="61" spans="1:14" ht="13" customHeight="1">
      <c r="A61" s="10">
        <f t="shared" si="8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2"/>
    </row>
    <row r="62" spans="1:14" ht="13" customHeight="1">
      <c r="A62" s="10">
        <f t="shared" si="8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/>
    </row>
    <row r="63" spans="1:14" ht="13" customHeight="1">
      <c r="A63" s="10">
        <f t="shared" si="8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2"/>
    </row>
    <row r="64" spans="1:14" ht="13" customHeight="1">
      <c r="A64" s="10">
        <f t="shared" si="8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/>
    </row>
    <row r="65" spans="1:14" ht="13" customHeight="1">
      <c r="A65" s="10">
        <f t="shared" si="8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2"/>
    </row>
    <row r="66" spans="1:14" ht="13" customHeight="1">
      <c r="A66" s="10">
        <f t="shared" si="8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/>
    </row>
    <row r="67" spans="1:14" ht="13" customHeight="1">
      <c r="A67" s="10">
        <f t="shared" si="8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2"/>
    </row>
    <row r="68" spans="1:14" ht="13" customHeight="1">
      <c r="A68" s="10">
        <f t="shared" si="8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/>
    </row>
    <row r="69" spans="1:14" ht="13" customHeight="1">
      <c r="A69" s="10">
        <f t="shared" ref="A69:A100" si="9">COUNTIF(H69:H158,"&gt;0")</f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2"/>
    </row>
    <row r="70" spans="1:14" ht="13" customHeight="1">
      <c r="A70" s="10">
        <f t="shared" si="9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/>
    </row>
    <row r="71" spans="1:14" ht="13" customHeight="1">
      <c r="A71" s="10">
        <f t="shared" si="9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2"/>
    </row>
    <row r="72" spans="1:14" ht="13" customHeight="1">
      <c r="A72" s="10">
        <f t="shared" si="9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/>
    </row>
    <row r="73" spans="1:14" ht="13" customHeight="1">
      <c r="A73" s="10">
        <f t="shared" si="9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2"/>
    </row>
    <row r="74" spans="1:14" ht="13" customHeight="1">
      <c r="A74" s="10">
        <f t="shared" si="9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/>
    </row>
    <row r="75" spans="1:14" ht="13" customHeight="1">
      <c r="A75" s="10">
        <f t="shared" si="9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2"/>
    </row>
    <row r="76" spans="1:14" ht="13" customHeight="1">
      <c r="A76" s="10">
        <f t="shared" si="9"/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/>
    </row>
    <row r="77" spans="1:14" ht="13" customHeight="1">
      <c r="A77" s="10">
        <f t="shared" si="9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2"/>
    </row>
    <row r="78" spans="1:14" ht="13" customHeight="1">
      <c r="A78" s="10">
        <f t="shared" si="9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/>
    </row>
    <row r="79" spans="1:14" ht="13" customHeight="1">
      <c r="A79" s="10">
        <f t="shared" si="9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2"/>
    </row>
    <row r="80" spans="1:14" ht="13" customHeight="1">
      <c r="A80" s="10">
        <f t="shared" si="9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/>
    </row>
    <row r="81" spans="1:14" ht="13" customHeight="1">
      <c r="A81" s="10">
        <f t="shared" si="9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2"/>
    </row>
    <row r="82" spans="1:14" ht="13" customHeight="1">
      <c r="A82" s="10">
        <f t="shared" si="9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2"/>
    </row>
    <row r="83" spans="1:14" ht="13" customHeight="1">
      <c r="A83" s="10">
        <f t="shared" si="9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/>
    </row>
    <row r="84" spans="1:14" ht="13" customHeight="1">
      <c r="A84" s="10">
        <f t="shared" si="9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2"/>
    </row>
    <row r="85" spans="1:14" ht="13" customHeight="1">
      <c r="A85" s="10">
        <f t="shared" si="9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2"/>
    </row>
    <row r="86" spans="1:14" ht="15" customHeight="1">
      <c r="A86" s="10">
        <f t="shared" si="9"/>
        <v>0</v>
      </c>
      <c r="B86" s="13"/>
      <c r="C86" s="13"/>
    </row>
    <row r="87" spans="1:14" ht="15" customHeight="1">
      <c r="A87" s="10">
        <f t="shared" si="9"/>
        <v>0</v>
      </c>
      <c r="B87" s="13"/>
      <c r="C87" s="13"/>
    </row>
    <row r="88" spans="1:14" ht="13" customHeight="1">
      <c r="A88" s="10">
        <f t="shared" si="9"/>
        <v>0</v>
      </c>
    </row>
    <row r="89" spans="1:14" ht="13" customHeight="1">
      <c r="A89" s="10">
        <f t="shared" si="9"/>
        <v>0</v>
      </c>
    </row>
    <row r="90" spans="1:14" ht="13" customHeight="1">
      <c r="A90" s="10">
        <f t="shared" si="9"/>
        <v>0</v>
      </c>
    </row>
    <row r="91" spans="1:14" ht="13" customHeight="1">
      <c r="A91" s="10">
        <f t="shared" si="9"/>
        <v>0</v>
      </c>
    </row>
    <row r="92" spans="1:14" ht="13" customHeight="1">
      <c r="A92" s="10">
        <f t="shared" si="9"/>
        <v>0</v>
      </c>
    </row>
    <row r="93" spans="1:14" ht="13" customHeight="1">
      <c r="A93" s="10">
        <f t="shared" si="9"/>
        <v>0</v>
      </c>
    </row>
    <row r="94" spans="1:14" ht="13" customHeight="1">
      <c r="A94" s="10">
        <f t="shared" si="9"/>
        <v>0</v>
      </c>
    </row>
    <row r="95" spans="1:14" ht="13" customHeight="1">
      <c r="A95" s="10">
        <f t="shared" si="9"/>
        <v>0</v>
      </c>
    </row>
    <row r="96" spans="1:14" ht="13" customHeight="1">
      <c r="A96" s="10">
        <f t="shared" si="9"/>
        <v>0</v>
      </c>
    </row>
    <row r="97" spans="1:1" ht="13" customHeight="1">
      <c r="A97" s="10">
        <f t="shared" si="9"/>
        <v>0</v>
      </c>
    </row>
    <row r="98" spans="1:1" ht="13" customHeight="1">
      <c r="A98" s="10">
        <f t="shared" si="9"/>
        <v>0</v>
      </c>
    </row>
    <row r="99" spans="1:1" ht="13" customHeight="1">
      <c r="A99" s="10">
        <f t="shared" si="9"/>
        <v>0</v>
      </c>
    </row>
    <row r="100" spans="1:1" ht="13" customHeight="1">
      <c r="A100" s="10">
        <f t="shared" si="9"/>
        <v>0</v>
      </c>
    </row>
    <row r="101" spans="1:1" ht="13" customHeight="1">
      <c r="A101" s="10">
        <f t="shared" ref="A101:A132" si="10">COUNTIF(H101:H190,"&gt;0")</f>
        <v>0</v>
      </c>
    </row>
    <row r="102" spans="1:1" ht="13" customHeight="1">
      <c r="A102" s="10">
        <f t="shared" si="10"/>
        <v>0</v>
      </c>
    </row>
    <row r="103" spans="1:1" ht="13" customHeight="1">
      <c r="A103" s="10">
        <f t="shared" si="10"/>
        <v>0</v>
      </c>
    </row>
    <row r="104" spans="1:1" ht="13" customHeight="1">
      <c r="A104" s="10">
        <f t="shared" si="10"/>
        <v>0</v>
      </c>
    </row>
    <row r="105" spans="1:1" ht="13" customHeight="1">
      <c r="A105" s="10">
        <f t="shared" si="10"/>
        <v>0</v>
      </c>
    </row>
    <row r="106" spans="1:1" ht="13" customHeight="1">
      <c r="A106" s="10">
        <f t="shared" si="10"/>
        <v>0</v>
      </c>
    </row>
    <row r="107" spans="1:1" ht="13" customHeight="1">
      <c r="A107" s="10">
        <f t="shared" si="10"/>
        <v>0</v>
      </c>
    </row>
    <row r="108" spans="1:1" ht="13" customHeight="1">
      <c r="A108" s="10">
        <f t="shared" si="10"/>
        <v>0</v>
      </c>
    </row>
    <row r="109" spans="1:1" ht="13" customHeight="1">
      <c r="A109" s="10">
        <f t="shared" si="10"/>
        <v>0</v>
      </c>
    </row>
    <row r="110" spans="1:1" ht="13" customHeight="1">
      <c r="A110" s="10">
        <f t="shared" si="10"/>
        <v>0</v>
      </c>
    </row>
    <row r="111" spans="1:1" ht="13" customHeight="1">
      <c r="A111" s="10">
        <f t="shared" si="10"/>
        <v>0</v>
      </c>
    </row>
    <row r="112" spans="1:1" ht="13" customHeight="1">
      <c r="A112" s="10">
        <f t="shared" si="10"/>
        <v>0</v>
      </c>
    </row>
    <row r="113" spans="1:1" ht="13" customHeight="1">
      <c r="A113" s="10">
        <f t="shared" si="10"/>
        <v>0</v>
      </c>
    </row>
    <row r="114" spans="1:1" ht="13" customHeight="1">
      <c r="A114" s="10">
        <f t="shared" si="10"/>
        <v>0</v>
      </c>
    </row>
    <row r="115" spans="1:1" ht="13" customHeight="1">
      <c r="A115" s="10">
        <f t="shared" si="10"/>
        <v>0</v>
      </c>
    </row>
    <row r="116" spans="1:1" ht="13" customHeight="1">
      <c r="A116" s="10">
        <f t="shared" si="10"/>
        <v>0</v>
      </c>
    </row>
    <row r="117" spans="1:1" ht="13" customHeight="1">
      <c r="A117" s="10">
        <f t="shared" si="10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3">
    <outlinePr summaryBelow="0" summaryRight="0"/>
  </sheetPr>
  <dimension ref="A1:Q1002"/>
  <sheetViews>
    <sheetView workbookViewId="0">
      <selection activeCell="I11" sqref="I11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</v>
      </c>
      <c r="I2" s="2">
        <v>39.5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0.5</v>
      </c>
      <c r="J3" s="7">
        <f>COUNTIFS($A$12:$A$99,"&lt;="&amp;$B$2,$H$12:$H$99,"&gt;-1",J12:J99,"&lt;"&amp;J$2)/COUNTIFS($H$12:$H$99,"&gt;-1",$A$12:$A$99,"&lt;="&amp;$B$2,J$12:J$99,"&lt;&gt;"&amp;J$2)</f>
        <v>0.7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>
        <f>IF(I3&gt;0.5, 100/(1-1/I3),100/I3-100)</f>
        <v>100</v>
      </c>
      <c r="J4" s="8">
        <f>IF(J3&gt;0.5, 100/(1-1/J3),100/J3-100)</f>
        <v>-233.33333333333331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0.5</v>
      </c>
      <c r="J5" s="7">
        <f>COUNTIFS($A$12:$A$99,"&lt;="&amp;$B$2,$H$12:$H$99,"&gt;-1",$D$12:$D$99,"@*",J$12:J$99,"&lt;"&amp;J$2)/COUNTIFS($A$12:$A$99,"&lt;="&amp;$B$2,$H$12:$H$99,"&gt;-1",$D$12:$D$99,"@*",J$12:J$99,"&lt;&gt;"&amp;J$2)</f>
        <v>0.83333333333333337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>
        <f>IF(I5&gt;0.5, 100/(1-1/I5),100/I5-100)</f>
        <v>100</v>
      </c>
      <c r="J6" s="8">
        <f>IF(J5&gt;0.5, 100/(1-1/J5),100/J5-100)</f>
        <v>-500.00000000000011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0.5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0.5</v>
      </c>
    </row>
    <row r="8" spans="1:17" ht="15.75" customHeight="1">
      <c r="A8" s="1"/>
      <c r="B8" t="s">
        <v>323</v>
      </c>
      <c r="D8" s="8"/>
      <c r="G8" s="3" t="s">
        <v>2318</v>
      </c>
      <c r="H8" s="8" t="e">
        <f>IF(H7&gt;0.5, 100/(1-1/H7),100/H7-100)</f>
        <v>#DIV/0!</v>
      </c>
      <c r="I8" s="8">
        <f>IF(I7&gt;0.5, 100/(1-1/I7),100/I7-100)</f>
        <v>100</v>
      </c>
      <c r="J8" s="8">
        <f>IF(J7&gt;0.5, 100/(1-1/J7),100/J7-100)</f>
        <v>100</v>
      </c>
    </row>
    <row r="9" spans="1:17" ht="15.75" customHeight="1">
      <c r="A9" s="1"/>
      <c r="B9" s="1" t="s">
        <v>2945</v>
      </c>
      <c r="C9" s="1"/>
      <c r="D9" s="14"/>
      <c r="E9" s="14"/>
      <c r="F9" s="14"/>
      <c r="G9" s="23" t="s">
        <v>2321</v>
      </c>
      <c r="H9" s="24">
        <f>INDEX(espn!$I:$I,MATCH(B8,espn!$A:$A,0),1)</f>
        <v>4</v>
      </c>
      <c r="I9" s="24">
        <f>INDEX(espn!$J:$J,MATCH(B8,espn!$A:$A,0),1)</f>
        <v>44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15</v>
      </c>
      <c r="B12" s="11" t="s">
        <v>2639</v>
      </c>
      <c r="C12" s="11" t="s">
        <v>2387</v>
      </c>
      <c r="D12" s="17" t="s">
        <v>2342</v>
      </c>
      <c r="E12" s="17" t="s">
        <v>2440</v>
      </c>
      <c r="F12" s="17" t="s">
        <v>2762</v>
      </c>
      <c r="G12" s="17" t="s">
        <v>2683</v>
      </c>
      <c r="H12" s="21">
        <v>3</v>
      </c>
      <c r="I12" s="21">
        <v>38</v>
      </c>
      <c r="J12" s="21">
        <v>0</v>
      </c>
    </row>
    <row r="13" spans="1:17" ht="15.75" customHeight="1">
      <c r="A13" s="10">
        <f t="shared" si="0"/>
        <v>14</v>
      </c>
      <c r="B13" s="12" t="s">
        <v>2641</v>
      </c>
      <c r="C13" s="12" t="s">
        <v>2387</v>
      </c>
      <c r="D13" s="18">
        <v>0</v>
      </c>
      <c r="E13" s="18" t="s">
        <v>287</v>
      </c>
      <c r="F13" s="18" t="s">
        <v>2922</v>
      </c>
      <c r="G13" s="18" t="s">
        <v>2873</v>
      </c>
      <c r="H13" s="22">
        <v>3</v>
      </c>
      <c r="I13" s="22">
        <v>36</v>
      </c>
      <c r="J13" s="22">
        <v>1</v>
      </c>
    </row>
    <row r="14" spans="1:17" ht="15.75" customHeight="1">
      <c r="A14" s="10">
        <f t="shared" si="0"/>
        <v>13</v>
      </c>
      <c r="B14" s="11" t="s">
        <v>2642</v>
      </c>
      <c r="C14" s="11" t="s">
        <v>2387</v>
      </c>
      <c r="D14" s="17" t="s">
        <v>2342</v>
      </c>
      <c r="E14" s="17" t="s">
        <v>2415</v>
      </c>
      <c r="F14" s="17" t="s">
        <v>2923</v>
      </c>
      <c r="G14" s="17" t="s">
        <v>2676</v>
      </c>
      <c r="H14" s="21">
        <v>2</v>
      </c>
      <c r="I14" s="21">
        <v>19</v>
      </c>
      <c r="J14" s="21">
        <v>0</v>
      </c>
    </row>
    <row r="15" spans="1:17" ht="15.75" customHeight="1">
      <c r="A15" s="10">
        <f t="shared" si="0"/>
        <v>12</v>
      </c>
      <c r="B15" s="12" t="s">
        <v>2644</v>
      </c>
      <c r="C15" s="12" t="s">
        <v>2387</v>
      </c>
      <c r="D15" s="18">
        <v>0</v>
      </c>
      <c r="E15" s="18" t="s">
        <v>2420</v>
      </c>
      <c r="F15" s="18" t="s">
        <v>2929</v>
      </c>
      <c r="G15" s="18" t="s">
        <v>2528</v>
      </c>
      <c r="H15" s="22">
        <v>5</v>
      </c>
      <c r="I15" s="22">
        <v>52</v>
      </c>
      <c r="J15" s="22">
        <v>0</v>
      </c>
    </row>
    <row r="16" spans="1:17" ht="15.75" customHeight="1">
      <c r="A16" s="10">
        <f t="shared" si="0"/>
        <v>11</v>
      </c>
      <c r="B16" s="11" t="s">
        <v>2646</v>
      </c>
      <c r="C16" s="11" t="s">
        <v>2387</v>
      </c>
      <c r="D16" s="17">
        <v>0</v>
      </c>
      <c r="E16" s="17" t="s">
        <v>2496</v>
      </c>
      <c r="F16" s="17" t="s">
        <v>2806</v>
      </c>
      <c r="G16" s="17" t="s">
        <v>2859</v>
      </c>
      <c r="H16" s="21">
        <v>2</v>
      </c>
      <c r="I16" s="21">
        <v>15</v>
      </c>
      <c r="J16" s="21">
        <v>0</v>
      </c>
    </row>
    <row r="17" spans="1:10" ht="15.75" customHeight="1">
      <c r="A17" s="10">
        <f t="shared" si="0"/>
        <v>10</v>
      </c>
      <c r="B17" s="12" t="s">
        <v>2649</v>
      </c>
      <c r="C17" s="12" t="s">
        <v>2387</v>
      </c>
      <c r="D17" s="18" t="s">
        <v>2342</v>
      </c>
      <c r="E17" s="18" t="s">
        <v>792</v>
      </c>
      <c r="F17" s="18" t="s">
        <v>2629</v>
      </c>
      <c r="G17" s="18" t="s">
        <v>2569</v>
      </c>
      <c r="H17" s="22">
        <v>3</v>
      </c>
      <c r="I17" s="22">
        <v>36</v>
      </c>
      <c r="J17" s="22">
        <v>0</v>
      </c>
    </row>
    <row r="18" spans="1:10" ht="15.75" customHeight="1">
      <c r="A18" s="10">
        <f t="shared" si="0"/>
        <v>9</v>
      </c>
      <c r="B18" s="11" t="s">
        <v>2888</v>
      </c>
      <c r="C18" s="11" t="s">
        <v>2387</v>
      </c>
      <c r="D18" s="17" t="s">
        <v>2342</v>
      </c>
      <c r="E18" s="17" t="s">
        <v>2355</v>
      </c>
      <c r="F18" s="17" t="s">
        <v>2475</v>
      </c>
      <c r="G18" s="17" t="s">
        <v>2567</v>
      </c>
      <c r="H18" s="21">
        <v>3</v>
      </c>
      <c r="I18" s="21">
        <v>40</v>
      </c>
      <c r="J18" s="21">
        <v>0</v>
      </c>
    </row>
    <row r="19" spans="1:10" ht="15.75" customHeight="1">
      <c r="A19" s="10">
        <f t="shared" si="0"/>
        <v>8</v>
      </c>
      <c r="B19" s="12" t="s">
        <v>2651</v>
      </c>
      <c r="C19" s="12" t="s">
        <v>2387</v>
      </c>
      <c r="D19" s="18">
        <v>0</v>
      </c>
      <c r="E19" s="18" t="s">
        <v>2403</v>
      </c>
      <c r="F19" s="18" t="s">
        <v>2374</v>
      </c>
      <c r="G19" s="18" t="s">
        <v>2594</v>
      </c>
      <c r="H19" s="22">
        <v>5</v>
      </c>
      <c r="I19" s="22">
        <v>69</v>
      </c>
      <c r="J19" s="22">
        <v>1</v>
      </c>
    </row>
    <row r="20" spans="1:10" ht="15.75" customHeight="1">
      <c r="A20" s="10">
        <f t="shared" si="0"/>
        <v>7</v>
      </c>
      <c r="B20" s="11" t="s">
        <v>2653</v>
      </c>
      <c r="C20" s="11" t="s">
        <v>2387</v>
      </c>
      <c r="D20" s="17" t="s">
        <v>2342</v>
      </c>
      <c r="E20" s="17" t="s">
        <v>2558</v>
      </c>
      <c r="F20" s="17" t="s">
        <v>2533</v>
      </c>
      <c r="G20" s="17" t="s">
        <v>2761</v>
      </c>
      <c r="H20" s="21">
        <v>5</v>
      </c>
      <c r="I20" s="21">
        <v>43</v>
      </c>
      <c r="J20" s="21">
        <v>0</v>
      </c>
    </row>
    <row r="21" spans="1:10" ht="15.75" customHeight="1">
      <c r="A21" s="10">
        <f t="shared" si="0"/>
        <v>6</v>
      </c>
      <c r="B21" s="12" t="s">
        <v>2851</v>
      </c>
      <c r="C21" s="12" t="s">
        <v>2387</v>
      </c>
      <c r="D21" s="18">
        <v>0</v>
      </c>
      <c r="E21" s="18" t="s">
        <v>2370</v>
      </c>
      <c r="F21" s="18" t="s">
        <v>2930</v>
      </c>
      <c r="G21" s="18" t="s">
        <v>2432</v>
      </c>
      <c r="H21" s="22">
        <v>2</v>
      </c>
      <c r="I21" s="22">
        <v>3</v>
      </c>
      <c r="J21" s="22">
        <v>0</v>
      </c>
    </row>
    <row r="22" spans="1:10" ht="15.75" customHeight="1">
      <c r="A22" s="10">
        <f t="shared" si="0"/>
        <v>5</v>
      </c>
      <c r="B22" s="11" t="s">
        <v>2656</v>
      </c>
      <c r="C22" s="11" t="s">
        <v>2387</v>
      </c>
      <c r="D22" s="17" t="s">
        <v>2342</v>
      </c>
      <c r="E22" s="17" t="s">
        <v>2359</v>
      </c>
      <c r="F22" s="17" t="s">
        <v>2924</v>
      </c>
      <c r="G22" s="17" t="s">
        <v>2524</v>
      </c>
      <c r="H22" s="21">
        <v>3</v>
      </c>
      <c r="I22" s="21">
        <v>34</v>
      </c>
      <c r="J22" s="21">
        <v>0</v>
      </c>
    </row>
    <row r="23" spans="1:10" ht="15.75" customHeight="1">
      <c r="A23" s="10">
        <f t="shared" si="0"/>
        <v>4</v>
      </c>
      <c r="B23" s="12" t="s">
        <v>2657</v>
      </c>
      <c r="C23" s="12" t="s">
        <v>2387</v>
      </c>
      <c r="D23" s="18">
        <v>0</v>
      </c>
      <c r="E23" s="18" t="s">
        <v>2440</v>
      </c>
      <c r="F23" s="18" t="s">
        <v>2925</v>
      </c>
      <c r="G23" s="18" t="s">
        <v>2567</v>
      </c>
      <c r="H23" s="22">
        <v>4</v>
      </c>
      <c r="I23" s="22">
        <v>43</v>
      </c>
      <c r="J23" s="22">
        <v>0</v>
      </c>
    </row>
    <row r="24" spans="1:10" ht="15.75" customHeight="1">
      <c r="A24" s="10">
        <f t="shared" si="0"/>
        <v>3</v>
      </c>
      <c r="B24" s="11" t="s">
        <v>2659</v>
      </c>
      <c r="C24" s="11" t="s">
        <v>2387</v>
      </c>
      <c r="D24" s="17">
        <v>0</v>
      </c>
      <c r="E24" s="17" t="s">
        <v>2574</v>
      </c>
      <c r="F24" s="17" t="s">
        <v>2926</v>
      </c>
      <c r="G24" s="17" t="s">
        <v>2500</v>
      </c>
      <c r="H24" s="21">
        <v>2</v>
      </c>
      <c r="I24" s="21">
        <v>22</v>
      </c>
      <c r="J24" s="21">
        <v>1</v>
      </c>
    </row>
    <row r="25" spans="1:10" ht="15.75" customHeight="1">
      <c r="A25" s="10">
        <f t="shared" si="0"/>
        <v>2</v>
      </c>
      <c r="B25" s="12" t="s">
        <v>2853</v>
      </c>
      <c r="C25" s="12" t="s">
        <v>2387</v>
      </c>
      <c r="D25" s="18" t="s">
        <v>2342</v>
      </c>
      <c r="E25" s="18" t="s">
        <v>2370</v>
      </c>
      <c r="F25" s="18" t="s">
        <v>2660</v>
      </c>
      <c r="G25" s="18" t="s">
        <v>2532</v>
      </c>
      <c r="H25" s="22">
        <v>4</v>
      </c>
      <c r="I25" s="22">
        <v>49</v>
      </c>
      <c r="J25" s="22">
        <v>1</v>
      </c>
    </row>
    <row r="26" spans="1:10" ht="15.75" customHeight="1">
      <c r="A26" s="10">
        <f t="shared" si="0"/>
        <v>1</v>
      </c>
      <c r="B26" s="11" t="s">
        <v>2661</v>
      </c>
      <c r="C26" s="11" t="s">
        <v>2387</v>
      </c>
      <c r="D26" s="17" t="s">
        <v>2342</v>
      </c>
      <c r="E26" s="17" t="s">
        <v>2548</v>
      </c>
      <c r="F26" s="17" t="s">
        <v>2927</v>
      </c>
      <c r="G26" s="17" t="s">
        <v>2528</v>
      </c>
      <c r="H26" s="21">
        <v>4</v>
      </c>
      <c r="I26" s="21">
        <v>39</v>
      </c>
      <c r="J26" s="21">
        <v>0</v>
      </c>
    </row>
    <row r="27" spans="1:10" ht="15.75" customHeight="1">
      <c r="A27" s="10">
        <f t="shared" si="0"/>
        <v>0</v>
      </c>
      <c r="B27" s="12"/>
      <c r="C27" s="12"/>
      <c r="D27" s="18"/>
      <c r="E27" s="18"/>
      <c r="F27" s="18"/>
      <c r="G27" s="18"/>
      <c r="H27" s="22"/>
      <c r="I27" s="22"/>
      <c r="J27" s="22"/>
    </row>
    <row r="28" spans="1:10" ht="15.75" customHeight="1">
      <c r="A28" s="10">
        <f t="shared" si="0"/>
        <v>0</v>
      </c>
      <c r="B28" s="11"/>
      <c r="C28" s="11"/>
      <c r="D28" s="17"/>
      <c r="E28" s="17"/>
      <c r="F28" s="17"/>
      <c r="G28" s="17"/>
      <c r="H28" s="21"/>
      <c r="I28" s="21"/>
      <c r="J28" s="21"/>
    </row>
    <row r="29" spans="1:10" ht="15.75" customHeight="1">
      <c r="A29" s="10">
        <f t="shared" si="0"/>
        <v>0</v>
      </c>
      <c r="B29" s="12"/>
      <c r="C29" s="12"/>
      <c r="D29" s="18"/>
      <c r="E29" s="18"/>
      <c r="F29" s="18"/>
      <c r="G29" s="18"/>
      <c r="H29" s="22"/>
      <c r="I29" s="22"/>
      <c r="J29" s="22"/>
    </row>
    <row r="30" spans="1:10" ht="15.75" customHeight="1">
      <c r="A30" s="10">
        <f t="shared" si="0"/>
        <v>0</v>
      </c>
      <c r="B30" s="11"/>
      <c r="C30" s="11"/>
      <c r="D30" s="17"/>
      <c r="E30" s="17"/>
      <c r="F30" s="17"/>
      <c r="G30" s="17"/>
      <c r="H30" s="21"/>
      <c r="I30" s="21"/>
      <c r="J30" s="21"/>
    </row>
    <row r="31" spans="1:10" ht="15.75" customHeight="1">
      <c r="A31" s="10">
        <f t="shared" si="0"/>
        <v>0</v>
      </c>
      <c r="B31" s="12"/>
      <c r="C31" s="12"/>
      <c r="D31" s="18"/>
      <c r="E31" s="18"/>
      <c r="F31" s="18"/>
      <c r="G31" s="18"/>
      <c r="H31" s="22"/>
      <c r="I31" s="22"/>
      <c r="J31" s="22"/>
    </row>
    <row r="32" spans="1:10" ht="15.75" customHeight="1">
      <c r="A32" s="10">
        <f t="shared" si="0"/>
        <v>0</v>
      </c>
      <c r="B32" s="11"/>
      <c r="C32" s="11"/>
      <c r="D32" s="17"/>
      <c r="E32" s="17"/>
      <c r="F32" s="17"/>
      <c r="G32" s="17"/>
      <c r="H32" s="21"/>
      <c r="I32" s="21"/>
      <c r="J32" s="21"/>
    </row>
    <row r="33" spans="1:10" ht="15.75" customHeight="1">
      <c r="A33" s="10">
        <f t="shared" si="0"/>
        <v>0</v>
      </c>
      <c r="B33" s="12"/>
      <c r="C33" s="12"/>
      <c r="D33" s="18"/>
      <c r="E33" s="18"/>
      <c r="F33" s="18"/>
      <c r="G33" s="18"/>
      <c r="H33" s="22"/>
      <c r="I33" s="22"/>
      <c r="J33" s="22"/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215">
    <outlinePr summaryBelow="0" summaryRight="0"/>
  </sheetPr>
  <dimension ref="A1:Q1002"/>
  <sheetViews>
    <sheetView topLeftCell="A15" workbookViewId="0">
      <selection activeCell="B8" sqref="B8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10.5</v>
      </c>
      <c r="I2" s="5">
        <v>17.5</v>
      </c>
      <c r="J2" s="5">
        <v>0.5</v>
      </c>
      <c r="K2" s="2">
        <v>5</v>
      </c>
      <c r="L2" s="2">
        <v>17.5</v>
      </c>
      <c r="M2" s="2">
        <v>0.5</v>
      </c>
      <c r="N2" s="5">
        <v>100.5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1</v>
      </c>
      <c r="I3" s="7">
        <f t="shared" si="1"/>
        <v>0.4</v>
      </c>
      <c r="J3" s="7">
        <f t="shared" si="1"/>
        <v>1</v>
      </c>
      <c r="K3" s="7">
        <f t="shared" si="1"/>
        <v>0.55555555555555558</v>
      </c>
      <c r="L3" s="7">
        <f t="shared" si="1"/>
        <v>0.2</v>
      </c>
      <c r="M3" s="7">
        <f t="shared" si="1"/>
        <v>0.9</v>
      </c>
      <c r="N3" s="7">
        <f t="shared" si="1"/>
        <v>1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 t="shared" ref="H4:O4" si="2">IF(H3&gt;0.5, 100/(1-1/H3),100/H3-100)</f>
        <v>#DIV/0!</v>
      </c>
      <c r="I4" s="8">
        <f t="shared" si="2"/>
        <v>150</v>
      </c>
      <c r="J4" s="8" t="e">
        <f t="shared" si="2"/>
        <v>#DIV/0!</v>
      </c>
      <c r="K4" s="8">
        <f t="shared" si="2"/>
        <v>-125.00000000000003</v>
      </c>
      <c r="L4" s="8">
        <f t="shared" si="2"/>
        <v>400</v>
      </c>
      <c r="M4" s="8">
        <f t="shared" si="2"/>
        <v>-899.99999999999955</v>
      </c>
      <c r="N4" s="8" t="e">
        <f t="shared" si="2"/>
        <v>#DIV/0!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1</v>
      </c>
      <c r="I5" s="7">
        <f t="shared" si="3"/>
        <v>0.16666666666666666</v>
      </c>
      <c r="J5" s="7">
        <f t="shared" si="3"/>
        <v>1</v>
      </c>
      <c r="K5" s="7">
        <f t="shared" si="3"/>
        <v>0.6</v>
      </c>
      <c r="L5" s="7">
        <f t="shared" si="3"/>
        <v>0.16666666666666666</v>
      </c>
      <c r="M5" s="7">
        <f t="shared" si="3"/>
        <v>0.83333333333333337</v>
      </c>
      <c r="N5" s="7">
        <f t="shared" si="3"/>
        <v>1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 t="e">
        <f t="shared" ref="H6:O6" si="4">IF(H5&gt;0.5, 100/(1-1/H5),100/H5-100)</f>
        <v>#DIV/0!</v>
      </c>
      <c r="I6" s="8">
        <f t="shared" si="4"/>
        <v>500</v>
      </c>
      <c r="J6" s="8" t="e">
        <f t="shared" si="4"/>
        <v>#DIV/0!</v>
      </c>
      <c r="K6" s="8">
        <f t="shared" si="4"/>
        <v>-149.99999999999997</v>
      </c>
      <c r="L6" s="8">
        <f t="shared" si="4"/>
        <v>500</v>
      </c>
      <c r="M6" s="8">
        <f t="shared" si="4"/>
        <v>-500.00000000000011</v>
      </c>
      <c r="N6" s="8" t="e">
        <f t="shared" si="4"/>
        <v>#DIV/0!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 t="shared" si="5"/>
        <v>0.75</v>
      </c>
      <c r="J7" s="7">
        <f t="shared" si="5"/>
        <v>1</v>
      </c>
      <c r="K7" s="7">
        <f t="shared" si="5"/>
        <v>0.5</v>
      </c>
      <c r="L7" s="7">
        <f t="shared" si="5"/>
        <v>0.25</v>
      </c>
      <c r="M7" s="7">
        <f t="shared" si="5"/>
        <v>1</v>
      </c>
      <c r="N7" s="7">
        <f t="shared" si="5"/>
        <v>1</v>
      </c>
      <c r="O7" s="7">
        <f t="shared" si="5"/>
        <v>1</v>
      </c>
    </row>
    <row r="8" spans="1:17" ht="15.75" customHeight="1">
      <c r="A8" s="1"/>
      <c r="B8" t="s">
        <v>2946</v>
      </c>
      <c r="F8" s="8"/>
      <c r="G8" s="3" t="s">
        <v>2318</v>
      </c>
      <c r="H8" s="8" t="e">
        <f t="shared" ref="H8:O8" si="6">IF(H7&gt;0.5, 100/(1-1/H7),100/H7-100)</f>
        <v>#DIV/0!</v>
      </c>
      <c r="I8" s="8">
        <f t="shared" si="6"/>
        <v>-300.00000000000006</v>
      </c>
      <c r="J8" s="8" t="e">
        <f t="shared" si="6"/>
        <v>#DIV/0!</v>
      </c>
      <c r="K8" s="8">
        <f t="shared" si="6"/>
        <v>100</v>
      </c>
      <c r="L8" s="8">
        <f t="shared" si="6"/>
        <v>300</v>
      </c>
      <c r="M8" s="8" t="e">
        <f t="shared" si="6"/>
        <v>#DIV/0!</v>
      </c>
      <c r="N8" s="8" t="e">
        <f t="shared" si="6"/>
        <v>#DIV/0!</v>
      </c>
      <c r="O8" s="8" t="e">
        <f t="shared" si="6"/>
        <v>#DIV/0!</v>
      </c>
    </row>
    <row r="9" spans="1:17" ht="15.75" customHeight="1">
      <c r="A9" s="1"/>
      <c r="B9" s="1" t="s">
        <v>2947</v>
      </c>
      <c r="C9" s="1"/>
      <c r="D9" s="14"/>
      <c r="E9" s="14"/>
      <c r="F9" s="14"/>
      <c r="G9" s="23" t="s">
        <v>2321</v>
      </c>
      <c r="H9" s="24" t="e">
        <f>INDEX(espn!$F:$F,MATCH(B8,espn!$A:$A,0),1)</f>
        <v>#N/A</v>
      </c>
      <c r="I9" s="24" t="e">
        <f>INDEX(espn!$G:$G,MATCH(B8,espn!$A:$A,0),1)</f>
        <v>#N/A</v>
      </c>
      <c r="J9" s="24"/>
      <c r="K9" s="24" t="e">
        <f>INDEX(espn!$I:$I,MATCH(B8,espn!$A:$A,0),1)</f>
        <v>#N/A</v>
      </c>
      <c r="L9" s="24" t="e">
        <f>INDEX(espn!$J:$J,MATCH(B8,espn!$A:$A,0),1)</f>
        <v>#N/A</v>
      </c>
      <c r="M9" s="24"/>
      <c r="N9" s="24" t="e">
        <f>I9+L9</f>
        <v>#N/A</v>
      </c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22</v>
      </c>
      <c r="B12" s="11" t="s">
        <v>2376</v>
      </c>
      <c r="C12" s="11" t="s">
        <v>2387</v>
      </c>
      <c r="D12" s="17" t="s">
        <v>2342</v>
      </c>
      <c r="E12" s="17" t="s">
        <v>2366</v>
      </c>
      <c r="F12" s="17" t="s">
        <v>2948</v>
      </c>
      <c r="G12" s="17" t="s">
        <v>2438</v>
      </c>
      <c r="H12" s="21">
        <v>6</v>
      </c>
      <c r="I12" s="21">
        <v>12</v>
      </c>
      <c r="J12" s="21">
        <v>0</v>
      </c>
      <c r="K12" s="21">
        <v>1</v>
      </c>
      <c r="L12" s="21">
        <v>7</v>
      </c>
      <c r="M12" s="21">
        <v>0</v>
      </c>
      <c r="N12" s="21">
        <f t="shared" ref="N12:N43" si="8">L12+I12</f>
        <v>19</v>
      </c>
      <c r="O12">
        <f t="shared" ref="O12:O43" si="9">M12+J12</f>
        <v>0</v>
      </c>
    </row>
    <row r="13" spans="1:17" ht="15.75" customHeight="1">
      <c r="A13" s="10">
        <f t="shared" si="7"/>
        <v>21</v>
      </c>
      <c r="B13" s="12" t="s">
        <v>2379</v>
      </c>
      <c r="C13" s="12" t="s">
        <v>2387</v>
      </c>
      <c r="D13" s="18" t="s">
        <v>2342</v>
      </c>
      <c r="E13" s="18" t="s">
        <v>2370</v>
      </c>
      <c r="F13" s="18" t="s">
        <v>2718</v>
      </c>
      <c r="G13" s="18" t="s">
        <v>2552</v>
      </c>
      <c r="H13" s="22">
        <v>5</v>
      </c>
      <c r="I13" s="22">
        <v>24</v>
      </c>
      <c r="J13" s="22">
        <v>1</v>
      </c>
      <c r="K13" s="22">
        <v>2</v>
      </c>
      <c r="L13" s="22">
        <v>8</v>
      </c>
      <c r="M13" s="22">
        <v>0</v>
      </c>
      <c r="N13" s="21">
        <f t="shared" si="8"/>
        <v>32</v>
      </c>
      <c r="O13">
        <f t="shared" si="9"/>
        <v>1</v>
      </c>
    </row>
    <row r="14" spans="1:17" ht="15.75" customHeight="1">
      <c r="A14" s="10">
        <f t="shared" si="7"/>
        <v>20</v>
      </c>
      <c r="B14" s="11" t="s">
        <v>2382</v>
      </c>
      <c r="C14" s="11" t="s">
        <v>2387</v>
      </c>
      <c r="D14" s="17">
        <v>0</v>
      </c>
      <c r="E14" s="17" t="s">
        <v>2410</v>
      </c>
      <c r="F14" s="17" t="s">
        <v>2915</v>
      </c>
      <c r="G14" s="17" t="s">
        <v>2354</v>
      </c>
      <c r="H14" s="21">
        <v>1</v>
      </c>
      <c r="I14" s="21">
        <v>27</v>
      </c>
      <c r="J14" s="21">
        <v>0</v>
      </c>
      <c r="K14" s="21">
        <v>3</v>
      </c>
      <c r="L14" s="21">
        <v>0</v>
      </c>
      <c r="M14" s="21">
        <v>0</v>
      </c>
      <c r="N14" s="21">
        <f t="shared" si="8"/>
        <v>27</v>
      </c>
      <c r="O14">
        <f t="shared" si="9"/>
        <v>0</v>
      </c>
    </row>
    <row r="15" spans="1:17" ht="15.75" customHeight="1">
      <c r="A15" s="10">
        <f t="shared" si="7"/>
        <v>19</v>
      </c>
      <c r="B15" s="12" t="s">
        <v>2386</v>
      </c>
      <c r="C15" s="12" t="s">
        <v>2387</v>
      </c>
      <c r="D15" s="18">
        <v>0</v>
      </c>
      <c r="E15" s="18" t="s">
        <v>2359</v>
      </c>
      <c r="F15" s="18" t="s">
        <v>2388</v>
      </c>
      <c r="G15" s="18" t="s">
        <v>2354</v>
      </c>
      <c r="H15" s="22">
        <v>0</v>
      </c>
      <c r="I15" s="22">
        <v>0</v>
      </c>
      <c r="J15" s="22">
        <v>0</v>
      </c>
      <c r="K15" s="22">
        <v>8</v>
      </c>
      <c r="L15" s="22">
        <v>49</v>
      </c>
      <c r="M15" s="22">
        <v>0</v>
      </c>
      <c r="N15" s="21">
        <f t="shared" si="8"/>
        <v>49</v>
      </c>
      <c r="O15">
        <f t="shared" si="9"/>
        <v>0</v>
      </c>
    </row>
    <row r="16" spans="1:17" ht="15.75" customHeight="1">
      <c r="A16" s="10">
        <f t="shared" si="7"/>
        <v>18</v>
      </c>
      <c r="B16" s="11" t="s">
        <v>2390</v>
      </c>
      <c r="C16" s="11" t="s">
        <v>2387</v>
      </c>
      <c r="D16" s="17" t="s">
        <v>2342</v>
      </c>
      <c r="E16" s="17" t="s">
        <v>2391</v>
      </c>
      <c r="F16" s="17" t="s">
        <v>2392</v>
      </c>
      <c r="G16" s="17" t="s">
        <v>2714</v>
      </c>
      <c r="H16" s="21">
        <v>4</v>
      </c>
      <c r="I16" s="21">
        <v>18</v>
      </c>
      <c r="J16" s="21">
        <v>0</v>
      </c>
      <c r="K16" s="21">
        <v>2</v>
      </c>
      <c r="L16" s="21">
        <v>7</v>
      </c>
      <c r="M16" s="21">
        <v>0</v>
      </c>
      <c r="N16" s="21">
        <f t="shared" si="8"/>
        <v>25</v>
      </c>
      <c r="O16">
        <f t="shared" si="9"/>
        <v>0</v>
      </c>
    </row>
    <row r="17" spans="1:15" ht="15.75" customHeight="1">
      <c r="A17" s="10">
        <f t="shared" si="7"/>
        <v>17</v>
      </c>
      <c r="B17" s="12" t="s">
        <v>2394</v>
      </c>
      <c r="C17" s="12" t="s">
        <v>2387</v>
      </c>
      <c r="D17" s="18" t="s">
        <v>2342</v>
      </c>
      <c r="E17" s="18" t="s">
        <v>2395</v>
      </c>
      <c r="F17" s="18" t="s">
        <v>2396</v>
      </c>
      <c r="G17" s="18" t="s">
        <v>2766</v>
      </c>
      <c r="H17" s="22">
        <v>4</v>
      </c>
      <c r="I17" s="22">
        <v>-2</v>
      </c>
      <c r="J17" s="22">
        <v>0</v>
      </c>
      <c r="K17" s="22">
        <v>2</v>
      </c>
      <c r="L17" s="22">
        <v>26</v>
      </c>
      <c r="M17" s="22">
        <v>0</v>
      </c>
      <c r="N17" s="21">
        <f t="shared" si="8"/>
        <v>24</v>
      </c>
      <c r="O17">
        <f t="shared" si="9"/>
        <v>0</v>
      </c>
    </row>
    <row r="18" spans="1:15" ht="15.75" customHeight="1">
      <c r="A18" s="10">
        <f t="shared" si="7"/>
        <v>16</v>
      </c>
      <c r="B18" s="11" t="s">
        <v>2346</v>
      </c>
      <c r="C18" s="11" t="s">
        <v>2387</v>
      </c>
      <c r="D18" s="17">
        <v>0</v>
      </c>
      <c r="E18" s="17" t="s">
        <v>2370</v>
      </c>
      <c r="F18" s="17" t="s">
        <v>2916</v>
      </c>
      <c r="G18" s="17" t="s">
        <v>2381</v>
      </c>
      <c r="H18" s="21">
        <v>5</v>
      </c>
      <c r="I18" s="21">
        <v>11</v>
      </c>
      <c r="J18" s="21">
        <v>0</v>
      </c>
      <c r="K18" s="21">
        <v>2</v>
      </c>
      <c r="L18" s="21">
        <v>7</v>
      </c>
      <c r="M18" s="21">
        <v>1</v>
      </c>
      <c r="N18" s="21">
        <f t="shared" si="8"/>
        <v>18</v>
      </c>
      <c r="O18">
        <f t="shared" si="9"/>
        <v>1</v>
      </c>
    </row>
    <row r="19" spans="1:15" ht="15.75" customHeight="1">
      <c r="A19" s="10">
        <f t="shared" si="7"/>
        <v>15</v>
      </c>
      <c r="B19" s="12" t="s">
        <v>2398</v>
      </c>
      <c r="C19" s="12" t="s">
        <v>2387</v>
      </c>
      <c r="D19" s="18" t="s">
        <v>2342</v>
      </c>
      <c r="E19" s="18" t="s">
        <v>2399</v>
      </c>
      <c r="F19" s="18" t="s">
        <v>2400</v>
      </c>
      <c r="G19" s="18" t="s">
        <v>2438</v>
      </c>
      <c r="H19" s="22">
        <v>4</v>
      </c>
      <c r="I19" s="22">
        <v>10</v>
      </c>
      <c r="J19" s="22">
        <v>0</v>
      </c>
      <c r="K19" s="22">
        <v>6</v>
      </c>
      <c r="L19" s="22">
        <v>39</v>
      </c>
      <c r="M19" s="22">
        <v>0</v>
      </c>
      <c r="N19" s="21">
        <f t="shared" si="8"/>
        <v>49</v>
      </c>
      <c r="O19">
        <f t="shared" si="9"/>
        <v>0</v>
      </c>
    </row>
    <row r="20" spans="1:15" ht="15.75" customHeight="1">
      <c r="A20" s="10">
        <f t="shared" si="7"/>
        <v>14</v>
      </c>
      <c r="B20" s="11" t="s">
        <v>2402</v>
      </c>
      <c r="C20" s="11" t="s">
        <v>2387</v>
      </c>
      <c r="D20" s="17">
        <v>0</v>
      </c>
      <c r="E20" s="17" t="s">
        <v>2403</v>
      </c>
      <c r="F20" s="17" t="s">
        <v>2404</v>
      </c>
      <c r="G20" s="17" t="s">
        <v>2682</v>
      </c>
      <c r="H20" s="21">
        <v>3</v>
      </c>
      <c r="I20" s="21">
        <v>10</v>
      </c>
      <c r="J20" s="21">
        <v>0</v>
      </c>
      <c r="K20" s="21">
        <v>9</v>
      </c>
      <c r="L20" s="21">
        <v>19</v>
      </c>
      <c r="M20" s="21">
        <v>0</v>
      </c>
      <c r="N20" s="21">
        <f t="shared" si="8"/>
        <v>29</v>
      </c>
      <c r="O20">
        <f t="shared" si="9"/>
        <v>0</v>
      </c>
    </row>
    <row r="21" spans="1:15" ht="15.75" customHeight="1">
      <c r="A21" s="10">
        <f t="shared" si="7"/>
        <v>13</v>
      </c>
      <c r="B21" s="12" t="s">
        <v>2406</v>
      </c>
      <c r="C21" s="12" t="s">
        <v>2387</v>
      </c>
      <c r="D21" s="18">
        <v>0</v>
      </c>
      <c r="E21" s="18" t="s">
        <v>2352</v>
      </c>
      <c r="F21" s="18" t="s">
        <v>2407</v>
      </c>
      <c r="G21" s="18" t="s">
        <v>2514</v>
      </c>
      <c r="H21" s="22">
        <v>4</v>
      </c>
      <c r="I21" s="22">
        <v>9</v>
      </c>
      <c r="J21" s="22">
        <v>0</v>
      </c>
      <c r="K21" s="22">
        <v>3</v>
      </c>
      <c r="L21" s="22">
        <v>37</v>
      </c>
      <c r="M21" s="22">
        <v>0</v>
      </c>
      <c r="N21" s="21">
        <f t="shared" si="8"/>
        <v>46</v>
      </c>
      <c r="O21">
        <f t="shared" si="9"/>
        <v>0</v>
      </c>
    </row>
    <row r="22" spans="1:15" ht="15.75" customHeight="1">
      <c r="A22" s="10">
        <f t="shared" si="7"/>
        <v>12</v>
      </c>
      <c r="B22" s="11" t="s">
        <v>2409</v>
      </c>
      <c r="C22" s="11" t="s">
        <v>2387</v>
      </c>
      <c r="D22" s="17" t="s">
        <v>2342</v>
      </c>
      <c r="E22" s="17" t="s">
        <v>2410</v>
      </c>
      <c r="F22" s="17" t="s">
        <v>2411</v>
      </c>
      <c r="G22" s="17" t="s">
        <v>2858</v>
      </c>
      <c r="H22" s="21">
        <v>2</v>
      </c>
      <c r="I22" s="21">
        <v>7</v>
      </c>
      <c r="J22" s="21">
        <v>0</v>
      </c>
      <c r="K22" s="21">
        <v>2</v>
      </c>
      <c r="L22" s="21">
        <v>9</v>
      </c>
      <c r="M22" s="21">
        <v>0</v>
      </c>
      <c r="N22" s="21">
        <f t="shared" si="8"/>
        <v>16</v>
      </c>
      <c r="O22">
        <f t="shared" si="9"/>
        <v>0</v>
      </c>
    </row>
    <row r="23" spans="1:15" ht="15.75" customHeight="1">
      <c r="A23" s="10">
        <f t="shared" si="7"/>
        <v>11</v>
      </c>
      <c r="B23" s="12" t="s">
        <v>2481</v>
      </c>
      <c r="C23" s="12" t="s">
        <v>2387</v>
      </c>
      <c r="D23" s="18">
        <v>0</v>
      </c>
      <c r="E23" s="18" t="s">
        <v>2440</v>
      </c>
      <c r="F23" s="18" t="s">
        <v>2591</v>
      </c>
      <c r="G23" s="18" t="s">
        <v>2438</v>
      </c>
      <c r="H23" s="22">
        <v>3</v>
      </c>
      <c r="I23" s="22">
        <v>14</v>
      </c>
      <c r="J23" s="22">
        <v>0</v>
      </c>
      <c r="K23" s="22">
        <v>4</v>
      </c>
      <c r="L23" s="22">
        <v>23</v>
      </c>
      <c r="M23" s="22">
        <v>1</v>
      </c>
      <c r="N23" s="21">
        <f t="shared" si="8"/>
        <v>37</v>
      </c>
      <c r="O23">
        <f t="shared" si="9"/>
        <v>1</v>
      </c>
    </row>
    <row r="24" spans="1:15" ht="15.75" customHeight="1">
      <c r="A24" s="10">
        <f t="shared" si="7"/>
        <v>10</v>
      </c>
      <c r="B24" s="11" t="s">
        <v>2470</v>
      </c>
      <c r="C24" s="11" t="s">
        <v>2387</v>
      </c>
      <c r="D24" s="17" t="s">
        <v>2342</v>
      </c>
      <c r="E24" s="17" t="s">
        <v>2355</v>
      </c>
      <c r="F24" s="17" t="s">
        <v>2917</v>
      </c>
      <c r="G24" s="17" t="s">
        <v>2580</v>
      </c>
      <c r="H24" s="21">
        <v>9</v>
      </c>
      <c r="I24" s="21">
        <v>39</v>
      </c>
      <c r="J24" s="21">
        <v>0</v>
      </c>
      <c r="K24" s="21">
        <v>5</v>
      </c>
      <c r="L24" s="21">
        <v>35</v>
      </c>
      <c r="M24" s="21">
        <v>1</v>
      </c>
      <c r="N24" s="21">
        <f t="shared" si="8"/>
        <v>74</v>
      </c>
      <c r="O24">
        <f t="shared" si="9"/>
        <v>1</v>
      </c>
    </row>
    <row r="25" spans="1:15" ht="15.75" customHeight="1">
      <c r="A25" s="10">
        <f t="shared" si="7"/>
        <v>9</v>
      </c>
      <c r="B25" s="12" t="s">
        <v>2471</v>
      </c>
      <c r="C25" s="12" t="s">
        <v>2387</v>
      </c>
      <c r="D25" s="18">
        <v>0</v>
      </c>
      <c r="E25" s="18" t="s">
        <v>287</v>
      </c>
      <c r="F25" s="18" t="s">
        <v>2918</v>
      </c>
      <c r="G25" s="18" t="s">
        <v>2587</v>
      </c>
      <c r="H25" s="22">
        <v>6</v>
      </c>
      <c r="I25" s="22">
        <v>25</v>
      </c>
      <c r="J25" s="22">
        <v>0</v>
      </c>
      <c r="K25" s="22">
        <v>7</v>
      </c>
      <c r="L25" s="22">
        <v>29</v>
      </c>
      <c r="M25" s="22">
        <v>0</v>
      </c>
      <c r="N25" s="21">
        <f t="shared" si="8"/>
        <v>54</v>
      </c>
      <c r="O25">
        <f t="shared" si="9"/>
        <v>0</v>
      </c>
    </row>
    <row r="26" spans="1:15" ht="15.75" customHeight="1">
      <c r="A26" s="10">
        <f t="shared" si="7"/>
        <v>8</v>
      </c>
      <c r="B26" s="11" t="s">
        <v>2412</v>
      </c>
      <c r="C26" s="11" t="s">
        <v>2387</v>
      </c>
      <c r="D26" s="17" t="s">
        <v>2342</v>
      </c>
      <c r="E26" s="17" t="s">
        <v>2440</v>
      </c>
      <c r="F26" s="17" t="s">
        <v>2919</v>
      </c>
      <c r="G26" s="17" t="s">
        <v>2682</v>
      </c>
      <c r="H26" s="21">
        <v>3</v>
      </c>
      <c r="I26" s="21">
        <v>9</v>
      </c>
      <c r="J26" s="21">
        <v>0</v>
      </c>
      <c r="K26" s="21">
        <v>4</v>
      </c>
      <c r="L26" s="21">
        <v>26</v>
      </c>
      <c r="M26" s="21">
        <v>0</v>
      </c>
      <c r="N26" s="21">
        <f t="shared" si="8"/>
        <v>35</v>
      </c>
      <c r="O26">
        <f t="shared" si="9"/>
        <v>0</v>
      </c>
    </row>
    <row r="27" spans="1:15" ht="15.75" customHeight="1">
      <c r="A27" s="10">
        <f t="shared" si="7"/>
        <v>7</v>
      </c>
      <c r="B27" s="12" t="s">
        <v>2414</v>
      </c>
      <c r="C27" s="12" t="s">
        <v>2387</v>
      </c>
      <c r="D27" s="18">
        <v>0</v>
      </c>
      <c r="E27" s="18" t="s">
        <v>2383</v>
      </c>
      <c r="F27" s="18" t="s">
        <v>2517</v>
      </c>
      <c r="G27" s="18" t="s">
        <v>2609</v>
      </c>
      <c r="H27" s="22">
        <v>3</v>
      </c>
      <c r="I27" s="22">
        <v>7</v>
      </c>
      <c r="J27" s="22">
        <v>0</v>
      </c>
      <c r="K27" s="22">
        <v>6</v>
      </c>
      <c r="L27" s="22">
        <v>24</v>
      </c>
      <c r="M27" s="22">
        <v>0</v>
      </c>
      <c r="N27" s="21">
        <f t="shared" si="8"/>
        <v>31</v>
      </c>
      <c r="O27">
        <f t="shared" si="9"/>
        <v>0</v>
      </c>
    </row>
    <row r="28" spans="1:15" ht="15.75" customHeight="1">
      <c r="A28" s="10">
        <f t="shared" si="7"/>
        <v>6</v>
      </c>
      <c r="B28" s="11" t="s">
        <v>2417</v>
      </c>
      <c r="C28" s="11" t="s">
        <v>2387</v>
      </c>
      <c r="D28" s="17" t="s">
        <v>2342</v>
      </c>
      <c r="E28" s="17" t="s">
        <v>2359</v>
      </c>
      <c r="F28" s="17" t="s">
        <v>2920</v>
      </c>
      <c r="G28" s="17" t="s">
        <v>2859</v>
      </c>
      <c r="H28" s="21">
        <v>8</v>
      </c>
      <c r="I28" s="21">
        <v>28</v>
      </c>
      <c r="J28" s="21">
        <v>0</v>
      </c>
      <c r="K28" s="21">
        <v>7</v>
      </c>
      <c r="L28" s="21">
        <v>57</v>
      </c>
      <c r="M28" s="21">
        <v>0</v>
      </c>
      <c r="N28" s="21">
        <f t="shared" si="8"/>
        <v>85</v>
      </c>
      <c r="O28">
        <f t="shared" si="9"/>
        <v>0</v>
      </c>
    </row>
    <row r="29" spans="1:15" ht="15.75" customHeight="1">
      <c r="A29" s="10">
        <f t="shared" si="7"/>
        <v>5</v>
      </c>
      <c r="B29" s="12" t="s">
        <v>2419</v>
      </c>
      <c r="C29" s="12" t="s">
        <v>2387</v>
      </c>
      <c r="D29" s="18">
        <v>0</v>
      </c>
      <c r="E29" s="18" t="s">
        <v>2377</v>
      </c>
      <c r="F29" s="18" t="s">
        <v>2585</v>
      </c>
      <c r="G29" s="18" t="s">
        <v>2508</v>
      </c>
      <c r="H29" s="22">
        <v>2</v>
      </c>
      <c r="I29" s="22">
        <v>8</v>
      </c>
      <c r="J29" s="22">
        <v>0</v>
      </c>
      <c r="K29" s="22">
        <v>3</v>
      </c>
      <c r="L29" s="22">
        <v>25</v>
      </c>
      <c r="M29" s="22">
        <v>0</v>
      </c>
      <c r="N29" s="21">
        <f t="shared" si="8"/>
        <v>33</v>
      </c>
      <c r="O29">
        <f t="shared" si="9"/>
        <v>0</v>
      </c>
    </row>
    <row r="30" spans="1:15" ht="15.75" customHeight="1">
      <c r="A30" s="10">
        <f t="shared" si="7"/>
        <v>4</v>
      </c>
      <c r="B30" s="11" t="s">
        <v>2422</v>
      </c>
      <c r="C30" s="11" t="s">
        <v>2387</v>
      </c>
      <c r="D30" s="17" t="s">
        <v>2342</v>
      </c>
      <c r="E30" s="17" t="s">
        <v>2370</v>
      </c>
      <c r="F30" s="17" t="s">
        <v>2921</v>
      </c>
      <c r="G30" s="17" t="s">
        <v>2375</v>
      </c>
      <c r="H30" s="21">
        <v>4</v>
      </c>
      <c r="I30" s="21">
        <v>20</v>
      </c>
      <c r="J30" s="21">
        <v>0</v>
      </c>
      <c r="K30" s="21">
        <v>9</v>
      </c>
      <c r="L30" s="21">
        <v>44</v>
      </c>
      <c r="M30" s="21">
        <v>0</v>
      </c>
      <c r="N30" s="21">
        <f t="shared" si="8"/>
        <v>64</v>
      </c>
      <c r="O30">
        <f t="shared" si="9"/>
        <v>0</v>
      </c>
    </row>
    <row r="31" spans="1:15" ht="15.75" customHeight="1">
      <c r="A31" s="10">
        <f t="shared" si="7"/>
        <v>3</v>
      </c>
      <c r="B31" s="12" t="s">
        <v>2639</v>
      </c>
      <c r="C31" s="12" t="s">
        <v>2387</v>
      </c>
      <c r="D31" s="18" t="s">
        <v>2342</v>
      </c>
      <c r="E31" s="18" t="s">
        <v>2440</v>
      </c>
      <c r="F31" s="18" t="s">
        <v>2762</v>
      </c>
      <c r="G31" s="18" t="s">
        <v>2534</v>
      </c>
      <c r="H31" s="22">
        <v>7</v>
      </c>
      <c r="I31" s="22">
        <v>41</v>
      </c>
      <c r="J31" s="22">
        <v>0</v>
      </c>
      <c r="K31" s="22">
        <v>2</v>
      </c>
      <c r="L31" s="22">
        <v>6</v>
      </c>
      <c r="M31" s="22">
        <v>0</v>
      </c>
      <c r="N31" s="21">
        <f t="shared" si="8"/>
        <v>47</v>
      </c>
      <c r="O31">
        <f t="shared" si="9"/>
        <v>0</v>
      </c>
    </row>
    <row r="32" spans="1:15" ht="15.75" customHeight="1">
      <c r="A32" s="10">
        <f t="shared" si="7"/>
        <v>2</v>
      </c>
      <c r="B32" s="11" t="s">
        <v>2641</v>
      </c>
      <c r="C32" s="11" t="s">
        <v>2387</v>
      </c>
      <c r="D32" s="17">
        <v>0</v>
      </c>
      <c r="E32" s="17" t="s">
        <v>287</v>
      </c>
      <c r="F32" s="17" t="s">
        <v>2922</v>
      </c>
      <c r="G32" s="17" t="s">
        <v>2683</v>
      </c>
      <c r="H32" s="21">
        <v>5</v>
      </c>
      <c r="I32" s="21">
        <v>12</v>
      </c>
      <c r="J32" s="21">
        <v>0</v>
      </c>
      <c r="K32" s="21">
        <v>1</v>
      </c>
      <c r="L32" s="21">
        <v>15</v>
      </c>
      <c r="M32" s="21">
        <v>0</v>
      </c>
      <c r="N32" s="21">
        <f t="shared" si="8"/>
        <v>27</v>
      </c>
      <c r="O32">
        <f t="shared" si="9"/>
        <v>0</v>
      </c>
    </row>
    <row r="33" spans="1:15" ht="15.75" customHeight="1">
      <c r="A33" s="10">
        <f t="shared" si="7"/>
        <v>1</v>
      </c>
      <c r="B33" s="12" t="s">
        <v>2642</v>
      </c>
      <c r="C33" s="12" t="s">
        <v>2387</v>
      </c>
      <c r="D33" s="18" t="s">
        <v>2342</v>
      </c>
      <c r="E33" s="18" t="s">
        <v>2415</v>
      </c>
      <c r="F33" s="18" t="s">
        <v>2923</v>
      </c>
      <c r="G33" s="18" t="s">
        <v>2683</v>
      </c>
      <c r="H33" s="22">
        <v>2</v>
      </c>
      <c r="I33" s="22">
        <v>21</v>
      </c>
      <c r="J33" s="22">
        <v>0</v>
      </c>
      <c r="K33" s="22">
        <v>3</v>
      </c>
      <c r="L33" s="22">
        <v>20</v>
      </c>
      <c r="M33" s="22">
        <v>0</v>
      </c>
      <c r="N33" s="21">
        <f t="shared" si="8"/>
        <v>41</v>
      </c>
      <c r="O33">
        <f t="shared" si="9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332">
    <outlinePr summaryBelow="0" summaryRight="0"/>
  </sheetPr>
  <dimension ref="A1:Q1002"/>
  <sheetViews>
    <sheetView workbookViewId="0">
      <selection activeCell="I11" sqref="I11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</v>
      </c>
      <c r="I2" s="2">
        <v>34.5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0.875</v>
      </c>
      <c r="I3" s="7">
        <f>COUNTIFS($A$12:$A$99,"&lt;="&amp;$B$2,$H$12:$H$99,"&gt;-1",I12:I99,"&lt;"&amp;I$2)/COUNTIFS($H$12:$H$99,"&gt;-1",$A$12:$A$99,"&lt;="&amp;$B$2,I$12:I$99,"&lt;&gt;"&amp;I$2)</f>
        <v>0.7</v>
      </c>
      <c r="J3" s="7">
        <f>COUNTIFS($A$12:$A$99,"&lt;="&amp;$B$2,$H$12:$H$99,"&gt;-1",J12:J99,"&lt;"&amp;J$2)/COUNTIFS($H$12:$H$99,"&gt;-1",$A$12:$A$99,"&lt;="&amp;$B$2,J$12:J$99,"&lt;&gt;"&amp;J$2)</f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-700.00000000000034</v>
      </c>
      <c r="I4" s="8">
        <f>IF(I3&gt;0.5, 100/(1-1/I3),100/I3-100)</f>
        <v>-233.33333333333331</v>
      </c>
      <c r="J4" s="8" t="e">
        <f>IF(J3&gt;0.5, 100/(1-1/J3),100/J3-100)</f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0.83333333333333337</v>
      </c>
      <c r="J5" s="7">
        <f>COUNTIFS($A$12:$A$99,"&lt;="&amp;$B$2,$H$12:$H$99,"&gt;-1",$D$12:$D$99,"@*",J$12:J$99,"&lt;"&amp;J$2)/COUNTIFS($A$12:$A$99,"&lt;="&amp;$B$2,$H$12:$H$99,"&gt;-1",$D$12:$D$99,"@*",J$12:J$99,"&lt;&gt;"&amp;J$2)</f>
        <v>1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>
        <f>IF(I5&gt;0.5, 100/(1-1/I5),100/I5-100)</f>
        <v>-500.00000000000011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0.66666666666666663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0.5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B8" t="s">
        <v>684</v>
      </c>
      <c r="D8" s="8"/>
      <c r="G8" s="3" t="s">
        <v>2318</v>
      </c>
      <c r="H8" s="8">
        <f>IF(H7&gt;0.5, 100/(1-1/H7),100/H7-100)</f>
        <v>-200</v>
      </c>
      <c r="I8" s="8">
        <f>IF(I7&gt;0.5, 100/(1-1/I7),100/I7-100)</f>
        <v>100</v>
      </c>
      <c r="J8" s="8" t="e">
        <f>IF(J7&gt;0.5, 100/(1-1/J7),100/J7-100)</f>
        <v>#DIV/0!</v>
      </c>
    </row>
    <row r="9" spans="1:17" ht="15.75" customHeight="1">
      <c r="A9" s="1"/>
      <c r="B9" s="1" t="s">
        <v>2949</v>
      </c>
      <c r="C9" s="1"/>
      <c r="D9" s="14"/>
      <c r="E9" s="14"/>
      <c r="F9" s="14"/>
      <c r="G9" s="23" t="s">
        <v>2321</v>
      </c>
      <c r="H9" s="24">
        <f>INDEX(espn!$I:$I,MATCH(B8,espn!$A:$A,0),1)</f>
        <v>2</v>
      </c>
      <c r="I9" s="24">
        <f>INDEX(espn!$J:$J,MATCH(B8,espn!$A:$A,0),1)</f>
        <v>24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2382</v>
      </c>
      <c r="C12" s="11" t="s">
        <v>2387</v>
      </c>
      <c r="D12" s="17">
        <v>0</v>
      </c>
      <c r="E12" s="17" t="s">
        <v>2410</v>
      </c>
      <c r="F12" s="17" t="s">
        <v>2915</v>
      </c>
      <c r="G12" s="17" t="s">
        <v>2729</v>
      </c>
      <c r="H12" s="21">
        <v>3</v>
      </c>
      <c r="I12" s="21">
        <v>34</v>
      </c>
      <c r="J12" s="21">
        <v>0</v>
      </c>
    </row>
    <row r="13" spans="1:17" ht="15.75" customHeight="1">
      <c r="A13" s="10">
        <f t="shared" si="0"/>
        <v>21</v>
      </c>
      <c r="B13" s="12" t="s">
        <v>2471</v>
      </c>
      <c r="C13" s="12" t="s">
        <v>2387</v>
      </c>
      <c r="D13" s="18">
        <v>0</v>
      </c>
      <c r="E13" s="18" t="s">
        <v>287</v>
      </c>
      <c r="F13" s="18" t="s">
        <v>2918</v>
      </c>
      <c r="G13" s="18" t="s">
        <v>2587</v>
      </c>
      <c r="H13" s="22">
        <v>6</v>
      </c>
      <c r="I13" s="22">
        <v>77</v>
      </c>
      <c r="J13" s="22">
        <v>0</v>
      </c>
    </row>
    <row r="14" spans="1:17" ht="15.75" customHeight="1">
      <c r="A14" s="10">
        <f t="shared" si="0"/>
        <v>20</v>
      </c>
      <c r="B14" s="11" t="s">
        <v>2412</v>
      </c>
      <c r="C14" s="11" t="s">
        <v>2387</v>
      </c>
      <c r="D14" s="17" t="s">
        <v>2342</v>
      </c>
      <c r="E14" s="17" t="s">
        <v>2440</v>
      </c>
      <c r="F14" s="17" t="s">
        <v>2919</v>
      </c>
      <c r="G14" s="17" t="s">
        <v>2530</v>
      </c>
      <c r="H14" s="21">
        <v>9</v>
      </c>
      <c r="I14" s="21">
        <v>140</v>
      </c>
      <c r="J14" s="21">
        <v>0</v>
      </c>
    </row>
    <row r="15" spans="1:17" ht="15.75" customHeight="1">
      <c r="A15" s="10">
        <f t="shared" si="0"/>
        <v>19</v>
      </c>
      <c r="B15" s="12" t="s">
        <v>2414</v>
      </c>
      <c r="C15" s="12" t="s">
        <v>2387</v>
      </c>
      <c r="D15" s="18">
        <v>0</v>
      </c>
      <c r="E15" s="18" t="s">
        <v>2383</v>
      </c>
      <c r="F15" s="18" t="s">
        <v>2517</v>
      </c>
      <c r="G15" s="18" t="s">
        <v>2601</v>
      </c>
      <c r="H15" s="22">
        <v>3</v>
      </c>
      <c r="I15" s="22">
        <v>42</v>
      </c>
      <c r="J15" s="22">
        <v>1</v>
      </c>
    </row>
    <row r="16" spans="1:17" ht="15.75" customHeight="1">
      <c r="A16" s="10">
        <f t="shared" si="0"/>
        <v>18</v>
      </c>
      <c r="B16" s="11" t="s">
        <v>2417</v>
      </c>
      <c r="C16" s="11" t="s">
        <v>2387</v>
      </c>
      <c r="D16" s="17" t="s">
        <v>2342</v>
      </c>
      <c r="E16" s="17" t="s">
        <v>2359</v>
      </c>
      <c r="F16" s="17" t="s">
        <v>2920</v>
      </c>
      <c r="G16" s="17" t="s">
        <v>2592</v>
      </c>
      <c r="H16" s="21">
        <v>9</v>
      </c>
      <c r="I16" s="21">
        <v>118</v>
      </c>
      <c r="J16" s="21">
        <v>1</v>
      </c>
    </row>
    <row r="17" spans="1:10" ht="15.75" customHeight="1">
      <c r="A17" s="10">
        <f t="shared" si="0"/>
        <v>17</v>
      </c>
      <c r="B17" s="12" t="s">
        <v>2419</v>
      </c>
      <c r="C17" s="12" t="s">
        <v>2387</v>
      </c>
      <c r="D17" s="18">
        <v>0</v>
      </c>
      <c r="E17" s="18" t="s">
        <v>2377</v>
      </c>
      <c r="F17" s="18" t="s">
        <v>2585</v>
      </c>
      <c r="G17" s="18" t="s">
        <v>2905</v>
      </c>
      <c r="H17" s="22">
        <v>1</v>
      </c>
      <c r="I17" s="22">
        <v>2</v>
      </c>
      <c r="J17" s="22">
        <v>0</v>
      </c>
    </row>
    <row r="18" spans="1:10" ht="15.75" customHeight="1">
      <c r="A18" s="10">
        <f t="shared" si="0"/>
        <v>16</v>
      </c>
      <c r="B18" s="11" t="s">
        <v>2422</v>
      </c>
      <c r="C18" s="11" t="s">
        <v>2387</v>
      </c>
      <c r="D18" s="17" t="s">
        <v>2342</v>
      </c>
      <c r="E18" s="17" t="s">
        <v>2370</v>
      </c>
      <c r="F18" s="17" t="s">
        <v>2921</v>
      </c>
      <c r="G18" s="17" t="s">
        <v>2372</v>
      </c>
      <c r="H18" s="21">
        <v>1</v>
      </c>
      <c r="I18" s="21">
        <v>5</v>
      </c>
      <c r="J18" s="21">
        <v>0</v>
      </c>
    </row>
    <row r="19" spans="1:10" ht="15.75" customHeight="1">
      <c r="A19" s="10">
        <f t="shared" si="0"/>
        <v>15</v>
      </c>
      <c r="B19" s="12" t="s">
        <v>2639</v>
      </c>
      <c r="C19" s="12" t="s">
        <v>2387</v>
      </c>
      <c r="D19" s="18" t="s">
        <v>2342</v>
      </c>
      <c r="E19" s="18" t="s">
        <v>2440</v>
      </c>
      <c r="F19" s="18" t="s">
        <v>2762</v>
      </c>
      <c r="G19" s="18" t="s">
        <v>2611</v>
      </c>
      <c r="H19" s="22">
        <v>4</v>
      </c>
      <c r="I19" s="22">
        <v>76</v>
      </c>
      <c r="J19" s="22">
        <v>1</v>
      </c>
    </row>
    <row r="20" spans="1:10" ht="15.75" customHeight="1">
      <c r="A20" s="10">
        <f t="shared" si="0"/>
        <v>14</v>
      </c>
      <c r="B20" s="11" t="s">
        <v>2641</v>
      </c>
      <c r="C20" s="11" t="s">
        <v>2387</v>
      </c>
      <c r="D20" s="17">
        <v>0</v>
      </c>
      <c r="E20" s="17" t="s">
        <v>287</v>
      </c>
      <c r="F20" s="17" t="s">
        <v>2922</v>
      </c>
      <c r="G20" s="17" t="s">
        <v>2381</v>
      </c>
      <c r="H20" s="21">
        <v>0</v>
      </c>
      <c r="I20" s="21">
        <v>0</v>
      </c>
      <c r="J20" s="21">
        <v>0</v>
      </c>
    </row>
    <row r="21" spans="1:10" ht="15.75" customHeight="1">
      <c r="A21" s="10">
        <f t="shared" si="0"/>
        <v>13</v>
      </c>
      <c r="B21" s="12" t="s">
        <v>2642</v>
      </c>
      <c r="C21" s="12" t="s">
        <v>2387</v>
      </c>
      <c r="D21" s="18" t="s">
        <v>2342</v>
      </c>
      <c r="E21" s="18" t="s">
        <v>2415</v>
      </c>
      <c r="F21" s="18" t="s">
        <v>2923</v>
      </c>
      <c r="G21" s="18" t="s">
        <v>2357</v>
      </c>
      <c r="H21" s="22">
        <v>2</v>
      </c>
      <c r="I21" s="22">
        <v>41</v>
      </c>
      <c r="J21" s="22">
        <v>1</v>
      </c>
    </row>
    <row r="22" spans="1:10" ht="15.75" customHeight="1">
      <c r="A22" s="10">
        <f t="shared" si="0"/>
        <v>12</v>
      </c>
      <c r="B22" s="11" t="s">
        <v>2644</v>
      </c>
      <c r="C22" s="11" t="s">
        <v>2387</v>
      </c>
      <c r="D22" s="17">
        <v>0</v>
      </c>
      <c r="E22" s="17" t="s">
        <v>2420</v>
      </c>
      <c r="F22" s="17" t="s">
        <v>2929</v>
      </c>
      <c r="G22" s="17" t="s">
        <v>2565</v>
      </c>
      <c r="H22" s="21">
        <v>3</v>
      </c>
      <c r="I22" s="21">
        <v>16</v>
      </c>
      <c r="J22" s="21">
        <v>0</v>
      </c>
    </row>
    <row r="23" spans="1:10" ht="15.75" customHeight="1">
      <c r="A23" s="10">
        <f t="shared" si="0"/>
        <v>11</v>
      </c>
      <c r="B23" s="12" t="s">
        <v>2646</v>
      </c>
      <c r="C23" s="12" t="s">
        <v>2387</v>
      </c>
      <c r="D23" s="18">
        <v>0</v>
      </c>
      <c r="E23" s="18" t="s">
        <v>2496</v>
      </c>
      <c r="F23" s="18" t="s">
        <v>2806</v>
      </c>
      <c r="G23" s="18" t="s">
        <v>2556</v>
      </c>
      <c r="H23" s="22">
        <v>4</v>
      </c>
      <c r="I23" s="22">
        <v>28</v>
      </c>
      <c r="J23" s="22">
        <v>0</v>
      </c>
    </row>
    <row r="24" spans="1:10" ht="15.75" customHeight="1">
      <c r="A24" s="10">
        <f t="shared" si="0"/>
        <v>10</v>
      </c>
      <c r="B24" s="11" t="s">
        <v>2649</v>
      </c>
      <c r="C24" s="11" t="s">
        <v>2387</v>
      </c>
      <c r="D24" s="17" t="s">
        <v>2342</v>
      </c>
      <c r="E24" s="17" t="s">
        <v>792</v>
      </c>
      <c r="F24" s="17" t="s">
        <v>2629</v>
      </c>
      <c r="G24" s="17" t="s">
        <v>2569</v>
      </c>
      <c r="H24" s="21">
        <v>3</v>
      </c>
      <c r="I24" s="21">
        <v>8</v>
      </c>
      <c r="J24" s="21">
        <v>0</v>
      </c>
    </row>
    <row r="25" spans="1:10" ht="15.75" customHeight="1">
      <c r="A25" s="10">
        <f t="shared" si="0"/>
        <v>9</v>
      </c>
      <c r="B25" s="12" t="s">
        <v>2888</v>
      </c>
      <c r="C25" s="12" t="s">
        <v>2387</v>
      </c>
      <c r="D25" s="18" t="s">
        <v>2342</v>
      </c>
      <c r="E25" s="18" t="s">
        <v>2355</v>
      </c>
      <c r="F25" s="18" t="s">
        <v>2475</v>
      </c>
      <c r="G25" s="18" t="s">
        <v>2580</v>
      </c>
      <c r="H25" s="22">
        <v>3</v>
      </c>
      <c r="I25" s="22">
        <v>20</v>
      </c>
      <c r="J25" s="22">
        <v>0</v>
      </c>
    </row>
    <row r="26" spans="1:10" ht="15.75" customHeight="1">
      <c r="A26" s="10">
        <f t="shared" si="0"/>
        <v>8</v>
      </c>
      <c r="B26" s="11" t="s">
        <v>2651</v>
      </c>
      <c r="C26" s="11" t="s">
        <v>2387</v>
      </c>
      <c r="D26" s="17">
        <v>0</v>
      </c>
      <c r="E26" s="17" t="s">
        <v>2403</v>
      </c>
      <c r="F26" s="17" t="s">
        <v>2374</v>
      </c>
      <c r="G26" s="17" t="s">
        <v>2571</v>
      </c>
      <c r="H26" s="21">
        <v>8</v>
      </c>
      <c r="I26" s="21">
        <v>73</v>
      </c>
      <c r="J26" s="21">
        <v>0</v>
      </c>
    </row>
    <row r="27" spans="1:10" ht="15.75" customHeight="1">
      <c r="A27" s="10">
        <f t="shared" si="0"/>
        <v>7</v>
      </c>
      <c r="B27" s="12" t="s">
        <v>2653</v>
      </c>
      <c r="C27" s="12" t="s">
        <v>2387</v>
      </c>
      <c r="D27" s="18" t="s">
        <v>2342</v>
      </c>
      <c r="E27" s="18" t="s">
        <v>2558</v>
      </c>
      <c r="F27" s="18" t="s">
        <v>2533</v>
      </c>
      <c r="G27" s="18" t="s">
        <v>2565</v>
      </c>
      <c r="H27" s="22">
        <v>5</v>
      </c>
      <c r="I27" s="22">
        <v>59</v>
      </c>
      <c r="J27" s="22">
        <v>0</v>
      </c>
    </row>
    <row r="28" spans="1:10" ht="15.75" customHeight="1">
      <c r="A28" s="10">
        <f t="shared" si="0"/>
        <v>6</v>
      </c>
      <c r="B28" s="11" t="s">
        <v>2851</v>
      </c>
      <c r="C28" s="11" t="s">
        <v>2387</v>
      </c>
      <c r="D28" s="17">
        <v>0</v>
      </c>
      <c r="E28" s="17" t="s">
        <v>2370</v>
      </c>
      <c r="F28" s="17" t="s">
        <v>2930</v>
      </c>
      <c r="G28" s="17" t="s">
        <v>2441</v>
      </c>
      <c r="H28" s="21">
        <v>2</v>
      </c>
      <c r="I28" s="21">
        <v>28</v>
      </c>
      <c r="J28" s="21">
        <v>0</v>
      </c>
    </row>
    <row r="29" spans="1:10" ht="15.75" customHeight="1">
      <c r="A29" s="10">
        <f t="shared" si="0"/>
        <v>5</v>
      </c>
      <c r="B29" s="12" t="s">
        <v>2656</v>
      </c>
      <c r="C29" s="12" t="s">
        <v>2387</v>
      </c>
      <c r="D29" s="18" t="s">
        <v>2342</v>
      </c>
      <c r="E29" s="18" t="s">
        <v>2359</v>
      </c>
      <c r="F29" s="18" t="s">
        <v>2924</v>
      </c>
      <c r="G29" s="18" t="s">
        <v>2565</v>
      </c>
      <c r="H29" s="22">
        <v>3</v>
      </c>
      <c r="I29" s="22">
        <v>28</v>
      </c>
      <c r="J29" s="22">
        <v>0</v>
      </c>
    </row>
    <row r="30" spans="1:10" ht="15.75" customHeight="1">
      <c r="A30" s="10">
        <f t="shared" si="0"/>
        <v>4</v>
      </c>
      <c r="B30" s="11" t="s">
        <v>2657</v>
      </c>
      <c r="C30" s="11" t="s">
        <v>2387</v>
      </c>
      <c r="D30" s="17">
        <v>0</v>
      </c>
      <c r="E30" s="17" t="s">
        <v>2440</v>
      </c>
      <c r="F30" s="17" t="s">
        <v>2925</v>
      </c>
      <c r="G30" s="17" t="s">
        <v>2357</v>
      </c>
      <c r="H30" s="21">
        <v>5</v>
      </c>
      <c r="I30" s="21">
        <v>56</v>
      </c>
      <c r="J30" s="21">
        <v>0</v>
      </c>
    </row>
    <row r="31" spans="1:10" ht="15.75" customHeight="1">
      <c r="A31" s="10">
        <f t="shared" si="0"/>
        <v>3</v>
      </c>
      <c r="B31" s="12" t="s">
        <v>2659</v>
      </c>
      <c r="C31" s="12" t="s">
        <v>2387</v>
      </c>
      <c r="D31" s="18">
        <v>0</v>
      </c>
      <c r="E31" s="18" t="s">
        <v>2574</v>
      </c>
      <c r="F31" s="18" t="s">
        <v>2926</v>
      </c>
      <c r="G31" s="18" t="s">
        <v>2682</v>
      </c>
      <c r="H31" s="22">
        <v>2</v>
      </c>
      <c r="I31" s="22">
        <v>16</v>
      </c>
      <c r="J31" s="22">
        <v>0</v>
      </c>
    </row>
    <row r="32" spans="1:10" ht="15.75" customHeight="1">
      <c r="A32" s="10">
        <f t="shared" si="0"/>
        <v>2</v>
      </c>
      <c r="B32" s="11" t="s">
        <v>2853</v>
      </c>
      <c r="C32" s="11" t="s">
        <v>2387</v>
      </c>
      <c r="D32" s="17" t="s">
        <v>2342</v>
      </c>
      <c r="E32" s="17" t="s">
        <v>2370</v>
      </c>
      <c r="F32" s="17" t="s">
        <v>2660</v>
      </c>
      <c r="G32" s="17" t="s">
        <v>2393</v>
      </c>
      <c r="H32" s="21">
        <v>1</v>
      </c>
      <c r="I32" s="21">
        <v>13</v>
      </c>
      <c r="J32" s="21">
        <v>0</v>
      </c>
    </row>
    <row r="33" spans="1:10" ht="15.75" customHeight="1">
      <c r="A33" s="10">
        <f t="shared" si="0"/>
        <v>1</v>
      </c>
      <c r="B33" s="12" t="s">
        <v>2661</v>
      </c>
      <c r="C33" s="12" t="s">
        <v>2387</v>
      </c>
      <c r="D33" s="18" t="s">
        <v>2342</v>
      </c>
      <c r="E33" s="18" t="s">
        <v>2548</v>
      </c>
      <c r="F33" s="18" t="s">
        <v>2927</v>
      </c>
      <c r="G33" s="18" t="s">
        <v>2611</v>
      </c>
      <c r="H33" s="22">
        <v>2</v>
      </c>
      <c r="I33" s="22">
        <v>10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333">
    <outlinePr summaryBelow="0" summaryRight="0"/>
  </sheetPr>
  <dimension ref="A1:Q1002"/>
  <sheetViews>
    <sheetView workbookViewId="0">
      <selection activeCell="I11" sqref="I11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</v>
      </c>
      <c r="I2" s="2">
        <v>35.5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0.875</v>
      </c>
      <c r="I3" s="7">
        <f>COUNTIFS($A$12:$A$99,"&lt;="&amp;$B$2,$H$12:$H$99,"&gt;-1",I12:I99,"&lt;"&amp;I$2)/COUNTIFS($H$12:$H$99,"&gt;-1",$A$12:$A$99,"&lt;="&amp;$B$2,I$12:I$99,"&lt;&gt;"&amp;I$2)</f>
        <v>0.8</v>
      </c>
      <c r="J3" s="7">
        <f>COUNTIFS($A$12:$A$99,"&lt;="&amp;$B$2,$H$12:$H$99,"&gt;-1",J12:J99,"&lt;"&amp;J$2)/COUNTIFS($H$12:$H$99,"&gt;-1",$A$12:$A$99,"&lt;="&amp;$B$2,J$12:J$99,"&lt;&gt;"&amp;J$2)</f>
        <v>0.7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-700.00000000000034</v>
      </c>
      <c r="I4" s="8">
        <f>IF(I3&gt;0.5, 100/(1-1/I3),100/I3-100)</f>
        <v>-400</v>
      </c>
      <c r="J4" s="8">
        <f>IF(J3&gt;0.5, 100/(1-1/J3),100/J3-100)</f>
        <v>-233.33333333333331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0.75</v>
      </c>
      <c r="I5" s="7">
        <f>COUNTIFS($A$12:$A$99,"&lt;="&amp;$B$2,$H$12:$H$99,"&gt;-1",$D$12:$D$99,"@*",I$12:I$99,"&lt;"&amp;I$2)/COUNTIFS($A$12:$A$99,"&lt;="&amp;$B$2,$H$12:$H$99,"&gt;-1",$D$12:$D$99,"@*",I$12:I$99,"&lt;&gt;"&amp;I$2)</f>
        <v>0.66666666666666663</v>
      </c>
      <c r="J5" s="7">
        <f>COUNTIFS($A$12:$A$99,"&lt;="&amp;$B$2,$H$12:$H$99,"&gt;-1",$D$12:$D$99,"@*",J$12:J$99,"&lt;"&amp;J$2)/COUNTIFS($A$12:$A$99,"&lt;="&amp;$B$2,$H$12:$H$99,"&gt;-1",$D$12:$D$99,"@*",J$12:J$99,"&lt;&gt;"&amp;J$2)</f>
        <v>0.66666666666666663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-300.00000000000006</v>
      </c>
      <c r="I6" s="8">
        <f>IF(I5&gt;0.5, 100/(1-1/I5),100/I5-100)</f>
        <v>-200</v>
      </c>
      <c r="J6" s="8">
        <f>IF(J5&gt;0.5, 100/(1-1/J5),100/J5-100)</f>
        <v>-200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1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0.75</v>
      </c>
    </row>
    <row r="8" spans="1:17" ht="15.75" customHeight="1">
      <c r="A8" s="1"/>
      <c r="B8" t="s">
        <v>581</v>
      </c>
      <c r="D8" s="8"/>
      <c r="G8" s="3" t="s">
        <v>2318</v>
      </c>
      <c r="H8" s="8" t="e">
        <f>IF(H7&gt;0.5, 100/(1-1/H7),100/H7-100)</f>
        <v>#DIV/0!</v>
      </c>
      <c r="I8" s="8" t="e">
        <f>IF(I7&gt;0.5, 100/(1-1/I7),100/I7-100)</f>
        <v>#DIV/0!</v>
      </c>
      <c r="J8" s="8">
        <f>IF(J7&gt;0.5, 100/(1-1/J7),100/J7-100)</f>
        <v>-300.00000000000006</v>
      </c>
    </row>
    <row r="9" spans="1:17" ht="15.75" customHeight="1">
      <c r="A9" s="1"/>
      <c r="B9" s="1" t="s">
        <v>2950</v>
      </c>
      <c r="C9" s="1"/>
      <c r="D9" s="14"/>
      <c r="E9" s="14"/>
      <c r="F9" s="14"/>
      <c r="G9" s="23" t="s">
        <v>2321</v>
      </c>
      <c r="H9" s="24">
        <f>INDEX(espn!$I:$I,MATCH(B8,espn!$A:$A,0),1)</f>
        <v>3</v>
      </c>
      <c r="I9" s="24">
        <f>INDEX(espn!$J:$J,MATCH(B8,espn!$A:$A,0),1)</f>
        <v>27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2412</v>
      </c>
      <c r="C12" s="11" t="s">
        <v>2359</v>
      </c>
      <c r="D12" s="17" t="s">
        <v>2342</v>
      </c>
      <c r="E12" s="17" t="s">
        <v>287</v>
      </c>
      <c r="F12" s="17" t="s">
        <v>2951</v>
      </c>
      <c r="G12" s="17" t="s">
        <v>2611</v>
      </c>
      <c r="H12" s="21">
        <v>1</v>
      </c>
      <c r="I12" s="21">
        <v>16</v>
      </c>
      <c r="J12" s="21">
        <v>0</v>
      </c>
    </row>
    <row r="13" spans="1:17" ht="15.75" customHeight="1">
      <c r="A13" s="10">
        <f t="shared" si="0"/>
        <v>21</v>
      </c>
      <c r="B13" s="12" t="s">
        <v>2414</v>
      </c>
      <c r="C13" s="12" t="s">
        <v>2359</v>
      </c>
      <c r="D13" s="18">
        <v>0</v>
      </c>
      <c r="E13" s="18" t="s">
        <v>2395</v>
      </c>
      <c r="F13" s="18" t="s">
        <v>2555</v>
      </c>
      <c r="G13" s="18" t="s">
        <v>2438</v>
      </c>
      <c r="H13" s="22">
        <v>3</v>
      </c>
      <c r="I13" s="22">
        <v>49</v>
      </c>
      <c r="J13" s="22">
        <v>0</v>
      </c>
    </row>
    <row r="14" spans="1:17" ht="15.75" customHeight="1">
      <c r="A14" s="10">
        <f t="shared" si="0"/>
        <v>20</v>
      </c>
      <c r="B14" s="11" t="s">
        <v>2417</v>
      </c>
      <c r="C14" s="11" t="s">
        <v>2359</v>
      </c>
      <c r="D14" s="17">
        <v>0</v>
      </c>
      <c r="E14" s="17" t="s">
        <v>2387</v>
      </c>
      <c r="F14" s="17" t="s">
        <v>2952</v>
      </c>
      <c r="G14" s="17" t="s">
        <v>2611</v>
      </c>
      <c r="H14" s="21">
        <v>1</v>
      </c>
      <c r="I14" s="21">
        <v>0</v>
      </c>
      <c r="J14" s="21">
        <v>0</v>
      </c>
    </row>
    <row r="15" spans="1:17" ht="15.75" customHeight="1">
      <c r="A15" s="10">
        <f t="shared" si="0"/>
        <v>19</v>
      </c>
      <c r="B15" s="12" t="s">
        <v>2419</v>
      </c>
      <c r="C15" s="12" t="s">
        <v>2359</v>
      </c>
      <c r="D15" s="18" t="s">
        <v>2342</v>
      </c>
      <c r="E15" s="18" t="s">
        <v>2370</v>
      </c>
      <c r="F15" s="18" t="s">
        <v>2953</v>
      </c>
      <c r="G15" s="18" t="s">
        <v>2587</v>
      </c>
      <c r="H15" s="22">
        <v>1</v>
      </c>
      <c r="I15" s="22">
        <v>16</v>
      </c>
      <c r="J15" s="22">
        <v>0</v>
      </c>
    </row>
    <row r="16" spans="1:17" ht="15.75" customHeight="1">
      <c r="A16" s="10">
        <f t="shared" si="0"/>
        <v>18</v>
      </c>
      <c r="B16" s="11" t="s">
        <v>2422</v>
      </c>
      <c r="C16" s="11" t="s">
        <v>2359</v>
      </c>
      <c r="D16" s="17" t="s">
        <v>2342</v>
      </c>
      <c r="E16" s="17" t="s">
        <v>2440</v>
      </c>
      <c r="F16" s="17" t="s">
        <v>2519</v>
      </c>
      <c r="G16" s="17" t="s">
        <v>2682</v>
      </c>
      <c r="H16" s="21">
        <v>4</v>
      </c>
      <c r="I16" s="21">
        <v>49</v>
      </c>
      <c r="J16" s="21">
        <v>0</v>
      </c>
    </row>
    <row r="17" spans="1:10" ht="15.75" customHeight="1">
      <c r="A17" s="10">
        <f t="shared" si="0"/>
        <v>17</v>
      </c>
      <c r="B17" s="12" t="s">
        <v>2633</v>
      </c>
      <c r="C17" s="12" t="s">
        <v>2359</v>
      </c>
      <c r="D17" s="18">
        <v>0</v>
      </c>
      <c r="E17" s="18" t="s">
        <v>2351</v>
      </c>
      <c r="F17" s="18" t="s">
        <v>2954</v>
      </c>
      <c r="G17" s="18" t="s">
        <v>2679</v>
      </c>
      <c r="H17" s="22">
        <v>3</v>
      </c>
      <c r="I17" s="22">
        <v>49</v>
      </c>
      <c r="J17" s="22">
        <v>0</v>
      </c>
    </row>
    <row r="18" spans="1:10" ht="15.75" customHeight="1">
      <c r="A18" s="10">
        <f t="shared" si="0"/>
        <v>16</v>
      </c>
      <c r="B18" s="11" t="s">
        <v>2635</v>
      </c>
      <c r="C18" s="11" t="s">
        <v>2359</v>
      </c>
      <c r="D18" s="17" t="s">
        <v>2342</v>
      </c>
      <c r="E18" s="17" t="s">
        <v>2366</v>
      </c>
      <c r="F18" s="17" t="s">
        <v>2955</v>
      </c>
      <c r="G18" s="17" t="s">
        <v>2505</v>
      </c>
      <c r="H18" s="21">
        <v>4</v>
      </c>
      <c r="I18" s="21">
        <v>59</v>
      </c>
      <c r="J18" s="21">
        <v>0</v>
      </c>
    </row>
    <row r="19" spans="1:10" ht="15.75" customHeight="1">
      <c r="A19" s="10">
        <f t="shared" si="0"/>
        <v>15</v>
      </c>
      <c r="B19" s="12" t="s">
        <v>2639</v>
      </c>
      <c r="C19" s="12" t="s">
        <v>2387</v>
      </c>
      <c r="D19" s="18" t="s">
        <v>2342</v>
      </c>
      <c r="E19" s="18" t="s">
        <v>2440</v>
      </c>
      <c r="F19" s="18" t="s">
        <v>2762</v>
      </c>
      <c r="G19" s="18" t="s">
        <v>2719</v>
      </c>
      <c r="H19" s="22">
        <v>3</v>
      </c>
      <c r="I19" s="22">
        <v>25</v>
      </c>
      <c r="J19" s="22">
        <v>1</v>
      </c>
    </row>
    <row r="20" spans="1:10" ht="15.75" customHeight="1">
      <c r="A20" s="10">
        <f t="shared" si="0"/>
        <v>14</v>
      </c>
      <c r="B20" s="11" t="s">
        <v>2641</v>
      </c>
      <c r="C20" s="11" t="s">
        <v>2387</v>
      </c>
      <c r="D20" s="17">
        <v>0</v>
      </c>
      <c r="E20" s="17" t="s">
        <v>287</v>
      </c>
      <c r="F20" s="17" t="s">
        <v>2922</v>
      </c>
      <c r="G20" s="17" t="s">
        <v>2676</v>
      </c>
      <c r="H20" s="21">
        <v>1</v>
      </c>
      <c r="I20" s="21">
        <v>18</v>
      </c>
      <c r="J20" s="21">
        <v>0</v>
      </c>
    </row>
    <row r="21" spans="1:10" ht="15.75" customHeight="1">
      <c r="A21" s="10">
        <f t="shared" si="0"/>
        <v>13</v>
      </c>
      <c r="B21" s="12" t="s">
        <v>2642</v>
      </c>
      <c r="C21" s="12" t="s">
        <v>2387</v>
      </c>
      <c r="D21" s="18" t="s">
        <v>2342</v>
      </c>
      <c r="E21" s="18" t="s">
        <v>2415</v>
      </c>
      <c r="F21" s="18" t="s">
        <v>2923</v>
      </c>
      <c r="G21" s="18" t="s">
        <v>2569</v>
      </c>
      <c r="H21" s="22">
        <v>6</v>
      </c>
      <c r="I21" s="22">
        <v>60</v>
      </c>
      <c r="J21" s="22">
        <v>2</v>
      </c>
    </row>
    <row r="22" spans="1:10" ht="15.75" customHeight="1">
      <c r="A22" s="10">
        <f t="shared" si="0"/>
        <v>12</v>
      </c>
      <c r="B22" s="11" t="s">
        <v>2644</v>
      </c>
      <c r="C22" s="11" t="s">
        <v>2387</v>
      </c>
      <c r="D22" s="17">
        <v>0</v>
      </c>
      <c r="E22" s="17" t="s">
        <v>2420</v>
      </c>
      <c r="F22" s="17" t="s">
        <v>2929</v>
      </c>
      <c r="G22" s="17" t="s">
        <v>2576</v>
      </c>
      <c r="H22" s="21">
        <v>4</v>
      </c>
      <c r="I22" s="21">
        <v>33</v>
      </c>
      <c r="J22" s="21">
        <v>0</v>
      </c>
    </row>
    <row r="23" spans="1:10" ht="15.75" customHeight="1">
      <c r="A23" s="10">
        <f t="shared" si="0"/>
        <v>11</v>
      </c>
      <c r="B23" s="12" t="s">
        <v>2646</v>
      </c>
      <c r="C23" s="12" t="s">
        <v>2387</v>
      </c>
      <c r="D23" s="18">
        <v>0</v>
      </c>
      <c r="E23" s="18" t="s">
        <v>2496</v>
      </c>
      <c r="F23" s="18" t="s">
        <v>2806</v>
      </c>
      <c r="G23" s="18" t="s">
        <v>2571</v>
      </c>
      <c r="H23" s="22">
        <v>3</v>
      </c>
      <c r="I23" s="22">
        <v>33</v>
      </c>
      <c r="J23" s="22">
        <v>1</v>
      </c>
    </row>
    <row r="24" spans="1:10" ht="15.75" customHeight="1">
      <c r="A24" s="10">
        <f t="shared" si="0"/>
        <v>10</v>
      </c>
      <c r="B24" s="11" t="s">
        <v>2649</v>
      </c>
      <c r="C24" s="11" t="s">
        <v>2387</v>
      </c>
      <c r="D24" s="17" t="s">
        <v>2342</v>
      </c>
      <c r="E24" s="17" t="s">
        <v>792</v>
      </c>
      <c r="F24" s="17" t="s">
        <v>2629</v>
      </c>
      <c r="G24" s="17" t="s">
        <v>2860</v>
      </c>
      <c r="H24" s="21">
        <v>5</v>
      </c>
      <c r="I24" s="21">
        <v>34</v>
      </c>
      <c r="J24" s="21">
        <v>0</v>
      </c>
    </row>
    <row r="25" spans="1:10" ht="15.75" customHeight="1">
      <c r="A25" s="10">
        <f t="shared" si="0"/>
        <v>9</v>
      </c>
      <c r="B25" s="12" t="s">
        <v>2888</v>
      </c>
      <c r="C25" s="12" t="s">
        <v>2387</v>
      </c>
      <c r="D25" s="18" t="s">
        <v>2342</v>
      </c>
      <c r="E25" s="18" t="s">
        <v>2355</v>
      </c>
      <c r="F25" s="18" t="s">
        <v>2475</v>
      </c>
      <c r="G25" s="18" t="s">
        <v>2571</v>
      </c>
      <c r="H25" s="22">
        <v>5</v>
      </c>
      <c r="I25" s="22">
        <v>31</v>
      </c>
      <c r="J25" s="22">
        <v>0</v>
      </c>
    </row>
    <row r="26" spans="1:10" ht="15.75" customHeight="1">
      <c r="A26" s="10">
        <f t="shared" si="0"/>
        <v>8</v>
      </c>
      <c r="B26" s="11" t="s">
        <v>2651</v>
      </c>
      <c r="C26" s="11" t="s">
        <v>2387</v>
      </c>
      <c r="D26" s="17">
        <v>0</v>
      </c>
      <c r="E26" s="17" t="s">
        <v>2403</v>
      </c>
      <c r="F26" s="17" t="s">
        <v>2374</v>
      </c>
      <c r="G26" s="17" t="s">
        <v>2573</v>
      </c>
      <c r="H26" s="21">
        <v>2</v>
      </c>
      <c r="I26" s="21">
        <v>13</v>
      </c>
      <c r="J26" s="21">
        <v>0</v>
      </c>
    </row>
    <row r="27" spans="1:10" ht="15.75" customHeight="1">
      <c r="A27" s="10">
        <f t="shared" si="0"/>
        <v>7</v>
      </c>
      <c r="B27" s="12" t="s">
        <v>2653</v>
      </c>
      <c r="C27" s="12" t="s">
        <v>2387</v>
      </c>
      <c r="D27" s="18" t="s">
        <v>2342</v>
      </c>
      <c r="E27" s="18" t="s">
        <v>2558</v>
      </c>
      <c r="F27" s="18" t="s">
        <v>2533</v>
      </c>
      <c r="G27" s="18" t="s">
        <v>2859</v>
      </c>
      <c r="H27" s="22">
        <v>6</v>
      </c>
      <c r="I27" s="22">
        <v>55</v>
      </c>
      <c r="J27" s="22">
        <v>1</v>
      </c>
    </row>
    <row r="28" spans="1:10" ht="15.75" customHeight="1">
      <c r="A28" s="10">
        <f t="shared" si="0"/>
        <v>6</v>
      </c>
      <c r="B28" s="11" t="s">
        <v>2851</v>
      </c>
      <c r="C28" s="11" t="s">
        <v>2387</v>
      </c>
      <c r="D28" s="17">
        <v>0</v>
      </c>
      <c r="E28" s="17" t="s">
        <v>2370</v>
      </c>
      <c r="F28" s="17" t="s">
        <v>2930</v>
      </c>
      <c r="G28" s="17" t="s">
        <v>2674</v>
      </c>
      <c r="H28" s="21">
        <v>0</v>
      </c>
      <c r="I28" s="21">
        <v>0</v>
      </c>
      <c r="J28" s="21">
        <v>0</v>
      </c>
    </row>
    <row r="29" spans="1:10" ht="15.75" customHeight="1">
      <c r="A29" s="10">
        <f t="shared" si="0"/>
        <v>5</v>
      </c>
      <c r="B29" s="12" t="s">
        <v>2656</v>
      </c>
      <c r="C29" s="12" t="s">
        <v>2387</v>
      </c>
      <c r="D29" s="18" t="s">
        <v>2342</v>
      </c>
      <c r="E29" s="18" t="s">
        <v>2359</v>
      </c>
      <c r="F29" s="18" t="s">
        <v>2924</v>
      </c>
      <c r="G29" s="18" t="s">
        <v>2614</v>
      </c>
      <c r="H29" s="22">
        <v>3</v>
      </c>
      <c r="I29" s="22">
        <v>32</v>
      </c>
      <c r="J29" s="22">
        <v>0</v>
      </c>
    </row>
    <row r="30" spans="1:10" ht="15.75" customHeight="1">
      <c r="A30" s="10">
        <f t="shared" si="0"/>
        <v>4</v>
      </c>
      <c r="B30" s="11" t="s">
        <v>2657</v>
      </c>
      <c r="C30" s="11" t="s">
        <v>2387</v>
      </c>
      <c r="D30" s="17">
        <v>0</v>
      </c>
      <c r="E30" s="17" t="s">
        <v>2440</v>
      </c>
      <c r="F30" s="17" t="s">
        <v>2925</v>
      </c>
      <c r="G30" s="17" t="s">
        <v>2805</v>
      </c>
      <c r="H30" s="21">
        <v>0</v>
      </c>
      <c r="I30" s="21">
        <v>0</v>
      </c>
      <c r="J30" s="21">
        <v>0</v>
      </c>
    </row>
    <row r="31" spans="1:10" ht="15.75" customHeight="1">
      <c r="A31" s="10">
        <f t="shared" si="0"/>
        <v>3</v>
      </c>
      <c r="B31" s="12" t="s">
        <v>2659</v>
      </c>
      <c r="C31" s="12" t="s">
        <v>2387</v>
      </c>
      <c r="D31" s="18">
        <v>0</v>
      </c>
      <c r="E31" s="18" t="s">
        <v>2574</v>
      </c>
      <c r="F31" s="18" t="s">
        <v>2926</v>
      </c>
      <c r="G31" s="18" t="s">
        <v>2441</v>
      </c>
      <c r="H31" s="22">
        <v>4</v>
      </c>
      <c r="I31" s="22">
        <v>23</v>
      </c>
      <c r="J31" s="22">
        <v>1</v>
      </c>
    </row>
    <row r="32" spans="1:10" ht="15.75" customHeight="1">
      <c r="A32" s="10">
        <f t="shared" si="0"/>
        <v>2</v>
      </c>
      <c r="B32" s="11" t="s">
        <v>2853</v>
      </c>
      <c r="C32" s="11" t="s">
        <v>2387</v>
      </c>
      <c r="D32" s="17" t="s">
        <v>2342</v>
      </c>
      <c r="E32" s="17" t="s">
        <v>2370</v>
      </c>
      <c r="F32" s="17" t="s">
        <v>2660</v>
      </c>
      <c r="G32" s="17" t="s">
        <v>2587</v>
      </c>
      <c r="H32" s="21">
        <v>2</v>
      </c>
      <c r="I32" s="21">
        <v>25</v>
      </c>
      <c r="J32" s="21">
        <v>0</v>
      </c>
    </row>
    <row r="33" spans="1:10" ht="15.75" customHeight="1">
      <c r="A33" s="10">
        <f t="shared" si="0"/>
        <v>1</v>
      </c>
      <c r="B33" s="12" t="s">
        <v>2661</v>
      </c>
      <c r="C33" s="12" t="s">
        <v>2387</v>
      </c>
      <c r="D33" s="18" t="s">
        <v>2342</v>
      </c>
      <c r="E33" s="18" t="s">
        <v>2548</v>
      </c>
      <c r="F33" s="18" t="s">
        <v>2927</v>
      </c>
      <c r="G33" s="18" t="s">
        <v>2534</v>
      </c>
      <c r="H33" s="22">
        <v>4</v>
      </c>
      <c r="I33" s="22">
        <v>69</v>
      </c>
      <c r="J33" s="22">
        <v>2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334">
    <outlinePr summaryBelow="0" summaryRight="0"/>
  </sheetPr>
  <dimension ref="A1:Q1002"/>
  <sheetViews>
    <sheetView workbookViewId="0"/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</v>
      </c>
      <c r="I2" s="2">
        <v>50.5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1</v>
      </c>
      <c r="J3" s="7">
        <f>COUNTIFS($A$12:$A$99,"&lt;="&amp;$B$2,$H$12:$H$99,"&gt;-1",J12:J99,"&lt;"&amp;J$2)/COUNTIFS($H$12:$H$99,"&gt;-1",$A$12:$A$99,"&lt;="&amp;$B$2,J$12:J$99,"&lt;&gt;"&amp;J$2)</f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 t="e">
        <f>IF(I3&gt;0.5, 100/(1-1/I3),100/I3-100)</f>
        <v>#DIV/0!</v>
      </c>
      <c r="J4" s="8" t="e">
        <f>IF(J3&gt;0.5, 100/(1-1/J3),100/J3-100)</f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1</v>
      </c>
      <c r="J5" s="7">
        <f>COUNTIFS($A$12:$A$99,"&lt;="&amp;$B$2,$H$12:$H$99,"&gt;-1",$D$12:$D$99,"@*",J$12:J$99,"&lt;"&amp;J$2)/COUNTIFS($A$12:$A$99,"&lt;="&amp;$B$2,$H$12:$H$99,"&gt;-1",$D$12:$D$99,"@*",J$12:J$99,"&lt;&gt;"&amp;J$2)</f>
        <v>1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 t="e">
        <f>IF(I5&gt;0.5, 100/(1-1/I5),100/I5-100)</f>
        <v>#DIV/0!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1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B8" t="s">
        <v>2956</v>
      </c>
      <c r="D8" s="8"/>
      <c r="G8" s="3" t="s">
        <v>2318</v>
      </c>
      <c r="H8" s="8" t="e">
        <f>IF(H7&gt;0.5, 100/(1-1/H7),100/H7-100)</f>
        <v>#DIV/0!</v>
      </c>
      <c r="I8" s="8" t="e">
        <f>IF(I7&gt;0.5, 100/(1-1/I7),100/I7-100)</f>
        <v>#DIV/0!</v>
      </c>
      <c r="J8" s="8" t="e">
        <f>IF(J7&gt;0.5, 100/(1-1/J7),100/J7-100)</f>
        <v>#DIV/0!</v>
      </c>
    </row>
    <row r="9" spans="1:17" ht="15.75" customHeight="1">
      <c r="A9" s="1"/>
      <c r="B9" s="1" t="s">
        <v>2957</v>
      </c>
      <c r="C9" s="1"/>
      <c r="D9" s="14"/>
      <c r="E9" s="14"/>
      <c r="F9" s="14"/>
      <c r="G9" s="23" t="s">
        <v>2321</v>
      </c>
      <c r="H9" s="24" t="e">
        <f>INDEX(espn!$I:$I,MATCH(B8,espn!$A:$A,0),1)</f>
        <v>#N/A</v>
      </c>
      <c r="I9" s="24" t="e">
        <f>INDEX(espn!$J:$J,MATCH(B8,espn!$A:$A,0),1)</f>
        <v>#N/A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2521</v>
      </c>
      <c r="C12" s="11" t="s">
        <v>2403</v>
      </c>
      <c r="D12" s="17">
        <v>0</v>
      </c>
      <c r="E12" s="17" t="s">
        <v>792</v>
      </c>
      <c r="F12" s="17" t="s">
        <v>2863</v>
      </c>
      <c r="G12" s="17" t="s">
        <v>2580</v>
      </c>
      <c r="H12" s="21">
        <v>4</v>
      </c>
      <c r="I12" s="21">
        <v>115</v>
      </c>
      <c r="J12" s="21">
        <v>1</v>
      </c>
    </row>
    <row r="13" spans="1:17" ht="15.75" customHeight="1">
      <c r="A13" s="10">
        <f t="shared" si="0"/>
        <v>21</v>
      </c>
      <c r="B13" s="12" t="s">
        <v>2550</v>
      </c>
      <c r="C13" s="12" t="s">
        <v>2403</v>
      </c>
      <c r="D13" s="18" t="s">
        <v>2342</v>
      </c>
      <c r="E13" s="18" t="s">
        <v>2370</v>
      </c>
      <c r="F13" s="18" t="s">
        <v>2864</v>
      </c>
      <c r="G13" s="18" t="s">
        <v>2524</v>
      </c>
      <c r="H13" s="22">
        <v>8</v>
      </c>
      <c r="I13" s="22">
        <v>72</v>
      </c>
      <c r="J13" s="22">
        <v>0</v>
      </c>
    </row>
    <row r="14" spans="1:17" ht="15.75" customHeight="1">
      <c r="A14" s="10">
        <f t="shared" si="0"/>
        <v>20</v>
      </c>
      <c r="B14" s="11" t="s">
        <v>2503</v>
      </c>
      <c r="C14" s="11" t="s">
        <v>2403</v>
      </c>
      <c r="D14" s="17">
        <v>0</v>
      </c>
      <c r="E14" s="17" t="s">
        <v>2410</v>
      </c>
      <c r="F14" s="17" t="s">
        <v>2461</v>
      </c>
      <c r="G14" s="17" t="s">
        <v>2438</v>
      </c>
      <c r="H14" s="21">
        <v>3</v>
      </c>
      <c r="I14" s="21">
        <v>44</v>
      </c>
      <c r="J14" s="21">
        <v>0</v>
      </c>
    </row>
    <row r="15" spans="1:17" ht="15.75" customHeight="1">
      <c r="A15" s="10">
        <f t="shared" si="0"/>
        <v>19</v>
      </c>
      <c r="B15" s="12" t="s">
        <v>2506</v>
      </c>
      <c r="C15" s="12" t="s">
        <v>2403</v>
      </c>
      <c r="D15" s="18">
        <v>0</v>
      </c>
      <c r="E15" s="18" t="s">
        <v>2355</v>
      </c>
      <c r="F15" s="18" t="s">
        <v>2374</v>
      </c>
      <c r="G15" s="18" t="s">
        <v>2682</v>
      </c>
      <c r="H15" s="22">
        <v>3</v>
      </c>
      <c r="I15" s="22">
        <v>58</v>
      </c>
      <c r="J15" s="22">
        <v>0</v>
      </c>
    </row>
    <row r="16" spans="1:17" ht="15.75" customHeight="1">
      <c r="A16" s="10">
        <f t="shared" si="0"/>
        <v>18</v>
      </c>
      <c r="B16" s="11" t="s">
        <v>2603</v>
      </c>
      <c r="C16" s="11" t="s">
        <v>2403</v>
      </c>
      <c r="D16" s="17" t="s">
        <v>2342</v>
      </c>
      <c r="E16" s="17" t="s">
        <v>2548</v>
      </c>
      <c r="F16" s="17" t="s">
        <v>2958</v>
      </c>
      <c r="G16" s="17" t="s">
        <v>2569</v>
      </c>
      <c r="H16" s="21">
        <v>2</v>
      </c>
      <c r="I16" s="21">
        <v>36</v>
      </c>
      <c r="J16" s="21">
        <v>0</v>
      </c>
    </row>
    <row r="17" spans="1:10" ht="15.75" customHeight="1">
      <c r="A17" s="10">
        <f t="shared" si="0"/>
        <v>17</v>
      </c>
      <c r="B17" s="12" t="s">
        <v>2402</v>
      </c>
      <c r="C17" s="12" t="s">
        <v>2403</v>
      </c>
      <c r="D17" s="18" t="s">
        <v>2342</v>
      </c>
      <c r="E17" s="18" t="s">
        <v>2387</v>
      </c>
      <c r="F17" s="18" t="s">
        <v>2959</v>
      </c>
      <c r="G17" s="18" t="s">
        <v>2677</v>
      </c>
      <c r="H17" s="22">
        <v>2</v>
      </c>
      <c r="I17" s="22">
        <v>48</v>
      </c>
      <c r="J17" s="22">
        <v>0</v>
      </c>
    </row>
    <row r="18" spans="1:10" ht="15.75" customHeight="1">
      <c r="A18" s="10">
        <f t="shared" si="0"/>
        <v>16</v>
      </c>
      <c r="B18" s="11" t="s">
        <v>2406</v>
      </c>
      <c r="C18" s="11" t="s">
        <v>2403</v>
      </c>
      <c r="D18" s="17">
        <v>0</v>
      </c>
      <c r="E18" s="17" t="s">
        <v>2380</v>
      </c>
      <c r="F18" s="17" t="s">
        <v>2499</v>
      </c>
      <c r="G18" s="17" t="s">
        <v>2682</v>
      </c>
      <c r="H18" s="21">
        <v>2</v>
      </c>
      <c r="I18" s="21">
        <v>42</v>
      </c>
      <c r="J18" s="21">
        <v>0</v>
      </c>
    </row>
    <row r="19" spans="1:10" ht="15.75" customHeight="1">
      <c r="A19" s="10">
        <f t="shared" si="0"/>
        <v>15</v>
      </c>
      <c r="B19" s="12" t="s">
        <v>2481</v>
      </c>
      <c r="C19" s="12" t="s">
        <v>2403</v>
      </c>
      <c r="D19" s="18">
        <v>0</v>
      </c>
      <c r="E19" s="18" t="s">
        <v>2415</v>
      </c>
      <c r="F19" s="18" t="s">
        <v>2960</v>
      </c>
      <c r="G19" s="18" t="s">
        <v>2677</v>
      </c>
      <c r="H19" s="22">
        <v>0</v>
      </c>
      <c r="I19" s="22">
        <v>0</v>
      </c>
      <c r="J19" s="22">
        <v>0</v>
      </c>
    </row>
    <row r="20" spans="1:10" ht="15.75" customHeight="1">
      <c r="A20" s="10">
        <f t="shared" si="0"/>
        <v>14</v>
      </c>
      <c r="B20" s="11" t="s">
        <v>2470</v>
      </c>
      <c r="C20" s="11" t="s">
        <v>2403</v>
      </c>
      <c r="D20" s="17" t="s">
        <v>2342</v>
      </c>
      <c r="E20" s="17" t="s">
        <v>2496</v>
      </c>
      <c r="F20" s="17" t="s">
        <v>2616</v>
      </c>
      <c r="G20" s="17" t="s">
        <v>2508</v>
      </c>
      <c r="H20" s="21">
        <v>2</v>
      </c>
      <c r="I20" s="21">
        <v>14</v>
      </c>
      <c r="J20" s="21">
        <v>1</v>
      </c>
    </row>
    <row r="21" spans="1:10" ht="15.75" customHeight="1">
      <c r="A21" s="10">
        <f t="shared" si="0"/>
        <v>13</v>
      </c>
      <c r="B21" s="12" t="s">
        <v>2471</v>
      </c>
      <c r="C21" s="12" t="s">
        <v>2403</v>
      </c>
      <c r="D21" s="18">
        <v>0</v>
      </c>
      <c r="E21" s="18" t="s">
        <v>792</v>
      </c>
      <c r="F21" s="18" t="s">
        <v>2961</v>
      </c>
      <c r="G21" s="18" t="s">
        <v>2674</v>
      </c>
      <c r="H21" s="22">
        <v>2</v>
      </c>
      <c r="I21" s="22">
        <v>38</v>
      </c>
      <c r="J21" s="22">
        <v>0</v>
      </c>
    </row>
    <row r="22" spans="1:10" ht="15.75" customHeight="1">
      <c r="A22" s="10">
        <f t="shared" si="0"/>
        <v>12</v>
      </c>
      <c r="B22" s="11" t="s">
        <v>2412</v>
      </c>
      <c r="C22" s="11" t="s">
        <v>2403</v>
      </c>
      <c r="D22" s="17" t="s">
        <v>2342</v>
      </c>
      <c r="E22" s="17" t="s">
        <v>2415</v>
      </c>
      <c r="F22" s="17" t="s">
        <v>2962</v>
      </c>
      <c r="G22" s="17" t="s">
        <v>2682</v>
      </c>
      <c r="H22" s="21">
        <v>0</v>
      </c>
      <c r="I22" s="21">
        <v>0</v>
      </c>
      <c r="J22" s="21">
        <v>0</v>
      </c>
    </row>
    <row r="23" spans="1:10" ht="15.75" customHeight="1">
      <c r="A23" s="10">
        <f t="shared" si="0"/>
        <v>11</v>
      </c>
      <c r="B23" s="12" t="s">
        <v>2414</v>
      </c>
      <c r="C23" s="12" t="s">
        <v>2403</v>
      </c>
      <c r="D23" s="18">
        <v>0</v>
      </c>
      <c r="E23" s="18" t="s">
        <v>2366</v>
      </c>
      <c r="F23" s="18" t="s">
        <v>2963</v>
      </c>
      <c r="G23" s="18" t="s">
        <v>2674</v>
      </c>
      <c r="H23" s="22">
        <v>4</v>
      </c>
      <c r="I23" s="22">
        <v>50</v>
      </c>
      <c r="J23" s="22">
        <v>0</v>
      </c>
    </row>
    <row r="24" spans="1:10" ht="15.75" customHeight="1">
      <c r="A24" s="10">
        <f t="shared" si="0"/>
        <v>10</v>
      </c>
      <c r="B24" s="11" t="s">
        <v>2417</v>
      </c>
      <c r="C24" s="11" t="s">
        <v>2403</v>
      </c>
      <c r="D24" s="17">
        <v>0</v>
      </c>
      <c r="E24" s="17" t="s">
        <v>2420</v>
      </c>
      <c r="F24" s="17" t="s">
        <v>2964</v>
      </c>
      <c r="G24" s="17" t="s">
        <v>2552</v>
      </c>
      <c r="H24" s="21">
        <v>1</v>
      </c>
      <c r="I24" s="21">
        <v>13</v>
      </c>
      <c r="J24" s="21">
        <v>0</v>
      </c>
    </row>
    <row r="25" spans="1:10" ht="15.75" customHeight="1">
      <c r="A25" s="10">
        <f t="shared" si="0"/>
        <v>9</v>
      </c>
      <c r="B25" s="12" t="s">
        <v>2419</v>
      </c>
      <c r="C25" s="12" t="s">
        <v>2403</v>
      </c>
      <c r="D25" s="18" t="s">
        <v>2342</v>
      </c>
      <c r="E25" s="18" t="s">
        <v>2558</v>
      </c>
      <c r="F25" s="18" t="s">
        <v>2965</v>
      </c>
      <c r="G25" s="18" t="s">
        <v>2858</v>
      </c>
      <c r="H25" s="22">
        <v>0</v>
      </c>
      <c r="I25" s="22">
        <v>0</v>
      </c>
      <c r="J25" s="22">
        <v>0</v>
      </c>
    </row>
    <row r="26" spans="1:10" ht="15.75" customHeight="1">
      <c r="A26" s="10">
        <f t="shared" si="0"/>
        <v>8</v>
      </c>
      <c r="B26" s="11" t="s">
        <v>2422</v>
      </c>
      <c r="C26" s="11" t="s">
        <v>2403</v>
      </c>
      <c r="D26" s="17" t="s">
        <v>2342</v>
      </c>
      <c r="E26" s="17" t="s">
        <v>792</v>
      </c>
      <c r="F26" s="17" t="s">
        <v>2966</v>
      </c>
      <c r="G26" s="17" t="s">
        <v>2429</v>
      </c>
      <c r="H26" s="21">
        <v>1</v>
      </c>
      <c r="I26" s="21">
        <v>10</v>
      </c>
      <c r="J26" s="21">
        <v>0</v>
      </c>
    </row>
    <row r="27" spans="1:10" ht="15.75" customHeight="1">
      <c r="A27" s="10">
        <f t="shared" si="0"/>
        <v>7</v>
      </c>
      <c r="B27" s="12" t="s">
        <v>2732</v>
      </c>
      <c r="C27" s="12" t="s">
        <v>2403</v>
      </c>
      <c r="D27" s="18">
        <v>0</v>
      </c>
      <c r="E27" s="18" t="s">
        <v>2370</v>
      </c>
      <c r="F27" s="18" t="s">
        <v>2535</v>
      </c>
      <c r="G27" s="18" t="s">
        <v>2357</v>
      </c>
      <c r="H27" s="22">
        <v>1</v>
      </c>
      <c r="I27" s="22">
        <v>18</v>
      </c>
      <c r="J27" s="22">
        <v>0</v>
      </c>
    </row>
    <row r="28" spans="1:10" ht="15.75" customHeight="1">
      <c r="A28" s="10">
        <f t="shared" si="0"/>
        <v>6</v>
      </c>
      <c r="B28" s="11" t="s">
        <v>2639</v>
      </c>
      <c r="C28" s="11" t="s">
        <v>2387</v>
      </c>
      <c r="D28" s="17" t="s">
        <v>2342</v>
      </c>
      <c r="E28" s="17" t="s">
        <v>2440</v>
      </c>
      <c r="F28" s="17" t="s">
        <v>2762</v>
      </c>
      <c r="G28" s="17" t="s">
        <v>2505</v>
      </c>
      <c r="H28" s="21">
        <v>0</v>
      </c>
      <c r="I28" s="21">
        <v>0</v>
      </c>
      <c r="J28" s="21">
        <v>0</v>
      </c>
    </row>
    <row r="29" spans="1:10" ht="15.75" customHeight="1">
      <c r="A29" s="10">
        <f t="shared" si="0"/>
        <v>5</v>
      </c>
      <c r="B29" s="12" t="s">
        <v>2642</v>
      </c>
      <c r="C29" s="12" t="s">
        <v>2387</v>
      </c>
      <c r="D29" s="18" t="s">
        <v>2342</v>
      </c>
      <c r="E29" s="18" t="s">
        <v>2415</v>
      </c>
      <c r="F29" s="18" t="s">
        <v>2923</v>
      </c>
      <c r="G29" s="18" t="s">
        <v>2514</v>
      </c>
      <c r="H29" s="22">
        <v>1</v>
      </c>
      <c r="I29" s="22">
        <v>29</v>
      </c>
      <c r="J29" s="22">
        <v>0</v>
      </c>
    </row>
    <row r="30" spans="1:10" ht="15.75" customHeight="1">
      <c r="A30" s="10">
        <f t="shared" si="0"/>
        <v>4</v>
      </c>
      <c r="B30" s="11" t="s">
        <v>2644</v>
      </c>
      <c r="C30" s="11" t="s">
        <v>2387</v>
      </c>
      <c r="D30" s="17">
        <v>0</v>
      </c>
      <c r="E30" s="17" t="s">
        <v>2420</v>
      </c>
      <c r="F30" s="17" t="s">
        <v>2929</v>
      </c>
      <c r="G30" s="17" t="s">
        <v>2424</v>
      </c>
      <c r="H30" s="21">
        <v>2</v>
      </c>
      <c r="I30" s="21">
        <v>11</v>
      </c>
      <c r="J30" s="21">
        <v>0</v>
      </c>
    </row>
    <row r="31" spans="1:10" ht="15.75" customHeight="1">
      <c r="A31" s="10">
        <f t="shared" si="0"/>
        <v>3</v>
      </c>
      <c r="B31" s="12" t="s">
        <v>2646</v>
      </c>
      <c r="C31" s="12" t="s">
        <v>2387</v>
      </c>
      <c r="D31" s="18">
        <v>0</v>
      </c>
      <c r="E31" s="18" t="s">
        <v>2496</v>
      </c>
      <c r="F31" s="18" t="s">
        <v>2806</v>
      </c>
      <c r="G31" s="18" t="s">
        <v>2462</v>
      </c>
      <c r="H31" s="22">
        <v>0</v>
      </c>
      <c r="I31" s="22">
        <v>0</v>
      </c>
      <c r="J31" s="22">
        <v>0</v>
      </c>
    </row>
    <row r="32" spans="1:10" ht="15.75" customHeight="1">
      <c r="A32" s="10">
        <f t="shared" si="0"/>
        <v>2</v>
      </c>
      <c r="B32" s="11" t="s">
        <v>2649</v>
      </c>
      <c r="C32" s="11" t="s">
        <v>2387</v>
      </c>
      <c r="D32" s="17" t="s">
        <v>2342</v>
      </c>
      <c r="E32" s="17" t="s">
        <v>792</v>
      </c>
      <c r="F32" s="17" t="s">
        <v>2629</v>
      </c>
      <c r="G32" s="17" t="s">
        <v>2466</v>
      </c>
      <c r="H32" s="21">
        <v>0</v>
      </c>
      <c r="I32" s="21">
        <v>0</v>
      </c>
      <c r="J32" s="21">
        <v>0</v>
      </c>
    </row>
    <row r="33" spans="1:10" ht="15.75" customHeight="1">
      <c r="A33" s="10">
        <f t="shared" si="0"/>
        <v>1</v>
      </c>
      <c r="B33" s="12" t="s">
        <v>2888</v>
      </c>
      <c r="C33" s="12" t="s">
        <v>2387</v>
      </c>
      <c r="D33" s="18" t="s">
        <v>2342</v>
      </c>
      <c r="E33" s="18" t="s">
        <v>2355</v>
      </c>
      <c r="F33" s="18" t="s">
        <v>2475</v>
      </c>
      <c r="G33" s="18" t="s">
        <v>2462</v>
      </c>
      <c r="H33" s="22">
        <v>0</v>
      </c>
      <c r="I33" s="22">
        <v>0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335">
    <outlinePr summaryBelow="0" summaryRight="0"/>
  </sheetPr>
  <dimension ref="A1:Q1002"/>
  <sheetViews>
    <sheetView workbookViewId="0">
      <selection activeCell="H3" sqref="H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2.5</v>
      </c>
      <c r="I2" s="2">
        <v>25.5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0.8</v>
      </c>
      <c r="I3" s="7">
        <f>COUNTIFS($A$12:$A$99,"&lt;="&amp;$B$2,$H$12:$H$99,"&gt;-1",I12:I99,"&lt;"&amp;I$2)/COUNTIFS($H$12:$H$99,"&gt;-1",$A$12:$A$99,"&lt;="&amp;$B$2,I$12:I$99,"&lt;&gt;"&amp;I$2)</f>
        <v>0.7</v>
      </c>
      <c r="J3" s="7">
        <f>COUNTIFS($A$12:$A$99,"&lt;="&amp;$B$2,$H$12:$H$99,"&gt;-1",J12:J99,"&lt;"&amp;J$2)/COUNTIFS($H$12:$H$99,"&gt;-1",$A$12:$A$99,"&lt;="&amp;$B$2,J$12:J$99,"&lt;&gt;"&amp;J$2)</f>
        <v>0.8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-400</v>
      </c>
      <c r="I4" s="8">
        <f>IF(I3&gt;0.5, 100/(1-1/I3),100/I3-100)</f>
        <v>-233.33333333333331</v>
      </c>
      <c r="J4" s="8">
        <f>IF(J3&gt;0.5, 100/(1-1/J3),100/J3-100)</f>
        <v>-400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0.83333333333333337</v>
      </c>
      <c r="J5" s="7">
        <f>COUNTIFS($A$12:$A$99,"&lt;="&amp;$B$2,$H$12:$H$99,"&gt;-1",$D$12:$D$99,"@*",J$12:J$99,"&lt;"&amp;J$2)/COUNTIFS($A$12:$A$99,"&lt;="&amp;$B$2,$H$12:$H$99,"&gt;-1",$D$12:$D$99,"@*",J$12:J$99,"&lt;&gt;"&amp;J$2)</f>
        <v>0.83333333333333337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>
        <f>IF(I5&gt;0.5, 100/(1-1/I5),100/I5-100)</f>
        <v>-500.00000000000011</v>
      </c>
      <c r="J6" s="8">
        <f>IF(J5&gt;0.5, 100/(1-1/J5),100/J5-100)</f>
        <v>-500.00000000000011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0.5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0.5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0.75</v>
      </c>
    </row>
    <row r="8" spans="1:17" ht="15.75" customHeight="1">
      <c r="A8" s="1"/>
      <c r="B8" t="s">
        <v>833</v>
      </c>
      <c r="D8" s="8"/>
      <c r="G8" s="3" t="s">
        <v>2318</v>
      </c>
      <c r="H8" s="8">
        <f>IF(H7&gt;0.5, 100/(1-1/H7),100/H7-100)</f>
        <v>100</v>
      </c>
      <c r="I8" s="8">
        <f>IF(I7&gt;0.5, 100/(1-1/I7),100/I7-100)</f>
        <v>100</v>
      </c>
      <c r="J8" s="8">
        <f>IF(J7&gt;0.5, 100/(1-1/J7),100/J7-100)</f>
        <v>-300.00000000000006</v>
      </c>
    </row>
    <row r="9" spans="1:17" ht="15.75" customHeight="1">
      <c r="A9" s="1"/>
      <c r="B9" s="1" t="s">
        <v>2967</v>
      </c>
      <c r="C9" s="1"/>
      <c r="D9" s="14"/>
      <c r="E9" s="14"/>
      <c r="F9" s="14"/>
      <c r="G9" s="23" t="s">
        <v>2321</v>
      </c>
      <c r="H9" s="24">
        <f>INDEX(espn!$I:$I,MATCH(B8,espn!$A:$A,0),1)</f>
        <v>3</v>
      </c>
      <c r="I9" s="24">
        <f>INDEX(espn!$J:$J,MATCH(B8,espn!$A:$A,0),1)</f>
        <v>31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15</v>
      </c>
      <c r="B12" s="11" t="s">
        <v>2639</v>
      </c>
      <c r="C12" s="11" t="s">
        <v>2387</v>
      </c>
      <c r="D12" s="17" t="s">
        <v>2342</v>
      </c>
      <c r="E12" s="17" t="s">
        <v>2440</v>
      </c>
      <c r="F12" s="17" t="s">
        <v>2762</v>
      </c>
      <c r="G12" s="17" t="s">
        <v>2361</v>
      </c>
      <c r="H12" s="21">
        <v>0</v>
      </c>
      <c r="I12" s="21">
        <v>0</v>
      </c>
      <c r="J12" s="21">
        <v>0</v>
      </c>
    </row>
    <row r="13" spans="1:17" ht="15.75" customHeight="1">
      <c r="A13" s="10">
        <f t="shared" si="0"/>
        <v>14</v>
      </c>
      <c r="B13" s="12" t="s">
        <v>2641</v>
      </c>
      <c r="C13" s="12" t="s">
        <v>2387</v>
      </c>
      <c r="D13" s="18">
        <v>0</v>
      </c>
      <c r="E13" s="18" t="s">
        <v>287</v>
      </c>
      <c r="F13" s="18" t="s">
        <v>2922</v>
      </c>
      <c r="G13" s="18" t="s">
        <v>2444</v>
      </c>
      <c r="H13" s="22">
        <v>1</v>
      </c>
      <c r="I13" s="22">
        <v>12</v>
      </c>
      <c r="J13" s="22">
        <v>0</v>
      </c>
    </row>
    <row r="14" spans="1:17" ht="15.75" customHeight="1">
      <c r="A14" s="10">
        <f t="shared" si="0"/>
        <v>13</v>
      </c>
      <c r="B14" s="11" t="s">
        <v>2642</v>
      </c>
      <c r="C14" s="11" t="s">
        <v>2387</v>
      </c>
      <c r="D14" s="17" t="s">
        <v>2342</v>
      </c>
      <c r="E14" s="17" t="s">
        <v>2415</v>
      </c>
      <c r="F14" s="17" t="s">
        <v>2923</v>
      </c>
      <c r="G14" s="17" t="s">
        <v>2683</v>
      </c>
      <c r="H14" s="21">
        <v>0</v>
      </c>
      <c r="I14" s="21">
        <v>0</v>
      </c>
      <c r="J14" s="21">
        <v>0</v>
      </c>
    </row>
    <row r="15" spans="1:17" ht="15.75" customHeight="1">
      <c r="A15" s="10">
        <f t="shared" si="0"/>
        <v>12</v>
      </c>
      <c r="B15" s="12" t="s">
        <v>2644</v>
      </c>
      <c r="C15" s="12" t="s">
        <v>2387</v>
      </c>
      <c r="D15" s="18">
        <v>0</v>
      </c>
      <c r="E15" s="18" t="s">
        <v>2420</v>
      </c>
      <c r="F15" s="18" t="s">
        <v>2929</v>
      </c>
      <c r="G15" s="18" t="s">
        <v>2538</v>
      </c>
      <c r="H15" s="22">
        <v>0</v>
      </c>
      <c r="I15" s="22">
        <v>0</v>
      </c>
      <c r="J15" s="22">
        <v>0</v>
      </c>
    </row>
    <row r="16" spans="1:17" ht="15.75" customHeight="1">
      <c r="A16" s="10">
        <f t="shared" si="0"/>
        <v>11</v>
      </c>
      <c r="B16" s="11" t="s">
        <v>2646</v>
      </c>
      <c r="C16" s="11" t="s">
        <v>2387</v>
      </c>
      <c r="D16" s="17">
        <v>0</v>
      </c>
      <c r="E16" s="17" t="s">
        <v>2496</v>
      </c>
      <c r="F16" s="17" t="s">
        <v>2806</v>
      </c>
      <c r="G16" s="17" t="s">
        <v>2385</v>
      </c>
      <c r="H16" s="21">
        <v>0</v>
      </c>
      <c r="I16" s="21">
        <v>0</v>
      </c>
      <c r="J16" s="21">
        <v>0</v>
      </c>
    </row>
    <row r="17" spans="1:10" ht="15.75" customHeight="1">
      <c r="A17" s="10">
        <f t="shared" si="0"/>
        <v>10</v>
      </c>
      <c r="B17" s="12" t="s">
        <v>2649</v>
      </c>
      <c r="C17" s="12" t="s">
        <v>2387</v>
      </c>
      <c r="D17" s="18" t="s">
        <v>2342</v>
      </c>
      <c r="E17" s="18" t="s">
        <v>792</v>
      </c>
      <c r="F17" s="18" t="s">
        <v>2629</v>
      </c>
      <c r="G17" s="18" t="s">
        <v>2614</v>
      </c>
      <c r="H17" s="22">
        <v>2</v>
      </c>
      <c r="I17" s="22">
        <v>20</v>
      </c>
      <c r="J17" s="22">
        <v>1</v>
      </c>
    </row>
    <row r="18" spans="1:10" ht="15.75" customHeight="1">
      <c r="A18" s="10">
        <f t="shared" si="0"/>
        <v>9</v>
      </c>
      <c r="B18" s="11" t="s">
        <v>2888</v>
      </c>
      <c r="C18" s="11" t="s">
        <v>2387</v>
      </c>
      <c r="D18" s="17" t="s">
        <v>2342</v>
      </c>
      <c r="E18" s="17" t="s">
        <v>2355</v>
      </c>
      <c r="F18" s="17" t="s">
        <v>2475</v>
      </c>
      <c r="G18" s="17" t="s">
        <v>2683</v>
      </c>
      <c r="H18" s="21">
        <v>2</v>
      </c>
      <c r="I18" s="21">
        <v>45</v>
      </c>
      <c r="J18" s="21">
        <v>0</v>
      </c>
    </row>
    <row r="19" spans="1:10" ht="15.75" customHeight="1">
      <c r="A19" s="10">
        <f t="shared" si="0"/>
        <v>8</v>
      </c>
      <c r="B19" s="12" t="s">
        <v>2651</v>
      </c>
      <c r="C19" s="12" t="s">
        <v>2387</v>
      </c>
      <c r="D19" s="18">
        <v>0</v>
      </c>
      <c r="E19" s="18" t="s">
        <v>2403</v>
      </c>
      <c r="F19" s="18" t="s">
        <v>2374</v>
      </c>
      <c r="G19" s="18" t="s">
        <v>2505</v>
      </c>
      <c r="H19" s="22">
        <v>1</v>
      </c>
      <c r="I19" s="22">
        <v>2</v>
      </c>
      <c r="J19" s="22">
        <v>0</v>
      </c>
    </row>
    <row r="20" spans="1:10" ht="15.75" customHeight="1">
      <c r="A20" s="10">
        <f t="shared" si="0"/>
        <v>7</v>
      </c>
      <c r="B20" s="11" t="s">
        <v>2653</v>
      </c>
      <c r="C20" s="11" t="s">
        <v>2387</v>
      </c>
      <c r="D20" s="17" t="s">
        <v>2342</v>
      </c>
      <c r="E20" s="17" t="s">
        <v>2558</v>
      </c>
      <c r="F20" s="17" t="s">
        <v>2533</v>
      </c>
      <c r="G20" s="17" t="s">
        <v>2609</v>
      </c>
      <c r="H20" s="21">
        <v>0</v>
      </c>
      <c r="I20" s="21">
        <v>0</v>
      </c>
      <c r="J20" s="21">
        <v>0</v>
      </c>
    </row>
    <row r="21" spans="1:10" ht="15.75" customHeight="1">
      <c r="A21" s="10">
        <f t="shared" si="0"/>
        <v>6</v>
      </c>
      <c r="B21" s="12" t="s">
        <v>2851</v>
      </c>
      <c r="C21" s="12" t="s">
        <v>2387</v>
      </c>
      <c r="D21" s="18">
        <v>0</v>
      </c>
      <c r="E21" s="18" t="s">
        <v>2370</v>
      </c>
      <c r="F21" s="18" t="s">
        <v>2930</v>
      </c>
      <c r="G21" s="18" t="s">
        <v>2677</v>
      </c>
      <c r="H21" s="22">
        <v>1</v>
      </c>
      <c r="I21" s="22">
        <v>7</v>
      </c>
      <c r="J21" s="22">
        <v>0</v>
      </c>
    </row>
    <row r="22" spans="1:10" ht="15.75" customHeight="1">
      <c r="A22" s="10">
        <f t="shared" si="0"/>
        <v>5</v>
      </c>
      <c r="B22" s="11" t="s">
        <v>2656</v>
      </c>
      <c r="C22" s="11" t="s">
        <v>2387</v>
      </c>
      <c r="D22" s="17" t="s">
        <v>2342</v>
      </c>
      <c r="E22" s="17" t="s">
        <v>2359</v>
      </c>
      <c r="F22" s="17" t="s">
        <v>2924</v>
      </c>
      <c r="G22" s="17" t="s">
        <v>2434</v>
      </c>
      <c r="H22" s="21">
        <v>1</v>
      </c>
      <c r="I22" s="21">
        <v>8</v>
      </c>
      <c r="J22" s="21">
        <v>0</v>
      </c>
    </row>
    <row r="23" spans="1:10" ht="15.75" customHeight="1">
      <c r="A23" s="10">
        <f t="shared" si="0"/>
        <v>4</v>
      </c>
      <c r="B23" s="12" t="s">
        <v>2657</v>
      </c>
      <c r="C23" s="12" t="s">
        <v>2387</v>
      </c>
      <c r="D23" s="18">
        <v>0</v>
      </c>
      <c r="E23" s="18" t="s">
        <v>2440</v>
      </c>
      <c r="F23" s="18" t="s">
        <v>2925</v>
      </c>
      <c r="G23" s="18" t="s">
        <v>2526</v>
      </c>
      <c r="H23" s="22">
        <v>5</v>
      </c>
      <c r="I23" s="22">
        <v>37</v>
      </c>
      <c r="J23" s="22">
        <v>1</v>
      </c>
    </row>
    <row r="24" spans="1:10" ht="15.75" customHeight="1">
      <c r="A24" s="10">
        <f t="shared" si="0"/>
        <v>3</v>
      </c>
      <c r="B24" s="11" t="s">
        <v>2659</v>
      </c>
      <c r="C24" s="11" t="s">
        <v>2387</v>
      </c>
      <c r="D24" s="17">
        <v>0</v>
      </c>
      <c r="E24" s="17" t="s">
        <v>2574</v>
      </c>
      <c r="F24" s="17" t="s">
        <v>2926</v>
      </c>
      <c r="G24" s="17" t="s">
        <v>2524</v>
      </c>
      <c r="H24" s="21">
        <v>4</v>
      </c>
      <c r="I24" s="21">
        <v>41</v>
      </c>
      <c r="J24" s="21">
        <v>0</v>
      </c>
    </row>
    <row r="25" spans="1:10" ht="15.75" customHeight="1">
      <c r="A25" s="10">
        <f t="shared" si="0"/>
        <v>2</v>
      </c>
      <c r="B25" s="12" t="s">
        <v>2853</v>
      </c>
      <c r="C25" s="12" t="s">
        <v>2387</v>
      </c>
      <c r="D25" s="18" t="s">
        <v>2342</v>
      </c>
      <c r="E25" s="18" t="s">
        <v>2370</v>
      </c>
      <c r="F25" s="18" t="s">
        <v>2660</v>
      </c>
      <c r="G25" s="18" t="s">
        <v>2905</v>
      </c>
      <c r="H25" s="22">
        <v>2</v>
      </c>
      <c r="I25" s="22">
        <v>12</v>
      </c>
      <c r="J25" s="22">
        <v>0</v>
      </c>
    </row>
    <row r="26" spans="1:10" ht="15.75" customHeight="1">
      <c r="A26" s="10">
        <f t="shared" si="0"/>
        <v>1</v>
      </c>
      <c r="B26" s="11" t="s">
        <v>2661</v>
      </c>
      <c r="C26" s="11" t="s">
        <v>2387</v>
      </c>
      <c r="D26" s="17" t="s">
        <v>2342</v>
      </c>
      <c r="E26" s="17" t="s">
        <v>2548</v>
      </c>
      <c r="F26" s="17" t="s">
        <v>2927</v>
      </c>
      <c r="G26" s="17" t="s">
        <v>2597</v>
      </c>
      <c r="H26" s="21">
        <v>2</v>
      </c>
      <c r="I26" s="21">
        <v>18</v>
      </c>
      <c r="J26" s="21">
        <v>0</v>
      </c>
    </row>
    <row r="27" spans="1:10" ht="15.75" customHeight="1">
      <c r="A27" s="10">
        <f t="shared" si="0"/>
        <v>0</v>
      </c>
      <c r="B27" s="12"/>
      <c r="C27" s="12"/>
      <c r="D27" s="18"/>
      <c r="E27" s="18"/>
      <c r="F27" s="18"/>
      <c r="G27" s="18"/>
      <c r="H27" s="22"/>
      <c r="I27" s="22"/>
      <c r="J27" s="22"/>
    </row>
    <row r="28" spans="1:10" ht="15.75" customHeight="1">
      <c r="A28" s="10">
        <f t="shared" si="0"/>
        <v>0</v>
      </c>
      <c r="B28" s="11"/>
      <c r="C28" s="11"/>
      <c r="D28" s="17"/>
      <c r="E28" s="17"/>
      <c r="F28" s="17"/>
      <c r="G28" s="17"/>
      <c r="H28" s="21"/>
      <c r="I28" s="21"/>
      <c r="J28" s="21"/>
    </row>
    <row r="29" spans="1:10" ht="15.75" customHeight="1">
      <c r="A29" s="10">
        <f t="shared" si="0"/>
        <v>0</v>
      </c>
      <c r="B29" s="12"/>
      <c r="C29" s="12"/>
      <c r="D29" s="18"/>
      <c r="E29" s="18"/>
      <c r="F29" s="18"/>
      <c r="G29" s="18"/>
      <c r="H29" s="22"/>
      <c r="I29" s="22"/>
      <c r="J29" s="22"/>
    </row>
    <row r="30" spans="1:10" ht="15.75" customHeight="1">
      <c r="A30" s="10">
        <f t="shared" si="0"/>
        <v>0</v>
      </c>
      <c r="B30" s="11"/>
      <c r="C30" s="11"/>
      <c r="D30" s="17"/>
      <c r="E30" s="17"/>
      <c r="F30" s="17"/>
      <c r="G30" s="17"/>
      <c r="H30" s="21"/>
      <c r="I30" s="21"/>
      <c r="J30" s="21"/>
    </row>
    <row r="31" spans="1:10" ht="15.75" customHeight="1">
      <c r="A31" s="10">
        <f t="shared" si="0"/>
        <v>0</v>
      </c>
      <c r="B31" s="12"/>
      <c r="C31" s="12"/>
      <c r="D31" s="18"/>
      <c r="E31" s="18"/>
      <c r="F31" s="18"/>
      <c r="G31" s="18"/>
      <c r="H31" s="22"/>
      <c r="I31" s="22"/>
      <c r="J31" s="22"/>
    </row>
    <row r="32" spans="1:10" ht="15.75" customHeight="1">
      <c r="A32" s="10">
        <f t="shared" si="0"/>
        <v>0</v>
      </c>
      <c r="B32" s="11"/>
      <c r="C32" s="11"/>
      <c r="D32" s="17"/>
      <c r="E32" s="17"/>
      <c r="F32" s="17"/>
      <c r="G32" s="17"/>
      <c r="H32" s="21"/>
      <c r="I32" s="21"/>
      <c r="J32" s="21"/>
    </row>
    <row r="33" spans="1:10" ht="15.75" customHeight="1">
      <c r="A33" s="10">
        <f t="shared" si="0"/>
        <v>0</v>
      </c>
      <c r="B33" s="12"/>
      <c r="C33" s="12"/>
      <c r="D33" s="18"/>
      <c r="E33" s="18"/>
      <c r="F33" s="18"/>
      <c r="G33" s="18"/>
      <c r="H33" s="22"/>
      <c r="I33" s="22"/>
      <c r="J33" s="22"/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19">
    <outlinePr summaryBelow="0" summaryRight="0"/>
  </sheetPr>
  <dimension ref="A1:Q1002"/>
  <sheetViews>
    <sheetView zoomScale="125" zoomScaleNormal="125" workbookViewId="0">
      <pane ySplit="12" topLeftCell="A25" activePane="bottomLeft" state="frozen"/>
      <selection pane="bottomLeft" activeCell="I11" sqref="I11"/>
    </sheetView>
  </sheetViews>
  <sheetFormatPr baseColWidth="10" defaultColWidth="14.5" defaultRowHeight="15.75" customHeight="1"/>
  <cols>
    <col min="1" max="1" width="8.83203125" style="40" customWidth="1"/>
    <col min="2" max="2" width="13.1640625" style="40" bestFit="1" customWidth="1"/>
    <col min="3" max="3" width="6.6640625" style="40" bestFit="1" customWidth="1"/>
    <col min="4" max="4" width="7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9.5" style="40" bestFit="1" customWidth="1"/>
    <col min="9" max="9" width="7.5" style="40" customWidth="1"/>
    <col min="10" max="10" width="11.83203125" style="40" customWidth="1"/>
    <col min="11" max="11" width="7.83203125" style="40" customWidth="1"/>
    <col min="12" max="12" width="9.5" style="40" customWidth="1"/>
    <col min="13" max="13" width="10.5" style="40" customWidth="1"/>
    <col min="14" max="14" width="13" style="40" customWidth="1"/>
    <col min="15" max="17" width="14.6640625" style="40" bestFit="1" customWidth="1"/>
  </cols>
  <sheetData>
    <row r="1" spans="1:17" ht="15.75" customHeight="1">
      <c r="A1" s="1"/>
      <c r="B1" s="20" t="s">
        <v>2313</v>
      </c>
      <c r="C1" s="20"/>
      <c r="H1" s="20" t="str">
        <f t="shared" ref="H1:N1" si="0">H11</f>
        <v>Comp</v>
      </c>
      <c r="I1" s="20" t="str">
        <f t="shared" si="0"/>
        <v>Att</v>
      </c>
      <c r="J1" s="20" t="str">
        <f t="shared" si="0"/>
        <v>P Yds</v>
      </c>
      <c r="K1" s="20" t="str">
        <f t="shared" si="0"/>
        <v>P TD</v>
      </c>
      <c r="L1" s="20" t="str">
        <f t="shared" si="0"/>
        <v>Int</v>
      </c>
      <c r="M1" s="20" t="str">
        <f t="shared" si="0"/>
        <v>Rush Yds</v>
      </c>
      <c r="N1" s="20" t="str">
        <f t="shared" si="0"/>
        <v>Rush Att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19.5</v>
      </c>
      <c r="I2" s="2">
        <v>31.5</v>
      </c>
      <c r="J2" s="2">
        <v>256.5</v>
      </c>
      <c r="K2" s="2">
        <v>2.5</v>
      </c>
      <c r="L2" s="5">
        <v>0.5</v>
      </c>
      <c r="M2" s="5">
        <v>5.5</v>
      </c>
      <c r="N2" s="5">
        <v>29.5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N3" si="1">COUNTIFS($A$12:$A$99,"&lt;="&amp;$B$2,$H$12:$H$99,"&gt;0",H12:H99,"&lt;"&amp;H$2)/COUNTIFS($H$12:$H$99,"&gt;0",$A$12:$A$99,"&lt;="&amp;$B$2,H$12:H$99,"&lt;&gt;"&amp;H$2)</f>
        <v>0.5</v>
      </c>
      <c r="I3" s="7">
        <f t="shared" si="1"/>
        <v>0.6</v>
      </c>
      <c r="J3" s="7">
        <f t="shared" si="1"/>
        <v>0.4</v>
      </c>
      <c r="K3" s="7">
        <f t="shared" si="1"/>
        <v>0.8</v>
      </c>
      <c r="L3" s="7">
        <f t="shared" si="1"/>
        <v>0.7</v>
      </c>
      <c r="M3" s="7">
        <f t="shared" si="1"/>
        <v>0.5</v>
      </c>
      <c r="N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N4" si="2">IF(H3&gt;0.5, 100/(1-1/H3),100/H3-100)</f>
        <v>100</v>
      </c>
      <c r="I4" s="8">
        <f t="shared" si="2"/>
        <v>-149.99999999999997</v>
      </c>
      <c r="J4" s="8">
        <f t="shared" si="2"/>
        <v>150</v>
      </c>
      <c r="K4" s="8">
        <f t="shared" si="2"/>
        <v>-400</v>
      </c>
      <c r="L4" s="8">
        <f t="shared" si="2"/>
        <v>-233.33333333333331</v>
      </c>
      <c r="M4" s="8">
        <f t="shared" si="2"/>
        <v>100</v>
      </c>
      <c r="N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N5" si="3">COUNTIFS($A$12:$A$99,"&lt;="&amp;$B$2,$H$12:$H$99,"&gt;0",$D$12:$D$99,"@*",H$12:H$99,"&lt;"&amp;H$2)/COUNTIFS($A$12:$A$99,"&lt;="&amp;$B$2,$H$12:$H$99,"&gt;0",$D$12:$D$99,"@*",H$12:H$99,"&lt;&gt;"&amp;H$2)</f>
        <v>0.33333333333333331</v>
      </c>
      <c r="I5" s="7">
        <f t="shared" si="3"/>
        <v>0.5</v>
      </c>
      <c r="J5" s="7">
        <f t="shared" si="3"/>
        <v>0.16666666666666666</v>
      </c>
      <c r="K5" s="7">
        <f t="shared" si="3"/>
        <v>0.66666666666666663</v>
      </c>
      <c r="L5" s="7">
        <f t="shared" si="3"/>
        <v>0.66666666666666663</v>
      </c>
      <c r="M5" s="7">
        <f t="shared" si="3"/>
        <v>0.66666666666666663</v>
      </c>
      <c r="N5" s="7">
        <f t="shared" si="3"/>
        <v>1</v>
      </c>
    </row>
    <row r="6" spans="1:17" ht="15.75" customHeight="1">
      <c r="A6" s="1"/>
      <c r="D6" s="8"/>
      <c r="G6" s="3" t="s">
        <v>2318</v>
      </c>
      <c r="H6" s="8">
        <f t="shared" ref="H6:N6" si="4">IF(H5&gt;0.5, 100/(1-1/H5),100/H5-100)</f>
        <v>200</v>
      </c>
      <c r="I6" s="8">
        <f t="shared" si="4"/>
        <v>100</v>
      </c>
      <c r="J6" s="8">
        <f t="shared" si="4"/>
        <v>500</v>
      </c>
      <c r="K6" s="8">
        <f t="shared" si="4"/>
        <v>-200</v>
      </c>
      <c r="L6" s="8">
        <f t="shared" si="4"/>
        <v>-200</v>
      </c>
      <c r="M6" s="8">
        <f t="shared" si="4"/>
        <v>-200</v>
      </c>
      <c r="N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N7" si="5">COUNTIFS($A$12:$A$99,"&lt;="&amp;$B$2,$H$12:$H$99,"&gt;0",$D$12:$D$99,"&lt;&gt;@*",H$12:H$99,"&lt;"&amp;H$2)/COUNTIFS($A$12:$A$99,"&lt;="&amp;$B$2,$H$12:$H$99,"&gt;0",$D$12:$D$99,"&lt;&gt;@*",H$12:H$99,"&lt;&gt;"&amp;H$2)</f>
        <v>0.75</v>
      </c>
      <c r="I7" s="7">
        <f t="shared" si="5"/>
        <v>0.75</v>
      </c>
      <c r="J7" s="7">
        <f t="shared" si="5"/>
        <v>0.75</v>
      </c>
      <c r="K7" s="7">
        <f t="shared" si="5"/>
        <v>1</v>
      </c>
      <c r="L7" s="7">
        <f t="shared" si="5"/>
        <v>0.75</v>
      </c>
      <c r="M7" s="7">
        <f t="shared" si="5"/>
        <v>0.25</v>
      </c>
      <c r="N7" s="7">
        <f t="shared" si="5"/>
        <v>1</v>
      </c>
    </row>
    <row r="8" spans="1:17" ht="15.75" customHeight="1">
      <c r="A8" s="1"/>
      <c r="B8" t="s">
        <v>118</v>
      </c>
      <c r="F8" s="8"/>
      <c r="G8" s="3" t="s">
        <v>2318</v>
      </c>
      <c r="H8" s="8">
        <f t="shared" ref="H8:N8" si="6">IF(H7&gt;0.5, 100/(1-1/H7),100/H7-100)</f>
        <v>-300.00000000000006</v>
      </c>
      <c r="I8" s="8">
        <f t="shared" si="6"/>
        <v>-300.00000000000006</v>
      </c>
      <c r="J8" s="8">
        <f t="shared" si="6"/>
        <v>-300.00000000000006</v>
      </c>
      <c r="K8" s="8" t="e">
        <f t="shared" si="6"/>
        <v>#DIV/0!</v>
      </c>
      <c r="L8" s="8">
        <f t="shared" si="6"/>
        <v>-300.00000000000006</v>
      </c>
      <c r="M8" s="8">
        <f t="shared" si="6"/>
        <v>300</v>
      </c>
      <c r="N8" s="8" t="e">
        <f t="shared" si="6"/>
        <v>#DIV/0!</v>
      </c>
    </row>
    <row r="9" spans="1:17" ht="15.75" customHeight="1">
      <c r="A9" s="1"/>
      <c r="B9" s="1" t="s">
        <v>2968</v>
      </c>
      <c r="C9" s="1"/>
      <c r="D9" s="14"/>
      <c r="E9" s="14"/>
      <c r="F9" s="14"/>
      <c r="G9" s="23" t="s">
        <v>2321</v>
      </c>
      <c r="H9" s="24" t="str">
        <f>INDEX(espn!$O:$O,MATCH(B8,espn!$A:$A,0),1)</f>
        <v>20</v>
      </c>
      <c r="I9" s="24" t="str">
        <f>INDEX(espn!$P:$P,MATCH(B8,espn!$A:$A,0),1)</f>
        <v>32</v>
      </c>
      <c r="J9" s="24">
        <f>INDEX(espn!$C:$C,MATCH(B8,espn!$A:$A,0),1)</f>
        <v>223</v>
      </c>
      <c r="K9" s="24"/>
      <c r="L9" s="24"/>
      <c r="M9" s="24">
        <f>INDEX(espn!$G:$G,MATCH(B8,espn!$A:$A,0),1)</f>
        <v>10</v>
      </c>
      <c r="N9" s="24">
        <f>INDEX(espn!$F:$F,MATCH(B8,espn!$A:$A,0),1)</f>
        <v>3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797</v>
      </c>
      <c r="I11" s="19" t="s">
        <v>798</v>
      </c>
      <c r="J11" s="19" t="s">
        <v>2328</v>
      </c>
      <c r="K11" s="19" t="s">
        <v>2329</v>
      </c>
      <c r="L11" s="19" t="s">
        <v>2330</v>
      </c>
      <c r="M11" s="19" t="s">
        <v>2331</v>
      </c>
      <c r="N11" s="19" t="s">
        <v>2332</v>
      </c>
    </row>
    <row r="12" spans="1:17" ht="15.75" customHeight="1">
      <c r="A12" s="10">
        <f t="shared" ref="A12:A43" si="7">COUNTIF(H12:H99,"&gt;0")</f>
        <v>22</v>
      </c>
      <c r="B12" s="11" t="s">
        <v>2470</v>
      </c>
      <c r="C12" s="11" t="s">
        <v>2468</v>
      </c>
      <c r="D12" s="17">
        <v>0</v>
      </c>
      <c r="E12" s="17" t="s">
        <v>2479</v>
      </c>
      <c r="F12" s="17" t="s">
        <v>2371</v>
      </c>
      <c r="G12" s="17" t="s">
        <v>2345</v>
      </c>
      <c r="H12" s="21">
        <v>17</v>
      </c>
      <c r="I12" s="21">
        <v>32</v>
      </c>
      <c r="J12" s="21">
        <v>193</v>
      </c>
      <c r="K12" s="21">
        <v>2</v>
      </c>
      <c r="L12" s="21">
        <v>0</v>
      </c>
      <c r="M12" s="21">
        <v>1</v>
      </c>
      <c r="N12" s="21">
        <v>1</v>
      </c>
    </row>
    <row r="13" spans="1:17" ht="15.75" customHeight="1">
      <c r="A13" s="10">
        <f t="shared" si="7"/>
        <v>21</v>
      </c>
      <c r="B13" s="12" t="s">
        <v>2471</v>
      </c>
      <c r="C13" s="12" t="s">
        <v>2468</v>
      </c>
      <c r="D13" s="18">
        <v>0</v>
      </c>
      <c r="E13" s="18" t="s">
        <v>2430</v>
      </c>
      <c r="F13" s="18" t="s">
        <v>2969</v>
      </c>
      <c r="G13" s="18" t="s">
        <v>2345</v>
      </c>
      <c r="H13" s="22">
        <v>24</v>
      </c>
      <c r="I13" s="22">
        <v>34</v>
      </c>
      <c r="J13" s="22">
        <v>327</v>
      </c>
      <c r="K13" s="22">
        <v>3</v>
      </c>
      <c r="L13" s="22">
        <v>1</v>
      </c>
      <c r="M13" s="22">
        <v>5</v>
      </c>
      <c r="N13" s="22">
        <v>2</v>
      </c>
    </row>
    <row r="14" spans="1:17" ht="15.75" customHeight="1">
      <c r="A14" s="10">
        <f t="shared" si="7"/>
        <v>20</v>
      </c>
      <c r="B14" s="11" t="s">
        <v>2412</v>
      </c>
      <c r="C14" s="11" t="s">
        <v>2468</v>
      </c>
      <c r="D14" s="17" t="s">
        <v>2342</v>
      </c>
      <c r="E14" s="17" t="s">
        <v>2479</v>
      </c>
      <c r="F14" s="17" t="s">
        <v>2482</v>
      </c>
      <c r="G14" s="17" t="s">
        <v>2345</v>
      </c>
      <c r="H14" s="21">
        <v>18</v>
      </c>
      <c r="I14" s="21">
        <v>32</v>
      </c>
      <c r="J14" s="21">
        <v>196</v>
      </c>
      <c r="K14" s="21">
        <v>1</v>
      </c>
      <c r="L14" s="21">
        <v>1</v>
      </c>
      <c r="M14" s="21">
        <v>2</v>
      </c>
      <c r="N14" s="21">
        <v>1</v>
      </c>
    </row>
    <row r="15" spans="1:17" ht="15.75" customHeight="1">
      <c r="A15" s="10">
        <f t="shared" si="7"/>
        <v>19</v>
      </c>
      <c r="B15" s="12" t="s">
        <v>2414</v>
      </c>
      <c r="C15" s="12" t="s">
        <v>2468</v>
      </c>
      <c r="D15" s="18">
        <v>0</v>
      </c>
      <c r="E15" s="18" t="s">
        <v>2474</v>
      </c>
      <c r="F15" s="18" t="s">
        <v>2970</v>
      </c>
      <c r="G15" s="18" t="s">
        <v>2345</v>
      </c>
      <c r="H15" s="22">
        <v>11</v>
      </c>
      <c r="I15" s="22">
        <v>24</v>
      </c>
      <c r="J15" s="22">
        <v>192</v>
      </c>
      <c r="K15" s="22">
        <v>0</v>
      </c>
      <c r="L15" s="22">
        <v>2</v>
      </c>
      <c r="M15" s="22">
        <v>13</v>
      </c>
      <c r="N15" s="22">
        <v>2</v>
      </c>
    </row>
    <row r="16" spans="1:17" ht="15.75" customHeight="1">
      <c r="A16" s="10">
        <f t="shared" si="7"/>
        <v>18</v>
      </c>
      <c r="B16" s="11" t="s">
        <v>2417</v>
      </c>
      <c r="C16" s="11" t="s">
        <v>2468</v>
      </c>
      <c r="D16" s="17" t="s">
        <v>2342</v>
      </c>
      <c r="E16" s="17" t="s">
        <v>2380</v>
      </c>
      <c r="F16" s="17" t="s">
        <v>2971</v>
      </c>
      <c r="G16" s="17" t="s">
        <v>2345</v>
      </c>
      <c r="H16" s="21">
        <v>30</v>
      </c>
      <c r="I16" s="21">
        <v>43</v>
      </c>
      <c r="J16" s="21">
        <v>247</v>
      </c>
      <c r="K16" s="21">
        <v>2</v>
      </c>
      <c r="L16" s="21">
        <v>1</v>
      </c>
      <c r="M16" s="21">
        <v>11</v>
      </c>
      <c r="N16" s="21">
        <v>2</v>
      </c>
    </row>
    <row r="17" spans="1:14" ht="15.75" customHeight="1">
      <c r="A17" s="10">
        <f t="shared" si="7"/>
        <v>17</v>
      </c>
      <c r="B17" s="12" t="s">
        <v>2419</v>
      </c>
      <c r="C17" s="12" t="s">
        <v>2468</v>
      </c>
      <c r="D17" s="18">
        <v>0</v>
      </c>
      <c r="E17" s="18" t="s">
        <v>2494</v>
      </c>
      <c r="F17" s="18" t="s">
        <v>2836</v>
      </c>
      <c r="G17" s="18" t="s">
        <v>2345</v>
      </c>
      <c r="H17" s="22">
        <v>20</v>
      </c>
      <c r="I17" s="22">
        <v>33</v>
      </c>
      <c r="J17" s="22">
        <v>192</v>
      </c>
      <c r="K17" s="22">
        <v>2</v>
      </c>
      <c r="L17" s="22">
        <v>1</v>
      </c>
      <c r="M17" s="22">
        <v>4</v>
      </c>
      <c r="N17" s="22">
        <v>2</v>
      </c>
    </row>
    <row r="18" spans="1:14" ht="15.75" customHeight="1">
      <c r="A18" s="10">
        <f t="shared" si="7"/>
        <v>16</v>
      </c>
      <c r="B18" s="11" t="s">
        <v>2422</v>
      </c>
      <c r="C18" s="11" t="s">
        <v>2468</v>
      </c>
      <c r="D18" s="17" t="s">
        <v>2342</v>
      </c>
      <c r="E18" s="17" t="s">
        <v>2474</v>
      </c>
      <c r="F18" s="17" t="s">
        <v>2972</v>
      </c>
      <c r="G18" s="17" t="s">
        <v>2345</v>
      </c>
      <c r="H18" s="21">
        <v>12</v>
      </c>
      <c r="I18" s="21">
        <v>27</v>
      </c>
      <c r="J18" s="21">
        <v>279</v>
      </c>
      <c r="K18" s="21">
        <v>3</v>
      </c>
      <c r="L18" s="21">
        <v>3</v>
      </c>
      <c r="M18" s="21">
        <v>29</v>
      </c>
      <c r="N18" s="21">
        <v>4</v>
      </c>
    </row>
    <row r="19" spans="1:14" ht="15.75" customHeight="1">
      <c r="A19" s="10">
        <f t="shared" si="7"/>
        <v>15</v>
      </c>
      <c r="B19" s="12" t="s">
        <v>2639</v>
      </c>
      <c r="C19" s="12" t="s">
        <v>2468</v>
      </c>
      <c r="D19" s="18" t="s">
        <v>2342</v>
      </c>
      <c r="E19" s="18" t="s">
        <v>2494</v>
      </c>
      <c r="F19" s="18" t="s">
        <v>2421</v>
      </c>
      <c r="G19" s="18" t="s">
        <v>2345</v>
      </c>
      <c r="H19" s="22">
        <v>21</v>
      </c>
      <c r="I19" s="22">
        <v>39</v>
      </c>
      <c r="J19" s="22">
        <v>189</v>
      </c>
      <c r="K19" s="22">
        <v>1</v>
      </c>
      <c r="L19" s="22">
        <v>1</v>
      </c>
      <c r="M19" s="22">
        <v>3</v>
      </c>
      <c r="N19" s="22">
        <v>2</v>
      </c>
    </row>
    <row r="20" spans="1:14" ht="15.75" customHeight="1">
      <c r="A20" s="10">
        <f t="shared" si="7"/>
        <v>14</v>
      </c>
      <c r="B20" s="11" t="s">
        <v>2641</v>
      </c>
      <c r="C20" s="11" t="s">
        <v>2468</v>
      </c>
      <c r="D20" s="17">
        <v>0</v>
      </c>
      <c r="E20" s="17" t="s">
        <v>2474</v>
      </c>
      <c r="F20" s="17" t="s">
        <v>2973</v>
      </c>
      <c r="G20" s="17" t="s">
        <v>2345</v>
      </c>
      <c r="H20" s="21">
        <v>16</v>
      </c>
      <c r="I20" s="21">
        <v>23</v>
      </c>
      <c r="J20" s="21">
        <v>219</v>
      </c>
      <c r="K20" s="21">
        <v>2</v>
      </c>
      <c r="L20" s="21">
        <v>1</v>
      </c>
      <c r="M20" s="21">
        <v>5</v>
      </c>
      <c r="N20" s="21">
        <v>3</v>
      </c>
    </row>
    <row r="21" spans="1:14" ht="15.75" customHeight="1">
      <c r="A21" s="10">
        <f t="shared" si="7"/>
        <v>13</v>
      </c>
      <c r="B21" s="12" t="s">
        <v>2642</v>
      </c>
      <c r="C21" s="12" t="s">
        <v>2468</v>
      </c>
      <c r="D21" s="18">
        <v>0</v>
      </c>
      <c r="E21" s="18" t="s">
        <v>2395</v>
      </c>
      <c r="F21" s="18" t="s">
        <v>2640</v>
      </c>
      <c r="G21" s="18" t="s">
        <v>2345</v>
      </c>
      <c r="H21" s="22">
        <v>16</v>
      </c>
      <c r="I21" s="22">
        <v>23</v>
      </c>
      <c r="J21" s="22">
        <v>156</v>
      </c>
      <c r="K21" s="22">
        <v>2</v>
      </c>
      <c r="L21" s="22">
        <v>0</v>
      </c>
      <c r="M21" s="22">
        <v>1</v>
      </c>
      <c r="N21" s="22">
        <v>1</v>
      </c>
    </row>
    <row r="22" spans="1:14" ht="15.75" customHeight="1">
      <c r="A22" s="10">
        <f t="shared" si="7"/>
        <v>12</v>
      </c>
      <c r="B22" s="11" t="s">
        <v>2644</v>
      </c>
      <c r="C22" s="11" t="s">
        <v>2468</v>
      </c>
      <c r="D22" s="17" t="s">
        <v>2342</v>
      </c>
      <c r="E22" s="17" t="s">
        <v>2383</v>
      </c>
      <c r="F22" s="17" t="s">
        <v>2974</v>
      </c>
      <c r="G22" s="17" t="s">
        <v>2345</v>
      </c>
      <c r="H22" s="21">
        <v>19</v>
      </c>
      <c r="I22" s="21">
        <v>30</v>
      </c>
      <c r="J22" s="21">
        <v>165</v>
      </c>
      <c r="K22" s="21">
        <v>2</v>
      </c>
      <c r="L22" s="21">
        <v>0</v>
      </c>
      <c r="M22" s="21">
        <v>6</v>
      </c>
      <c r="N22" s="21">
        <v>3</v>
      </c>
    </row>
    <row r="23" spans="1:14" ht="15.75" customHeight="1">
      <c r="A23" s="10">
        <f t="shared" si="7"/>
        <v>11</v>
      </c>
      <c r="B23" s="12" t="s">
        <v>2646</v>
      </c>
      <c r="C23" s="12" t="s">
        <v>2468</v>
      </c>
      <c r="D23" s="18">
        <v>0</v>
      </c>
      <c r="E23" s="18" t="s">
        <v>2420</v>
      </c>
      <c r="F23" s="18" t="s">
        <v>2975</v>
      </c>
      <c r="G23" s="18" t="s">
        <v>2345</v>
      </c>
      <c r="H23" s="22">
        <v>21</v>
      </c>
      <c r="I23" s="22">
        <v>37</v>
      </c>
      <c r="J23" s="22">
        <v>247</v>
      </c>
      <c r="K23" s="22">
        <v>2</v>
      </c>
      <c r="L23" s="22">
        <v>2</v>
      </c>
      <c r="M23" s="22">
        <v>17</v>
      </c>
      <c r="N23" s="22">
        <v>2</v>
      </c>
    </row>
    <row r="24" spans="1:14" ht="15.75" customHeight="1">
      <c r="A24" s="10">
        <f t="shared" si="7"/>
        <v>10</v>
      </c>
      <c r="B24" s="11" t="s">
        <v>2649</v>
      </c>
      <c r="C24" s="11" t="s">
        <v>2468</v>
      </c>
      <c r="D24" s="17" t="s">
        <v>2342</v>
      </c>
      <c r="E24" s="17" t="s">
        <v>2479</v>
      </c>
      <c r="F24" s="17" t="s">
        <v>2831</v>
      </c>
      <c r="G24" s="17" t="s">
        <v>2345</v>
      </c>
      <c r="H24" s="21">
        <v>10</v>
      </c>
      <c r="I24" s="21">
        <v>18</v>
      </c>
      <c r="J24" s="21">
        <v>119</v>
      </c>
      <c r="K24" s="21">
        <v>1</v>
      </c>
      <c r="L24" s="21">
        <v>2</v>
      </c>
      <c r="M24" s="21">
        <v>5</v>
      </c>
      <c r="N24" s="21">
        <v>1</v>
      </c>
    </row>
    <row r="25" spans="1:14" ht="15.75" customHeight="1">
      <c r="A25" s="10">
        <f t="shared" si="7"/>
        <v>9</v>
      </c>
      <c r="B25" s="12" t="s">
        <v>2888</v>
      </c>
      <c r="C25" s="12" t="s">
        <v>2468</v>
      </c>
      <c r="D25" s="18" t="s">
        <v>2342</v>
      </c>
      <c r="E25" s="18" t="s">
        <v>2474</v>
      </c>
      <c r="F25" s="18" t="s">
        <v>2608</v>
      </c>
      <c r="G25" s="18" t="s">
        <v>2345</v>
      </c>
      <c r="H25" s="22">
        <v>22</v>
      </c>
      <c r="I25" s="22">
        <v>28</v>
      </c>
      <c r="J25" s="22">
        <v>297</v>
      </c>
      <c r="K25" s="22">
        <v>5</v>
      </c>
      <c r="L25" s="22">
        <v>1</v>
      </c>
      <c r="M25" s="22">
        <v>-1</v>
      </c>
      <c r="N25" s="22">
        <v>1</v>
      </c>
    </row>
    <row r="26" spans="1:14" ht="15.75" customHeight="1">
      <c r="A26" s="10">
        <f t="shared" si="7"/>
        <v>8</v>
      </c>
      <c r="B26" s="11" t="s">
        <v>2651</v>
      </c>
      <c r="C26" s="11" t="s">
        <v>2468</v>
      </c>
      <c r="D26" s="17">
        <v>0</v>
      </c>
      <c r="E26" s="17" t="s">
        <v>2647</v>
      </c>
      <c r="F26" s="17" t="s">
        <v>2976</v>
      </c>
      <c r="G26" s="17" t="s">
        <v>2345</v>
      </c>
      <c r="H26" s="21">
        <v>12</v>
      </c>
      <c r="I26" s="21">
        <v>25</v>
      </c>
      <c r="J26" s="21">
        <v>122</v>
      </c>
      <c r="K26" s="21">
        <v>0</v>
      </c>
      <c r="L26" s="21">
        <v>0</v>
      </c>
      <c r="M26" s="21">
        <v>29</v>
      </c>
      <c r="N26" s="21">
        <v>6</v>
      </c>
    </row>
    <row r="27" spans="1:14" ht="15.75" customHeight="1">
      <c r="A27" s="10">
        <f t="shared" si="7"/>
        <v>7</v>
      </c>
      <c r="B27" s="12" t="s">
        <v>2851</v>
      </c>
      <c r="C27" s="12" t="s">
        <v>2468</v>
      </c>
      <c r="D27" s="18">
        <v>0</v>
      </c>
      <c r="E27" s="18" t="s">
        <v>2574</v>
      </c>
      <c r="F27" s="18" t="s">
        <v>2977</v>
      </c>
      <c r="G27" s="18" t="s">
        <v>2345</v>
      </c>
      <c r="H27" s="22">
        <v>12</v>
      </c>
      <c r="I27" s="22">
        <v>20</v>
      </c>
      <c r="J27" s="22">
        <v>132</v>
      </c>
      <c r="K27" s="22">
        <v>0</v>
      </c>
      <c r="L27" s="22">
        <v>0</v>
      </c>
      <c r="M27" s="22">
        <v>1</v>
      </c>
      <c r="N27" s="22">
        <v>3</v>
      </c>
    </row>
    <row r="28" spans="1:14" ht="15.75" customHeight="1">
      <c r="A28" s="10">
        <f t="shared" si="7"/>
        <v>6</v>
      </c>
      <c r="B28" s="11" t="s">
        <v>2654</v>
      </c>
      <c r="C28" s="11" t="s">
        <v>2468</v>
      </c>
      <c r="D28" s="17">
        <v>0</v>
      </c>
      <c r="E28" s="17" t="s">
        <v>2410</v>
      </c>
      <c r="F28" s="17" t="s">
        <v>2666</v>
      </c>
      <c r="G28" s="17" t="s">
        <v>2345</v>
      </c>
      <c r="H28" s="21">
        <v>12</v>
      </c>
      <c r="I28" s="21">
        <v>22</v>
      </c>
      <c r="J28" s="21">
        <v>204</v>
      </c>
      <c r="K28" s="21">
        <v>0</v>
      </c>
      <c r="L28" s="21">
        <v>0</v>
      </c>
      <c r="M28" s="21">
        <v>9</v>
      </c>
      <c r="N28" s="21">
        <v>6</v>
      </c>
    </row>
    <row r="29" spans="1:14" ht="15.75" customHeight="1">
      <c r="A29" s="10">
        <f t="shared" si="7"/>
        <v>5</v>
      </c>
      <c r="B29" s="12" t="s">
        <v>2656</v>
      </c>
      <c r="C29" s="12" t="s">
        <v>2468</v>
      </c>
      <c r="D29" s="18" t="s">
        <v>2342</v>
      </c>
      <c r="E29" s="18" t="s">
        <v>2548</v>
      </c>
      <c r="F29" s="18" t="s">
        <v>2978</v>
      </c>
      <c r="G29" s="18" t="s">
        <v>2345</v>
      </c>
      <c r="H29" s="22">
        <v>19</v>
      </c>
      <c r="I29" s="22">
        <v>29</v>
      </c>
      <c r="J29" s="22">
        <v>258</v>
      </c>
      <c r="K29" s="22">
        <v>2</v>
      </c>
      <c r="L29" s="22">
        <v>0</v>
      </c>
      <c r="M29" s="22">
        <v>1</v>
      </c>
      <c r="N29" s="22">
        <v>4</v>
      </c>
    </row>
    <row r="30" spans="1:14" ht="15.75" customHeight="1">
      <c r="A30" s="10">
        <f t="shared" si="7"/>
        <v>4</v>
      </c>
      <c r="B30" s="11" t="s">
        <v>2657</v>
      </c>
      <c r="C30" s="11" t="s">
        <v>2468</v>
      </c>
      <c r="D30" s="17" t="s">
        <v>2342</v>
      </c>
      <c r="E30" s="17" t="s">
        <v>2558</v>
      </c>
      <c r="F30" s="17" t="s">
        <v>2979</v>
      </c>
      <c r="G30" s="17" t="s">
        <v>2345</v>
      </c>
      <c r="H30" s="21">
        <v>25</v>
      </c>
      <c r="I30" s="21">
        <v>33</v>
      </c>
      <c r="J30" s="21">
        <v>334</v>
      </c>
      <c r="K30" s="21">
        <v>4</v>
      </c>
      <c r="L30" s="21">
        <v>0</v>
      </c>
      <c r="M30" s="21">
        <v>5</v>
      </c>
      <c r="N30" s="21">
        <v>4</v>
      </c>
    </row>
    <row r="31" spans="1:14" ht="15.75" customHeight="1">
      <c r="A31" s="10">
        <f t="shared" si="7"/>
        <v>3</v>
      </c>
      <c r="B31" s="12" t="s">
        <v>2659</v>
      </c>
      <c r="C31" s="12" t="s">
        <v>2468</v>
      </c>
      <c r="D31" s="18">
        <v>0</v>
      </c>
      <c r="E31" s="18" t="s">
        <v>2494</v>
      </c>
      <c r="F31" s="18" t="s">
        <v>2980</v>
      </c>
      <c r="G31" s="18" t="s">
        <v>2345</v>
      </c>
      <c r="H31" s="22">
        <v>28</v>
      </c>
      <c r="I31" s="22">
        <v>47</v>
      </c>
      <c r="J31" s="22">
        <v>343</v>
      </c>
      <c r="K31" s="22">
        <v>2</v>
      </c>
      <c r="L31" s="22">
        <v>1</v>
      </c>
      <c r="M31" s="22">
        <v>23</v>
      </c>
      <c r="N31" s="22">
        <v>5</v>
      </c>
    </row>
    <row r="32" spans="1:14" ht="15.75" customHeight="1">
      <c r="A32" s="10">
        <f t="shared" si="7"/>
        <v>2</v>
      </c>
      <c r="B32" s="11" t="s">
        <v>2853</v>
      </c>
      <c r="C32" s="11" t="s">
        <v>2468</v>
      </c>
      <c r="D32" s="17" t="s">
        <v>2342</v>
      </c>
      <c r="E32" s="17" t="s">
        <v>287</v>
      </c>
      <c r="F32" s="17" t="s">
        <v>2981</v>
      </c>
      <c r="G32" s="17" t="s">
        <v>2345</v>
      </c>
      <c r="H32" s="21">
        <v>27</v>
      </c>
      <c r="I32" s="21">
        <v>32</v>
      </c>
      <c r="J32" s="21">
        <v>297</v>
      </c>
      <c r="K32" s="21">
        <v>2</v>
      </c>
      <c r="L32" s="21">
        <v>0</v>
      </c>
      <c r="M32" s="21">
        <v>11</v>
      </c>
      <c r="N32" s="21">
        <v>4</v>
      </c>
    </row>
    <row r="33" spans="1:14" ht="15.75" customHeight="1">
      <c r="A33" s="10">
        <f t="shared" si="7"/>
        <v>1</v>
      </c>
      <c r="B33" s="12" t="s">
        <v>2661</v>
      </c>
      <c r="C33" s="12" t="s">
        <v>2468</v>
      </c>
      <c r="D33" s="18" t="s">
        <v>2342</v>
      </c>
      <c r="E33" s="18" t="s">
        <v>2343</v>
      </c>
      <c r="F33" s="18" t="s">
        <v>2730</v>
      </c>
      <c r="G33" s="18" t="s">
        <v>2345</v>
      </c>
      <c r="H33" s="22">
        <v>28</v>
      </c>
      <c r="I33" s="22">
        <v>53</v>
      </c>
      <c r="J33" s="22">
        <v>285</v>
      </c>
      <c r="K33" s="22">
        <v>0</v>
      </c>
      <c r="L33" s="22">
        <v>0</v>
      </c>
      <c r="M33" s="22">
        <v>6</v>
      </c>
      <c r="N33" s="22">
        <v>3</v>
      </c>
    </row>
    <row r="34" spans="1:14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/>
    </row>
    <row r="35" spans="1:14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2"/>
    </row>
    <row r="36" spans="1:14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/>
    </row>
    <row r="37" spans="1:14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2"/>
    </row>
    <row r="38" spans="1:14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/>
    </row>
    <row r="39" spans="1:14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2"/>
    </row>
    <row r="40" spans="1:14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/>
    </row>
    <row r="41" spans="1:14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2"/>
    </row>
    <row r="42" spans="1:14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/>
    </row>
    <row r="43" spans="1:14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2"/>
    </row>
    <row r="44" spans="1:14" ht="15.75" customHeight="1">
      <c r="A44" s="10">
        <f t="shared" ref="A44:A75" si="8">COUNTIF(H44:H131,"&gt;0")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/>
    </row>
    <row r="45" spans="1:14" ht="15.75" customHeight="1">
      <c r="A45" s="10">
        <f t="shared" si="8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2"/>
    </row>
    <row r="46" spans="1:14" ht="15.75" customHeight="1">
      <c r="A46" s="10">
        <f t="shared" si="8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/>
    </row>
    <row r="47" spans="1:14" ht="15.75" customHeight="1">
      <c r="A47" s="10">
        <f t="shared" si="8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2"/>
    </row>
    <row r="48" spans="1:14" ht="15.75" customHeight="1">
      <c r="A48" s="10">
        <f t="shared" si="8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/>
    </row>
    <row r="49" spans="1:14" ht="15.75" customHeight="1">
      <c r="A49" s="10">
        <f t="shared" si="8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2"/>
    </row>
    <row r="50" spans="1:14" ht="15.75" customHeight="1">
      <c r="A50" s="10">
        <f t="shared" si="8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/>
    </row>
    <row r="51" spans="1:14" ht="15.75" customHeight="1">
      <c r="A51" s="10">
        <f t="shared" si="8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2"/>
    </row>
    <row r="52" spans="1:14" ht="13" customHeight="1">
      <c r="A52" s="10">
        <f t="shared" si="8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/>
    </row>
    <row r="53" spans="1:14" ht="13" customHeight="1">
      <c r="A53" s="10">
        <f t="shared" si="8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2"/>
    </row>
    <row r="54" spans="1:14" ht="13" customHeight="1">
      <c r="A54" s="10">
        <f t="shared" si="8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/>
    </row>
    <row r="55" spans="1:14" ht="13" customHeight="1">
      <c r="A55" s="10">
        <f t="shared" si="8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2"/>
    </row>
    <row r="56" spans="1:14" ht="13" customHeight="1">
      <c r="A56" s="10">
        <f t="shared" si="8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/>
    </row>
    <row r="57" spans="1:14" ht="13" customHeight="1">
      <c r="A57" s="10">
        <f t="shared" si="8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2"/>
    </row>
    <row r="58" spans="1:14" ht="13" customHeight="1">
      <c r="A58" s="10">
        <f t="shared" si="8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/>
    </row>
    <row r="59" spans="1:14" ht="13" customHeight="1">
      <c r="A59" s="10">
        <f t="shared" si="8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2"/>
    </row>
    <row r="60" spans="1:14" ht="13" customHeight="1">
      <c r="A60" s="10">
        <f t="shared" si="8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/>
    </row>
    <row r="61" spans="1:14" ht="13" customHeight="1">
      <c r="A61" s="10">
        <f t="shared" si="8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2"/>
    </row>
    <row r="62" spans="1:14" ht="13" customHeight="1">
      <c r="A62" s="10">
        <f t="shared" si="8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/>
    </row>
    <row r="63" spans="1:14" ht="13" customHeight="1">
      <c r="A63" s="10">
        <f t="shared" si="8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2"/>
    </row>
    <row r="64" spans="1:14" ht="13" customHeight="1">
      <c r="A64" s="10">
        <f t="shared" si="8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/>
    </row>
    <row r="65" spans="1:14" ht="13" customHeight="1">
      <c r="A65" s="10">
        <f t="shared" si="8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2"/>
    </row>
    <row r="66" spans="1:14" ht="13" customHeight="1">
      <c r="A66" s="10">
        <f t="shared" si="8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/>
    </row>
    <row r="67" spans="1:14" ht="13" customHeight="1">
      <c r="A67" s="10">
        <f t="shared" si="8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2"/>
    </row>
    <row r="68" spans="1:14" ht="13" customHeight="1">
      <c r="A68" s="10">
        <f t="shared" si="8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/>
    </row>
    <row r="69" spans="1:14" ht="13" customHeight="1">
      <c r="A69" s="10">
        <f t="shared" ref="A69:A100" si="9">COUNTIF(H69:H158,"&gt;0")</f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2"/>
    </row>
    <row r="70" spans="1:14" ht="13" customHeight="1">
      <c r="A70" s="10">
        <f t="shared" si="9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/>
    </row>
    <row r="71" spans="1:14" ht="13" customHeight="1">
      <c r="A71" s="10">
        <f t="shared" si="9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2"/>
    </row>
    <row r="72" spans="1:14" ht="13" customHeight="1">
      <c r="A72" s="10">
        <f t="shared" si="9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/>
    </row>
    <row r="73" spans="1:14" ht="13" customHeight="1">
      <c r="A73" s="10">
        <f t="shared" si="9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2"/>
    </row>
    <row r="74" spans="1:14" ht="13" customHeight="1">
      <c r="A74" s="10">
        <f t="shared" si="9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/>
    </row>
    <row r="75" spans="1:14" ht="13" customHeight="1">
      <c r="A75" s="10">
        <f t="shared" si="9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2"/>
    </row>
    <row r="76" spans="1:14" ht="13" customHeight="1">
      <c r="A76" s="10">
        <f t="shared" si="9"/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/>
    </row>
    <row r="77" spans="1:14" ht="13" customHeight="1">
      <c r="A77" s="10">
        <f t="shared" si="9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2"/>
    </row>
    <row r="78" spans="1:14" ht="13" customHeight="1">
      <c r="A78" s="10">
        <f t="shared" si="9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/>
    </row>
    <row r="79" spans="1:14" ht="13" customHeight="1">
      <c r="A79" s="10">
        <f t="shared" si="9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2"/>
    </row>
    <row r="80" spans="1:14" ht="13" customHeight="1">
      <c r="A80" s="10">
        <f t="shared" si="9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/>
    </row>
    <row r="81" spans="1:14" ht="13" customHeight="1">
      <c r="A81" s="10">
        <f t="shared" si="9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2"/>
    </row>
    <row r="82" spans="1:14" ht="13" customHeight="1">
      <c r="A82" s="10">
        <f t="shared" si="9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2"/>
    </row>
    <row r="83" spans="1:14" ht="13" customHeight="1">
      <c r="A83" s="10">
        <f t="shared" si="9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/>
    </row>
    <row r="84" spans="1:14" ht="13" customHeight="1">
      <c r="A84" s="10">
        <f t="shared" si="9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2"/>
    </row>
    <row r="85" spans="1:14" ht="13" customHeight="1">
      <c r="A85" s="10">
        <f t="shared" si="9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2"/>
    </row>
    <row r="86" spans="1:14" ht="15" customHeight="1">
      <c r="A86" s="10">
        <f t="shared" si="9"/>
        <v>0</v>
      </c>
      <c r="B86" s="13"/>
      <c r="C86" s="13"/>
    </row>
    <row r="87" spans="1:14" ht="15" customHeight="1">
      <c r="A87" s="10">
        <f t="shared" si="9"/>
        <v>0</v>
      </c>
      <c r="B87" s="13"/>
      <c r="C87" s="13"/>
    </row>
    <row r="88" spans="1:14" ht="13" customHeight="1">
      <c r="A88" s="10">
        <f t="shared" si="9"/>
        <v>0</v>
      </c>
    </row>
    <row r="89" spans="1:14" ht="13" customHeight="1">
      <c r="A89" s="10">
        <f t="shared" si="9"/>
        <v>0</v>
      </c>
    </row>
    <row r="90" spans="1:14" ht="13" customHeight="1">
      <c r="A90" s="10">
        <f t="shared" si="9"/>
        <v>0</v>
      </c>
    </row>
    <row r="91" spans="1:14" ht="13" customHeight="1">
      <c r="A91" s="10">
        <f t="shared" si="9"/>
        <v>0</v>
      </c>
    </row>
    <row r="92" spans="1:14" ht="13" customHeight="1">
      <c r="A92" s="10">
        <f t="shared" si="9"/>
        <v>0</v>
      </c>
    </row>
    <row r="93" spans="1:14" ht="13" customHeight="1">
      <c r="A93" s="10">
        <f t="shared" si="9"/>
        <v>0</v>
      </c>
    </row>
    <row r="94" spans="1:14" ht="13" customHeight="1">
      <c r="A94" s="10">
        <f t="shared" si="9"/>
        <v>0</v>
      </c>
    </row>
    <row r="95" spans="1:14" ht="13" customHeight="1">
      <c r="A95" s="10">
        <f t="shared" si="9"/>
        <v>0</v>
      </c>
    </row>
    <row r="96" spans="1:14" ht="13" customHeight="1">
      <c r="A96" s="10">
        <f t="shared" si="9"/>
        <v>0</v>
      </c>
    </row>
    <row r="97" spans="1:1" ht="13" customHeight="1">
      <c r="A97" s="10">
        <f t="shared" si="9"/>
        <v>0</v>
      </c>
    </row>
    <row r="98" spans="1:1" ht="13" customHeight="1">
      <c r="A98" s="10">
        <f t="shared" si="9"/>
        <v>0</v>
      </c>
    </row>
    <row r="99" spans="1:1" ht="13" customHeight="1">
      <c r="A99" s="10">
        <f t="shared" si="9"/>
        <v>0</v>
      </c>
    </row>
    <row r="100" spans="1:1" ht="13" customHeight="1">
      <c r="A100" s="10">
        <f t="shared" si="9"/>
        <v>0</v>
      </c>
    </row>
    <row r="101" spans="1:1" ht="13" customHeight="1">
      <c r="A101" s="10">
        <f t="shared" ref="A101:A132" si="10">COUNTIF(H101:H190,"&gt;0")</f>
        <v>0</v>
      </c>
    </row>
    <row r="102" spans="1:1" ht="13" customHeight="1">
      <c r="A102" s="10">
        <f t="shared" si="10"/>
        <v>0</v>
      </c>
    </row>
    <row r="103" spans="1:1" ht="13" customHeight="1">
      <c r="A103" s="10">
        <f t="shared" si="10"/>
        <v>0</v>
      </c>
    </row>
    <row r="104" spans="1:1" ht="13" customHeight="1">
      <c r="A104" s="10">
        <f t="shared" si="10"/>
        <v>0</v>
      </c>
    </row>
    <row r="105" spans="1:1" ht="13" customHeight="1">
      <c r="A105" s="10">
        <f t="shared" si="10"/>
        <v>0</v>
      </c>
    </row>
    <row r="106" spans="1:1" ht="13" customHeight="1">
      <c r="A106" s="10">
        <f t="shared" si="10"/>
        <v>0</v>
      </c>
    </row>
    <row r="107" spans="1:1" ht="13" customHeight="1">
      <c r="A107" s="10">
        <f t="shared" si="10"/>
        <v>0</v>
      </c>
    </row>
    <row r="108" spans="1:1" ht="13" customHeight="1">
      <c r="A108" s="10">
        <f t="shared" si="10"/>
        <v>0</v>
      </c>
    </row>
    <row r="109" spans="1:1" ht="13" customHeight="1">
      <c r="A109" s="10">
        <f t="shared" si="10"/>
        <v>0</v>
      </c>
    </row>
    <row r="110" spans="1:1" ht="13" customHeight="1">
      <c r="A110" s="10">
        <f t="shared" si="10"/>
        <v>0</v>
      </c>
    </row>
    <row r="111" spans="1:1" ht="13" customHeight="1">
      <c r="A111" s="10">
        <f t="shared" si="10"/>
        <v>0</v>
      </c>
    </row>
    <row r="112" spans="1:1" ht="13" customHeight="1">
      <c r="A112" s="10">
        <f t="shared" si="10"/>
        <v>0</v>
      </c>
    </row>
    <row r="113" spans="1:1" ht="13" customHeight="1">
      <c r="A113" s="10">
        <f t="shared" si="10"/>
        <v>0</v>
      </c>
    </row>
    <row r="114" spans="1:1" ht="13" customHeight="1">
      <c r="A114" s="10">
        <f t="shared" si="10"/>
        <v>0</v>
      </c>
    </row>
    <row r="115" spans="1:1" ht="13" customHeight="1">
      <c r="A115" s="10">
        <f t="shared" si="10"/>
        <v>0</v>
      </c>
    </row>
    <row r="116" spans="1:1" ht="13" customHeight="1">
      <c r="A116" s="10">
        <f t="shared" si="10"/>
        <v>0</v>
      </c>
    </row>
    <row r="117" spans="1:1" ht="13" customHeight="1">
      <c r="A117" s="10">
        <f t="shared" si="10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219">
    <outlinePr summaryBelow="0" summaryRight="0"/>
  </sheetPr>
  <dimension ref="A1:Q1002"/>
  <sheetViews>
    <sheetView zoomScale="150" zoomScaleNormal="150" workbookViewId="0">
      <pane ySplit="12" topLeftCell="A30" activePane="bottomLeft" state="frozen"/>
      <selection pane="bottomLeft" activeCell="I3" sqref="I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3" width="6.6640625" style="40" bestFit="1" customWidth="1"/>
    <col min="4" max="4" width="7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3320312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19.5</v>
      </c>
      <c r="I2" s="5">
        <v>79.5</v>
      </c>
      <c r="J2" s="5">
        <v>0.5</v>
      </c>
      <c r="K2" s="2">
        <v>1.5</v>
      </c>
      <c r="L2" s="2">
        <v>5.5</v>
      </c>
      <c r="M2" s="2">
        <v>0.5</v>
      </c>
      <c r="N2" s="5">
        <v>100.5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0.8</v>
      </c>
      <c r="I3" s="7">
        <f t="shared" si="1"/>
        <v>0.3</v>
      </c>
      <c r="J3" s="7">
        <f t="shared" si="1"/>
        <v>0.2</v>
      </c>
      <c r="K3" s="7">
        <f t="shared" si="1"/>
        <v>0.6</v>
      </c>
      <c r="L3" s="7">
        <f t="shared" si="1"/>
        <v>0.4</v>
      </c>
      <c r="M3" s="7">
        <f t="shared" si="1"/>
        <v>1</v>
      </c>
      <c r="N3" s="7">
        <f t="shared" si="1"/>
        <v>0.3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O4" si="2">IF(H3&gt;0.5, 100/(1-1/H3),100/H3-100)</f>
        <v>-400</v>
      </c>
      <c r="I4" s="8">
        <f t="shared" si="2"/>
        <v>233.33333333333337</v>
      </c>
      <c r="J4" s="8">
        <f t="shared" si="2"/>
        <v>400</v>
      </c>
      <c r="K4" s="8">
        <f t="shared" si="2"/>
        <v>-149.99999999999997</v>
      </c>
      <c r="L4" s="8">
        <f t="shared" si="2"/>
        <v>150</v>
      </c>
      <c r="M4" s="8" t="e">
        <f t="shared" si="2"/>
        <v>#DIV/0!</v>
      </c>
      <c r="N4" s="8">
        <f t="shared" si="2"/>
        <v>233.33333333333337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1</v>
      </c>
      <c r="I5" s="7">
        <f t="shared" si="3"/>
        <v>0.6</v>
      </c>
      <c r="J5" s="7">
        <f t="shared" si="3"/>
        <v>0.2</v>
      </c>
      <c r="K5" s="7">
        <f t="shared" si="3"/>
        <v>0.4</v>
      </c>
      <c r="L5" s="7">
        <f t="shared" si="3"/>
        <v>0.2</v>
      </c>
      <c r="M5" s="7">
        <f t="shared" si="3"/>
        <v>1</v>
      </c>
      <c r="N5" s="7">
        <f t="shared" si="3"/>
        <v>0.6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 t="e">
        <f t="shared" ref="H6:O6" si="4">IF(H5&gt;0.5, 100/(1-1/H5),100/H5-100)</f>
        <v>#DIV/0!</v>
      </c>
      <c r="I6" s="8">
        <f t="shared" si="4"/>
        <v>-149.99999999999997</v>
      </c>
      <c r="J6" s="8">
        <f t="shared" si="4"/>
        <v>400</v>
      </c>
      <c r="K6" s="8">
        <f t="shared" si="4"/>
        <v>150</v>
      </c>
      <c r="L6" s="8">
        <f t="shared" si="4"/>
        <v>400</v>
      </c>
      <c r="M6" s="8" t="e">
        <f t="shared" si="4"/>
        <v>#DIV/0!</v>
      </c>
      <c r="N6" s="8">
        <f t="shared" si="4"/>
        <v>-149.99999999999997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0.6</v>
      </c>
      <c r="I7" s="7">
        <f t="shared" si="5"/>
        <v>0</v>
      </c>
      <c r="J7" s="7">
        <f t="shared" si="5"/>
        <v>0.2</v>
      </c>
      <c r="K7" s="7">
        <f t="shared" si="5"/>
        <v>0.8</v>
      </c>
      <c r="L7" s="7">
        <f t="shared" si="5"/>
        <v>0.6</v>
      </c>
      <c r="M7" s="7">
        <f t="shared" si="5"/>
        <v>1</v>
      </c>
      <c r="N7" s="7">
        <f t="shared" si="5"/>
        <v>0</v>
      </c>
      <c r="O7" s="7">
        <f t="shared" si="5"/>
        <v>1</v>
      </c>
    </row>
    <row r="8" spans="1:17" ht="15.75" customHeight="1">
      <c r="A8" s="1"/>
      <c r="B8" t="s">
        <v>68</v>
      </c>
      <c r="F8" s="8"/>
      <c r="G8" s="3" t="s">
        <v>2318</v>
      </c>
      <c r="H8" s="8">
        <f t="shared" ref="H8:O8" si="6">IF(H7&gt;0.5, 100/(1-1/H7),100/H7-100)</f>
        <v>-149.99999999999997</v>
      </c>
      <c r="I8" s="8" t="e">
        <f t="shared" si="6"/>
        <v>#DIV/0!</v>
      </c>
      <c r="J8" s="8">
        <f t="shared" si="6"/>
        <v>400</v>
      </c>
      <c r="K8" s="8">
        <f t="shared" si="6"/>
        <v>-400</v>
      </c>
      <c r="L8" s="8">
        <f t="shared" si="6"/>
        <v>-149.99999999999997</v>
      </c>
      <c r="M8" s="8" t="e">
        <f t="shared" si="6"/>
        <v>#DIV/0!</v>
      </c>
      <c r="N8" s="8" t="e">
        <f t="shared" si="6"/>
        <v>#DIV/0!</v>
      </c>
      <c r="O8" s="8" t="e">
        <f t="shared" si="6"/>
        <v>#DIV/0!</v>
      </c>
    </row>
    <row r="9" spans="1:17" ht="15.75" customHeight="1">
      <c r="A9" s="1"/>
      <c r="B9" s="1" t="s">
        <v>2982</v>
      </c>
      <c r="C9" s="1"/>
      <c r="D9" s="14"/>
      <c r="E9" s="14"/>
      <c r="F9" s="14"/>
      <c r="G9" s="23" t="s">
        <v>2321</v>
      </c>
      <c r="H9" s="24">
        <f>INDEX(espn!$F:$F,MATCH(B8,espn!$A:$A,0),1)</f>
        <v>19</v>
      </c>
      <c r="I9" s="24">
        <f>INDEX(espn!$G:$G,MATCH(B8,espn!$A:$A,0),1)</f>
        <v>86</v>
      </c>
      <c r="J9" s="24"/>
      <c r="K9" s="24">
        <f>INDEX(espn!$I:$I,MATCH(B8,espn!$A:$A,0),1)</f>
        <v>2</v>
      </c>
      <c r="L9" s="24">
        <f>INDEX(espn!$J:$J,MATCH(B8,espn!$A:$A,0),1)</f>
        <v>12</v>
      </c>
      <c r="M9" s="24"/>
      <c r="N9" s="24">
        <f>I9+L9</f>
        <v>98</v>
      </c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22</v>
      </c>
      <c r="B12" s="11" t="s">
        <v>2603</v>
      </c>
      <c r="C12" s="11" t="s">
        <v>2468</v>
      </c>
      <c r="D12" s="17">
        <v>0</v>
      </c>
      <c r="E12" s="17" t="s">
        <v>2351</v>
      </c>
      <c r="F12" s="17" t="s">
        <v>2983</v>
      </c>
      <c r="G12" s="17" t="s">
        <v>2761</v>
      </c>
      <c r="H12" s="21">
        <v>20</v>
      </c>
      <c r="I12" s="21">
        <v>122</v>
      </c>
      <c r="J12" s="21">
        <v>2</v>
      </c>
      <c r="K12" s="21">
        <v>5</v>
      </c>
      <c r="L12" s="21">
        <v>17</v>
      </c>
      <c r="M12" s="21">
        <v>0</v>
      </c>
      <c r="N12" s="21">
        <f t="shared" ref="N12:N43" si="8">L12+I12</f>
        <v>139</v>
      </c>
      <c r="O12">
        <f t="shared" ref="O12:O43" si="9">M12+J12</f>
        <v>2</v>
      </c>
    </row>
    <row r="13" spans="1:17" ht="15.75" customHeight="1">
      <c r="A13" s="10">
        <f t="shared" si="7"/>
        <v>21</v>
      </c>
      <c r="B13" s="12" t="s">
        <v>2406</v>
      </c>
      <c r="C13" s="12" t="s">
        <v>2468</v>
      </c>
      <c r="D13" s="18" t="s">
        <v>2342</v>
      </c>
      <c r="E13" s="18" t="s">
        <v>2347</v>
      </c>
      <c r="F13" s="18" t="s">
        <v>2759</v>
      </c>
      <c r="G13" s="18" t="s">
        <v>2859</v>
      </c>
      <c r="H13" s="22">
        <v>20</v>
      </c>
      <c r="I13" s="22">
        <v>131</v>
      </c>
      <c r="J13" s="22">
        <v>0</v>
      </c>
      <c r="K13" s="22">
        <v>1</v>
      </c>
      <c r="L13" s="22">
        <v>7</v>
      </c>
      <c r="M13" s="22">
        <v>0</v>
      </c>
      <c r="N13" s="21">
        <f t="shared" si="8"/>
        <v>138</v>
      </c>
      <c r="O13">
        <f t="shared" si="9"/>
        <v>0</v>
      </c>
    </row>
    <row r="14" spans="1:17" ht="15.75" customHeight="1">
      <c r="A14" s="10">
        <f t="shared" si="7"/>
        <v>20</v>
      </c>
      <c r="B14" s="11" t="s">
        <v>2409</v>
      </c>
      <c r="C14" s="11" t="s">
        <v>2468</v>
      </c>
      <c r="D14" s="17" t="s">
        <v>2342</v>
      </c>
      <c r="E14" s="17" t="s">
        <v>2391</v>
      </c>
      <c r="F14" s="17" t="s">
        <v>2984</v>
      </c>
      <c r="G14" s="17" t="s">
        <v>2873</v>
      </c>
      <c r="H14" s="21">
        <v>20</v>
      </c>
      <c r="I14" s="21">
        <v>65</v>
      </c>
      <c r="J14" s="21">
        <v>0</v>
      </c>
      <c r="K14" s="21">
        <v>4</v>
      </c>
      <c r="L14" s="21">
        <v>26</v>
      </c>
      <c r="M14" s="21">
        <v>0</v>
      </c>
      <c r="N14" s="21">
        <f t="shared" si="8"/>
        <v>91</v>
      </c>
      <c r="O14">
        <f t="shared" si="9"/>
        <v>0</v>
      </c>
    </row>
    <row r="15" spans="1:17" ht="15.75" customHeight="1">
      <c r="A15" s="10">
        <f t="shared" si="7"/>
        <v>19</v>
      </c>
      <c r="B15" s="12" t="s">
        <v>2481</v>
      </c>
      <c r="C15" s="12" t="s">
        <v>2468</v>
      </c>
      <c r="D15" s="18">
        <v>0</v>
      </c>
      <c r="E15" s="18" t="s">
        <v>2341</v>
      </c>
      <c r="F15" s="18" t="s">
        <v>2610</v>
      </c>
      <c r="G15" s="18" t="s">
        <v>2567</v>
      </c>
      <c r="H15" s="22">
        <v>20</v>
      </c>
      <c r="I15" s="22">
        <v>116</v>
      </c>
      <c r="J15" s="22">
        <v>0</v>
      </c>
      <c r="K15" s="22">
        <v>2</v>
      </c>
      <c r="L15" s="22">
        <v>5</v>
      </c>
      <c r="M15" s="22">
        <v>0</v>
      </c>
      <c r="N15" s="21">
        <f t="shared" si="8"/>
        <v>121</v>
      </c>
      <c r="O15">
        <f t="shared" si="9"/>
        <v>0</v>
      </c>
    </row>
    <row r="16" spans="1:17" ht="15.75" customHeight="1">
      <c r="A16" s="10">
        <f t="shared" si="7"/>
        <v>18</v>
      </c>
      <c r="B16" s="11" t="s">
        <v>2470</v>
      </c>
      <c r="C16" s="11" t="s">
        <v>2468</v>
      </c>
      <c r="D16" s="17">
        <v>0</v>
      </c>
      <c r="E16" s="17" t="s">
        <v>2479</v>
      </c>
      <c r="F16" s="17" t="s">
        <v>2371</v>
      </c>
      <c r="G16" s="17" t="s">
        <v>2529</v>
      </c>
      <c r="H16" s="21">
        <v>27</v>
      </c>
      <c r="I16" s="21">
        <v>92</v>
      </c>
      <c r="J16" s="21">
        <v>0</v>
      </c>
      <c r="K16" s="21">
        <v>0</v>
      </c>
      <c r="L16" s="21">
        <v>0</v>
      </c>
      <c r="M16" s="21">
        <v>0</v>
      </c>
      <c r="N16" s="21">
        <f t="shared" si="8"/>
        <v>92</v>
      </c>
      <c r="O16">
        <f t="shared" si="9"/>
        <v>0</v>
      </c>
    </row>
    <row r="17" spans="1:15" ht="15.75" customHeight="1">
      <c r="A17" s="10">
        <f t="shared" si="7"/>
        <v>17</v>
      </c>
      <c r="B17" s="12" t="s">
        <v>2471</v>
      </c>
      <c r="C17" s="12" t="s">
        <v>2468</v>
      </c>
      <c r="D17" s="18">
        <v>0</v>
      </c>
      <c r="E17" s="18" t="s">
        <v>2430</v>
      </c>
      <c r="F17" s="18" t="s">
        <v>2969</v>
      </c>
      <c r="G17" s="18" t="s">
        <v>2357</v>
      </c>
      <c r="H17" s="22">
        <v>21</v>
      </c>
      <c r="I17" s="22">
        <v>106</v>
      </c>
      <c r="J17" s="22">
        <v>1</v>
      </c>
      <c r="K17" s="22">
        <v>3</v>
      </c>
      <c r="L17" s="22">
        <v>58</v>
      </c>
      <c r="M17" s="22">
        <v>0</v>
      </c>
      <c r="N17" s="21">
        <f t="shared" si="8"/>
        <v>164</v>
      </c>
      <c r="O17">
        <f t="shared" si="9"/>
        <v>1</v>
      </c>
    </row>
    <row r="18" spans="1:15" ht="15.75" customHeight="1">
      <c r="A18" s="10">
        <f t="shared" si="7"/>
        <v>16</v>
      </c>
      <c r="B18" s="11" t="s">
        <v>2412</v>
      </c>
      <c r="C18" s="11" t="s">
        <v>2468</v>
      </c>
      <c r="D18" s="17" t="s">
        <v>2342</v>
      </c>
      <c r="E18" s="17" t="s">
        <v>2479</v>
      </c>
      <c r="F18" s="17" t="s">
        <v>2482</v>
      </c>
      <c r="G18" s="17" t="s">
        <v>2580</v>
      </c>
      <c r="H18" s="21">
        <v>16</v>
      </c>
      <c r="I18" s="21">
        <v>58</v>
      </c>
      <c r="J18" s="21">
        <v>0</v>
      </c>
      <c r="K18" s="21">
        <v>1</v>
      </c>
      <c r="L18" s="21">
        <v>21</v>
      </c>
      <c r="M18" s="21">
        <v>0</v>
      </c>
      <c r="N18" s="21">
        <f t="shared" si="8"/>
        <v>79</v>
      </c>
      <c r="O18">
        <f t="shared" si="9"/>
        <v>0</v>
      </c>
    </row>
    <row r="19" spans="1:15" ht="15.75" customHeight="1">
      <c r="A19" s="10">
        <f t="shared" si="7"/>
        <v>15</v>
      </c>
      <c r="B19" s="12" t="s">
        <v>2414</v>
      </c>
      <c r="C19" s="12" t="s">
        <v>2468</v>
      </c>
      <c r="D19" s="18">
        <v>0</v>
      </c>
      <c r="E19" s="18" t="s">
        <v>2474</v>
      </c>
      <c r="F19" s="18" t="s">
        <v>2970</v>
      </c>
      <c r="G19" s="18" t="s">
        <v>2677</v>
      </c>
      <c r="H19" s="22">
        <v>15</v>
      </c>
      <c r="I19" s="22">
        <v>106</v>
      </c>
      <c r="J19" s="22">
        <v>0</v>
      </c>
      <c r="K19" s="22">
        <v>1</v>
      </c>
      <c r="L19" s="22">
        <v>11</v>
      </c>
      <c r="M19" s="22">
        <v>0</v>
      </c>
      <c r="N19" s="21">
        <f t="shared" si="8"/>
        <v>117</v>
      </c>
      <c r="O19">
        <f t="shared" si="9"/>
        <v>0</v>
      </c>
    </row>
    <row r="20" spans="1:15" ht="15.75" customHeight="1">
      <c r="A20" s="10">
        <f t="shared" si="7"/>
        <v>14</v>
      </c>
      <c r="B20" s="11" t="s">
        <v>2417</v>
      </c>
      <c r="C20" s="11" t="s">
        <v>2468</v>
      </c>
      <c r="D20" s="17" t="s">
        <v>2342</v>
      </c>
      <c r="E20" s="17" t="s">
        <v>2380</v>
      </c>
      <c r="F20" s="17" t="s">
        <v>2971</v>
      </c>
      <c r="G20" s="17" t="s">
        <v>2602</v>
      </c>
      <c r="H20" s="21">
        <v>17</v>
      </c>
      <c r="I20" s="21">
        <v>127</v>
      </c>
      <c r="J20" s="21">
        <v>1</v>
      </c>
      <c r="K20" s="21">
        <v>3</v>
      </c>
      <c r="L20" s="21">
        <v>21</v>
      </c>
      <c r="M20" s="21">
        <v>0</v>
      </c>
      <c r="N20" s="21">
        <f t="shared" si="8"/>
        <v>148</v>
      </c>
      <c r="O20">
        <f t="shared" si="9"/>
        <v>1</v>
      </c>
    </row>
    <row r="21" spans="1:15" ht="15.75" customHeight="1">
      <c r="A21" s="10">
        <f t="shared" si="7"/>
        <v>13</v>
      </c>
      <c r="B21" s="12" t="s">
        <v>2419</v>
      </c>
      <c r="C21" s="12" t="s">
        <v>2468</v>
      </c>
      <c r="D21" s="18">
        <v>0</v>
      </c>
      <c r="E21" s="18" t="s">
        <v>2494</v>
      </c>
      <c r="F21" s="18" t="s">
        <v>2836</v>
      </c>
      <c r="G21" s="18" t="s">
        <v>2859</v>
      </c>
      <c r="H21" s="22">
        <v>15</v>
      </c>
      <c r="I21" s="22">
        <v>45</v>
      </c>
      <c r="J21" s="22">
        <v>0</v>
      </c>
      <c r="K21" s="22">
        <v>0</v>
      </c>
      <c r="L21" s="22">
        <v>0</v>
      </c>
      <c r="M21" s="22">
        <v>0</v>
      </c>
      <c r="N21" s="21">
        <f t="shared" si="8"/>
        <v>45</v>
      </c>
      <c r="O21">
        <f t="shared" si="9"/>
        <v>0</v>
      </c>
    </row>
    <row r="22" spans="1:15" ht="15.75" customHeight="1">
      <c r="A22" s="10">
        <f t="shared" si="7"/>
        <v>12</v>
      </c>
      <c r="B22" s="11" t="s">
        <v>2422</v>
      </c>
      <c r="C22" s="11" t="s">
        <v>2468</v>
      </c>
      <c r="D22" s="17" t="s">
        <v>2342</v>
      </c>
      <c r="E22" s="17" t="s">
        <v>2474</v>
      </c>
      <c r="F22" s="17" t="s">
        <v>2972</v>
      </c>
      <c r="G22" s="17" t="s">
        <v>2357</v>
      </c>
      <c r="H22" s="21">
        <v>13</v>
      </c>
      <c r="I22" s="21">
        <v>41</v>
      </c>
      <c r="J22" s="21">
        <v>0</v>
      </c>
      <c r="K22" s="21">
        <v>1</v>
      </c>
      <c r="L22" s="21">
        <v>1</v>
      </c>
      <c r="M22" s="21">
        <v>0</v>
      </c>
      <c r="N22" s="21">
        <f t="shared" si="8"/>
        <v>42</v>
      </c>
      <c r="O22">
        <f t="shared" si="9"/>
        <v>0</v>
      </c>
    </row>
    <row r="23" spans="1:15" ht="15.75" customHeight="1">
      <c r="A23" s="10">
        <f t="shared" si="7"/>
        <v>11</v>
      </c>
      <c r="B23" s="12" t="s">
        <v>2639</v>
      </c>
      <c r="C23" s="12" t="s">
        <v>2468</v>
      </c>
      <c r="D23" s="18" t="s">
        <v>2342</v>
      </c>
      <c r="E23" s="18" t="s">
        <v>2494</v>
      </c>
      <c r="F23" s="18" t="s">
        <v>2421</v>
      </c>
      <c r="G23" s="18" t="s">
        <v>2441</v>
      </c>
      <c r="H23" s="22">
        <v>10</v>
      </c>
      <c r="I23" s="22">
        <v>60</v>
      </c>
      <c r="J23" s="22">
        <v>0</v>
      </c>
      <c r="K23" s="22">
        <v>1</v>
      </c>
      <c r="L23" s="22">
        <v>6</v>
      </c>
      <c r="M23" s="22">
        <v>0</v>
      </c>
      <c r="N23" s="21">
        <f t="shared" si="8"/>
        <v>66</v>
      </c>
      <c r="O23">
        <f t="shared" si="9"/>
        <v>0</v>
      </c>
    </row>
    <row r="24" spans="1:15" ht="15.75" customHeight="1">
      <c r="A24" s="10">
        <f t="shared" si="7"/>
        <v>10</v>
      </c>
      <c r="B24" s="11" t="s">
        <v>2641</v>
      </c>
      <c r="C24" s="11" t="s">
        <v>2468</v>
      </c>
      <c r="D24" s="17">
        <v>0</v>
      </c>
      <c r="E24" s="17" t="s">
        <v>2474</v>
      </c>
      <c r="F24" s="17" t="s">
        <v>2973</v>
      </c>
      <c r="G24" s="17" t="s">
        <v>2676</v>
      </c>
      <c r="H24" s="21">
        <v>22</v>
      </c>
      <c r="I24" s="21">
        <v>124</v>
      </c>
      <c r="J24" s="21">
        <v>2</v>
      </c>
      <c r="K24" s="21">
        <v>1</v>
      </c>
      <c r="L24" s="21">
        <v>9</v>
      </c>
      <c r="M24" s="21">
        <v>0</v>
      </c>
      <c r="N24" s="21">
        <f t="shared" si="8"/>
        <v>133</v>
      </c>
      <c r="O24">
        <f t="shared" si="9"/>
        <v>2</v>
      </c>
    </row>
    <row r="25" spans="1:15" ht="15.75" customHeight="1">
      <c r="A25" s="10">
        <f t="shared" si="7"/>
        <v>9</v>
      </c>
      <c r="B25" s="12" t="s">
        <v>2642</v>
      </c>
      <c r="C25" s="12" t="s">
        <v>2468</v>
      </c>
      <c r="D25" s="18">
        <v>0</v>
      </c>
      <c r="E25" s="18" t="s">
        <v>2395</v>
      </c>
      <c r="F25" s="18" t="s">
        <v>2640</v>
      </c>
      <c r="G25" s="18" t="s">
        <v>2508</v>
      </c>
      <c r="H25" s="22">
        <v>19</v>
      </c>
      <c r="I25" s="22">
        <v>108</v>
      </c>
      <c r="J25" s="22">
        <v>2</v>
      </c>
      <c r="K25" s="22">
        <v>1</v>
      </c>
      <c r="L25" s="22">
        <v>2</v>
      </c>
      <c r="M25" s="22">
        <v>0</v>
      </c>
      <c r="N25" s="21">
        <f t="shared" si="8"/>
        <v>110</v>
      </c>
      <c r="O25">
        <f t="shared" si="9"/>
        <v>2</v>
      </c>
    </row>
    <row r="26" spans="1:15" ht="15.75" customHeight="1">
      <c r="A26" s="10">
        <f t="shared" si="7"/>
        <v>8</v>
      </c>
      <c r="B26" s="11" t="s">
        <v>2644</v>
      </c>
      <c r="C26" s="11" t="s">
        <v>2468</v>
      </c>
      <c r="D26" s="17" t="s">
        <v>2342</v>
      </c>
      <c r="E26" s="17" t="s">
        <v>2383</v>
      </c>
      <c r="F26" s="17" t="s">
        <v>2974</v>
      </c>
      <c r="G26" s="17" t="s">
        <v>2458</v>
      </c>
      <c r="H26" s="21">
        <v>6</v>
      </c>
      <c r="I26" s="21">
        <v>43</v>
      </c>
      <c r="J26" s="21">
        <v>0</v>
      </c>
      <c r="K26" s="21">
        <v>0</v>
      </c>
      <c r="L26" s="21">
        <v>0</v>
      </c>
      <c r="M26" s="21">
        <v>0</v>
      </c>
      <c r="N26" s="21">
        <f t="shared" si="8"/>
        <v>43</v>
      </c>
      <c r="O26">
        <f t="shared" si="9"/>
        <v>0</v>
      </c>
    </row>
    <row r="27" spans="1:15" ht="15.75" customHeight="1">
      <c r="A27" s="10">
        <f t="shared" si="7"/>
        <v>7</v>
      </c>
      <c r="B27" s="12" t="s">
        <v>2851</v>
      </c>
      <c r="C27" s="12" t="s">
        <v>2468</v>
      </c>
      <c r="D27" s="18">
        <v>0</v>
      </c>
      <c r="E27" s="18" t="s">
        <v>2574</v>
      </c>
      <c r="F27" s="18" t="s">
        <v>2977</v>
      </c>
      <c r="G27" s="18" t="s">
        <v>2505</v>
      </c>
      <c r="H27" s="22">
        <v>19</v>
      </c>
      <c r="I27" s="22">
        <v>126</v>
      </c>
      <c r="J27" s="22">
        <v>1</v>
      </c>
      <c r="K27" s="22">
        <v>0</v>
      </c>
      <c r="L27" s="22">
        <v>0</v>
      </c>
      <c r="M27" s="22">
        <v>0</v>
      </c>
      <c r="N27" s="21">
        <f t="shared" si="8"/>
        <v>126</v>
      </c>
      <c r="O27">
        <f t="shared" si="9"/>
        <v>1</v>
      </c>
    </row>
    <row r="28" spans="1:15" ht="15.75" customHeight="1">
      <c r="A28" s="10">
        <f t="shared" si="7"/>
        <v>6</v>
      </c>
      <c r="B28" s="11" t="s">
        <v>2654</v>
      </c>
      <c r="C28" s="11" t="s">
        <v>2468</v>
      </c>
      <c r="D28" s="17">
        <v>0</v>
      </c>
      <c r="E28" s="17" t="s">
        <v>2410</v>
      </c>
      <c r="F28" s="17" t="s">
        <v>2666</v>
      </c>
      <c r="G28" s="17" t="s">
        <v>2450</v>
      </c>
      <c r="H28" s="21">
        <v>20</v>
      </c>
      <c r="I28" s="21">
        <v>114</v>
      </c>
      <c r="J28" s="21">
        <v>0</v>
      </c>
      <c r="K28" s="21">
        <v>0</v>
      </c>
      <c r="L28" s="21">
        <v>0</v>
      </c>
      <c r="M28" s="21">
        <v>0</v>
      </c>
      <c r="N28" s="21">
        <f t="shared" si="8"/>
        <v>114</v>
      </c>
      <c r="O28">
        <f t="shared" si="9"/>
        <v>0</v>
      </c>
    </row>
    <row r="29" spans="1:15" ht="15.75" customHeight="1">
      <c r="A29" s="10">
        <f t="shared" si="7"/>
        <v>5</v>
      </c>
      <c r="B29" s="12" t="s">
        <v>2656</v>
      </c>
      <c r="C29" s="12" t="s">
        <v>2468</v>
      </c>
      <c r="D29" s="18" t="s">
        <v>2342</v>
      </c>
      <c r="E29" s="18" t="s">
        <v>2548</v>
      </c>
      <c r="F29" s="18" t="s">
        <v>2978</v>
      </c>
      <c r="G29" s="18" t="s">
        <v>2729</v>
      </c>
      <c r="H29" s="22">
        <v>19</v>
      </c>
      <c r="I29" s="22">
        <v>144</v>
      </c>
      <c r="J29" s="22">
        <v>1</v>
      </c>
      <c r="K29" s="22">
        <v>3</v>
      </c>
      <c r="L29" s="22">
        <v>32</v>
      </c>
      <c r="M29" s="22">
        <v>0</v>
      </c>
      <c r="N29" s="21">
        <f t="shared" si="8"/>
        <v>176</v>
      </c>
      <c r="O29">
        <f t="shared" si="9"/>
        <v>1</v>
      </c>
    </row>
    <row r="30" spans="1:15" ht="15.75" customHeight="1">
      <c r="A30" s="10">
        <f t="shared" si="7"/>
        <v>4</v>
      </c>
      <c r="B30" s="11" t="s">
        <v>2657</v>
      </c>
      <c r="C30" s="11" t="s">
        <v>2468</v>
      </c>
      <c r="D30" s="17" t="s">
        <v>2342</v>
      </c>
      <c r="E30" s="17" t="s">
        <v>2558</v>
      </c>
      <c r="F30" s="17" t="s">
        <v>2979</v>
      </c>
      <c r="G30" s="17" t="s">
        <v>2602</v>
      </c>
      <c r="H30" s="21">
        <v>18</v>
      </c>
      <c r="I30" s="21">
        <v>80</v>
      </c>
      <c r="J30" s="21">
        <v>1</v>
      </c>
      <c r="K30" s="21">
        <v>1</v>
      </c>
      <c r="L30" s="21">
        <v>26</v>
      </c>
      <c r="M30" s="21">
        <v>0</v>
      </c>
      <c r="N30" s="21">
        <f t="shared" si="8"/>
        <v>106</v>
      </c>
      <c r="O30">
        <f t="shared" si="9"/>
        <v>1</v>
      </c>
    </row>
    <row r="31" spans="1:15" ht="15.75" customHeight="1">
      <c r="A31" s="10">
        <f t="shared" si="7"/>
        <v>3</v>
      </c>
      <c r="B31" s="12" t="s">
        <v>2659</v>
      </c>
      <c r="C31" s="12" t="s">
        <v>2468</v>
      </c>
      <c r="D31" s="18">
        <v>0</v>
      </c>
      <c r="E31" s="18" t="s">
        <v>2494</v>
      </c>
      <c r="F31" s="18" t="s">
        <v>2980</v>
      </c>
      <c r="G31" s="18" t="s">
        <v>2587</v>
      </c>
      <c r="H31" s="22">
        <v>17</v>
      </c>
      <c r="I31" s="22">
        <v>82</v>
      </c>
      <c r="J31" s="22">
        <v>2</v>
      </c>
      <c r="K31" s="22">
        <v>2</v>
      </c>
      <c r="L31" s="22">
        <v>21</v>
      </c>
      <c r="M31" s="22">
        <v>0</v>
      </c>
      <c r="N31" s="21">
        <f t="shared" si="8"/>
        <v>103</v>
      </c>
      <c r="O31">
        <f t="shared" si="9"/>
        <v>2</v>
      </c>
    </row>
    <row r="32" spans="1:15" ht="15.75" customHeight="1">
      <c r="A32" s="10">
        <f t="shared" si="7"/>
        <v>2</v>
      </c>
      <c r="B32" s="11" t="s">
        <v>2853</v>
      </c>
      <c r="C32" s="11" t="s">
        <v>2468</v>
      </c>
      <c r="D32" s="17" t="s">
        <v>2342</v>
      </c>
      <c r="E32" s="17" t="s">
        <v>287</v>
      </c>
      <c r="F32" s="17" t="s">
        <v>2981</v>
      </c>
      <c r="G32" s="17" t="s">
        <v>2580</v>
      </c>
      <c r="H32" s="21">
        <v>15</v>
      </c>
      <c r="I32" s="21">
        <v>50</v>
      </c>
      <c r="J32" s="21">
        <v>1</v>
      </c>
      <c r="K32" s="21">
        <v>2</v>
      </c>
      <c r="L32" s="21">
        <v>16</v>
      </c>
      <c r="M32" s="21">
        <v>0</v>
      </c>
      <c r="N32" s="21">
        <f t="shared" si="8"/>
        <v>66</v>
      </c>
      <c r="O32">
        <f t="shared" si="9"/>
        <v>1</v>
      </c>
    </row>
    <row r="33" spans="1:15" ht="15.75" customHeight="1">
      <c r="A33" s="10">
        <f t="shared" si="7"/>
        <v>1</v>
      </c>
      <c r="B33" s="12" t="s">
        <v>2661</v>
      </c>
      <c r="C33" s="12" t="s">
        <v>2468</v>
      </c>
      <c r="D33" s="18" t="s">
        <v>2342</v>
      </c>
      <c r="E33" s="18" t="s">
        <v>2343</v>
      </c>
      <c r="F33" s="18" t="s">
        <v>2730</v>
      </c>
      <c r="G33" s="18" t="s">
        <v>2674</v>
      </c>
      <c r="H33" s="22">
        <v>11</v>
      </c>
      <c r="I33" s="22">
        <v>28</v>
      </c>
      <c r="J33" s="22">
        <v>1</v>
      </c>
      <c r="K33" s="22">
        <v>5</v>
      </c>
      <c r="L33" s="22">
        <v>38</v>
      </c>
      <c r="M33" s="22">
        <v>0</v>
      </c>
      <c r="N33" s="21">
        <f t="shared" si="8"/>
        <v>66</v>
      </c>
      <c r="O33">
        <f t="shared" si="9"/>
        <v>1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343">
    <outlinePr summaryBelow="0" summaryRight="0"/>
  </sheetPr>
  <dimension ref="A1:Q1002"/>
  <sheetViews>
    <sheetView zoomScale="150" zoomScaleNormal="150" workbookViewId="0">
      <pane ySplit="12" topLeftCell="A30" activePane="bottomLeft" state="frozen"/>
      <selection pane="bottomLeft" activeCell="I11" sqref="I11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3" width="6.6640625" style="40" bestFit="1" customWidth="1"/>
    <col min="4" max="4" width="7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6</v>
      </c>
      <c r="C2" s="20"/>
      <c r="D2" s="4" t="s">
        <v>2314</v>
      </c>
      <c r="G2" s="3" t="s">
        <v>2315</v>
      </c>
      <c r="H2" s="2">
        <v>4.5</v>
      </c>
      <c r="I2" s="2">
        <v>69.5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0.66666666666666663</v>
      </c>
      <c r="I3" s="7">
        <f>COUNTIFS($A$12:$A$99,"&lt;="&amp;$B$2,$H$12:$H$99,"&gt;-1",I12:I99,"&lt;"&amp;I$2)/COUNTIFS($H$12:$H$99,"&gt;-1",$A$12:$A$99,"&lt;="&amp;$B$2,I$12:I$99,"&lt;&gt;"&amp;I$2)</f>
        <v>0.66666666666666663</v>
      </c>
      <c r="J3" s="7">
        <f>COUNTIFS($A$12:$A$99,"&lt;="&amp;$B$2,$H$12:$H$99,"&gt;-1",J12:J99,"&lt;"&amp;J$2)/COUNTIFS($H$12:$H$99,"&gt;-1",$A$12:$A$99,"&lt;="&amp;$B$2,J$12:J$99,"&lt;&gt;"&amp;J$2)</f>
        <v>0.66666666666666663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-200</v>
      </c>
      <c r="I4" s="8">
        <f>IF(I3&gt;0.5, 100/(1-1/I3),100/I3-100)</f>
        <v>-200</v>
      </c>
      <c r="J4" s="8">
        <f>IF(J3&gt;0.5, 100/(1-1/J3),100/J3-100)</f>
        <v>-200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0.66666666666666663</v>
      </c>
      <c r="I5" s="7">
        <f>COUNTIFS($A$12:$A$99,"&lt;="&amp;$B$2,$H$12:$H$99,"&gt;-1",$D$12:$D$99,"@*",I$12:I$99,"&lt;"&amp;I$2)/COUNTIFS($A$12:$A$99,"&lt;="&amp;$B$2,$H$12:$H$99,"&gt;-1",$D$12:$D$99,"@*",I$12:I$99,"&lt;&gt;"&amp;I$2)</f>
        <v>0.66666666666666663</v>
      </c>
      <c r="J5" s="7">
        <f>COUNTIFS($A$12:$A$99,"&lt;="&amp;$B$2,$H$12:$H$99,"&gt;-1",$D$12:$D$99,"@*",J$12:J$99,"&lt;"&amp;J$2)/COUNTIFS($A$12:$A$99,"&lt;="&amp;$B$2,$H$12:$H$99,"&gt;-1",$D$12:$D$99,"@*",J$12:J$99,"&lt;&gt;"&amp;J$2)</f>
        <v>0.66666666666666663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-200</v>
      </c>
      <c r="I6" s="8">
        <f>IF(I5&gt;0.5, 100/(1-1/I5),100/I5-100)</f>
        <v>-200</v>
      </c>
      <c r="J6" s="8">
        <f>IF(J5&gt;0.5, 100/(1-1/J5),100/J5-100)</f>
        <v>-200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0.66666666666666663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0.66666666666666663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0.66666666666666663</v>
      </c>
    </row>
    <row r="8" spans="1:17" ht="15.75" customHeight="1">
      <c r="A8" s="1"/>
      <c r="B8" t="s">
        <v>2985</v>
      </c>
      <c r="D8" s="8"/>
      <c r="G8" s="3" t="s">
        <v>2318</v>
      </c>
      <c r="H8" s="8">
        <f>IF(H7&gt;0.5, 100/(1-1/H7),100/H7-100)</f>
        <v>-200</v>
      </c>
      <c r="I8" s="8">
        <f>IF(I7&gt;0.5, 100/(1-1/I7),100/I7-100)</f>
        <v>-200</v>
      </c>
      <c r="J8" s="8">
        <f>IF(J7&gt;0.5, 100/(1-1/J7),100/J7-100)</f>
        <v>-200</v>
      </c>
    </row>
    <row r="9" spans="1:17" ht="15.75" customHeight="1">
      <c r="A9" s="1"/>
      <c r="B9" s="1" t="s">
        <v>2986</v>
      </c>
      <c r="C9" s="1"/>
      <c r="D9" s="14"/>
      <c r="E9" s="14"/>
      <c r="F9" s="14"/>
      <c r="G9" s="23" t="s">
        <v>2321</v>
      </c>
      <c r="H9" s="24" t="e">
        <f>INDEX(espn!$I:$I,MATCH(B8,espn!$A:$A,0),1)</f>
        <v>#N/A</v>
      </c>
      <c r="I9" s="24" t="e">
        <f>INDEX(espn!$J:$J,MATCH(B8,espn!$A:$A,0),1)</f>
        <v>#N/A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2386</v>
      </c>
      <c r="C12" s="11" t="s">
        <v>2468</v>
      </c>
      <c r="D12" s="17">
        <v>0</v>
      </c>
      <c r="E12" s="17" t="s">
        <v>2558</v>
      </c>
      <c r="F12" s="17" t="s">
        <v>2987</v>
      </c>
      <c r="G12" s="17" t="s">
        <v>2905</v>
      </c>
      <c r="H12" s="21">
        <v>7</v>
      </c>
      <c r="I12" s="21">
        <v>71</v>
      </c>
      <c r="J12" s="21">
        <v>0</v>
      </c>
    </row>
    <row r="13" spans="1:17" ht="15.75" customHeight="1">
      <c r="A13" s="10">
        <f t="shared" si="0"/>
        <v>21</v>
      </c>
      <c r="B13" s="12" t="s">
        <v>2390</v>
      </c>
      <c r="C13" s="12" t="s">
        <v>2468</v>
      </c>
      <c r="D13" s="18" t="s">
        <v>2342</v>
      </c>
      <c r="E13" s="18" t="s">
        <v>2343</v>
      </c>
      <c r="F13" s="18" t="s">
        <v>2630</v>
      </c>
      <c r="G13" s="18" t="s">
        <v>2590</v>
      </c>
      <c r="H13" s="22">
        <v>6</v>
      </c>
      <c r="I13" s="22">
        <v>161</v>
      </c>
      <c r="J13" s="22">
        <v>1</v>
      </c>
    </row>
    <row r="14" spans="1:17" ht="15.75" customHeight="1">
      <c r="A14" s="10">
        <f t="shared" si="0"/>
        <v>20</v>
      </c>
      <c r="B14" s="11" t="s">
        <v>2394</v>
      </c>
      <c r="C14" s="11" t="s">
        <v>2468</v>
      </c>
      <c r="D14" s="17">
        <v>0</v>
      </c>
      <c r="E14" s="17" t="s">
        <v>2355</v>
      </c>
      <c r="F14" s="17" t="s">
        <v>2482</v>
      </c>
      <c r="G14" s="17" t="s">
        <v>2525</v>
      </c>
      <c r="H14" s="21">
        <v>6</v>
      </c>
      <c r="I14" s="21">
        <v>56</v>
      </c>
      <c r="J14" s="21">
        <v>0</v>
      </c>
    </row>
    <row r="15" spans="1:17" ht="15.75" customHeight="1">
      <c r="A15" s="10">
        <f t="shared" si="0"/>
        <v>19</v>
      </c>
      <c r="B15" s="12" t="s">
        <v>2346</v>
      </c>
      <c r="C15" s="12" t="s">
        <v>2468</v>
      </c>
      <c r="D15" s="18" t="s">
        <v>2342</v>
      </c>
      <c r="E15" s="18" t="s">
        <v>2494</v>
      </c>
      <c r="F15" s="18" t="s">
        <v>2988</v>
      </c>
      <c r="G15" s="18" t="s">
        <v>2758</v>
      </c>
      <c r="H15" s="22">
        <v>2</v>
      </c>
      <c r="I15" s="22">
        <v>20</v>
      </c>
      <c r="J15" s="22">
        <v>0</v>
      </c>
    </row>
    <row r="16" spans="1:17" ht="15.75" customHeight="1">
      <c r="A16" s="10">
        <f t="shared" si="0"/>
        <v>18</v>
      </c>
      <c r="B16" s="11" t="s">
        <v>2398</v>
      </c>
      <c r="C16" s="11" t="s">
        <v>2468</v>
      </c>
      <c r="D16" s="17" t="s">
        <v>2342</v>
      </c>
      <c r="E16" s="17" t="s">
        <v>2366</v>
      </c>
      <c r="F16" s="17" t="s">
        <v>2989</v>
      </c>
      <c r="G16" s="17" t="s">
        <v>2905</v>
      </c>
      <c r="H16" s="21">
        <v>2</v>
      </c>
      <c r="I16" s="21">
        <v>27</v>
      </c>
      <c r="J16" s="21">
        <v>0</v>
      </c>
    </row>
    <row r="17" spans="1:10" ht="15.75" customHeight="1">
      <c r="A17" s="10">
        <f t="shared" si="0"/>
        <v>17</v>
      </c>
      <c r="B17" s="12" t="s">
        <v>2603</v>
      </c>
      <c r="C17" s="12" t="s">
        <v>2468</v>
      </c>
      <c r="D17" s="18">
        <v>0</v>
      </c>
      <c r="E17" s="18" t="s">
        <v>2351</v>
      </c>
      <c r="F17" s="18" t="s">
        <v>2983</v>
      </c>
      <c r="G17" s="18" t="s">
        <v>2525</v>
      </c>
      <c r="H17" s="22">
        <v>6</v>
      </c>
      <c r="I17" s="22">
        <v>101</v>
      </c>
      <c r="J17" s="22">
        <v>0</v>
      </c>
    </row>
    <row r="18" spans="1:10" ht="15.75" customHeight="1">
      <c r="A18" s="10">
        <f t="shared" si="0"/>
        <v>16</v>
      </c>
      <c r="B18" s="11" t="s">
        <v>2406</v>
      </c>
      <c r="C18" s="11" t="s">
        <v>2468</v>
      </c>
      <c r="D18" s="17" t="s">
        <v>2342</v>
      </c>
      <c r="E18" s="17" t="s">
        <v>2347</v>
      </c>
      <c r="F18" s="17" t="s">
        <v>2759</v>
      </c>
      <c r="G18" s="17" t="s">
        <v>2905</v>
      </c>
      <c r="H18" s="21">
        <v>5</v>
      </c>
      <c r="I18" s="21">
        <v>52</v>
      </c>
      <c r="J18" s="21">
        <v>0</v>
      </c>
    </row>
    <row r="19" spans="1:10" ht="15.75" customHeight="1">
      <c r="A19" s="10">
        <f t="shared" si="0"/>
        <v>15</v>
      </c>
      <c r="B19" s="12" t="s">
        <v>2409</v>
      </c>
      <c r="C19" s="12" t="s">
        <v>2468</v>
      </c>
      <c r="D19" s="18" t="s">
        <v>2342</v>
      </c>
      <c r="E19" s="18" t="s">
        <v>2391</v>
      </c>
      <c r="F19" s="18" t="s">
        <v>2984</v>
      </c>
      <c r="G19" s="18" t="s">
        <v>2595</v>
      </c>
      <c r="H19" s="22">
        <v>5</v>
      </c>
      <c r="I19" s="22">
        <v>87</v>
      </c>
      <c r="J19" s="22">
        <v>0</v>
      </c>
    </row>
    <row r="20" spans="1:10" ht="15.75" customHeight="1">
      <c r="A20" s="10">
        <f t="shared" si="0"/>
        <v>14</v>
      </c>
      <c r="B20" s="11" t="s">
        <v>2481</v>
      </c>
      <c r="C20" s="11" t="s">
        <v>2468</v>
      </c>
      <c r="D20" s="17">
        <v>0</v>
      </c>
      <c r="E20" s="17" t="s">
        <v>2341</v>
      </c>
      <c r="F20" s="17" t="s">
        <v>2610</v>
      </c>
      <c r="G20" s="17" t="s">
        <v>2758</v>
      </c>
      <c r="H20" s="21">
        <v>5</v>
      </c>
      <c r="I20" s="21">
        <v>57</v>
      </c>
      <c r="J20" s="21">
        <v>0</v>
      </c>
    </row>
    <row r="21" spans="1:10" ht="15.75" customHeight="1">
      <c r="A21" s="10">
        <f t="shared" si="0"/>
        <v>13</v>
      </c>
      <c r="B21" s="12" t="s">
        <v>2470</v>
      </c>
      <c r="C21" s="12" t="s">
        <v>2468</v>
      </c>
      <c r="D21" s="18">
        <v>0</v>
      </c>
      <c r="E21" s="18" t="s">
        <v>2479</v>
      </c>
      <c r="F21" s="18" t="s">
        <v>2371</v>
      </c>
      <c r="G21" s="18" t="s">
        <v>2590</v>
      </c>
      <c r="H21" s="22">
        <v>4</v>
      </c>
      <c r="I21" s="22">
        <v>60</v>
      </c>
      <c r="J21" s="22">
        <v>0</v>
      </c>
    </row>
    <row r="22" spans="1:10" ht="15.75" customHeight="1">
      <c r="A22" s="10">
        <f t="shared" si="0"/>
        <v>12</v>
      </c>
      <c r="B22" s="11" t="s">
        <v>2471</v>
      </c>
      <c r="C22" s="11" t="s">
        <v>2468</v>
      </c>
      <c r="D22" s="17">
        <v>0</v>
      </c>
      <c r="E22" s="17" t="s">
        <v>2430</v>
      </c>
      <c r="F22" s="17" t="s">
        <v>2969</v>
      </c>
      <c r="G22" s="17" t="s">
        <v>2525</v>
      </c>
      <c r="H22" s="21">
        <v>6</v>
      </c>
      <c r="I22" s="21">
        <v>84</v>
      </c>
      <c r="J22" s="21">
        <v>1</v>
      </c>
    </row>
    <row r="23" spans="1:10" ht="15.75" customHeight="1">
      <c r="A23" s="10">
        <f t="shared" si="0"/>
        <v>11</v>
      </c>
      <c r="B23" s="12" t="s">
        <v>2412</v>
      </c>
      <c r="C23" s="12" t="s">
        <v>2468</v>
      </c>
      <c r="D23" s="18" t="s">
        <v>2342</v>
      </c>
      <c r="E23" s="18" t="s">
        <v>2479</v>
      </c>
      <c r="F23" s="18" t="s">
        <v>2482</v>
      </c>
      <c r="G23" s="18" t="s">
        <v>2592</v>
      </c>
      <c r="H23" s="22">
        <v>3</v>
      </c>
      <c r="I23" s="22">
        <v>29</v>
      </c>
      <c r="J23" s="22">
        <v>0</v>
      </c>
    </row>
    <row r="24" spans="1:10" ht="15.75" customHeight="1">
      <c r="A24" s="10">
        <f t="shared" si="0"/>
        <v>10</v>
      </c>
      <c r="B24" s="11" t="s">
        <v>2414</v>
      </c>
      <c r="C24" s="11" t="s">
        <v>2468</v>
      </c>
      <c r="D24" s="17">
        <v>0</v>
      </c>
      <c r="E24" s="17" t="s">
        <v>2474</v>
      </c>
      <c r="F24" s="17" t="s">
        <v>2970</v>
      </c>
      <c r="G24" s="17" t="s">
        <v>2761</v>
      </c>
      <c r="H24" s="21">
        <v>2</v>
      </c>
      <c r="I24" s="21">
        <v>39</v>
      </c>
      <c r="J24" s="21">
        <v>0</v>
      </c>
    </row>
    <row r="25" spans="1:10" ht="15.75" customHeight="1">
      <c r="A25" s="10">
        <f t="shared" si="0"/>
        <v>9</v>
      </c>
      <c r="B25" s="12" t="s">
        <v>2417</v>
      </c>
      <c r="C25" s="12" t="s">
        <v>2468</v>
      </c>
      <c r="D25" s="18" t="s">
        <v>2342</v>
      </c>
      <c r="E25" s="18" t="s">
        <v>2380</v>
      </c>
      <c r="F25" s="18" t="s">
        <v>2971</v>
      </c>
      <c r="G25" s="18" t="s">
        <v>2527</v>
      </c>
      <c r="H25" s="22">
        <v>8</v>
      </c>
      <c r="I25" s="22">
        <v>66</v>
      </c>
      <c r="J25" s="22">
        <v>0</v>
      </c>
    </row>
    <row r="26" spans="1:10" ht="15.75" customHeight="1">
      <c r="A26" s="10">
        <f t="shared" si="0"/>
        <v>8</v>
      </c>
      <c r="B26" s="11" t="s">
        <v>2419</v>
      </c>
      <c r="C26" s="11" t="s">
        <v>2468</v>
      </c>
      <c r="D26" s="17">
        <v>0</v>
      </c>
      <c r="E26" s="17" t="s">
        <v>2494</v>
      </c>
      <c r="F26" s="17" t="s">
        <v>2836</v>
      </c>
      <c r="G26" s="17" t="s">
        <v>2597</v>
      </c>
      <c r="H26" s="21">
        <v>4</v>
      </c>
      <c r="I26" s="21">
        <v>44</v>
      </c>
      <c r="J26" s="21">
        <v>1</v>
      </c>
    </row>
    <row r="27" spans="1:10" ht="15.75" customHeight="1">
      <c r="A27" s="10">
        <f t="shared" si="0"/>
        <v>7</v>
      </c>
      <c r="B27" s="12" t="s">
        <v>2422</v>
      </c>
      <c r="C27" s="12" t="s">
        <v>2468</v>
      </c>
      <c r="D27" s="18" t="s">
        <v>2342</v>
      </c>
      <c r="E27" s="18" t="s">
        <v>2474</v>
      </c>
      <c r="F27" s="18" t="s">
        <v>2972</v>
      </c>
      <c r="G27" s="18" t="s">
        <v>2590</v>
      </c>
      <c r="H27" s="22">
        <v>3</v>
      </c>
      <c r="I27" s="22">
        <v>81</v>
      </c>
      <c r="J27" s="22">
        <v>1</v>
      </c>
    </row>
    <row r="28" spans="1:10" ht="15.75" customHeight="1">
      <c r="A28" s="10">
        <f t="shared" si="0"/>
        <v>6</v>
      </c>
      <c r="B28" s="11" t="s">
        <v>2639</v>
      </c>
      <c r="C28" s="11" t="s">
        <v>2468</v>
      </c>
      <c r="D28" s="17" t="s">
        <v>2342</v>
      </c>
      <c r="E28" s="17" t="s">
        <v>2494</v>
      </c>
      <c r="F28" s="17" t="s">
        <v>2421</v>
      </c>
      <c r="G28" s="17" t="s">
        <v>2500</v>
      </c>
      <c r="H28" s="21">
        <v>3</v>
      </c>
      <c r="I28" s="21">
        <v>22</v>
      </c>
      <c r="J28" s="21">
        <v>0</v>
      </c>
    </row>
    <row r="29" spans="1:10" ht="15.75" customHeight="1">
      <c r="A29" s="10">
        <f t="shared" si="0"/>
        <v>5</v>
      </c>
      <c r="B29" s="12" t="s">
        <v>2641</v>
      </c>
      <c r="C29" s="12" t="s">
        <v>2468</v>
      </c>
      <c r="D29" s="18">
        <v>0</v>
      </c>
      <c r="E29" s="18" t="s">
        <v>2474</v>
      </c>
      <c r="F29" s="18" t="s">
        <v>2973</v>
      </c>
      <c r="G29" s="18" t="s">
        <v>2569</v>
      </c>
      <c r="H29" s="22">
        <v>4</v>
      </c>
      <c r="I29" s="22">
        <v>74</v>
      </c>
      <c r="J29" s="22">
        <v>1</v>
      </c>
    </row>
    <row r="30" spans="1:10" ht="15.75" customHeight="1">
      <c r="A30" s="10">
        <f t="shared" si="0"/>
        <v>4</v>
      </c>
      <c r="B30" s="11" t="s">
        <v>2642</v>
      </c>
      <c r="C30" s="11" t="s">
        <v>2468</v>
      </c>
      <c r="D30" s="17">
        <v>0</v>
      </c>
      <c r="E30" s="17" t="s">
        <v>2395</v>
      </c>
      <c r="F30" s="17" t="s">
        <v>2640</v>
      </c>
      <c r="G30" s="17" t="s">
        <v>2567</v>
      </c>
      <c r="H30" s="21">
        <v>4</v>
      </c>
      <c r="I30" s="21">
        <v>59</v>
      </c>
      <c r="J30" s="21">
        <v>0</v>
      </c>
    </row>
    <row r="31" spans="1:10" ht="15.75" customHeight="1">
      <c r="A31" s="10">
        <f t="shared" si="0"/>
        <v>3</v>
      </c>
      <c r="B31" s="12" t="s">
        <v>2644</v>
      </c>
      <c r="C31" s="12" t="s">
        <v>2468</v>
      </c>
      <c r="D31" s="18" t="s">
        <v>2342</v>
      </c>
      <c r="E31" s="18" t="s">
        <v>2383</v>
      </c>
      <c r="F31" s="18" t="s">
        <v>2974</v>
      </c>
      <c r="G31" s="18" t="s">
        <v>2619</v>
      </c>
      <c r="H31" s="22">
        <v>5</v>
      </c>
      <c r="I31" s="22">
        <v>81</v>
      </c>
      <c r="J31" s="22">
        <v>2</v>
      </c>
    </row>
    <row r="32" spans="1:10" ht="15.75" customHeight="1">
      <c r="A32" s="10">
        <f t="shared" si="0"/>
        <v>2</v>
      </c>
      <c r="B32" s="11" t="s">
        <v>2646</v>
      </c>
      <c r="C32" s="11" t="s">
        <v>2468</v>
      </c>
      <c r="D32" s="17">
        <v>0</v>
      </c>
      <c r="E32" s="17" t="s">
        <v>2420</v>
      </c>
      <c r="F32" s="17" t="s">
        <v>2975</v>
      </c>
      <c r="G32" s="17" t="s">
        <v>2530</v>
      </c>
      <c r="H32" s="21">
        <v>5</v>
      </c>
      <c r="I32" s="21">
        <v>58</v>
      </c>
      <c r="J32" s="21">
        <v>0</v>
      </c>
    </row>
    <row r="33" spans="1:10" ht="15.75" customHeight="1">
      <c r="A33" s="10">
        <f t="shared" si="0"/>
        <v>1</v>
      </c>
      <c r="B33" s="12" t="s">
        <v>2649</v>
      </c>
      <c r="C33" s="12" t="s">
        <v>2468</v>
      </c>
      <c r="D33" s="18" t="s">
        <v>2342</v>
      </c>
      <c r="E33" s="18" t="s">
        <v>2479</v>
      </c>
      <c r="F33" s="18" t="s">
        <v>2831</v>
      </c>
      <c r="G33" s="18" t="s">
        <v>2753</v>
      </c>
      <c r="H33" s="22">
        <v>2</v>
      </c>
      <c r="I33" s="22">
        <v>25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344">
    <outlinePr summaryBelow="0" summaryRight="0"/>
  </sheetPr>
  <dimension ref="A1:Q1002"/>
  <sheetViews>
    <sheetView zoomScale="150" zoomScaleNormal="150" workbookViewId="0">
      <pane ySplit="12" topLeftCell="A29" activePane="bottomLeft" state="frozen"/>
      <selection pane="bottomLeft" activeCell="I11" sqref="I11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4.5</v>
      </c>
      <c r="I2" s="2">
        <v>69.599999999999994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0.5</v>
      </c>
      <c r="I3" s="7">
        <f>COUNTIFS($A$12:$A$99,"&lt;="&amp;$B$2,$H$12:$H$99,"&gt;-1",I12:I99,"&lt;"&amp;I$2)/COUNTIFS($H$12:$H$99,"&gt;-1",$A$12:$A$99,"&lt;="&amp;$B$2,I$12:I$99,"&lt;&gt;"&amp;I$2)</f>
        <v>0.8</v>
      </c>
      <c r="J3" s="7">
        <f>COUNTIFS($A$12:$A$99,"&lt;="&amp;$B$2,$H$12:$H$99,"&gt;-1",J12:J99,"&lt;"&amp;J$2)/COUNTIFS($H$12:$H$99,"&gt;-1",$A$12:$A$99,"&lt;="&amp;$B$2,J$12:J$99,"&lt;&gt;"&amp;J$2)</f>
        <v>0.7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100</v>
      </c>
      <c r="I4" s="8">
        <f>IF(I3&gt;0.5, 100/(1-1/I3),100/I3-100)</f>
        <v>-400</v>
      </c>
      <c r="J4" s="8">
        <f>IF(J3&gt;0.5, 100/(1-1/J3),100/J3-100)</f>
        <v>-233.33333333333331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0.2</v>
      </c>
      <c r="I5" s="7">
        <f>COUNTIFS($A$12:$A$99,"&lt;="&amp;$B$2,$H$12:$H$99,"&gt;-1",$D$12:$D$99,"@*",I$12:I$99,"&lt;"&amp;I$2)/COUNTIFS($A$12:$A$99,"&lt;="&amp;$B$2,$H$12:$H$99,"&gt;-1",$D$12:$D$99,"@*",I$12:I$99,"&lt;&gt;"&amp;I$2)</f>
        <v>0.8</v>
      </c>
      <c r="J5" s="7">
        <f>COUNTIFS($A$12:$A$99,"&lt;="&amp;$B$2,$H$12:$H$99,"&gt;-1",$D$12:$D$99,"@*",J$12:J$99,"&lt;"&amp;J$2)/COUNTIFS($A$12:$A$99,"&lt;="&amp;$B$2,$H$12:$H$99,"&gt;-1",$D$12:$D$99,"@*",J$12:J$99,"&lt;&gt;"&amp;J$2)</f>
        <v>0.4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400</v>
      </c>
      <c r="I6" s="8">
        <f>IF(I5&gt;0.5, 100/(1-1/I5),100/I5-100)</f>
        <v>-400</v>
      </c>
      <c r="J6" s="8">
        <f>IF(J5&gt;0.5, 100/(1-1/J5),100/J5-100)</f>
        <v>150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0.8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0.8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B8" t="s">
        <v>203</v>
      </c>
      <c r="D8" s="8"/>
      <c r="G8" s="3" t="s">
        <v>2318</v>
      </c>
      <c r="H8" s="8">
        <f>IF(H7&gt;0.5, 100/(1-1/H7),100/H7-100)</f>
        <v>-400</v>
      </c>
      <c r="I8" s="8">
        <f>IF(I7&gt;0.5, 100/(1-1/I7),100/I7-100)</f>
        <v>-400</v>
      </c>
      <c r="J8" s="8" t="e">
        <f>IF(J7&gt;0.5, 100/(1-1/J7),100/J7-100)</f>
        <v>#DIV/0!</v>
      </c>
    </row>
    <row r="9" spans="1:17" ht="15.75" customHeight="1">
      <c r="A9" s="1"/>
      <c r="B9" s="25" t="s">
        <v>2990</v>
      </c>
      <c r="C9" s="1"/>
      <c r="D9" s="14"/>
      <c r="E9" s="14"/>
      <c r="F9" s="14"/>
      <c r="G9" s="23" t="s">
        <v>2321</v>
      </c>
      <c r="H9" s="24">
        <f>INDEX(espn!$I:$I,MATCH(B8,espn!$A:$A,0),1)</f>
        <v>5</v>
      </c>
      <c r="I9" s="24">
        <f>INDEX(espn!$J:$J,MATCH(B8,espn!$A:$A,0),1)</f>
        <v>59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2481</v>
      </c>
      <c r="C12" s="11" t="s">
        <v>2468</v>
      </c>
      <c r="D12" s="17">
        <v>0</v>
      </c>
      <c r="E12" s="17" t="s">
        <v>2341</v>
      </c>
      <c r="F12" s="17" t="s">
        <v>2610</v>
      </c>
      <c r="G12" s="17" t="s">
        <v>2594</v>
      </c>
      <c r="H12" s="21">
        <v>9</v>
      </c>
      <c r="I12" s="21">
        <v>97</v>
      </c>
      <c r="J12" s="21">
        <v>1</v>
      </c>
    </row>
    <row r="13" spans="1:17" ht="15.75" customHeight="1">
      <c r="A13" s="10">
        <f t="shared" si="0"/>
        <v>21</v>
      </c>
      <c r="B13" s="12" t="s">
        <v>2470</v>
      </c>
      <c r="C13" s="12" t="s">
        <v>2468</v>
      </c>
      <c r="D13" s="18">
        <v>0</v>
      </c>
      <c r="E13" s="18" t="s">
        <v>2479</v>
      </c>
      <c r="F13" s="18" t="s">
        <v>2371</v>
      </c>
      <c r="G13" s="18" t="s">
        <v>2590</v>
      </c>
      <c r="H13" s="22">
        <v>4</v>
      </c>
      <c r="I13" s="22">
        <v>43</v>
      </c>
      <c r="J13" s="22">
        <v>1</v>
      </c>
    </row>
    <row r="14" spans="1:17" ht="15.75" customHeight="1">
      <c r="A14" s="10">
        <f t="shared" si="0"/>
        <v>20</v>
      </c>
      <c r="B14" s="11" t="s">
        <v>2471</v>
      </c>
      <c r="C14" s="11" t="s">
        <v>2468</v>
      </c>
      <c r="D14" s="17">
        <v>0</v>
      </c>
      <c r="E14" s="17" t="s">
        <v>2430</v>
      </c>
      <c r="F14" s="17" t="s">
        <v>2969</v>
      </c>
      <c r="G14" s="17" t="s">
        <v>2594</v>
      </c>
      <c r="H14" s="21">
        <v>10</v>
      </c>
      <c r="I14" s="21">
        <v>148</v>
      </c>
      <c r="J14" s="21">
        <v>2</v>
      </c>
    </row>
    <row r="15" spans="1:17" ht="15.75" customHeight="1">
      <c r="A15" s="10">
        <f t="shared" si="0"/>
        <v>19</v>
      </c>
      <c r="B15" s="12" t="s">
        <v>2412</v>
      </c>
      <c r="C15" s="12" t="s">
        <v>2468</v>
      </c>
      <c r="D15" s="18" t="s">
        <v>2342</v>
      </c>
      <c r="E15" s="18" t="s">
        <v>2479</v>
      </c>
      <c r="F15" s="18" t="s">
        <v>2482</v>
      </c>
      <c r="G15" s="18" t="s">
        <v>2527</v>
      </c>
      <c r="H15" s="22">
        <v>6</v>
      </c>
      <c r="I15" s="22">
        <v>76</v>
      </c>
      <c r="J15" s="22">
        <v>0</v>
      </c>
    </row>
    <row r="16" spans="1:17" ht="15.75" customHeight="1">
      <c r="A16" s="10">
        <f t="shared" si="0"/>
        <v>18</v>
      </c>
      <c r="B16" s="11" t="s">
        <v>2414</v>
      </c>
      <c r="C16" s="11" t="s">
        <v>2468</v>
      </c>
      <c r="D16" s="17">
        <v>0</v>
      </c>
      <c r="E16" s="17" t="s">
        <v>2474</v>
      </c>
      <c r="F16" s="17" t="s">
        <v>2970</v>
      </c>
      <c r="G16" s="17" t="s">
        <v>2601</v>
      </c>
      <c r="H16" s="21">
        <v>4</v>
      </c>
      <c r="I16" s="21">
        <v>76</v>
      </c>
      <c r="J16" s="21">
        <v>0</v>
      </c>
    </row>
    <row r="17" spans="1:10" ht="15.75" customHeight="1">
      <c r="A17" s="10">
        <f t="shared" si="0"/>
        <v>17</v>
      </c>
      <c r="B17" s="12" t="s">
        <v>2417</v>
      </c>
      <c r="C17" s="12" t="s">
        <v>2468</v>
      </c>
      <c r="D17" s="18" t="s">
        <v>2342</v>
      </c>
      <c r="E17" s="18" t="s">
        <v>2380</v>
      </c>
      <c r="F17" s="18" t="s">
        <v>2971</v>
      </c>
      <c r="G17" s="18" t="s">
        <v>2527</v>
      </c>
      <c r="H17" s="22">
        <v>5</v>
      </c>
      <c r="I17" s="22">
        <v>23</v>
      </c>
      <c r="J17" s="22">
        <v>0</v>
      </c>
    </row>
    <row r="18" spans="1:10" ht="15.75" customHeight="1">
      <c r="A18" s="10">
        <f t="shared" si="0"/>
        <v>16</v>
      </c>
      <c r="B18" s="11" t="s">
        <v>2419</v>
      </c>
      <c r="C18" s="11" t="s">
        <v>2468</v>
      </c>
      <c r="D18" s="17">
        <v>0</v>
      </c>
      <c r="E18" s="17" t="s">
        <v>2494</v>
      </c>
      <c r="F18" s="17" t="s">
        <v>2836</v>
      </c>
      <c r="G18" s="17" t="s">
        <v>2532</v>
      </c>
      <c r="H18" s="21">
        <v>7</v>
      </c>
      <c r="I18" s="21">
        <v>74</v>
      </c>
      <c r="J18" s="21">
        <v>0</v>
      </c>
    </row>
    <row r="19" spans="1:10" ht="15.75" customHeight="1">
      <c r="A19" s="10">
        <f t="shared" si="0"/>
        <v>15</v>
      </c>
      <c r="B19" s="12" t="s">
        <v>2422</v>
      </c>
      <c r="C19" s="12" t="s">
        <v>2468</v>
      </c>
      <c r="D19" s="18" t="s">
        <v>2342</v>
      </c>
      <c r="E19" s="18" t="s">
        <v>2474</v>
      </c>
      <c r="F19" s="18" t="s">
        <v>2972</v>
      </c>
      <c r="G19" s="18" t="s">
        <v>2905</v>
      </c>
      <c r="H19" s="22">
        <v>2</v>
      </c>
      <c r="I19" s="22">
        <v>82</v>
      </c>
      <c r="J19" s="22">
        <v>1</v>
      </c>
    </row>
    <row r="20" spans="1:10" ht="15.75" customHeight="1">
      <c r="A20" s="10">
        <f t="shared" si="0"/>
        <v>14</v>
      </c>
      <c r="B20" s="11" t="s">
        <v>2639</v>
      </c>
      <c r="C20" s="11" t="s">
        <v>2468</v>
      </c>
      <c r="D20" s="17" t="s">
        <v>2342</v>
      </c>
      <c r="E20" s="17" t="s">
        <v>2494</v>
      </c>
      <c r="F20" s="17" t="s">
        <v>2421</v>
      </c>
      <c r="G20" s="17" t="s">
        <v>2464</v>
      </c>
      <c r="H20" s="21">
        <v>5</v>
      </c>
      <c r="I20" s="21">
        <v>61</v>
      </c>
      <c r="J20" s="21">
        <v>0</v>
      </c>
    </row>
    <row r="21" spans="1:10" ht="15.75" customHeight="1">
      <c r="A21" s="10">
        <f t="shared" si="0"/>
        <v>13</v>
      </c>
      <c r="B21" s="12" t="s">
        <v>2641</v>
      </c>
      <c r="C21" s="12" t="s">
        <v>2468</v>
      </c>
      <c r="D21" s="18">
        <v>0</v>
      </c>
      <c r="E21" s="18" t="s">
        <v>2474</v>
      </c>
      <c r="F21" s="18" t="s">
        <v>2973</v>
      </c>
      <c r="G21" s="18" t="s">
        <v>2873</v>
      </c>
      <c r="H21" s="22">
        <v>3</v>
      </c>
      <c r="I21" s="22">
        <v>46</v>
      </c>
      <c r="J21" s="22">
        <v>0</v>
      </c>
    </row>
    <row r="22" spans="1:10" ht="15.75" customHeight="1">
      <c r="A22" s="10">
        <f t="shared" si="0"/>
        <v>12</v>
      </c>
      <c r="B22" s="11" t="s">
        <v>2642</v>
      </c>
      <c r="C22" s="11" t="s">
        <v>2468</v>
      </c>
      <c r="D22" s="17">
        <v>0</v>
      </c>
      <c r="E22" s="17" t="s">
        <v>2395</v>
      </c>
      <c r="F22" s="17" t="s">
        <v>2640</v>
      </c>
      <c r="G22" s="17" t="s">
        <v>2464</v>
      </c>
      <c r="H22" s="21">
        <v>4</v>
      </c>
      <c r="I22" s="21">
        <v>36</v>
      </c>
      <c r="J22" s="21">
        <v>0</v>
      </c>
    </row>
    <row r="23" spans="1:10" ht="15.75" customHeight="1">
      <c r="A23" s="10">
        <f t="shared" si="0"/>
        <v>11</v>
      </c>
      <c r="B23" s="12" t="s">
        <v>2644</v>
      </c>
      <c r="C23" s="12" t="s">
        <v>2468</v>
      </c>
      <c r="D23" s="18" t="s">
        <v>2342</v>
      </c>
      <c r="E23" s="18" t="s">
        <v>2383</v>
      </c>
      <c r="F23" s="18" t="s">
        <v>2974</v>
      </c>
      <c r="G23" s="18" t="s">
        <v>2500</v>
      </c>
      <c r="H23" s="22">
        <v>5</v>
      </c>
      <c r="I23" s="22">
        <v>48</v>
      </c>
      <c r="J23" s="22">
        <v>0</v>
      </c>
    </row>
    <row r="24" spans="1:10" ht="15.75" customHeight="1">
      <c r="A24" s="10">
        <f t="shared" si="0"/>
        <v>10</v>
      </c>
      <c r="B24" s="11" t="s">
        <v>2646</v>
      </c>
      <c r="C24" s="11" t="s">
        <v>2468</v>
      </c>
      <c r="D24" s="17">
        <v>0</v>
      </c>
      <c r="E24" s="17" t="s">
        <v>2420</v>
      </c>
      <c r="F24" s="17" t="s">
        <v>2975</v>
      </c>
      <c r="G24" s="17" t="s">
        <v>2619</v>
      </c>
      <c r="H24" s="21">
        <v>4</v>
      </c>
      <c r="I24" s="21">
        <v>88</v>
      </c>
      <c r="J24" s="21">
        <v>0</v>
      </c>
    </row>
    <row r="25" spans="1:10" ht="15.75" customHeight="1">
      <c r="A25" s="10">
        <f t="shared" si="0"/>
        <v>9</v>
      </c>
      <c r="B25" s="12" t="s">
        <v>2649</v>
      </c>
      <c r="C25" s="12" t="s">
        <v>2468</v>
      </c>
      <c r="D25" s="18" t="s">
        <v>2342</v>
      </c>
      <c r="E25" s="18" t="s">
        <v>2479</v>
      </c>
      <c r="F25" s="18" t="s">
        <v>2831</v>
      </c>
      <c r="G25" s="18" t="s">
        <v>2619</v>
      </c>
      <c r="H25" s="22">
        <v>3</v>
      </c>
      <c r="I25" s="22">
        <v>40</v>
      </c>
      <c r="J25" s="22">
        <v>0</v>
      </c>
    </row>
    <row r="26" spans="1:10" ht="15.75" customHeight="1">
      <c r="A26" s="10">
        <f t="shared" si="0"/>
        <v>8</v>
      </c>
      <c r="B26" s="11" t="s">
        <v>2888</v>
      </c>
      <c r="C26" s="11" t="s">
        <v>2468</v>
      </c>
      <c r="D26" s="17" t="s">
        <v>2342</v>
      </c>
      <c r="E26" s="17" t="s">
        <v>2474</v>
      </c>
      <c r="F26" s="17" t="s">
        <v>2608</v>
      </c>
      <c r="G26" s="17" t="s">
        <v>2619</v>
      </c>
      <c r="H26" s="21">
        <v>5</v>
      </c>
      <c r="I26" s="21">
        <v>48</v>
      </c>
      <c r="J26" s="21">
        <v>0</v>
      </c>
    </row>
    <row r="27" spans="1:10" ht="15.75" customHeight="1">
      <c r="A27" s="10">
        <f t="shared" si="0"/>
        <v>7</v>
      </c>
      <c r="B27" s="12" t="s">
        <v>2651</v>
      </c>
      <c r="C27" s="12" t="s">
        <v>2468</v>
      </c>
      <c r="D27" s="18">
        <v>0</v>
      </c>
      <c r="E27" s="18" t="s">
        <v>2647</v>
      </c>
      <c r="F27" s="18" t="s">
        <v>2976</v>
      </c>
      <c r="G27" s="18" t="s">
        <v>2526</v>
      </c>
      <c r="H27" s="22">
        <v>4</v>
      </c>
      <c r="I27" s="22">
        <v>52</v>
      </c>
      <c r="J27" s="22">
        <v>0</v>
      </c>
    </row>
    <row r="28" spans="1:10" ht="15.75" customHeight="1">
      <c r="A28" s="10">
        <f t="shared" si="0"/>
        <v>6</v>
      </c>
      <c r="B28" s="11" t="s">
        <v>2851</v>
      </c>
      <c r="C28" s="11" t="s">
        <v>2468</v>
      </c>
      <c r="D28" s="17">
        <v>0</v>
      </c>
      <c r="E28" s="17" t="s">
        <v>2574</v>
      </c>
      <c r="F28" s="17" t="s">
        <v>2977</v>
      </c>
      <c r="G28" s="17" t="s">
        <v>2674</v>
      </c>
      <c r="H28" s="21">
        <v>3</v>
      </c>
      <c r="I28" s="21">
        <v>29</v>
      </c>
      <c r="J28" s="21">
        <v>0</v>
      </c>
    </row>
    <row r="29" spans="1:10" ht="15.75" customHeight="1">
      <c r="A29" s="10">
        <f t="shared" si="0"/>
        <v>5</v>
      </c>
      <c r="B29" s="12" t="s">
        <v>2654</v>
      </c>
      <c r="C29" s="12" t="s">
        <v>2468</v>
      </c>
      <c r="D29" s="18">
        <v>0</v>
      </c>
      <c r="E29" s="18" t="s">
        <v>2410</v>
      </c>
      <c r="F29" s="18" t="s">
        <v>2666</v>
      </c>
      <c r="G29" s="18" t="s">
        <v>2357</v>
      </c>
      <c r="H29" s="22">
        <v>2</v>
      </c>
      <c r="I29" s="22">
        <v>23</v>
      </c>
      <c r="J29" s="22">
        <v>0</v>
      </c>
    </row>
    <row r="30" spans="1:10" ht="15.75" customHeight="1">
      <c r="A30" s="10">
        <f t="shared" si="0"/>
        <v>4</v>
      </c>
      <c r="B30" s="11" t="s">
        <v>2656</v>
      </c>
      <c r="C30" s="11" t="s">
        <v>2468</v>
      </c>
      <c r="D30" s="17" t="s">
        <v>2342</v>
      </c>
      <c r="E30" s="17" t="s">
        <v>2548</v>
      </c>
      <c r="F30" s="17" t="s">
        <v>2978</v>
      </c>
      <c r="G30" s="17" t="s">
        <v>2729</v>
      </c>
      <c r="H30" s="21">
        <v>8</v>
      </c>
      <c r="I30" s="21">
        <v>143</v>
      </c>
      <c r="J30" s="21">
        <v>1</v>
      </c>
    </row>
    <row r="31" spans="1:10" ht="15.75" customHeight="1">
      <c r="A31" s="10">
        <f t="shared" si="0"/>
        <v>3</v>
      </c>
      <c r="B31" s="12" t="s">
        <v>2657</v>
      </c>
      <c r="C31" s="12" t="s">
        <v>2468</v>
      </c>
      <c r="D31" s="18" t="s">
        <v>2342</v>
      </c>
      <c r="E31" s="18" t="s">
        <v>2558</v>
      </c>
      <c r="F31" s="18" t="s">
        <v>2979</v>
      </c>
      <c r="G31" s="18" t="s">
        <v>2569</v>
      </c>
      <c r="H31" s="22">
        <v>8</v>
      </c>
      <c r="I31" s="22">
        <v>62</v>
      </c>
      <c r="J31" s="22">
        <v>1</v>
      </c>
    </row>
    <row r="32" spans="1:10" ht="15.75" customHeight="1">
      <c r="A32" s="10">
        <f t="shared" si="0"/>
        <v>2</v>
      </c>
      <c r="B32" s="11" t="s">
        <v>2659</v>
      </c>
      <c r="C32" s="11" t="s">
        <v>2468</v>
      </c>
      <c r="D32" s="17">
        <v>0</v>
      </c>
      <c r="E32" s="17" t="s">
        <v>2494</v>
      </c>
      <c r="F32" s="17" t="s">
        <v>2980</v>
      </c>
      <c r="G32" s="17" t="s">
        <v>2432</v>
      </c>
      <c r="H32" s="21">
        <v>6</v>
      </c>
      <c r="I32" s="21">
        <v>52</v>
      </c>
      <c r="J32" s="21">
        <v>0</v>
      </c>
    </row>
    <row r="33" spans="1:10" ht="15.75" customHeight="1">
      <c r="A33" s="10">
        <f t="shared" si="0"/>
        <v>1</v>
      </c>
      <c r="B33" s="12" t="s">
        <v>2853</v>
      </c>
      <c r="C33" s="12" t="s">
        <v>2468</v>
      </c>
      <c r="D33" s="18" t="s">
        <v>2342</v>
      </c>
      <c r="E33" s="18" t="s">
        <v>287</v>
      </c>
      <c r="F33" s="18" t="s">
        <v>2981</v>
      </c>
      <c r="G33" s="18" t="s">
        <v>2677</v>
      </c>
      <c r="H33" s="22">
        <v>7</v>
      </c>
      <c r="I33" s="22">
        <v>61</v>
      </c>
      <c r="J33" s="22">
        <v>1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hyperlinks>
    <hyperlink ref="B9" r:id="rId1" xr:uid="{00000000-0004-0000-4B00-000000000000}"/>
    <hyperlink ref="B9" r:id="rId2" xr:uid="{00000000-0004-0000-4B00-000001000000}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220">
    <outlinePr summaryBelow="0" summaryRight="0"/>
  </sheetPr>
  <dimension ref="A1:Q1002"/>
  <sheetViews>
    <sheetView zoomScale="125" zoomScaleNormal="125" workbookViewId="0">
      <pane ySplit="12" topLeftCell="A25" activePane="bottomLeft" state="frozen"/>
      <selection pane="bottomLeft" activeCell="B8" sqref="B8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3" width="6.6640625" style="40" bestFit="1" customWidth="1"/>
    <col min="4" max="4" width="7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20.5</v>
      </c>
      <c r="I2" s="5">
        <v>35.5</v>
      </c>
      <c r="J2" s="5">
        <v>0.5</v>
      </c>
      <c r="K2" s="2">
        <v>3.5</v>
      </c>
      <c r="L2" s="2">
        <v>22.5</v>
      </c>
      <c r="M2" s="2">
        <v>0.5</v>
      </c>
      <c r="N2" s="5">
        <v>100.5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1</v>
      </c>
      <c r="I3" s="7">
        <f t="shared" si="1"/>
        <v>0.5</v>
      </c>
      <c r="J3" s="7">
        <f t="shared" si="1"/>
        <v>0.7</v>
      </c>
      <c r="K3" s="7">
        <f t="shared" si="1"/>
        <v>0.9</v>
      </c>
      <c r="L3" s="7">
        <f t="shared" si="1"/>
        <v>0.5</v>
      </c>
      <c r="M3" s="7">
        <f t="shared" si="1"/>
        <v>0.8</v>
      </c>
      <c r="N3" s="7">
        <f t="shared" si="1"/>
        <v>0.7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 t="shared" ref="H4:O4" si="2">IF(H3&gt;0.5, 100/(1-1/H3),100/H3-100)</f>
        <v>#DIV/0!</v>
      </c>
      <c r="I4" s="8">
        <f t="shared" si="2"/>
        <v>100</v>
      </c>
      <c r="J4" s="8">
        <f t="shared" si="2"/>
        <v>-233.33333333333331</v>
      </c>
      <c r="K4" s="8">
        <f t="shared" si="2"/>
        <v>-899.99999999999955</v>
      </c>
      <c r="L4" s="8">
        <f t="shared" si="2"/>
        <v>100</v>
      </c>
      <c r="M4" s="8">
        <f t="shared" si="2"/>
        <v>-400</v>
      </c>
      <c r="N4" s="8">
        <f t="shared" si="2"/>
        <v>-233.33333333333331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1</v>
      </c>
      <c r="I5" s="7">
        <f t="shared" si="3"/>
        <v>0.5</v>
      </c>
      <c r="J5" s="7">
        <f t="shared" si="3"/>
        <v>0.83333333333333337</v>
      </c>
      <c r="K5" s="7">
        <f t="shared" si="3"/>
        <v>1</v>
      </c>
      <c r="L5" s="7">
        <f t="shared" si="3"/>
        <v>0.5</v>
      </c>
      <c r="M5" s="7">
        <f t="shared" si="3"/>
        <v>0.83333333333333337</v>
      </c>
      <c r="N5" s="7">
        <f t="shared" si="3"/>
        <v>0.83333333333333337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 t="e">
        <f t="shared" ref="H6:O6" si="4">IF(H5&gt;0.5, 100/(1-1/H5),100/H5-100)</f>
        <v>#DIV/0!</v>
      </c>
      <c r="I6" s="8">
        <f t="shared" si="4"/>
        <v>100</v>
      </c>
      <c r="J6" s="8">
        <f t="shared" si="4"/>
        <v>-500.00000000000011</v>
      </c>
      <c r="K6" s="8" t="e">
        <f t="shared" si="4"/>
        <v>#DIV/0!</v>
      </c>
      <c r="L6" s="8">
        <f t="shared" si="4"/>
        <v>100</v>
      </c>
      <c r="M6" s="8">
        <f t="shared" si="4"/>
        <v>-500.00000000000011</v>
      </c>
      <c r="N6" s="8">
        <f t="shared" si="4"/>
        <v>-500.00000000000011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 t="shared" si="5"/>
        <v>0.5</v>
      </c>
      <c r="J7" s="7">
        <f t="shared" si="5"/>
        <v>0.5</v>
      </c>
      <c r="K7" s="7">
        <f t="shared" si="5"/>
        <v>0.75</v>
      </c>
      <c r="L7" s="7">
        <f t="shared" si="5"/>
        <v>0.5</v>
      </c>
      <c r="M7" s="7">
        <f t="shared" si="5"/>
        <v>0.75</v>
      </c>
      <c r="N7" s="7">
        <f t="shared" si="5"/>
        <v>0.5</v>
      </c>
      <c r="O7" s="7">
        <f t="shared" si="5"/>
        <v>1</v>
      </c>
    </row>
    <row r="8" spans="1:17" ht="15.75" customHeight="1">
      <c r="A8" s="1"/>
      <c r="B8" t="s">
        <v>319</v>
      </c>
      <c r="F8" s="8"/>
      <c r="G8" s="3" t="s">
        <v>2318</v>
      </c>
      <c r="H8" s="8" t="e">
        <f t="shared" ref="H8:O8" si="6">IF(H7&gt;0.5, 100/(1-1/H7),100/H7-100)</f>
        <v>#DIV/0!</v>
      </c>
      <c r="I8" s="8">
        <f t="shared" si="6"/>
        <v>100</v>
      </c>
      <c r="J8" s="8">
        <f t="shared" si="6"/>
        <v>100</v>
      </c>
      <c r="K8" s="8">
        <f t="shared" si="6"/>
        <v>-300.00000000000006</v>
      </c>
      <c r="L8" s="8">
        <f t="shared" si="6"/>
        <v>100</v>
      </c>
      <c r="M8" s="8">
        <f t="shared" si="6"/>
        <v>-300.00000000000006</v>
      </c>
      <c r="N8" s="8">
        <f t="shared" si="6"/>
        <v>100</v>
      </c>
      <c r="O8" s="8" t="e">
        <f t="shared" si="6"/>
        <v>#DIV/0!</v>
      </c>
    </row>
    <row r="9" spans="1:17" ht="15.75" customHeight="1">
      <c r="A9" s="1"/>
      <c r="B9" s="1" t="s">
        <v>2991</v>
      </c>
      <c r="C9" s="1"/>
      <c r="D9" s="14"/>
      <c r="E9" s="14"/>
      <c r="F9" s="14"/>
      <c r="G9" s="23" t="s">
        <v>2321</v>
      </c>
      <c r="H9" s="24">
        <f>INDEX(espn!$F:$F,MATCH(B8,espn!$A:$A,0),1)</f>
        <v>8</v>
      </c>
      <c r="I9" s="24">
        <f>INDEX(espn!$G:$G,MATCH(B8,espn!$A:$A,0),1)</f>
        <v>32</v>
      </c>
      <c r="J9" s="24"/>
      <c r="K9" s="24">
        <f>INDEX(espn!$I:$I,MATCH(B8,espn!$A:$A,0),1)</f>
        <v>3</v>
      </c>
      <c r="L9" s="24">
        <f>INDEX(espn!$J:$J,MATCH(B8,espn!$A:$A,0),1)</f>
        <v>21</v>
      </c>
      <c r="M9" s="24"/>
      <c r="N9" s="24">
        <f>I9+L9</f>
        <v>53</v>
      </c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22</v>
      </c>
      <c r="B12" s="11" t="s">
        <v>2521</v>
      </c>
      <c r="C12" s="11" t="s">
        <v>2377</v>
      </c>
      <c r="D12" s="17">
        <v>0</v>
      </c>
      <c r="E12" s="17" t="s">
        <v>2558</v>
      </c>
      <c r="F12" s="17" t="s">
        <v>2992</v>
      </c>
      <c r="G12" s="17" t="s">
        <v>2464</v>
      </c>
      <c r="H12" s="21">
        <v>11</v>
      </c>
      <c r="I12" s="21">
        <v>42</v>
      </c>
      <c r="J12" s="21">
        <v>1</v>
      </c>
      <c r="K12" s="21">
        <v>3</v>
      </c>
      <c r="L12" s="21">
        <v>5</v>
      </c>
      <c r="M12" s="21">
        <v>0</v>
      </c>
      <c r="N12" s="21">
        <f t="shared" ref="N12:N43" si="8">L12+I12</f>
        <v>47</v>
      </c>
      <c r="O12">
        <f t="shared" ref="O12:O43" si="9">M12+J12</f>
        <v>1</v>
      </c>
    </row>
    <row r="13" spans="1:17" ht="15.75" customHeight="1">
      <c r="A13" s="10">
        <f t="shared" si="7"/>
        <v>21</v>
      </c>
      <c r="B13" s="12" t="s">
        <v>2471</v>
      </c>
      <c r="C13" s="12" t="s">
        <v>2468</v>
      </c>
      <c r="D13" s="18">
        <v>0</v>
      </c>
      <c r="E13" s="18" t="s">
        <v>2430</v>
      </c>
      <c r="F13" s="18" t="s">
        <v>2969</v>
      </c>
      <c r="G13" s="18" t="s">
        <v>2389</v>
      </c>
      <c r="H13" s="22">
        <v>8</v>
      </c>
      <c r="I13" s="22">
        <v>37</v>
      </c>
      <c r="J13" s="22">
        <v>1</v>
      </c>
      <c r="K13" s="22">
        <v>2</v>
      </c>
      <c r="L13" s="22">
        <v>9</v>
      </c>
      <c r="M13" s="22">
        <v>0</v>
      </c>
      <c r="N13" s="21">
        <f t="shared" si="8"/>
        <v>46</v>
      </c>
      <c r="O13">
        <f t="shared" si="9"/>
        <v>1</v>
      </c>
    </row>
    <row r="14" spans="1:17" ht="15.75" customHeight="1">
      <c r="A14" s="10">
        <f t="shared" si="7"/>
        <v>20</v>
      </c>
      <c r="B14" s="11" t="s">
        <v>2412</v>
      </c>
      <c r="C14" s="11" t="s">
        <v>2468</v>
      </c>
      <c r="D14" s="17" t="s">
        <v>2342</v>
      </c>
      <c r="E14" s="17" t="s">
        <v>2479</v>
      </c>
      <c r="F14" s="17" t="s">
        <v>2482</v>
      </c>
      <c r="G14" s="17" t="s">
        <v>2569</v>
      </c>
      <c r="H14" s="21">
        <v>7</v>
      </c>
      <c r="I14" s="21">
        <v>46</v>
      </c>
      <c r="J14" s="21">
        <v>0</v>
      </c>
      <c r="K14" s="21">
        <v>5</v>
      </c>
      <c r="L14" s="21">
        <v>19</v>
      </c>
      <c r="M14" s="21">
        <v>1</v>
      </c>
      <c r="N14" s="21">
        <f t="shared" si="8"/>
        <v>65</v>
      </c>
      <c r="O14">
        <f t="shared" si="9"/>
        <v>1</v>
      </c>
    </row>
    <row r="15" spans="1:17" ht="15.75" customHeight="1">
      <c r="A15" s="10">
        <f t="shared" si="7"/>
        <v>19</v>
      </c>
      <c r="B15" s="12" t="s">
        <v>2414</v>
      </c>
      <c r="C15" s="12" t="s">
        <v>2468</v>
      </c>
      <c r="D15" s="18">
        <v>0</v>
      </c>
      <c r="E15" s="18" t="s">
        <v>2474</v>
      </c>
      <c r="F15" s="18" t="s">
        <v>2970</v>
      </c>
      <c r="G15" s="18" t="s">
        <v>2573</v>
      </c>
      <c r="H15" s="22">
        <v>9</v>
      </c>
      <c r="I15" s="22">
        <v>28</v>
      </c>
      <c r="J15" s="22">
        <v>1</v>
      </c>
      <c r="K15" s="22">
        <v>2</v>
      </c>
      <c r="L15" s="22">
        <v>40</v>
      </c>
      <c r="M15" s="22">
        <v>0</v>
      </c>
      <c r="N15" s="21">
        <f t="shared" si="8"/>
        <v>68</v>
      </c>
      <c r="O15">
        <f t="shared" si="9"/>
        <v>1</v>
      </c>
    </row>
    <row r="16" spans="1:17" ht="15.75" customHeight="1">
      <c r="A16" s="10">
        <f t="shared" si="7"/>
        <v>18</v>
      </c>
      <c r="B16" s="11" t="s">
        <v>2417</v>
      </c>
      <c r="C16" s="11" t="s">
        <v>2468</v>
      </c>
      <c r="D16" s="17" t="s">
        <v>2342</v>
      </c>
      <c r="E16" s="17" t="s">
        <v>2380</v>
      </c>
      <c r="F16" s="17" t="s">
        <v>2971</v>
      </c>
      <c r="G16" s="17" t="s">
        <v>2729</v>
      </c>
      <c r="H16" s="21">
        <v>4</v>
      </c>
      <c r="I16" s="21">
        <v>14</v>
      </c>
      <c r="J16" s="21">
        <v>0</v>
      </c>
      <c r="K16" s="21">
        <v>8</v>
      </c>
      <c r="L16" s="21">
        <v>62</v>
      </c>
      <c r="M16" s="21">
        <v>0</v>
      </c>
      <c r="N16" s="21">
        <f t="shared" si="8"/>
        <v>76</v>
      </c>
      <c r="O16">
        <f t="shared" si="9"/>
        <v>0</v>
      </c>
    </row>
    <row r="17" spans="1:15" ht="15.75" customHeight="1">
      <c r="A17" s="10">
        <f t="shared" si="7"/>
        <v>17</v>
      </c>
      <c r="B17" s="12" t="s">
        <v>2419</v>
      </c>
      <c r="C17" s="12" t="s">
        <v>2468</v>
      </c>
      <c r="D17" s="18">
        <v>0</v>
      </c>
      <c r="E17" s="18" t="s">
        <v>2494</v>
      </c>
      <c r="F17" s="18" t="s">
        <v>2836</v>
      </c>
      <c r="G17" s="18" t="s">
        <v>2357</v>
      </c>
      <c r="H17" s="22">
        <v>2</v>
      </c>
      <c r="I17" s="22">
        <v>8</v>
      </c>
      <c r="J17" s="22">
        <v>0</v>
      </c>
      <c r="K17" s="22">
        <v>4</v>
      </c>
      <c r="L17" s="22">
        <v>33</v>
      </c>
      <c r="M17" s="22">
        <v>0</v>
      </c>
      <c r="N17" s="21">
        <f t="shared" si="8"/>
        <v>41</v>
      </c>
      <c r="O17">
        <f t="shared" si="9"/>
        <v>0</v>
      </c>
    </row>
    <row r="18" spans="1:15" ht="15.75" customHeight="1">
      <c r="A18" s="10">
        <f t="shared" si="7"/>
        <v>16</v>
      </c>
      <c r="B18" s="11" t="s">
        <v>2422</v>
      </c>
      <c r="C18" s="11" t="s">
        <v>2468</v>
      </c>
      <c r="D18" s="17" t="s">
        <v>2342</v>
      </c>
      <c r="E18" s="17" t="s">
        <v>2474</v>
      </c>
      <c r="F18" s="17" t="s">
        <v>2972</v>
      </c>
      <c r="G18" s="17" t="s">
        <v>2569</v>
      </c>
      <c r="H18" s="21">
        <v>3</v>
      </c>
      <c r="I18" s="21">
        <v>4</v>
      </c>
      <c r="J18" s="21">
        <v>0</v>
      </c>
      <c r="K18" s="21">
        <v>3</v>
      </c>
      <c r="L18" s="21">
        <v>32</v>
      </c>
      <c r="M18" s="21">
        <v>0</v>
      </c>
      <c r="N18" s="21">
        <f t="shared" si="8"/>
        <v>36</v>
      </c>
      <c r="O18">
        <f t="shared" si="9"/>
        <v>0</v>
      </c>
    </row>
    <row r="19" spans="1:15" ht="15.75" customHeight="1">
      <c r="A19" s="10">
        <f t="shared" si="7"/>
        <v>15</v>
      </c>
      <c r="B19" s="12" t="s">
        <v>2639</v>
      </c>
      <c r="C19" s="12" t="s">
        <v>2468</v>
      </c>
      <c r="D19" s="18" t="s">
        <v>2342</v>
      </c>
      <c r="E19" s="18" t="s">
        <v>2494</v>
      </c>
      <c r="F19" s="18" t="s">
        <v>2421</v>
      </c>
      <c r="G19" s="18" t="s">
        <v>2805</v>
      </c>
      <c r="H19" s="22">
        <v>13</v>
      </c>
      <c r="I19" s="22">
        <v>72</v>
      </c>
      <c r="J19" s="22">
        <v>0</v>
      </c>
      <c r="K19" s="22">
        <v>4</v>
      </c>
      <c r="L19" s="22">
        <v>9</v>
      </c>
      <c r="M19" s="22">
        <v>0</v>
      </c>
      <c r="N19" s="21">
        <f t="shared" si="8"/>
        <v>81</v>
      </c>
      <c r="O19">
        <f t="shared" si="9"/>
        <v>0</v>
      </c>
    </row>
    <row r="20" spans="1:15" ht="15.75" customHeight="1">
      <c r="A20" s="10">
        <f t="shared" si="7"/>
        <v>14</v>
      </c>
      <c r="B20" s="11" t="s">
        <v>2641</v>
      </c>
      <c r="C20" s="11" t="s">
        <v>2468</v>
      </c>
      <c r="D20" s="17">
        <v>0</v>
      </c>
      <c r="E20" s="17" t="s">
        <v>2474</v>
      </c>
      <c r="F20" s="17" t="s">
        <v>2973</v>
      </c>
      <c r="G20" s="17" t="s">
        <v>2444</v>
      </c>
      <c r="H20" s="21">
        <v>10</v>
      </c>
      <c r="I20" s="21">
        <v>86</v>
      </c>
      <c r="J20" s="21">
        <v>1</v>
      </c>
      <c r="K20" s="21">
        <v>2</v>
      </c>
      <c r="L20" s="21">
        <v>15</v>
      </c>
      <c r="M20" s="21">
        <v>1</v>
      </c>
      <c r="N20" s="21">
        <f t="shared" si="8"/>
        <v>101</v>
      </c>
      <c r="O20">
        <f t="shared" si="9"/>
        <v>2</v>
      </c>
    </row>
    <row r="21" spans="1:15" ht="15.75" customHeight="1">
      <c r="A21" s="10">
        <f t="shared" si="7"/>
        <v>13</v>
      </c>
      <c r="B21" s="12" t="s">
        <v>2642</v>
      </c>
      <c r="C21" s="12" t="s">
        <v>2468</v>
      </c>
      <c r="D21" s="18">
        <v>0</v>
      </c>
      <c r="E21" s="18" t="s">
        <v>2395</v>
      </c>
      <c r="F21" s="18" t="s">
        <v>2640</v>
      </c>
      <c r="G21" s="18" t="s">
        <v>2534</v>
      </c>
      <c r="H21" s="22">
        <v>16</v>
      </c>
      <c r="I21" s="22">
        <v>46</v>
      </c>
      <c r="J21" s="22">
        <v>0</v>
      </c>
      <c r="K21" s="22">
        <v>2</v>
      </c>
      <c r="L21" s="22">
        <v>18</v>
      </c>
      <c r="M21" s="22">
        <v>1</v>
      </c>
      <c r="N21" s="21">
        <f t="shared" si="8"/>
        <v>64</v>
      </c>
      <c r="O21">
        <f t="shared" si="9"/>
        <v>1</v>
      </c>
    </row>
    <row r="22" spans="1:15" ht="15.75" customHeight="1">
      <c r="A22" s="10">
        <f t="shared" si="7"/>
        <v>12</v>
      </c>
      <c r="B22" s="11" t="s">
        <v>2644</v>
      </c>
      <c r="C22" s="11" t="s">
        <v>2468</v>
      </c>
      <c r="D22" s="17" t="s">
        <v>2342</v>
      </c>
      <c r="E22" s="17" t="s">
        <v>2383</v>
      </c>
      <c r="F22" s="17" t="s">
        <v>2974</v>
      </c>
      <c r="G22" s="17" t="s">
        <v>2444</v>
      </c>
      <c r="H22" s="21">
        <v>11</v>
      </c>
      <c r="I22" s="21">
        <v>71</v>
      </c>
      <c r="J22" s="21">
        <v>2</v>
      </c>
      <c r="K22" s="21">
        <v>0</v>
      </c>
      <c r="L22" s="21">
        <v>0</v>
      </c>
      <c r="M22" s="21">
        <v>0</v>
      </c>
      <c r="N22" s="21">
        <f t="shared" si="8"/>
        <v>71</v>
      </c>
      <c r="O22">
        <f t="shared" si="9"/>
        <v>2</v>
      </c>
    </row>
    <row r="23" spans="1:15" ht="15.75" customHeight="1">
      <c r="A23" s="10">
        <f t="shared" si="7"/>
        <v>11</v>
      </c>
      <c r="B23" s="12" t="s">
        <v>2646</v>
      </c>
      <c r="C23" s="12" t="s">
        <v>2468</v>
      </c>
      <c r="D23" s="18">
        <v>0</v>
      </c>
      <c r="E23" s="18" t="s">
        <v>2420</v>
      </c>
      <c r="F23" s="18" t="s">
        <v>2975</v>
      </c>
      <c r="G23" s="18" t="s">
        <v>2677</v>
      </c>
      <c r="H23" s="22">
        <v>20</v>
      </c>
      <c r="I23" s="22">
        <v>72</v>
      </c>
      <c r="J23" s="22">
        <v>0</v>
      </c>
      <c r="K23" s="22">
        <v>3</v>
      </c>
      <c r="L23" s="22">
        <v>21</v>
      </c>
      <c r="M23" s="22">
        <v>1</v>
      </c>
      <c r="N23" s="21">
        <f t="shared" si="8"/>
        <v>93</v>
      </c>
      <c r="O23">
        <f t="shared" si="9"/>
        <v>1</v>
      </c>
    </row>
    <row r="24" spans="1:15" ht="15.75" customHeight="1">
      <c r="A24" s="10">
        <f t="shared" si="7"/>
        <v>10</v>
      </c>
      <c r="B24" s="11" t="s">
        <v>2649</v>
      </c>
      <c r="C24" s="11" t="s">
        <v>2468</v>
      </c>
      <c r="D24" s="17" t="s">
        <v>2342</v>
      </c>
      <c r="E24" s="17" t="s">
        <v>2479</v>
      </c>
      <c r="F24" s="17" t="s">
        <v>2831</v>
      </c>
      <c r="G24" s="17" t="s">
        <v>2587</v>
      </c>
      <c r="H24" s="21">
        <v>13</v>
      </c>
      <c r="I24" s="21">
        <v>40</v>
      </c>
      <c r="J24" s="21">
        <v>0</v>
      </c>
      <c r="K24" s="21">
        <v>2</v>
      </c>
      <c r="L24" s="21">
        <v>17</v>
      </c>
      <c r="M24" s="21">
        <v>0</v>
      </c>
      <c r="N24" s="21">
        <f t="shared" si="8"/>
        <v>57</v>
      </c>
      <c r="O24">
        <f t="shared" si="9"/>
        <v>0</v>
      </c>
    </row>
    <row r="25" spans="1:15" ht="15.75" customHeight="1">
      <c r="A25" s="10">
        <f t="shared" si="7"/>
        <v>9</v>
      </c>
      <c r="B25" s="12" t="s">
        <v>2888</v>
      </c>
      <c r="C25" s="12" t="s">
        <v>2468</v>
      </c>
      <c r="D25" s="18" t="s">
        <v>2342</v>
      </c>
      <c r="E25" s="18" t="s">
        <v>2474</v>
      </c>
      <c r="F25" s="18" t="s">
        <v>2608</v>
      </c>
      <c r="G25" s="18" t="s">
        <v>2597</v>
      </c>
      <c r="H25" s="22">
        <v>18</v>
      </c>
      <c r="I25" s="22">
        <v>76</v>
      </c>
      <c r="J25" s="22">
        <v>0</v>
      </c>
      <c r="K25" s="22">
        <v>3</v>
      </c>
      <c r="L25" s="22">
        <v>26</v>
      </c>
      <c r="M25" s="22">
        <v>1</v>
      </c>
      <c r="N25" s="21">
        <f t="shared" si="8"/>
        <v>102</v>
      </c>
      <c r="O25">
        <f t="shared" si="9"/>
        <v>1</v>
      </c>
    </row>
    <row r="26" spans="1:15" ht="15.75" customHeight="1">
      <c r="A26" s="10">
        <f t="shared" si="7"/>
        <v>8</v>
      </c>
      <c r="B26" s="11" t="s">
        <v>2651</v>
      </c>
      <c r="C26" s="11" t="s">
        <v>2468</v>
      </c>
      <c r="D26" s="17">
        <v>0</v>
      </c>
      <c r="E26" s="17" t="s">
        <v>2647</v>
      </c>
      <c r="F26" s="17" t="s">
        <v>2976</v>
      </c>
      <c r="G26" s="17" t="s">
        <v>2530</v>
      </c>
      <c r="H26" s="21">
        <v>14</v>
      </c>
      <c r="I26" s="21">
        <v>66</v>
      </c>
      <c r="J26" s="21">
        <v>0</v>
      </c>
      <c r="K26" s="21">
        <v>2</v>
      </c>
      <c r="L26" s="21">
        <v>7</v>
      </c>
      <c r="M26" s="21">
        <v>0</v>
      </c>
      <c r="N26" s="21">
        <f t="shared" si="8"/>
        <v>73</v>
      </c>
      <c r="O26">
        <f t="shared" si="9"/>
        <v>0</v>
      </c>
    </row>
    <row r="27" spans="1:15" ht="15.75" customHeight="1">
      <c r="A27" s="10">
        <f t="shared" si="7"/>
        <v>7</v>
      </c>
      <c r="B27" s="12" t="s">
        <v>2851</v>
      </c>
      <c r="C27" s="12" t="s">
        <v>2468</v>
      </c>
      <c r="D27" s="18">
        <v>0</v>
      </c>
      <c r="E27" s="18" t="s">
        <v>2574</v>
      </c>
      <c r="F27" s="18" t="s">
        <v>2977</v>
      </c>
      <c r="G27" s="18" t="s">
        <v>2674</v>
      </c>
      <c r="H27" s="22">
        <v>19</v>
      </c>
      <c r="I27" s="22">
        <v>104</v>
      </c>
      <c r="J27" s="22">
        <v>0</v>
      </c>
      <c r="K27" s="22">
        <v>3</v>
      </c>
      <c r="L27" s="22">
        <v>28</v>
      </c>
      <c r="M27" s="22">
        <v>0</v>
      </c>
      <c r="N27" s="21">
        <f t="shared" si="8"/>
        <v>132</v>
      </c>
      <c r="O27">
        <f t="shared" si="9"/>
        <v>0</v>
      </c>
    </row>
    <row r="28" spans="1:15" ht="15.75" customHeight="1">
      <c r="A28" s="10">
        <f t="shared" si="7"/>
        <v>6</v>
      </c>
      <c r="B28" s="11" t="s">
        <v>2654</v>
      </c>
      <c r="C28" s="11" t="s">
        <v>2468</v>
      </c>
      <c r="D28" s="17">
        <v>0</v>
      </c>
      <c r="E28" s="17" t="s">
        <v>2410</v>
      </c>
      <c r="F28" s="17" t="s">
        <v>2666</v>
      </c>
      <c r="G28" s="17" t="s">
        <v>2508</v>
      </c>
      <c r="H28" s="21">
        <v>13</v>
      </c>
      <c r="I28" s="21">
        <v>11</v>
      </c>
      <c r="J28" s="21">
        <v>1</v>
      </c>
      <c r="K28" s="21">
        <v>1</v>
      </c>
      <c r="L28" s="21">
        <v>10</v>
      </c>
      <c r="M28" s="21">
        <v>0</v>
      </c>
      <c r="N28" s="21">
        <f t="shared" si="8"/>
        <v>21</v>
      </c>
      <c r="O28">
        <f t="shared" si="9"/>
        <v>1</v>
      </c>
    </row>
    <row r="29" spans="1:15" ht="15.75" customHeight="1">
      <c r="A29" s="10">
        <f t="shared" si="7"/>
        <v>5</v>
      </c>
      <c r="B29" s="12" t="s">
        <v>2656</v>
      </c>
      <c r="C29" s="12" t="s">
        <v>2468</v>
      </c>
      <c r="D29" s="18" t="s">
        <v>2342</v>
      </c>
      <c r="E29" s="18" t="s">
        <v>2548</v>
      </c>
      <c r="F29" s="18" t="s">
        <v>2978</v>
      </c>
      <c r="G29" s="18" t="s">
        <v>2611</v>
      </c>
      <c r="H29" s="22">
        <v>10</v>
      </c>
      <c r="I29" s="22">
        <v>62</v>
      </c>
      <c r="J29" s="22">
        <v>0</v>
      </c>
      <c r="K29" s="22">
        <v>0</v>
      </c>
      <c r="L29" s="22">
        <v>0</v>
      </c>
      <c r="M29" s="22">
        <v>0</v>
      </c>
      <c r="N29" s="21">
        <f t="shared" si="8"/>
        <v>62</v>
      </c>
      <c r="O29">
        <f t="shared" si="9"/>
        <v>0</v>
      </c>
    </row>
    <row r="30" spans="1:15" ht="15.75" customHeight="1">
      <c r="A30" s="10">
        <f t="shared" si="7"/>
        <v>4</v>
      </c>
      <c r="B30" s="11" t="s">
        <v>2657</v>
      </c>
      <c r="C30" s="11" t="s">
        <v>2468</v>
      </c>
      <c r="D30" s="17" t="s">
        <v>2342</v>
      </c>
      <c r="E30" s="17" t="s">
        <v>2558</v>
      </c>
      <c r="F30" s="17" t="s">
        <v>2979</v>
      </c>
      <c r="G30" s="17" t="s">
        <v>2805</v>
      </c>
      <c r="H30" s="21">
        <v>14</v>
      </c>
      <c r="I30" s="21">
        <v>33</v>
      </c>
      <c r="J30" s="21">
        <v>0</v>
      </c>
      <c r="K30" s="21">
        <v>3</v>
      </c>
      <c r="L30" s="21">
        <v>24</v>
      </c>
      <c r="M30" s="21">
        <v>0</v>
      </c>
      <c r="N30" s="21">
        <f t="shared" si="8"/>
        <v>57</v>
      </c>
      <c r="O30">
        <f t="shared" si="9"/>
        <v>0</v>
      </c>
    </row>
    <row r="31" spans="1:15" ht="15.75" customHeight="1">
      <c r="A31" s="10">
        <f t="shared" si="7"/>
        <v>3</v>
      </c>
      <c r="B31" s="12" t="s">
        <v>2659</v>
      </c>
      <c r="C31" s="12" t="s">
        <v>2468</v>
      </c>
      <c r="D31" s="18">
        <v>0</v>
      </c>
      <c r="E31" s="18" t="s">
        <v>2494</v>
      </c>
      <c r="F31" s="18" t="s">
        <v>2980</v>
      </c>
      <c r="G31" s="18" t="s">
        <v>2609</v>
      </c>
      <c r="H31" s="22">
        <v>6</v>
      </c>
      <c r="I31" s="22">
        <v>33</v>
      </c>
      <c r="J31" s="22">
        <v>1</v>
      </c>
      <c r="K31" s="22">
        <v>6</v>
      </c>
      <c r="L31" s="22">
        <v>77</v>
      </c>
      <c r="M31" s="22">
        <v>1</v>
      </c>
      <c r="N31" s="21">
        <f t="shared" si="8"/>
        <v>110</v>
      </c>
      <c r="O31">
        <f t="shared" si="9"/>
        <v>2</v>
      </c>
    </row>
    <row r="32" spans="1:15" ht="15.75" customHeight="1">
      <c r="A32" s="10">
        <f t="shared" si="7"/>
        <v>2</v>
      </c>
      <c r="B32" s="11" t="s">
        <v>2853</v>
      </c>
      <c r="C32" s="11" t="s">
        <v>2468</v>
      </c>
      <c r="D32" s="17" t="s">
        <v>2342</v>
      </c>
      <c r="E32" s="17" t="s">
        <v>287</v>
      </c>
      <c r="F32" s="17" t="s">
        <v>2981</v>
      </c>
      <c r="G32" s="17" t="s">
        <v>2385</v>
      </c>
      <c r="H32" s="21">
        <v>7</v>
      </c>
      <c r="I32" s="21">
        <v>21</v>
      </c>
      <c r="J32" s="21">
        <v>0</v>
      </c>
      <c r="K32" s="21">
        <v>3</v>
      </c>
      <c r="L32" s="21">
        <v>7</v>
      </c>
      <c r="M32" s="21">
        <v>0</v>
      </c>
      <c r="N32" s="21">
        <f t="shared" si="8"/>
        <v>28</v>
      </c>
      <c r="O32">
        <f t="shared" si="9"/>
        <v>0</v>
      </c>
    </row>
    <row r="33" spans="1:15" ht="15.75" customHeight="1">
      <c r="A33" s="10">
        <f t="shared" si="7"/>
        <v>1</v>
      </c>
      <c r="B33" s="12" t="s">
        <v>2661</v>
      </c>
      <c r="C33" s="12" t="s">
        <v>2468</v>
      </c>
      <c r="D33" s="18" t="s">
        <v>2342</v>
      </c>
      <c r="E33" s="18" t="s">
        <v>2343</v>
      </c>
      <c r="F33" s="18" t="s">
        <v>2730</v>
      </c>
      <c r="G33" s="18" t="s">
        <v>2505</v>
      </c>
      <c r="H33" s="22">
        <v>4</v>
      </c>
      <c r="I33" s="22">
        <v>11</v>
      </c>
      <c r="J33" s="22">
        <v>1</v>
      </c>
      <c r="K33" s="22">
        <v>3</v>
      </c>
      <c r="L33" s="22">
        <v>41</v>
      </c>
      <c r="M33" s="22">
        <v>0</v>
      </c>
      <c r="N33" s="21">
        <f t="shared" si="8"/>
        <v>52</v>
      </c>
      <c r="O33">
        <f t="shared" si="9"/>
        <v>1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3">
    <outlinePr summaryBelow="0" summaryRight="0"/>
  </sheetPr>
  <dimension ref="A1:Q1002"/>
  <sheetViews>
    <sheetView workbookViewId="0">
      <selection activeCell="I3" sqref="I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</v>
      </c>
      <c r="I2" s="2">
        <v>26.5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0.6</v>
      </c>
      <c r="J3" s="7">
        <f>COUNTIFS($A$12:$A$99,"&lt;="&amp;$B$2,$H$12:$H$99,"&gt;-1",J12:J99,"&lt;"&amp;J$2)/COUNTIFS($H$12:$H$99,"&gt;-1",$A$12:$A$99,"&lt;="&amp;$B$2,J$12:J$99,"&lt;&gt;"&amp;J$2)</f>
        <v>0.8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>
        <f>IF(I3&gt;0.5, 100/(1-1/I3),100/I3-100)</f>
        <v>-149.99999999999997</v>
      </c>
      <c r="J4" s="8">
        <f>IF(J3&gt;0.5, 100/(1-1/J3),100/J3-100)</f>
        <v>-400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0.4</v>
      </c>
      <c r="J5" s="7">
        <f>COUNTIFS($A$12:$A$99,"&lt;="&amp;$B$2,$H$12:$H$99,"&gt;-1",$D$12:$D$99,"@*",J$12:J$99,"&lt;"&amp;J$2)/COUNTIFS($A$12:$A$99,"&lt;="&amp;$B$2,$H$12:$H$99,"&gt;-1",$D$12:$D$99,"@*",J$12:J$99,"&lt;&gt;"&amp;J$2)</f>
        <v>0.6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>
        <f>IF(I5&gt;0.5, 100/(1-1/I5),100/I5-100)</f>
        <v>150</v>
      </c>
      <c r="J6" s="8">
        <f>IF(J5&gt;0.5, 100/(1-1/J5),100/J5-100)</f>
        <v>-149.99999999999997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0.8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B8" t="s">
        <v>710</v>
      </c>
      <c r="D8" s="8"/>
      <c r="G8" s="3" t="s">
        <v>2318</v>
      </c>
      <c r="H8" s="8" t="e">
        <f>IF(H7&gt;0.5, 100/(1-1/H7),100/H7-100)</f>
        <v>#DIV/0!</v>
      </c>
      <c r="I8" s="8">
        <f>IF(I7&gt;0.5, 100/(1-1/I7),100/I7-100)</f>
        <v>-400</v>
      </c>
      <c r="J8" s="8" t="e">
        <f>IF(J7&gt;0.5, 100/(1-1/J7),100/J7-100)</f>
        <v>#DIV/0!</v>
      </c>
    </row>
    <row r="9" spans="1:17" ht="15.75" customHeight="1">
      <c r="A9" s="1"/>
      <c r="B9" s="1" t="s">
        <v>2993</v>
      </c>
      <c r="C9" s="1"/>
      <c r="D9" s="14"/>
      <c r="E9" s="14"/>
      <c r="F9" s="14"/>
      <c r="G9" s="23" t="s">
        <v>2321</v>
      </c>
      <c r="H9" s="24">
        <f>INDEX(espn!$I:$I,MATCH(B8,espn!$A:$A,0),1)</f>
        <v>2</v>
      </c>
      <c r="I9" s="24">
        <f>INDEX(espn!$J:$J,MATCH(B8,espn!$A:$A,0),1)</f>
        <v>25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11</v>
      </c>
      <c r="B12" s="11" t="s">
        <v>2644</v>
      </c>
      <c r="C12" s="11" t="s">
        <v>2468</v>
      </c>
      <c r="D12" s="17" t="s">
        <v>2342</v>
      </c>
      <c r="E12" s="17" t="s">
        <v>2383</v>
      </c>
      <c r="F12" s="17" t="s">
        <v>2974</v>
      </c>
      <c r="G12" s="17" t="s">
        <v>2505</v>
      </c>
      <c r="H12" s="21">
        <v>0</v>
      </c>
      <c r="I12" s="21">
        <v>0</v>
      </c>
      <c r="J12" s="21">
        <v>0</v>
      </c>
    </row>
    <row r="13" spans="1:17" ht="15.75" customHeight="1">
      <c r="A13" s="10">
        <f t="shared" si="0"/>
        <v>10</v>
      </c>
      <c r="B13" s="12" t="s">
        <v>2646</v>
      </c>
      <c r="C13" s="12" t="s">
        <v>2468</v>
      </c>
      <c r="D13" s="18">
        <v>0</v>
      </c>
      <c r="E13" s="18" t="s">
        <v>2420</v>
      </c>
      <c r="F13" s="18" t="s">
        <v>2975</v>
      </c>
      <c r="G13" s="18" t="s">
        <v>2408</v>
      </c>
      <c r="H13" s="22">
        <v>0</v>
      </c>
      <c r="I13" s="22">
        <v>0</v>
      </c>
      <c r="J13" s="22">
        <v>0</v>
      </c>
    </row>
    <row r="14" spans="1:17" ht="15.75" customHeight="1">
      <c r="A14" s="10">
        <f t="shared" si="0"/>
        <v>9</v>
      </c>
      <c r="B14" s="11" t="s">
        <v>2649</v>
      </c>
      <c r="C14" s="11" t="s">
        <v>2468</v>
      </c>
      <c r="D14" s="17" t="s">
        <v>2342</v>
      </c>
      <c r="E14" s="17" t="s">
        <v>2479</v>
      </c>
      <c r="F14" s="17" t="s">
        <v>2831</v>
      </c>
      <c r="G14" s="17" t="s">
        <v>2466</v>
      </c>
      <c r="H14" s="21">
        <v>0</v>
      </c>
      <c r="I14" s="21">
        <v>0</v>
      </c>
      <c r="J14" s="21">
        <v>0</v>
      </c>
    </row>
    <row r="15" spans="1:17" ht="15.75" customHeight="1">
      <c r="A15" s="10">
        <f t="shared" si="0"/>
        <v>8</v>
      </c>
      <c r="B15" s="12" t="s">
        <v>2888</v>
      </c>
      <c r="C15" s="12" t="s">
        <v>2468</v>
      </c>
      <c r="D15" s="18" t="s">
        <v>2342</v>
      </c>
      <c r="E15" s="18" t="s">
        <v>2474</v>
      </c>
      <c r="F15" s="18" t="s">
        <v>2608</v>
      </c>
      <c r="G15" s="18" t="s">
        <v>2565</v>
      </c>
      <c r="H15" s="22">
        <v>3</v>
      </c>
      <c r="I15" s="22">
        <v>56</v>
      </c>
      <c r="J15" s="22">
        <v>1</v>
      </c>
    </row>
    <row r="16" spans="1:17" ht="15.75" customHeight="1">
      <c r="A16" s="10">
        <f t="shared" si="0"/>
        <v>7</v>
      </c>
      <c r="B16" s="11" t="s">
        <v>2651</v>
      </c>
      <c r="C16" s="11" t="s">
        <v>2468</v>
      </c>
      <c r="D16" s="17">
        <v>0</v>
      </c>
      <c r="E16" s="17" t="s">
        <v>2647</v>
      </c>
      <c r="F16" s="17" t="s">
        <v>2976</v>
      </c>
      <c r="G16" s="17" t="s">
        <v>2643</v>
      </c>
      <c r="H16" s="21">
        <v>0</v>
      </c>
      <c r="I16" s="21">
        <v>0</v>
      </c>
      <c r="J16" s="21">
        <v>0</v>
      </c>
    </row>
    <row r="17" spans="1:10" ht="15.75" customHeight="1">
      <c r="A17" s="10">
        <f t="shared" si="0"/>
        <v>6</v>
      </c>
      <c r="B17" s="12" t="s">
        <v>2851</v>
      </c>
      <c r="C17" s="12" t="s">
        <v>2468</v>
      </c>
      <c r="D17" s="18">
        <v>0</v>
      </c>
      <c r="E17" s="18" t="s">
        <v>2574</v>
      </c>
      <c r="F17" s="18" t="s">
        <v>2977</v>
      </c>
      <c r="G17" s="18" t="s">
        <v>2393</v>
      </c>
      <c r="H17" s="22">
        <v>2</v>
      </c>
      <c r="I17" s="22">
        <v>16</v>
      </c>
      <c r="J17" s="22">
        <v>0</v>
      </c>
    </row>
    <row r="18" spans="1:10" ht="15.75" customHeight="1">
      <c r="A18" s="10">
        <f t="shared" si="0"/>
        <v>5</v>
      </c>
      <c r="B18" s="11" t="s">
        <v>2654</v>
      </c>
      <c r="C18" s="11" t="s">
        <v>2468</v>
      </c>
      <c r="D18" s="17">
        <v>0</v>
      </c>
      <c r="E18" s="17" t="s">
        <v>2410</v>
      </c>
      <c r="F18" s="17" t="s">
        <v>2666</v>
      </c>
      <c r="G18" s="17" t="s">
        <v>2491</v>
      </c>
      <c r="H18" s="21">
        <v>0</v>
      </c>
      <c r="I18" s="21">
        <v>0</v>
      </c>
      <c r="J18" s="21">
        <v>0</v>
      </c>
    </row>
    <row r="19" spans="1:10" ht="15.75" customHeight="1">
      <c r="A19" s="10">
        <f t="shared" si="0"/>
        <v>4</v>
      </c>
      <c r="B19" s="12" t="s">
        <v>2656</v>
      </c>
      <c r="C19" s="12" t="s">
        <v>2468</v>
      </c>
      <c r="D19" s="18" t="s">
        <v>2342</v>
      </c>
      <c r="E19" s="18" t="s">
        <v>2548</v>
      </c>
      <c r="F19" s="18" t="s">
        <v>2978</v>
      </c>
      <c r="G19" s="18" t="s">
        <v>2637</v>
      </c>
      <c r="H19" s="22">
        <v>0</v>
      </c>
      <c r="I19" s="22">
        <v>0</v>
      </c>
      <c r="J19" s="22">
        <v>0</v>
      </c>
    </row>
    <row r="20" spans="1:10" ht="15.75" customHeight="1">
      <c r="A20" s="10">
        <f t="shared" si="0"/>
        <v>3</v>
      </c>
      <c r="B20" s="11" t="s">
        <v>2657</v>
      </c>
      <c r="C20" s="11" t="s">
        <v>2468</v>
      </c>
      <c r="D20" s="17" t="s">
        <v>2342</v>
      </c>
      <c r="E20" s="17" t="s">
        <v>2558</v>
      </c>
      <c r="F20" s="17" t="s">
        <v>2979</v>
      </c>
      <c r="G20" s="17" t="s">
        <v>2357</v>
      </c>
      <c r="H20" s="21">
        <v>2</v>
      </c>
      <c r="I20" s="21">
        <v>92</v>
      </c>
      <c r="J20" s="21">
        <v>1</v>
      </c>
    </row>
    <row r="21" spans="1:10" ht="15.75" customHeight="1">
      <c r="A21" s="10">
        <f t="shared" si="0"/>
        <v>2</v>
      </c>
      <c r="B21" s="12" t="s">
        <v>2659</v>
      </c>
      <c r="C21" s="12" t="s">
        <v>2468</v>
      </c>
      <c r="D21" s="18">
        <v>0</v>
      </c>
      <c r="E21" s="18" t="s">
        <v>2494</v>
      </c>
      <c r="F21" s="18" t="s">
        <v>2980</v>
      </c>
      <c r="G21" s="18" t="s">
        <v>2677</v>
      </c>
      <c r="H21" s="22">
        <v>3</v>
      </c>
      <c r="I21" s="22">
        <v>74</v>
      </c>
      <c r="J21" s="22">
        <v>0</v>
      </c>
    </row>
    <row r="22" spans="1:10" ht="15.75" customHeight="1">
      <c r="A22" s="10">
        <f t="shared" si="0"/>
        <v>1</v>
      </c>
      <c r="B22" s="11" t="s">
        <v>2853</v>
      </c>
      <c r="C22" s="11" t="s">
        <v>2468</v>
      </c>
      <c r="D22" s="17" t="s">
        <v>2342</v>
      </c>
      <c r="E22" s="17" t="s">
        <v>287</v>
      </c>
      <c r="F22" s="17" t="s">
        <v>2981</v>
      </c>
      <c r="G22" s="17" t="s">
        <v>2389</v>
      </c>
      <c r="H22" s="21">
        <v>3</v>
      </c>
      <c r="I22" s="21">
        <v>55</v>
      </c>
      <c r="J22" s="21">
        <v>0</v>
      </c>
    </row>
    <row r="23" spans="1:10" ht="15.75" customHeight="1">
      <c r="A23" s="10">
        <f t="shared" si="0"/>
        <v>0</v>
      </c>
      <c r="B23" s="12"/>
      <c r="C23" s="12"/>
      <c r="D23" s="18"/>
      <c r="E23" s="18"/>
      <c r="F23" s="18"/>
      <c r="G23" s="18"/>
      <c r="H23" s="22"/>
      <c r="I23" s="22"/>
      <c r="J23" s="22"/>
    </row>
    <row r="24" spans="1:10" ht="15.75" customHeight="1">
      <c r="A24" s="10">
        <f t="shared" si="0"/>
        <v>0</v>
      </c>
      <c r="B24" s="11"/>
      <c r="C24" s="11"/>
      <c r="D24" s="17"/>
      <c r="E24" s="17"/>
      <c r="F24" s="17"/>
      <c r="G24" s="17"/>
      <c r="H24" s="21"/>
      <c r="I24" s="21"/>
      <c r="J24" s="21"/>
    </row>
    <row r="25" spans="1:10" ht="15.75" customHeight="1">
      <c r="A25" s="10">
        <f t="shared" si="0"/>
        <v>0</v>
      </c>
      <c r="B25" s="12"/>
      <c r="C25" s="12"/>
      <c r="D25" s="18"/>
      <c r="E25" s="18"/>
      <c r="F25" s="18"/>
      <c r="G25" s="18"/>
      <c r="H25" s="22"/>
      <c r="I25" s="22"/>
      <c r="J25" s="22"/>
    </row>
    <row r="26" spans="1:10" ht="15.75" customHeight="1">
      <c r="A26" s="10">
        <f t="shared" si="0"/>
        <v>0</v>
      </c>
      <c r="B26" s="11"/>
      <c r="C26" s="11"/>
      <c r="D26" s="17"/>
      <c r="E26" s="17"/>
      <c r="F26" s="17"/>
      <c r="G26" s="17"/>
      <c r="H26" s="21"/>
      <c r="I26" s="21"/>
      <c r="J26" s="21"/>
    </row>
    <row r="27" spans="1:10" ht="15.75" customHeight="1">
      <c r="A27" s="10">
        <f t="shared" si="0"/>
        <v>0</v>
      </c>
      <c r="B27" s="12"/>
      <c r="C27" s="12"/>
      <c r="D27" s="18"/>
      <c r="E27" s="18"/>
      <c r="F27" s="18"/>
      <c r="G27" s="18"/>
      <c r="H27" s="22"/>
      <c r="I27" s="22"/>
      <c r="J27" s="22"/>
    </row>
    <row r="28" spans="1:10" ht="15.75" customHeight="1">
      <c r="A28" s="10">
        <f t="shared" si="0"/>
        <v>0</v>
      </c>
      <c r="B28" s="11"/>
      <c r="C28" s="11"/>
      <c r="D28" s="17"/>
      <c r="E28" s="17"/>
      <c r="F28" s="17"/>
      <c r="G28" s="17"/>
      <c r="H28" s="21"/>
      <c r="I28" s="21"/>
      <c r="J28" s="21"/>
    </row>
    <row r="29" spans="1:10" ht="15.75" customHeight="1">
      <c r="A29" s="10">
        <f t="shared" si="0"/>
        <v>0</v>
      </c>
      <c r="B29" s="12"/>
      <c r="C29" s="12"/>
      <c r="D29" s="18"/>
      <c r="E29" s="18"/>
      <c r="F29" s="18"/>
      <c r="G29" s="18"/>
      <c r="H29" s="22"/>
      <c r="I29" s="22"/>
      <c r="J29" s="22"/>
    </row>
    <row r="30" spans="1:10" ht="15.75" customHeight="1">
      <c r="A30" s="10">
        <f t="shared" si="0"/>
        <v>0</v>
      </c>
      <c r="B30" s="11"/>
      <c r="C30" s="11"/>
      <c r="D30" s="17"/>
      <c r="E30" s="17"/>
      <c r="F30" s="17"/>
      <c r="G30" s="17"/>
      <c r="H30" s="21"/>
      <c r="I30" s="21"/>
      <c r="J30" s="21"/>
    </row>
    <row r="31" spans="1:10" ht="15.75" customHeight="1">
      <c r="A31" s="10">
        <f t="shared" si="0"/>
        <v>0</v>
      </c>
      <c r="B31" s="12"/>
      <c r="C31" s="12"/>
      <c r="D31" s="18"/>
      <c r="E31" s="18"/>
      <c r="F31" s="18"/>
      <c r="G31" s="18"/>
      <c r="H31" s="22"/>
      <c r="I31" s="22"/>
      <c r="J31" s="22"/>
    </row>
    <row r="32" spans="1:10" ht="15.75" customHeight="1">
      <c r="A32" s="10">
        <f t="shared" si="0"/>
        <v>0</v>
      </c>
      <c r="B32" s="11"/>
      <c r="C32" s="11"/>
      <c r="D32" s="17"/>
      <c r="E32" s="17"/>
      <c r="F32" s="17"/>
      <c r="G32" s="17"/>
      <c r="H32" s="21"/>
      <c r="I32" s="21"/>
      <c r="J32" s="21"/>
    </row>
    <row r="33" spans="1:10" ht="15.75" customHeight="1">
      <c r="A33" s="10">
        <f t="shared" si="0"/>
        <v>0</v>
      </c>
      <c r="B33" s="12"/>
      <c r="C33" s="12"/>
      <c r="D33" s="18"/>
      <c r="E33" s="18"/>
      <c r="F33" s="18"/>
      <c r="G33" s="18"/>
      <c r="H33" s="22"/>
      <c r="I33" s="22"/>
      <c r="J33" s="22"/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345">
    <outlinePr summaryBelow="0" summaryRight="0"/>
  </sheetPr>
  <dimension ref="A1:Q1002"/>
  <sheetViews>
    <sheetView zoomScale="150" zoomScaleNormal="150" workbookViewId="0">
      <pane ySplit="12" topLeftCell="A26" activePane="bottomLeft" state="frozen"/>
      <selection pane="bottomLeft" activeCell="H3" sqref="H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3" width="6.6640625" style="40" bestFit="1" customWidth="1"/>
    <col min="4" max="4" width="7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2.5</v>
      </c>
      <c r="I2" s="2">
        <v>24.5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0.3</v>
      </c>
      <c r="I3" s="7">
        <f>COUNTIFS($A$12:$A$99,"&lt;="&amp;$B$2,$H$12:$H$99,"&gt;-1",I12:I99,"&lt;"&amp;I$2)/COUNTIFS($H$12:$H$99,"&gt;-1",$A$12:$A$99,"&lt;="&amp;$B$2,I$12:I$99,"&lt;&gt;"&amp;I$2)</f>
        <v>0.3</v>
      </c>
      <c r="J3" s="7">
        <f>COUNTIFS($A$12:$A$99,"&lt;="&amp;$B$2,$H$12:$H$99,"&gt;-1",J12:J99,"&lt;"&amp;J$2)/COUNTIFS($H$12:$H$99,"&gt;-1",$A$12:$A$99,"&lt;="&amp;$B$2,J$12:J$99,"&lt;&gt;"&amp;J$2)</f>
        <v>0.7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233.33333333333337</v>
      </c>
      <c r="I4" s="8">
        <f>IF(I3&gt;0.5, 100/(1-1/I3),100/I3-100)</f>
        <v>233.33333333333337</v>
      </c>
      <c r="J4" s="8">
        <f>IF(J3&gt;0.5, 100/(1-1/J3),100/J3-100)</f>
        <v>-233.33333333333331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0.33333333333333331</v>
      </c>
      <c r="I5" s="7">
        <f>COUNTIFS($A$12:$A$99,"&lt;="&amp;$B$2,$H$12:$H$99,"&gt;-1",$D$12:$D$99,"@*",I$12:I$99,"&lt;"&amp;I$2)/COUNTIFS($A$12:$A$99,"&lt;="&amp;$B$2,$H$12:$H$99,"&gt;-1",$D$12:$D$99,"@*",I$12:I$99,"&lt;&gt;"&amp;I$2)</f>
        <v>0.33333333333333331</v>
      </c>
      <c r="J5" s="7">
        <f>COUNTIFS($A$12:$A$99,"&lt;="&amp;$B$2,$H$12:$H$99,"&gt;-1",$D$12:$D$99,"@*",J$12:J$99,"&lt;"&amp;J$2)/COUNTIFS($A$12:$A$99,"&lt;="&amp;$B$2,$H$12:$H$99,"&gt;-1",$D$12:$D$99,"@*",J$12:J$99,"&lt;&gt;"&amp;J$2)</f>
        <v>0.5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200</v>
      </c>
      <c r="I6" s="8">
        <f>IF(I5&gt;0.5, 100/(1-1/I5),100/I5-100)</f>
        <v>200</v>
      </c>
      <c r="J6" s="8">
        <f>IF(J5&gt;0.5, 100/(1-1/J5),100/J5-100)</f>
        <v>100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0.25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0.25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B8" t="s">
        <v>476</v>
      </c>
      <c r="D8" s="8"/>
      <c r="G8" s="3" t="s">
        <v>2318</v>
      </c>
      <c r="H8" s="8">
        <f>IF(H7&gt;0.5, 100/(1-1/H7),100/H7-100)</f>
        <v>300</v>
      </c>
      <c r="I8" s="8">
        <f>IF(I7&gt;0.5, 100/(1-1/I7),100/I7-100)</f>
        <v>300</v>
      </c>
      <c r="J8" s="8" t="e">
        <f>IF(J7&gt;0.5, 100/(1-1/J7),100/J7-100)</f>
        <v>#DIV/0!</v>
      </c>
    </row>
    <row r="9" spans="1:17" ht="15.75" customHeight="1">
      <c r="A9" s="1"/>
      <c r="B9" s="1" t="s">
        <v>2994</v>
      </c>
      <c r="C9" s="1"/>
      <c r="D9" s="14"/>
      <c r="E9" s="14"/>
      <c r="F9" s="14"/>
      <c r="G9" s="23" t="s">
        <v>2321</v>
      </c>
      <c r="H9" s="24">
        <f>INDEX(espn!$I:$I,MATCH(B8,espn!$A:$A,0),1)</f>
        <v>3</v>
      </c>
      <c r="I9" s="24">
        <f>INDEX(espn!$J:$J,MATCH(B8,espn!$A:$A,0),1)</f>
        <v>31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2521</v>
      </c>
      <c r="C12" s="11" t="s">
        <v>2415</v>
      </c>
      <c r="D12" s="17" t="s">
        <v>2342</v>
      </c>
      <c r="E12" s="17" t="s">
        <v>2355</v>
      </c>
      <c r="F12" s="17" t="s">
        <v>2995</v>
      </c>
      <c r="G12" s="17" t="s">
        <v>2434</v>
      </c>
      <c r="H12" s="21">
        <v>3</v>
      </c>
      <c r="I12" s="21">
        <v>15</v>
      </c>
      <c r="J12" s="21">
        <v>0</v>
      </c>
    </row>
    <row r="13" spans="1:17" ht="15.75" customHeight="1">
      <c r="A13" s="10">
        <f t="shared" si="0"/>
        <v>21</v>
      </c>
      <c r="B13" s="12" t="s">
        <v>2550</v>
      </c>
      <c r="C13" s="12" t="s">
        <v>2415</v>
      </c>
      <c r="D13" s="18" t="s">
        <v>2342</v>
      </c>
      <c r="E13" s="18" t="s">
        <v>2410</v>
      </c>
      <c r="F13" s="18" t="s">
        <v>2996</v>
      </c>
      <c r="G13" s="18" t="s">
        <v>2677</v>
      </c>
      <c r="H13" s="22">
        <v>1</v>
      </c>
      <c r="I13" s="22">
        <v>3</v>
      </c>
      <c r="J13" s="22">
        <v>0</v>
      </c>
    </row>
    <row r="14" spans="1:17" ht="15.75" customHeight="1">
      <c r="A14" s="10">
        <f t="shared" si="0"/>
        <v>20</v>
      </c>
      <c r="B14" s="11" t="s">
        <v>2603</v>
      </c>
      <c r="C14" s="11" t="s">
        <v>2415</v>
      </c>
      <c r="D14" s="17" t="s">
        <v>2342</v>
      </c>
      <c r="E14" s="17" t="s">
        <v>2380</v>
      </c>
      <c r="F14" s="17" t="s">
        <v>2997</v>
      </c>
      <c r="G14" s="17" t="s">
        <v>2526</v>
      </c>
      <c r="H14" s="21">
        <v>8</v>
      </c>
      <c r="I14" s="21">
        <v>117</v>
      </c>
      <c r="J14" s="21">
        <v>1</v>
      </c>
    </row>
    <row r="15" spans="1:17" ht="15.75" customHeight="1">
      <c r="A15" s="10">
        <f t="shared" si="0"/>
        <v>19</v>
      </c>
      <c r="B15" s="12" t="s">
        <v>2402</v>
      </c>
      <c r="C15" s="12" t="s">
        <v>2415</v>
      </c>
      <c r="D15" s="18">
        <v>0</v>
      </c>
      <c r="E15" s="18" t="s">
        <v>2355</v>
      </c>
      <c r="F15" s="18" t="s">
        <v>2998</v>
      </c>
      <c r="G15" s="18" t="s">
        <v>2590</v>
      </c>
      <c r="H15" s="22">
        <v>4</v>
      </c>
      <c r="I15" s="22">
        <v>46</v>
      </c>
      <c r="J15" s="22">
        <v>1</v>
      </c>
    </row>
    <row r="16" spans="1:17" ht="15.75" customHeight="1">
      <c r="A16" s="10">
        <f t="shared" si="0"/>
        <v>18</v>
      </c>
      <c r="B16" s="11" t="s">
        <v>2406</v>
      </c>
      <c r="C16" s="11" t="s">
        <v>2415</v>
      </c>
      <c r="D16" s="17">
        <v>0</v>
      </c>
      <c r="E16" s="17" t="s">
        <v>2351</v>
      </c>
      <c r="F16" s="17" t="s">
        <v>2606</v>
      </c>
      <c r="G16" s="17" t="s">
        <v>2761</v>
      </c>
      <c r="H16" s="21">
        <v>6</v>
      </c>
      <c r="I16" s="21">
        <v>65</v>
      </c>
      <c r="J16" s="21">
        <v>1</v>
      </c>
    </row>
    <row r="17" spans="1:10" ht="15.75" customHeight="1">
      <c r="A17" s="10">
        <f t="shared" si="0"/>
        <v>17</v>
      </c>
      <c r="B17" s="12" t="s">
        <v>2481</v>
      </c>
      <c r="C17" s="12" t="s">
        <v>2415</v>
      </c>
      <c r="D17" s="18" t="s">
        <v>2342</v>
      </c>
      <c r="E17" s="18" t="s">
        <v>2403</v>
      </c>
      <c r="F17" s="18" t="s">
        <v>2999</v>
      </c>
      <c r="G17" s="18" t="s">
        <v>2354</v>
      </c>
      <c r="H17" s="22">
        <v>4</v>
      </c>
      <c r="I17" s="22">
        <v>17</v>
      </c>
      <c r="J17" s="22">
        <v>1</v>
      </c>
    </row>
    <row r="18" spans="1:10" ht="15.75" customHeight="1">
      <c r="A18" s="10">
        <f t="shared" si="0"/>
        <v>16</v>
      </c>
      <c r="B18" s="11" t="s">
        <v>2414</v>
      </c>
      <c r="C18" s="11" t="s">
        <v>2415</v>
      </c>
      <c r="D18" s="17">
        <v>0</v>
      </c>
      <c r="E18" s="17" t="s">
        <v>792</v>
      </c>
      <c r="F18" s="17" t="s">
        <v>3000</v>
      </c>
      <c r="G18" s="17" t="s">
        <v>2502</v>
      </c>
      <c r="H18" s="21">
        <v>2</v>
      </c>
      <c r="I18" s="21">
        <v>32</v>
      </c>
      <c r="J18" s="21">
        <v>0</v>
      </c>
    </row>
    <row r="19" spans="1:10" ht="15.75" customHeight="1">
      <c r="A19" s="10">
        <f t="shared" si="0"/>
        <v>15</v>
      </c>
      <c r="B19" s="12" t="s">
        <v>2417</v>
      </c>
      <c r="C19" s="12" t="s">
        <v>2415</v>
      </c>
      <c r="D19" s="18" t="s">
        <v>2342</v>
      </c>
      <c r="E19" s="18" t="s">
        <v>2366</v>
      </c>
      <c r="F19" s="18" t="s">
        <v>2618</v>
      </c>
      <c r="G19" s="18" t="s">
        <v>2868</v>
      </c>
      <c r="H19" s="22">
        <v>3</v>
      </c>
      <c r="I19" s="22">
        <v>20</v>
      </c>
      <c r="J19" s="22">
        <v>0</v>
      </c>
    </row>
    <row r="20" spans="1:10" ht="15.75" customHeight="1">
      <c r="A20" s="10">
        <f t="shared" si="0"/>
        <v>14</v>
      </c>
      <c r="B20" s="11" t="s">
        <v>2419</v>
      </c>
      <c r="C20" s="11" t="s">
        <v>2415</v>
      </c>
      <c r="D20" s="17">
        <v>0</v>
      </c>
      <c r="E20" s="17" t="s">
        <v>2548</v>
      </c>
      <c r="F20" s="17" t="s">
        <v>3001</v>
      </c>
      <c r="G20" s="17" t="s">
        <v>2565</v>
      </c>
      <c r="H20" s="21">
        <v>7</v>
      </c>
      <c r="I20" s="21">
        <v>82</v>
      </c>
      <c r="J20" s="21">
        <v>0</v>
      </c>
    </row>
    <row r="21" spans="1:10" ht="15.75" customHeight="1">
      <c r="A21" s="10">
        <f t="shared" si="0"/>
        <v>13</v>
      </c>
      <c r="B21" s="12" t="s">
        <v>2422</v>
      </c>
      <c r="C21" s="12" t="s">
        <v>2415</v>
      </c>
      <c r="D21" s="18" t="s">
        <v>2342</v>
      </c>
      <c r="E21" s="18" t="s">
        <v>2496</v>
      </c>
      <c r="F21" s="18" t="s">
        <v>3002</v>
      </c>
      <c r="G21" s="18" t="s">
        <v>2354</v>
      </c>
      <c r="H21" s="22">
        <v>7</v>
      </c>
      <c r="I21" s="22">
        <v>45</v>
      </c>
      <c r="J21" s="22">
        <v>0</v>
      </c>
    </row>
    <row r="22" spans="1:10" ht="15.75" customHeight="1">
      <c r="A22" s="10">
        <f t="shared" si="0"/>
        <v>12</v>
      </c>
      <c r="B22" s="11" t="s">
        <v>2639</v>
      </c>
      <c r="C22" s="11" t="s">
        <v>2468</v>
      </c>
      <c r="D22" s="17" t="s">
        <v>2342</v>
      </c>
      <c r="E22" s="17" t="s">
        <v>2494</v>
      </c>
      <c r="F22" s="17" t="s">
        <v>2421</v>
      </c>
      <c r="G22" s="17" t="s">
        <v>2619</v>
      </c>
      <c r="H22" s="21">
        <v>2</v>
      </c>
      <c r="I22" s="21">
        <v>15</v>
      </c>
      <c r="J22" s="21">
        <v>0</v>
      </c>
    </row>
    <row r="23" spans="1:10" ht="15.75" customHeight="1">
      <c r="A23" s="10">
        <f t="shared" si="0"/>
        <v>11</v>
      </c>
      <c r="B23" s="12" t="s">
        <v>2641</v>
      </c>
      <c r="C23" s="12" t="s">
        <v>2468</v>
      </c>
      <c r="D23" s="18">
        <v>0</v>
      </c>
      <c r="E23" s="18" t="s">
        <v>2474</v>
      </c>
      <c r="F23" s="18" t="s">
        <v>2973</v>
      </c>
      <c r="G23" s="18" t="s">
        <v>2901</v>
      </c>
      <c r="H23" s="22">
        <v>2</v>
      </c>
      <c r="I23" s="22">
        <v>22</v>
      </c>
      <c r="J23" s="22">
        <v>0</v>
      </c>
    </row>
    <row r="24" spans="1:10" ht="15.75" customHeight="1">
      <c r="A24" s="10">
        <f t="shared" si="0"/>
        <v>10</v>
      </c>
      <c r="B24" s="11" t="s">
        <v>2642</v>
      </c>
      <c r="C24" s="11" t="s">
        <v>2468</v>
      </c>
      <c r="D24" s="17">
        <v>0</v>
      </c>
      <c r="E24" s="17" t="s">
        <v>2395</v>
      </c>
      <c r="F24" s="17" t="s">
        <v>2640</v>
      </c>
      <c r="G24" s="17" t="s">
        <v>2530</v>
      </c>
      <c r="H24" s="21">
        <v>3</v>
      </c>
      <c r="I24" s="21">
        <v>25</v>
      </c>
      <c r="J24" s="21">
        <v>0</v>
      </c>
    </row>
    <row r="25" spans="1:10" ht="15.75" customHeight="1">
      <c r="A25" s="10">
        <f t="shared" si="0"/>
        <v>9</v>
      </c>
      <c r="B25" s="12" t="s">
        <v>2644</v>
      </c>
      <c r="C25" s="12" t="s">
        <v>2468</v>
      </c>
      <c r="D25" s="18" t="s">
        <v>2342</v>
      </c>
      <c r="E25" s="18" t="s">
        <v>2383</v>
      </c>
      <c r="F25" s="18" t="s">
        <v>2974</v>
      </c>
      <c r="G25" s="18" t="s">
        <v>2532</v>
      </c>
      <c r="H25" s="22">
        <v>5</v>
      </c>
      <c r="I25" s="22">
        <v>34</v>
      </c>
      <c r="J25" s="22">
        <v>1</v>
      </c>
    </row>
    <row r="26" spans="1:10" ht="15.75" customHeight="1">
      <c r="A26" s="10">
        <f t="shared" si="0"/>
        <v>8</v>
      </c>
      <c r="B26" s="11" t="s">
        <v>2646</v>
      </c>
      <c r="C26" s="11" t="s">
        <v>2468</v>
      </c>
      <c r="D26" s="17">
        <v>0</v>
      </c>
      <c r="E26" s="17" t="s">
        <v>2420</v>
      </c>
      <c r="F26" s="17" t="s">
        <v>2975</v>
      </c>
      <c r="G26" s="17" t="s">
        <v>2434</v>
      </c>
      <c r="H26" s="21">
        <v>5</v>
      </c>
      <c r="I26" s="21">
        <v>57</v>
      </c>
      <c r="J26" s="21">
        <v>0</v>
      </c>
    </row>
    <row r="27" spans="1:10" ht="15.75" customHeight="1">
      <c r="A27" s="10">
        <f t="shared" si="0"/>
        <v>7</v>
      </c>
      <c r="B27" s="12" t="s">
        <v>2649</v>
      </c>
      <c r="C27" s="12" t="s">
        <v>2468</v>
      </c>
      <c r="D27" s="18" t="s">
        <v>2342</v>
      </c>
      <c r="E27" s="18" t="s">
        <v>2479</v>
      </c>
      <c r="F27" s="18" t="s">
        <v>2831</v>
      </c>
      <c r="G27" s="18" t="s">
        <v>2677</v>
      </c>
      <c r="H27" s="22">
        <v>5</v>
      </c>
      <c r="I27" s="22">
        <v>52</v>
      </c>
      <c r="J27" s="22">
        <v>0</v>
      </c>
    </row>
    <row r="28" spans="1:10" ht="15.75" customHeight="1">
      <c r="A28" s="10">
        <f t="shared" si="0"/>
        <v>6</v>
      </c>
      <c r="B28" s="11" t="s">
        <v>2851</v>
      </c>
      <c r="C28" s="11" t="s">
        <v>2468</v>
      </c>
      <c r="D28" s="17">
        <v>0</v>
      </c>
      <c r="E28" s="17" t="s">
        <v>2574</v>
      </c>
      <c r="F28" s="17" t="s">
        <v>2977</v>
      </c>
      <c r="G28" s="17" t="s">
        <v>2524</v>
      </c>
      <c r="H28" s="21">
        <v>1</v>
      </c>
      <c r="I28" s="21">
        <v>11</v>
      </c>
      <c r="J28" s="21">
        <v>0</v>
      </c>
    </row>
    <row r="29" spans="1:10" ht="15.75" customHeight="1">
      <c r="A29" s="10">
        <f t="shared" si="0"/>
        <v>5</v>
      </c>
      <c r="B29" s="12" t="s">
        <v>2654</v>
      </c>
      <c r="C29" s="12" t="s">
        <v>2468</v>
      </c>
      <c r="D29" s="18">
        <v>0</v>
      </c>
      <c r="E29" s="18" t="s">
        <v>2410</v>
      </c>
      <c r="F29" s="18" t="s">
        <v>2666</v>
      </c>
      <c r="G29" s="18" t="s">
        <v>2569</v>
      </c>
      <c r="H29" s="22">
        <v>3</v>
      </c>
      <c r="I29" s="22">
        <v>33</v>
      </c>
      <c r="J29" s="22">
        <v>0</v>
      </c>
    </row>
    <row r="30" spans="1:10" ht="15.75" customHeight="1">
      <c r="A30" s="10">
        <f t="shared" si="0"/>
        <v>4</v>
      </c>
      <c r="B30" s="11" t="s">
        <v>2656</v>
      </c>
      <c r="C30" s="11" t="s">
        <v>2468</v>
      </c>
      <c r="D30" s="17" t="s">
        <v>2342</v>
      </c>
      <c r="E30" s="17" t="s">
        <v>2548</v>
      </c>
      <c r="F30" s="17" t="s">
        <v>2978</v>
      </c>
      <c r="G30" s="17" t="s">
        <v>2677</v>
      </c>
      <c r="H30" s="21">
        <v>2</v>
      </c>
      <c r="I30" s="21">
        <v>13</v>
      </c>
      <c r="J30" s="21">
        <v>1</v>
      </c>
    </row>
    <row r="31" spans="1:10" ht="15.75" customHeight="1">
      <c r="A31" s="10">
        <f t="shared" si="0"/>
        <v>3</v>
      </c>
      <c r="B31" s="12" t="s">
        <v>2657</v>
      </c>
      <c r="C31" s="12" t="s">
        <v>2468</v>
      </c>
      <c r="D31" s="18" t="s">
        <v>2342</v>
      </c>
      <c r="E31" s="18" t="s">
        <v>2558</v>
      </c>
      <c r="F31" s="18" t="s">
        <v>2979</v>
      </c>
      <c r="G31" s="18" t="s">
        <v>2500</v>
      </c>
      <c r="H31" s="22">
        <v>2</v>
      </c>
      <c r="I31" s="22">
        <v>24</v>
      </c>
      <c r="J31" s="22">
        <v>0</v>
      </c>
    </row>
    <row r="32" spans="1:10" ht="15.75" customHeight="1">
      <c r="A32" s="10">
        <f t="shared" si="0"/>
        <v>2</v>
      </c>
      <c r="B32" s="11" t="s">
        <v>2853</v>
      </c>
      <c r="C32" s="11" t="s">
        <v>2468</v>
      </c>
      <c r="D32" s="17" t="s">
        <v>2342</v>
      </c>
      <c r="E32" s="17" t="s">
        <v>287</v>
      </c>
      <c r="F32" s="17" t="s">
        <v>2981</v>
      </c>
      <c r="G32" s="17" t="s">
        <v>2677</v>
      </c>
      <c r="H32" s="21">
        <v>5</v>
      </c>
      <c r="I32" s="21">
        <v>41</v>
      </c>
      <c r="J32" s="21">
        <v>1</v>
      </c>
    </row>
    <row r="33" spans="1:10" ht="15.75" customHeight="1">
      <c r="A33" s="10">
        <f t="shared" si="0"/>
        <v>1</v>
      </c>
      <c r="B33" s="12" t="s">
        <v>2661</v>
      </c>
      <c r="C33" s="12" t="s">
        <v>2468</v>
      </c>
      <c r="D33" s="18" t="s">
        <v>2342</v>
      </c>
      <c r="E33" s="18" t="s">
        <v>2343</v>
      </c>
      <c r="F33" s="18" t="s">
        <v>2730</v>
      </c>
      <c r="G33" s="18" t="s">
        <v>2529</v>
      </c>
      <c r="H33" s="22">
        <v>7</v>
      </c>
      <c r="I33" s="22">
        <v>71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347">
    <outlinePr summaryBelow="0" summaryRight="0"/>
  </sheetPr>
  <dimension ref="A1:Q1002"/>
  <sheetViews>
    <sheetView workbookViewId="0">
      <selection activeCell="I2" sqref="I2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</v>
      </c>
      <c r="I2" s="2">
        <v>50.5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1</v>
      </c>
      <c r="J3" s="7">
        <f>COUNTIFS($A$12:$A$99,"&lt;="&amp;$B$2,$H$12:$H$99,"&gt;-1",J12:J99,"&lt;"&amp;J$2)/COUNTIFS($H$12:$H$99,"&gt;-1",$A$12:$A$99,"&lt;="&amp;$B$2,J$12:J$99,"&lt;&gt;"&amp;J$2)</f>
        <v>0.9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 t="e">
        <f>IF(I3&gt;0.5, 100/(1-1/I3),100/I3-100)</f>
        <v>#DIV/0!</v>
      </c>
      <c r="J4" s="8">
        <f>IF(J3&gt;0.5, 100/(1-1/J3),100/J3-100)</f>
        <v>-899.99999999999955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1</v>
      </c>
      <c r="J5" s="7">
        <f>COUNTIFS($A$12:$A$99,"&lt;="&amp;$B$2,$H$12:$H$99,"&gt;-1",$D$12:$D$99,"@*",J$12:J$99,"&lt;"&amp;J$2)/COUNTIFS($A$12:$A$99,"&lt;="&amp;$B$2,$H$12:$H$99,"&gt;-1",$D$12:$D$99,"@*",J$12:J$99,"&lt;&gt;"&amp;J$2)</f>
        <v>0.83333333333333337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 t="e">
        <f>IF(I5&gt;0.5, 100/(1-1/I5),100/I5-100)</f>
        <v>#DIV/0!</v>
      </c>
      <c r="J6" s="8">
        <f>IF(J5&gt;0.5, 100/(1-1/J5),100/J5-100)</f>
        <v>-500.00000000000011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1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B8" t="s">
        <v>3003</v>
      </c>
      <c r="D8" s="8"/>
      <c r="G8" s="3" t="s">
        <v>2318</v>
      </c>
      <c r="H8" s="8" t="e">
        <f>IF(H7&gt;0.5, 100/(1-1/H7),100/H7-100)</f>
        <v>#DIV/0!</v>
      </c>
      <c r="I8" s="8" t="e">
        <f>IF(I7&gt;0.5, 100/(1-1/I7),100/I7-100)</f>
        <v>#DIV/0!</v>
      </c>
      <c r="J8" s="8" t="e">
        <f>IF(J7&gt;0.5, 100/(1-1/J7),100/J7-100)</f>
        <v>#DIV/0!</v>
      </c>
    </row>
    <row r="9" spans="1:17" ht="15.75" customHeight="1">
      <c r="A9" s="1"/>
      <c r="B9" s="1" t="s">
        <v>3004</v>
      </c>
      <c r="C9" s="1"/>
      <c r="D9" s="14"/>
      <c r="E9" s="14"/>
      <c r="F9" s="14"/>
      <c r="G9" s="23" t="s">
        <v>2321</v>
      </c>
      <c r="H9" s="24" t="e">
        <f>INDEX(espn!$I:$I,MATCH(B8,espn!$A:$A,0),1)</f>
        <v>#N/A</v>
      </c>
      <c r="I9" s="24" t="e">
        <f>INDEX(espn!$J:$J,MATCH(B8,espn!$A:$A,0),1)</f>
        <v>#N/A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2362</v>
      </c>
      <c r="C12" s="11" t="s">
        <v>2468</v>
      </c>
      <c r="D12" s="17" t="s">
        <v>2342</v>
      </c>
      <c r="E12" s="17" t="s">
        <v>2474</v>
      </c>
      <c r="F12" s="17" t="s">
        <v>3005</v>
      </c>
      <c r="G12" s="17" t="s">
        <v>2569</v>
      </c>
      <c r="H12" s="21">
        <v>5</v>
      </c>
      <c r="I12" s="21">
        <v>63</v>
      </c>
      <c r="J12" s="21">
        <v>1</v>
      </c>
    </row>
    <row r="13" spans="1:17" ht="15.75" customHeight="1">
      <c r="A13" s="10">
        <f t="shared" si="0"/>
        <v>21</v>
      </c>
      <c r="B13" s="12" t="s">
        <v>2365</v>
      </c>
      <c r="C13" s="12" t="s">
        <v>2468</v>
      </c>
      <c r="D13" s="18" t="s">
        <v>2342</v>
      </c>
      <c r="E13" s="18" t="s">
        <v>2574</v>
      </c>
      <c r="F13" s="18" t="s">
        <v>3006</v>
      </c>
      <c r="G13" s="18" t="s">
        <v>2567</v>
      </c>
      <c r="H13" s="22">
        <v>3</v>
      </c>
      <c r="I13" s="22">
        <v>8</v>
      </c>
      <c r="J13" s="22">
        <v>0</v>
      </c>
    </row>
    <row r="14" spans="1:17" ht="15.75" customHeight="1">
      <c r="A14" s="10">
        <f t="shared" si="0"/>
        <v>20</v>
      </c>
      <c r="B14" s="11" t="s">
        <v>2369</v>
      </c>
      <c r="C14" s="11" t="s">
        <v>2468</v>
      </c>
      <c r="D14" s="17">
        <v>0</v>
      </c>
      <c r="E14" s="17" t="s">
        <v>792</v>
      </c>
      <c r="F14" s="17" t="s">
        <v>2899</v>
      </c>
      <c r="G14" s="17" t="s">
        <v>2532</v>
      </c>
      <c r="H14" s="21">
        <v>3</v>
      </c>
      <c r="I14" s="21">
        <v>35</v>
      </c>
      <c r="J14" s="21">
        <v>0</v>
      </c>
    </row>
    <row r="15" spans="1:17" ht="15.75" customHeight="1">
      <c r="A15" s="10">
        <f t="shared" si="0"/>
        <v>19</v>
      </c>
      <c r="B15" s="12" t="s">
        <v>2373</v>
      </c>
      <c r="C15" s="12" t="s">
        <v>2468</v>
      </c>
      <c r="D15" s="18" t="s">
        <v>2342</v>
      </c>
      <c r="E15" s="18" t="s">
        <v>2391</v>
      </c>
      <c r="F15" s="18" t="s">
        <v>2838</v>
      </c>
      <c r="G15" s="18" t="s">
        <v>2753</v>
      </c>
      <c r="H15" s="22">
        <v>3</v>
      </c>
      <c r="I15" s="22">
        <v>30</v>
      </c>
      <c r="J15" s="22">
        <v>0</v>
      </c>
    </row>
    <row r="16" spans="1:17" ht="15.75" customHeight="1">
      <c r="A16" s="10">
        <f t="shared" si="0"/>
        <v>18</v>
      </c>
      <c r="B16" s="11" t="s">
        <v>2376</v>
      </c>
      <c r="C16" s="11" t="s">
        <v>2468</v>
      </c>
      <c r="D16" s="17">
        <v>0</v>
      </c>
      <c r="E16" s="17" t="s">
        <v>2474</v>
      </c>
      <c r="F16" s="17" t="s">
        <v>2962</v>
      </c>
      <c r="G16" s="17" t="s">
        <v>2674</v>
      </c>
      <c r="H16" s="21">
        <v>3</v>
      </c>
      <c r="I16" s="21">
        <v>73</v>
      </c>
      <c r="J16" s="21">
        <v>1</v>
      </c>
    </row>
    <row r="17" spans="1:10" ht="15.75" customHeight="1">
      <c r="A17" s="10">
        <f t="shared" si="0"/>
        <v>17</v>
      </c>
      <c r="B17" s="12" t="s">
        <v>2379</v>
      </c>
      <c r="C17" s="12" t="s">
        <v>2468</v>
      </c>
      <c r="D17" s="18" t="s">
        <v>2342</v>
      </c>
      <c r="E17" s="18" t="s">
        <v>2494</v>
      </c>
      <c r="F17" s="18" t="s">
        <v>2547</v>
      </c>
      <c r="G17" s="18" t="s">
        <v>2527</v>
      </c>
      <c r="H17" s="22">
        <v>3</v>
      </c>
      <c r="I17" s="22">
        <v>62</v>
      </c>
      <c r="J17" s="22">
        <v>0</v>
      </c>
    </row>
    <row r="18" spans="1:10" ht="15.75" customHeight="1">
      <c r="A18" s="10">
        <f t="shared" si="0"/>
        <v>16</v>
      </c>
      <c r="B18" s="11" t="s">
        <v>2386</v>
      </c>
      <c r="C18" s="11" t="s">
        <v>2468</v>
      </c>
      <c r="D18" s="17">
        <v>0</v>
      </c>
      <c r="E18" s="17" t="s">
        <v>2558</v>
      </c>
      <c r="F18" s="17" t="s">
        <v>2987</v>
      </c>
      <c r="G18" s="17" t="s">
        <v>2432</v>
      </c>
      <c r="H18" s="21">
        <v>4</v>
      </c>
      <c r="I18" s="21">
        <v>37</v>
      </c>
      <c r="J18" s="21">
        <v>1</v>
      </c>
    </row>
    <row r="19" spans="1:10" ht="15.75" customHeight="1">
      <c r="A19" s="10">
        <f t="shared" si="0"/>
        <v>15</v>
      </c>
      <c r="B19" s="12" t="s">
        <v>2390</v>
      </c>
      <c r="C19" s="12" t="s">
        <v>2468</v>
      </c>
      <c r="D19" s="18" t="s">
        <v>2342</v>
      </c>
      <c r="E19" s="18" t="s">
        <v>2343</v>
      </c>
      <c r="F19" s="18" t="s">
        <v>2630</v>
      </c>
      <c r="G19" s="18" t="s">
        <v>2799</v>
      </c>
      <c r="H19" s="22">
        <v>0</v>
      </c>
      <c r="I19" s="22">
        <v>0</v>
      </c>
      <c r="J19" s="22">
        <v>0</v>
      </c>
    </row>
    <row r="20" spans="1:10" ht="15.75" customHeight="1">
      <c r="A20" s="10">
        <f t="shared" si="0"/>
        <v>14</v>
      </c>
      <c r="B20" s="11" t="s">
        <v>2414</v>
      </c>
      <c r="C20" s="11" t="s">
        <v>2468</v>
      </c>
      <c r="D20" s="17">
        <v>0</v>
      </c>
      <c r="E20" s="17" t="s">
        <v>2474</v>
      </c>
      <c r="F20" s="17" t="s">
        <v>2970</v>
      </c>
      <c r="G20" s="17" t="s">
        <v>2714</v>
      </c>
      <c r="H20" s="21">
        <v>1</v>
      </c>
      <c r="I20" s="21">
        <v>4</v>
      </c>
      <c r="J20" s="21">
        <v>0</v>
      </c>
    </row>
    <row r="21" spans="1:10" ht="15.75" customHeight="1">
      <c r="A21" s="10">
        <f t="shared" si="0"/>
        <v>13</v>
      </c>
      <c r="B21" s="12" t="s">
        <v>2422</v>
      </c>
      <c r="C21" s="12" t="s">
        <v>2468</v>
      </c>
      <c r="D21" s="18" t="s">
        <v>2342</v>
      </c>
      <c r="E21" s="18" t="s">
        <v>2474</v>
      </c>
      <c r="F21" s="18" t="s">
        <v>2972</v>
      </c>
      <c r="G21" s="18" t="s">
        <v>2401</v>
      </c>
      <c r="H21" s="22">
        <v>0</v>
      </c>
      <c r="I21" s="22">
        <v>0</v>
      </c>
      <c r="J21" s="22">
        <v>0</v>
      </c>
    </row>
    <row r="22" spans="1:10" ht="15.75" customHeight="1">
      <c r="A22" s="10">
        <f t="shared" si="0"/>
        <v>12</v>
      </c>
      <c r="B22" s="11" t="s">
        <v>2639</v>
      </c>
      <c r="C22" s="11" t="s">
        <v>2468</v>
      </c>
      <c r="D22" s="17" t="s">
        <v>2342</v>
      </c>
      <c r="E22" s="17" t="s">
        <v>2494</v>
      </c>
      <c r="F22" s="17" t="s">
        <v>2421</v>
      </c>
      <c r="G22" s="17" t="s">
        <v>2447</v>
      </c>
      <c r="H22" s="21">
        <v>3</v>
      </c>
      <c r="I22" s="21">
        <v>50</v>
      </c>
      <c r="J22" s="21">
        <v>1</v>
      </c>
    </row>
    <row r="23" spans="1:10" ht="15.75" customHeight="1">
      <c r="A23" s="10">
        <f t="shared" si="0"/>
        <v>11</v>
      </c>
      <c r="B23" s="12" t="s">
        <v>2646</v>
      </c>
      <c r="C23" s="12" t="s">
        <v>2468</v>
      </c>
      <c r="D23" s="18">
        <v>0</v>
      </c>
      <c r="E23" s="18" t="s">
        <v>2420</v>
      </c>
      <c r="F23" s="18" t="s">
        <v>2975</v>
      </c>
      <c r="G23" s="18" t="s">
        <v>2364</v>
      </c>
      <c r="H23" s="22">
        <v>1</v>
      </c>
      <c r="I23" s="22">
        <v>6</v>
      </c>
      <c r="J23" s="22">
        <v>0</v>
      </c>
    </row>
    <row r="24" spans="1:10" ht="15.75" customHeight="1">
      <c r="A24" s="10">
        <f t="shared" si="0"/>
        <v>10</v>
      </c>
      <c r="B24" s="11" t="s">
        <v>2649</v>
      </c>
      <c r="C24" s="11" t="s">
        <v>2468</v>
      </c>
      <c r="D24" s="17" t="s">
        <v>2342</v>
      </c>
      <c r="E24" s="17" t="s">
        <v>2479</v>
      </c>
      <c r="F24" s="17" t="s">
        <v>2831</v>
      </c>
      <c r="G24" s="17" t="s">
        <v>2381</v>
      </c>
      <c r="H24" s="21">
        <v>1</v>
      </c>
      <c r="I24" s="21">
        <v>7</v>
      </c>
      <c r="J24" s="21">
        <v>0</v>
      </c>
    </row>
    <row r="25" spans="1:10" ht="15.75" customHeight="1">
      <c r="A25" s="10">
        <f t="shared" si="0"/>
        <v>9</v>
      </c>
      <c r="B25" s="12" t="s">
        <v>2888</v>
      </c>
      <c r="C25" s="12" t="s">
        <v>2468</v>
      </c>
      <c r="D25" s="18" t="s">
        <v>2342</v>
      </c>
      <c r="E25" s="18" t="s">
        <v>2474</v>
      </c>
      <c r="F25" s="18" t="s">
        <v>2608</v>
      </c>
      <c r="G25" s="18" t="s">
        <v>2873</v>
      </c>
      <c r="H25" s="22">
        <v>2</v>
      </c>
      <c r="I25" s="22">
        <v>20</v>
      </c>
      <c r="J25" s="22">
        <v>1</v>
      </c>
    </row>
    <row r="26" spans="1:10" ht="15.75" customHeight="1">
      <c r="A26" s="10">
        <f t="shared" si="0"/>
        <v>8</v>
      </c>
      <c r="B26" s="11" t="s">
        <v>2651</v>
      </c>
      <c r="C26" s="11" t="s">
        <v>2468</v>
      </c>
      <c r="D26" s="17">
        <v>0</v>
      </c>
      <c r="E26" s="17" t="s">
        <v>2647</v>
      </c>
      <c r="F26" s="17" t="s">
        <v>2976</v>
      </c>
      <c r="G26" s="17" t="s">
        <v>2580</v>
      </c>
      <c r="H26" s="21">
        <v>1</v>
      </c>
      <c r="I26" s="21">
        <v>19</v>
      </c>
      <c r="J26" s="21">
        <v>0</v>
      </c>
    </row>
    <row r="27" spans="1:10" ht="15.75" customHeight="1">
      <c r="A27" s="10">
        <f t="shared" si="0"/>
        <v>7</v>
      </c>
      <c r="B27" s="12" t="s">
        <v>2851</v>
      </c>
      <c r="C27" s="12" t="s">
        <v>2468</v>
      </c>
      <c r="D27" s="18">
        <v>0</v>
      </c>
      <c r="E27" s="18" t="s">
        <v>2574</v>
      </c>
      <c r="F27" s="18" t="s">
        <v>2977</v>
      </c>
      <c r="G27" s="18" t="s">
        <v>2614</v>
      </c>
      <c r="H27" s="22">
        <v>0</v>
      </c>
      <c r="I27" s="22">
        <v>0</v>
      </c>
      <c r="J27" s="22">
        <v>0</v>
      </c>
    </row>
    <row r="28" spans="1:10" ht="15.75" customHeight="1">
      <c r="A28" s="10">
        <f t="shared" si="0"/>
        <v>6</v>
      </c>
      <c r="B28" s="11" t="s">
        <v>2654</v>
      </c>
      <c r="C28" s="11" t="s">
        <v>2468</v>
      </c>
      <c r="D28" s="17">
        <v>0</v>
      </c>
      <c r="E28" s="17" t="s">
        <v>2410</v>
      </c>
      <c r="F28" s="17" t="s">
        <v>2666</v>
      </c>
      <c r="G28" s="17" t="s">
        <v>2766</v>
      </c>
      <c r="H28" s="21">
        <v>0</v>
      </c>
      <c r="I28" s="21">
        <v>0</v>
      </c>
      <c r="J28" s="21">
        <v>0</v>
      </c>
    </row>
    <row r="29" spans="1:10" ht="15.75" customHeight="1">
      <c r="A29" s="10">
        <f t="shared" si="0"/>
        <v>5</v>
      </c>
      <c r="B29" s="12" t="s">
        <v>2656</v>
      </c>
      <c r="C29" s="12" t="s">
        <v>2468</v>
      </c>
      <c r="D29" s="18" t="s">
        <v>2342</v>
      </c>
      <c r="E29" s="18" t="s">
        <v>2548</v>
      </c>
      <c r="F29" s="18" t="s">
        <v>2978</v>
      </c>
      <c r="G29" s="18" t="s">
        <v>2873</v>
      </c>
      <c r="H29" s="22">
        <v>0</v>
      </c>
      <c r="I29" s="22">
        <v>0</v>
      </c>
      <c r="J29" s="22">
        <v>0</v>
      </c>
    </row>
    <row r="30" spans="1:10" ht="15.75" customHeight="1">
      <c r="A30" s="10">
        <f t="shared" si="0"/>
        <v>4</v>
      </c>
      <c r="B30" s="11" t="s">
        <v>2657</v>
      </c>
      <c r="C30" s="11" t="s">
        <v>2468</v>
      </c>
      <c r="D30" s="17" t="s">
        <v>2342</v>
      </c>
      <c r="E30" s="17" t="s">
        <v>2558</v>
      </c>
      <c r="F30" s="17" t="s">
        <v>2979</v>
      </c>
      <c r="G30" s="17" t="s">
        <v>2611</v>
      </c>
      <c r="H30" s="21">
        <v>1</v>
      </c>
      <c r="I30" s="21">
        <v>5</v>
      </c>
      <c r="J30" s="21">
        <v>0</v>
      </c>
    </row>
    <row r="31" spans="1:10" ht="15.75" customHeight="1">
      <c r="A31" s="10">
        <f t="shared" si="0"/>
        <v>3</v>
      </c>
      <c r="B31" s="12" t="s">
        <v>2659</v>
      </c>
      <c r="C31" s="12" t="s">
        <v>2468</v>
      </c>
      <c r="D31" s="18">
        <v>0</v>
      </c>
      <c r="E31" s="18" t="s">
        <v>2494</v>
      </c>
      <c r="F31" s="18" t="s">
        <v>2980</v>
      </c>
      <c r="G31" s="18" t="s">
        <v>2729</v>
      </c>
      <c r="H31" s="22">
        <v>3</v>
      </c>
      <c r="I31" s="22">
        <v>45</v>
      </c>
      <c r="J31" s="22">
        <v>0</v>
      </c>
    </row>
    <row r="32" spans="1:10" ht="15.75" customHeight="1">
      <c r="A32" s="10">
        <f t="shared" si="0"/>
        <v>2</v>
      </c>
      <c r="B32" s="11" t="s">
        <v>2853</v>
      </c>
      <c r="C32" s="11" t="s">
        <v>2468</v>
      </c>
      <c r="D32" s="17" t="s">
        <v>2342</v>
      </c>
      <c r="E32" s="17" t="s">
        <v>287</v>
      </c>
      <c r="F32" s="17" t="s">
        <v>2981</v>
      </c>
      <c r="G32" s="17" t="s">
        <v>2441</v>
      </c>
      <c r="H32" s="21">
        <v>1</v>
      </c>
      <c r="I32" s="21">
        <v>22</v>
      </c>
      <c r="J32" s="21">
        <v>0</v>
      </c>
    </row>
    <row r="33" spans="1:10" ht="15.75" customHeight="1">
      <c r="A33" s="10">
        <f t="shared" si="0"/>
        <v>1</v>
      </c>
      <c r="B33" s="12" t="s">
        <v>2661</v>
      </c>
      <c r="C33" s="12" t="s">
        <v>2468</v>
      </c>
      <c r="D33" s="18" t="s">
        <v>2342</v>
      </c>
      <c r="E33" s="18" t="s">
        <v>2343</v>
      </c>
      <c r="F33" s="18" t="s">
        <v>2730</v>
      </c>
      <c r="G33" s="18" t="s">
        <v>2679</v>
      </c>
      <c r="H33" s="22">
        <v>4</v>
      </c>
      <c r="I33" s="22">
        <v>26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348">
    <outlinePr summaryBelow="0" summaryRight="0"/>
  </sheetPr>
  <dimension ref="A1:Q1002"/>
  <sheetViews>
    <sheetView workbookViewId="0">
      <selection activeCell="H3" sqref="H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2.5</v>
      </c>
      <c r="I2" s="2">
        <v>40.5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0.3</v>
      </c>
      <c r="I3" s="7">
        <f>COUNTIFS($A$12:$A$99,"&lt;="&amp;$B$2,$H$12:$H$99,"&gt;-1",I12:I99,"&lt;"&amp;I$2)/COUNTIFS($H$12:$H$99,"&gt;-1",$A$12:$A$99,"&lt;="&amp;$B$2,I$12:I$99,"&lt;&gt;"&amp;I$2)</f>
        <v>0.4</v>
      </c>
      <c r="J3" s="7">
        <f>COUNTIFS($A$12:$A$99,"&lt;="&amp;$B$2,$H$12:$H$99,"&gt;-1",J12:J99,"&lt;"&amp;J$2)/COUNTIFS($H$12:$H$99,"&gt;-1",$A$12:$A$99,"&lt;="&amp;$B$2,J$12:J$99,"&lt;&gt;"&amp;J$2)</f>
        <v>0.6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233.33333333333337</v>
      </c>
      <c r="I4" s="8">
        <f>IF(I3&gt;0.5, 100/(1-1/I3),100/I3-100)</f>
        <v>150</v>
      </c>
      <c r="J4" s="8">
        <f>IF(J3&gt;0.5, 100/(1-1/J3),100/J3-100)</f>
        <v>-149.99999999999997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0.4</v>
      </c>
      <c r="I5" s="7">
        <f>COUNTIFS($A$12:$A$99,"&lt;="&amp;$B$2,$H$12:$H$99,"&gt;-1",$D$12:$D$99,"@*",I$12:I$99,"&lt;"&amp;I$2)/COUNTIFS($A$12:$A$99,"&lt;="&amp;$B$2,$H$12:$H$99,"&gt;-1",$D$12:$D$99,"@*",I$12:I$99,"&lt;&gt;"&amp;I$2)</f>
        <v>0.4</v>
      </c>
      <c r="J5" s="7">
        <f>COUNTIFS($A$12:$A$99,"&lt;="&amp;$B$2,$H$12:$H$99,"&gt;-1",$D$12:$D$99,"@*",J$12:J$99,"&lt;"&amp;J$2)/COUNTIFS($A$12:$A$99,"&lt;="&amp;$B$2,$H$12:$H$99,"&gt;-1",$D$12:$D$99,"@*",J$12:J$99,"&lt;&gt;"&amp;J$2)</f>
        <v>0.6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150</v>
      </c>
      <c r="I6" s="8">
        <f>IF(I5&gt;0.5, 100/(1-1/I5),100/I5-100)</f>
        <v>150</v>
      </c>
      <c r="J6" s="8">
        <f>IF(J5&gt;0.5, 100/(1-1/J5),100/J5-100)</f>
        <v>-149.99999999999997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0.2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0.4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0.6</v>
      </c>
    </row>
    <row r="8" spans="1:17" ht="15.75" customHeight="1">
      <c r="A8" s="1"/>
      <c r="B8" t="s">
        <v>315</v>
      </c>
      <c r="D8" s="8"/>
      <c r="G8" s="3" t="s">
        <v>2318</v>
      </c>
      <c r="H8" s="8">
        <f>IF(H7&gt;0.5, 100/(1-1/H7),100/H7-100)</f>
        <v>400</v>
      </c>
      <c r="I8" s="8">
        <f>IF(I7&gt;0.5, 100/(1-1/I7),100/I7-100)</f>
        <v>150</v>
      </c>
      <c r="J8" s="8">
        <f>IF(J7&gt;0.5, 100/(1-1/J7),100/J7-100)</f>
        <v>-149.99999999999997</v>
      </c>
    </row>
    <row r="9" spans="1:17" ht="15.75" customHeight="1">
      <c r="A9" s="1"/>
      <c r="B9" s="1" t="s">
        <v>3007</v>
      </c>
      <c r="C9" s="1"/>
      <c r="D9" s="14"/>
      <c r="E9" s="14"/>
      <c r="F9" s="14"/>
      <c r="G9" s="23" t="s">
        <v>2321</v>
      </c>
      <c r="H9" s="24">
        <f>INDEX(espn!$I:$I,MATCH(B8,espn!$A:$A,0),1)</f>
        <v>4</v>
      </c>
      <c r="I9" s="24">
        <f>INDEX(espn!$J:$J,MATCH(B8,espn!$A:$A,0),1)</f>
        <v>49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2386</v>
      </c>
      <c r="C12" s="11" t="s">
        <v>2468</v>
      </c>
      <c r="D12" s="17">
        <v>0</v>
      </c>
      <c r="E12" s="17" t="s">
        <v>2558</v>
      </c>
      <c r="F12" s="17" t="s">
        <v>2987</v>
      </c>
      <c r="G12" s="17" t="s">
        <v>2375</v>
      </c>
      <c r="H12" s="21">
        <v>2</v>
      </c>
      <c r="I12" s="21">
        <v>46</v>
      </c>
      <c r="J12" s="21">
        <v>0</v>
      </c>
    </row>
    <row r="13" spans="1:17" ht="15.75" customHeight="1">
      <c r="A13" s="10">
        <f t="shared" si="0"/>
        <v>21</v>
      </c>
      <c r="B13" s="12" t="s">
        <v>2406</v>
      </c>
      <c r="C13" s="12" t="s">
        <v>2468</v>
      </c>
      <c r="D13" s="18" t="s">
        <v>2342</v>
      </c>
      <c r="E13" s="18" t="s">
        <v>2347</v>
      </c>
      <c r="F13" s="18" t="s">
        <v>2759</v>
      </c>
      <c r="G13" s="18" t="s">
        <v>2560</v>
      </c>
      <c r="H13" s="22">
        <v>1</v>
      </c>
      <c r="I13" s="22">
        <v>2</v>
      </c>
      <c r="J13" s="22">
        <v>0</v>
      </c>
    </row>
    <row r="14" spans="1:17" ht="15.75" customHeight="1">
      <c r="A14" s="10">
        <f t="shared" si="0"/>
        <v>20</v>
      </c>
      <c r="B14" s="11" t="s">
        <v>2409</v>
      </c>
      <c r="C14" s="11" t="s">
        <v>2468</v>
      </c>
      <c r="D14" s="17" t="s">
        <v>2342</v>
      </c>
      <c r="E14" s="17" t="s">
        <v>2391</v>
      </c>
      <c r="F14" s="17" t="s">
        <v>2984</v>
      </c>
      <c r="G14" s="17" t="s">
        <v>2514</v>
      </c>
      <c r="H14" s="21">
        <v>0</v>
      </c>
      <c r="I14" s="21">
        <v>0</v>
      </c>
      <c r="J14" s="21">
        <v>0</v>
      </c>
    </row>
    <row r="15" spans="1:17" ht="15.75" customHeight="1">
      <c r="A15" s="10">
        <f t="shared" si="0"/>
        <v>19</v>
      </c>
      <c r="B15" s="12" t="s">
        <v>2481</v>
      </c>
      <c r="C15" s="12" t="s">
        <v>2468</v>
      </c>
      <c r="D15" s="18">
        <v>0</v>
      </c>
      <c r="E15" s="18" t="s">
        <v>2341</v>
      </c>
      <c r="F15" s="18" t="s">
        <v>2610</v>
      </c>
      <c r="G15" s="18" t="s">
        <v>2441</v>
      </c>
      <c r="H15" s="22">
        <v>1</v>
      </c>
      <c r="I15" s="22">
        <v>7</v>
      </c>
      <c r="J15" s="22">
        <v>1</v>
      </c>
    </row>
    <row r="16" spans="1:17" ht="15.75" customHeight="1">
      <c r="A16" s="10">
        <f t="shared" si="0"/>
        <v>18</v>
      </c>
      <c r="B16" s="11" t="s">
        <v>2470</v>
      </c>
      <c r="C16" s="11" t="s">
        <v>2468</v>
      </c>
      <c r="D16" s="17">
        <v>0</v>
      </c>
      <c r="E16" s="17" t="s">
        <v>2479</v>
      </c>
      <c r="F16" s="17" t="s">
        <v>2371</v>
      </c>
      <c r="G16" s="17" t="s">
        <v>2381</v>
      </c>
      <c r="H16" s="21">
        <v>0</v>
      </c>
      <c r="I16" s="21">
        <v>0</v>
      </c>
      <c r="J16" s="21">
        <v>0</v>
      </c>
    </row>
    <row r="17" spans="1:10" ht="15.75" customHeight="1">
      <c r="A17" s="10">
        <f t="shared" si="0"/>
        <v>17</v>
      </c>
      <c r="B17" s="12" t="s">
        <v>2471</v>
      </c>
      <c r="C17" s="12" t="s">
        <v>2468</v>
      </c>
      <c r="D17" s="18">
        <v>0</v>
      </c>
      <c r="E17" s="18" t="s">
        <v>2430</v>
      </c>
      <c r="F17" s="18" t="s">
        <v>2969</v>
      </c>
      <c r="G17" s="18" t="s">
        <v>2683</v>
      </c>
      <c r="H17" s="22">
        <v>0</v>
      </c>
      <c r="I17" s="22">
        <v>0</v>
      </c>
      <c r="J17" s="22">
        <v>0</v>
      </c>
    </row>
    <row r="18" spans="1:10" ht="15.75" customHeight="1">
      <c r="A18" s="10">
        <f t="shared" si="0"/>
        <v>16</v>
      </c>
      <c r="B18" s="11" t="s">
        <v>2412</v>
      </c>
      <c r="C18" s="11" t="s">
        <v>2468</v>
      </c>
      <c r="D18" s="17" t="s">
        <v>2342</v>
      </c>
      <c r="E18" s="17" t="s">
        <v>2479</v>
      </c>
      <c r="F18" s="17" t="s">
        <v>2482</v>
      </c>
      <c r="G18" s="17" t="s">
        <v>2611</v>
      </c>
      <c r="H18" s="21">
        <v>0</v>
      </c>
      <c r="I18" s="21">
        <v>0</v>
      </c>
      <c r="J18" s="21">
        <v>0</v>
      </c>
    </row>
    <row r="19" spans="1:10" ht="15.75" customHeight="1">
      <c r="A19" s="10">
        <f t="shared" si="0"/>
        <v>15</v>
      </c>
      <c r="B19" s="12" t="s">
        <v>2414</v>
      </c>
      <c r="C19" s="12" t="s">
        <v>2468</v>
      </c>
      <c r="D19" s="18">
        <v>0</v>
      </c>
      <c r="E19" s="18" t="s">
        <v>2474</v>
      </c>
      <c r="F19" s="18" t="s">
        <v>2970</v>
      </c>
      <c r="G19" s="18" t="s">
        <v>2405</v>
      </c>
      <c r="H19" s="22">
        <v>0</v>
      </c>
      <c r="I19" s="22">
        <v>0</v>
      </c>
      <c r="J19" s="22">
        <v>0</v>
      </c>
    </row>
    <row r="20" spans="1:10" ht="15.75" customHeight="1">
      <c r="A20" s="10">
        <f t="shared" si="0"/>
        <v>14</v>
      </c>
      <c r="B20" s="11" t="s">
        <v>2417</v>
      </c>
      <c r="C20" s="11" t="s">
        <v>2468</v>
      </c>
      <c r="D20" s="17" t="s">
        <v>2342</v>
      </c>
      <c r="E20" s="17" t="s">
        <v>2380</v>
      </c>
      <c r="F20" s="17" t="s">
        <v>2971</v>
      </c>
      <c r="G20" s="17" t="s">
        <v>2405</v>
      </c>
      <c r="H20" s="21">
        <v>0</v>
      </c>
      <c r="I20" s="21">
        <v>0</v>
      </c>
      <c r="J20" s="21">
        <v>0</v>
      </c>
    </row>
    <row r="21" spans="1:10" ht="15.75" customHeight="1">
      <c r="A21" s="10">
        <f t="shared" si="0"/>
        <v>13</v>
      </c>
      <c r="B21" s="12" t="s">
        <v>2419</v>
      </c>
      <c r="C21" s="12" t="s">
        <v>2468</v>
      </c>
      <c r="D21" s="18">
        <v>0</v>
      </c>
      <c r="E21" s="18" t="s">
        <v>2494</v>
      </c>
      <c r="F21" s="18" t="s">
        <v>2836</v>
      </c>
      <c r="G21" s="18" t="s">
        <v>2405</v>
      </c>
      <c r="H21" s="22">
        <v>0</v>
      </c>
      <c r="I21" s="22">
        <v>0</v>
      </c>
      <c r="J21" s="22">
        <v>0</v>
      </c>
    </row>
    <row r="22" spans="1:10" ht="15.75" customHeight="1">
      <c r="A22" s="10">
        <f t="shared" si="0"/>
        <v>12</v>
      </c>
      <c r="B22" s="11" t="s">
        <v>2639</v>
      </c>
      <c r="C22" s="11" t="s">
        <v>2468</v>
      </c>
      <c r="D22" s="17" t="s">
        <v>2342</v>
      </c>
      <c r="E22" s="17" t="s">
        <v>2494</v>
      </c>
      <c r="F22" s="17" t="s">
        <v>2421</v>
      </c>
      <c r="G22" s="17" t="s">
        <v>2632</v>
      </c>
      <c r="H22" s="21">
        <v>1</v>
      </c>
      <c r="I22" s="21">
        <v>9</v>
      </c>
      <c r="J22" s="21">
        <v>0</v>
      </c>
    </row>
    <row r="23" spans="1:10" ht="15.75" customHeight="1">
      <c r="A23" s="10">
        <f t="shared" si="0"/>
        <v>11</v>
      </c>
      <c r="B23" s="12" t="s">
        <v>2641</v>
      </c>
      <c r="C23" s="12" t="s">
        <v>2468</v>
      </c>
      <c r="D23" s="18">
        <v>0</v>
      </c>
      <c r="E23" s="18" t="s">
        <v>2474</v>
      </c>
      <c r="F23" s="18" t="s">
        <v>2973</v>
      </c>
      <c r="G23" s="18" t="s">
        <v>2427</v>
      </c>
      <c r="H23" s="22">
        <v>0</v>
      </c>
      <c r="I23" s="22">
        <v>0</v>
      </c>
      <c r="J23" s="22">
        <v>0</v>
      </c>
    </row>
    <row r="24" spans="1:10" ht="15.75" customHeight="1">
      <c r="A24" s="10">
        <f t="shared" si="0"/>
        <v>10</v>
      </c>
      <c r="B24" s="11" t="s">
        <v>2646</v>
      </c>
      <c r="C24" s="11" t="s">
        <v>2468</v>
      </c>
      <c r="D24" s="17">
        <v>0</v>
      </c>
      <c r="E24" s="17" t="s">
        <v>2420</v>
      </c>
      <c r="F24" s="17" t="s">
        <v>2975</v>
      </c>
      <c r="G24" s="17" t="s">
        <v>2682</v>
      </c>
      <c r="H24" s="21">
        <v>3</v>
      </c>
      <c r="I24" s="21">
        <v>31</v>
      </c>
      <c r="J24" s="21">
        <v>1</v>
      </c>
    </row>
    <row r="25" spans="1:10" ht="15.75" customHeight="1">
      <c r="A25" s="10">
        <f t="shared" si="0"/>
        <v>9</v>
      </c>
      <c r="B25" s="12" t="s">
        <v>2649</v>
      </c>
      <c r="C25" s="12" t="s">
        <v>2468</v>
      </c>
      <c r="D25" s="18" t="s">
        <v>2342</v>
      </c>
      <c r="E25" s="18" t="s">
        <v>2479</v>
      </c>
      <c r="F25" s="18" t="s">
        <v>2831</v>
      </c>
      <c r="G25" s="18" t="s">
        <v>2873</v>
      </c>
      <c r="H25" s="22">
        <v>1</v>
      </c>
      <c r="I25" s="22">
        <v>13</v>
      </c>
      <c r="J25" s="22">
        <v>1</v>
      </c>
    </row>
    <row r="26" spans="1:10" ht="15.75" customHeight="1">
      <c r="A26" s="10">
        <f t="shared" si="0"/>
        <v>8</v>
      </c>
      <c r="B26" s="11" t="s">
        <v>2888</v>
      </c>
      <c r="C26" s="11" t="s">
        <v>2468</v>
      </c>
      <c r="D26" s="17" t="s">
        <v>2342</v>
      </c>
      <c r="E26" s="17" t="s">
        <v>2474</v>
      </c>
      <c r="F26" s="17" t="s">
        <v>2608</v>
      </c>
      <c r="G26" s="17" t="s">
        <v>2524</v>
      </c>
      <c r="H26" s="21">
        <v>6</v>
      </c>
      <c r="I26" s="21">
        <v>110</v>
      </c>
      <c r="J26" s="21">
        <v>0</v>
      </c>
    </row>
    <row r="27" spans="1:10" ht="15.75" customHeight="1">
      <c r="A27" s="10">
        <f t="shared" si="0"/>
        <v>7</v>
      </c>
      <c r="B27" s="12" t="s">
        <v>2651</v>
      </c>
      <c r="C27" s="12" t="s">
        <v>2468</v>
      </c>
      <c r="D27" s="18">
        <v>0</v>
      </c>
      <c r="E27" s="18" t="s">
        <v>2647</v>
      </c>
      <c r="F27" s="18" t="s">
        <v>2976</v>
      </c>
      <c r="G27" s="18" t="s">
        <v>2464</v>
      </c>
      <c r="H27" s="22">
        <v>1</v>
      </c>
      <c r="I27" s="22">
        <v>14</v>
      </c>
      <c r="J27" s="22">
        <v>0</v>
      </c>
    </row>
    <row r="28" spans="1:10" ht="15.75" customHeight="1">
      <c r="A28" s="10">
        <f t="shared" si="0"/>
        <v>6</v>
      </c>
      <c r="B28" s="11" t="s">
        <v>2851</v>
      </c>
      <c r="C28" s="11" t="s">
        <v>2468</v>
      </c>
      <c r="D28" s="17">
        <v>0</v>
      </c>
      <c r="E28" s="17" t="s">
        <v>2574</v>
      </c>
      <c r="F28" s="17" t="s">
        <v>2977</v>
      </c>
      <c r="G28" s="17" t="s">
        <v>2674</v>
      </c>
      <c r="H28" s="21">
        <v>3</v>
      </c>
      <c r="I28" s="21">
        <v>48</v>
      </c>
      <c r="J28" s="21">
        <v>0</v>
      </c>
    </row>
    <row r="29" spans="1:10" ht="15.75" customHeight="1">
      <c r="A29" s="10">
        <f t="shared" si="0"/>
        <v>5</v>
      </c>
      <c r="B29" s="12" t="s">
        <v>2654</v>
      </c>
      <c r="C29" s="12" t="s">
        <v>2468</v>
      </c>
      <c r="D29" s="18">
        <v>0</v>
      </c>
      <c r="E29" s="18" t="s">
        <v>2410</v>
      </c>
      <c r="F29" s="18" t="s">
        <v>2666</v>
      </c>
      <c r="G29" s="18" t="s">
        <v>2873</v>
      </c>
      <c r="H29" s="22">
        <v>3</v>
      </c>
      <c r="I29" s="22">
        <v>65</v>
      </c>
      <c r="J29" s="22">
        <v>0</v>
      </c>
    </row>
    <row r="30" spans="1:10" ht="15.75" customHeight="1">
      <c r="A30" s="10">
        <f t="shared" si="0"/>
        <v>4</v>
      </c>
      <c r="B30" s="11" t="s">
        <v>2656</v>
      </c>
      <c r="C30" s="11" t="s">
        <v>2468</v>
      </c>
      <c r="D30" s="17" t="s">
        <v>2342</v>
      </c>
      <c r="E30" s="17" t="s">
        <v>2548</v>
      </c>
      <c r="F30" s="17" t="s">
        <v>2978</v>
      </c>
      <c r="G30" s="17" t="s">
        <v>2729</v>
      </c>
      <c r="H30" s="21">
        <v>1</v>
      </c>
      <c r="I30" s="21">
        <v>15</v>
      </c>
      <c r="J30" s="21">
        <v>0</v>
      </c>
    </row>
    <row r="31" spans="1:10" ht="15.75" customHeight="1">
      <c r="A31" s="10">
        <f t="shared" si="0"/>
        <v>3</v>
      </c>
      <c r="B31" s="12" t="s">
        <v>2657</v>
      </c>
      <c r="C31" s="12" t="s">
        <v>2468</v>
      </c>
      <c r="D31" s="18" t="s">
        <v>2342</v>
      </c>
      <c r="E31" s="18" t="s">
        <v>2558</v>
      </c>
      <c r="F31" s="18" t="s">
        <v>2979</v>
      </c>
      <c r="G31" s="18" t="s">
        <v>2860</v>
      </c>
      <c r="H31" s="22">
        <v>6</v>
      </c>
      <c r="I31" s="22">
        <v>95</v>
      </c>
      <c r="J31" s="22">
        <v>1</v>
      </c>
    </row>
    <row r="32" spans="1:10" ht="15.75" customHeight="1">
      <c r="A32" s="10">
        <f t="shared" si="0"/>
        <v>2</v>
      </c>
      <c r="B32" s="11" t="s">
        <v>2659</v>
      </c>
      <c r="C32" s="11" t="s">
        <v>2468</v>
      </c>
      <c r="D32" s="17">
        <v>0</v>
      </c>
      <c r="E32" s="17" t="s">
        <v>2494</v>
      </c>
      <c r="F32" s="17" t="s">
        <v>2980</v>
      </c>
      <c r="G32" s="17" t="s">
        <v>2532</v>
      </c>
      <c r="H32" s="21">
        <v>6</v>
      </c>
      <c r="I32" s="21">
        <v>68</v>
      </c>
      <c r="J32" s="21">
        <v>1</v>
      </c>
    </row>
    <row r="33" spans="1:10" ht="15.75" customHeight="1">
      <c r="A33" s="10">
        <f t="shared" si="0"/>
        <v>1</v>
      </c>
      <c r="B33" s="12" t="s">
        <v>2853</v>
      </c>
      <c r="C33" s="12" t="s">
        <v>2468</v>
      </c>
      <c r="D33" s="18" t="s">
        <v>2342</v>
      </c>
      <c r="E33" s="18" t="s">
        <v>287</v>
      </c>
      <c r="F33" s="18" t="s">
        <v>2981</v>
      </c>
      <c r="G33" s="18" t="s">
        <v>2529</v>
      </c>
      <c r="H33" s="22">
        <v>4</v>
      </c>
      <c r="I33" s="22">
        <v>76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115">
    <outlinePr summaryBelow="0" summaryRight="0"/>
  </sheetPr>
  <dimension ref="A1:Q1002"/>
  <sheetViews>
    <sheetView topLeftCell="A2" workbookViewId="0">
      <selection activeCell="I3" sqref="I3"/>
    </sheetView>
  </sheetViews>
  <sheetFormatPr baseColWidth="10" defaultColWidth="14.5" defaultRowHeight="15.75" customHeight="1"/>
  <cols>
    <col min="1" max="1" width="8.83203125" style="40" customWidth="1"/>
    <col min="2" max="2" width="13" style="40" bestFit="1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9.33203125" style="40" bestFit="1" customWidth="1"/>
    <col min="9" max="9" width="7.5" style="40" customWidth="1"/>
    <col min="10" max="10" width="11.83203125" style="40" customWidth="1"/>
    <col min="11" max="11" width="7.83203125" style="40" customWidth="1"/>
    <col min="12" max="12" width="9.5" style="40" customWidth="1"/>
    <col min="13" max="13" width="10.5" style="40" customWidth="1"/>
    <col min="14" max="14" width="13" style="40" customWidth="1"/>
  </cols>
  <sheetData>
    <row r="1" spans="1:17" ht="15.75" customHeight="1">
      <c r="A1" s="1"/>
      <c r="B1" s="20" t="s">
        <v>2313</v>
      </c>
      <c r="C1" s="20"/>
      <c r="H1" s="20" t="str">
        <f t="shared" ref="H1:N1" si="0">H11</f>
        <v>Comp</v>
      </c>
      <c r="I1" s="20" t="str">
        <f t="shared" si="0"/>
        <v>Att</v>
      </c>
      <c r="J1" s="20" t="str">
        <f t="shared" si="0"/>
        <v>P Yds</v>
      </c>
      <c r="K1" s="20" t="str">
        <f t="shared" si="0"/>
        <v>P TD</v>
      </c>
      <c r="L1" s="20" t="str">
        <f t="shared" si="0"/>
        <v>Int</v>
      </c>
      <c r="M1" s="20" t="str">
        <f t="shared" si="0"/>
        <v>Rush Yds</v>
      </c>
      <c r="N1" s="20" t="str">
        <f t="shared" si="0"/>
        <v>Rush Att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25.5</v>
      </c>
      <c r="I2" s="2">
        <v>37.5</v>
      </c>
      <c r="J2" s="2">
        <v>300.5</v>
      </c>
      <c r="K2" s="2">
        <v>2.5</v>
      </c>
      <c r="L2" s="5">
        <v>0.5</v>
      </c>
      <c r="M2" s="5">
        <v>5.5</v>
      </c>
      <c r="N2" s="5">
        <v>29.5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N3" si="1">COUNTIFS($A$12:$A$99,"&lt;="&amp;$B$2,$H$12:$H$99,"&gt;0",H12:H99,"&lt;"&amp;H$2)/COUNTIFS($H$12:$H$99,"&gt;0",$A$12:$A$99,"&lt;="&amp;$B$2,H$12:H$99,"&lt;&gt;"&amp;H$2)</f>
        <v>0.8</v>
      </c>
      <c r="I3" s="7">
        <f t="shared" si="1"/>
        <v>0.9</v>
      </c>
      <c r="J3" s="7">
        <f t="shared" si="1"/>
        <v>0.7</v>
      </c>
      <c r="K3" s="7">
        <f t="shared" si="1"/>
        <v>0.3</v>
      </c>
      <c r="L3" s="7">
        <f t="shared" si="1"/>
        <v>0.7</v>
      </c>
      <c r="M3" s="7">
        <f t="shared" si="1"/>
        <v>0.4</v>
      </c>
      <c r="N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N4" si="2">IF(H3&gt;0.5, 100/(1-1/H3),100/H3-100)</f>
        <v>-400</v>
      </c>
      <c r="I4" s="8">
        <f t="shared" si="2"/>
        <v>-899.99999999999955</v>
      </c>
      <c r="J4" s="8">
        <f t="shared" si="2"/>
        <v>-233.33333333333331</v>
      </c>
      <c r="K4" s="8">
        <f t="shared" si="2"/>
        <v>233.33333333333337</v>
      </c>
      <c r="L4" s="8">
        <f t="shared" si="2"/>
        <v>-233.33333333333331</v>
      </c>
      <c r="M4" s="8">
        <f t="shared" si="2"/>
        <v>150</v>
      </c>
      <c r="N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N5" si="3">COUNTIFS($A$12:$A$99,"&lt;="&amp;$B$2,$H$12:$H$99,"&gt;0",$D$12:$D$99,"@*",H$12:H$99,"&lt;"&amp;H$2)/COUNTIFS($A$12:$A$99,"&lt;="&amp;$B$2,$H$12:$H$99,"&gt;0",$D$12:$D$99,"@*",H$12:H$99,"&lt;&gt;"&amp;H$2)</f>
        <v>0.5</v>
      </c>
      <c r="I5" s="7">
        <f t="shared" si="3"/>
        <v>0.75</v>
      </c>
      <c r="J5" s="7">
        <f t="shared" si="3"/>
        <v>0.5</v>
      </c>
      <c r="K5" s="7">
        <f t="shared" si="3"/>
        <v>0</v>
      </c>
      <c r="L5" s="7">
        <f t="shared" si="3"/>
        <v>0.75</v>
      </c>
      <c r="M5" s="7">
        <f t="shared" si="3"/>
        <v>0.25</v>
      </c>
      <c r="N5" s="7">
        <f t="shared" si="3"/>
        <v>1</v>
      </c>
    </row>
    <row r="6" spans="1:17" ht="15.75" customHeight="1">
      <c r="A6" s="1"/>
      <c r="D6" s="8"/>
      <c r="G6" s="3" t="s">
        <v>2318</v>
      </c>
      <c r="H6" s="8">
        <f t="shared" ref="H6:N6" si="4">IF(H5&gt;0.5, 100/(1-1/H5),100/H5-100)</f>
        <v>100</v>
      </c>
      <c r="I6" s="8">
        <f t="shared" si="4"/>
        <v>-300.00000000000006</v>
      </c>
      <c r="J6" s="8">
        <f t="shared" si="4"/>
        <v>100</v>
      </c>
      <c r="K6" s="8" t="e">
        <f t="shared" si="4"/>
        <v>#DIV/0!</v>
      </c>
      <c r="L6" s="8">
        <f t="shared" si="4"/>
        <v>-300.00000000000006</v>
      </c>
      <c r="M6" s="8">
        <f t="shared" si="4"/>
        <v>300</v>
      </c>
      <c r="N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N7" si="5">COUNTIFS($A$12:$A$99,"&lt;="&amp;$B$2,$H$12:$H$99,"&gt;0",$D$12:$D$99,"&lt;&gt;@*",H$12:H$99,"&lt;"&amp;H$2)/COUNTIFS($A$12:$A$99,"&lt;="&amp;$B$2,$H$12:$H$99,"&gt;0",$D$12:$D$99,"&lt;&gt;@*",H$12:H$99,"&lt;&gt;"&amp;H$2)</f>
        <v>1</v>
      </c>
      <c r="I7" s="7">
        <f t="shared" si="5"/>
        <v>1</v>
      </c>
      <c r="J7" s="7">
        <f t="shared" si="5"/>
        <v>0.83333333333333337</v>
      </c>
      <c r="K7" s="7">
        <f t="shared" si="5"/>
        <v>0.5</v>
      </c>
      <c r="L7" s="7">
        <f t="shared" si="5"/>
        <v>0.66666666666666663</v>
      </c>
      <c r="M7" s="7">
        <f t="shared" si="5"/>
        <v>0.5</v>
      </c>
      <c r="N7" s="7">
        <f t="shared" si="5"/>
        <v>1</v>
      </c>
    </row>
    <row r="8" spans="1:17" ht="15.75" customHeight="1">
      <c r="A8" s="1"/>
      <c r="B8" t="s">
        <v>17</v>
      </c>
      <c r="F8" s="8"/>
      <c r="G8" s="3" t="s">
        <v>2318</v>
      </c>
      <c r="H8" s="8" t="e">
        <f t="shared" ref="H8:N8" si="6">IF(H7&gt;0.5, 100/(1-1/H7),100/H7-100)</f>
        <v>#DIV/0!</v>
      </c>
      <c r="I8" s="8" t="e">
        <f t="shared" si="6"/>
        <v>#DIV/0!</v>
      </c>
      <c r="J8" s="8">
        <f t="shared" si="6"/>
        <v>-500.00000000000011</v>
      </c>
      <c r="K8" s="8">
        <f t="shared" si="6"/>
        <v>100</v>
      </c>
      <c r="L8" s="8">
        <f t="shared" si="6"/>
        <v>-200</v>
      </c>
      <c r="M8" s="8">
        <f t="shared" si="6"/>
        <v>100</v>
      </c>
      <c r="N8" s="8" t="e">
        <f t="shared" si="6"/>
        <v>#DIV/0!</v>
      </c>
    </row>
    <row r="9" spans="1:17" ht="15.75" customHeight="1">
      <c r="A9" s="1"/>
      <c r="B9" s="1" t="s">
        <v>3008</v>
      </c>
      <c r="C9" s="1"/>
      <c r="D9" s="14"/>
      <c r="E9" s="14"/>
      <c r="F9" s="14"/>
      <c r="G9" s="23" t="s">
        <v>2321</v>
      </c>
      <c r="H9" s="24" t="str">
        <f>INDEX(espn!$O:$O,MATCH(B8,espn!$A:$A,0),1)</f>
        <v>25</v>
      </c>
      <c r="I9" s="24" t="str">
        <f>INDEX(espn!$P:$P,MATCH(B8,espn!$A:$A,0),1)</f>
        <v>37</v>
      </c>
      <c r="J9" s="24">
        <f>INDEX(espn!$C:$C,MATCH(B8,espn!$A:$A,0),1)</f>
        <v>286</v>
      </c>
      <c r="K9" s="24"/>
      <c r="L9" s="24"/>
      <c r="M9" s="24">
        <f>INDEX(espn!$G:$G,MATCH(B8,espn!$A:$A,0),1)</f>
        <v>13</v>
      </c>
      <c r="N9" s="24">
        <f>INDEX(espn!$F:$F,MATCH(B8,espn!$A:$A,0),1)</f>
        <v>3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797</v>
      </c>
      <c r="I11" s="19" t="s">
        <v>798</v>
      </c>
      <c r="J11" s="19" t="s">
        <v>2328</v>
      </c>
      <c r="K11" s="19" t="s">
        <v>2329</v>
      </c>
      <c r="L11" s="19" t="s">
        <v>2330</v>
      </c>
      <c r="M11" s="19" t="s">
        <v>2331</v>
      </c>
      <c r="N11" s="19" t="s">
        <v>2332</v>
      </c>
    </row>
    <row r="12" spans="1:17" ht="15.75" customHeight="1">
      <c r="A12" s="10">
        <f t="shared" ref="A12:A43" si="7">COUNTIF(H12:H99,"&gt;0")</f>
        <v>22</v>
      </c>
      <c r="B12" s="11" t="s">
        <v>2417</v>
      </c>
      <c r="C12" s="11" t="s">
        <v>2359</v>
      </c>
      <c r="D12" s="17">
        <v>0</v>
      </c>
      <c r="E12" s="17" t="s">
        <v>2387</v>
      </c>
      <c r="F12" s="17" t="s">
        <v>2952</v>
      </c>
      <c r="G12" s="17" t="s">
        <v>2345</v>
      </c>
      <c r="H12" s="21">
        <v>16</v>
      </c>
      <c r="I12" s="21">
        <v>33</v>
      </c>
      <c r="J12" s="21">
        <v>203</v>
      </c>
      <c r="K12" s="21">
        <v>1</v>
      </c>
      <c r="L12" s="21">
        <v>0</v>
      </c>
      <c r="M12" s="21">
        <v>23</v>
      </c>
      <c r="N12" s="21">
        <v>3</v>
      </c>
    </row>
    <row r="13" spans="1:17" ht="15.75" customHeight="1">
      <c r="A13" s="10">
        <f t="shared" si="7"/>
        <v>21</v>
      </c>
      <c r="B13" s="12" t="s">
        <v>2419</v>
      </c>
      <c r="C13" s="12" t="s">
        <v>2359</v>
      </c>
      <c r="D13" s="18" t="s">
        <v>2342</v>
      </c>
      <c r="E13" s="18" t="s">
        <v>2370</v>
      </c>
      <c r="F13" s="18" t="s">
        <v>2953</v>
      </c>
      <c r="G13" s="18" t="s">
        <v>2345</v>
      </c>
      <c r="H13" s="22">
        <v>26</v>
      </c>
      <c r="I13" s="22">
        <v>40</v>
      </c>
      <c r="J13" s="22">
        <v>216</v>
      </c>
      <c r="K13" s="22">
        <v>0</v>
      </c>
      <c r="L13" s="22">
        <v>1</v>
      </c>
      <c r="M13" s="22">
        <v>-3</v>
      </c>
      <c r="N13" s="22">
        <v>3</v>
      </c>
    </row>
    <row r="14" spans="1:17" ht="15.75" customHeight="1">
      <c r="A14" s="10">
        <f t="shared" si="7"/>
        <v>20</v>
      </c>
      <c r="B14" s="11" t="s">
        <v>2422</v>
      </c>
      <c r="C14" s="11" t="s">
        <v>2359</v>
      </c>
      <c r="D14" s="17" t="s">
        <v>2342</v>
      </c>
      <c r="E14" s="17" t="s">
        <v>2440</v>
      </c>
      <c r="F14" s="17" t="s">
        <v>2519</v>
      </c>
      <c r="G14" s="17" t="s">
        <v>2345</v>
      </c>
      <c r="H14" s="21">
        <v>27</v>
      </c>
      <c r="I14" s="21">
        <v>55</v>
      </c>
      <c r="J14" s="21">
        <v>323</v>
      </c>
      <c r="K14" s="21">
        <v>2</v>
      </c>
      <c r="L14" s="21">
        <v>1</v>
      </c>
      <c r="M14" s="21">
        <v>1</v>
      </c>
      <c r="N14" s="21">
        <v>2</v>
      </c>
    </row>
    <row r="15" spans="1:17" ht="15.75" customHeight="1">
      <c r="A15" s="10">
        <f t="shared" si="7"/>
        <v>19</v>
      </c>
      <c r="B15" s="12" t="s">
        <v>2633</v>
      </c>
      <c r="C15" s="12" t="s">
        <v>2359</v>
      </c>
      <c r="D15" s="18">
        <v>0</v>
      </c>
      <c r="E15" s="18" t="s">
        <v>2351</v>
      </c>
      <c r="F15" s="18" t="s">
        <v>2954</v>
      </c>
      <c r="G15" s="18" t="s">
        <v>2345</v>
      </c>
      <c r="H15" s="22">
        <v>16</v>
      </c>
      <c r="I15" s="22">
        <v>27</v>
      </c>
      <c r="J15" s="22">
        <v>243</v>
      </c>
      <c r="K15" s="22">
        <v>2</v>
      </c>
      <c r="L15" s="22">
        <v>0</v>
      </c>
      <c r="M15" s="22">
        <v>14</v>
      </c>
      <c r="N15" s="22">
        <v>5</v>
      </c>
    </row>
    <row r="16" spans="1:17" ht="15.75" customHeight="1">
      <c r="A16" s="10">
        <f t="shared" si="7"/>
        <v>18</v>
      </c>
      <c r="B16" s="11" t="s">
        <v>2635</v>
      </c>
      <c r="C16" s="11" t="s">
        <v>2359</v>
      </c>
      <c r="D16" s="17" t="s">
        <v>2342</v>
      </c>
      <c r="E16" s="17" t="s">
        <v>2366</v>
      </c>
      <c r="F16" s="17" t="s">
        <v>2955</v>
      </c>
      <c r="G16" s="17" t="s">
        <v>2345</v>
      </c>
      <c r="H16" s="21">
        <v>31</v>
      </c>
      <c r="I16" s="21">
        <v>39</v>
      </c>
      <c r="J16" s="21">
        <v>326</v>
      </c>
      <c r="K16" s="21">
        <v>2</v>
      </c>
      <c r="L16" s="21">
        <v>2</v>
      </c>
      <c r="M16" s="21">
        <v>0</v>
      </c>
      <c r="N16" s="21">
        <v>1</v>
      </c>
    </row>
    <row r="17" spans="1:14" ht="15.75" customHeight="1">
      <c r="A17" s="10">
        <f t="shared" si="7"/>
        <v>17</v>
      </c>
      <c r="B17" s="12" t="s">
        <v>2639</v>
      </c>
      <c r="C17" s="12" t="s">
        <v>2359</v>
      </c>
      <c r="D17" s="18" t="s">
        <v>2342</v>
      </c>
      <c r="E17" s="18" t="s">
        <v>2370</v>
      </c>
      <c r="F17" s="18" t="s">
        <v>3009</v>
      </c>
      <c r="G17" s="18" t="s">
        <v>2345</v>
      </c>
      <c r="H17" s="22">
        <v>32</v>
      </c>
      <c r="I17" s="22">
        <v>44</v>
      </c>
      <c r="J17" s="22">
        <v>364</v>
      </c>
      <c r="K17" s="22">
        <v>4</v>
      </c>
      <c r="L17" s="22">
        <v>0</v>
      </c>
      <c r="M17" s="22">
        <v>2</v>
      </c>
      <c r="N17" s="22">
        <v>1</v>
      </c>
    </row>
    <row r="18" spans="1:14" ht="15.75" customHeight="1">
      <c r="A18" s="10">
        <f t="shared" si="7"/>
        <v>16</v>
      </c>
      <c r="B18" s="11" t="s">
        <v>2641</v>
      </c>
      <c r="C18" s="11" t="s">
        <v>2359</v>
      </c>
      <c r="D18" s="17">
        <v>0</v>
      </c>
      <c r="E18" s="17" t="s">
        <v>2440</v>
      </c>
      <c r="F18" s="17" t="s">
        <v>2845</v>
      </c>
      <c r="G18" s="17" t="s">
        <v>2345</v>
      </c>
      <c r="H18" s="21">
        <v>18</v>
      </c>
      <c r="I18" s="21">
        <v>30</v>
      </c>
      <c r="J18" s="21">
        <v>240</v>
      </c>
      <c r="K18" s="21">
        <v>2</v>
      </c>
      <c r="L18" s="21">
        <v>0</v>
      </c>
      <c r="M18" s="21">
        <v>12</v>
      </c>
      <c r="N18" s="21">
        <v>2</v>
      </c>
    </row>
    <row r="19" spans="1:14" ht="15.75" customHeight="1">
      <c r="A19" s="10">
        <f t="shared" si="7"/>
        <v>15</v>
      </c>
      <c r="B19" s="12" t="s">
        <v>2642</v>
      </c>
      <c r="C19" s="12" t="s">
        <v>2359</v>
      </c>
      <c r="D19" s="18" t="s">
        <v>2342</v>
      </c>
      <c r="E19" s="18" t="s">
        <v>2403</v>
      </c>
      <c r="F19" s="18" t="s">
        <v>2796</v>
      </c>
      <c r="G19" s="18" t="s">
        <v>2345</v>
      </c>
      <c r="H19" s="22">
        <v>21</v>
      </c>
      <c r="I19" s="22">
        <v>32</v>
      </c>
      <c r="J19" s="22">
        <v>283</v>
      </c>
      <c r="K19" s="22">
        <v>3</v>
      </c>
      <c r="L19" s="22">
        <v>0</v>
      </c>
      <c r="M19" s="22">
        <v>12</v>
      </c>
      <c r="N19" s="22">
        <v>2</v>
      </c>
    </row>
    <row r="20" spans="1:14" ht="15.75" customHeight="1">
      <c r="A20" s="10">
        <f t="shared" si="7"/>
        <v>14</v>
      </c>
      <c r="B20" s="11" t="s">
        <v>2644</v>
      </c>
      <c r="C20" s="11" t="s">
        <v>2359</v>
      </c>
      <c r="D20" s="17">
        <v>0</v>
      </c>
      <c r="E20" s="17" t="s">
        <v>2415</v>
      </c>
      <c r="F20" s="17" t="s">
        <v>2477</v>
      </c>
      <c r="G20" s="17" t="s">
        <v>2345</v>
      </c>
      <c r="H20" s="21">
        <v>27</v>
      </c>
      <c r="I20" s="21">
        <v>33</v>
      </c>
      <c r="J20" s="21">
        <v>327</v>
      </c>
      <c r="K20" s="21">
        <v>4</v>
      </c>
      <c r="L20" s="21">
        <v>0</v>
      </c>
      <c r="M20" s="21">
        <v>5</v>
      </c>
      <c r="N20" s="21">
        <v>1</v>
      </c>
    </row>
    <row r="21" spans="1:14" ht="15.75" customHeight="1">
      <c r="A21" s="10">
        <f t="shared" si="7"/>
        <v>13</v>
      </c>
      <c r="B21" s="12" t="s">
        <v>2649</v>
      </c>
      <c r="C21" s="12" t="s">
        <v>2359</v>
      </c>
      <c r="D21" s="18" t="s">
        <v>2342</v>
      </c>
      <c r="E21" s="18" t="s">
        <v>2496</v>
      </c>
      <c r="F21" s="18" t="s">
        <v>2817</v>
      </c>
      <c r="G21" s="18" t="s">
        <v>2345</v>
      </c>
      <c r="H21" s="22">
        <v>16</v>
      </c>
      <c r="I21" s="22">
        <v>35</v>
      </c>
      <c r="J21" s="22">
        <v>160</v>
      </c>
      <c r="K21" s="22">
        <v>0</v>
      </c>
      <c r="L21" s="22">
        <v>2</v>
      </c>
      <c r="M21" s="22">
        <v>14</v>
      </c>
      <c r="N21" s="22">
        <v>2</v>
      </c>
    </row>
    <row r="22" spans="1:14" ht="15.75" customHeight="1">
      <c r="A22" s="10">
        <f t="shared" si="7"/>
        <v>12</v>
      </c>
      <c r="B22" s="11" t="s">
        <v>2888</v>
      </c>
      <c r="C22" s="11" t="s">
        <v>2359</v>
      </c>
      <c r="D22" s="17" t="s">
        <v>2342</v>
      </c>
      <c r="E22" s="17" t="s">
        <v>2574</v>
      </c>
      <c r="F22" s="17" t="s">
        <v>3005</v>
      </c>
      <c r="G22" s="17" t="s">
        <v>2345</v>
      </c>
      <c r="H22" s="21">
        <v>23</v>
      </c>
      <c r="I22" s="21">
        <v>34</v>
      </c>
      <c r="J22" s="21">
        <v>283</v>
      </c>
      <c r="K22" s="21">
        <v>4</v>
      </c>
      <c r="L22" s="21">
        <v>0</v>
      </c>
      <c r="M22" s="21">
        <v>0</v>
      </c>
      <c r="N22" s="21">
        <v>0</v>
      </c>
    </row>
    <row r="23" spans="1:14" ht="15.75" customHeight="1">
      <c r="A23" s="10">
        <f t="shared" si="7"/>
        <v>11</v>
      </c>
      <c r="B23" s="12" t="s">
        <v>2651</v>
      </c>
      <c r="C23" s="12" t="s">
        <v>2359</v>
      </c>
      <c r="D23" s="18">
        <v>0</v>
      </c>
      <c r="E23" s="18" t="s">
        <v>2370</v>
      </c>
      <c r="F23" s="18" t="s">
        <v>2728</v>
      </c>
      <c r="G23" s="18" t="s">
        <v>2345</v>
      </c>
      <c r="H23" s="22">
        <v>27</v>
      </c>
      <c r="I23" s="22">
        <v>41</v>
      </c>
      <c r="J23" s="22">
        <v>291</v>
      </c>
      <c r="K23" s="22">
        <v>3</v>
      </c>
      <c r="L23" s="22">
        <v>0</v>
      </c>
      <c r="M23" s="22">
        <v>9</v>
      </c>
      <c r="N23" s="22">
        <v>2</v>
      </c>
    </row>
    <row r="24" spans="1:14" ht="15.75" customHeight="1">
      <c r="A24" s="10">
        <f t="shared" si="7"/>
        <v>10</v>
      </c>
      <c r="B24" s="11" t="s">
        <v>2653</v>
      </c>
      <c r="C24" s="11" t="s">
        <v>2359</v>
      </c>
      <c r="D24" s="17" t="s">
        <v>2342</v>
      </c>
      <c r="E24" s="17" t="s">
        <v>2366</v>
      </c>
      <c r="F24" s="17" t="s">
        <v>2616</v>
      </c>
      <c r="G24" s="17" t="s">
        <v>2345</v>
      </c>
      <c r="H24" s="21">
        <v>25</v>
      </c>
      <c r="I24" s="21">
        <v>31</v>
      </c>
      <c r="J24" s="21">
        <v>305</v>
      </c>
      <c r="K24" s="21">
        <v>4</v>
      </c>
      <c r="L24" s="21">
        <v>0</v>
      </c>
      <c r="M24" s="21">
        <v>7</v>
      </c>
      <c r="N24" s="21">
        <v>1</v>
      </c>
    </row>
    <row r="25" spans="1:14" ht="15.75" customHeight="1">
      <c r="A25" s="10">
        <f t="shared" si="7"/>
        <v>9</v>
      </c>
      <c r="B25" s="12" t="s">
        <v>2851</v>
      </c>
      <c r="C25" s="12" t="s">
        <v>2359</v>
      </c>
      <c r="D25" s="18">
        <v>0</v>
      </c>
      <c r="E25" s="18" t="s">
        <v>2548</v>
      </c>
      <c r="F25" s="18" t="s">
        <v>2919</v>
      </c>
      <c r="G25" s="18" t="s">
        <v>2345</v>
      </c>
      <c r="H25" s="22">
        <v>24</v>
      </c>
      <c r="I25" s="22">
        <v>34</v>
      </c>
      <c r="J25" s="22">
        <v>325</v>
      </c>
      <c r="K25" s="22">
        <v>2</v>
      </c>
      <c r="L25" s="22">
        <v>1</v>
      </c>
      <c r="M25" s="22">
        <v>4</v>
      </c>
      <c r="N25" s="22">
        <v>3</v>
      </c>
    </row>
    <row r="26" spans="1:14" ht="15.75" customHeight="1">
      <c r="A26" s="10">
        <f t="shared" si="7"/>
        <v>8</v>
      </c>
      <c r="B26" s="11" t="s">
        <v>2654</v>
      </c>
      <c r="C26" s="11" t="s">
        <v>2359</v>
      </c>
      <c r="D26" s="17" t="s">
        <v>2342</v>
      </c>
      <c r="E26" s="17" t="s">
        <v>2420</v>
      </c>
      <c r="F26" s="17" t="s">
        <v>3010</v>
      </c>
      <c r="G26" s="17" t="s">
        <v>2345</v>
      </c>
      <c r="H26" s="21">
        <v>27</v>
      </c>
      <c r="I26" s="21">
        <v>38</v>
      </c>
      <c r="J26" s="21">
        <v>311</v>
      </c>
      <c r="K26" s="21">
        <v>3</v>
      </c>
      <c r="L26" s="21">
        <v>1</v>
      </c>
      <c r="M26" s="21">
        <v>13</v>
      </c>
      <c r="N26" s="21">
        <v>3</v>
      </c>
    </row>
    <row r="27" spans="1:14" ht="15.75" customHeight="1">
      <c r="A27" s="10">
        <f t="shared" si="7"/>
        <v>7</v>
      </c>
      <c r="B27" s="12" t="s">
        <v>2656</v>
      </c>
      <c r="C27" s="12" t="s">
        <v>2359</v>
      </c>
      <c r="D27" s="18">
        <v>0</v>
      </c>
      <c r="E27" s="18" t="s">
        <v>2387</v>
      </c>
      <c r="F27" s="18" t="s">
        <v>3011</v>
      </c>
      <c r="G27" s="18" t="s">
        <v>2345</v>
      </c>
      <c r="H27" s="22">
        <v>21</v>
      </c>
      <c r="I27" s="22">
        <v>29</v>
      </c>
      <c r="J27" s="22">
        <v>211</v>
      </c>
      <c r="K27" s="22">
        <v>4</v>
      </c>
      <c r="L27" s="22">
        <v>0</v>
      </c>
      <c r="M27" s="22">
        <v>12</v>
      </c>
      <c r="N27" s="22">
        <v>2</v>
      </c>
    </row>
    <row r="28" spans="1:14" ht="15.75" customHeight="1">
      <c r="A28" s="10">
        <f t="shared" si="7"/>
        <v>6</v>
      </c>
      <c r="B28" s="11" t="s">
        <v>2657</v>
      </c>
      <c r="C28" s="11" t="s">
        <v>2359</v>
      </c>
      <c r="D28" s="17">
        <v>0</v>
      </c>
      <c r="E28" s="17" t="s">
        <v>2410</v>
      </c>
      <c r="F28" s="17" t="s">
        <v>2477</v>
      </c>
      <c r="G28" s="17" t="s">
        <v>2345</v>
      </c>
      <c r="H28" s="21">
        <v>25</v>
      </c>
      <c r="I28" s="21">
        <v>34</v>
      </c>
      <c r="J28" s="21">
        <v>295</v>
      </c>
      <c r="K28" s="21">
        <v>3</v>
      </c>
      <c r="L28" s="21">
        <v>0</v>
      </c>
      <c r="M28" s="21">
        <v>-3</v>
      </c>
      <c r="N28" s="21">
        <v>4</v>
      </c>
    </row>
    <row r="29" spans="1:14" ht="15.75" customHeight="1">
      <c r="A29" s="10">
        <f t="shared" si="7"/>
        <v>5</v>
      </c>
      <c r="B29" s="12" t="s">
        <v>2659</v>
      </c>
      <c r="C29" s="12" t="s">
        <v>2359</v>
      </c>
      <c r="D29" s="18" t="s">
        <v>2342</v>
      </c>
      <c r="E29" s="18" t="s">
        <v>2440</v>
      </c>
      <c r="F29" s="18" t="s">
        <v>2517</v>
      </c>
      <c r="G29" s="18" t="s">
        <v>2345</v>
      </c>
      <c r="H29" s="22">
        <v>26</v>
      </c>
      <c r="I29" s="22">
        <v>33</v>
      </c>
      <c r="J29" s="22">
        <v>290</v>
      </c>
      <c r="K29" s="22">
        <v>3</v>
      </c>
      <c r="L29" s="22">
        <v>0</v>
      </c>
      <c r="M29" s="22">
        <v>13</v>
      </c>
      <c r="N29" s="22">
        <v>6</v>
      </c>
    </row>
    <row r="30" spans="1:14" ht="15.75" customHeight="1">
      <c r="A30" s="10">
        <f t="shared" si="7"/>
        <v>4</v>
      </c>
      <c r="B30" s="11" t="s">
        <v>2853</v>
      </c>
      <c r="C30" s="11" t="s">
        <v>2359</v>
      </c>
      <c r="D30" s="17">
        <v>0</v>
      </c>
      <c r="E30" s="17" t="s">
        <v>792</v>
      </c>
      <c r="F30" s="17" t="s">
        <v>2768</v>
      </c>
      <c r="G30" s="17" t="s">
        <v>2345</v>
      </c>
      <c r="H30" s="21">
        <v>20</v>
      </c>
      <c r="I30" s="21">
        <v>29</v>
      </c>
      <c r="J30" s="21">
        <v>143</v>
      </c>
      <c r="K30" s="21">
        <v>1</v>
      </c>
      <c r="L30" s="21">
        <v>0</v>
      </c>
      <c r="M30" s="21">
        <v>26</v>
      </c>
      <c r="N30" s="21">
        <v>5</v>
      </c>
    </row>
    <row r="31" spans="1:14" ht="15.75" customHeight="1">
      <c r="A31" s="10">
        <f t="shared" si="7"/>
        <v>3</v>
      </c>
      <c r="B31" s="12" t="s">
        <v>2661</v>
      </c>
      <c r="C31" s="12" t="s">
        <v>2359</v>
      </c>
      <c r="D31" s="18">
        <v>0</v>
      </c>
      <c r="E31" s="18" t="s">
        <v>2558</v>
      </c>
      <c r="F31" s="18" t="s">
        <v>2854</v>
      </c>
      <c r="G31" s="18" t="s">
        <v>2345</v>
      </c>
      <c r="H31" s="22">
        <v>21</v>
      </c>
      <c r="I31" s="22">
        <v>25</v>
      </c>
      <c r="J31" s="22">
        <v>231</v>
      </c>
      <c r="K31" s="22">
        <v>4</v>
      </c>
      <c r="L31" s="22">
        <v>1</v>
      </c>
      <c r="M31" s="22">
        <v>19</v>
      </c>
      <c r="N31" s="22">
        <v>3</v>
      </c>
    </row>
    <row r="32" spans="1:14" ht="15.75" customHeight="1">
      <c r="A32" s="10">
        <f t="shared" si="7"/>
        <v>2</v>
      </c>
      <c r="B32" s="11" t="s">
        <v>2663</v>
      </c>
      <c r="C32" s="11" t="s">
        <v>2359</v>
      </c>
      <c r="D32" s="17" t="s">
        <v>2342</v>
      </c>
      <c r="E32" s="17" t="s">
        <v>2387</v>
      </c>
      <c r="F32" s="17" t="s">
        <v>3012</v>
      </c>
      <c r="G32" s="17" t="s">
        <v>2345</v>
      </c>
      <c r="H32" s="21">
        <v>19</v>
      </c>
      <c r="I32" s="21">
        <v>24</v>
      </c>
      <c r="J32" s="21">
        <v>240</v>
      </c>
      <c r="K32" s="21">
        <v>4</v>
      </c>
      <c r="L32" s="21">
        <v>0</v>
      </c>
      <c r="M32" s="21">
        <v>4</v>
      </c>
      <c r="N32" s="21">
        <v>1</v>
      </c>
    </row>
    <row r="33" spans="1:14" ht="15.75" customHeight="1">
      <c r="A33" s="10">
        <f t="shared" si="7"/>
        <v>1</v>
      </c>
      <c r="B33" s="12" t="s">
        <v>2665</v>
      </c>
      <c r="C33" s="12" t="s">
        <v>2359</v>
      </c>
      <c r="D33" s="18">
        <v>0</v>
      </c>
      <c r="E33" s="18" t="s">
        <v>2355</v>
      </c>
      <c r="F33" s="18" t="s">
        <v>3013</v>
      </c>
      <c r="G33" s="18" t="s">
        <v>2345</v>
      </c>
      <c r="H33" s="22">
        <v>23</v>
      </c>
      <c r="I33" s="22">
        <v>36</v>
      </c>
      <c r="J33" s="22">
        <v>296</v>
      </c>
      <c r="K33" s="22">
        <v>2</v>
      </c>
      <c r="L33" s="22">
        <v>0</v>
      </c>
      <c r="M33" s="22">
        <v>-3</v>
      </c>
      <c r="N33" s="22">
        <v>4</v>
      </c>
    </row>
    <row r="34" spans="1:14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/>
    </row>
    <row r="35" spans="1:14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2"/>
    </row>
    <row r="36" spans="1:14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/>
    </row>
    <row r="37" spans="1:14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2"/>
    </row>
    <row r="38" spans="1:14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/>
    </row>
    <row r="39" spans="1:14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2"/>
    </row>
    <row r="40" spans="1:14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/>
    </row>
    <row r="41" spans="1:14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2"/>
    </row>
    <row r="42" spans="1:14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/>
    </row>
    <row r="43" spans="1:14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2"/>
    </row>
    <row r="44" spans="1:14" ht="15.75" customHeight="1">
      <c r="A44" s="10">
        <f t="shared" ref="A44:A75" si="8">COUNTIF(H44:H131,"&gt;0")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/>
    </row>
    <row r="45" spans="1:14" ht="15.75" customHeight="1">
      <c r="A45" s="10">
        <f t="shared" si="8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2"/>
    </row>
    <row r="46" spans="1:14" ht="15.75" customHeight="1">
      <c r="A46" s="10">
        <f t="shared" si="8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/>
    </row>
    <row r="47" spans="1:14" ht="15.75" customHeight="1">
      <c r="A47" s="10">
        <f t="shared" si="8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2"/>
    </row>
    <row r="48" spans="1:14" ht="15.75" customHeight="1">
      <c r="A48" s="10">
        <f t="shared" si="8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/>
    </row>
    <row r="49" spans="1:14" ht="15.75" customHeight="1">
      <c r="A49" s="10">
        <f t="shared" si="8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2"/>
    </row>
    <row r="50" spans="1:14" ht="15.75" customHeight="1">
      <c r="A50" s="10">
        <f t="shared" si="8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/>
    </row>
    <row r="51" spans="1:14" ht="15.75" customHeight="1">
      <c r="A51" s="10">
        <f t="shared" si="8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2"/>
    </row>
    <row r="52" spans="1:14" ht="13" customHeight="1">
      <c r="A52" s="10">
        <f t="shared" si="8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/>
    </row>
    <row r="53" spans="1:14" ht="13" customHeight="1">
      <c r="A53" s="10">
        <f t="shared" si="8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2"/>
    </row>
    <row r="54" spans="1:14" ht="13" customHeight="1">
      <c r="A54" s="10">
        <f t="shared" si="8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/>
    </row>
    <row r="55" spans="1:14" ht="13" customHeight="1">
      <c r="A55" s="10">
        <f t="shared" si="8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2"/>
    </row>
    <row r="56" spans="1:14" ht="13" customHeight="1">
      <c r="A56" s="10">
        <f t="shared" si="8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/>
    </row>
    <row r="57" spans="1:14" ht="13" customHeight="1">
      <c r="A57" s="10">
        <f t="shared" si="8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2"/>
    </row>
    <row r="58" spans="1:14" ht="13" customHeight="1">
      <c r="A58" s="10">
        <f t="shared" si="8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/>
    </row>
    <row r="59" spans="1:14" ht="13" customHeight="1">
      <c r="A59" s="10">
        <f t="shared" si="8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2"/>
    </row>
    <row r="60" spans="1:14" ht="13" customHeight="1">
      <c r="A60" s="10">
        <f t="shared" si="8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/>
    </row>
    <row r="61" spans="1:14" ht="13" customHeight="1">
      <c r="A61" s="10">
        <f t="shared" si="8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2"/>
    </row>
    <row r="62" spans="1:14" ht="13" customHeight="1">
      <c r="A62" s="10">
        <f t="shared" si="8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/>
    </row>
    <row r="63" spans="1:14" ht="13" customHeight="1">
      <c r="A63" s="10">
        <f t="shared" si="8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2"/>
    </row>
    <row r="64" spans="1:14" ht="13" customHeight="1">
      <c r="A64" s="10">
        <f t="shared" si="8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/>
    </row>
    <row r="65" spans="1:14" ht="13" customHeight="1">
      <c r="A65" s="10">
        <f t="shared" si="8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2"/>
    </row>
    <row r="66" spans="1:14" ht="13" customHeight="1">
      <c r="A66" s="10">
        <f t="shared" si="8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/>
    </row>
    <row r="67" spans="1:14" ht="13" customHeight="1">
      <c r="A67" s="10">
        <f t="shared" si="8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2"/>
    </row>
    <row r="68" spans="1:14" ht="13" customHeight="1">
      <c r="A68" s="10">
        <f t="shared" si="8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/>
    </row>
    <row r="69" spans="1:14" ht="13" customHeight="1">
      <c r="A69" s="10">
        <f t="shared" ref="A69:A100" si="9">COUNTIF(H69:H158,"&gt;0")</f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2"/>
    </row>
    <row r="70" spans="1:14" ht="13" customHeight="1">
      <c r="A70" s="10">
        <f t="shared" si="9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/>
    </row>
    <row r="71" spans="1:14" ht="13" customHeight="1">
      <c r="A71" s="10">
        <f t="shared" si="9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2"/>
    </row>
    <row r="72" spans="1:14" ht="13" customHeight="1">
      <c r="A72" s="10">
        <f t="shared" si="9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/>
    </row>
    <row r="73" spans="1:14" ht="13" customHeight="1">
      <c r="A73" s="10">
        <f t="shared" si="9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2"/>
    </row>
    <row r="74" spans="1:14" ht="13" customHeight="1">
      <c r="A74" s="10">
        <f t="shared" si="9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/>
    </row>
    <row r="75" spans="1:14" ht="13" customHeight="1">
      <c r="A75" s="10">
        <f t="shared" si="9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2"/>
    </row>
    <row r="76" spans="1:14" ht="13" customHeight="1">
      <c r="A76" s="10">
        <f t="shared" si="9"/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/>
    </row>
    <row r="77" spans="1:14" ht="13" customHeight="1">
      <c r="A77" s="10">
        <f t="shared" si="9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2"/>
    </row>
    <row r="78" spans="1:14" ht="13" customHeight="1">
      <c r="A78" s="10">
        <f t="shared" si="9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/>
    </row>
    <row r="79" spans="1:14" ht="13" customHeight="1">
      <c r="A79" s="10">
        <f t="shared" si="9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2"/>
    </row>
    <row r="80" spans="1:14" ht="13" customHeight="1">
      <c r="A80" s="10">
        <f t="shared" si="9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/>
    </row>
    <row r="81" spans="1:14" ht="13" customHeight="1">
      <c r="A81" s="10">
        <f t="shared" si="9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2"/>
    </row>
    <row r="82" spans="1:14" ht="13" customHeight="1">
      <c r="A82" s="10">
        <f t="shared" si="9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2"/>
    </row>
    <row r="83" spans="1:14" ht="13" customHeight="1">
      <c r="A83" s="10">
        <f t="shared" si="9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/>
    </row>
    <row r="84" spans="1:14" ht="13" customHeight="1">
      <c r="A84" s="10">
        <f t="shared" si="9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2"/>
    </row>
    <row r="85" spans="1:14" ht="13" customHeight="1">
      <c r="A85" s="10">
        <f t="shared" si="9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2"/>
    </row>
    <row r="86" spans="1:14" ht="15" customHeight="1">
      <c r="A86" s="10">
        <f t="shared" si="9"/>
        <v>0</v>
      </c>
      <c r="B86" s="13"/>
      <c r="C86" s="13"/>
    </row>
    <row r="87" spans="1:14" ht="15" customHeight="1">
      <c r="A87" s="10">
        <f t="shared" si="9"/>
        <v>0</v>
      </c>
      <c r="B87" s="13"/>
      <c r="C87" s="13"/>
    </row>
    <row r="88" spans="1:14" ht="13" customHeight="1">
      <c r="A88" s="10">
        <f t="shared" si="9"/>
        <v>0</v>
      </c>
    </row>
    <row r="89" spans="1:14" ht="13" customHeight="1">
      <c r="A89" s="10">
        <f t="shared" si="9"/>
        <v>0</v>
      </c>
    </row>
    <row r="90" spans="1:14" ht="13" customHeight="1">
      <c r="A90" s="10">
        <f t="shared" si="9"/>
        <v>0</v>
      </c>
    </row>
    <row r="91" spans="1:14" ht="13" customHeight="1">
      <c r="A91" s="10">
        <f t="shared" si="9"/>
        <v>0</v>
      </c>
    </row>
    <row r="92" spans="1:14" ht="13" customHeight="1">
      <c r="A92" s="10">
        <f t="shared" si="9"/>
        <v>0</v>
      </c>
    </row>
    <row r="93" spans="1:14" ht="13" customHeight="1">
      <c r="A93" s="10">
        <f t="shared" si="9"/>
        <v>0</v>
      </c>
    </row>
    <row r="94" spans="1:14" ht="13" customHeight="1">
      <c r="A94" s="10">
        <f t="shared" si="9"/>
        <v>0</v>
      </c>
    </row>
    <row r="95" spans="1:14" ht="13" customHeight="1">
      <c r="A95" s="10">
        <f t="shared" si="9"/>
        <v>0</v>
      </c>
    </row>
    <row r="96" spans="1:14" ht="13" customHeight="1">
      <c r="A96" s="10">
        <f t="shared" si="9"/>
        <v>0</v>
      </c>
    </row>
    <row r="97" spans="1:1" ht="13" customHeight="1">
      <c r="A97" s="10">
        <f t="shared" si="9"/>
        <v>0</v>
      </c>
    </row>
    <row r="98" spans="1:1" ht="13" customHeight="1">
      <c r="A98" s="10">
        <f t="shared" si="9"/>
        <v>0</v>
      </c>
    </row>
    <row r="99" spans="1:1" ht="13" customHeight="1">
      <c r="A99" s="10">
        <f t="shared" si="9"/>
        <v>0</v>
      </c>
    </row>
    <row r="100" spans="1:1" ht="13" customHeight="1">
      <c r="A100" s="10">
        <f t="shared" si="9"/>
        <v>0</v>
      </c>
    </row>
    <row r="101" spans="1:1" ht="13" customHeight="1">
      <c r="A101" s="10">
        <f t="shared" ref="A101:A132" si="10">COUNTIF(H101:H190,"&gt;0")</f>
        <v>0</v>
      </c>
    </row>
    <row r="102" spans="1:1" ht="13" customHeight="1">
      <c r="A102" s="10">
        <f t="shared" si="10"/>
        <v>0</v>
      </c>
    </row>
    <row r="103" spans="1:1" ht="13" customHeight="1">
      <c r="A103" s="10">
        <f t="shared" si="10"/>
        <v>0</v>
      </c>
    </row>
    <row r="104" spans="1:1" ht="13" customHeight="1">
      <c r="A104" s="10">
        <f t="shared" si="10"/>
        <v>0</v>
      </c>
    </row>
    <row r="105" spans="1:1" ht="13" customHeight="1">
      <c r="A105" s="10">
        <f t="shared" si="10"/>
        <v>0</v>
      </c>
    </row>
    <row r="106" spans="1:1" ht="13" customHeight="1">
      <c r="A106" s="10">
        <f t="shared" si="10"/>
        <v>0</v>
      </c>
    </row>
    <row r="107" spans="1:1" ht="13" customHeight="1">
      <c r="A107" s="10">
        <f t="shared" si="10"/>
        <v>0</v>
      </c>
    </row>
    <row r="108" spans="1:1" ht="13" customHeight="1">
      <c r="A108" s="10">
        <f t="shared" si="10"/>
        <v>0</v>
      </c>
    </row>
    <row r="109" spans="1:1" ht="13" customHeight="1">
      <c r="A109" s="10">
        <f t="shared" si="10"/>
        <v>0</v>
      </c>
    </row>
    <row r="110" spans="1:1" ht="13" customHeight="1">
      <c r="A110" s="10">
        <f t="shared" si="10"/>
        <v>0</v>
      </c>
    </row>
    <row r="111" spans="1:1" ht="13" customHeight="1">
      <c r="A111" s="10">
        <f t="shared" si="10"/>
        <v>0</v>
      </c>
    </row>
    <row r="112" spans="1:1" ht="13" customHeight="1">
      <c r="A112" s="10">
        <f t="shared" si="10"/>
        <v>0</v>
      </c>
    </row>
    <row r="113" spans="1:1" ht="13" customHeight="1">
      <c r="A113" s="10">
        <f t="shared" si="10"/>
        <v>0</v>
      </c>
    </row>
    <row r="114" spans="1:1" ht="13" customHeight="1">
      <c r="A114" s="10">
        <f t="shared" si="10"/>
        <v>0</v>
      </c>
    </row>
    <row r="115" spans="1:1" ht="13" customHeight="1">
      <c r="A115" s="10">
        <f t="shared" si="10"/>
        <v>0</v>
      </c>
    </row>
    <row r="116" spans="1:1" ht="13" customHeight="1">
      <c r="A116" s="10">
        <f t="shared" si="10"/>
        <v>0</v>
      </c>
    </row>
    <row r="117" spans="1:1" ht="13" customHeight="1">
      <c r="A117" s="10">
        <f t="shared" si="10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229">
    <outlinePr summaryBelow="0" summaryRight="0"/>
  </sheetPr>
  <dimension ref="A1:Q1002"/>
  <sheetViews>
    <sheetView workbookViewId="0">
      <selection activeCell="B3" sqref="B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14.5</v>
      </c>
      <c r="I2" s="5">
        <v>65.5</v>
      </c>
      <c r="J2" s="5">
        <v>0.5</v>
      </c>
      <c r="K2" s="2">
        <v>3.5</v>
      </c>
      <c r="L2" s="2">
        <v>25.5</v>
      </c>
      <c r="M2" s="2">
        <v>0.5</v>
      </c>
      <c r="N2" s="5">
        <v>100.5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0.5</v>
      </c>
      <c r="I3" s="7">
        <f t="shared" si="1"/>
        <v>0.4</v>
      </c>
      <c r="J3" s="7">
        <f t="shared" si="1"/>
        <v>0.5</v>
      </c>
      <c r="K3" s="7">
        <f t="shared" si="1"/>
        <v>0.6</v>
      </c>
      <c r="L3" s="7">
        <f t="shared" si="1"/>
        <v>0.7</v>
      </c>
      <c r="M3" s="7">
        <f t="shared" si="1"/>
        <v>1</v>
      </c>
      <c r="N3" s="7">
        <f t="shared" si="1"/>
        <v>0.6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O4" si="2">IF(H3&gt;0.5, 100/(1-1/H3),100/H3-100)</f>
        <v>100</v>
      </c>
      <c r="I4" s="8">
        <f t="shared" si="2"/>
        <v>150</v>
      </c>
      <c r="J4" s="8">
        <f t="shared" si="2"/>
        <v>100</v>
      </c>
      <c r="K4" s="8">
        <f t="shared" si="2"/>
        <v>-149.99999999999997</v>
      </c>
      <c r="L4" s="8">
        <f t="shared" si="2"/>
        <v>-233.33333333333331</v>
      </c>
      <c r="M4" s="8" t="e">
        <f t="shared" si="2"/>
        <v>#DIV/0!</v>
      </c>
      <c r="N4" s="8">
        <f t="shared" si="2"/>
        <v>-149.99999999999997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0.5</v>
      </c>
      <c r="I5" s="7">
        <f t="shared" si="3"/>
        <v>0.75</v>
      </c>
      <c r="J5" s="7">
        <f t="shared" si="3"/>
        <v>0.5</v>
      </c>
      <c r="K5" s="7">
        <f t="shared" si="3"/>
        <v>0.25</v>
      </c>
      <c r="L5" s="7">
        <f t="shared" si="3"/>
        <v>0.5</v>
      </c>
      <c r="M5" s="7">
        <f t="shared" si="3"/>
        <v>1</v>
      </c>
      <c r="N5" s="7">
        <f t="shared" si="3"/>
        <v>1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>
        <f t="shared" ref="H6:O6" si="4">IF(H5&gt;0.5, 100/(1-1/H5),100/H5-100)</f>
        <v>100</v>
      </c>
      <c r="I6" s="8">
        <f t="shared" si="4"/>
        <v>-300.00000000000006</v>
      </c>
      <c r="J6" s="8">
        <f t="shared" si="4"/>
        <v>100</v>
      </c>
      <c r="K6" s="8">
        <f t="shared" si="4"/>
        <v>300</v>
      </c>
      <c r="L6" s="8">
        <f t="shared" si="4"/>
        <v>100</v>
      </c>
      <c r="M6" s="8" t="e">
        <f t="shared" si="4"/>
        <v>#DIV/0!</v>
      </c>
      <c r="N6" s="8" t="e">
        <f t="shared" si="4"/>
        <v>#DIV/0!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0.5</v>
      </c>
      <c r="I7" s="7">
        <f t="shared" si="5"/>
        <v>0.16666666666666666</v>
      </c>
      <c r="J7" s="7">
        <f t="shared" si="5"/>
        <v>0.5</v>
      </c>
      <c r="K7" s="7">
        <f t="shared" si="5"/>
        <v>0.83333333333333337</v>
      </c>
      <c r="L7" s="7">
        <f t="shared" si="5"/>
        <v>0.83333333333333337</v>
      </c>
      <c r="M7" s="7">
        <f t="shared" si="5"/>
        <v>1</v>
      </c>
      <c r="N7" s="7">
        <f t="shared" si="5"/>
        <v>0.33333333333333331</v>
      </c>
      <c r="O7" s="7">
        <f t="shared" si="5"/>
        <v>1</v>
      </c>
    </row>
    <row r="8" spans="1:17" ht="15.75" customHeight="1">
      <c r="A8" s="1"/>
      <c r="B8" t="s">
        <v>121</v>
      </c>
      <c r="F8" s="8"/>
      <c r="G8" s="3" t="s">
        <v>2318</v>
      </c>
      <c r="H8" s="8">
        <f t="shared" ref="H8:O8" si="6">IF(H7&gt;0.5, 100/(1-1/H7),100/H7-100)</f>
        <v>100</v>
      </c>
      <c r="I8" s="8">
        <f t="shared" si="6"/>
        <v>500</v>
      </c>
      <c r="J8" s="8">
        <f t="shared" si="6"/>
        <v>100</v>
      </c>
      <c r="K8" s="8">
        <f t="shared" si="6"/>
        <v>-500.00000000000011</v>
      </c>
      <c r="L8" s="8">
        <f t="shared" si="6"/>
        <v>-500.00000000000011</v>
      </c>
      <c r="M8" s="8" t="e">
        <f t="shared" si="6"/>
        <v>#DIV/0!</v>
      </c>
      <c r="N8" s="8">
        <f t="shared" si="6"/>
        <v>200</v>
      </c>
      <c r="O8" s="8" t="e">
        <f t="shared" si="6"/>
        <v>#DIV/0!</v>
      </c>
    </row>
    <row r="9" spans="1:17" ht="15.75" customHeight="1">
      <c r="A9" s="1"/>
      <c r="B9" s="1" t="s">
        <v>3014</v>
      </c>
      <c r="C9" s="1"/>
      <c r="D9" s="14"/>
      <c r="E9" s="14"/>
      <c r="F9" s="14"/>
      <c r="G9" s="23" t="s">
        <v>2321</v>
      </c>
      <c r="H9" s="24">
        <f>INDEX(espn!$F:$F,MATCH(B8,espn!$A:$A,0),1)</f>
        <v>12</v>
      </c>
      <c r="I9" s="24">
        <f>INDEX(espn!$G:$G,MATCH(B8,espn!$A:$A,0),1)</f>
        <v>57</v>
      </c>
      <c r="J9" s="24"/>
      <c r="K9" s="24">
        <f>INDEX(espn!$I:$I,MATCH(B8,espn!$A:$A,0),1)</f>
        <v>3</v>
      </c>
      <c r="L9" s="24">
        <f>INDEX(espn!$J:$J,MATCH(B8,espn!$A:$A,0),1)</f>
        <v>26</v>
      </c>
      <c r="M9" s="24"/>
      <c r="N9" s="24">
        <f>I9+L9</f>
        <v>83</v>
      </c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22</v>
      </c>
      <c r="B12" s="11" t="s">
        <v>2412</v>
      </c>
      <c r="C12" s="11" t="s">
        <v>2359</v>
      </c>
      <c r="D12" s="17" t="s">
        <v>2342</v>
      </c>
      <c r="E12" s="17" t="s">
        <v>287</v>
      </c>
      <c r="F12" s="17" t="s">
        <v>2951</v>
      </c>
      <c r="G12" s="17" t="s">
        <v>2674</v>
      </c>
      <c r="H12" s="21">
        <v>11</v>
      </c>
      <c r="I12" s="21">
        <v>18</v>
      </c>
      <c r="J12" s="21">
        <v>0</v>
      </c>
      <c r="K12" s="21">
        <v>4</v>
      </c>
      <c r="L12" s="21">
        <v>13</v>
      </c>
      <c r="M12" s="21">
        <v>0</v>
      </c>
      <c r="N12" s="21">
        <f t="shared" ref="N12:N43" si="8">L12+I12</f>
        <v>31</v>
      </c>
      <c r="O12">
        <f t="shared" ref="O12:O43" si="9">M12+J12</f>
        <v>0</v>
      </c>
    </row>
    <row r="13" spans="1:17" ht="15.75" customHeight="1">
      <c r="A13" s="10">
        <f t="shared" si="7"/>
        <v>21</v>
      </c>
      <c r="B13" s="12" t="s">
        <v>2414</v>
      </c>
      <c r="C13" s="12" t="s">
        <v>2359</v>
      </c>
      <c r="D13" s="18">
        <v>0</v>
      </c>
      <c r="E13" s="18" t="s">
        <v>2395</v>
      </c>
      <c r="F13" s="18" t="s">
        <v>2555</v>
      </c>
      <c r="G13" s="18" t="s">
        <v>2674</v>
      </c>
      <c r="H13" s="22">
        <v>16</v>
      </c>
      <c r="I13" s="22">
        <v>134</v>
      </c>
      <c r="J13" s="22">
        <v>1</v>
      </c>
      <c r="K13" s="22">
        <v>6</v>
      </c>
      <c r="L13" s="22">
        <v>58</v>
      </c>
      <c r="M13" s="22">
        <v>0</v>
      </c>
      <c r="N13" s="21">
        <f t="shared" si="8"/>
        <v>192</v>
      </c>
      <c r="O13">
        <f t="shared" si="9"/>
        <v>1</v>
      </c>
    </row>
    <row r="14" spans="1:17" ht="15.75" customHeight="1">
      <c r="A14" s="10">
        <f t="shared" si="7"/>
        <v>20</v>
      </c>
      <c r="B14" s="11" t="s">
        <v>2417</v>
      </c>
      <c r="C14" s="11" t="s">
        <v>2359</v>
      </c>
      <c r="D14" s="17">
        <v>0</v>
      </c>
      <c r="E14" s="17" t="s">
        <v>2387</v>
      </c>
      <c r="F14" s="17" t="s">
        <v>2952</v>
      </c>
      <c r="G14" s="17" t="s">
        <v>2580</v>
      </c>
      <c r="H14" s="21">
        <v>13</v>
      </c>
      <c r="I14" s="21">
        <v>51</v>
      </c>
      <c r="J14" s="21">
        <v>2</v>
      </c>
      <c r="K14" s="21">
        <v>0</v>
      </c>
      <c r="L14" s="21">
        <v>0</v>
      </c>
      <c r="M14" s="21">
        <v>0</v>
      </c>
      <c r="N14" s="21">
        <f t="shared" si="8"/>
        <v>51</v>
      </c>
      <c r="O14">
        <f t="shared" si="9"/>
        <v>2</v>
      </c>
    </row>
    <row r="15" spans="1:17" ht="15.75" customHeight="1">
      <c r="A15" s="10">
        <f t="shared" si="7"/>
        <v>19</v>
      </c>
      <c r="B15" s="12" t="s">
        <v>2419</v>
      </c>
      <c r="C15" s="12" t="s">
        <v>2359</v>
      </c>
      <c r="D15" s="18" t="s">
        <v>2342</v>
      </c>
      <c r="E15" s="18" t="s">
        <v>2370</v>
      </c>
      <c r="F15" s="18" t="s">
        <v>2953</v>
      </c>
      <c r="G15" s="18" t="s">
        <v>2860</v>
      </c>
      <c r="H15" s="22">
        <v>23</v>
      </c>
      <c r="I15" s="22">
        <v>154</v>
      </c>
      <c r="J15" s="22">
        <v>2</v>
      </c>
      <c r="K15" s="22">
        <v>2</v>
      </c>
      <c r="L15" s="22">
        <v>6</v>
      </c>
      <c r="M15" s="22">
        <v>0</v>
      </c>
      <c r="N15" s="21">
        <f t="shared" si="8"/>
        <v>160</v>
      </c>
      <c r="O15">
        <f t="shared" si="9"/>
        <v>2</v>
      </c>
    </row>
    <row r="16" spans="1:17" ht="15.75" customHeight="1">
      <c r="A16" s="10">
        <f t="shared" si="7"/>
        <v>18</v>
      </c>
      <c r="B16" s="11" t="s">
        <v>2422</v>
      </c>
      <c r="C16" s="11" t="s">
        <v>2359</v>
      </c>
      <c r="D16" s="17" t="s">
        <v>2342</v>
      </c>
      <c r="E16" s="17" t="s">
        <v>2440</v>
      </c>
      <c r="F16" s="17" t="s">
        <v>2519</v>
      </c>
      <c r="G16" s="17" t="s">
        <v>2524</v>
      </c>
      <c r="H16" s="21">
        <v>25</v>
      </c>
      <c r="I16" s="21">
        <v>100</v>
      </c>
      <c r="J16" s="21">
        <v>0</v>
      </c>
      <c r="K16" s="21">
        <v>2</v>
      </c>
      <c r="L16" s="21">
        <v>43</v>
      </c>
      <c r="M16" s="21">
        <v>0</v>
      </c>
      <c r="N16" s="21">
        <f t="shared" si="8"/>
        <v>143</v>
      </c>
      <c r="O16">
        <f t="shared" si="9"/>
        <v>0</v>
      </c>
    </row>
    <row r="17" spans="1:15" ht="15.75" customHeight="1">
      <c r="A17" s="10">
        <f t="shared" si="7"/>
        <v>17</v>
      </c>
      <c r="B17" s="12" t="s">
        <v>2633</v>
      </c>
      <c r="C17" s="12" t="s">
        <v>2359</v>
      </c>
      <c r="D17" s="18">
        <v>0</v>
      </c>
      <c r="E17" s="18" t="s">
        <v>2351</v>
      </c>
      <c r="F17" s="18" t="s">
        <v>2954</v>
      </c>
      <c r="G17" s="18" t="s">
        <v>2753</v>
      </c>
      <c r="H17" s="22">
        <v>21</v>
      </c>
      <c r="I17" s="22">
        <v>62</v>
      </c>
      <c r="J17" s="22">
        <v>2</v>
      </c>
      <c r="K17" s="22">
        <v>1</v>
      </c>
      <c r="L17" s="22">
        <v>4</v>
      </c>
      <c r="M17" s="22">
        <v>0</v>
      </c>
      <c r="N17" s="21">
        <f t="shared" si="8"/>
        <v>66</v>
      </c>
      <c r="O17">
        <f t="shared" si="9"/>
        <v>2</v>
      </c>
    </row>
    <row r="18" spans="1:15" ht="15.75" customHeight="1">
      <c r="A18" s="10">
        <f t="shared" si="7"/>
        <v>16</v>
      </c>
      <c r="B18" s="11" t="s">
        <v>2635</v>
      </c>
      <c r="C18" s="11" t="s">
        <v>2359</v>
      </c>
      <c r="D18" s="17" t="s">
        <v>2342</v>
      </c>
      <c r="E18" s="17" t="s">
        <v>2366</v>
      </c>
      <c r="F18" s="17" t="s">
        <v>2955</v>
      </c>
      <c r="G18" s="17" t="s">
        <v>2859</v>
      </c>
      <c r="H18" s="21">
        <v>12</v>
      </c>
      <c r="I18" s="21">
        <v>56</v>
      </c>
      <c r="J18" s="21">
        <v>1</v>
      </c>
      <c r="K18" s="21">
        <v>5</v>
      </c>
      <c r="L18" s="21">
        <v>27</v>
      </c>
      <c r="M18" s="21">
        <v>1</v>
      </c>
      <c r="N18" s="21">
        <f t="shared" si="8"/>
        <v>83</v>
      </c>
      <c r="O18">
        <f t="shared" si="9"/>
        <v>2</v>
      </c>
    </row>
    <row r="19" spans="1:15" ht="15.75" customHeight="1">
      <c r="A19" s="10">
        <f t="shared" si="7"/>
        <v>15</v>
      </c>
      <c r="B19" s="12" t="s">
        <v>2639</v>
      </c>
      <c r="C19" s="12" t="s">
        <v>2359</v>
      </c>
      <c r="D19" s="18" t="s">
        <v>2342</v>
      </c>
      <c r="E19" s="18" t="s">
        <v>2370</v>
      </c>
      <c r="F19" s="18" t="s">
        <v>3009</v>
      </c>
      <c r="G19" s="18" t="s">
        <v>2508</v>
      </c>
      <c r="H19" s="22">
        <v>16</v>
      </c>
      <c r="I19" s="22">
        <v>66</v>
      </c>
      <c r="J19" s="22">
        <v>1</v>
      </c>
      <c r="K19" s="22">
        <v>4</v>
      </c>
      <c r="L19" s="22">
        <v>10</v>
      </c>
      <c r="M19" s="22">
        <v>0</v>
      </c>
      <c r="N19" s="21">
        <f t="shared" si="8"/>
        <v>76</v>
      </c>
      <c r="O19">
        <f t="shared" si="9"/>
        <v>1</v>
      </c>
    </row>
    <row r="20" spans="1:15" ht="15.75" customHeight="1">
      <c r="A20" s="10">
        <f t="shared" si="7"/>
        <v>14</v>
      </c>
      <c r="B20" s="11" t="s">
        <v>2641</v>
      </c>
      <c r="C20" s="11" t="s">
        <v>2359</v>
      </c>
      <c r="D20" s="17">
        <v>0</v>
      </c>
      <c r="E20" s="17" t="s">
        <v>2440</v>
      </c>
      <c r="F20" s="17" t="s">
        <v>2845</v>
      </c>
      <c r="G20" s="17" t="s">
        <v>2441</v>
      </c>
      <c r="H20" s="21">
        <v>18</v>
      </c>
      <c r="I20" s="21">
        <v>168</v>
      </c>
      <c r="J20" s="21">
        <v>2</v>
      </c>
      <c r="K20" s="21">
        <v>4</v>
      </c>
      <c r="L20" s="21">
        <v>68</v>
      </c>
      <c r="M20" s="21">
        <v>1</v>
      </c>
      <c r="N20" s="21">
        <f t="shared" si="8"/>
        <v>236</v>
      </c>
      <c r="O20">
        <f t="shared" si="9"/>
        <v>3</v>
      </c>
    </row>
    <row r="21" spans="1:15" ht="15.75" customHeight="1">
      <c r="A21" s="10">
        <f t="shared" si="7"/>
        <v>13</v>
      </c>
      <c r="B21" s="12" t="s">
        <v>2642</v>
      </c>
      <c r="C21" s="12" t="s">
        <v>2359</v>
      </c>
      <c r="D21" s="18" t="s">
        <v>2342</v>
      </c>
      <c r="E21" s="18" t="s">
        <v>2403</v>
      </c>
      <c r="F21" s="18" t="s">
        <v>2796</v>
      </c>
      <c r="G21" s="18" t="s">
        <v>2464</v>
      </c>
      <c r="H21" s="22">
        <v>16</v>
      </c>
      <c r="I21" s="22">
        <v>69</v>
      </c>
      <c r="J21" s="22">
        <v>1</v>
      </c>
      <c r="K21" s="22">
        <v>2</v>
      </c>
      <c r="L21" s="22">
        <v>17</v>
      </c>
      <c r="M21" s="22">
        <v>0</v>
      </c>
      <c r="N21" s="21">
        <f t="shared" si="8"/>
        <v>86</v>
      </c>
      <c r="O21">
        <f t="shared" si="9"/>
        <v>1</v>
      </c>
    </row>
    <row r="22" spans="1:15" ht="15.75" customHeight="1">
      <c r="A22" s="10">
        <f t="shared" si="7"/>
        <v>12</v>
      </c>
      <c r="B22" s="11" t="s">
        <v>2644</v>
      </c>
      <c r="C22" s="11" t="s">
        <v>2359</v>
      </c>
      <c r="D22" s="17">
        <v>0</v>
      </c>
      <c r="E22" s="17" t="s">
        <v>2415</v>
      </c>
      <c r="F22" s="17" t="s">
        <v>2477</v>
      </c>
      <c r="G22" s="17" t="s">
        <v>2438</v>
      </c>
      <c r="H22" s="21">
        <v>15</v>
      </c>
      <c r="I22" s="21">
        <v>71</v>
      </c>
      <c r="J22" s="21">
        <v>0</v>
      </c>
      <c r="K22" s="21">
        <v>5</v>
      </c>
      <c r="L22" s="21">
        <v>40</v>
      </c>
      <c r="M22" s="21">
        <v>1</v>
      </c>
      <c r="N22" s="21">
        <f t="shared" si="8"/>
        <v>111</v>
      </c>
      <c r="O22">
        <f t="shared" si="9"/>
        <v>1</v>
      </c>
    </row>
    <row r="23" spans="1:15" ht="15.75" customHeight="1">
      <c r="A23" s="10">
        <f t="shared" si="7"/>
        <v>11</v>
      </c>
      <c r="B23" s="12" t="s">
        <v>2649</v>
      </c>
      <c r="C23" s="12" t="s">
        <v>2359</v>
      </c>
      <c r="D23" s="18" t="s">
        <v>2342</v>
      </c>
      <c r="E23" s="18" t="s">
        <v>2496</v>
      </c>
      <c r="F23" s="18" t="s">
        <v>2817</v>
      </c>
      <c r="G23" s="18" t="s">
        <v>2357</v>
      </c>
      <c r="H23" s="22">
        <v>10</v>
      </c>
      <c r="I23" s="22">
        <v>15</v>
      </c>
      <c r="J23" s="22">
        <v>1</v>
      </c>
      <c r="K23" s="22">
        <v>3</v>
      </c>
      <c r="L23" s="22">
        <v>26</v>
      </c>
      <c r="M23" s="22">
        <v>0</v>
      </c>
      <c r="N23" s="21">
        <f t="shared" si="8"/>
        <v>41</v>
      </c>
      <c r="O23">
        <f t="shared" si="9"/>
        <v>1</v>
      </c>
    </row>
    <row r="24" spans="1:15" ht="15.75" customHeight="1">
      <c r="A24" s="10">
        <f t="shared" si="7"/>
        <v>10</v>
      </c>
      <c r="B24" s="11" t="s">
        <v>2653</v>
      </c>
      <c r="C24" s="11" t="s">
        <v>2359</v>
      </c>
      <c r="D24" s="17" t="s">
        <v>2342</v>
      </c>
      <c r="E24" s="17" t="s">
        <v>2366</v>
      </c>
      <c r="F24" s="17" t="s">
        <v>2616</v>
      </c>
      <c r="G24" s="17" t="s">
        <v>2729</v>
      </c>
      <c r="H24" s="21">
        <v>15</v>
      </c>
      <c r="I24" s="21">
        <v>58</v>
      </c>
      <c r="J24" s="21">
        <v>0</v>
      </c>
      <c r="K24" s="21">
        <v>5</v>
      </c>
      <c r="L24" s="21">
        <v>21</v>
      </c>
      <c r="M24" s="21">
        <v>0</v>
      </c>
      <c r="N24" s="21">
        <f t="shared" si="8"/>
        <v>79</v>
      </c>
      <c r="O24">
        <f t="shared" si="9"/>
        <v>0</v>
      </c>
    </row>
    <row r="25" spans="1:15" ht="15.75" customHeight="1">
      <c r="A25" s="10">
        <f t="shared" si="7"/>
        <v>9</v>
      </c>
      <c r="B25" s="12" t="s">
        <v>2851</v>
      </c>
      <c r="C25" s="12" t="s">
        <v>2359</v>
      </c>
      <c r="D25" s="18">
        <v>0</v>
      </c>
      <c r="E25" s="18" t="s">
        <v>2548</v>
      </c>
      <c r="F25" s="18" t="s">
        <v>2919</v>
      </c>
      <c r="G25" s="18" t="s">
        <v>2573</v>
      </c>
      <c r="H25" s="22">
        <v>13</v>
      </c>
      <c r="I25" s="22">
        <v>46</v>
      </c>
      <c r="J25" s="22">
        <v>0</v>
      </c>
      <c r="K25" s="22">
        <v>5</v>
      </c>
      <c r="L25" s="22">
        <v>49</v>
      </c>
      <c r="M25" s="22">
        <v>0</v>
      </c>
      <c r="N25" s="21">
        <f t="shared" si="8"/>
        <v>95</v>
      </c>
      <c r="O25">
        <f t="shared" si="9"/>
        <v>0</v>
      </c>
    </row>
    <row r="26" spans="1:15" ht="15.75" customHeight="1">
      <c r="A26" s="10">
        <f t="shared" si="7"/>
        <v>8</v>
      </c>
      <c r="B26" s="11" t="s">
        <v>2654</v>
      </c>
      <c r="C26" s="11" t="s">
        <v>2359</v>
      </c>
      <c r="D26" s="17" t="s">
        <v>2342</v>
      </c>
      <c r="E26" s="17" t="s">
        <v>2420</v>
      </c>
      <c r="F26" s="17" t="s">
        <v>3010</v>
      </c>
      <c r="G26" s="17" t="s">
        <v>2602</v>
      </c>
      <c r="H26" s="21">
        <v>10</v>
      </c>
      <c r="I26" s="21">
        <v>41</v>
      </c>
      <c r="J26" s="21">
        <v>1</v>
      </c>
      <c r="K26" s="21">
        <v>4</v>
      </c>
      <c r="L26" s="21">
        <v>30</v>
      </c>
      <c r="M26" s="21">
        <v>0</v>
      </c>
      <c r="N26" s="21">
        <f t="shared" si="8"/>
        <v>71</v>
      </c>
      <c r="O26">
        <f t="shared" si="9"/>
        <v>1</v>
      </c>
    </row>
    <row r="27" spans="1:15" ht="15.75" customHeight="1">
      <c r="A27" s="10">
        <f t="shared" si="7"/>
        <v>7</v>
      </c>
      <c r="B27" s="12" t="s">
        <v>2656</v>
      </c>
      <c r="C27" s="12" t="s">
        <v>2359</v>
      </c>
      <c r="D27" s="18">
        <v>0</v>
      </c>
      <c r="E27" s="18" t="s">
        <v>2387</v>
      </c>
      <c r="F27" s="18" t="s">
        <v>3011</v>
      </c>
      <c r="G27" s="18" t="s">
        <v>2508</v>
      </c>
      <c r="H27" s="22">
        <v>17</v>
      </c>
      <c r="I27" s="22">
        <v>90</v>
      </c>
      <c r="J27" s="22">
        <v>0</v>
      </c>
      <c r="K27" s="22">
        <v>1</v>
      </c>
      <c r="L27" s="22">
        <v>0</v>
      </c>
      <c r="M27" s="22">
        <v>0</v>
      </c>
      <c r="N27" s="21">
        <f t="shared" si="8"/>
        <v>90</v>
      </c>
      <c r="O27">
        <f t="shared" si="9"/>
        <v>0</v>
      </c>
    </row>
    <row r="28" spans="1:15" ht="15.75" customHeight="1">
      <c r="A28" s="10">
        <f t="shared" si="7"/>
        <v>6</v>
      </c>
      <c r="B28" s="11" t="s">
        <v>2657</v>
      </c>
      <c r="C28" s="11" t="s">
        <v>2359</v>
      </c>
      <c r="D28" s="17">
        <v>0</v>
      </c>
      <c r="E28" s="17" t="s">
        <v>2410</v>
      </c>
      <c r="F28" s="17" t="s">
        <v>2477</v>
      </c>
      <c r="G28" s="17" t="s">
        <v>2576</v>
      </c>
      <c r="H28" s="21">
        <v>15</v>
      </c>
      <c r="I28" s="21">
        <v>130</v>
      </c>
      <c r="J28" s="21">
        <v>1</v>
      </c>
      <c r="K28" s="21">
        <v>3</v>
      </c>
      <c r="L28" s="21">
        <v>18</v>
      </c>
      <c r="M28" s="21">
        <v>0</v>
      </c>
      <c r="N28" s="21">
        <f t="shared" si="8"/>
        <v>148</v>
      </c>
      <c r="O28">
        <f t="shared" si="9"/>
        <v>1</v>
      </c>
    </row>
    <row r="29" spans="1:15" ht="15.75" customHeight="1">
      <c r="A29" s="10">
        <f t="shared" si="7"/>
        <v>5</v>
      </c>
      <c r="B29" s="12" t="s">
        <v>2659</v>
      </c>
      <c r="C29" s="12" t="s">
        <v>2359</v>
      </c>
      <c r="D29" s="18" t="s">
        <v>2342</v>
      </c>
      <c r="E29" s="18" t="s">
        <v>2440</v>
      </c>
      <c r="F29" s="18" t="s">
        <v>2517</v>
      </c>
      <c r="G29" s="18" t="s">
        <v>2677</v>
      </c>
      <c r="H29" s="22">
        <v>15</v>
      </c>
      <c r="I29" s="22">
        <v>69</v>
      </c>
      <c r="J29" s="22">
        <v>0</v>
      </c>
      <c r="K29" s="22">
        <v>2</v>
      </c>
      <c r="L29" s="22">
        <v>6</v>
      </c>
      <c r="M29" s="22">
        <v>0</v>
      </c>
      <c r="N29" s="21">
        <f t="shared" si="8"/>
        <v>75</v>
      </c>
      <c r="O29">
        <f t="shared" si="9"/>
        <v>0</v>
      </c>
    </row>
    <row r="30" spans="1:15" ht="15.75" customHeight="1">
      <c r="A30" s="10">
        <f t="shared" si="7"/>
        <v>4</v>
      </c>
      <c r="B30" s="11" t="s">
        <v>2853</v>
      </c>
      <c r="C30" s="11" t="s">
        <v>2359</v>
      </c>
      <c r="D30" s="17">
        <v>0</v>
      </c>
      <c r="E30" s="17" t="s">
        <v>792</v>
      </c>
      <c r="F30" s="17" t="s">
        <v>2768</v>
      </c>
      <c r="G30" s="17" t="s">
        <v>2597</v>
      </c>
      <c r="H30" s="21">
        <v>20</v>
      </c>
      <c r="I30" s="21">
        <v>145</v>
      </c>
      <c r="J30" s="21">
        <v>1</v>
      </c>
      <c r="K30" s="21">
        <v>3</v>
      </c>
      <c r="L30" s="21">
        <v>13</v>
      </c>
      <c r="M30" s="21">
        <v>0</v>
      </c>
      <c r="N30" s="21">
        <f t="shared" si="8"/>
        <v>158</v>
      </c>
      <c r="O30">
        <f t="shared" si="9"/>
        <v>1</v>
      </c>
    </row>
    <row r="31" spans="1:15" ht="15.75" customHeight="1">
      <c r="A31" s="10">
        <f t="shared" si="7"/>
        <v>3</v>
      </c>
      <c r="B31" s="12" t="s">
        <v>2661</v>
      </c>
      <c r="C31" s="12" t="s">
        <v>2359</v>
      </c>
      <c r="D31" s="18">
        <v>0</v>
      </c>
      <c r="E31" s="18" t="s">
        <v>2558</v>
      </c>
      <c r="F31" s="18" t="s">
        <v>2854</v>
      </c>
      <c r="G31" s="18" t="s">
        <v>2679</v>
      </c>
      <c r="H31" s="22">
        <v>10</v>
      </c>
      <c r="I31" s="22">
        <v>94</v>
      </c>
      <c r="J31" s="22">
        <v>0</v>
      </c>
      <c r="K31" s="22">
        <v>2</v>
      </c>
      <c r="L31" s="22">
        <v>14</v>
      </c>
      <c r="M31" s="22">
        <v>0</v>
      </c>
      <c r="N31" s="21">
        <f t="shared" si="8"/>
        <v>108</v>
      </c>
      <c r="O31">
        <f t="shared" si="9"/>
        <v>0</v>
      </c>
    </row>
    <row r="32" spans="1:15" ht="15.75" customHeight="1">
      <c r="A32" s="10">
        <f t="shared" si="7"/>
        <v>2</v>
      </c>
      <c r="B32" s="11" t="s">
        <v>2663</v>
      </c>
      <c r="C32" s="11" t="s">
        <v>2359</v>
      </c>
      <c r="D32" s="17" t="s">
        <v>2342</v>
      </c>
      <c r="E32" s="17" t="s">
        <v>2387</v>
      </c>
      <c r="F32" s="17" t="s">
        <v>3012</v>
      </c>
      <c r="G32" s="17" t="s">
        <v>2677</v>
      </c>
      <c r="H32" s="21">
        <v>11</v>
      </c>
      <c r="I32" s="21">
        <v>42</v>
      </c>
      <c r="J32" s="21">
        <v>1</v>
      </c>
      <c r="K32" s="21">
        <v>4</v>
      </c>
      <c r="L32" s="21">
        <v>43</v>
      </c>
      <c r="M32" s="21">
        <v>0</v>
      </c>
      <c r="N32" s="21">
        <f t="shared" si="8"/>
        <v>85</v>
      </c>
      <c r="O32">
        <f t="shared" si="9"/>
        <v>1</v>
      </c>
    </row>
    <row r="33" spans="1:15" ht="15.75" customHeight="1">
      <c r="A33" s="10">
        <f t="shared" si="7"/>
        <v>1</v>
      </c>
      <c r="B33" s="12" t="s">
        <v>2665</v>
      </c>
      <c r="C33" s="12" t="s">
        <v>2359</v>
      </c>
      <c r="D33" s="18">
        <v>0</v>
      </c>
      <c r="E33" s="18" t="s">
        <v>2355</v>
      </c>
      <c r="F33" s="18" t="s">
        <v>3013</v>
      </c>
      <c r="G33" s="18" t="s">
        <v>2573</v>
      </c>
      <c r="H33" s="22">
        <v>14</v>
      </c>
      <c r="I33" s="22">
        <v>99</v>
      </c>
      <c r="J33" s="22">
        <v>1</v>
      </c>
      <c r="K33" s="22">
        <v>1</v>
      </c>
      <c r="L33" s="22">
        <v>14</v>
      </c>
      <c r="M33" s="22">
        <v>0</v>
      </c>
      <c r="N33" s="21">
        <f t="shared" si="8"/>
        <v>113</v>
      </c>
      <c r="O33">
        <f t="shared" si="9"/>
        <v>1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368">
    <outlinePr summaryBelow="0" summaryRight="0"/>
  </sheetPr>
  <dimension ref="A1:Q1002"/>
  <sheetViews>
    <sheetView topLeftCell="A7" workbookViewId="0">
      <selection activeCell="B8" sqref="B8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7.5</v>
      </c>
      <c r="I2" s="2">
        <v>93.5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0.53333333333333333</v>
      </c>
      <c r="I3" s="7">
        <f>COUNTIFS($A$12:$A$99,"&lt;="&amp;$B$2,$H$12:$H$99,"&gt;-1",I12:I99,"&lt;"&amp;I$2)/COUNTIFS($H$12:$H$99,"&gt;-1",$A$12:$A$99,"&lt;="&amp;$B$2,I$12:I$99,"&lt;&gt;"&amp;I$2)</f>
        <v>0.53333333333333333</v>
      </c>
      <c r="J3" s="7">
        <f>COUNTIFS($A$12:$A$99,"&lt;="&amp;$B$2,$H$12:$H$99,"&gt;-1",J12:J99,"&lt;"&amp;J$2)/COUNTIFS($H$12:$H$99,"&gt;-1",$A$12:$A$99,"&lt;="&amp;$B$2,J$12:J$99,"&lt;&gt;"&amp;J$2)</f>
        <v>0.2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-114.28571428571429</v>
      </c>
      <c r="I4" s="8">
        <f>IF(I3&gt;0.5, 100/(1-1/I3),100/I3-100)</f>
        <v>-114.28571428571429</v>
      </c>
      <c r="J4" s="8">
        <f>IF(J3&gt;0.5, 100/(1-1/J3),100/J3-100)</f>
        <v>400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0.5714285714285714</v>
      </c>
      <c r="I5" s="7">
        <f>COUNTIFS($A$12:$A$99,"&lt;="&amp;$B$2,$H$12:$H$99,"&gt;-1",$D$12:$D$99,"@*",I$12:I$99,"&lt;"&amp;I$2)/COUNTIFS($A$12:$A$99,"&lt;="&amp;$B$2,$H$12:$H$99,"&gt;-1",$D$12:$D$99,"@*",I$12:I$99,"&lt;&gt;"&amp;I$2)</f>
        <v>0.2857142857142857</v>
      </c>
      <c r="J5" s="7">
        <f>COUNTIFS($A$12:$A$99,"&lt;="&amp;$B$2,$H$12:$H$99,"&gt;-1",$D$12:$D$99,"@*",J$12:J$99,"&lt;"&amp;J$2)/COUNTIFS($A$12:$A$99,"&lt;="&amp;$B$2,$H$12:$H$99,"&gt;-1",$D$12:$D$99,"@*",J$12:J$99,"&lt;&gt;"&amp;J$2)</f>
        <v>0.14285714285714285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-133.33333333333334</v>
      </c>
      <c r="I6" s="8">
        <f>IF(I5&gt;0.5, 100/(1-1/I5),100/I5-100)</f>
        <v>250</v>
      </c>
      <c r="J6" s="8">
        <f>IF(J5&gt;0.5, 100/(1-1/J5),100/J5-100)</f>
        <v>600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0.5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0.75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0.25</v>
      </c>
    </row>
    <row r="8" spans="1:17" ht="15.75" customHeight="1">
      <c r="A8" s="1"/>
      <c r="B8" t="s">
        <v>1</v>
      </c>
      <c r="D8" s="8"/>
      <c r="G8" s="3" t="s">
        <v>2318</v>
      </c>
      <c r="H8" s="8">
        <f>IF(H7&gt;0.5, 100/(1-1/H7),100/H7-100)</f>
        <v>100</v>
      </c>
      <c r="I8" s="8">
        <f>IF(I7&gt;0.5, 100/(1-1/I7),100/I7-100)</f>
        <v>-300.00000000000006</v>
      </c>
      <c r="J8" s="8">
        <f>IF(J7&gt;0.5, 100/(1-1/J7),100/J7-100)</f>
        <v>300</v>
      </c>
    </row>
    <row r="9" spans="1:17" ht="15.75" customHeight="1">
      <c r="A9" s="1"/>
      <c r="B9" s="1" t="s">
        <v>3015</v>
      </c>
      <c r="C9" s="1"/>
      <c r="D9" s="14"/>
      <c r="E9" s="14"/>
      <c r="F9" s="14"/>
      <c r="G9" s="23" t="s">
        <v>2321</v>
      </c>
      <c r="H9" s="24">
        <f>INDEX(espn!$I:$I,MATCH(B8,espn!$A:$A,0),1)</f>
        <v>9</v>
      </c>
      <c r="I9" s="24">
        <f>INDEX(espn!$J:$J,MATCH(B8,espn!$A:$A,0),1)</f>
        <v>105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2412</v>
      </c>
      <c r="C12" s="11" t="s">
        <v>2359</v>
      </c>
      <c r="D12" s="17" t="s">
        <v>2342</v>
      </c>
      <c r="E12" s="17" t="s">
        <v>287</v>
      </c>
      <c r="F12" s="17" t="s">
        <v>2951</v>
      </c>
      <c r="G12" s="17" t="s">
        <v>2526</v>
      </c>
      <c r="H12" s="21">
        <v>6</v>
      </c>
      <c r="I12" s="21">
        <v>64</v>
      </c>
      <c r="J12" s="21">
        <v>2</v>
      </c>
    </row>
    <row r="13" spans="1:17" ht="15.75" customHeight="1">
      <c r="A13" s="10">
        <f t="shared" si="0"/>
        <v>21</v>
      </c>
      <c r="B13" s="12" t="s">
        <v>2414</v>
      </c>
      <c r="C13" s="12" t="s">
        <v>2359</v>
      </c>
      <c r="D13" s="18">
        <v>0</v>
      </c>
      <c r="E13" s="18" t="s">
        <v>2395</v>
      </c>
      <c r="F13" s="18" t="s">
        <v>2555</v>
      </c>
      <c r="G13" s="18" t="s">
        <v>2532</v>
      </c>
      <c r="H13" s="22">
        <v>4</v>
      </c>
      <c r="I13" s="22">
        <v>41</v>
      </c>
      <c r="J13" s="22">
        <v>0</v>
      </c>
    </row>
    <row r="14" spans="1:17" ht="15.75" customHeight="1">
      <c r="A14" s="10">
        <f t="shared" si="0"/>
        <v>20</v>
      </c>
      <c r="B14" s="11" t="s">
        <v>2417</v>
      </c>
      <c r="C14" s="11" t="s">
        <v>2359</v>
      </c>
      <c r="D14" s="17">
        <v>0</v>
      </c>
      <c r="E14" s="17" t="s">
        <v>2387</v>
      </c>
      <c r="F14" s="17" t="s">
        <v>2952</v>
      </c>
      <c r="G14" s="17" t="s">
        <v>2594</v>
      </c>
      <c r="H14" s="21">
        <v>7</v>
      </c>
      <c r="I14" s="21">
        <v>103</v>
      </c>
      <c r="J14" s="21">
        <v>1</v>
      </c>
    </row>
    <row r="15" spans="1:17" ht="15.75" customHeight="1">
      <c r="A15" s="10">
        <f t="shared" si="0"/>
        <v>19</v>
      </c>
      <c r="B15" s="12" t="s">
        <v>2419</v>
      </c>
      <c r="C15" s="12" t="s">
        <v>2359</v>
      </c>
      <c r="D15" s="18" t="s">
        <v>2342</v>
      </c>
      <c r="E15" s="18" t="s">
        <v>2370</v>
      </c>
      <c r="F15" s="18" t="s">
        <v>2953</v>
      </c>
      <c r="G15" s="18" t="s">
        <v>2567</v>
      </c>
      <c r="H15" s="22">
        <v>13</v>
      </c>
      <c r="I15" s="22">
        <v>116</v>
      </c>
      <c r="J15" s="22">
        <v>0</v>
      </c>
    </row>
    <row r="16" spans="1:17" ht="15.75" customHeight="1">
      <c r="A16" s="10">
        <f t="shared" si="0"/>
        <v>18</v>
      </c>
      <c r="B16" s="11" t="s">
        <v>2422</v>
      </c>
      <c r="C16" s="11" t="s">
        <v>2359</v>
      </c>
      <c r="D16" s="17" t="s">
        <v>2342</v>
      </c>
      <c r="E16" s="17" t="s">
        <v>2440</v>
      </c>
      <c r="F16" s="17" t="s">
        <v>2519</v>
      </c>
      <c r="G16" s="17" t="s">
        <v>2601</v>
      </c>
      <c r="H16" s="21">
        <v>7</v>
      </c>
      <c r="I16" s="21">
        <v>93</v>
      </c>
      <c r="J16" s="21">
        <v>1</v>
      </c>
    </row>
    <row r="17" spans="1:10" ht="15.75" customHeight="1">
      <c r="A17" s="10">
        <f t="shared" si="0"/>
        <v>17</v>
      </c>
      <c r="B17" s="12" t="s">
        <v>2633</v>
      </c>
      <c r="C17" s="12" t="s">
        <v>2359</v>
      </c>
      <c r="D17" s="18">
        <v>0</v>
      </c>
      <c r="E17" s="18" t="s">
        <v>2351</v>
      </c>
      <c r="F17" s="18" t="s">
        <v>2954</v>
      </c>
      <c r="G17" s="18" t="s">
        <v>2432</v>
      </c>
      <c r="H17" s="22">
        <v>8</v>
      </c>
      <c r="I17" s="22">
        <v>160</v>
      </c>
      <c r="J17" s="22">
        <v>2</v>
      </c>
    </row>
    <row r="18" spans="1:10" ht="15.75" customHeight="1">
      <c r="A18" s="10">
        <f t="shared" si="0"/>
        <v>16</v>
      </c>
      <c r="B18" s="11" t="s">
        <v>2635</v>
      </c>
      <c r="C18" s="11" t="s">
        <v>2359</v>
      </c>
      <c r="D18" s="17" t="s">
        <v>2342</v>
      </c>
      <c r="E18" s="17" t="s">
        <v>2366</v>
      </c>
      <c r="F18" s="17" t="s">
        <v>2955</v>
      </c>
      <c r="G18" s="17" t="s">
        <v>2527</v>
      </c>
      <c r="H18" s="21">
        <v>9</v>
      </c>
      <c r="I18" s="21">
        <v>138</v>
      </c>
      <c r="J18" s="21">
        <v>0</v>
      </c>
    </row>
    <row r="19" spans="1:10" ht="15.75" customHeight="1">
      <c r="A19" s="10">
        <f t="shared" si="0"/>
        <v>15</v>
      </c>
      <c r="B19" s="12" t="s">
        <v>2639</v>
      </c>
      <c r="C19" s="12" t="s">
        <v>2359</v>
      </c>
      <c r="D19" s="18" t="s">
        <v>2342</v>
      </c>
      <c r="E19" s="18" t="s">
        <v>2370</v>
      </c>
      <c r="F19" s="18" t="s">
        <v>3009</v>
      </c>
      <c r="G19" s="18" t="s">
        <v>2597</v>
      </c>
      <c r="H19" s="22">
        <v>14</v>
      </c>
      <c r="I19" s="22">
        <v>156</v>
      </c>
      <c r="J19" s="22">
        <v>2</v>
      </c>
    </row>
    <row r="20" spans="1:10" ht="15.75" customHeight="1">
      <c r="A20" s="10">
        <f t="shared" si="0"/>
        <v>14</v>
      </c>
      <c r="B20" s="11" t="s">
        <v>2641</v>
      </c>
      <c r="C20" s="11" t="s">
        <v>2359</v>
      </c>
      <c r="D20" s="17">
        <v>0</v>
      </c>
      <c r="E20" s="17" t="s">
        <v>2440</v>
      </c>
      <c r="F20" s="17" t="s">
        <v>2845</v>
      </c>
      <c r="G20" s="17" t="s">
        <v>2438</v>
      </c>
      <c r="H20" s="21">
        <v>3</v>
      </c>
      <c r="I20" s="21">
        <v>36</v>
      </c>
      <c r="J20" s="21">
        <v>0</v>
      </c>
    </row>
    <row r="21" spans="1:10" ht="15.75" customHeight="1">
      <c r="A21" s="10">
        <f t="shared" si="0"/>
        <v>13</v>
      </c>
      <c r="B21" s="12" t="s">
        <v>2649</v>
      </c>
      <c r="C21" s="12" t="s">
        <v>2359</v>
      </c>
      <c r="D21" s="18" t="s">
        <v>2342</v>
      </c>
      <c r="E21" s="18" t="s">
        <v>2496</v>
      </c>
      <c r="F21" s="18" t="s">
        <v>2817</v>
      </c>
      <c r="G21" s="18" t="s">
        <v>2532</v>
      </c>
      <c r="H21" s="22">
        <v>6</v>
      </c>
      <c r="I21" s="22">
        <v>61</v>
      </c>
      <c r="J21" s="22">
        <v>0</v>
      </c>
    </row>
    <row r="22" spans="1:10" ht="15.75" customHeight="1">
      <c r="A22" s="10">
        <f t="shared" si="0"/>
        <v>12</v>
      </c>
      <c r="B22" s="11" t="s">
        <v>2888</v>
      </c>
      <c r="C22" s="11" t="s">
        <v>2359</v>
      </c>
      <c r="D22" s="17" t="s">
        <v>2342</v>
      </c>
      <c r="E22" s="17" t="s">
        <v>2574</v>
      </c>
      <c r="F22" s="17" t="s">
        <v>3005</v>
      </c>
      <c r="G22" s="17" t="s">
        <v>2432</v>
      </c>
      <c r="H22" s="21">
        <v>13</v>
      </c>
      <c r="I22" s="21">
        <v>196</v>
      </c>
      <c r="J22" s="21">
        <v>2</v>
      </c>
    </row>
    <row r="23" spans="1:10" ht="15.75" customHeight="1">
      <c r="A23" s="10">
        <f t="shared" si="0"/>
        <v>11</v>
      </c>
      <c r="B23" s="12" t="s">
        <v>2651</v>
      </c>
      <c r="C23" s="12" t="s">
        <v>2359</v>
      </c>
      <c r="D23" s="18">
        <v>0</v>
      </c>
      <c r="E23" s="18" t="s">
        <v>2370</v>
      </c>
      <c r="F23" s="18" t="s">
        <v>2728</v>
      </c>
      <c r="G23" s="18" t="s">
        <v>2595</v>
      </c>
      <c r="H23" s="22">
        <v>7</v>
      </c>
      <c r="I23" s="22">
        <v>53</v>
      </c>
      <c r="J23" s="22">
        <v>3</v>
      </c>
    </row>
    <row r="24" spans="1:10" ht="15.75" customHeight="1">
      <c r="A24" s="10">
        <f t="shared" si="0"/>
        <v>10</v>
      </c>
      <c r="B24" s="11" t="s">
        <v>2653</v>
      </c>
      <c r="C24" s="11" t="s">
        <v>2359</v>
      </c>
      <c r="D24" s="17" t="s">
        <v>2342</v>
      </c>
      <c r="E24" s="17" t="s">
        <v>2366</v>
      </c>
      <c r="F24" s="17" t="s">
        <v>2616</v>
      </c>
      <c r="G24" s="17" t="s">
        <v>2571</v>
      </c>
      <c r="H24" s="21">
        <v>10</v>
      </c>
      <c r="I24" s="21">
        <v>173</v>
      </c>
      <c r="J24" s="21">
        <v>1</v>
      </c>
    </row>
    <row r="25" spans="1:10" ht="15.75" customHeight="1">
      <c r="A25" s="10">
        <f t="shared" si="0"/>
        <v>9</v>
      </c>
      <c r="B25" s="12" t="s">
        <v>2851</v>
      </c>
      <c r="C25" s="12" t="s">
        <v>2359</v>
      </c>
      <c r="D25" s="18">
        <v>0</v>
      </c>
      <c r="E25" s="18" t="s">
        <v>2548</v>
      </c>
      <c r="F25" s="18" t="s">
        <v>2919</v>
      </c>
      <c r="G25" s="18" t="s">
        <v>2868</v>
      </c>
      <c r="H25" s="22">
        <v>8</v>
      </c>
      <c r="I25" s="22">
        <v>66</v>
      </c>
      <c r="J25" s="22">
        <v>1</v>
      </c>
    </row>
    <row r="26" spans="1:10" ht="15.75" customHeight="1">
      <c r="A26" s="10">
        <f t="shared" si="0"/>
        <v>8</v>
      </c>
      <c r="B26" s="11" t="s">
        <v>2654</v>
      </c>
      <c r="C26" s="11" t="s">
        <v>2359</v>
      </c>
      <c r="D26" s="17" t="s">
        <v>2342</v>
      </c>
      <c r="E26" s="17" t="s">
        <v>2420</v>
      </c>
      <c r="F26" s="17" t="s">
        <v>3010</v>
      </c>
      <c r="G26" s="17" t="s">
        <v>2595</v>
      </c>
      <c r="H26" s="21">
        <v>7</v>
      </c>
      <c r="I26" s="21">
        <v>106</v>
      </c>
      <c r="J26" s="21">
        <v>1</v>
      </c>
    </row>
    <row r="27" spans="1:10" ht="15.75" customHeight="1">
      <c r="A27" s="10">
        <f t="shared" si="0"/>
        <v>7</v>
      </c>
      <c r="B27" s="12" t="s">
        <v>2656</v>
      </c>
      <c r="C27" s="12" t="s">
        <v>2359</v>
      </c>
      <c r="D27" s="18">
        <v>0</v>
      </c>
      <c r="E27" s="18" t="s">
        <v>2387</v>
      </c>
      <c r="F27" s="18" t="s">
        <v>3011</v>
      </c>
      <c r="G27" s="18" t="s">
        <v>2601</v>
      </c>
      <c r="H27" s="22">
        <v>6</v>
      </c>
      <c r="I27" s="22">
        <v>61</v>
      </c>
      <c r="J27" s="22">
        <v>1</v>
      </c>
    </row>
    <row r="28" spans="1:10" ht="15.75" customHeight="1">
      <c r="A28" s="10">
        <f t="shared" si="0"/>
        <v>6</v>
      </c>
      <c r="B28" s="11" t="s">
        <v>2657</v>
      </c>
      <c r="C28" s="11" t="s">
        <v>2359</v>
      </c>
      <c r="D28" s="17">
        <v>0</v>
      </c>
      <c r="E28" s="17" t="s">
        <v>2410</v>
      </c>
      <c r="F28" s="17" t="s">
        <v>2477</v>
      </c>
      <c r="G28" s="17" t="s">
        <v>2601</v>
      </c>
      <c r="H28" s="21">
        <v>10</v>
      </c>
      <c r="I28" s="21">
        <v>121</v>
      </c>
      <c r="J28" s="21">
        <v>2</v>
      </c>
    </row>
    <row r="29" spans="1:10" ht="15.75" customHeight="1">
      <c r="A29" s="10">
        <f t="shared" si="0"/>
        <v>5</v>
      </c>
      <c r="B29" s="12" t="s">
        <v>2659</v>
      </c>
      <c r="C29" s="12" t="s">
        <v>2359</v>
      </c>
      <c r="D29" s="18" t="s">
        <v>2342</v>
      </c>
      <c r="E29" s="18" t="s">
        <v>2440</v>
      </c>
      <c r="F29" s="18" t="s">
        <v>2517</v>
      </c>
      <c r="G29" s="18" t="s">
        <v>2594</v>
      </c>
      <c r="H29" s="22">
        <v>7</v>
      </c>
      <c r="I29" s="22">
        <v>115</v>
      </c>
      <c r="J29" s="22">
        <v>1</v>
      </c>
    </row>
    <row r="30" spans="1:10" ht="15.75" customHeight="1">
      <c r="A30" s="10">
        <f t="shared" si="0"/>
        <v>4</v>
      </c>
      <c r="B30" s="11" t="s">
        <v>2853</v>
      </c>
      <c r="C30" s="11" t="s">
        <v>2359</v>
      </c>
      <c r="D30" s="17">
        <v>0</v>
      </c>
      <c r="E30" s="17" t="s">
        <v>792</v>
      </c>
      <c r="F30" s="17" t="s">
        <v>2768</v>
      </c>
      <c r="G30" s="17" t="s">
        <v>2527</v>
      </c>
      <c r="H30" s="21">
        <v>7</v>
      </c>
      <c r="I30" s="21">
        <v>42</v>
      </c>
      <c r="J30" s="21">
        <v>0</v>
      </c>
    </row>
    <row r="31" spans="1:10" ht="15.75" customHeight="1">
      <c r="A31" s="10">
        <f t="shared" si="0"/>
        <v>3</v>
      </c>
      <c r="B31" s="12" t="s">
        <v>2661</v>
      </c>
      <c r="C31" s="12" t="s">
        <v>2359</v>
      </c>
      <c r="D31" s="18">
        <v>0</v>
      </c>
      <c r="E31" s="18" t="s">
        <v>2558</v>
      </c>
      <c r="F31" s="18" t="s">
        <v>2854</v>
      </c>
      <c r="G31" s="18" t="s">
        <v>2464</v>
      </c>
      <c r="H31" s="22">
        <v>11</v>
      </c>
      <c r="I31" s="22">
        <v>142</v>
      </c>
      <c r="J31" s="22">
        <v>3</v>
      </c>
    </row>
    <row r="32" spans="1:10" ht="15.75" customHeight="1">
      <c r="A32" s="10">
        <f t="shared" si="0"/>
        <v>2</v>
      </c>
      <c r="B32" s="11" t="s">
        <v>2663</v>
      </c>
      <c r="C32" s="11" t="s">
        <v>2359</v>
      </c>
      <c r="D32" s="17" t="s">
        <v>2342</v>
      </c>
      <c r="E32" s="17" t="s">
        <v>2387</v>
      </c>
      <c r="F32" s="17" t="s">
        <v>3012</v>
      </c>
      <c r="G32" s="17" t="s">
        <v>2601</v>
      </c>
      <c r="H32" s="21">
        <v>6</v>
      </c>
      <c r="I32" s="21">
        <v>46</v>
      </c>
      <c r="J32" s="21">
        <v>1</v>
      </c>
    </row>
    <row r="33" spans="1:10" ht="15.75" customHeight="1">
      <c r="A33" s="10">
        <f t="shared" si="0"/>
        <v>1</v>
      </c>
      <c r="B33" s="12" t="s">
        <v>2665</v>
      </c>
      <c r="C33" s="12" t="s">
        <v>2359</v>
      </c>
      <c r="D33" s="18">
        <v>0</v>
      </c>
      <c r="E33" s="18" t="s">
        <v>2355</v>
      </c>
      <c r="F33" s="18" t="s">
        <v>3013</v>
      </c>
      <c r="G33" s="18" t="s">
        <v>2532</v>
      </c>
      <c r="H33" s="22">
        <v>9</v>
      </c>
      <c r="I33" s="22">
        <v>66</v>
      </c>
      <c r="J33" s="22">
        <v>1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369">
    <outlinePr summaryBelow="0" summaryRight="0"/>
  </sheetPr>
  <dimension ref="A1:Q1002"/>
  <sheetViews>
    <sheetView topLeftCell="A12" workbookViewId="0">
      <selection activeCell="I3" sqref="I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4</v>
      </c>
      <c r="I2" s="2">
        <v>50.5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0.75</v>
      </c>
      <c r="I3" s="7">
        <f>COUNTIFS($A$12:$A$99,"&lt;="&amp;$B$2,$H$12:$H$99,"&gt;-1",I12:I99,"&lt;"&amp;I$2)/COUNTIFS($H$12:$H$99,"&gt;-1",$A$12:$A$99,"&lt;="&amp;$B$2,I$12:I$99,"&lt;&gt;"&amp;I$2)</f>
        <v>0.7</v>
      </c>
      <c r="J3" s="7">
        <f>COUNTIFS($A$12:$A$99,"&lt;="&amp;$B$2,$H$12:$H$99,"&gt;-1",J12:J99,"&lt;"&amp;J$2)/COUNTIFS($H$12:$H$99,"&gt;-1",$A$12:$A$99,"&lt;="&amp;$B$2,J$12:J$99,"&lt;&gt;"&amp;J$2)</f>
        <v>0.7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-300.00000000000006</v>
      </c>
      <c r="I4" s="8">
        <f>IF(I3&gt;0.5, 100/(1-1/I3),100/I3-100)</f>
        <v>-233.33333333333331</v>
      </c>
      <c r="J4" s="8">
        <f>IF(J3&gt;0.5, 100/(1-1/J3),100/J3-100)</f>
        <v>-233.33333333333331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0.75</v>
      </c>
      <c r="I5" s="7">
        <f>COUNTIFS($A$12:$A$99,"&lt;="&amp;$B$2,$H$12:$H$99,"&gt;-1",$D$12:$D$99,"@*",I$12:I$99,"&lt;"&amp;I$2)/COUNTIFS($A$12:$A$99,"&lt;="&amp;$B$2,$H$12:$H$99,"&gt;-1",$D$12:$D$99,"@*",I$12:I$99,"&lt;&gt;"&amp;I$2)</f>
        <v>0.75</v>
      </c>
      <c r="J5" s="7">
        <f>COUNTIFS($A$12:$A$99,"&lt;="&amp;$B$2,$H$12:$H$99,"&gt;-1",$D$12:$D$99,"@*",J$12:J$99,"&lt;"&amp;J$2)/COUNTIFS($A$12:$A$99,"&lt;="&amp;$B$2,$H$12:$H$99,"&gt;-1",$D$12:$D$99,"@*",J$12:J$99,"&lt;&gt;"&amp;J$2)</f>
        <v>0.75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-300.00000000000006</v>
      </c>
      <c r="I6" s="8">
        <f>IF(I5&gt;0.5, 100/(1-1/I5),100/I5-100)</f>
        <v>-300.00000000000006</v>
      </c>
      <c r="J6" s="8">
        <f>IF(J5&gt;0.5, 100/(1-1/J5),100/J5-100)</f>
        <v>-300.00000000000006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0.75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0.66666666666666663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0.66666666666666663</v>
      </c>
    </row>
    <row r="8" spans="1:17" ht="15.75" customHeight="1">
      <c r="A8" s="1"/>
      <c r="B8" t="s">
        <v>408</v>
      </c>
      <c r="D8" s="8"/>
      <c r="G8" s="3" t="s">
        <v>2318</v>
      </c>
      <c r="H8" s="8">
        <f>IF(H7&gt;0.5, 100/(1-1/H7),100/H7-100)</f>
        <v>-300.00000000000006</v>
      </c>
      <c r="I8" s="8">
        <f>IF(I7&gt;0.5, 100/(1-1/I7),100/I7-100)</f>
        <v>-200</v>
      </c>
      <c r="J8" s="8">
        <f>IF(J7&gt;0.5, 100/(1-1/J7),100/J7-100)</f>
        <v>-200</v>
      </c>
    </row>
    <row r="9" spans="1:17" ht="15.75" customHeight="1">
      <c r="A9" s="1"/>
      <c r="B9" s="1" t="s">
        <v>3016</v>
      </c>
      <c r="C9" s="1"/>
      <c r="D9" s="14"/>
      <c r="E9" s="14"/>
      <c r="F9" s="14"/>
      <c r="G9" s="23" t="s">
        <v>2321</v>
      </c>
      <c r="H9" s="24">
        <f>INDEX(espn!$I:$I,MATCH(B8,espn!$A:$A,0),1)</f>
        <v>3</v>
      </c>
      <c r="I9" s="24">
        <f>INDEX(espn!$J:$J,MATCH(B8,espn!$A:$A,0),1)</f>
        <v>41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2406</v>
      </c>
      <c r="C12" s="11" t="s">
        <v>2359</v>
      </c>
      <c r="D12" s="17" t="s">
        <v>2342</v>
      </c>
      <c r="E12" s="17" t="s">
        <v>2377</v>
      </c>
      <c r="F12" s="17" t="s">
        <v>2517</v>
      </c>
      <c r="G12" s="17" t="s">
        <v>2569</v>
      </c>
      <c r="H12" s="21">
        <v>5</v>
      </c>
      <c r="I12" s="21">
        <v>42</v>
      </c>
      <c r="J12" s="21">
        <v>0</v>
      </c>
    </row>
    <row r="13" spans="1:17" ht="15.75" customHeight="1">
      <c r="A13" s="10">
        <f t="shared" si="0"/>
        <v>21</v>
      </c>
      <c r="B13" s="12" t="s">
        <v>2409</v>
      </c>
      <c r="C13" s="12" t="s">
        <v>2359</v>
      </c>
      <c r="D13" s="18" t="s">
        <v>2342</v>
      </c>
      <c r="E13" s="18" t="s">
        <v>2352</v>
      </c>
      <c r="F13" s="18" t="s">
        <v>2518</v>
      </c>
      <c r="G13" s="18" t="s">
        <v>2602</v>
      </c>
      <c r="H13" s="22">
        <v>3</v>
      </c>
      <c r="I13" s="22">
        <v>44</v>
      </c>
      <c r="J13" s="22">
        <v>0</v>
      </c>
    </row>
    <row r="14" spans="1:17" ht="15.75" customHeight="1">
      <c r="A14" s="10">
        <f t="shared" si="0"/>
        <v>20</v>
      </c>
      <c r="B14" s="11" t="s">
        <v>2481</v>
      </c>
      <c r="C14" s="11" t="s">
        <v>2359</v>
      </c>
      <c r="D14" s="17">
        <v>0</v>
      </c>
      <c r="E14" s="17" t="s">
        <v>792</v>
      </c>
      <c r="F14" s="17" t="s">
        <v>2768</v>
      </c>
      <c r="G14" s="17" t="s">
        <v>2609</v>
      </c>
      <c r="H14" s="21">
        <v>3</v>
      </c>
      <c r="I14" s="21">
        <v>27</v>
      </c>
      <c r="J14" s="21">
        <v>0</v>
      </c>
    </row>
    <row r="15" spans="1:17" ht="15.75" customHeight="1">
      <c r="A15" s="10">
        <f t="shared" si="0"/>
        <v>19</v>
      </c>
      <c r="B15" s="12" t="s">
        <v>2471</v>
      </c>
      <c r="C15" s="12" t="s">
        <v>2359</v>
      </c>
      <c r="D15" s="18" t="s">
        <v>2342</v>
      </c>
      <c r="E15" s="18" t="s">
        <v>2366</v>
      </c>
      <c r="F15" s="18" t="s">
        <v>3017</v>
      </c>
      <c r="G15" s="18" t="s">
        <v>2576</v>
      </c>
      <c r="H15" s="22">
        <v>1</v>
      </c>
      <c r="I15" s="22">
        <v>7</v>
      </c>
      <c r="J15" s="22">
        <v>0</v>
      </c>
    </row>
    <row r="16" spans="1:17" ht="15.75" customHeight="1">
      <c r="A16" s="10">
        <f t="shared" si="0"/>
        <v>18</v>
      </c>
      <c r="B16" s="11" t="s">
        <v>2412</v>
      </c>
      <c r="C16" s="11" t="s">
        <v>2359</v>
      </c>
      <c r="D16" s="17" t="s">
        <v>2342</v>
      </c>
      <c r="E16" s="17" t="s">
        <v>287</v>
      </c>
      <c r="F16" s="17" t="s">
        <v>2951</v>
      </c>
      <c r="G16" s="17" t="s">
        <v>2682</v>
      </c>
      <c r="H16" s="21">
        <v>3</v>
      </c>
      <c r="I16" s="21">
        <v>103</v>
      </c>
      <c r="J16" s="21">
        <v>1</v>
      </c>
    </row>
    <row r="17" spans="1:10" ht="15.75" customHeight="1">
      <c r="A17" s="10">
        <f t="shared" si="0"/>
        <v>17</v>
      </c>
      <c r="B17" s="12" t="s">
        <v>2414</v>
      </c>
      <c r="C17" s="12" t="s">
        <v>2359</v>
      </c>
      <c r="D17" s="18">
        <v>0</v>
      </c>
      <c r="E17" s="18" t="s">
        <v>2395</v>
      </c>
      <c r="F17" s="18" t="s">
        <v>2555</v>
      </c>
      <c r="G17" s="18" t="s">
        <v>2682</v>
      </c>
      <c r="H17" s="22">
        <v>2</v>
      </c>
      <c r="I17" s="22">
        <v>19</v>
      </c>
      <c r="J17" s="22">
        <v>0</v>
      </c>
    </row>
    <row r="18" spans="1:10" ht="15.75" customHeight="1">
      <c r="A18" s="10">
        <f t="shared" si="0"/>
        <v>16</v>
      </c>
      <c r="B18" s="11" t="s">
        <v>2417</v>
      </c>
      <c r="C18" s="11" t="s">
        <v>2359</v>
      </c>
      <c r="D18" s="17">
        <v>0</v>
      </c>
      <c r="E18" s="17" t="s">
        <v>2387</v>
      </c>
      <c r="F18" s="17" t="s">
        <v>2952</v>
      </c>
      <c r="G18" s="17" t="s">
        <v>2526</v>
      </c>
      <c r="H18" s="21">
        <v>2</v>
      </c>
      <c r="I18" s="21">
        <v>14</v>
      </c>
      <c r="J18" s="21">
        <v>0</v>
      </c>
    </row>
    <row r="19" spans="1:10" ht="15.75" customHeight="1">
      <c r="A19" s="10">
        <f t="shared" si="0"/>
        <v>15</v>
      </c>
      <c r="B19" s="12" t="s">
        <v>2419</v>
      </c>
      <c r="C19" s="12" t="s">
        <v>2359</v>
      </c>
      <c r="D19" s="18" t="s">
        <v>2342</v>
      </c>
      <c r="E19" s="18" t="s">
        <v>2370</v>
      </c>
      <c r="F19" s="18" t="s">
        <v>2953</v>
      </c>
      <c r="G19" s="18" t="s">
        <v>2500</v>
      </c>
      <c r="H19" s="22">
        <v>5</v>
      </c>
      <c r="I19" s="22">
        <v>45</v>
      </c>
      <c r="J19" s="22">
        <v>0</v>
      </c>
    </row>
    <row r="20" spans="1:10" ht="15.75" customHeight="1">
      <c r="A20" s="10">
        <f t="shared" si="0"/>
        <v>14</v>
      </c>
      <c r="B20" s="11" t="s">
        <v>2422</v>
      </c>
      <c r="C20" s="11" t="s">
        <v>2359</v>
      </c>
      <c r="D20" s="17" t="s">
        <v>2342</v>
      </c>
      <c r="E20" s="17" t="s">
        <v>2440</v>
      </c>
      <c r="F20" s="17" t="s">
        <v>2519</v>
      </c>
      <c r="G20" s="17" t="s">
        <v>2571</v>
      </c>
      <c r="H20" s="21">
        <v>4</v>
      </c>
      <c r="I20" s="21">
        <v>69</v>
      </c>
      <c r="J20" s="21">
        <v>1</v>
      </c>
    </row>
    <row r="21" spans="1:10" ht="15.75" customHeight="1">
      <c r="A21" s="10">
        <f t="shared" si="0"/>
        <v>13</v>
      </c>
      <c r="B21" s="12" t="s">
        <v>2633</v>
      </c>
      <c r="C21" s="12" t="s">
        <v>2359</v>
      </c>
      <c r="D21" s="18">
        <v>0</v>
      </c>
      <c r="E21" s="18" t="s">
        <v>2351</v>
      </c>
      <c r="F21" s="18" t="s">
        <v>2954</v>
      </c>
      <c r="G21" s="18" t="s">
        <v>2683</v>
      </c>
      <c r="H21" s="22">
        <v>0</v>
      </c>
      <c r="I21" s="22">
        <v>0</v>
      </c>
      <c r="J21" s="22">
        <v>0</v>
      </c>
    </row>
    <row r="22" spans="1:10" ht="15.75" customHeight="1">
      <c r="A22" s="10">
        <f t="shared" si="0"/>
        <v>12</v>
      </c>
      <c r="B22" s="11" t="s">
        <v>2635</v>
      </c>
      <c r="C22" s="11" t="s">
        <v>2359</v>
      </c>
      <c r="D22" s="17" t="s">
        <v>2342</v>
      </c>
      <c r="E22" s="17" t="s">
        <v>2366</v>
      </c>
      <c r="F22" s="17" t="s">
        <v>2955</v>
      </c>
      <c r="G22" s="17" t="s">
        <v>2432</v>
      </c>
      <c r="H22" s="21">
        <v>3</v>
      </c>
      <c r="I22" s="21">
        <v>36</v>
      </c>
      <c r="J22" s="21">
        <v>0</v>
      </c>
    </row>
    <row r="23" spans="1:10" ht="15.75" customHeight="1">
      <c r="A23" s="10">
        <f t="shared" si="0"/>
        <v>11</v>
      </c>
      <c r="B23" s="12" t="s">
        <v>2639</v>
      </c>
      <c r="C23" s="12" t="s">
        <v>2359</v>
      </c>
      <c r="D23" s="18" t="s">
        <v>2342</v>
      </c>
      <c r="E23" s="18" t="s">
        <v>2370</v>
      </c>
      <c r="F23" s="18" t="s">
        <v>3009</v>
      </c>
      <c r="G23" s="18" t="s">
        <v>2761</v>
      </c>
      <c r="H23" s="22">
        <v>4</v>
      </c>
      <c r="I23" s="22">
        <v>63</v>
      </c>
      <c r="J23" s="22">
        <v>1</v>
      </c>
    </row>
    <row r="24" spans="1:10" ht="15.75" customHeight="1">
      <c r="A24" s="10">
        <f t="shared" si="0"/>
        <v>10</v>
      </c>
      <c r="B24" s="11" t="s">
        <v>2641</v>
      </c>
      <c r="C24" s="11" t="s">
        <v>2359</v>
      </c>
      <c r="D24" s="17">
        <v>0</v>
      </c>
      <c r="E24" s="17" t="s">
        <v>2440</v>
      </c>
      <c r="F24" s="17" t="s">
        <v>2845</v>
      </c>
      <c r="G24" s="17" t="s">
        <v>2753</v>
      </c>
      <c r="H24" s="21">
        <v>3</v>
      </c>
      <c r="I24" s="21">
        <v>45</v>
      </c>
      <c r="J24" s="21">
        <v>0</v>
      </c>
    </row>
    <row r="25" spans="1:10" ht="15.75" customHeight="1">
      <c r="A25" s="10">
        <f t="shared" si="0"/>
        <v>9</v>
      </c>
      <c r="B25" s="12" t="s">
        <v>2642</v>
      </c>
      <c r="C25" s="12" t="s">
        <v>2359</v>
      </c>
      <c r="D25" s="18" t="s">
        <v>2342</v>
      </c>
      <c r="E25" s="18" t="s">
        <v>2403</v>
      </c>
      <c r="F25" s="18" t="s">
        <v>2796</v>
      </c>
      <c r="G25" s="18" t="s">
        <v>2595</v>
      </c>
      <c r="H25" s="22">
        <v>6</v>
      </c>
      <c r="I25" s="22">
        <v>146</v>
      </c>
      <c r="J25" s="22">
        <v>1</v>
      </c>
    </row>
    <row r="26" spans="1:10" ht="15.75" customHeight="1">
      <c r="A26" s="10">
        <f t="shared" si="0"/>
        <v>8</v>
      </c>
      <c r="B26" s="11" t="s">
        <v>2654</v>
      </c>
      <c r="C26" s="11" t="s">
        <v>2359</v>
      </c>
      <c r="D26" s="17" t="s">
        <v>2342</v>
      </c>
      <c r="E26" s="17" t="s">
        <v>2420</v>
      </c>
      <c r="F26" s="17" t="s">
        <v>3010</v>
      </c>
      <c r="G26" s="17" t="s">
        <v>2873</v>
      </c>
      <c r="H26" s="21">
        <v>2</v>
      </c>
      <c r="I26" s="21">
        <v>18</v>
      </c>
      <c r="J26" s="21">
        <v>0</v>
      </c>
    </row>
    <row r="27" spans="1:10" ht="15.75" customHeight="1">
      <c r="A27" s="10">
        <f t="shared" si="0"/>
        <v>7</v>
      </c>
      <c r="B27" s="12" t="s">
        <v>2656</v>
      </c>
      <c r="C27" s="12" t="s">
        <v>2359</v>
      </c>
      <c r="D27" s="18">
        <v>0</v>
      </c>
      <c r="E27" s="18" t="s">
        <v>2387</v>
      </c>
      <c r="F27" s="18" t="s">
        <v>3011</v>
      </c>
      <c r="G27" s="18" t="s">
        <v>2534</v>
      </c>
      <c r="H27" s="22">
        <v>4</v>
      </c>
      <c r="I27" s="22">
        <v>23</v>
      </c>
      <c r="J27" s="22">
        <v>1</v>
      </c>
    </row>
    <row r="28" spans="1:10" ht="15.75" customHeight="1">
      <c r="A28" s="10">
        <f t="shared" si="0"/>
        <v>6</v>
      </c>
      <c r="B28" s="11" t="s">
        <v>2657</v>
      </c>
      <c r="C28" s="11" t="s">
        <v>2359</v>
      </c>
      <c r="D28" s="17">
        <v>0</v>
      </c>
      <c r="E28" s="17" t="s">
        <v>2410</v>
      </c>
      <c r="F28" s="17" t="s">
        <v>2477</v>
      </c>
      <c r="G28" s="17" t="s">
        <v>2565</v>
      </c>
      <c r="H28" s="21">
        <v>3</v>
      </c>
      <c r="I28" s="21">
        <v>50</v>
      </c>
      <c r="J28" s="21">
        <v>0</v>
      </c>
    </row>
    <row r="29" spans="1:10" ht="15.75" customHeight="1">
      <c r="A29" s="10">
        <f t="shared" si="0"/>
        <v>5</v>
      </c>
      <c r="B29" s="12" t="s">
        <v>2659</v>
      </c>
      <c r="C29" s="12" t="s">
        <v>2359</v>
      </c>
      <c r="D29" s="18" t="s">
        <v>2342</v>
      </c>
      <c r="E29" s="18" t="s">
        <v>2440</v>
      </c>
      <c r="F29" s="18" t="s">
        <v>2517</v>
      </c>
      <c r="G29" s="18" t="s">
        <v>2565</v>
      </c>
      <c r="H29" s="22">
        <v>2</v>
      </c>
      <c r="I29" s="22">
        <v>19</v>
      </c>
      <c r="J29" s="22">
        <v>0</v>
      </c>
    </row>
    <row r="30" spans="1:10" ht="15.75" customHeight="1">
      <c r="A30" s="10">
        <f t="shared" si="0"/>
        <v>4</v>
      </c>
      <c r="B30" s="11" t="s">
        <v>2853</v>
      </c>
      <c r="C30" s="11" t="s">
        <v>2359</v>
      </c>
      <c r="D30" s="17">
        <v>0</v>
      </c>
      <c r="E30" s="17" t="s">
        <v>792</v>
      </c>
      <c r="F30" s="17" t="s">
        <v>2768</v>
      </c>
      <c r="G30" s="17" t="s">
        <v>2619</v>
      </c>
      <c r="H30" s="21">
        <v>5</v>
      </c>
      <c r="I30" s="21">
        <v>56</v>
      </c>
      <c r="J30" s="21">
        <v>0</v>
      </c>
    </row>
    <row r="31" spans="1:10" ht="15.75" customHeight="1">
      <c r="A31" s="10">
        <f t="shared" si="0"/>
        <v>3</v>
      </c>
      <c r="B31" s="12" t="s">
        <v>2661</v>
      </c>
      <c r="C31" s="12" t="s">
        <v>2359</v>
      </c>
      <c r="D31" s="18">
        <v>0</v>
      </c>
      <c r="E31" s="18" t="s">
        <v>2558</v>
      </c>
      <c r="F31" s="18" t="s">
        <v>2854</v>
      </c>
      <c r="G31" s="18" t="s">
        <v>2676</v>
      </c>
      <c r="H31" s="22">
        <v>2</v>
      </c>
      <c r="I31" s="22">
        <v>14</v>
      </c>
      <c r="J31" s="22">
        <v>0</v>
      </c>
    </row>
    <row r="32" spans="1:10" ht="15.75" customHeight="1">
      <c r="A32" s="10">
        <f t="shared" si="0"/>
        <v>2</v>
      </c>
      <c r="B32" s="11" t="s">
        <v>2663</v>
      </c>
      <c r="C32" s="11" t="s">
        <v>2359</v>
      </c>
      <c r="D32" s="17" t="s">
        <v>2342</v>
      </c>
      <c r="E32" s="17" t="s">
        <v>2387</v>
      </c>
      <c r="F32" s="17" t="s">
        <v>3012</v>
      </c>
      <c r="G32" s="17" t="s">
        <v>2526</v>
      </c>
      <c r="H32" s="21">
        <v>2</v>
      </c>
      <c r="I32" s="21">
        <v>17</v>
      </c>
      <c r="J32" s="21">
        <v>0</v>
      </c>
    </row>
    <row r="33" spans="1:10" ht="15.75" customHeight="1">
      <c r="A33" s="10">
        <f t="shared" si="0"/>
        <v>1</v>
      </c>
      <c r="B33" s="12" t="s">
        <v>2665</v>
      </c>
      <c r="C33" s="12" t="s">
        <v>2359</v>
      </c>
      <c r="D33" s="18">
        <v>0</v>
      </c>
      <c r="E33" s="18" t="s">
        <v>2355</v>
      </c>
      <c r="F33" s="18" t="s">
        <v>3013</v>
      </c>
      <c r="G33" s="18" t="s">
        <v>2354</v>
      </c>
      <c r="H33" s="22">
        <v>4</v>
      </c>
      <c r="I33" s="22">
        <v>96</v>
      </c>
      <c r="J33" s="22">
        <v>1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230">
    <outlinePr summaryBelow="0" summaryRight="0"/>
  </sheetPr>
  <dimension ref="A1:Q1002"/>
  <sheetViews>
    <sheetView topLeftCell="A4" workbookViewId="0">
      <selection activeCell="L10" sqref="L10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10.5</v>
      </c>
      <c r="I2" s="5">
        <v>21.5</v>
      </c>
      <c r="J2" s="5">
        <v>0.5</v>
      </c>
      <c r="K2" s="2">
        <v>5</v>
      </c>
      <c r="L2" s="2">
        <v>11.5</v>
      </c>
      <c r="M2" s="2">
        <v>0.5</v>
      </c>
      <c r="N2" s="5">
        <v>100.5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0.6</v>
      </c>
      <c r="I3" s="7">
        <f t="shared" si="1"/>
        <v>0.2</v>
      </c>
      <c r="J3" s="7">
        <f t="shared" si="1"/>
        <v>0.8</v>
      </c>
      <c r="K3" s="7">
        <f t="shared" si="1"/>
        <v>0.9</v>
      </c>
      <c r="L3" s="7">
        <f t="shared" si="1"/>
        <v>0.6</v>
      </c>
      <c r="M3" s="7">
        <f t="shared" si="1"/>
        <v>0.9</v>
      </c>
      <c r="N3" s="7">
        <f t="shared" si="1"/>
        <v>0.8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O4" si="2">IF(H3&gt;0.5, 100/(1-1/H3),100/H3-100)</f>
        <v>-149.99999999999997</v>
      </c>
      <c r="I4" s="8">
        <f t="shared" si="2"/>
        <v>400</v>
      </c>
      <c r="J4" s="8">
        <f t="shared" si="2"/>
        <v>-400</v>
      </c>
      <c r="K4" s="8">
        <f t="shared" si="2"/>
        <v>-899.99999999999955</v>
      </c>
      <c r="L4" s="8">
        <f t="shared" si="2"/>
        <v>-149.99999999999997</v>
      </c>
      <c r="M4" s="8">
        <f t="shared" si="2"/>
        <v>-899.99999999999955</v>
      </c>
      <c r="N4" s="8">
        <f t="shared" si="2"/>
        <v>-400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0.75</v>
      </c>
      <c r="I5" s="7">
        <f t="shared" si="3"/>
        <v>0.25</v>
      </c>
      <c r="J5" s="7">
        <f t="shared" si="3"/>
        <v>0.75</v>
      </c>
      <c r="K5" s="7">
        <f t="shared" si="3"/>
        <v>1</v>
      </c>
      <c r="L5" s="7">
        <f t="shared" si="3"/>
        <v>0.75</v>
      </c>
      <c r="M5" s="7">
        <f t="shared" si="3"/>
        <v>0.75</v>
      </c>
      <c r="N5" s="7">
        <f t="shared" si="3"/>
        <v>0.75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>
        <f t="shared" ref="H6:O6" si="4">IF(H5&gt;0.5, 100/(1-1/H5),100/H5-100)</f>
        <v>-300.00000000000006</v>
      </c>
      <c r="I6" s="8">
        <f t="shared" si="4"/>
        <v>300</v>
      </c>
      <c r="J6" s="8">
        <f t="shared" si="4"/>
        <v>-300.00000000000006</v>
      </c>
      <c r="K6" s="8" t="e">
        <f t="shared" si="4"/>
        <v>#DIV/0!</v>
      </c>
      <c r="L6" s="8">
        <f t="shared" si="4"/>
        <v>-300.00000000000006</v>
      </c>
      <c r="M6" s="8">
        <f t="shared" si="4"/>
        <v>-300.00000000000006</v>
      </c>
      <c r="N6" s="8">
        <f t="shared" si="4"/>
        <v>-300.00000000000006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0.5</v>
      </c>
      <c r="I7" s="7">
        <f t="shared" si="5"/>
        <v>0.16666666666666666</v>
      </c>
      <c r="J7" s="7">
        <f t="shared" si="5"/>
        <v>0.83333333333333337</v>
      </c>
      <c r="K7" s="7">
        <f t="shared" si="5"/>
        <v>0.83333333333333337</v>
      </c>
      <c r="L7" s="7">
        <f t="shared" si="5"/>
        <v>0.5</v>
      </c>
      <c r="M7" s="7">
        <f t="shared" si="5"/>
        <v>1</v>
      </c>
      <c r="N7" s="7">
        <f t="shared" si="5"/>
        <v>0.83333333333333337</v>
      </c>
      <c r="O7" s="7">
        <f t="shared" si="5"/>
        <v>1</v>
      </c>
    </row>
    <row r="8" spans="1:17" ht="15.75" customHeight="1">
      <c r="A8" s="1"/>
      <c r="B8" t="s">
        <v>592</v>
      </c>
      <c r="F8" s="8"/>
      <c r="G8" s="3" t="s">
        <v>2318</v>
      </c>
      <c r="H8" s="8">
        <f t="shared" ref="H8:O8" si="6">IF(H7&gt;0.5, 100/(1-1/H7),100/H7-100)</f>
        <v>100</v>
      </c>
      <c r="I8" s="8">
        <f t="shared" si="6"/>
        <v>500</v>
      </c>
      <c r="J8" s="8">
        <f t="shared" si="6"/>
        <v>-500.00000000000011</v>
      </c>
      <c r="K8" s="8">
        <f t="shared" si="6"/>
        <v>-500.00000000000011</v>
      </c>
      <c r="L8" s="8">
        <f t="shared" si="6"/>
        <v>100</v>
      </c>
      <c r="M8" s="8" t="e">
        <f t="shared" si="6"/>
        <v>#DIV/0!</v>
      </c>
      <c r="N8" s="8">
        <f t="shared" si="6"/>
        <v>-500.00000000000011</v>
      </c>
      <c r="O8" s="8" t="e">
        <f t="shared" si="6"/>
        <v>#DIV/0!</v>
      </c>
    </row>
    <row r="9" spans="1:17" ht="15.75" customHeight="1">
      <c r="A9" s="1"/>
      <c r="B9" s="1" t="s">
        <v>3018</v>
      </c>
      <c r="C9" s="1"/>
      <c r="D9" s="14"/>
      <c r="E9" s="14"/>
      <c r="F9" s="14"/>
      <c r="G9" s="23" t="s">
        <v>2321</v>
      </c>
      <c r="H9" s="24">
        <f>INDEX(espn!$F:$F,MATCH(B8,espn!$A:$A,0),1)</f>
        <v>6</v>
      </c>
      <c r="I9" s="24">
        <f>INDEX(espn!$G:$G,MATCH(B8,espn!$A:$A,0),1)</f>
        <v>24</v>
      </c>
      <c r="J9" s="24"/>
      <c r="K9" s="24">
        <f>INDEX(espn!$I:$I,MATCH(B8,espn!$A:$A,0),1)</f>
        <v>2</v>
      </c>
      <c r="L9" s="24">
        <f>INDEX(espn!$J:$J,MATCH(B8,espn!$A:$A,0),1)</f>
        <v>13</v>
      </c>
      <c r="M9" s="24"/>
      <c r="N9" s="24">
        <f>I9+L9</f>
        <v>37</v>
      </c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22</v>
      </c>
      <c r="B12" s="11" t="s">
        <v>2471</v>
      </c>
      <c r="C12" s="11" t="s">
        <v>2359</v>
      </c>
      <c r="D12" s="17" t="s">
        <v>2342</v>
      </c>
      <c r="E12" s="17" t="s">
        <v>2366</v>
      </c>
      <c r="F12" s="17" t="s">
        <v>3017</v>
      </c>
      <c r="G12" s="17" t="s">
        <v>2441</v>
      </c>
      <c r="H12" s="21">
        <v>11</v>
      </c>
      <c r="I12" s="21">
        <v>45</v>
      </c>
      <c r="J12" s="21">
        <v>0</v>
      </c>
      <c r="K12" s="21">
        <v>7</v>
      </c>
      <c r="L12" s="21">
        <v>35</v>
      </c>
      <c r="M12" s="21">
        <v>0</v>
      </c>
      <c r="N12" s="21">
        <f t="shared" ref="N12:N43" si="8">L12+I12</f>
        <v>80</v>
      </c>
      <c r="O12">
        <f t="shared" ref="O12:O43" si="9">M12+J12</f>
        <v>0</v>
      </c>
    </row>
    <row r="13" spans="1:17" ht="15.75" customHeight="1">
      <c r="A13" s="10">
        <f t="shared" si="7"/>
        <v>21</v>
      </c>
      <c r="B13" s="12" t="s">
        <v>2412</v>
      </c>
      <c r="C13" s="12" t="s">
        <v>2359</v>
      </c>
      <c r="D13" s="18" t="s">
        <v>2342</v>
      </c>
      <c r="E13" s="18" t="s">
        <v>287</v>
      </c>
      <c r="F13" s="18" t="s">
        <v>2951</v>
      </c>
      <c r="G13" s="18" t="s">
        <v>2611</v>
      </c>
      <c r="H13" s="22">
        <v>10</v>
      </c>
      <c r="I13" s="22">
        <v>41</v>
      </c>
      <c r="J13" s="22">
        <v>0</v>
      </c>
      <c r="K13" s="22">
        <v>4</v>
      </c>
      <c r="L13" s="22">
        <v>26</v>
      </c>
      <c r="M13" s="22">
        <v>0</v>
      </c>
      <c r="N13" s="21">
        <f t="shared" si="8"/>
        <v>67</v>
      </c>
      <c r="O13">
        <f t="shared" si="9"/>
        <v>0</v>
      </c>
    </row>
    <row r="14" spans="1:17" ht="15.75" customHeight="1">
      <c r="A14" s="10">
        <f t="shared" si="7"/>
        <v>20</v>
      </c>
      <c r="B14" s="11" t="s">
        <v>2414</v>
      </c>
      <c r="C14" s="11" t="s">
        <v>2359</v>
      </c>
      <c r="D14" s="17">
        <v>0</v>
      </c>
      <c r="E14" s="17" t="s">
        <v>2395</v>
      </c>
      <c r="F14" s="17" t="s">
        <v>2555</v>
      </c>
      <c r="G14" s="17" t="s">
        <v>2611</v>
      </c>
      <c r="H14" s="21">
        <v>7</v>
      </c>
      <c r="I14" s="21">
        <v>24</v>
      </c>
      <c r="J14" s="21">
        <v>0</v>
      </c>
      <c r="K14" s="21">
        <v>0</v>
      </c>
      <c r="L14" s="21">
        <v>0</v>
      </c>
      <c r="M14" s="21">
        <v>0</v>
      </c>
      <c r="N14" s="21">
        <f t="shared" si="8"/>
        <v>24</v>
      </c>
      <c r="O14">
        <f t="shared" si="9"/>
        <v>0</v>
      </c>
    </row>
    <row r="15" spans="1:17" ht="15.75" customHeight="1">
      <c r="A15" s="10">
        <f t="shared" si="7"/>
        <v>19</v>
      </c>
      <c r="B15" s="12" t="s">
        <v>2417</v>
      </c>
      <c r="C15" s="12" t="s">
        <v>2359</v>
      </c>
      <c r="D15" s="18">
        <v>0</v>
      </c>
      <c r="E15" s="18" t="s">
        <v>2387</v>
      </c>
      <c r="F15" s="18" t="s">
        <v>2952</v>
      </c>
      <c r="G15" s="18" t="s">
        <v>2556</v>
      </c>
      <c r="H15" s="22">
        <v>8</v>
      </c>
      <c r="I15" s="22">
        <v>26</v>
      </c>
      <c r="J15" s="22">
        <v>0</v>
      </c>
      <c r="K15" s="22">
        <v>1</v>
      </c>
      <c r="L15" s="22">
        <v>7</v>
      </c>
      <c r="M15" s="22">
        <v>0</v>
      </c>
      <c r="N15" s="21">
        <f t="shared" si="8"/>
        <v>33</v>
      </c>
      <c r="O15">
        <f t="shared" si="9"/>
        <v>0</v>
      </c>
    </row>
    <row r="16" spans="1:17" ht="15.75" customHeight="1">
      <c r="A16" s="10">
        <f t="shared" si="7"/>
        <v>18</v>
      </c>
      <c r="B16" s="11" t="s">
        <v>2419</v>
      </c>
      <c r="C16" s="11" t="s">
        <v>2359</v>
      </c>
      <c r="D16" s="17" t="s">
        <v>2342</v>
      </c>
      <c r="E16" s="17" t="s">
        <v>2370</v>
      </c>
      <c r="F16" s="17" t="s">
        <v>2953</v>
      </c>
      <c r="G16" s="17" t="s">
        <v>2372</v>
      </c>
      <c r="H16" s="21">
        <v>6</v>
      </c>
      <c r="I16" s="21">
        <v>33</v>
      </c>
      <c r="J16" s="21">
        <v>0</v>
      </c>
      <c r="K16" s="21">
        <v>2</v>
      </c>
      <c r="L16" s="21">
        <v>19</v>
      </c>
      <c r="M16" s="21">
        <v>0</v>
      </c>
      <c r="N16" s="21">
        <f t="shared" si="8"/>
        <v>52</v>
      </c>
      <c r="O16">
        <f t="shared" si="9"/>
        <v>0</v>
      </c>
    </row>
    <row r="17" spans="1:15" ht="15.75" customHeight="1">
      <c r="A17" s="10">
        <f t="shared" si="7"/>
        <v>17</v>
      </c>
      <c r="B17" s="12" t="s">
        <v>2633</v>
      </c>
      <c r="C17" s="12" t="s">
        <v>2359</v>
      </c>
      <c r="D17" s="18">
        <v>0</v>
      </c>
      <c r="E17" s="18" t="s">
        <v>2351</v>
      </c>
      <c r="F17" s="18" t="s">
        <v>2954</v>
      </c>
      <c r="G17" s="18" t="s">
        <v>2408</v>
      </c>
      <c r="H17" s="22">
        <v>1</v>
      </c>
      <c r="I17" s="22">
        <v>3</v>
      </c>
      <c r="J17" s="22">
        <v>0</v>
      </c>
      <c r="K17" s="22">
        <v>1</v>
      </c>
      <c r="L17" s="22">
        <v>9</v>
      </c>
      <c r="M17" s="22">
        <v>0</v>
      </c>
      <c r="N17" s="21">
        <f t="shared" si="8"/>
        <v>12</v>
      </c>
      <c r="O17">
        <f t="shared" si="9"/>
        <v>0</v>
      </c>
    </row>
    <row r="18" spans="1:15" ht="15.75" customHeight="1">
      <c r="A18" s="10">
        <f t="shared" si="7"/>
        <v>16</v>
      </c>
      <c r="B18" s="11" t="s">
        <v>2635</v>
      </c>
      <c r="C18" s="11" t="s">
        <v>2359</v>
      </c>
      <c r="D18" s="17" t="s">
        <v>2342</v>
      </c>
      <c r="E18" s="17" t="s">
        <v>2366</v>
      </c>
      <c r="F18" s="17" t="s">
        <v>2955</v>
      </c>
      <c r="G18" s="17" t="s">
        <v>2683</v>
      </c>
      <c r="H18" s="21">
        <v>3</v>
      </c>
      <c r="I18" s="21">
        <v>6</v>
      </c>
      <c r="J18" s="21">
        <v>0</v>
      </c>
      <c r="K18" s="21">
        <v>2</v>
      </c>
      <c r="L18" s="21">
        <v>1</v>
      </c>
      <c r="M18" s="21">
        <v>0</v>
      </c>
      <c r="N18" s="21">
        <f t="shared" si="8"/>
        <v>7</v>
      </c>
      <c r="O18">
        <f t="shared" si="9"/>
        <v>0</v>
      </c>
    </row>
    <row r="19" spans="1:15" ht="15.75" customHeight="1">
      <c r="A19" s="10">
        <f t="shared" si="7"/>
        <v>15</v>
      </c>
      <c r="B19" s="12" t="s">
        <v>2639</v>
      </c>
      <c r="C19" s="12" t="s">
        <v>2359</v>
      </c>
      <c r="D19" s="18" t="s">
        <v>2342</v>
      </c>
      <c r="E19" s="18" t="s">
        <v>2370</v>
      </c>
      <c r="F19" s="18" t="s">
        <v>3009</v>
      </c>
      <c r="G19" s="18" t="s">
        <v>2381</v>
      </c>
      <c r="H19" s="22">
        <v>7</v>
      </c>
      <c r="I19" s="22">
        <v>21</v>
      </c>
      <c r="J19" s="22">
        <v>0</v>
      </c>
      <c r="K19" s="22">
        <v>4</v>
      </c>
      <c r="L19" s="22">
        <v>21</v>
      </c>
      <c r="M19" s="22">
        <v>0</v>
      </c>
      <c r="N19" s="21">
        <f t="shared" si="8"/>
        <v>42</v>
      </c>
      <c r="O19">
        <f t="shared" si="9"/>
        <v>0</v>
      </c>
    </row>
    <row r="20" spans="1:15" ht="15.75" customHeight="1">
      <c r="A20" s="10">
        <f t="shared" si="7"/>
        <v>14</v>
      </c>
      <c r="B20" s="11" t="s">
        <v>2641</v>
      </c>
      <c r="C20" s="11" t="s">
        <v>2359</v>
      </c>
      <c r="D20" s="17">
        <v>0</v>
      </c>
      <c r="E20" s="17" t="s">
        <v>2440</v>
      </c>
      <c r="F20" s="17" t="s">
        <v>2845</v>
      </c>
      <c r="G20" s="17" t="s">
        <v>2611</v>
      </c>
      <c r="H20" s="21">
        <v>8</v>
      </c>
      <c r="I20" s="21">
        <v>63</v>
      </c>
      <c r="J20" s="21">
        <v>0</v>
      </c>
      <c r="K20" s="21">
        <v>0</v>
      </c>
      <c r="L20" s="21">
        <v>0</v>
      </c>
      <c r="M20" s="21">
        <v>0</v>
      </c>
      <c r="N20" s="21">
        <f t="shared" si="8"/>
        <v>63</v>
      </c>
      <c r="O20">
        <f t="shared" si="9"/>
        <v>0</v>
      </c>
    </row>
    <row r="21" spans="1:15" ht="15.75" customHeight="1">
      <c r="A21" s="10">
        <f t="shared" si="7"/>
        <v>13</v>
      </c>
      <c r="B21" s="12" t="s">
        <v>2642</v>
      </c>
      <c r="C21" s="12" t="s">
        <v>2359</v>
      </c>
      <c r="D21" s="18" t="s">
        <v>2342</v>
      </c>
      <c r="E21" s="18" t="s">
        <v>2403</v>
      </c>
      <c r="F21" s="18" t="s">
        <v>2796</v>
      </c>
      <c r="G21" s="18" t="s">
        <v>2361</v>
      </c>
      <c r="H21" s="22">
        <v>6</v>
      </c>
      <c r="I21" s="22">
        <v>14</v>
      </c>
      <c r="J21" s="22">
        <v>0</v>
      </c>
      <c r="K21" s="22">
        <v>1</v>
      </c>
      <c r="L21" s="22">
        <v>3</v>
      </c>
      <c r="M21" s="22">
        <v>0</v>
      </c>
      <c r="N21" s="21">
        <f t="shared" si="8"/>
        <v>17</v>
      </c>
      <c r="O21">
        <f t="shared" si="9"/>
        <v>0</v>
      </c>
    </row>
    <row r="22" spans="1:15" ht="15.75" customHeight="1">
      <c r="A22" s="10">
        <f t="shared" si="7"/>
        <v>12</v>
      </c>
      <c r="B22" s="11" t="s">
        <v>2644</v>
      </c>
      <c r="C22" s="11" t="s">
        <v>2359</v>
      </c>
      <c r="D22" s="17">
        <v>0</v>
      </c>
      <c r="E22" s="17" t="s">
        <v>2415</v>
      </c>
      <c r="F22" s="17" t="s">
        <v>2477</v>
      </c>
      <c r="G22" s="17" t="s">
        <v>2357</v>
      </c>
      <c r="H22" s="21">
        <v>8</v>
      </c>
      <c r="I22" s="21">
        <v>10</v>
      </c>
      <c r="J22" s="21">
        <v>0</v>
      </c>
      <c r="K22" s="21">
        <v>8</v>
      </c>
      <c r="L22" s="21">
        <v>95</v>
      </c>
      <c r="M22" s="21">
        <v>0</v>
      </c>
      <c r="N22" s="21">
        <f t="shared" si="8"/>
        <v>105</v>
      </c>
      <c r="O22">
        <f t="shared" si="9"/>
        <v>0</v>
      </c>
    </row>
    <row r="23" spans="1:15" ht="15.75" customHeight="1">
      <c r="A23" s="10">
        <f t="shared" si="7"/>
        <v>11</v>
      </c>
      <c r="B23" s="12" t="s">
        <v>2649</v>
      </c>
      <c r="C23" s="12" t="s">
        <v>2359</v>
      </c>
      <c r="D23" s="18" t="s">
        <v>2342</v>
      </c>
      <c r="E23" s="18" t="s">
        <v>2496</v>
      </c>
      <c r="F23" s="18" t="s">
        <v>2817</v>
      </c>
      <c r="G23" s="18" t="s">
        <v>2766</v>
      </c>
      <c r="H23" s="22">
        <v>4</v>
      </c>
      <c r="I23" s="22">
        <v>34</v>
      </c>
      <c r="J23" s="22">
        <v>0</v>
      </c>
      <c r="K23" s="22">
        <v>0</v>
      </c>
      <c r="L23" s="22">
        <v>0</v>
      </c>
      <c r="M23" s="22">
        <v>0</v>
      </c>
      <c r="N23" s="21">
        <f t="shared" si="8"/>
        <v>34</v>
      </c>
      <c r="O23">
        <f t="shared" si="9"/>
        <v>0</v>
      </c>
    </row>
    <row r="24" spans="1:15" ht="15.75" customHeight="1">
      <c r="A24" s="10">
        <f t="shared" si="7"/>
        <v>10</v>
      </c>
      <c r="B24" s="11" t="s">
        <v>2888</v>
      </c>
      <c r="C24" s="11" t="s">
        <v>2359</v>
      </c>
      <c r="D24" s="17" t="s">
        <v>2342</v>
      </c>
      <c r="E24" s="17" t="s">
        <v>2574</v>
      </c>
      <c r="F24" s="17" t="s">
        <v>3005</v>
      </c>
      <c r="G24" s="17" t="s">
        <v>2601</v>
      </c>
      <c r="H24" s="21">
        <v>19</v>
      </c>
      <c r="I24" s="21">
        <v>77</v>
      </c>
      <c r="J24" s="21">
        <v>1</v>
      </c>
      <c r="K24" s="21">
        <v>4</v>
      </c>
      <c r="L24" s="21">
        <v>37</v>
      </c>
      <c r="M24" s="21">
        <v>0</v>
      </c>
      <c r="N24" s="21">
        <f t="shared" si="8"/>
        <v>114</v>
      </c>
      <c r="O24">
        <f t="shared" si="9"/>
        <v>1</v>
      </c>
    </row>
    <row r="25" spans="1:15" ht="15.75" customHeight="1">
      <c r="A25" s="10">
        <f t="shared" si="7"/>
        <v>9</v>
      </c>
      <c r="B25" s="12" t="s">
        <v>2651</v>
      </c>
      <c r="C25" s="12" t="s">
        <v>2359</v>
      </c>
      <c r="D25" s="18">
        <v>0</v>
      </c>
      <c r="E25" s="18" t="s">
        <v>2370</v>
      </c>
      <c r="F25" s="18" t="s">
        <v>2728</v>
      </c>
      <c r="G25" s="18" t="s">
        <v>2524</v>
      </c>
      <c r="H25" s="22">
        <v>16</v>
      </c>
      <c r="I25" s="22">
        <v>75</v>
      </c>
      <c r="J25" s="22">
        <v>0</v>
      </c>
      <c r="K25" s="22">
        <v>6</v>
      </c>
      <c r="L25" s="22">
        <v>27</v>
      </c>
      <c r="M25" s="22">
        <v>0</v>
      </c>
      <c r="N25" s="21">
        <f t="shared" si="8"/>
        <v>102</v>
      </c>
      <c r="O25">
        <f t="shared" si="9"/>
        <v>0</v>
      </c>
    </row>
    <row r="26" spans="1:15" ht="15.75" customHeight="1">
      <c r="A26" s="10">
        <f t="shared" si="7"/>
        <v>8</v>
      </c>
      <c r="B26" s="11" t="s">
        <v>2851</v>
      </c>
      <c r="C26" s="11" t="s">
        <v>2359</v>
      </c>
      <c r="D26" s="17">
        <v>0</v>
      </c>
      <c r="E26" s="17" t="s">
        <v>2548</v>
      </c>
      <c r="F26" s="17" t="s">
        <v>2919</v>
      </c>
      <c r="G26" s="17" t="s">
        <v>2441</v>
      </c>
      <c r="H26" s="21">
        <v>8</v>
      </c>
      <c r="I26" s="21">
        <v>30</v>
      </c>
      <c r="J26" s="21">
        <v>0</v>
      </c>
      <c r="K26" s="21">
        <v>3</v>
      </c>
      <c r="L26" s="21">
        <v>25</v>
      </c>
      <c r="M26" s="21">
        <v>0</v>
      </c>
      <c r="N26" s="21">
        <f t="shared" si="8"/>
        <v>55</v>
      </c>
      <c r="O26">
        <f t="shared" si="9"/>
        <v>0</v>
      </c>
    </row>
    <row r="27" spans="1:15" ht="15.75" customHeight="1">
      <c r="A27" s="10">
        <f t="shared" si="7"/>
        <v>7</v>
      </c>
      <c r="B27" s="12" t="s">
        <v>2654</v>
      </c>
      <c r="C27" s="12" t="s">
        <v>2359</v>
      </c>
      <c r="D27" s="18" t="s">
        <v>2342</v>
      </c>
      <c r="E27" s="18" t="s">
        <v>2420</v>
      </c>
      <c r="F27" s="18" t="s">
        <v>3010</v>
      </c>
      <c r="G27" s="18" t="s">
        <v>2602</v>
      </c>
      <c r="H27" s="22">
        <v>5</v>
      </c>
      <c r="I27" s="22">
        <v>12</v>
      </c>
      <c r="J27" s="22">
        <v>0</v>
      </c>
      <c r="K27" s="22">
        <v>1</v>
      </c>
      <c r="L27" s="22">
        <v>4</v>
      </c>
      <c r="M27" s="22">
        <v>1</v>
      </c>
      <c r="N27" s="21">
        <f t="shared" si="8"/>
        <v>16</v>
      </c>
      <c r="O27">
        <f t="shared" si="9"/>
        <v>1</v>
      </c>
    </row>
    <row r="28" spans="1:15" ht="15.75" customHeight="1">
      <c r="A28" s="10">
        <f t="shared" si="7"/>
        <v>6</v>
      </c>
      <c r="B28" s="11" t="s">
        <v>2656</v>
      </c>
      <c r="C28" s="11" t="s">
        <v>2359</v>
      </c>
      <c r="D28" s="17">
        <v>0</v>
      </c>
      <c r="E28" s="17" t="s">
        <v>2387</v>
      </c>
      <c r="F28" s="17" t="s">
        <v>3011</v>
      </c>
      <c r="G28" s="17" t="s">
        <v>2534</v>
      </c>
      <c r="H28" s="21">
        <v>17</v>
      </c>
      <c r="I28" s="21">
        <v>73</v>
      </c>
      <c r="J28" s="21">
        <v>1</v>
      </c>
      <c r="K28" s="21">
        <v>0</v>
      </c>
      <c r="L28" s="21">
        <v>0</v>
      </c>
      <c r="M28" s="21">
        <v>0</v>
      </c>
      <c r="N28" s="21">
        <f t="shared" si="8"/>
        <v>73</v>
      </c>
      <c r="O28">
        <f t="shared" si="9"/>
        <v>1</v>
      </c>
    </row>
    <row r="29" spans="1:15" ht="15.75" customHeight="1">
      <c r="A29" s="10">
        <f t="shared" si="7"/>
        <v>5</v>
      </c>
      <c r="B29" s="12" t="s">
        <v>2657</v>
      </c>
      <c r="C29" s="12" t="s">
        <v>2359</v>
      </c>
      <c r="D29" s="18">
        <v>0</v>
      </c>
      <c r="E29" s="18" t="s">
        <v>2410</v>
      </c>
      <c r="F29" s="18" t="s">
        <v>2477</v>
      </c>
      <c r="G29" s="18" t="s">
        <v>2444</v>
      </c>
      <c r="H29" s="22">
        <v>5</v>
      </c>
      <c r="I29" s="22">
        <v>26</v>
      </c>
      <c r="J29" s="22">
        <v>0</v>
      </c>
      <c r="K29" s="22">
        <v>2</v>
      </c>
      <c r="L29" s="22">
        <v>10</v>
      </c>
      <c r="M29" s="22">
        <v>0</v>
      </c>
      <c r="N29" s="21">
        <f t="shared" si="8"/>
        <v>36</v>
      </c>
      <c r="O29">
        <f t="shared" si="9"/>
        <v>0</v>
      </c>
    </row>
    <row r="30" spans="1:15" ht="15.75" customHeight="1">
      <c r="A30" s="10">
        <f t="shared" si="7"/>
        <v>4</v>
      </c>
      <c r="B30" s="11" t="s">
        <v>2659</v>
      </c>
      <c r="C30" s="11" t="s">
        <v>2359</v>
      </c>
      <c r="D30" s="17" t="s">
        <v>2342</v>
      </c>
      <c r="E30" s="17" t="s">
        <v>2440</v>
      </c>
      <c r="F30" s="17" t="s">
        <v>2517</v>
      </c>
      <c r="G30" s="17" t="s">
        <v>2792</v>
      </c>
      <c r="H30" s="21">
        <v>10</v>
      </c>
      <c r="I30" s="21">
        <v>38</v>
      </c>
      <c r="J30" s="21">
        <v>0</v>
      </c>
      <c r="K30" s="21">
        <v>0</v>
      </c>
      <c r="L30" s="21">
        <v>0</v>
      </c>
      <c r="M30" s="21">
        <v>0</v>
      </c>
      <c r="N30" s="21">
        <f t="shared" si="8"/>
        <v>38</v>
      </c>
      <c r="O30">
        <f t="shared" si="9"/>
        <v>0</v>
      </c>
    </row>
    <row r="31" spans="1:15" ht="15.75" customHeight="1">
      <c r="A31" s="10">
        <f t="shared" si="7"/>
        <v>3</v>
      </c>
      <c r="B31" s="12" t="s">
        <v>2853</v>
      </c>
      <c r="C31" s="12" t="s">
        <v>2359</v>
      </c>
      <c r="D31" s="18">
        <v>0</v>
      </c>
      <c r="E31" s="18" t="s">
        <v>792</v>
      </c>
      <c r="F31" s="18" t="s">
        <v>2768</v>
      </c>
      <c r="G31" s="18" t="s">
        <v>2462</v>
      </c>
      <c r="H31" s="22">
        <v>1</v>
      </c>
      <c r="I31" s="22">
        <v>6</v>
      </c>
      <c r="J31" s="22">
        <v>0</v>
      </c>
      <c r="K31" s="22">
        <v>2</v>
      </c>
      <c r="L31" s="22">
        <v>14</v>
      </c>
      <c r="M31" s="22">
        <v>0</v>
      </c>
      <c r="N31" s="21">
        <f t="shared" si="8"/>
        <v>20</v>
      </c>
      <c r="O31">
        <f t="shared" si="9"/>
        <v>0</v>
      </c>
    </row>
    <row r="32" spans="1:15" ht="15.75" customHeight="1">
      <c r="A32" s="10">
        <f t="shared" si="7"/>
        <v>2</v>
      </c>
      <c r="B32" s="11" t="s">
        <v>2663</v>
      </c>
      <c r="C32" s="11" t="s">
        <v>2359</v>
      </c>
      <c r="D32" s="17" t="s">
        <v>2342</v>
      </c>
      <c r="E32" s="17" t="s">
        <v>2387</v>
      </c>
      <c r="F32" s="17" t="s">
        <v>3012</v>
      </c>
      <c r="G32" s="17" t="s">
        <v>2429</v>
      </c>
      <c r="H32" s="21">
        <v>5</v>
      </c>
      <c r="I32" s="21">
        <v>26</v>
      </c>
      <c r="J32" s="21">
        <v>0</v>
      </c>
      <c r="K32" s="21">
        <v>0</v>
      </c>
      <c r="L32" s="21">
        <v>0</v>
      </c>
      <c r="M32" s="21">
        <v>0</v>
      </c>
      <c r="N32" s="21">
        <f t="shared" si="8"/>
        <v>26</v>
      </c>
      <c r="O32">
        <f t="shared" si="9"/>
        <v>0</v>
      </c>
    </row>
    <row r="33" spans="1:15" ht="15.75" customHeight="1">
      <c r="A33" s="10">
        <f t="shared" si="7"/>
        <v>1</v>
      </c>
      <c r="B33" s="12" t="s">
        <v>2665</v>
      </c>
      <c r="C33" s="12" t="s">
        <v>2359</v>
      </c>
      <c r="D33" s="18">
        <v>0</v>
      </c>
      <c r="E33" s="18" t="s">
        <v>2355</v>
      </c>
      <c r="F33" s="18" t="s">
        <v>3013</v>
      </c>
      <c r="G33" s="18" t="s">
        <v>2714</v>
      </c>
      <c r="H33" s="22">
        <v>12</v>
      </c>
      <c r="I33" s="22">
        <v>65</v>
      </c>
      <c r="J33" s="22">
        <v>0</v>
      </c>
      <c r="K33" s="22">
        <v>0</v>
      </c>
      <c r="L33" s="22">
        <v>0</v>
      </c>
      <c r="M33" s="22">
        <v>0</v>
      </c>
      <c r="N33" s="21">
        <f t="shared" si="8"/>
        <v>65</v>
      </c>
      <c r="O33">
        <f t="shared" si="9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370">
    <outlinePr summaryBelow="0" summaryRight="0"/>
  </sheetPr>
  <dimension ref="A1:Q1002"/>
  <sheetViews>
    <sheetView workbookViewId="0">
      <selection activeCell="I3" sqref="I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2.5</v>
      </c>
      <c r="I2" s="2">
        <v>33.5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0.6</v>
      </c>
      <c r="I3" s="7">
        <f>COUNTIFS($A$12:$A$99,"&lt;="&amp;$B$2,$H$12:$H$99,"&gt;-1",I12:I99,"&lt;"&amp;I$2)/COUNTIFS($H$12:$H$99,"&gt;-1",$A$12:$A$99,"&lt;="&amp;$B$2,I$12:I$99,"&lt;&gt;"&amp;I$2)</f>
        <v>0.5</v>
      </c>
      <c r="J3" s="7">
        <f>COUNTIFS($A$12:$A$99,"&lt;="&amp;$B$2,$H$12:$H$99,"&gt;-1",J12:J99,"&lt;"&amp;J$2)/COUNTIFS($H$12:$H$99,"&gt;-1",$A$12:$A$99,"&lt;="&amp;$B$2,J$12:J$99,"&lt;&gt;"&amp;J$2)</f>
        <v>0.6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-149.99999999999997</v>
      </c>
      <c r="I4" s="8">
        <f>IF(I3&gt;0.5, 100/(1-1/I3),100/I3-100)</f>
        <v>100</v>
      </c>
      <c r="J4" s="8">
        <f>IF(J3&gt;0.5, 100/(1-1/J3),100/J3-100)</f>
        <v>-149.99999999999997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0.5</v>
      </c>
      <c r="I5" s="7">
        <f>COUNTIFS($A$12:$A$99,"&lt;="&amp;$B$2,$H$12:$H$99,"&gt;-1",$D$12:$D$99,"@*",I$12:I$99,"&lt;"&amp;I$2)/COUNTIFS($A$12:$A$99,"&lt;="&amp;$B$2,$H$12:$H$99,"&gt;-1",$D$12:$D$99,"@*",I$12:I$99,"&lt;&gt;"&amp;I$2)</f>
        <v>0</v>
      </c>
      <c r="J5" s="7">
        <f>COUNTIFS($A$12:$A$99,"&lt;="&amp;$B$2,$H$12:$H$99,"&gt;-1",$D$12:$D$99,"@*",J$12:J$99,"&lt;"&amp;J$2)/COUNTIFS($A$12:$A$99,"&lt;="&amp;$B$2,$H$12:$H$99,"&gt;-1",$D$12:$D$99,"@*",J$12:J$99,"&lt;&gt;"&amp;J$2)</f>
        <v>0.25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100</v>
      </c>
      <c r="I6" s="8" t="e">
        <f>IF(I5&gt;0.5, 100/(1-1/I5),100/I5-100)</f>
        <v>#DIV/0!</v>
      </c>
      <c r="J6" s="8">
        <f>IF(J5&gt;0.5, 100/(1-1/J5),100/J5-100)</f>
        <v>300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0.66666666666666663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0.83333333333333337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0.83333333333333337</v>
      </c>
    </row>
    <row r="8" spans="1:17" ht="15.75" customHeight="1">
      <c r="A8" s="1"/>
      <c r="B8" t="s">
        <v>730</v>
      </c>
      <c r="D8" s="8"/>
      <c r="G8" s="3" t="s">
        <v>2318</v>
      </c>
      <c r="H8" s="8">
        <f>IF(H7&gt;0.5, 100/(1-1/H7),100/H7-100)</f>
        <v>-200</v>
      </c>
      <c r="I8" s="8">
        <f>IF(I7&gt;0.5, 100/(1-1/I7),100/I7-100)</f>
        <v>-500.00000000000011</v>
      </c>
      <c r="J8" s="8">
        <f>IF(J7&gt;0.5, 100/(1-1/J7),100/J7-100)</f>
        <v>-500.00000000000011</v>
      </c>
    </row>
    <row r="9" spans="1:17" ht="15.75" customHeight="1">
      <c r="A9" s="1"/>
      <c r="B9" s="25" t="s">
        <v>3019</v>
      </c>
      <c r="C9" s="1"/>
      <c r="D9" s="14"/>
      <c r="E9" s="14"/>
      <c r="F9" s="14"/>
      <c r="G9" s="23" t="s">
        <v>2321</v>
      </c>
      <c r="H9" s="24">
        <f>INDEX(espn!$I:$I,MATCH(B8,espn!$A:$A,0),1)</f>
        <v>1</v>
      </c>
      <c r="I9" s="24">
        <f>INDEX(espn!$J:$J,MATCH(B8,espn!$A:$A,0),1)</f>
        <v>25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2417</v>
      </c>
      <c r="C12" s="11" t="s">
        <v>2359</v>
      </c>
      <c r="D12" s="17">
        <v>0</v>
      </c>
      <c r="E12" s="17" t="s">
        <v>2387</v>
      </c>
      <c r="F12" s="17" t="s">
        <v>2952</v>
      </c>
      <c r="G12" s="17" t="s">
        <v>2488</v>
      </c>
      <c r="H12" s="21">
        <v>0</v>
      </c>
      <c r="I12" s="21">
        <v>0</v>
      </c>
      <c r="J12" s="21">
        <v>0</v>
      </c>
    </row>
    <row r="13" spans="1:17" ht="15.75" customHeight="1">
      <c r="A13" s="10">
        <f t="shared" si="0"/>
        <v>21</v>
      </c>
      <c r="B13" s="12" t="s">
        <v>2419</v>
      </c>
      <c r="C13" s="12" t="s">
        <v>2359</v>
      </c>
      <c r="D13" s="18" t="s">
        <v>2342</v>
      </c>
      <c r="E13" s="18" t="s">
        <v>2370</v>
      </c>
      <c r="F13" s="18" t="s">
        <v>2953</v>
      </c>
      <c r="G13" s="18" t="s">
        <v>2408</v>
      </c>
      <c r="H13" s="22">
        <v>1</v>
      </c>
      <c r="I13" s="22">
        <v>6</v>
      </c>
      <c r="J13" s="22">
        <v>0</v>
      </c>
    </row>
    <row r="14" spans="1:17" ht="15.75" customHeight="1">
      <c r="A14" s="10">
        <f t="shared" si="0"/>
        <v>20</v>
      </c>
      <c r="B14" s="11" t="s">
        <v>2422</v>
      </c>
      <c r="C14" s="11" t="s">
        <v>2359</v>
      </c>
      <c r="D14" s="17" t="s">
        <v>2342</v>
      </c>
      <c r="E14" s="17" t="s">
        <v>2440</v>
      </c>
      <c r="F14" s="17" t="s">
        <v>2519</v>
      </c>
      <c r="G14" s="17" t="s">
        <v>2447</v>
      </c>
      <c r="H14" s="21">
        <v>2</v>
      </c>
      <c r="I14" s="21">
        <v>19</v>
      </c>
      <c r="J14" s="21">
        <v>0</v>
      </c>
    </row>
    <row r="15" spans="1:17" ht="15.75" customHeight="1">
      <c r="A15" s="10">
        <f t="shared" si="0"/>
        <v>19</v>
      </c>
      <c r="B15" s="12" t="s">
        <v>2633</v>
      </c>
      <c r="C15" s="12" t="s">
        <v>2359</v>
      </c>
      <c r="D15" s="18">
        <v>0</v>
      </c>
      <c r="E15" s="18" t="s">
        <v>2351</v>
      </c>
      <c r="F15" s="18" t="s">
        <v>2954</v>
      </c>
      <c r="G15" s="18" t="s">
        <v>2643</v>
      </c>
      <c r="H15" s="22">
        <v>1</v>
      </c>
      <c r="I15" s="22">
        <v>8</v>
      </c>
      <c r="J15" s="22">
        <v>0</v>
      </c>
    </row>
    <row r="16" spans="1:17" ht="15.75" customHeight="1">
      <c r="A16" s="10">
        <f t="shared" si="0"/>
        <v>18</v>
      </c>
      <c r="B16" s="11" t="s">
        <v>2635</v>
      </c>
      <c r="C16" s="11" t="s">
        <v>2359</v>
      </c>
      <c r="D16" s="17" t="s">
        <v>2342</v>
      </c>
      <c r="E16" s="17" t="s">
        <v>2366</v>
      </c>
      <c r="F16" s="17" t="s">
        <v>2955</v>
      </c>
      <c r="G16" s="17" t="s">
        <v>2397</v>
      </c>
      <c r="H16" s="21">
        <v>0</v>
      </c>
      <c r="I16" s="21">
        <v>0</v>
      </c>
      <c r="J16" s="21">
        <v>0</v>
      </c>
    </row>
    <row r="17" spans="1:10" ht="15.75" customHeight="1">
      <c r="A17" s="10">
        <f t="shared" si="0"/>
        <v>17</v>
      </c>
      <c r="B17" s="12" t="s">
        <v>2639</v>
      </c>
      <c r="C17" s="12" t="s">
        <v>2359</v>
      </c>
      <c r="D17" s="18" t="s">
        <v>2342</v>
      </c>
      <c r="E17" s="18" t="s">
        <v>2370</v>
      </c>
      <c r="F17" s="18" t="s">
        <v>3009</v>
      </c>
      <c r="G17" s="18" t="s">
        <v>2508</v>
      </c>
      <c r="H17" s="22">
        <v>4</v>
      </c>
      <c r="I17" s="22">
        <v>96</v>
      </c>
      <c r="J17" s="22">
        <v>1</v>
      </c>
    </row>
    <row r="18" spans="1:10" ht="15.75" customHeight="1">
      <c r="A18" s="10">
        <f t="shared" si="0"/>
        <v>16</v>
      </c>
      <c r="B18" s="11" t="s">
        <v>2641</v>
      </c>
      <c r="C18" s="11" t="s">
        <v>2359</v>
      </c>
      <c r="D18" s="17">
        <v>0</v>
      </c>
      <c r="E18" s="17" t="s">
        <v>2440</v>
      </c>
      <c r="F18" s="17" t="s">
        <v>2845</v>
      </c>
      <c r="G18" s="17" t="s">
        <v>2573</v>
      </c>
      <c r="H18" s="21">
        <v>3</v>
      </c>
      <c r="I18" s="21">
        <v>64</v>
      </c>
      <c r="J18" s="21">
        <v>0</v>
      </c>
    </row>
    <row r="19" spans="1:10" ht="15.75" customHeight="1">
      <c r="A19" s="10">
        <f t="shared" si="0"/>
        <v>15</v>
      </c>
      <c r="B19" s="12" t="s">
        <v>2642</v>
      </c>
      <c r="C19" s="12" t="s">
        <v>2359</v>
      </c>
      <c r="D19" s="18" t="s">
        <v>2342</v>
      </c>
      <c r="E19" s="18" t="s">
        <v>2403</v>
      </c>
      <c r="F19" s="18" t="s">
        <v>2796</v>
      </c>
      <c r="G19" s="18" t="s">
        <v>2432</v>
      </c>
      <c r="H19" s="22">
        <v>1</v>
      </c>
      <c r="I19" s="22">
        <v>5</v>
      </c>
      <c r="J19" s="22">
        <v>0</v>
      </c>
    </row>
    <row r="20" spans="1:10" ht="15.75" customHeight="1">
      <c r="A20" s="10">
        <f t="shared" si="0"/>
        <v>14</v>
      </c>
      <c r="B20" s="11" t="s">
        <v>2644</v>
      </c>
      <c r="C20" s="11" t="s">
        <v>2359</v>
      </c>
      <c r="D20" s="17">
        <v>0</v>
      </c>
      <c r="E20" s="17" t="s">
        <v>2415</v>
      </c>
      <c r="F20" s="17" t="s">
        <v>2477</v>
      </c>
      <c r="G20" s="17" t="s">
        <v>2527</v>
      </c>
      <c r="H20" s="21">
        <v>4</v>
      </c>
      <c r="I20" s="21">
        <v>45</v>
      </c>
      <c r="J20" s="21">
        <v>0</v>
      </c>
    </row>
    <row r="21" spans="1:10" ht="15.75" customHeight="1">
      <c r="A21" s="10">
        <f t="shared" si="0"/>
        <v>13</v>
      </c>
      <c r="B21" s="12" t="s">
        <v>2649</v>
      </c>
      <c r="C21" s="12" t="s">
        <v>2359</v>
      </c>
      <c r="D21" s="18" t="s">
        <v>2342</v>
      </c>
      <c r="E21" s="18" t="s">
        <v>2496</v>
      </c>
      <c r="F21" s="18" t="s">
        <v>2817</v>
      </c>
      <c r="G21" s="18" t="s">
        <v>2753</v>
      </c>
      <c r="H21" s="22">
        <v>3</v>
      </c>
      <c r="I21" s="22">
        <v>32</v>
      </c>
      <c r="J21" s="22">
        <v>0</v>
      </c>
    </row>
    <row r="22" spans="1:10" ht="15.75" customHeight="1">
      <c r="A22" s="10">
        <f t="shared" si="0"/>
        <v>12</v>
      </c>
      <c r="B22" s="11" t="s">
        <v>2888</v>
      </c>
      <c r="C22" s="11" t="s">
        <v>2359</v>
      </c>
      <c r="D22" s="17" t="s">
        <v>2342</v>
      </c>
      <c r="E22" s="17" t="s">
        <v>2574</v>
      </c>
      <c r="F22" s="17" t="s">
        <v>3005</v>
      </c>
      <c r="G22" s="17" t="s">
        <v>2868</v>
      </c>
      <c r="H22" s="21">
        <v>0</v>
      </c>
      <c r="I22" s="21">
        <v>0</v>
      </c>
      <c r="J22" s="21">
        <v>0</v>
      </c>
    </row>
    <row r="23" spans="1:10" ht="15.75" customHeight="1">
      <c r="A23" s="10">
        <f t="shared" si="0"/>
        <v>11</v>
      </c>
      <c r="B23" s="12" t="s">
        <v>2651</v>
      </c>
      <c r="C23" s="12" t="s">
        <v>2359</v>
      </c>
      <c r="D23" s="18">
        <v>0</v>
      </c>
      <c r="E23" s="18" t="s">
        <v>2370</v>
      </c>
      <c r="F23" s="18" t="s">
        <v>2728</v>
      </c>
      <c r="G23" s="18" t="s">
        <v>2868</v>
      </c>
      <c r="H23" s="22">
        <v>1</v>
      </c>
      <c r="I23" s="22">
        <v>19</v>
      </c>
      <c r="J23" s="22">
        <v>0</v>
      </c>
    </row>
    <row r="24" spans="1:10" ht="15.75" customHeight="1">
      <c r="A24" s="10">
        <f t="shared" si="0"/>
        <v>10</v>
      </c>
      <c r="B24" s="11" t="s">
        <v>2653</v>
      </c>
      <c r="C24" s="11" t="s">
        <v>2359</v>
      </c>
      <c r="D24" s="17" t="s">
        <v>2342</v>
      </c>
      <c r="E24" s="17" t="s">
        <v>2366</v>
      </c>
      <c r="F24" s="17" t="s">
        <v>2616</v>
      </c>
      <c r="G24" s="17" t="s">
        <v>2601</v>
      </c>
      <c r="H24" s="21">
        <v>2</v>
      </c>
      <c r="I24" s="21">
        <v>53</v>
      </c>
      <c r="J24" s="21">
        <v>2</v>
      </c>
    </row>
    <row r="25" spans="1:10" ht="15.75" customHeight="1">
      <c r="A25" s="10">
        <f t="shared" si="0"/>
        <v>9</v>
      </c>
      <c r="B25" s="12" t="s">
        <v>2851</v>
      </c>
      <c r="C25" s="12" t="s">
        <v>2359</v>
      </c>
      <c r="D25" s="18">
        <v>0</v>
      </c>
      <c r="E25" s="18" t="s">
        <v>2548</v>
      </c>
      <c r="F25" s="18" t="s">
        <v>2919</v>
      </c>
      <c r="G25" s="18" t="s">
        <v>2432</v>
      </c>
      <c r="H25" s="22">
        <v>4</v>
      </c>
      <c r="I25" s="22">
        <v>149</v>
      </c>
      <c r="J25" s="22">
        <v>1</v>
      </c>
    </row>
    <row r="26" spans="1:10" ht="15.75" customHeight="1">
      <c r="A26" s="10">
        <f t="shared" si="0"/>
        <v>8</v>
      </c>
      <c r="B26" s="11" t="s">
        <v>2654</v>
      </c>
      <c r="C26" s="11" t="s">
        <v>2359</v>
      </c>
      <c r="D26" s="17" t="s">
        <v>2342</v>
      </c>
      <c r="E26" s="17" t="s">
        <v>2420</v>
      </c>
      <c r="F26" s="17" t="s">
        <v>3010</v>
      </c>
      <c r="G26" s="17" t="s">
        <v>2524</v>
      </c>
      <c r="H26" s="21">
        <v>3</v>
      </c>
      <c r="I26" s="21">
        <v>55</v>
      </c>
      <c r="J26" s="21">
        <v>0</v>
      </c>
    </row>
    <row r="27" spans="1:10" ht="15.75" customHeight="1">
      <c r="A27" s="10">
        <f t="shared" si="0"/>
        <v>7</v>
      </c>
      <c r="B27" s="12" t="s">
        <v>2656</v>
      </c>
      <c r="C27" s="12" t="s">
        <v>2359</v>
      </c>
      <c r="D27" s="18">
        <v>0</v>
      </c>
      <c r="E27" s="18" t="s">
        <v>2387</v>
      </c>
      <c r="F27" s="18" t="s">
        <v>3011</v>
      </c>
      <c r="G27" s="18" t="s">
        <v>2434</v>
      </c>
      <c r="H27" s="22">
        <v>0</v>
      </c>
      <c r="I27" s="22">
        <v>0</v>
      </c>
      <c r="J27" s="22">
        <v>0</v>
      </c>
    </row>
    <row r="28" spans="1:10" ht="15.75" customHeight="1">
      <c r="A28" s="10">
        <f t="shared" si="0"/>
        <v>6</v>
      </c>
      <c r="B28" s="11" t="s">
        <v>2657</v>
      </c>
      <c r="C28" s="11" t="s">
        <v>2359</v>
      </c>
      <c r="D28" s="17">
        <v>0</v>
      </c>
      <c r="E28" s="17" t="s">
        <v>2410</v>
      </c>
      <c r="F28" s="17" t="s">
        <v>2477</v>
      </c>
      <c r="G28" s="17" t="s">
        <v>2500</v>
      </c>
      <c r="H28" s="21">
        <v>0</v>
      </c>
      <c r="I28" s="21">
        <v>0</v>
      </c>
      <c r="J28" s="21">
        <v>0</v>
      </c>
    </row>
    <row r="29" spans="1:10" ht="15.75" customHeight="1">
      <c r="A29" s="10">
        <f t="shared" si="0"/>
        <v>5</v>
      </c>
      <c r="B29" s="12" t="s">
        <v>2659</v>
      </c>
      <c r="C29" s="12" t="s">
        <v>2359</v>
      </c>
      <c r="D29" s="18" t="s">
        <v>2342</v>
      </c>
      <c r="E29" s="18" t="s">
        <v>2440</v>
      </c>
      <c r="F29" s="18" t="s">
        <v>2517</v>
      </c>
      <c r="G29" s="18" t="s">
        <v>2677</v>
      </c>
      <c r="H29" s="22">
        <v>6</v>
      </c>
      <c r="I29" s="22">
        <v>85</v>
      </c>
      <c r="J29" s="22">
        <v>1</v>
      </c>
    </row>
    <row r="30" spans="1:10" ht="15.75" customHeight="1">
      <c r="A30" s="10">
        <f t="shared" si="0"/>
        <v>4</v>
      </c>
      <c r="B30" s="11" t="s">
        <v>2853</v>
      </c>
      <c r="C30" s="11" t="s">
        <v>2359</v>
      </c>
      <c r="D30" s="17">
        <v>0</v>
      </c>
      <c r="E30" s="17" t="s">
        <v>792</v>
      </c>
      <c r="F30" s="17" t="s">
        <v>2768</v>
      </c>
      <c r="G30" s="17" t="s">
        <v>2859</v>
      </c>
      <c r="H30" s="21">
        <v>0</v>
      </c>
      <c r="I30" s="21">
        <v>0</v>
      </c>
      <c r="J30" s="21">
        <v>0</v>
      </c>
    </row>
    <row r="31" spans="1:10" ht="15.75" customHeight="1">
      <c r="A31" s="10">
        <f t="shared" si="0"/>
        <v>3</v>
      </c>
      <c r="B31" s="12" t="s">
        <v>2661</v>
      </c>
      <c r="C31" s="12" t="s">
        <v>2359</v>
      </c>
      <c r="D31" s="18">
        <v>0</v>
      </c>
      <c r="E31" s="18" t="s">
        <v>2558</v>
      </c>
      <c r="F31" s="18" t="s">
        <v>2854</v>
      </c>
      <c r="G31" s="18" t="s">
        <v>2676</v>
      </c>
      <c r="H31" s="22">
        <v>0</v>
      </c>
      <c r="I31" s="22">
        <v>0</v>
      </c>
      <c r="J31" s="22">
        <v>0</v>
      </c>
    </row>
    <row r="32" spans="1:10" ht="15.75" customHeight="1">
      <c r="A32" s="10">
        <f t="shared" si="0"/>
        <v>2</v>
      </c>
      <c r="B32" s="11" t="s">
        <v>2663</v>
      </c>
      <c r="C32" s="11" t="s">
        <v>2359</v>
      </c>
      <c r="D32" s="17" t="s">
        <v>2342</v>
      </c>
      <c r="E32" s="17" t="s">
        <v>2387</v>
      </c>
      <c r="F32" s="17" t="s">
        <v>3012</v>
      </c>
      <c r="G32" s="17" t="s">
        <v>2441</v>
      </c>
      <c r="H32" s="21">
        <v>2</v>
      </c>
      <c r="I32" s="21">
        <v>87</v>
      </c>
      <c r="J32" s="21">
        <v>1</v>
      </c>
    </row>
    <row r="33" spans="1:10" ht="15.75" customHeight="1">
      <c r="A33" s="10">
        <f t="shared" si="0"/>
        <v>1</v>
      </c>
      <c r="B33" s="12" t="s">
        <v>2665</v>
      </c>
      <c r="C33" s="12" t="s">
        <v>2359</v>
      </c>
      <c r="D33" s="18">
        <v>0</v>
      </c>
      <c r="E33" s="18" t="s">
        <v>2355</v>
      </c>
      <c r="F33" s="18" t="s">
        <v>3013</v>
      </c>
      <c r="G33" s="18" t="s">
        <v>2441</v>
      </c>
      <c r="H33" s="22">
        <v>4</v>
      </c>
      <c r="I33" s="22">
        <v>33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hyperlinks>
    <hyperlink ref="B9" r:id="rId1" xr:uid="{00000000-0004-0000-5600-000000000000}"/>
    <hyperlink ref="B9" r:id="rId2" xr:uid="{00000000-0004-0000-5600-000001000000}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371">
    <outlinePr summaryBelow="0" summaryRight="0"/>
  </sheetPr>
  <dimension ref="A1:Q1002"/>
  <sheetViews>
    <sheetView workbookViewId="0">
      <selection activeCell="I3" sqref="I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3.5</v>
      </c>
      <c r="I2" s="2">
        <v>30.5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0.5</v>
      </c>
      <c r="I3" s="7">
        <f>COUNTIFS($A$12:$A$99,"&lt;="&amp;$B$2,$H$12:$H$99,"&gt;-1",I12:I99,"&lt;"&amp;I$2)/COUNTIFS($H$12:$H$99,"&gt;-1",$A$12:$A$99,"&lt;="&amp;$B$2,I$12:I$99,"&lt;&gt;"&amp;I$2)</f>
        <v>0.4</v>
      </c>
      <c r="J3" s="7">
        <f>COUNTIFS($A$12:$A$99,"&lt;="&amp;$B$2,$H$12:$H$99,"&gt;-1",J12:J99,"&lt;"&amp;J$2)/COUNTIFS($H$12:$H$99,"&gt;-1",$A$12:$A$99,"&lt;="&amp;$B$2,J$12:J$99,"&lt;&gt;"&amp;J$2)</f>
        <v>0.4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100</v>
      </c>
      <c r="I4" s="8">
        <f>IF(I3&gt;0.5, 100/(1-1/I3),100/I3-100)</f>
        <v>150</v>
      </c>
      <c r="J4" s="8">
        <f>IF(J3&gt;0.5, 100/(1-1/J3),100/J3-100)</f>
        <v>150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0.5</v>
      </c>
      <c r="I5" s="7">
        <f>COUNTIFS($A$12:$A$99,"&lt;="&amp;$B$2,$H$12:$H$99,"&gt;-1",$D$12:$D$99,"@*",I$12:I$99,"&lt;"&amp;I$2)/COUNTIFS($A$12:$A$99,"&lt;="&amp;$B$2,$H$12:$H$99,"&gt;-1",$D$12:$D$99,"@*",I$12:I$99,"&lt;&gt;"&amp;I$2)</f>
        <v>0.5</v>
      </c>
      <c r="J5" s="7">
        <f>COUNTIFS($A$12:$A$99,"&lt;="&amp;$B$2,$H$12:$H$99,"&gt;-1",$D$12:$D$99,"@*",J$12:J$99,"&lt;"&amp;J$2)/COUNTIFS($A$12:$A$99,"&lt;="&amp;$B$2,$H$12:$H$99,"&gt;-1",$D$12:$D$99,"@*",J$12:J$99,"&lt;&gt;"&amp;J$2)</f>
        <v>0.25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100</v>
      </c>
      <c r="I6" s="8">
        <f>IF(I5&gt;0.5, 100/(1-1/I5),100/I5-100)</f>
        <v>100</v>
      </c>
      <c r="J6" s="8">
        <f>IF(J5&gt;0.5, 100/(1-1/J5),100/J5-100)</f>
        <v>300</v>
      </c>
      <c r="L6" s="39" t="s">
        <v>3020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0.5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0.33333333333333331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0.5</v>
      </c>
    </row>
    <row r="8" spans="1:17" ht="15.75" customHeight="1">
      <c r="A8" s="1"/>
      <c r="B8" t="s">
        <v>365</v>
      </c>
      <c r="D8" s="8"/>
      <c r="G8" s="3" t="s">
        <v>2318</v>
      </c>
      <c r="H8" s="8">
        <f>IF(H7&gt;0.5, 100/(1-1/H7),100/H7-100)</f>
        <v>100</v>
      </c>
      <c r="I8" s="8">
        <f>IF(I7&gt;0.5, 100/(1-1/I7),100/I7-100)</f>
        <v>200</v>
      </c>
      <c r="J8" s="8">
        <f>IF(J7&gt;0.5, 100/(1-1/J7),100/J7-100)</f>
        <v>100</v>
      </c>
    </row>
    <row r="9" spans="1:17" ht="15.75" customHeight="1">
      <c r="A9" s="1"/>
      <c r="B9" s="1" t="s">
        <v>3021</v>
      </c>
      <c r="C9" s="1"/>
      <c r="D9" s="14"/>
      <c r="E9" s="14"/>
      <c r="F9" s="14"/>
      <c r="G9" s="23" t="s">
        <v>2321</v>
      </c>
      <c r="H9" s="24">
        <f>INDEX(espn!$I:$I,MATCH(B8,espn!$A:$A,0),1)</f>
        <v>3</v>
      </c>
      <c r="I9" s="24">
        <f>INDEX(espn!$J:$J,MATCH(B8,espn!$A:$A,0),1)</f>
        <v>40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2417</v>
      </c>
      <c r="C12" s="11" t="s">
        <v>2359</v>
      </c>
      <c r="D12" s="17">
        <v>0</v>
      </c>
      <c r="E12" s="17" t="s">
        <v>2387</v>
      </c>
      <c r="F12" s="17" t="s">
        <v>2952</v>
      </c>
      <c r="G12" s="17" t="s">
        <v>2799</v>
      </c>
      <c r="H12" s="21">
        <v>1</v>
      </c>
      <c r="I12" s="21">
        <v>5</v>
      </c>
      <c r="J12" s="21">
        <v>0</v>
      </c>
    </row>
    <row r="13" spans="1:17" ht="15.75" customHeight="1">
      <c r="A13" s="10">
        <f t="shared" si="0"/>
        <v>21</v>
      </c>
      <c r="B13" s="12" t="s">
        <v>2419</v>
      </c>
      <c r="C13" s="12" t="s">
        <v>2359</v>
      </c>
      <c r="D13" s="18" t="s">
        <v>2342</v>
      </c>
      <c r="E13" s="18" t="s">
        <v>2370</v>
      </c>
      <c r="F13" s="18" t="s">
        <v>2953</v>
      </c>
      <c r="G13" s="18" t="s">
        <v>2792</v>
      </c>
      <c r="H13" s="22">
        <v>0</v>
      </c>
      <c r="I13" s="22">
        <v>0</v>
      </c>
      <c r="J13" s="22">
        <v>0</v>
      </c>
    </row>
    <row r="14" spans="1:17" ht="15.75" customHeight="1">
      <c r="A14" s="10">
        <f t="shared" si="0"/>
        <v>20</v>
      </c>
      <c r="B14" s="11" t="s">
        <v>2422</v>
      </c>
      <c r="C14" s="11" t="s">
        <v>2359</v>
      </c>
      <c r="D14" s="17" t="s">
        <v>2342</v>
      </c>
      <c r="E14" s="17" t="s">
        <v>2440</v>
      </c>
      <c r="F14" s="17" t="s">
        <v>2519</v>
      </c>
      <c r="G14" s="17" t="s">
        <v>2458</v>
      </c>
      <c r="H14" s="21">
        <v>2</v>
      </c>
      <c r="I14" s="21">
        <v>9</v>
      </c>
      <c r="J14" s="21">
        <v>0</v>
      </c>
    </row>
    <row r="15" spans="1:17" ht="15.75" customHeight="1">
      <c r="A15" s="10">
        <f t="shared" si="0"/>
        <v>19</v>
      </c>
      <c r="B15" s="12" t="s">
        <v>2633</v>
      </c>
      <c r="C15" s="12" t="s">
        <v>2359</v>
      </c>
      <c r="D15" s="18">
        <v>0</v>
      </c>
      <c r="E15" s="18" t="s">
        <v>2351</v>
      </c>
      <c r="F15" s="18" t="s">
        <v>2954</v>
      </c>
      <c r="G15" s="18" t="s">
        <v>2385</v>
      </c>
      <c r="H15" s="22">
        <v>0</v>
      </c>
      <c r="I15" s="22">
        <v>0</v>
      </c>
      <c r="J15" s="22">
        <v>0</v>
      </c>
    </row>
    <row r="16" spans="1:17" ht="15.75" customHeight="1">
      <c r="A16" s="10">
        <f t="shared" si="0"/>
        <v>18</v>
      </c>
      <c r="B16" s="11" t="s">
        <v>2635</v>
      </c>
      <c r="C16" s="11" t="s">
        <v>2359</v>
      </c>
      <c r="D16" s="17" t="s">
        <v>2342</v>
      </c>
      <c r="E16" s="17" t="s">
        <v>2366</v>
      </c>
      <c r="F16" s="17" t="s">
        <v>2955</v>
      </c>
      <c r="G16" s="17" t="s">
        <v>2364</v>
      </c>
      <c r="H16" s="21">
        <v>0</v>
      </c>
      <c r="I16" s="21">
        <v>0</v>
      </c>
      <c r="J16" s="21">
        <v>0</v>
      </c>
    </row>
    <row r="17" spans="1:10" ht="15.75" customHeight="1">
      <c r="A17" s="10">
        <f t="shared" si="0"/>
        <v>17</v>
      </c>
      <c r="B17" s="12" t="s">
        <v>2639</v>
      </c>
      <c r="C17" s="12" t="s">
        <v>2359</v>
      </c>
      <c r="D17" s="18" t="s">
        <v>2342</v>
      </c>
      <c r="E17" s="18" t="s">
        <v>2370</v>
      </c>
      <c r="F17" s="18" t="s">
        <v>3009</v>
      </c>
      <c r="G17" s="18" t="s">
        <v>2676</v>
      </c>
      <c r="H17" s="22">
        <v>0</v>
      </c>
      <c r="I17" s="22">
        <v>0</v>
      </c>
      <c r="J17" s="22">
        <v>0</v>
      </c>
    </row>
    <row r="18" spans="1:10" ht="15.75" customHeight="1">
      <c r="A18" s="10">
        <f t="shared" si="0"/>
        <v>16</v>
      </c>
      <c r="B18" s="11" t="s">
        <v>2641</v>
      </c>
      <c r="C18" s="11" t="s">
        <v>2359</v>
      </c>
      <c r="D18" s="17">
        <v>0</v>
      </c>
      <c r="E18" s="17" t="s">
        <v>2440</v>
      </c>
      <c r="F18" s="17" t="s">
        <v>2845</v>
      </c>
      <c r="G18" s="17" t="s">
        <v>2873</v>
      </c>
      <c r="H18" s="21">
        <v>2</v>
      </c>
      <c r="I18" s="21">
        <v>25</v>
      </c>
      <c r="J18" s="21">
        <v>1</v>
      </c>
    </row>
    <row r="19" spans="1:10" ht="15.75" customHeight="1">
      <c r="A19" s="10">
        <f t="shared" si="0"/>
        <v>15</v>
      </c>
      <c r="B19" s="12" t="s">
        <v>2642</v>
      </c>
      <c r="C19" s="12" t="s">
        <v>2359</v>
      </c>
      <c r="D19" s="18" t="s">
        <v>2342</v>
      </c>
      <c r="E19" s="18" t="s">
        <v>2403</v>
      </c>
      <c r="F19" s="18" t="s">
        <v>2796</v>
      </c>
      <c r="G19" s="18" t="s">
        <v>2573</v>
      </c>
      <c r="H19" s="22">
        <v>5</v>
      </c>
      <c r="I19" s="22">
        <v>50</v>
      </c>
      <c r="J19" s="22">
        <v>1</v>
      </c>
    </row>
    <row r="20" spans="1:10" ht="15.75" customHeight="1">
      <c r="A20" s="10">
        <f t="shared" si="0"/>
        <v>14</v>
      </c>
      <c r="B20" s="11" t="s">
        <v>2644</v>
      </c>
      <c r="C20" s="11" t="s">
        <v>2359</v>
      </c>
      <c r="D20" s="17">
        <v>0</v>
      </c>
      <c r="E20" s="17" t="s">
        <v>2415</v>
      </c>
      <c r="F20" s="17" t="s">
        <v>2477</v>
      </c>
      <c r="G20" s="17" t="s">
        <v>2569</v>
      </c>
      <c r="H20" s="21">
        <v>6</v>
      </c>
      <c r="I20" s="21">
        <v>98</v>
      </c>
      <c r="J20" s="21">
        <v>3</v>
      </c>
    </row>
    <row r="21" spans="1:10" ht="15.75" customHeight="1">
      <c r="A21" s="10">
        <f t="shared" si="0"/>
        <v>13</v>
      </c>
      <c r="B21" s="12" t="s">
        <v>2649</v>
      </c>
      <c r="C21" s="12" t="s">
        <v>2359</v>
      </c>
      <c r="D21" s="18" t="s">
        <v>2342</v>
      </c>
      <c r="E21" s="18" t="s">
        <v>2496</v>
      </c>
      <c r="F21" s="18" t="s">
        <v>2817</v>
      </c>
      <c r="G21" s="18" t="s">
        <v>2580</v>
      </c>
      <c r="H21" s="22">
        <v>3</v>
      </c>
      <c r="I21" s="22">
        <v>25</v>
      </c>
      <c r="J21" s="22">
        <v>0</v>
      </c>
    </row>
    <row r="22" spans="1:10" ht="15.75" customHeight="1">
      <c r="A22" s="10">
        <f t="shared" si="0"/>
        <v>12</v>
      </c>
      <c r="B22" s="11" t="s">
        <v>2888</v>
      </c>
      <c r="C22" s="11" t="s">
        <v>2359</v>
      </c>
      <c r="D22" s="17" t="s">
        <v>2342</v>
      </c>
      <c r="E22" s="17" t="s">
        <v>2574</v>
      </c>
      <c r="F22" s="17" t="s">
        <v>3005</v>
      </c>
      <c r="G22" s="17" t="s">
        <v>2602</v>
      </c>
      <c r="H22" s="21">
        <v>2</v>
      </c>
      <c r="I22" s="21">
        <v>32</v>
      </c>
      <c r="J22" s="21">
        <v>0</v>
      </c>
    </row>
    <row r="23" spans="1:10" ht="15.75" customHeight="1">
      <c r="A23" s="10">
        <f t="shared" si="0"/>
        <v>11</v>
      </c>
      <c r="B23" s="12" t="s">
        <v>2651</v>
      </c>
      <c r="C23" s="12" t="s">
        <v>2359</v>
      </c>
      <c r="D23" s="18">
        <v>0</v>
      </c>
      <c r="E23" s="18" t="s">
        <v>2370</v>
      </c>
      <c r="F23" s="18" t="s">
        <v>2728</v>
      </c>
      <c r="G23" s="18" t="s">
        <v>2676</v>
      </c>
      <c r="H23" s="22">
        <v>5</v>
      </c>
      <c r="I23" s="22">
        <v>79</v>
      </c>
      <c r="J23" s="22">
        <v>0</v>
      </c>
    </row>
    <row r="24" spans="1:10" ht="15.75" customHeight="1">
      <c r="A24" s="10">
        <f t="shared" si="0"/>
        <v>10</v>
      </c>
      <c r="B24" s="11" t="s">
        <v>2653</v>
      </c>
      <c r="C24" s="11" t="s">
        <v>2359</v>
      </c>
      <c r="D24" s="17" t="s">
        <v>2342</v>
      </c>
      <c r="E24" s="17" t="s">
        <v>2366</v>
      </c>
      <c r="F24" s="17" t="s">
        <v>2616</v>
      </c>
      <c r="G24" s="17" t="s">
        <v>2676</v>
      </c>
      <c r="H24" s="21">
        <v>1</v>
      </c>
      <c r="I24" s="21">
        <v>5</v>
      </c>
      <c r="J24" s="21">
        <v>0</v>
      </c>
    </row>
    <row r="25" spans="1:10" ht="15.75" customHeight="1">
      <c r="A25" s="10">
        <f t="shared" si="0"/>
        <v>9</v>
      </c>
      <c r="B25" s="12" t="s">
        <v>2851</v>
      </c>
      <c r="C25" s="12" t="s">
        <v>2359</v>
      </c>
      <c r="D25" s="18">
        <v>0</v>
      </c>
      <c r="E25" s="18" t="s">
        <v>2548</v>
      </c>
      <c r="F25" s="18" t="s">
        <v>2919</v>
      </c>
      <c r="G25" s="18" t="s">
        <v>2676</v>
      </c>
      <c r="H25" s="22">
        <v>3</v>
      </c>
      <c r="I25" s="22">
        <v>33</v>
      </c>
      <c r="J25" s="22">
        <v>0</v>
      </c>
    </row>
    <row r="26" spans="1:10" ht="15.75" customHeight="1">
      <c r="A26" s="10">
        <f t="shared" si="0"/>
        <v>8</v>
      </c>
      <c r="B26" s="11" t="s">
        <v>2654</v>
      </c>
      <c r="C26" s="11" t="s">
        <v>2359</v>
      </c>
      <c r="D26" s="17" t="s">
        <v>2342</v>
      </c>
      <c r="E26" s="17" t="s">
        <v>2420</v>
      </c>
      <c r="F26" s="17" t="s">
        <v>3010</v>
      </c>
      <c r="G26" s="17" t="s">
        <v>2529</v>
      </c>
      <c r="H26" s="21">
        <v>5</v>
      </c>
      <c r="I26" s="21">
        <v>44</v>
      </c>
      <c r="J26" s="21">
        <v>1</v>
      </c>
    </row>
    <row r="27" spans="1:10" ht="15.75" customHeight="1">
      <c r="A27" s="10">
        <f t="shared" si="0"/>
        <v>7</v>
      </c>
      <c r="B27" s="12" t="s">
        <v>2656</v>
      </c>
      <c r="C27" s="12" t="s">
        <v>2359</v>
      </c>
      <c r="D27" s="18">
        <v>0</v>
      </c>
      <c r="E27" s="18" t="s">
        <v>2387</v>
      </c>
      <c r="F27" s="18" t="s">
        <v>3011</v>
      </c>
      <c r="G27" s="18" t="s">
        <v>2674</v>
      </c>
      <c r="H27" s="22">
        <v>5</v>
      </c>
      <c r="I27" s="22">
        <v>67</v>
      </c>
      <c r="J27" s="22">
        <v>1</v>
      </c>
    </row>
    <row r="28" spans="1:10" ht="15.75" customHeight="1">
      <c r="A28" s="10">
        <f t="shared" si="0"/>
        <v>6</v>
      </c>
      <c r="B28" s="11" t="s">
        <v>2657</v>
      </c>
      <c r="C28" s="11" t="s">
        <v>2359</v>
      </c>
      <c r="D28" s="17">
        <v>0</v>
      </c>
      <c r="E28" s="17" t="s">
        <v>2410</v>
      </c>
      <c r="F28" s="17" t="s">
        <v>2477</v>
      </c>
      <c r="G28" s="17" t="s">
        <v>2676</v>
      </c>
      <c r="H28" s="21">
        <v>4</v>
      </c>
      <c r="I28" s="21">
        <v>39</v>
      </c>
      <c r="J28" s="21">
        <v>1</v>
      </c>
    </row>
    <row r="29" spans="1:10" ht="15.75" customHeight="1">
      <c r="A29" s="10">
        <f t="shared" si="0"/>
        <v>5</v>
      </c>
      <c r="B29" s="12" t="s">
        <v>2659</v>
      </c>
      <c r="C29" s="12" t="s">
        <v>2359</v>
      </c>
      <c r="D29" s="18" t="s">
        <v>2342</v>
      </c>
      <c r="E29" s="18" t="s">
        <v>2440</v>
      </c>
      <c r="F29" s="18" t="s">
        <v>2517</v>
      </c>
      <c r="G29" s="18" t="s">
        <v>2729</v>
      </c>
      <c r="H29" s="22">
        <v>5</v>
      </c>
      <c r="I29" s="22">
        <v>36</v>
      </c>
      <c r="J29" s="22">
        <v>1</v>
      </c>
    </row>
    <row r="30" spans="1:10" ht="15.75" customHeight="1">
      <c r="A30" s="10">
        <f t="shared" si="0"/>
        <v>4</v>
      </c>
      <c r="B30" s="11" t="s">
        <v>2853</v>
      </c>
      <c r="C30" s="11" t="s">
        <v>2359</v>
      </c>
      <c r="D30" s="17">
        <v>0</v>
      </c>
      <c r="E30" s="17" t="s">
        <v>792</v>
      </c>
      <c r="F30" s="17" t="s">
        <v>2768</v>
      </c>
      <c r="G30" s="17" t="s">
        <v>2573</v>
      </c>
      <c r="H30" s="21">
        <v>3</v>
      </c>
      <c r="I30" s="21">
        <v>18</v>
      </c>
      <c r="J30" s="21">
        <v>1</v>
      </c>
    </row>
    <row r="31" spans="1:10" ht="15.75" customHeight="1">
      <c r="A31" s="10">
        <f t="shared" si="0"/>
        <v>3</v>
      </c>
      <c r="B31" s="12" t="s">
        <v>2661</v>
      </c>
      <c r="C31" s="12" t="s">
        <v>2359</v>
      </c>
      <c r="D31" s="18">
        <v>0</v>
      </c>
      <c r="E31" s="18" t="s">
        <v>2558</v>
      </c>
      <c r="F31" s="18" t="s">
        <v>2854</v>
      </c>
      <c r="G31" s="18" t="s">
        <v>2580</v>
      </c>
      <c r="H31" s="22">
        <v>1</v>
      </c>
      <c r="I31" s="22">
        <v>17</v>
      </c>
      <c r="J31" s="22">
        <v>0</v>
      </c>
    </row>
    <row r="32" spans="1:10" ht="15.75" customHeight="1">
      <c r="A32" s="10">
        <f t="shared" si="0"/>
        <v>2</v>
      </c>
      <c r="B32" s="11" t="s">
        <v>2663</v>
      </c>
      <c r="C32" s="11" t="s">
        <v>2359</v>
      </c>
      <c r="D32" s="17" t="s">
        <v>2342</v>
      </c>
      <c r="E32" s="17" t="s">
        <v>2387</v>
      </c>
      <c r="F32" s="17" t="s">
        <v>3012</v>
      </c>
      <c r="G32" s="17" t="s">
        <v>2729</v>
      </c>
      <c r="H32" s="21">
        <v>2</v>
      </c>
      <c r="I32" s="21">
        <v>18</v>
      </c>
      <c r="J32" s="21">
        <v>1</v>
      </c>
    </row>
    <row r="33" spans="1:10" ht="15.75" customHeight="1">
      <c r="A33" s="10">
        <f t="shared" si="0"/>
        <v>1</v>
      </c>
      <c r="B33" s="12" t="s">
        <v>2665</v>
      </c>
      <c r="C33" s="12" t="s">
        <v>2359</v>
      </c>
      <c r="D33" s="18">
        <v>0</v>
      </c>
      <c r="E33" s="18" t="s">
        <v>2355</v>
      </c>
      <c r="F33" s="18" t="s">
        <v>3013</v>
      </c>
      <c r="G33" s="18" t="s">
        <v>2502</v>
      </c>
      <c r="H33" s="22">
        <v>4</v>
      </c>
      <c r="I33" s="22">
        <v>60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231">
    <outlinePr summaryBelow="0" summaryRight="0"/>
  </sheetPr>
  <dimension ref="A1:Q1002"/>
  <sheetViews>
    <sheetView workbookViewId="0"/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10.5</v>
      </c>
      <c r="I2" s="5">
        <v>50.5</v>
      </c>
      <c r="J2" s="5">
        <v>0.5</v>
      </c>
      <c r="K2" s="2">
        <v>5</v>
      </c>
      <c r="L2" s="2">
        <v>50.5</v>
      </c>
      <c r="M2" s="2">
        <v>0.5</v>
      </c>
      <c r="N2" s="5">
        <v>100.5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0.9</v>
      </c>
      <c r="I3" s="7">
        <f t="shared" si="1"/>
        <v>0.9</v>
      </c>
      <c r="J3" s="7">
        <f t="shared" si="1"/>
        <v>0.9</v>
      </c>
      <c r="K3" s="7">
        <f t="shared" si="1"/>
        <v>1</v>
      </c>
      <c r="L3" s="7">
        <f t="shared" si="1"/>
        <v>1</v>
      </c>
      <c r="M3" s="7">
        <f t="shared" si="1"/>
        <v>1</v>
      </c>
      <c r="N3" s="7">
        <f t="shared" si="1"/>
        <v>0.9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O4" si="2">IF(H3&gt;0.5, 100/(1-1/H3),100/H3-100)</f>
        <v>-899.99999999999955</v>
      </c>
      <c r="I4" s="8">
        <f t="shared" si="2"/>
        <v>-899.99999999999955</v>
      </c>
      <c r="J4" s="8">
        <f t="shared" si="2"/>
        <v>-899.99999999999955</v>
      </c>
      <c r="K4" s="8" t="e">
        <f t="shared" si="2"/>
        <v>#DIV/0!</v>
      </c>
      <c r="L4" s="8" t="e">
        <f t="shared" si="2"/>
        <v>#DIV/0!</v>
      </c>
      <c r="M4" s="8" t="e">
        <f t="shared" si="2"/>
        <v>#DIV/0!</v>
      </c>
      <c r="N4" s="8">
        <f t="shared" si="2"/>
        <v>-899.99999999999955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1</v>
      </c>
      <c r="I5" s="7">
        <f t="shared" si="3"/>
        <v>1</v>
      </c>
      <c r="J5" s="7">
        <f t="shared" si="3"/>
        <v>1</v>
      </c>
      <c r="K5" s="7">
        <f t="shared" si="3"/>
        <v>1</v>
      </c>
      <c r="L5" s="7">
        <f t="shared" si="3"/>
        <v>1</v>
      </c>
      <c r="M5" s="7">
        <f t="shared" si="3"/>
        <v>1</v>
      </c>
      <c r="N5" s="7">
        <f t="shared" si="3"/>
        <v>1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 t="e">
        <f t="shared" ref="H6:O6" si="4">IF(H5&gt;0.5, 100/(1-1/H5),100/H5-100)</f>
        <v>#DIV/0!</v>
      </c>
      <c r="I6" s="8" t="e">
        <f t="shared" si="4"/>
        <v>#DIV/0!</v>
      </c>
      <c r="J6" s="8" t="e">
        <f t="shared" si="4"/>
        <v>#DIV/0!</v>
      </c>
      <c r="K6" s="8" t="e">
        <f t="shared" si="4"/>
        <v>#DIV/0!</v>
      </c>
      <c r="L6" s="8" t="e">
        <f t="shared" si="4"/>
        <v>#DIV/0!</v>
      </c>
      <c r="M6" s="8" t="e">
        <f t="shared" si="4"/>
        <v>#DIV/0!</v>
      </c>
      <c r="N6" s="8" t="e">
        <f t="shared" si="4"/>
        <v>#DIV/0!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0.8</v>
      </c>
      <c r="I7" s="7">
        <f t="shared" si="5"/>
        <v>0.8</v>
      </c>
      <c r="J7" s="7">
        <f t="shared" si="5"/>
        <v>0.8</v>
      </c>
      <c r="K7" s="7">
        <f t="shared" si="5"/>
        <v>1</v>
      </c>
      <c r="L7" s="7">
        <f t="shared" si="5"/>
        <v>1</v>
      </c>
      <c r="M7" s="7">
        <f t="shared" si="5"/>
        <v>1</v>
      </c>
      <c r="N7" s="7">
        <f t="shared" si="5"/>
        <v>0.8</v>
      </c>
      <c r="O7" s="7">
        <f t="shared" si="5"/>
        <v>1</v>
      </c>
    </row>
    <row r="8" spans="1:17" ht="15.75" customHeight="1">
      <c r="A8" s="1"/>
      <c r="B8" t="s">
        <v>3022</v>
      </c>
      <c r="F8" s="8"/>
      <c r="G8" s="3" t="s">
        <v>2318</v>
      </c>
      <c r="H8" s="8">
        <f t="shared" ref="H8:O8" si="6">IF(H7&gt;0.5, 100/(1-1/H7),100/H7-100)</f>
        <v>-400</v>
      </c>
      <c r="I8" s="8">
        <f t="shared" si="6"/>
        <v>-400</v>
      </c>
      <c r="J8" s="8">
        <f t="shared" si="6"/>
        <v>-400</v>
      </c>
      <c r="K8" s="8" t="e">
        <f t="shared" si="6"/>
        <v>#DIV/0!</v>
      </c>
      <c r="L8" s="8" t="e">
        <f t="shared" si="6"/>
        <v>#DIV/0!</v>
      </c>
      <c r="M8" s="8" t="e">
        <f t="shared" si="6"/>
        <v>#DIV/0!</v>
      </c>
      <c r="N8" s="8">
        <f t="shared" si="6"/>
        <v>-400</v>
      </c>
      <c r="O8" s="8" t="e">
        <f t="shared" si="6"/>
        <v>#DIV/0!</v>
      </c>
    </row>
    <row r="9" spans="1:17" ht="15.75" customHeight="1">
      <c r="A9" s="1"/>
      <c r="B9" s="1" t="s">
        <v>3023</v>
      </c>
      <c r="C9" s="1"/>
      <c r="D9" s="14"/>
      <c r="E9" s="14"/>
      <c r="F9" s="14"/>
      <c r="G9" s="23" t="s">
        <v>2321</v>
      </c>
      <c r="H9" s="24" t="e">
        <f>INDEX(espn!$F:$F,MATCH(B8,espn!$A:$A,0),1)</f>
        <v>#N/A</v>
      </c>
      <c r="I9" s="24" t="e">
        <f>INDEX(espn!$G:$G,MATCH(B8,espn!$A:$A,0),1)</f>
        <v>#N/A</v>
      </c>
      <c r="J9" s="24"/>
      <c r="K9" s="24" t="e">
        <f>INDEX(espn!$I:$I,MATCH(B8,espn!$A:$A,0),1)</f>
        <v>#N/A</v>
      </c>
      <c r="L9" s="24" t="e">
        <f>INDEX(espn!$J:$J,MATCH(B8,espn!$A:$A,0),1)</f>
        <v>#N/A</v>
      </c>
      <c r="M9" s="24"/>
      <c r="N9" s="24" t="e">
        <f>I9+L9</f>
        <v>#N/A</v>
      </c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12</v>
      </c>
      <c r="B12" s="11" t="s">
        <v>2639</v>
      </c>
      <c r="C12" s="11" t="s">
        <v>2359</v>
      </c>
      <c r="D12" s="17" t="s">
        <v>2342</v>
      </c>
      <c r="E12" s="17" t="s">
        <v>2370</v>
      </c>
      <c r="F12" s="17" t="s">
        <v>3009</v>
      </c>
      <c r="G12" s="17" t="s">
        <v>2462</v>
      </c>
      <c r="H12" s="21">
        <v>2</v>
      </c>
      <c r="I12" s="21">
        <v>14</v>
      </c>
      <c r="J12" s="21">
        <v>0</v>
      </c>
      <c r="K12" s="21">
        <v>0</v>
      </c>
      <c r="L12" s="21">
        <v>0</v>
      </c>
      <c r="M12" s="21">
        <v>0</v>
      </c>
      <c r="N12" s="21">
        <f t="shared" ref="N12:N43" si="8">L12+I12</f>
        <v>14</v>
      </c>
      <c r="O12">
        <f t="shared" ref="O12:O43" si="9">M12+J12</f>
        <v>0</v>
      </c>
    </row>
    <row r="13" spans="1:17" ht="15.75" customHeight="1">
      <c r="A13" s="10">
        <f t="shared" si="7"/>
        <v>11</v>
      </c>
      <c r="B13" s="12" t="s">
        <v>2641</v>
      </c>
      <c r="C13" s="12" t="s">
        <v>2359</v>
      </c>
      <c r="D13" s="18">
        <v>0</v>
      </c>
      <c r="E13" s="18" t="s">
        <v>2440</v>
      </c>
      <c r="F13" s="18" t="s">
        <v>2845</v>
      </c>
      <c r="G13" s="18" t="s">
        <v>2491</v>
      </c>
      <c r="H13" s="22">
        <v>5</v>
      </c>
      <c r="I13" s="22">
        <v>17</v>
      </c>
      <c r="J13" s="22">
        <v>0</v>
      </c>
      <c r="K13" s="22">
        <v>0</v>
      </c>
      <c r="L13" s="22">
        <v>0</v>
      </c>
      <c r="M13" s="22">
        <v>0</v>
      </c>
      <c r="N13" s="21">
        <f t="shared" si="8"/>
        <v>17</v>
      </c>
      <c r="O13">
        <f t="shared" si="9"/>
        <v>0</v>
      </c>
    </row>
    <row r="14" spans="1:17" ht="15.75" customHeight="1">
      <c r="A14" s="10">
        <f t="shared" si="7"/>
        <v>10</v>
      </c>
      <c r="B14" s="11" t="s">
        <v>2642</v>
      </c>
      <c r="C14" s="11" t="s">
        <v>2359</v>
      </c>
      <c r="D14" s="17" t="s">
        <v>2342</v>
      </c>
      <c r="E14" s="17" t="s">
        <v>2403</v>
      </c>
      <c r="F14" s="17" t="s">
        <v>2796</v>
      </c>
      <c r="G14" s="17" t="s">
        <v>2405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f t="shared" si="8"/>
        <v>0</v>
      </c>
      <c r="O14">
        <f t="shared" si="9"/>
        <v>0</v>
      </c>
    </row>
    <row r="15" spans="1:17" ht="15.75" customHeight="1">
      <c r="A15" s="10">
        <f t="shared" si="7"/>
        <v>9</v>
      </c>
      <c r="B15" s="12" t="s">
        <v>2644</v>
      </c>
      <c r="C15" s="12" t="s">
        <v>2359</v>
      </c>
      <c r="D15" s="18">
        <v>0</v>
      </c>
      <c r="E15" s="18" t="s">
        <v>2415</v>
      </c>
      <c r="F15" s="18" t="s">
        <v>2477</v>
      </c>
      <c r="G15" s="18" t="s">
        <v>2466</v>
      </c>
      <c r="H15" s="22">
        <v>1</v>
      </c>
      <c r="I15" s="22">
        <v>3</v>
      </c>
      <c r="J15" s="22">
        <v>0</v>
      </c>
      <c r="K15" s="22">
        <v>0</v>
      </c>
      <c r="L15" s="22">
        <v>0</v>
      </c>
      <c r="M15" s="22">
        <v>0</v>
      </c>
      <c r="N15" s="21">
        <f t="shared" si="8"/>
        <v>3</v>
      </c>
      <c r="O15">
        <f t="shared" si="9"/>
        <v>0</v>
      </c>
    </row>
    <row r="16" spans="1:17" ht="15.75" customHeight="1">
      <c r="A16" s="10">
        <f t="shared" si="7"/>
        <v>8</v>
      </c>
      <c r="B16" s="11" t="s">
        <v>2649</v>
      </c>
      <c r="C16" s="11" t="s">
        <v>2359</v>
      </c>
      <c r="D16" s="17" t="s">
        <v>2342</v>
      </c>
      <c r="E16" s="17" t="s">
        <v>2496</v>
      </c>
      <c r="F16" s="17" t="s">
        <v>2817</v>
      </c>
      <c r="G16" s="17" t="s">
        <v>2637</v>
      </c>
      <c r="H16" s="21">
        <v>5</v>
      </c>
      <c r="I16" s="21">
        <v>31</v>
      </c>
      <c r="J16" s="21">
        <v>0</v>
      </c>
      <c r="K16" s="21">
        <v>0</v>
      </c>
      <c r="L16" s="21">
        <v>0</v>
      </c>
      <c r="M16" s="21">
        <v>0</v>
      </c>
      <c r="N16" s="21">
        <f t="shared" si="8"/>
        <v>31</v>
      </c>
      <c r="O16">
        <f t="shared" si="9"/>
        <v>0</v>
      </c>
    </row>
    <row r="17" spans="1:15" ht="15.75" customHeight="1">
      <c r="A17" s="10">
        <f t="shared" si="7"/>
        <v>7</v>
      </c>
      <c r="B17" s="12" t="s">
        <v>2888</v>
      </c>
      <c r="C17" s="12" t="s">
        <v>2359</v>
      </c>
      <c r="D17" s="18" t="s">
        <v>2342</v>
      </c>
      <c r="E17" s="18" t="s">
        <v>2574</v>
      </c>
      <c r="F17" s="18" t="s">
        <v>3005</v>
      </c>
      <c r="G17" s="18" t="s">
        <v>2447</v>
      </c>
      <c r="H17" s="22">
        <v>5</v>
      </c>
      <c r="I17" s="22">
        <v>11</v>
      </c>
      <c r="J17" s="22">
        <v>0</v>
      </c>
      <c r="K17" s="22">
        <v>0</v>
      </c>
      <c r="L17" s="22">
        <v>0</v>
      </c>
      <c r="M17" s="22">
        <v>0</v>
      </c>
      <c r="N17" s="21">
        <f t="shared" si="8"/>
        <v>11</v>
      </c>
      <c r="O17">
        <f t="shared" si="9"/>
        <v>0</v>
      </c>
    </row>
    <row r="18" spans="1:15" ht="15.75" customHeight="1">
      <c r="A18" s="10">
        <f t="shared" si="7"/>
        <v>6</v>
      </c>
      <c r="B18" s="11" t="s">
        <v>2651</v>
      </c>
      <c r="C18" s="11" t="s">
        <v>2359</v>
      </c>
      <c r="D18" s="17">
        <v>0</v>
      </c>
      <c r="E18" s="17" t="s">
        <v>2370</v>
      </c>
      <c r="F18" s="17" t="s">
        <v>2728</v>
      </c>
      <c r="G18" s="17" t="s">
        <v>2408</v>
      </c>
      <c r="H18" s="21">
        <v>5</v>
      </c>
      <c r="I18" s="21">
        <v>21</v>
      </c>
      <c r="J18" s="21">
        <v>0</v>
      </c>
      <c r="K18" s="21">
        <v>1</v>
      </c>
      <c r="L18" s="21">
        <v>16</v>
      </c>
      <c r="M18" s="21">
        <v>0</v>
      </c>
      <c r="N18" s="21">
        <f t="shared" si="8"/>
        <v>37</v>
      </c>
      <c r="O18">
        <f t="shared" si="9"/>
        <v>0</v>
      </c>
    </row>
    <row r="19" spans="1:15" ht="15.75" customHeight="1">
      <c r="A19" s="10">
        <f t="shared" si="7"/>
        <v>5</v>
      </c>
      <c r="B19" s="12" t="s">
        <v>2659</v>
      </c>
      <c r="C19" s="12" t="s">
        <v>2359</v>
      </c>
      <c r="D19" s="18" t="s">
        <v>2342</v>
      </c>
      <c r="E19" s="18" t="s">
        <v>2440</v>
      </c>
      <c r="F19" s="18" t="s">
        <v>2517</v>
      </c>
      <c r="G19" s="18" t="s">
        <v>2405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0</v>
      </c>
      <c r="N19" s="21">
        <f t="shared" si="8"/>
        <v>0</v>
      </c>
      <c r="O19">
        <f t="shared" si="9"/>
        <v>0</v>
      </c>
    </row>
    <row r="20" spans="1:15" ht="15.75" customHeight="1">
      <c r="A20" s="10">
        <f t="shared" si="7"/>
        <v>4</v>
      </c>
      <c r="B20" s="11" t="s">
        <v>2853</v>
      </c>
      <c r="C20" s="11" t="s">
        <v>2359</v>
      </c>
      <c r="D20" s="17">
        <v>0</v>
      </c>
      <c r="E20" s="17" t="s">
        <v>792</v>
      </c>
      <c r="F20" s="17" t="s">
        <v>2768</v>
      </c>
      <c r="G20" s="17" t="s">
        <v>2643</v>
      </c>
      <c r="H20" s="21">
        <v>1</v>
      </c>
      <c r="I20" s="21">
        <v>18</v>
      </c>
      <c r="J20" s="21">
        <v>0</v>
      </c>
      <c r="K20" s="21">
        <v>0</v>
      </c>
      <c r="L20" s="21">
        <v>0</v>
      </c>
      <c r="M20" s="21">
        <v>0</v>
      </c>
      <c r="N20" s="21">
        <f t="shared" si="8"/>
        <v>18</v>
      </c>
      <c r="O20">
        <f t="shared" si="9"/>
        <v>0</v>
      </c>
    </row>
    <row r="21" spans="1:15" ht="15.75" customHeight="1">
      <c r="A21" s="10">
        <f t="shared" si="7"/>
        <v>3</v>
      </c>
      <c r="B21" s="12" t="s">
        <v>2661</v>
      </c>
      <c r="C21" s="12" t="s">
        <v>2359</v>
      </c>
      <c r="D21" s="18">
        <v>0</v>
      </c>
      <c r="E21" s="18" t="s">
        <v>2558</v>
      </c>
      <c r="F21" s="18" t="s">
        <v>2854</v>
      </c>
      <c r="G21" s="18" t="s">
        <v>2674</v>
      </c>
      <c r="H21" s="22">
        <v>21</v>
      </c>
      <c r="I21" s="22">
        <v>124</v>
      </c>
      <c r="J21" s="22">
        <v>2</v>
      </c>
      <c r="K21" s="22">
        <v>1</v>
      </c>
      <c r="L21" s="22">
        <v>5</v>
      </c>
      <c r="M21" s="22">
        <v>0</v>
      </c>
      <c r="N21" s="21">
        <f t="shared" si="8"/>
        <v>129</v>
      </c>
      <c r="O21">
        <f t="shared" si="9"/>
        <v>2</v>
      </c>
    </row>
    <row r="22" spans="1:15" ht="15.75" customHeight="1">
      <c r="A22" s="10">
        <f t="shared" si="7"/>
        <v>2</v>
      </c>
      <c r="B22" s="11" t="s">
        <v>2663</v>
      </c>
      <c r="C22" s="11" t="s">
        <v>2359</v>
      </c>
      <c r="D22" s="17" t="s">
        <v>2342</v>
      </c>
      <c r="E22" s="17" t="s">
        <v>2387</v>
      </c>
      <c r="F22" s="17" t="s">
        <v>3012</v>
      </c>
      <c r="G22" s="17" t="s">
        <v>2424</v>
      </c>
      <c r="H22" s="21">
        <v>1</v>
      </c>
      <c r="I22" s="21">
        <v>3</v>
      </c>
      <c r="J22" s="21">
        <v>0</v>
      </c>
      <c r="K22" s="21">
        <v>0</v>
      </c>
      <c r="L22" s="21">
        <v>0</v>
      </c>
      <c r="M22" s="21">
        <v>0</v>
      </c>
      <c r="N22" s="21">
        <f t="shared" si="8"/>
        <v>3</v>
      </c>
      <c r="O22">
        <f t="shared" si="9"/>
        <v>0</v>
      </c>
    </row>
    <row r="23" spans="1:15" ht="15.75" customHeight="1">
      <c r="A23" s="10">
        <f t="shared" si="7"/>
        <v>1</v>
      </c>
      <c r="B23" s="12" t="s">
        <v>2665</v>
      </c>
      <c r="C23" s="12" t="s">
        <v>2359</v>
      </c>
      <c r="D23" s="18">
        <v>0</v>
      </c>
      <c r="E23" s="18" t="s">
        <v>2355</v>
      </c>
      <c r="F23" s="18" t="s">
        <v>3013</v>
      </c>
      <c r="G23" s="18" t="s">
        <v>2488</v>
      </c>
      <c r="H23" s="22">
        <v>6</v>
      </c>
      <c r="I23" s="22">
        <v>27</v>
      </c>
      <c r="J23" s="22">
        <v>0</v>
      </c>
      <c r="K23" s="22">
        <v>0</v>
      </c>
      <c r="L23" s="22">
        <v>0</v>
      </c>
      <c r="M23" s="22">
        <v>0</v>
      </c>
      <c r="N23" s="21">
        <f t="shared" si="8"/>
        <v>27</v>
      </c>
      <c r="O23">
        <f t="shared" si="9"/>
        <v>0</v>
      </c>
    </row>
    <row r="24" spans="1:15" ht="15.75" customHeight="1">
      <c r="A24" s="10">
        <f t="shared" si="7"/>
        <v>0</v>
      </c>
      <c r="B24" s="11"/>
      <c r="C24" s="11"/>
      <c r="D24" s="17"/>
      <c r="E24" s="17"/>
      <c r="F24" s="17"/>
      <c r="G24" s="17"/>
      <c r="H24" s="21"/>
      <c r="I24" s="21"/>
      <c r="J24" s="21"/>
      <c r="K24" s="21"/>
      <c r="L24" s="21"/>
      <c r="M24" s="21"/>
      <c r="N24" s="21">
        <f t="shared" si="8"/>
        <v>0</v>
      </c>
      <c r="O24">
        <f t="shared" si="9"/>
        <v>0</v>
      </c>
    </row>
    <row r="25" spans="1:15" ht="15.75" customHeight="1">
      <c r="A25" s="10">
        <f t="shared" si="7"/>
        <v>0</v>
      </c>
      <c r="B25" s="12"/>
      <c r="C25" s="12"/>
      <c r="D25" s="18"/>
      <c r="E25" s="18"/>
      <c r="F25" s="18"/>
      <c r="G25" s="18"/>
      <c r="H25" s="22"/>
      <c r="I25" s="22"/>
      <c r="J25" s="22"/>
      <c r="K25" s="22"/>
      <c r="L25" s="22"/>
      <c r="M25" s="22"/>
      <c r="N25" s="21">
        <f t="shared" si="8"/>
        <v>0</v>
      </c>
      <c r="O25">
        <f t="shared" si="9"/>
        <v>0</v>
      </c>
    </row>
    <row r="26" spans="1:15" ht="15.75" customHeight="1">
      <c r="A26" s="10">
        <f t="shared" si="7"/>
        <v>0</v>
      </c>
      <c r="B26" s="11"/>
      <c r="C26" s="11"/>
      <c r="D26" s="17"/>
      <c r="E26" s="17"/>
      <c r="F26" s="17"/>
      <c r="G26" s="17"/>
      <c r="H26" s="21"/>
      <c r="I26" s="21"/>
      <c r="J26" s="21"/>
      <c r="K26" s="21"/>
      <c r="L26" s="21"/>
      <c r="M26" s="21"/>
      <c r="N26" s="21">
        <f t="shared" si="8"/>
        <v>0</v>
      </c>
      <c r="O26">
        <f t="shared" si="9"/>
        <v>0</v>
      </c>
    </row>
    <row r="27" spans="1:15" ht="15.75" customHeight="1">
      <c r="A27" s="10">
        <f t="shared" si="7"/>
        <v>0</v>
      </c>
      <c r="B27" s="12"/>
      <c r="C27" s="12"/>
      <c r="D27" s="18"/>
      <c r="E27" s="18"/>
      <c r="F27" s="18"/>
      <c r="G27" s="18"/>
      <c r="H27" s="22"/>
      <c r="I27" s="22"/>
      <c r="J27" s="22"/>
      <c r="K27" s="22"/>
      <c r="L27" s="22"/>
      <c r="M27" s="22"/>
      <c r="N27" s="21">
        <f t="shared" si="8"/>
        <v>0</v>
      </c>
      <c r="O27">
        <f t="shared" si="9"/>
        <v>0</v>
      </c>
    </row>
    <row r="28" spans="1:15" ht="15.75" customHeight="1">
      <c r="A28" s="10">
        <f t="shared" si="7"/>
        <v>0</v>
      </c>
      <c r="B28" s="11"/>
      <c r="C28" s="11"/>
      <c r="D28" s="17"/>
      <c r="E28" s="17"/>
      <c r="F28" s="17"/>
      <c r="G28" s="17"/>
      <c r="H28" s="21"/>
      <c r="I28" s="21"/>
      <c r="J28" s="21"/>
      <c r="K28" s="21"/>
      <c r="L28" s="21"/>
      <c r="M28" s="21"/>
      <c r="N28" s="21">
        <f t="shared" si="8"/>
        <v>0</v>
      </c>
      <c r="O28">
        <f t="shared" si="9"/>
        <v>0</v>
      </c>
    </row>
    <row r="29" spans="1:15" ht="15.75" customHeight="1">
      <c r="A29" s="10">
        <f t="shared" si="7"/>
        <v>0</v>
      </c>
      <c r="B29" s="12"/>
      <c r="C29" s="12"/>
      <c r="D29" s="18"/>
      <c r="E29" s="18"/>
      <c r="F29" s="18"/>
      <c r="G29" s="18"/>
      <c r="H29" s="22"/>
      <c r="I29" s="22"/>
      <c r="J29" s="22"/>
      <c r="K29" s="22"/>
      <c r="L29" s="22"/>
      <c r="M29" s="22"/>
      <c r="N29" s="21">
        <f t="shared" si="8"/>
        <v>0</v>
      </c>
      <c r="O29">
        <f t="shared" si="9"/>
        <v>0</v>
      </c>
    </row>
    <row r="30" spans="1:15" ht="15.75" customHeight="1">
      <c r="A30" s="10">
        <f t="shared" si="7"/>
        <v>0</v>
      </c>
      <c r="B30" s="11"/>
      <c r="C30" s="11"/>
      <c r="D30" s="17"/>
      <c r="E30" s="17"/>
      <c r="F30" s="17"/>
      <c r="G30" s="17"/>
      <c r="H30" s="21"/>
      <c r="I30" s="21"/>
      <c r="J30" s="21"/>
      <c r="K30" s="21"/>
      <c r="L30" s="21"/>
      <c r="M30" s="21"/>
      <c r="N30" s="21">
        <f t="shared" si="8"/>
        <v>0</v>
      </c>
      <c r="O30">
        <f t="shared" si="9"/>
        <v>0</v>
      </c>
    </row>
    <row r="31" spans="1:15" ht="15.75" customHeight="1">
      <c r="A31" s="10">
        <f t="shared" si="7"/>
        <v>0</v>
      </c>
      <c r="B31" s="12"/>
      <c r="C31" s="12"/>
      <c r="D31" s="18"/>
      <c r="E31" s="18"/>
      <c r="F31" s="18"/>
      <c r="G31" s="18"/>
      <c r="H31" s="22"/>
      <c r="I31" s="22"/>
      <c r="J31" s="22"/>
      <c r="K31" s="22"/>
      <c r="L31" s="22"/>
      <c r="M31" s="22"/>
      <c r="N31" s="21">
        <f t="shared" si="8"/>
        <v>0</v>
      </c>
      <c r="O31">
        <f t="shared" si="9"/>
        <v>0</v>
      </c>
    </row>
    <row r="32" spans="1:15" ht="15.75" customHeight="1">
      <c r="A32" s="10">
        <f t="shared" si="7"/>
        <v>0</v>
      </c>
      <c r="B32" s="11"/>
      <c r="C32" s="11"/>
      <c r="D32" s="17"/>
      <c r="E32" s="17"/>
      <c r="F32" s="17"/>
      <c r="G32" s="17"/>
      <c r="H32" s="21"/>
      <c r="I32" s="21"/>
      <c r="J32" s="21"/>
      <c r="K32" s="21"/>
      <c r="L32" s="21"/>
      <c r="M32" s="21"/>
      <c r="N32" s="21">
        <f t="shared" si="8"/>
        <v>0</v>
      </c>
      <c r="O32">
        <f t="shared" si="9"/>
        <v>0</v>
      </c>
    </row>
    <row r="33" spans="1:15" ht="15.75" customHeight="1">
      <c r="A33" s="10">
        <f t="shared" si="7"/>
        <v>0</v>
      </c>
      <c r="B33" s="12"/>
      <c r="C33" s="12"/>
      <c r="D33" s="18"/>
      <c r="E33" s="18"/>
      <c r="F33" s="18"/>
      <c r="G33" s="18"/>
      <c r="H33" s="22"/>
      <c r="I33" s="22"/>
      <c r="J33" s="22"/>
      <c r="K33" s="22"/>
      <c r="L33" s="22"/>
      <c r="M33" s="22"/>
      <c r="N33" s="21">
        <f t="shared" si="8"/>
        <v>0</v>
      </c>
      <c r="O33">
        <f t="shared" si="9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372">
    <outlinePr summaryBelow="0" summaryRight="0"/>
  </sheetPr>
  <dimension ref="A1:Q1002"/>
  <sheetViews>
    <sheetView workbookViewId="0"/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</v>
      </c>
      <c r="I2" s="2">
        <v>50.5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1</v>
      </c>
      <c r="J3" s="7">
        <f>COUNTIFS($A$12:$A$99,"&lt;="&amp;$B$2,$H$12:$H$99,"&gt;-1",J12:J99,"&lt;"&amp;J$2)/COUNTIFS($H$12:$H$99,"&gt;-1",$A$12:$A$99,"&lt;="&amp;$B$2,J$12:J$99,"&lt;&gt;"&amp;J$2)</f>
        <v>0.9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 t="e">
        <f>IF(I3&gt;0.5, 100/(1-1/I3),100/I3-100)</f>
        <v>#DIV/0!</v>
      </c>
      <c r="J4" s="8">
        <f>IF(J3&gt;0.5, 100/(1-1/J3),100/J3-100)</f>
        <v>-899.99999999999955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1</v>
      </c>
      <c r="J5" s="7">
        <f>COUNTIFS($A$12:$A$99,"&lt;="&amp;$B$2,$H$12:$H$99,"&gt;-1",$D$12:$D$99,"@*",J$12:J$99,"&lt;"&amp;J$2)/COUNTIFS($A$12:$A$99,"&lt;="&amp;$B$2,$H$12:$H$99,"&gt;-1",$D$12:$D$99,"@*",J$12:J$99,"&lt;&gt;"&amp;J$2)</f>
        <v>0.8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 t="e">
        <f>IF(I5&gt;0.5, 100/(1-1/I5),100/I5-100)</f>
        <v>#DIV/0!</v>
      </c>
      <c r="J6" s="8">
        <f>IF(J5&gt;0.5, 100/(1-1/J5),100/J5-100)</f>
        <v>-400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1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B8" t="s">
        <v>3024</v>
      </c>
      <c r="D8" s="8"/>
      <c r="G8" s="3" t="s">
        <v>2318</v>
      </c>
      <c r="H8" s="8" t="e">
        <f>IF(H7&gt;0.5, 100/(1-1/H7),100/H7-100)</f>
        <v>#DIV/0!</v>
      </c>
      <c r="I8" s="8" t="e">
        <f>IF(I7&gt;0.5, 100/(1-1/I7),100/I7-100)</f>
        <v>#DIV/0!</v>
      </c>
      <c r="J8" s="8" t="e">
        <f>IF(J7&gt;0.5, 100/(1-1/J7),100/J7-100)</f>
        <v>#DIV/0!</v>
      </c>
    </row>
    <row r="9" spans="1:17" ht="15.75" customHeight="1">
      <c r="A9" s="1"/>
      <c r="B9" s="1" t="s">
        <v>3025</v>
      </c>
      <c r="C9" s="1"/>
      <c r="D9" s="14"/>
      <c r="E9" s="14"/>
      <c r="F9" s="14"/>
      <c r="G9" s="23" t="s">
        <v>2321</v>
      </c>
      <c r="H9" s="24" t="e">
        <f>INDEX(espn!$I:$I,MATCH(B8,espn!$A:$A,0),1)</f>
        <v>#N/A</v>
      </c>
      <c r="I9" s="24" t="e">
        <f>INDEX(espn!$J:$J,MATCH(B8,espn!$A:$A,0),1)</f>
        <v>#N/A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20</v>
      </c>
      <c r="B12" s="11" t="s">
        <v>2409</v>
      </c>
      <c r="C12" s="11" t="s">
        <v>2359</v>
      </c>
      <c r="D12" s="17" t="s">
        <v>2342</v>
      </c>
      <c r="E12" s="17" t="s">
        <v>2352</v>
      </c>
      <c r="F12" s="17" t="s">
        <v>2518</v>
      </c>
      <c r="G12" s="17" t="s">
        <v>2405</v>
      </c>
      <c r="H12" s="21">
        <v>0</v>
      </c>
      <c r="I12" s="21">
        <v>0</v>
      </c>
      <c r="J12" s="21">
        <v>0</v>
      </c>
    </row>
    <row r="13" spans="1:17" ht="15.75" customHeight="1">
      <c r="A13" s="10">
        <f t="shared" si="0"/>
        <v>19</v>
      </c>
      <c r="B13" s="12" t="s">
        <v>2481</v>
      </c>
      <c r="C13" s="12" t="s">
        <v>2359</v>
      </c>
      <c r="D13" s="18">
        <v>0</v>
      </c>
      <c r="E13" s="18" t="s">
        <v>792</v>
      </c>
      <c r="F13" s="18" t="s">
        <v>2768</v>
      </c>
      <c r="G13" s="18" t="s">
        <v>2632</v>
      </c>
      <c r="H13" s="22">
        <v>0</v>
      </c>
      <c r="I13" s="22">
        <v>0</v>
      </c>
      <c r="J13" s="22">
        <v>0</v>
      </c>
    </row>
    <row r="14" spans="1:17" ht="15.75" customHeight="1">
      <c r="A14" s="10">
        <f t="shared" si="0"/>
        <v>18</v>
      </c>
      <c r="B14" s="11" t="s">
        <v>2412</v>
      </c>
      <c r="C14" s="11" t="s">
        <v>2359</v>
      </c>
      <c r="D14" s="17" t="s">
        <v>2342</v>
      </c>
      <c r="E14" s="17" t="s">
        <v>287</v>
      </c>
      <c r="F14" s="17" t="s">
        <v>2951</v>
      </c>
      <c r="G14" s="17" t="s">
        <v>2632</v>
      </c>
      <c r="H14" s="21">
        <v>0</v>
      </c>
      <c r="I14" s="21">
        <v>0</v>
      </c>
      <c r="J14" s="21">
        <v>0</v>
      </c>
    </row>
    <row r="15" spans="1:17" ht="15.75" customHeight="1">
      <c r="A15" s="10">
        <f t="shared" si="0"/>
        <v>17</v>
      </c>
      <c r="B15" s="12" t="s">
        <v>2414</v>
      </c>
      <c r="C15" s="12" t="s">
        <v>2359</v>
      </c>
      <c r="D15" s="18">
        <v>0</v>
      </c>
      <c r="E15" s="18" t="s">
        <v>2395</v>
      </c>
      <c r="F15" s="18" t="s">
        <v>2555</v>
      </c>
      <c r="G15" s="18" t="s">
        <v>2491</v>
      </c>
      <c r="H15" s="22">
        <v>0</v>
      </c>
      <c r="I15" s="22">
        <v>0</v>
      </c>
      <c r="J15" s="22">
        <v>0</v>
      </c>
    </row>
    <row r="16" spans="1:17" ht="15.75" customHeight="1">
      <c r="A16" s="10">
        <f t="shared" si="0"/>
        <v>16</v>
      </c>
      <c r="B16" s="11" t="s">
        <v>2417</v>
      </c>
      <c r="C16" s="11" t="s">
        <v>2359</v>
      </c>
      <c r="D16" s="17">
        <v>0</v>
      </c>
      <c r="E16" s="17" t="s">
        <v>2387</v>
      </c>
      <c r="F16" s="17" t="s">
        <v>2952</v>
      </c>
      <c r="G16" s="17" t="s">
        <v>2538</v>
      </c>
      <c r="H16" s="21">
        <v>0</v>
      </c>
      <c r="I16" s="21">
        <v>0</v>
      </c>
      <c r="J16" s="21">
        <v>0</v>
      </c>
    </row>
    <row r="17" spans="1:10" ht="15.75" customHeight="1">
      <c r="A17" s="10">
        <f t="shared" si="0"/>
        <v>15</v>
      </c>
      <c r="B17" s="12" t="s">
        <v>2422</v>
      </c>
      <c r="C17" s="12" t="s">
        <v>2359</v>
      </c>
      <c r="D17" s="18" t="s">
        <v>2342</v>
      </c>
      <c r="E17" s="18" t="s">
        <v>2440</v>
      </c>
      <c r="F17" s="18" t="s">
        <v>2519</v>
      </c>
      <c r="G17" s="18" t="s">
        <v>2408</v>
      </c>
      <c r="H17" s="22">
        <v>0</v>
      </c>
      <c r="I17" s="22">
        <v>0</v>
      </c>
      <c r="J17" s="22">
        <v>0</v>
      </c>
    </row>
    <row r="18" spans="1:10" ht="15.75" customHeight="1">
      <c r="A18" s="10">
        <f t="shared" si="0"/>
        <v>14</v>
      </c>
      <c r="B18" s="11" t="s">
        <v>2633</v>
      </c>
      <c r="C18" s="11" t="s">
        <v>2359</v>
      </c>
      <c r="D18" s="17">
        <v>0</v>
      </c>
      <c r="E18" s="17" t="s">
        <v>2351</v>
      </c>
      <c r="F18" s="17" t="s">
        <v>2954</v>
      </c>
      <c r="G18" s="17" t="s">
        <v>2375</v>
      </c>
      <c r="H18" s="21">
        <v>1</v>
      </c>
      <c r="I18" s="21">
        <v>2</v>
      </c>
      <c r="J18" s="21">
        <v>0</v>
      </c>
    </row>
    <row r="19" spans="1:10" ht="15.75" customHeight="1">
      <c r="A19" s="10">
        <f t="shared" si="0"/>
        <v>13</v>
      </c>
      <c r="B19" s="12" t="s">
        <v>2635</v>
      </c>
      <c r="C19" s="12" t="s">
        <v>2359</v>
      </c>
      <c r="D19" s="18" t="s">
        <v>2342</v>
      </c>
      <c r="E19" s="18" t="s">
        <v>2366</v>
      </c>
      <c r="F19" s="18" t="s">
        <v>2955</v>
      </c>
      <c r="G19" s="18" t="s">
        <v>2368</v>
      </c>
      <c r="H19" s="22">
        <v>2</v>
      </c>
      <c r="I19" s="22">
        <v>13</v>
      </c>
      <c r="J19" s="22">
        <v>1</v>
      </c>
    </row>
    <row r="20" spans="1:10" ht="15.75" customHeight="1">
      <c r="A20" s="10">
        <f t="shared" si="0"/>
        <v>12</v>
      </c>
      <c r="B20" s="11" t="s">
        <v>2639</v>
      </c>
      <c r="C20" s="11" t="s">
        <v>2359</v>
      </c>
      <c r="D20" s="17" t="s">
        <v>2342</v>
      </c>
      <c r="E20" s="17" t="s">
        <v>2370</v>
      </c>
      <c r="F20" s="17" t="s">
        <v>3009</v>
      </c>
      <c r="G20" s="17" t="s">
        <v>2799</v>
      </c>
      <c r="H20" s="21">
        <v>0</v>
      </c>
      <c r="I20" s="21">
        <v>0</v>
      </c>
      <c r="J20" s="21">
        <v>0</v>
      </c>
    </row>
    <row r="21" spans="1:10" ht="15.75" customHeight="1">
      <c r="A21" s="10">
        <f t="shared" si="0"/>
        <v>11</v>
      </c>
      <c r="B21" s="12" t="s">
        <v>2641</v>
      </c>
      <c r="C21" s="12" t="s">
        <v>2359</v>
      </c>
      <c r="D21" s="18">
        <v>0</v>
      </c>
      <c r="E21" s="18" t="s">
        <v>2440</v>
      </c>
      <c r="F21" s="18" t="s">
        <v>2845</v>
      </c>
      <c r="G21" s="18" t="s">
        <v>2632</v>
      </c>
      <c r="H21" s="22">
        <v>0</v>
      </c>
      <c r="I21" s="22">
        <v>0</v>
      </c>
      <c r="J21" s="22">
        <v>0</v>
      </c>
    </row>
    <row r="22" spans="1:10" ht="15.75" customHeight="1">
      <c r="A22" s="10">
        <f t="shared" si="0"/>
        <v>10</v>
      </c>
      <c r="B22" s="11" t="s">
        <v>2642</v>
      </c>
      <c r="C22" s="11" t="s">
        <v>2359</v>
      </c>
      <c r="D22" s="17" t="s">
        <v>2342</v>
      </c>
      <c r="E22" s="17" t="s">
        <v>2403</v>
      </c>
      <c r="F22" s="17" t="s">
        <v>2796</v>
      </c>
      <c r="G22" s="17" t="s">
        <v>2683</v>
      </c>
      <c r="H22" s="21">
        <v>3</v>
      </c>
      <c r="I22" s="21">
        <v>36</v>
      </c>
      <c r="J22" s="21">
        <v>0</v>
      </c>
    </row>
    <row r="23" spans="1:10" ht="15.75" customHeight="1">
      <c r="A23" s="10">
        <f t="shared" si="0"/>
        <v>9</v>
      </c>
      <c r="B23" s="12" t="s">
        <v>2644</v>
      </c>
      <c r="C23" s="12" t="s">
        <v>2359</v>
      </c>
      <c r="D23" s="18">
        <v>0</v>
      </c>
      <c r="E23" s="18" t="s">
        <v>2415</v>
      </c>
      <c r="F23" s="18" t="s">
        <v>2477</v>
      </c>
      <c r="G23" s="18" t="s">
        <v>2632</v>
      </c>
      <c r="H23" s="22">
        <v>0</v>
      </c>
      <c r="I23" s="22">
        <v>0</v>
      </c>
      <c r="J23" s="22">
        <v>0</v>
      </c>
    </row>
    <row r="24" spans="1:10" ht="15.75" customHeight="1">
      <c r="A24" s="10">
        <f t="shared" si="0"/>
        <v>8</v>
      </c>
      <c r="B24" s="11" t="s">
        <v>2649</v>
      </c>
      <c r="C24" s="11" t="s">
        <v>2359</v>
      </c>
      <c r="D24" s="17" t="s">
        <v>2342</v>
      </c>
      <c r="E24" s="17" t="s">
        <v>2496</v>
      </c>
      <c r="F24" s="17" t="s">
        <v>2817</v>
      </c>
      <c r="G24" s="17" t="s">
        <v>2683</v>
      </c>
      <c r="H24" s="21">
        <v>0</v>
      </c>
      <c r="I24" s="21">
        <v>0</v>
      </c>
      <c r="J24" s="21">
        <v>0</v>
      </c>
    </row>
    <row r="25" spans="1:10" ht="15.75" customHeight="1">
      <c r="A25" s="10">
        <f t="shared" si="0"/>
        <v>7</v>
      </c>
      <c r="B25" s="12" t="s">
        <v>2888</v>
      </c>
      <c r="C25" s="12" t="s">
        <v>2359</v>
      </c>
      <c r="D25" s="18" t="s">
        <v>2342</v>
      </c>
      <c r="E25" s="18" t="s">
        <v>2574</v>
      </c>
      <c r="F25" s="18" t="s">
        <v>3005</v>
      </c>
      <c r="G25" s="18" t="s">
        <v>2683</v>
      </c>
      <c r="H25" s="22">
        <v>1</v>
      </c>
      <c r="I25" s="22">
        <v>3</v>
      </c>
      <c r="J25" s="22">
        <v>1</v>
      </c>
    </row>
    <row r="26" spans="1:10" ht="15.75" customHeight="1">
      <c r="A26" s="10">
        <f t="shared" si="0"/>
        <v>6</v>
      </c>
      <c r="B26" s="11" t="s">
        <v>2651</v>
      </c>
      <c r="C26" s="11" t="s">
        <v>2359</v>
      </c>
      <c r="D26" s="17">
        <v>0</v>
      </c>
      <c r="E26" s="17" t="s">
        <v>2370</v>
      </c>
      <c r="F26" s="17" t="s">
        <v>2728</v>
      </c>
      <c r="G26" s="17" t="s">
        <v>2858</v>
      </c>
      <c r="H26" s="21">
        <v>3</v>
      </c>
      <c r="I26" s="21">
        <v>46</v>
      </c>
      <c r="J26" s="21">
        <v>0</v>
      </c>
    </row>
    <row r="27" spans="1:10" ht="15.75" customHeight="1">
      <c r="A27" s="10">
        <f t="shared" si="0"/>
        <v>5</v>
      </c>
      <c r="B27" s="12" t="s">
        <v>2653</v>
      </c>
      <c r="C27" s="12" t="s">
        <v>2359</v>
      </c>
      <c r="D27" s="18" t="s">
        <v>2342</v>
      </c>
      <c r="E27" s="18" t="s">
        <v>2366</v>
      </c>
      <c r="F27" s="18" t="s">
        <v>2616</v>
      </c>
      <c r="G27" s="18" t="s">
        <v>2372</v>
      </c>
      <c r="H27" s="22">
        <v>1</v>
      </c>
      <c r="I27" s="22">
        <v>1</v>
      </c>
      <c r="J27" s="22">
        <v>0</v>
      </c>
    </row>
    <row r="28" spans="1:10" ht="15.75" customHeight="1">
      <c r="A28" s="10">
        <f t="shared" si="0"/>
        <v>4</v>
      </c>
      <c r="B28" s="11" t="s">
        <v>2851</v>
      </c>
      <c r="C28" s="11" t="s">
        <v>2359</v>
      </c>
      <c r="D28" s="17">
        <v>0</v>
      </c>
      <c r="E28" s="17" t="s">
        <v>2548</v>
      </c>
      <c r="F28" s="17" t="s">
        <v>2919</v>
      </c>
      <c r="G28" s="17" t="s">
        <v>2361</v>
      </c>
      <c r="H28" s="21">
        <v>0</v>
      </c>
      <c r="I28" s="21">
        <v>0</v>
      </c>
      <c r="J28" s="21">
        <v>0</v>
      </c>
    </row>
    <row r="29" spans="1:10" ht="15.75" customHeight="1">
      <c r="A29" s="10">
        <f t="shared" si="0"/>
        <v>3</v>
      </c>
      <c r="B29" s="12" t="s">
        <v>2654</v>
      </c>
      <c r="C29" s="12" t="s">
        <v>2359</v>
      </c>
      <c r="D29" s="18" t="s">
        <v>2342</v>
      </c>
      <c r="E29" s="18" t="s">
        <v>2420</v>
      </c>
      <c r="F29" s="18" t="s">
        <v>3010</v>
      </c>
      <c r="G29" s="18" t="s">
        <v>2372</v>
      </c>
      <c r="H29" s="22">
        <v>3</v>
      </c>
      <c r="I29" s="22">
        <v>23</v>
      </c>
      <c r="J29" s="22">
        <v>0</v>
      </c>
    </row>
    <row r="30" spans="1:10" ht="15.75" customHeight="1">
      <c r="A30" s="10">
        <f t="shared" si="0"/>
        <v>2</v>
      </c>
      <c r="B30" s="11" t="s">
        <v>2656</v>
      </c>
      <c r="C30" s="11" t="s">
        <v>2359</v>
      </c>
      <c r="D30" s="17">
        <v>0</v>
      </c>
      <c r="E30" s="17" t="s">
        <v>2387</v>
      </c>
      <c r="F30" s="17" t="s">
        <v>3011</v>
      </c>
      <c r="G30" s="17" t="s">
        <v>2447</v>
      </c>
      <c r="H30" s="21">
        <v>1</v>
      </c>
      <c r="I30" s="21">
        <v>5</v>
      </c>
      <c r="J30" s="21">
        <v>0</v>
      </c>
    </row>
    <row r="31" spans="1:10" ht="15.75" customHeight="1">
      <c r="A31" s="10">
        <f t="shared" si="0"/>
        <v>1</v>
      </c>
      <c r="B31" s="12" t="s">
        <v>2657</v>
      </c>
      <c r="C31" s="12" t="s">
        <v>2359</v>
      </c>
      <c r="D31" s="18">
        <v>0</v>
      </c>
      <c r="E31" s="18" t="s">
        <v>2410</v>
      </c>
      <c r="F31" s="18" t="s">
        <v>2477</v>
      </c>
      <c r="G31" s="18" t="s">
        <v>2466</v>
      </c>
      <c r="H31" s="22">
        <v>0</v>
      </c>
      <c r="I31" s="22">
        <v>0</v>
      </c>
      <c r="J31" s="22">
        <v>0</v>
      </c>
    </row>
    <row r="32" spans="1:10" ht="15.75" customHeight="1">
      <c r="A32" s="10">
        <f t="shared" si="0"/>
        <v>0</v>
      </c>
      <c r="B32" s="11"/>
      <c r="C32" s="11"/>
      <c r="D32" s="17"/>
      <c r="E32" s="17"/>
      <c r="F32" s="17"/>
      <c r="G32" s="17"/>
      <c r="H32" s="21"/>
      <c r="I32" s="21"/>
      <c r="J32" s="21"/>
    </row>
    <row r="33" spans="1:10" ht="15.75" customHeight="1">
      <c r="A33" s="10">
        <f t="shared" si="0"/>
        <v>0</v>
      </c>
      <c r="B33" s="12"/>
      <c r="C33" s="12"/>
      <c r="D33" s="18"/>
      <c r="E33" s="18"/>
      <c r="F33" s="18"/>
      <c r="G33" s="18"/>
      <c r="H33" s="22"/>
      <c r="I33" s="22"/>
      <c r="J33" s="22"/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373">
    <outlinePr summaryBelow="0" summaryRight="0"/>
  </sheetPr>
  <dimension ref="A1:Q1002"/>
  <sheetViews>
    <sheetView workbookViewId="0">
      <selection activeCell="I3" sqref="I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1.5</v>
      </c>
      <c r="I2" s="2">
        <v>9.5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0.9</v>
      </c>
      <c r="I3" s="7">
        <f>COUNTIFS($A$12:$A$99,"&lt;="&amp;$B$2,$H$12:$H$99,"&gt;-1",I12:I99,"&lt;"&amp;I$2)/COUNTIFS($H$12:$H$99,"&gt;-1",$A$12:$A$99,"&lt;="&amp;$B$2,I$12:I$99,"&lt;&gt;"&amp;I$2)</f>
        <v>0.4</v>
      </c>
      <c r="J3" s="7">
        <f>COUNTIFS($A$12:$A$99,"&lt;="&amp;$B$2,$H$12:$H$99,"&gt;-1",J12:J99,"&lt;"&amp;J$2)/COUNTIFS($H$12:$H$99,"&gt;-1",$A$12:$A$99,"&lt;="&amp;$B$2,J$12:J$99,"&lt;&gt;"&amp;J$2)</f>
        <v>0.9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-899.99999999999955</v>
      </c>
      <c r="I4" s="8">
        <f>IF(I3&gt;0.5, 100/(1-1/I3),100/I3-100)</f>
        <v>150</v>
      </c>
      <c r="J4" s="8">
        <f>IF(J3&gt;0.5, 100/(1-1/J3),100/J3-100)</f>
        <v>-899.99999999999955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0.33333333333333331</v>
      </c>
      <c r="J5" s="7">
        <f>COUNTIFS($A$12:$A$99,"&lt;="&amp;$B$2,$H$12:$H$99,"&gt;-1",$D$12:$D$99,"@*",J$12:J$99,"&lt;"&amp;J$2)/COUNTIFS($A$12:$A$99,"&lt;="&amp;$B$2,$H$12:$H$99,"&gt;-1",$D$12:$D$99,"@*",J$12:J$99,"&lt;&gt;"&amp;J$2)</f>
        <v>1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>
        <f>IF(I5&gt;0.5, 100/(1-1/I5),100/I5-100)</f>
        <v>200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0.8571428571428571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0.42857142857142855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0.8571428571428571</v>
      </c>
    </row>
    <row r="8" spans="1:17" ht="15.75" customHeight="1">
      <c r="A8" s="1"/>
      <c r="B8" t="s">
        <v>3026</v>
      </c>
      <c r="D8" s="8"/>
      <c r="G8" s="3" t="s">
        <v>2318</v>
      </c>
      <c r="H8" s="8">
        <f>IF(H7&gt;0.5, 100/(1-1/H7),100/H7-100)</f>
        <v>-599.99999999999977</v>
      </c>
      <c r="I8" s="8">
        <f>IF(I7&gt;0.5, 100/(1-1/I7),100/I7-100)</f>
        <v>133.33333333333334</v>
      </c>
      <c r="J8" s="8">
        <f>IF(J7&gt;0.5, 100/(1-1/J7),100/J7-100)</f>
        <v>-599.99999999999977</v>
      </c>
    </row>
    <row r="9" spans="1:17" ht="15.75" customHeight="1">
      <c r="A9" s="1"/>
      <c r="B9" s="1" t="s">
        <v>3027</v>
      </c>
      <c r="C9" s="1"/>
      <c r="D9" s="14"/>
      <c r="E9" s="14"/>
      <c r="F9" s="14"/>
      <c r="G9" s="23" t="s">
        <v>2321</v>
      </c>
      <c r="H9" s="24" t="e">
        <f>INDEX(espn!$I:$I,MATCH(B8,espn!$A:$A,0),1)</f>
        <v>#N/A</v>
      </c>
      <c r="I9" s="24" t="e">
        <f>INDEX(espn!$J:$J,MATCH(B8,espn!$A:$A,0),1)</f>
        <v>#N/A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2649</v>
      </c>
      <c r="C12" s="11" t="s">
        <v>2359</v>
      </c>
      <c r="D12" s="17" t="s">
        <v>2342</v>
      </c>
      <c r="E12" s="17" t="s">
        <v>2496</v>
      </c>
      <c r="F12" s="17" t="s">
        <v>2817</v>
      </c>
      <c r="G12" s="17" t="s">
        <v>2368</v>
      </c>
      <c r="H12" s="21">
        <v>0</v>
      </c>
      <c r="I12" s="21">
        <v>0</v>
      </c>
      <c r="J12" s="21">
        <v>0</v>
      </c>
    </row>
    <row r="13" spans="1:17" ht="15.75" customHeight="1">
      <c r="A13" s="10">
        <f t="shared" si="0"/>
        <v>21</v>
      </c>
      <c r="B13" s="12" t="s">
        <v>2888</v>
      </c>
      <c r="C13" s="12" t="s">
        <v>2359</v>
      </c>
      <c r="D13" s="18" t="s">
        <v>2342</v>
      </c>
      <c r="E13" s="18" t="s">
        <v>2574</v>
      </c>
      <c r="F13" s="18" t="s">
        <v>3005</v>
      </c>
      <c r="G13" s="18" t="s">
        <v>2466</v>
      </c>
      <c r="H13" s="22">
        <v>0</v>
      </c>
      <c r="I13" s="22">
        <v>0</v>
      </c>
      <c r="J13" s="22">
        <v>0</v>
      </c>
    </row>
    <row r="14" spans="1:17" ht="15.75" customHeight="1">
      <c r="A14" s="10">
        <f t="shared" si="0"/>
        <v>20</v>
      </c>
      <c r="B14" s="11" t="s">
        <v>2651</v>
      </c>
      <c r="C14" s="11" t="s">
        <v>2359</v>
      </c>
      <c r="D14" s="17">
        <v>0</v>
      </c>
      <c r="E14" s="17" t="s">
        <v>2370</v>
      </c>
      <c r="F14" s="17" t="s">
        <v>2728</v>
      </c>
      <c r="G14" s="17" t="s">
        <v>2792</v>
      </c>
      <c r="H14" s="21">
        <v>1</v>
      </c>
      <c r="I14" s="21">
        <v>12</v>
      </c>
      <c r="J14" s="21">
        <v>0</v>
      </c>
    </row>
    <row r="15" spans="1:17" ht="15.75" customHeight="1">
      <c r="A15" s="10">
        <f t="shared" si="0"/>
        <v>19</v>
      </c>
      <c r="B15" s="12" t="s">
        <v>2653</v>
      </c>
      <c r="C15" s="12" t="s">
        <v>2359</v>
      </c>
      <c r="D15" s="18" t="s">
        <v>2342</v>
      </c>
      <c r="E15" s="18" t="s">
        <v>2366</v>
      </c>
      <c r="F15" s="18" t="s">
        <v>2616</v>
      </c>
      <c r="G15" s="18" t="s">
        <v>2462</v>
      </c>
      <c r="H15" s="22">
        <v>0</v>
      </c>
      <c r="I15" s="22">
        <v>0</v>
      </c>
      <c r="J15" s="22">
        <v>0</v>
      </c>
    </row>
    <row r="16" spans="1:17" ht="15.75" customHeight="1">
      <c r="A16" s="10">
        <f t="shared" si="0"/>
        <v>18</v>
      </c>
      <c r="B16" s="11" t="s">
        <v>2851</v>
      </c>
      <c r="C16" s="11" t="s">
        <v>2359</v>
      </c>
      <c r="D16" s="17">
        <v>0</v>
      </c>
      <c r="E16" s="17" t="s">
        <v>2548</v>
      </c>
      <c r="F16" s="17" t="s">
        <v>2919</v>
      </c>
      <c r="G16" s="17" t="s">
        <v>2441</v>
      </c>
      <c r="H16" s="21">
        <v>0</v>
      </c>
      <c r="I16" s="21">
        <v>0</v>
      </c>
      <c r="J16" s="21">
        <v>0</v>
      </c>
    </row>
    <row r="17" spans="1:10" ht="15.75" customHeight="1">
      <c r="A17" s="10">
        <f t="shared" si="0"/>
        <v>17</v>
      </c>
      <c r="B17" s="12" t="s">
        <v>2654</v>
      </c>
      <c r="C17" s="12" t="s">
        <v>2359</v>
      </c>
      <c r="D17" s="18" t="s">
        <v>2342</v>
      </c>
      <c r="E17" s="18" t="s">
        <v>2420</v>
      </c>
      <c r="F17" s="18" t="s">
        <v>3010</v>
      </c>
      <c r="G17" s="18" t="s">
        <v>2393</v>
      </c>
      <c r="H17" s="22">
        <v>1</v>
      </c>
      <c r="I17" s="22">
        <v>23</v>
      </c>
      <c r="J17" s="22">
        <v>0</v>
      </c>
    </row>
    <row r="18" spans="1:10" ht="15.75" customHeight="1">
      <c r="A18" s="10">
        <f t="shared" si="0"/>
        <v>16</v>
      </c>
      <c r="B18" s="11" t="s">
        <v>2656</v>
      </c>
      <c r="C18" s="11" t="s">
        <v>2359</v>
      </c>
      <c r="D18" s="17">
        <v>0</v>
      </c>
      <c r="E18" s="17" t="s">
        <v>2387</v>
      </c>
      <c r="F18" s="17" t="s">
        <v>3011</v>
      </c>
      <c r="G18" s="17" t="s">
        <v>2508</v>
      </c>
      <c r="H18" s="21">
        <v>2</v>
      </c>
      <c r="I18" s="21">
        <v>39</v>
      </c>
      <c r="J18" s="21">
        <v>0</v>
      </c>
    </row>
    <row r="19" spans="1:10" ht="15.75" customHeight="1">
      <c r="A19" s="10">
        <f t="shared" si="0"/>
        <v>15</v>
      </c>
      <c r="B19" s="12" t="s">
        <v>2657</v>
      </c>
      <c r="C19" s="12" t="s">
        <v>2359</v>
      </c>
      <c r="D19" s="18">
        <v>0</v>
      </c>
      <c r="E19" s="18" t="s">
        <v>2410</v>
      </c>
      <c r="F19" s="18" t="s">
        <v>2477</v>
      </c>
      <c r="G19" s="18" t="s">
        <v>2458</v>
      </c>
      <c r="H19" s="22">
        <v>1</v>
      </c>
      <c r="I19" s="22">
        <v>7</v>
      </c>
      <c r="J19" s="22">
        <v>0</v>
      </c>
    </row>
    <row r="20" spans="1:10" ht="15.75" customHeight="1">
      <c r="A20" s="10">
        <f t="shared" si="0"/>
        <v>14</v>
      </c>
      <c r="B20" s="11" t="s">
        <v>2659</v>
      </c>
      <c r="C20" s="11" t="s">
        <v>2359</v>
      </c>
      <c r="D20" s="17" t="s">
        <v>2342</v>
      </c>
      <c r="E20" s="17" t="s">
        <v>2440</v>
      </c>
      <c r="F20" s="17" t="s">
        <v>2517</v>
      </c>
      <c r="G20" s="17" t="s">
        <v>2393</v>
      </c>
      <c r="H20" s="21">
        <v>1</v>
      </c>
      <c r="I20" s="21">
        <v>15</v>
      </c>
      <c r="J20" s="21">
        <v>0</v>
      </c>
    </row>
    <row r="21" spans="1:10" ht="15.75" customHeight="1">
      <c r="A21" s="10">
        <f t="shared" si="0"/>
        <v>13</v>
      </c>
      <c r="B21" s="12" t="s">
        <v>2853</v>
      </c>
      <c r="C21" s="12" t="s">
        <v>2359</v>
      </c>
      <c r="D21" s="18">
        <v>0</v>
      </c>
      <c r="E21" s="18" t="s">
        <v>792</v>
      </c>
      <c r="F21" s="18" t="s">
        <v>2768</v>
      </c>
      <c r="G21" s="18" t="s">
        <v>2458</v>
      </c>
      <c r="H21" s="22">
        <v>0</v>
      </c>
      <c r="I21" s="22">
        <v>0</v>
      </c>
      <c r="J21" s="22">
        <v>0</v>
      </c>
    </row>
    <row r="22" spans="1:10" ht="15.75" customHeight="1">
      <c r="A22" s="10">
        <f t="shared" si="0"/>
        <v>12</v>
      </c>
      <c r="B22" s="11" t="s">
        <v>2661</v>
      </c>
      <c r="C22" s="11" t="s">
        <v>2359</v>
      </c>
      <c r="D22" s="17">
        <v>0</v>
      </c>
      <c r="E22" s="17" t="s">
        <v>2558</v>
      </c>
      <c r="F22" s="17" t="s">
        <v>2854</v>
      </c>
      <c r="G22" s="17" t="s">
        <v>2372</v>
      </c>
      <c r="H22" s="21">
        <v>1</v>
      </c>
      <c r="I22" s="21">
        <v>21</v>
      </c>
      <c r="J22" s="21">
        <v>1</v>
      </c>
    </row>
    <row r="23" spans="1:10" ht="15.75" customHeight="1">
      <c r="A23" s="10">
        <f t="shared" si="0"/>
        <v>11</v>
      </c>
      <c r="B23" s="12" t="s">
        <v>2663</v>
      </c>
      <c r="C23" s="12" t="s">
        <v>2359</v>
      </c>
      <c r="D23" s="18" t="s">
        <v>2342</v>
      </c>
      <c r="E23" s="18" t="s">
        <v>2387</v>
      </c>
      <c r="F23" s="18" t="s">
        <v>3012</v>
      </c>
      <c r="G23" s="18" t="s">
        <v>2385</v>
      </c>
      <c r="H23" s="22">
        <v>0</v>
      </c>
      <c r="I23" s="22">
        <v>0</v>
      </c>
      <c r="J23" s="22">
        <v>0</v>
      </c>
    </row>
    <row r="24" spans="1:10" ht="15.75" customHeight="1">
      <c r="A24" s="10">
        <f t="shared" si="0"/>
        <v>10</v>
      </c>
      <c r="B24" s="11" t="s">
        <v>2665</v>
      </c>
      <c r="C24" s="11" t="s">
        <v>2359</v>
      </c>
      <c r="D24" s="17">
        <v>0</v>
      </c>
      <c r="E24" s="17" t="s">
        <v>2355</v>
      </c>
      <c r="F24" s="17" t="s">
        <v>3013</v>
      </c>
      <c r="G24" s="17" t="s">
        <v>2505</v>
      </c>
      <c r="H24" s="21">
        <v>1</v>
      </c>
      <c r="I24" s="21">
        <v>27</v>
      </c>
      <c r="J24" s="21">
        <v>0</v>
      </c>
    </row>
    <row r="25" spans="1:10" ht="15.75" customHeight="1">
      <c r="A25" s="10">
        <f t="shared" si="0"/>
        <v>9</v>
      </c>
      <c r="B25" s="12" t="s">
        <v>2651</v>
      </c>
      <c r="C25" s="12" t="s">
        <v>2359</v>
      </c>
      <c r="D25" s="18">
        <v>0</v>
      </c>
      <c r="E25" s="18" t="s">
        <v>2370</v>
      </c>
      <c r="F25" s="18" t="s">
        <v>2728</v>
      </c>
      <c r="G25" s="18" t="s">
        <v>2792</v>
      </c>
      <c r="H25" s="22">
        <v>1</v>
      </c>
      <c r="I25" s="22">
        <v>12</v>
      </c>
      <c r="J25" s="22">
        <v>0</v>
      </c>
    </row>
    <row r="26" spans="1:10" ht="15.75" customHeight="1">
      <c r="A26" s="10">
        <f t="shared" si="0"/>
        <v>8</v>
      </c>
      <c r="B26" s="11" t="s">
        <v>2653</v>
      </c>
      <c r="C26" s="11" t="s">
        <v>2359</v>
      </c>
      <c r="D26" s="17" t="s">
        <v>2342</v>
      </c>
      <c r="E26" s="17" t="s">
        <v>2366</v>
      </c>
      <c r="F26" s="17" t="s">
        <v>2616</v>
      </c>
      <c r="G26" s="17" t="s">
        <v>2462</v>
      </c>
      <c r="H26" s="21">
        <v>0</v>
      </c>
      <c r="I26" s="21">
        <v>0</v>
      </c>
      <c r="J26" s="21">
        <v>0</v>
      </c>
    </row>
    <row r="27" spans="1:10" ht="15.75" customHeight="1">
      <c r="A27" s="10">
        <f t="shared" si="0"/>
        <v>7</v>
      </c>
      <c r="B27" s="12" t="s">
        <v>2851</v>
      </c>
      <c r="C27" s="12" t="s">
        <v>2359</v>
      </c>
      <c r="D27" s="18">
        <v>0</v>
      </c>
      <c r="E27" s="18" t="s">
        <v>2548</v>
      </c>
      <c r="F27" s="18" t="s">
        <v>2919</v>
      </c>
      <c r="G27" s="18" t="s">
        <v>2441</v>
      </c>
      <c r="H27" s="22">
        <v>0</v>
      </c>
      <c r="I27" s="22">
        <v>0</v>
      </c>
      <c r="J27" s="22">
        <v>0</v>
      </c>
    </row>
    <row r="28" spans="1:10" ht="15.75" customHeight="1">
      <c r="A28" s="10">
        <f t="shared" si="0"/>
        <v>6</v>
      </c>
      <c r="B28" s="11" t="s">
        <v>2654</v>
      </c>
      <c r="C28" s="11" t="s">
        <v>2359</v>
      </c>
      <c r="D28" s="17" t="s">
        <v>2342</v>
      </c>
      <c r="E28" s="17" t="s">
        <v>2420</v>
      </c>
      <c r="F28" s="17" t="s">
        <v>3010</v>
      </c>
      <c r="G28" s="17" t="s">
        <v>2393</v>
      </c>
      <c r="H28" s="21">
        <v>1</v>
      </c>
      <c r="I28" s="21">
        <v>23</v>
      </c>
      <c r="J28" s="21">
        <v>0</v>
      </c>
    </row>
    <row r="29" spans="1:10" ht="15.75" customHeight="1">
      <c r="A29" s="10">
        <f t="shared" si="0"/>
        <v>5</v>
      </c>
      <c r="B29" s="12" t="s">
        <v>2656</v>
      </c>
      <c r="C29" s="12" t="s">
        <v>2359</v>
      </c>
      <c r="D29" s="18">
        <v>0</v>
      </c>
      <c r="E29" s="18" t="s">
        <v>2387</v>
      </c>
      <c r="F29" s="18" t="s">
        <v>3011</v>
      </c>
      <c r="G29" s="18" t="s">
        <v>2508</v>
      </c>
      <c r="H29" s="22">
        <v>2</v>
      </c>
      <c r="I29" s="22">
        <v>39</v>
      </c>
      <c r="J29" s="22">
        <v>0</v>
      </c>
    </row>
    <row r="30" spans="1:10" ht="15.75" customHeight="1">
      <c r="A30" s="10">
        <f t="shared" si="0"/>
        <v>4</v>
      </c>
      <c r="B30" s="11" t="s">
        <v>2657</v>
      </c>
      <c r="C30" s="11" t="s">
        <v>2359</v>
      </c>
      <c r="D30" s="17">
        <v>0</v>
      </c>
      <c r="E30" s="17" t="s">
        <v>2410</v>
      </c>
      <c r="F30" s="17" t="s">
        <v>2477</v>
      </c>
      <c r="G30" s="17" t="s">
        <v>2458</v>
      </c>
      <c r="H30" s="21">
        <v>1</v>
      </c>
      <c r="I30" s="21">
        <v>7</v>
      </c>
      <c r="J30" s="21">
        <v>0</v>
      </c>
    </row>
    <row r="31" spans="1:10" ht="15.75" customHeight="1">
      <c r="A31" s="10">
        <f t="shared" si="0"/>
        <v>3</v>
      </c>
      <c r="B31" s="12" t="s">
        <v>2659</v>
      </c>
      <c r="C31" s="12" t="s">
        <v>2359</v>
      </c>
      <c r="D31" s="18" t="s">
        <v>2342</v>
      </c>
      <c r="E31" s="18" t="s">
        <v>2440</v>
      </c>
      <c r="F31" s="18" t="s">
        <v>2517</v>
      </c>
      <c r="G31" s="18" t="s">
        <v>2393</v>
      </c>
      <c r="H31" s="22">
        <v>1</v>
      </c>
      <c r="I31" s="22">
        <v>15</v>
      </c>
      <c r="J31" s="22">
        <v>0</v>
      </c>
    </row>
    <row r="32" spans="1:10" ht="15.75" customHeight="1">
      <c r="A32" s="10">
        <f t="shared" si="0"/>
        <v>2</v>
      </c>
      <c r="B32" s="11" t="s">
        <v>2853</v>
      </c>
      <c r="C32" s="11" t="s">
        <v>2359</v>
      </c>
      <c r="D32" s="17">
        <v>0</v>
      </c>
      <c r="E32" s="17" t="s">
        <v>792</v>
      </c>
      <c r="F32" s="17" t="s">
        <v>2768</v>
      </c>
      <c r="G32" s="17" t="s">
        <v>2458</v>
      </c>
      <c r="H32" s="21">
        <v>0</v>
      </c>
      <c r="I32" s="21">
        <v>0</v>
      </c>
      <c r="J32" s="21">
        <v>0</v>
      </c>
    </row>
    <row r="33" spans="1:10" ht="15.75" customHeight="1">
      <c r="A33" s="10">
        <f t="shared" si="0"/>
        <v>1</v>
      </c>
      <c r="B33" s="12" t="s">
        <v>2661</v>
      </c>
      <c r="C33" s="12" t="s">
        <v>2359</v>
      </c>
      <c r="D33" s="18">
        <v>0</v>
      </c>
      <c r="E33" s="18" t="s">
        <v>2558</v>
      </c>
      <c r="F33" s="18" t="s">
        <v>2854</v>
      </c>
      <c r="G33" s="18" t="s">
        <v>2372</v>
      </c>
      <c r="H33" s="22">
        <v>1</v>
      </c>
      <c r="I33" s="22">
        <v>21</v>
      </c>
      <c r="J33" s="22">
        <v>1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20">
    <outlinePr summaryBelow="0" summaryRight="0"/>
  </sheetPr>
  <dimension ref="A1:Q1002"/>
  <sheetViews>
    <sheetView tabSelected="1" workbookViewId="0">
      <selection activeCell="N16" sqref="N16"/>
    </sheetView>
  </sheetViews>
  <sheetFormatPr baseColWidth="10" defaultColWidth="14.5" defaultRowHeight="15.75" customHeight="1"/>
  <cols>
    <col min="1" max="1" width="8.83203125" style="40" customWidth="1"/>
    <col min="2" max="2" width="13" style="40" bestFit="1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9.33203125" style="40" bestFit="1" customWidth="1"/>
    <col min="9" max="9" width="7.5" style="40" customWidth="1"/>
    <col min="10" max="10" width="11.83203125" style="40" customWidth="1"/>
    <col min="11" max="11" width="7.83203125" style="40" customWidth="1"/>
    <col min="12" max="12" width="9.5" style="40" customWidth="1"/>
    <col min="13" max="13" width="10.5" style="40" customWidth="1"/>
    <col min="14" max="14" width="13" style="40" customWidth="1"/>
  </cols>
  <sheetData>
    <row r="1" spans="1:17" ht="15.75" customHeight="1">
      <c r="A1" s="1"/>
      <c r="B1" s="20" t="s">
        <v>2313</v>
      </c>
      <c r="C1" s="20"/>
      <c r="H1" s="20" t="str">
        <f t="shared" ref="H1:N1" si="0">H11</f>
        <v>Comp</v>
      </c>
      <c r="I1" s="20" t="str">
        <f t="shared" si="0"/>
        <v>Att</v>
      </c>
      <c r="J1" s="20" t="str">
        <f t="shared" si="0"/>
        <v>P Yds</v>
      </c>
      <c r="K1" s="20" t="str">
        <f t="shared" si="0"/>
        <v>P TD</v>
      </c>
      <c r="L1" s="20" t="str">
        <f t="shared" si="0"/>
        <v>Int</v>
      </c>
      <c r="M1" s="20" t="str">
        <f t="shared" si="0"/>
        <v>Rush Yds</v>
      </c>
      <c r="N1" s="20" t="str">
        <f t="shared" si="0"/>
        <v>Rush Att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27.5</v>
      </c>
      <c r="I2" s="2">
        <v>37.5</v>
      </c>
      <c r="J2" s="2">
        <v>322.5</v>
      </c>
      <c r="K2" s="2">
        <v>1.5</v>
      </c>
      <c r="L2" s="5">
        <v>0.5</v>
      </c>
      <c r="M2" s="5">
        <v>20.5</v>
      </c>
      <c r="N2" s="5">
        <v>4.5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N3" si="1">COUNTIFS($A$12:$A$99,"&lt;="&amp;$B$2,$H$12:$H$99,"&gt;0",H12:H99,"&lt;"&amp;H$2)/COUNTIFS($H$12:$H$99,"&gt;0",$A$12:$A$99,"&lt;="&amp;$B$2,H$12:H$99,"&lt;&gt;"&amp;H$2)</f>
        <v>0.6</v>
      </c>
      <c r="I3" s="7">
        <f t="shared" si="1"/>
        <v>0.3</v>
      </c>
      <c r="J3" s="7">
        <f t="shared" si="1"/>
        <v>0.5</v>
      </c>
      <c r="K3" s="7">
        <f t="shared" si="1"/>
        <v>0.3</v>
      </c>
      <c r="L3" s="7">
        <f t="shared" si="1"/>
        <v>0.7</v>
      </c>
      <c r="M3" s="7">
        <f t="shared" si="1"/>
        <v>0.6</v>
      </c>
      <c r="N3" s="7">
        <f t="shared" si="1"/>
        <v>0.8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N4" si="2">IF(H3&gt;0.5, 100/(1-1/H3),100/H3-100)</f>
        <v>-149.99999999999997</v>
      </c>
      <c r="I4" s="8">
        <f t="shared" si="2"/>
        <v>233.33333333333337</v>
      </c>
      <c r="J4" s="8">
        <f t="shared" si="2"/>
        <v>100</v>
      </c>
      <c r="K4" s="8">
        <f t="shared" si="2"/>
        <v>233.33333333333337</v>
      </c>
      <c r="L4" s="8">
        <f t="shared" si="2"/>
        <v>-233.33333333333331</v>
      </c>
      <c r="M4" s="8">
        <f t="shared" si="2"/>
        <v>-149.99999999999997</v>
      </c>
      <c r="N4" s="8">
        <f t="shared" si="2"/>
        <v>-400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N5" si="3">COUNTIFS($A$12:$A$99,"&lt;="&amp;$B$2,$H$12:$H$99,"&gt;0",$D$12:$D$99,"@*",H$12:H$99,"&lt;"&amp;H$2)/COUNTIFS($A$12:$A$99,"&lt;="&amp;$B$2,$H$12:$H$99,"&gt;0",$D$12:$D$99,"@*",H$12:H$99,"&lt;&gt;"&amp;H$2)</f>
        <v>0.6</v>
      </c>
      <c r="I5" s="7">
        <f t="shared" si="3"/>
        <v>0.4</v>
      </c>
      <c r="J5" s="7">
        <f t="shared" si="3"/>
        <v>0.4</v>
      </c>
      <c r="K5" s="7">
        <f t="shared" si="3"/>
        <v>0.2</v>
      </c>
      <c r="L5" s="7">
        <f t="shared" si="3"/>
        <v>0.6</v>
      </c>
      <c r="M5" s="7">
        <f t="shared" si="3"/>
        <v>0.6</v>
      </c>
      <c r="N5" s="7">
        <f t="shared" si="3"/>
        <v>0.6</v>
      </c>
    </row>
    <row r="6" spans="1:17" ht="15.75" customHeight="1">
      <c r="A6" s="1"/>
      <c r="D6" s="8"/>
      <c r="G6" s="3" t="s">
        <v>2318</v>
      </c>
      <c r="H6" s="8">
        <f t="shared" ref="H6:N6" si="4">IF(H5&gt;0.5, 100/(1-1/H5),100/H5-100)</f>
        <v>-149.99999999999997</v>
      </c>
      <c r="I6" s="8">
        <f t="shared" si="4"/>
        <v>150</v>
      </c>
      <c r="J6" s="8">
        <f t="shared" si="4"/>
        <v>150</v>
      </c>
      <c r="K6" s="8">
        <f t="shared" si="4"/>
        <v>400</v>
      </c>
      <c r="L6" s="8">
        <f t="shared" si="4"/>
        <v>-149.99999999999997</v>
      </c>
      <c r="M6" s="8">
        <f t="shared" si="4"/>
        <v>-149.99999999999997</v>
      </c>
      <c r="N6" s="8">
        <f t="shared" si="4"/>
        <v>-149.99999999999997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N7" si="5">COUNTIFS($A$12:$A$99,"&lt;="&amp;$B$2,$H$12:$H$99,"&gt;0",$D$12:$D$99,"&lt;&gt;@*",H$12:H$99,"&lt;"&amp;H$2)/COUNTIFS($A$12:$A$99,"&lt;="&amp;$B$2,$H$12:$H$99,"&gt;0",$D$12:$D$99,"&lt;&gt;@*",H$12:H$99,"&lt;&gt;"&amp;H$2)</f>
        <v>0.6</v>
      </c>
      <c r="I7" s="7">
        <f t="shared" si="5"/>
        <v>0.2</v>
      </c>
      <c r="J7" s="7">
        <f t="shared" si="5"/>
        <v>0.6</v>
      </c>
      <c r="K7" s="7">
        <f t="shared" si="5"/>
        <v>0.4</v>
      </c>
      <c r="L7" s="7">
        <f t="shared" si="5"/>
        <v>0.8</v>
      </c>
      <c r="M7" s="7">
        <f t="shared" si="5"/>
        <v>0.6</v>
      </c>
      <c r="N7" s="7">
        <f t="shared" si="5"/>
        <v>1</v>
      </c>
    </row>
    <row r="8" spans="1:17" ht="15.75" customHeight="1">
      <c r="A8" s="1"/>
      <c r="B8" t="s">
        <v>3035</v>
      </c>
      <c r="F8" s="8"/>
      <c r="G8" s="3" t="s">
        <v>2318</v>
      </c>
      <c r="H8" s="8">
        <f t="shared" ref="H8:N8" si="6">IF(H7&gt;0.5, 100/(1-1/H7),100/H7-100)</f>
        <v>-149.99999999999997</v>
      </c>
      <c r="I8" s="8">
        <f t="shared" si="6"/>
        <v>400</v>
      </c>
      <c r="J8" s="8">
        <f t="shared" si="6"/>
        <v>-149.99999999999997</v>
      </c>
      <c r="K8" s="8">
        <f t="shared" si="6"/>
        <v>150</v>
      </c>
      <c r="L8" s="8">
        <f t="shared" si="6"/>
        <v>-400</v>
      </c>
      <c r="M8" s="8">
        <f t="shared" si="6"/>
        <v>-149.99999999999997</v>
      </c>
      <c r="N8" s="8" t="e">
        <f t="shared" si="6"/>
        <v>#DIV/0!</v>
      </c>
    </row>
    <row r="9" spans="1:17" ht="15.75" customHeight="1">
      <c r="A9" s="1"/>
      <c r="B9" s="1" t="s">
        <v>3036</v>
      </c>
      <c r="C9" s="1"/>
      <c r="D9" s="14"/>
      <c r="E9" s="14"/>
      <c r="F9" s="14"/>
      <c r="G9" s="23" t="s">
        <v>2321</v>
      </c>
      <c r="H9" s="24" t="e">
        <f>INDEX(espn!$O:$O,MATCH(B8,espn!$A:$A,0),1)</f>
        <v>#N/A</v>
      </c>
      <c r="I9" s="24" t="e">
        <f>INDEX(espn!$P:$P,MATCH(B8,espn!$A:$A,0),1)</f>
        <v>#N/A</v>
      </c>
      <c r="J9" s="24" t="e">
        <f>INDEX(espn!$C:$C,MATCH(B8,espn!$A:$A,0),1)</f>
        <v>#N/A</v>
      </c>
      <c r="K9" s="24"/>
      <c r="L9" s="24"/>
      <c r="M9" s="24" t="e">
        <f>INDEX(espn!$G:$G,MATCH(B8,espn!$A:$A,0),1)</f>
        <v>#N/A</v>
      </c>
      <c r="N9" s="24" t="e">
        <f>INDEX(espn!$F:$F,MATCH(B8,espn!$A:$A,0),1)</f>
        <v>#N/A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797</v>
      </c>
      <c r="I11" s="19" t="s">
        <v>798</v>
      </c>
      <c r="J11" s="19" t="s">
        <v>2328</v>
      </c>
      <c r="K11" s="19" t="s">
        <v>2329</v>
      </c>
      <c r="L11" s="19" t="s">
        <v>2330</v>
      </c>
      <c r="M11" s="19" t="s">
        <v>2331</v>
      </c>
      <c r="N11" s="19" t="s">
        <v>2332</v>
      </c>
    </row>
    <row r="12" spans="1:17" ht="15.75" customHeight="1">
      <c r="A12" s="10">
        <f t="shared" ref="A12:A43" si="7">COUNTIF(H12:H99,"&gt;0")</f>
        <v>22</v>
      </c>
      <c r="B12" s="11" t="s">
        <v>2503</v>
      </c>
      <c r="C12" s="11" t="s">
        <v>2377</v>
      </c>
      <c r="D12" s="17">
        <v>0</v>
      </c>
      <c r="E12" s="17" t="s">
        <v>2420</v>
      </c>
      <c r="F12" s="17" t="s">
        <v>2951</v>
      </c>
      <c r="G12" s="17" t="s">
        <v>2345</v>
      </c>
      <c r="H12" s="21">
        <v>27</v>
      </c>
      <c r="I12" s="21">
        <v>41</v>
      </c>
      <c r="J12" s="21">
        <v>278</v>
      </c>
      <c r="K12" s="21">
        <v>0</v>
      </c>
      <c r="L12" s="21">
        <v>0</v>
      </c>
      <c r="M12" s="21">
        <v>8</v>
      </c>
      <c r="N12" s="21">
        <v>3</v>
      </c>
    </row>
    <row r="13" spans="1:17" ht="15.75" customHeight="1">
      <c r="A13" s="10">
        <f t="shared" si="7"/>
        <v>21</v>
      </c>
      <c r="B13" s="12" t="s">
        <v>2506</v>
      </c>
      <c r="C13" s="12" t="s">
        <v>2377</v>
      </c>
      <c r="D13" s="18">
        <v>0</v>
      </c>
      <c r="E13" s="18" t="s">
        <v>2347</v>
      </c>
      <c r="F13" s="18" t="s">
        <v>3037</v>
      </c>
      <c r="G13" s="18" t="s">
        <v>2345</v>
      </c>
      <c r="H13" s="22">
        <v>16</v>
      </c>
      <c r="I13" s="22">
        <v>31</v>
      </c>
      <c r="J13" s="22">
        <v>295</v>
      </c>
      <c r="K13" s="22">
        <v>3</v>
      </c>
      <c r="L13" s="22">
        <v>0</v>
      </c>
      <c r="M13" s="22">
        <v>11</v>
      </c>
      <c r="N13" s="22">
        <v>2</v>
      </c>
    </row>
    <row r="14" spans="1:17" ht="15.75" customHeight="1">
      <c r="A14" s="10">
        <f t="shared" si="7"/>
        <v>20</v>
      </c>
      <c r="B14" s="11" t="s">
        <v>2422</v>
      </c>
      <c r="C14" s="11" t="s">
        <v>2377</v>
      </c>
      <c r="D14" s="17">
        <v>0</v>
      </c>
      <c r="E14" s="17" t="s">
        <v>2352</v>
      </c>
      <c r="F14" s="17" t="s">
        <v>2428</v>
      </c>
      <c r="G14" s="17" t="s">
        <v>2345</v>
      </c>
      <c r="H14" s="21">
        <v>16</v>
      </c>
      <c r="I14" s="21">
        <v>25</v>
      </c>
      <c r="J14" s="21">
        <v>174</v>
      </c>
      <c r="K14" s="21">
        <v>1</v>
      </c>
      <c r="L14" s="21">
        <v>1</v>
      </c>
      <c r="M14" s="21">
        <v>21</v>
      </c>
      <c r="N14" s="21">
        <v>7</v>
      </c>
    </row>
    <row r="15" spans="1:17" ht="15.75" customHeight="1">
      <c r="A15" s="10">
        <f t="shared" si="7"/>
        <v>19</v>
      </c>
      <c r="B15" s="12" t="s">
        <v>2633</v>
      </c>
      <c r="C15" s="12" t="s">
        <v>2377</v>
      </c>
      <c r="D15" s="18">
        <v>0</v>
      </c>
      <c r="E15" s="18" t="s">
        <v>2574</v>
      </c>
      <c r="F15" s="18" t="s">
        <v>2634</v>
      </c>
      <c r="G15" s="18" t="s">
        <v>2345</v>
      </c>
      <c r="H15" s="22">
        <v>23</v>
      </c>
      <c r="I15" s="22">
        <v>35</v>
      </c>
      <c r="J15" s="22">
        <v>321</v>
      </c>
      <c r="K15" s="22">
        <v>5</v>
      </c>
      <c r="L15" s="22">
        <v>0</v>
      </c>
      <c r="M15" s="22">
        <v>53</v>
      </c>
      <c r="N15" s="22">
        <v>7</v>
      </c>
    </row>
    <row r="16" spans="1:17" ht="15.75" customHeight="1">
      <c r="A16" s="10">
        <f t="shared" si="7"/>
        <v>18</v>
      </c>
      <c r="B16" s="11" t="s">
        <v>2635</v>
      </c>
      <c r="C16" s="11" t="s">
        <v>2377</v>
      </c>
      <c r="D16" s="17">
        <v>0</v>
      </c>
      <c r="E16" s="17" t="s">
        <v>2558</v>
      </c>
      <c r="F16" s="17" t="s">
        <v>2636</v>
      </c>
      <c r="G16" s="17" t="s">
        <v>2345</v>
      </c>
      <c r="H16" s="21">
        <v>23</v>
      </c>
      <c r="I16" s="21">
        <v>35</v>
      </c>
      <c r="J16" s="21">
        <v>294</v>
      </c>
      <c r="K16" s="21">
        <v>3</v>
      </c>
      <c r="L16" s="21">
        <v>0</v>
      </c>
      <c r="M16" s="21">
        <v>53</v>
      </c>
      <c r="N16" s="21">
        <v>8</v>
      </c>
    </row>
    <row r="17" spans="1:14" ht="15.75" customHeight="1">
      <c r="A17" s="10">
        <f t="shared" si="7"/>
        <v>17</v>
      </c>
      <c r="B17" s="12" t="s">
        <v>2638</v>
      </c>
      <c r="C17" s="12" t="s">
        <v>2377</v>
      </c>
      <c r="D17" s="18" t="s">
        <v>2510</v>
      </c>
      <c r="E17" s="18" t="s">
        <v>2366</v>
      </c>
      <c r="F17" s="18" t="s">
        <v>2557</v>
      </c>
      <c r="G17" s="18" t="s">
        <v>2345</v>
      </c>
      <c r="H17" s="22">
        <v>26</v>
      </c>
      <c r="I17" s="22">
        <v>42</v>
      </c>
      <c r="J17" s="22">
        <v>286</v>
      </c>
      <c r="K17" s="22">
        <v>2</v>
      </c>
      <c r="L17" s="22">
        <v>2</v>
      </c>
      <c r="M17" s="22">
        <v>29</v>
      </c>
      <c r="N17" s="22">
        <v>9</v>
      </c>
    </row>
    <row r="18" spans="1:14" ht="15.75" customHeight="1">
      <c r="A18" s="10">
        <f t="shared" si="7"/>
        <v>16</v>
      </c>
      <c r="B18" s="11" t="s">
        <v>2639</v>
      </c>
      <c r="C18" s="11" t="s">
        <v>2377</v>
      </c>
      <c r="D18" s="17">
        <v>0</v>
      </c>
      <c r="E18" s="17" t="s">
        <v>2574</v>
      </c>
      <c r="F18" s="17" t="s">
        <v>2640</v>
      </c>
      <c r="G18" s="17" t="s">
        <v>2345</v>
      </c>
      <c r="H18" s="21">
        <v>24</v>
      </c>
      <c r="I18" s="21">
        <v>32</v>
      </c>
      <c r="J18" s="21">
        <v>211</v>
      </c>
      <c r="K18" s="21">
        <v>3</v>
      </c>
      <c r="L18" s="21">
        <v>0</v>
      </c>
      <c r="M18" s="21">
        <v>0</v>
      </c>
      <c r="N18" s="21">
        <v>0</v>
      </c>
    </row>
    <row r="19" spans="1:14" ht="15.75" customHeight="1">
      <c r="A19" s="10">
        <f t="shared" si="7"/>
        <v>15</v>
      </c>
      <c r="B19" s="12" t="s">
        <v>2641</v>
      </c>
      <c r="C19" s="12" t="s">
        <v>2377</v>
      </c>
      <c r="D19" s="18" t="s">
        <v>2342</v>
      </c>
      <c r="E19" s="18" t="s">
        <v>2352</v>
      </c>
      <c r="F19" s="18" t="s">
        <v>2519</v>
      </c>
      <c r="G19" s="18" t="s">
        <v>2345</v>
      </c>
      <c r="H19" s="22">
        <v>27</v>
      </c>
      <c r="I19" s="22">
        <v>47</v>
      </c>
      <c r="J19" s="22">
        <v>302</v>
      </c>
      <c r="K19" s="22">
        <v>2</v>
      </c>
      <c r="L19" s="22">
        <v>0</v>
      </c>
      <c r="M19" s="22">
        <v>54</v>
      </c>
      <c r="N19" s="22">
        <v>6</v>
      </c>
    </row>
    <row r="20" spans="1:14" ht="15.75" customHeight="1">
      <c r="A20" s="10">
        <f t="shared" si="7"/>
        <v>14</v>
      </c>
      <c r="B20" s="11" t="s">
        <v>2642</v>
      </c>
      <c r="C20" s="11" t="s">
        <v>2377</v>
      </c>
      <c r="D20" s="17" t="s">
        <v>2342</v>
      </c>
      <c r="E20" s="17" t="s">
        <v>2494</v>
      </c>
      <c r="F20" s="17" t="s">
        <v>2640</v>
      </c>
      <c r="G20" s="17" t="s">
        <v>2345</v>
      </c>
      <c r="H20" s="21">
        <v>31</v>
      </c>
      <c r="I20" s="21">
        <v>42</v>
      </c>
      <c r="J20" s="21">
        <v>385</v>
      </c>
      <c r="K20" s="21">
        <v>4</v>
      </c>
      <c r="L20" s="21">
        <v>0</v>
      </c>
      <c r="M20" s="21">
        <v>26</v>
      </c>
      <c r="N20" s="21">
        <v>4</v>
      </c>
    </row>
    <row r="21" spans="1:14" ht="15.75" customHeight="1">
      <c r="A21" s="10">
        <f t="shared" si="7"/>
        <v>13</v>
      </c>
      <c r="B21" s="12" t="s">
        <v>2644</v>
      </c>
      <c r="C21" s="12" t="s">
        <v>2377</v>
      </c>
      <c r="D21" s="18">
        <v>0</v>
      </c>
      <c r="E21" s="18" t="s">
        <v>2347</v>
      </c>
      <c r="F21" s="18" t="s">
        <v>2645</v>
      </c>
      <c r="G21" s="18" t="s">
        <v>2345</v>
      </c>
      <c r="H21" s="22">
        <v>19</v>
      </c>
      <c r="I21" s="22">
        <v>29</v>
      </c>
      <c r="J21" s="22">
        <v>236</v>
      </c>
      <c r="K21" s="22">
        <v>2</v>
      </c>
      <c r="L21" s="22">
        <v>0</v>
      </c>
      <c r="M21" s="22">
        <v>28</v>
      </c>
      <c r="N21" s="22">
        <v>8</v>
      </c>
    </row>
    <row r="22" spans="1:14" ht="15.75" customHeight="1">
      <c r="A22" s="10">
        <f t="shared" si="7"/>
        <v>12</v>
      </c>
      <c r="B22" s="11" t="s">
        <v>2646</v>
      </c>
      <c r="C22" s="11" t="s">
        <v>2377</v>
      </c>
      <c r="D22" s="17">
        <v>0</v>
      </c>
      <c r="E22" s="17" t="s">
        <v>2647</v>
      </c>
      <c r="F22" s="17" t="s">
        <v>2648</v>
      </c>
      <c r="G22" s="17" t="s">
        <v>2345</v>
      </c>
      <c r="H22" s="21">
        <v>22</v>
      </c>
      <c r="I22" s="21">
        <v>43</v>
      </c>
      <c r="J22" s="21">
        <v>340</v>
      </c>
      <c r="K22" s="21">
        <v>2</v>
      </c>
      <c r="L22" s="21">
        <v>1</v>
      </c>
      <c r="M22" s="21">
        <v>21</v>
      </c>
      <c r="N22" s="21">
        <v>6</v>
      </c>
    </row>
    <row r="23" spans="1:14" ht="15.75" customHeight="1">
      <c r="A23" s="10">
        <f t="shared" si="7"/>
        <v>11</v>
      </c>
      <c r="B23" s="12" t="s">
        <v>2649</v>
      </c>
      <c r="C23" s="12" t="s">
        <v>2377</v>
      </c>
      <c r="D23" s="18" t="s">
        <v>2342</v>
      </c>
      <c r="E23" s="18" t="s">
        <v>2341</v>
      </c>
      <c r="F23" s="18" t="s">
        <v>2650</v>
      </c>
      <c r="G23" s="18" t="s">
        <v>2345</v>
      </c>
      <c r="H23" s="22">
        <v>21</v>
      </c>
      <c r="I23" s="22">
        <v>26</v>
      </c>
      <c r="J23" s="22">
        <v>225</v>
      </c>
      <c r="K23" s="22">
        <v>2</v>
      </c>
      <c r="L23" s="22">
        <v>0</v>
      </c>
      <c r="M23" s="22">
        <v>36</v>
      </c>
      <c r="N23" s="22">
        <v>10</v>
      </c>
    </row>
    <row r="24" spans="1:14" ht="15.75" customHeight="1">
      <c r="A24" s="10">
        <f t="shared" si="7"/>
        <v>10</v>
      </c>
      <c r="B24" s="11" t="s">
        <v>2888</v>
      </c>
      <c r="C24" s="11" t="s">
        <v>2377</v>
      </c>
      <c r="D24" s="17" t="s">
        <v>2342</v>
      </c>
      <c r="E24" s="17" t="s">
        <v>2391</v>
      </c>
      <c r="F24" s="17" t="s">
        <v>2367</v>
      </c>
      <c r="G24" s="17" t="s">
        <v>2345</v>
      </c>
      <c r="H24" s="21">
        <v>15</v>
      </c>
      <c r="I24" s="21">
        <v>23</v>
      </c>
      <c r="J24" s="21">
        <v>200</v>
      </c>
      <c r="K24" s="21">
        <v>1</v>
      </c>
      <c r="L24" s="21">
        <v>0</v>
      </c>
      <c r="M24" s="21">
        <v>0</v>
      </c>
      <c r="N24" s="21">
        <v>0</v>
      </c>
    </row>
    <row r="25" spans="1:14" ht="15.75" customHeight="1">
      <c r="A25" s="10">
        <f t="shared" si="7"/>
        <v>9</v>
      </c>
      <c r="B25" s="12" t="s">
        <v>2651</v>
      </c>
      <c r="C25" s="12" t="s">
        <v>2377</v>
      </c>
      <c r="D25" s="18">
        <v>0</v>
      </c>
      <c r="E25" s="18" t="s">
        <v>2343</v>
      </c>
      <c r="F25" s="18" t="s">
        <v>2652</v>
      </c>
      <c r="G25" s="18" t="s">
        <v>2345</v>
      </c>
      <c r="H25" s="22">
        <v>31</v>
      </c>
      <c r="I25" s="22">
        <v>42</v>
      </c>
      <c r="J25" s="22">
        <v>416</v>
      </c>
      <c r="K25" s="22">
        <v>5</v>
      </c>
      <c r="L25" s="22">
        <v>0</v>
      </c>
      <c r="M25" s="22">
        <v>0</v>
      </c>
      <c r="N25" s="22">
        <v>0</v>
      </c>
    </row>
    <row r="26" spans="1:14" ht="15.75" customHeight="1">
      <c r="A26" s="10">
        <f t="shared" si="7"/>
        <v>8</v>
      </c>
      <c r="B26" s="11" t="s">
        <v>2653</v>
      </c>
      <c r="C26" s="11" t="s">
        <v>2377</v>
      </c>
      <c r="D26" s="17">
        <v>0</v>
      </c>
      <c r="E26" s="17" t="s">
        <v>792</v>
      </c>
      <c r="F26" s="17" t="s">
        <v>2490</v>
      </c>
      <c r="G26" s="17" t="s">
        <v>2345</v>
      </c>
      <c r="H26" s="21">
        <v>30</v>
      </c>
      <c r="I26" s="21">
        <v>45</v>
      </c>
      <c r="J26" s="21">
        <v>372</v>
      </c>
      <c r="K26" s="21">
        <v>4</v>
      </c>
      <c r="L26" s="21">
        <v>0</v>
      </c>
      <c r="M26" s="21">
        <v>6</v>
      </c>
      <c r="N26" s="21">
        <v>1</v>
      </c>
    </row>
    <row r="27" spans="1:14" ht="15.75" customHeight="1">
      <c r="A27" s="10">
        <f t="shared" si="7"/>
        <v>7</v>
      </c>
      <c r="B27" s="12" t="s">
        <v>2654</v>
      </c>
      <c r="C27" s="12" t="s">
        <v>2377</v>
      </c>
      <c r="D27" s="18" t="s">
        <v>2342</v>
      </c>
      <c r="E27" s="18" t="s">
        <v>2647</v>
      </c>
      <c r="F27" s="18" t="s">
        <v>2655</v>
      </c>
      <c r="G27" s="18" t="s">
        <v>2345</v>
      </c>
      <c r="H27" s="22">
        <v>34</v>
      </c>
      <c r="I27" s="22">
        <v>45</v>
      </c>
      <c r="J27" s="22">
        <v>348</v>
      </c>
      <c r="K27" s="22">
        <v>2</v>
      </c>
      <c r="L27" s="22">
        <v>1</v>
      </c>
      <c r="M27" s="22">
        <v>16</v>
      </c>
      <c r="N27" s="22">
        <v>4</v>
      </c>
    </row>
    <row r="28" spans="1:14" ht="15.75" customHeight="1">
      <c r="A28" s="10">
        <f t="shared" si="7"/>
        <v>6</v>
      </c>
      <c r="B28" s="11" t="s">
        <v>2656</v>
      </c>
      <c r="C28" s="11" t="s">
        <v>2377</v>
      </c>
      <c r="D28" s="17" t="s">
        <v>2342</v>
      </c>
      <c r="E28" s="17" t="s">
        <v>2496</v>
      </c>
      <c r="F28" s="17" t="s">
        <v>2360</v>
      </c>
      <c r="G28" s="17" t="s">
        <v>2345</v>
      </c>
      <c r="H28" s="21">
        <v>37</v>
      </c>
      <c r="I28" s="21">
        <v>49</v>
      </c>
      <c r="J28" s="21">
        <v>462</v>
      </c>
      <c r="K28" s="21">
        <v>3</v>
      </c>
      <c r="L28" s="21">
        <v>0</v>
      </c>
      <c r="M28" s="21">
        <v>28</v>
      </c>
      <c r="N28" s="21">
        <v>4</v>
      </c>
    </row>
    <row r="29" spans="1:14" ht="15.75" customHeight="1">
      <c r="A29" s="10">
        <f t="shared" si="7"/>
        <v>5</v>
      </c>
      <c r="B29" s="12" t="s">
        <v>2657</v>
      </c>
      <c r="C29" s="12" t="s">
        <v>2377</v>
      </c>
      <c r="D29" s="18">
        <v>0</v>
      </c>
      <c r="E29" s="18" t="s">
        <v>2391</v>
      </c>
      <c r="F29" s="18" t="s">
        <v>2658</v>
      </c>
      <c r="G29" s="18" t="s">
        <v>2345</v>
      </c>
      <c r="H29" s="22">
        <v>25</v>
      </c>
      <c r="I29" s="22">
        <v>40</v>
      </c>
      <c r="J29" s="22">
        <v>318</v>
      </c>
      <c r="K29" s="22">
        <v>1</v>
      </c>
      <c r="L29" s="22">
        <v>0</v>
      </c>
      <c r="M29" s="22">
        <v>26</v>
      </c>
      <c r="N29" s="22">
        <v>4</v>
      </c>
    </row>
    <row r="30" spans="1:14" ht="15.75" customHeight="1">
      <c r="A30" s="10">
        <f t="shared" si="7"/>
        <v>4</v>
      </c>
      <c r="B30" s="11" t="s">
        <v>2659</v>
      </c>
      <c r="C30" s="11" t="s">
        <v>2377</v>
      </c>
      <c r="D30" s="17" t="s">
        <v>2342</v>
      </c>
      <c r="E30" s="17" t="s">
        <v>2430</v>
      </c>
      <c r="F30" s="17" t="s">
        <v>2660</v>
      </c>
      <c r="G30" s="17" t="s">
        <v>2345</v>
      </c>
      <c r="H30" s="21">
        <v>24</v>
      </c>
      <c r="I30" s="21">
        <v>34</v>
      </c>
      <c r="J30" s="21">
        <v>393</v>
      </c>
      <c r="K30" s="21">
        <v>2</v>
      </c>
      <c r="L30" s="21">
        <v>3</v>
      </c>
      <c r="M30" s="21">
        <v>9</v>
      </c>
      <c r="N30" s="21">
        <v>5</v>
      </c>
    </row>
    <row r="31" spans="1:14" ht="15.75" customHeight="1">
      <c r="A31" s="10">
        <f t="shared" si="7"/>
        <v>3</v>
      </c>
      <c r="B31" s="12" t="s">
        <v>2853</v>
      </c>
      <c r="C31" s="12" t="s">
        <v>2377</v>
      </c>
      <c r="D31" s="18" t="s">
        <v>2342</v>
      </c>
      <c r="E31" s="18" t="s">
        <v>2403</v>
      </c>
      <c r="F31" s="18" t="s">
        <v>3038</v>
      </c>
      <c r="G31" s="18" t="s">
        <v>2345</v>
      </c>
      <c r="H31" s="22">
        <v>26</v>
      </c>
      <c r="I31" s="22">
        <v>47</v>
      </c>
      <c r="J31" s="22">
        <v>254</v>
      </c>
      <c r="K31" s="22">
        <v>3</v>
      </c>
      <c r="L31" s="22">
        <v>0</v>
      </c>
      <c r="M31" s="22">
        <v>37</v>
      </c>
      <c r="N31" s="22">
        <v>7</v>
      </c>
    </row>
    <row r="32" spans="1:14" ht="15.75" customHeight="1">
      <c r="A32" s="10">
        <f t="shared" si="7"/>
        <v>2</v>
      </c>
      <c r="B32" s="11" t="s">
        <v>2661</v>
      </c>
      <c r="C32" s="11" t="s">
        <v>2377</v>
      </c>
      <c r="D32" s="17">
        <v>0</v>
      </c>
      <c r="E32" s="17" t="s">
        <v>2415</v>
      </c>
      <c r="F32" s="17" t="s">
        <v>2662</v>
      </c>
      <c r="G32" s="17" t="s">
        <v>2345</v>
      </c>
      <c r="H32" s="21">
        <v>24</v>
      </c>
      <c r="I32" s="21">
        <v>44</v>
      </c>
      <c r="J32" s="21">
        <v>278</v>
      </c>
      <c r="K32" s="21">
        <v>2</v>
      </c>
      <c r="L32" s="21">
        <v>1</v>
      </c>
      <c r="M32" s="21">
        <v>21</v>
      </c>
      <c r="N32" s="21">
        <v>3</v>
      </c>
    </row>
    <row r="33" spans="1:14" ht="15.75" customHeight="1">
      <c r="A33" s="10">
        <f t="shared" si="7"/>
        <v>1</v>
      </c>
      <c r="B33" s="12" t="s">
        <v>2665</v>
      </c>
      <c r="C33" s="12" t="s">
        <v>2377</v>
      </c>
      <c r="D33" s="18">
        <v>0</v>
      </c>
      <c r="E33" s="18" t="s">
        <v>2468</v>
      </c>
      <c r="F33" s="18" t="s">
        <v>2666</v>
      </c>
      <c r="G33" s="18" t="s">
        <v>2345</v>
      </c>
      <c r="H33" s="22">
        <v>21</v>
      </c>
      <c r="I33" s="22">
        <v>30</v>
      </c>
      <c r="J33" s="22">
        <v>255</v>
      </c>
      <c r="K33" s="22">
        <v>1</v>
      </c>
      <c r="L33" s="22">
        <v>0</v>
      </c>
      <c r="M33" s="22">
        <v>14</v>
      </c>
      <c r="N33" s="22">
        <v>3</v>
      </c>
    </row>
    <row r="34" spans="1:14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/>
    </row>
    <row r="35" spans="1:14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2"/>
    </row>
    <row r="36" spans="1:14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/>
    </row>
    <row r="37" spans="1:14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2"/>
    </row>
    <row r="38" spans="1:14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/>
    </row>
    <row r="39" spans="1:14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2"/>
    </row>
    <row r="40" spans="1:14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/>
    </row>
    <row r="41" spans="1:14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2"/>
    </row>
    <row r="42" spans="1:14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/>
    </row>
    <row r="43" spans="1:14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2"/>
    </row>
    <row r="44" spans="1:14" ht="15.75" customHeight="1">
      <c r="A44" s="10">
        <f t="shared" ref="A44:A75" si="8">COUNTIF(H44:H131,"&gt;0")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/>
    </row>
    <row r="45" spans="1:14" ht="15.75" customHeight="1">
      <c r="A45" s="10">
        <f t="shared" si="8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2"/>
    </row>
    <row r="46" spans="1:14" ht="15.75" customHeight="1">
      <c r="A46" s="10">
        <f t="shared" si="8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/>
    </row>
    <row r="47" spans="1:14" ht="15.75" customHeight="1">
      <c r="A47" s="10">
        <f t="shared" si="8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2"/>
    </row>
    <row r="48" spans="1:14" ht="15.75" customHeight="1">
      <c r="A48" s="10">
        <f t="shared" si="8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/>
    </row>
    <row r="49" spans="1:14" ht="15.75" customHeight="1">
      <c r="A49" s="10">
        <f t="shared" si="8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2"/>
    </row>
    <row r="50" spans="1:14" ht="15.75" customHeight="1">
      <c r="A50" s="10">
        <f t="shared" si="8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/>
    </row>
    <row r="51" spans="1:14" ht="15.75" customHeight="1">
      <c r="A51" s="10">
        <f t="shared" si="8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2"/>
    </row>
    <row r="52" spans="1:14" ht="13" customHeight="1">
      <c r="A52" s="10">
        <f t="shared" si="8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/>
    </row>
    <row r="53" spans="1:14" ht="13" customHeight="1">
      <c r="A53" s="10">
        <f t="shared" si="8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2"/>
    </row>
    <row r="54" spans="1:14" ht="13" customHeight="1">
      <c r="A54" s="10">
        <f t="shared" si="8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/>
    </row>
    <row r="55" spans="1:14" ht="13" customHeight="1">
      <c r="A55" s="10">
        <f t="shared" si="8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2"/>
    </row>
    <row r="56" spans="1:14" ht="13" customHeight="1">
      <c r="A56" s="10">
        <f t="shared" si="8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/>
    </row>
    <row r="57" spans="1:14" ht="13" customHeight="1">
      <c r="A57" s="10">
        <f t="shared" si="8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2"/>
    </row>
    <row r="58" spans="1:14" ht="13" customHeight="1">
      <c r="A58" s="10">
        <f t="shared" si="8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/>
    </row>
    <row r="59" spans="1:14" ht="13" customHeight="1">
      <c r="A59" s="10">
        <f t="shared" si="8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2"/>
    </row>
    <row r="60" spans="1:14" ht="13" customHeight="1">
      <c r="A60" s="10">
        <f t="shared" si="8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/>
    </row>
    <row r="61" spans="1:14" ht="13" customHeight="1">
      <c r="A61" s="10">
        <f t="shared" si="8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2"/>
    </row>
    <row r="62" spans="1:14" ht="13" customHeight="1">
      <c r="A62" s="10">
        <f t="shared" si="8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/>
    </row>
    <row r="63" spans="1:14" ht="13" customHeight="1">
      <c r="A63" s="10">
        <f t="shared" si="8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2"/>
    </row>
    <row r="64" spans="1:14" ht="13" customHeight="1">
      <c r="A64" s="10">
        <f t="shared" si="8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/>
    </row>
    <row r="65" spans="1:14" ht="13" customHeight="1">
      <c r="A65" s="10">
        <f t="shared" si="8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2"/>
    </row>
    <row r="66" spans="1:14" ht="13" customHeight="1">
      <c r="A66" s="10">
        <f t="shared" si="8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/>
    </row>
    <row r="67" spans="1:14" ht="13" customHeight="1">
      <c r="A67" s="10">
        <f t="shared" si="8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2"/>
    </row>
    <row r="68" spans="1:14" ht="13" customHeight="1">
      <c r="A68" s="10">
        <f t="shared" si="8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/>
    </row>
    <row r="69" spans="1:14" ht="13" customHeight="1">
      <c r="A69" s="10">
        <f t="shared" ref="A69:A100" si="9">COUNTIF(H69:H158,"&gt;0")</f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2"/>
    </row>
    <row r="70" spans="1:14" ht="13" customHeight="1">
      <c r="A70" s="10">
        <f t="shared" si="9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/>
    </row>
    <row r="71" spans="1:14" ht="13" customHeight="1">
      <c r="A71" s="10">
        <f t="shared" si="9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2"/>
    </row>
    <row r="72" spans="1:14" ht="13" customHeight="1">
      <c r="A72" s="10">
        <f t="shared" si="9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/>
    </row>
    <row r="73" spans="1:14" ht="13" customHeight="1">
      <c r="A73" s="10">
        <f t="shared" si="9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2"/>
    </row>
    <row r="74" spans="1:14" ht="13" customHeight="1">
      <c r="A74" s="10">
        <f t="shared" si="9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/>
    </row>
    <row r="75" spans="1:14" ht="13" customHeight="1">
      <c r="A75" s="10">
        <f t="shared" si="9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2"/>
    </row>
    <row r="76" spans="1:14" ht="13" customHeight="1">
      <c r="A76" s="10">
        <f t="shared" si="9"/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/>
    </row>
    <row r="77" spans="1:14" ht="13" customHeight="1">
      <c r="A77" s="10">
        <f t="shared" si="9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2"/>
    </row>
    <row r="78" spans="1:14" ht="13" customHeight="1">
      <c r="A78" s="10">
        <f t="shared" si="9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/>
    </row>
    <row r="79" spans="1:14" ht="13" customHeight="1">
      <c r="A79" s="10">
        <f t="shared" si="9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2"/>
    </row>
    <row r="80" spans="1:14" ht="13" customHeight="1">
      <c r="A80" s="10">
        <f t="shared" si="9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/>
    </row>
    <row r="81" spans="1:14" ht="13" customHeight="1">
      <c r="A81" s="10">
        <f t="shared" si="9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2"/>
    </row>
    <row r="82" spans="1:14" ht="13" customHeight="1">
      <c r="A82" s="10">
        <f t="shared" si="9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2"/>
    </row>
    <row r="83" spans="1:14" ht="13" customHeight="1">
      <c r="A83" s="10">
        <f t="shared" si="9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/>
    </row>
    <row r="84" spans="1:14" ht="13" customHeight="1">
      <c r="A84" s="10">
        <f t="shared" si="9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2"/>
    </row>
    <row r="85" spans="1:14" ht="13" customHeight="1">
      <c r="A85" s="10">
        <f t="shared" si="9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2"/>
    </row>
    <row r="86" spans="1:14" ht="15" customHeight="1">
      <c r="A86" s="10">
        <f t="shared" si="9"/>
        <v>0</v>
      </c>
      <c r="B86" s="13"/>
      <c r="C86" s="13"/>
    </row>
    <row r="87" spans="1:14" ht="15" customHeight="1">
      <c r="A87" s="10">
        <f t="shared" si="9"/>
        <v>0</v>
      </c>
      <c r="B87" s="13"/>
      <c r="C87" s="13"/>
    </row>
    <row r="88" spans="1:14" ht="13" customHeight="1">
      <c r="A88" s="10">
        <f t="shared" si="9"/>
        <v>0</v>
      </c>
    </row>
    <row r="89" spans="1:14" ht="13" customHeight="1">
      <c r="A89" s="10">
        <f t="shared" si="9"/>
        <v>0</v>
      </c>
    </row>
    <row r="90" spans="1:14" ht="13" customHeight="1">
      <c r="A90" s="10">
        <f t="shared" si="9"/>
        <v>0</v>
      </c>
    </row>
    <row r="91" spans="1:14" ht="13" customHeight="1">
      <c r="A91" s="10">
        <f t="shared" si="9"/>
        <v>0</v>
      </c>
    </row>
    <row r="92" spans="1:14" ht="13" customHeight="1">
      <c r="A92" s="10">
        <f t="shared" si="9"/>
        <v>0</v>
      </c>
    </row>
    <row r="93" spans="1:14" ht="13" customHeight="1">
      <c r="A93" s="10">
        <f t="shared" si="9"/>
        <v>0</v>
      </c>
    </row>
    <row r="94" spans="1:14" ht="13" customHeight="1">
      <c r="A94" s="10">
        <f t="shared" si="9"/>
        <v>0</v>
      </c>
    </row>
    <row r="95" spans="1:14" ht="13" customHeight="1">
      <c r="A95" s="10">
        <f t="shared" si="9"/>
        <v>0</v>
      </c>
    </row>
    <row r="96" spans="1:14" ht="13" customHeight="1">
      <c r="A96" s="10">
        <f t="shared" si="9"/>
        <v>0</v>
      </c>
    </row>
    <row r="97" spans="1:1" ht="13" customHeight="1">
      <c r="A97" s="10">
        <f t="shared" si="9"/>
        <v>0</v>
      </c>
    </row>
    <row r="98" spans="1:1" ht="13" customHeight="1">
      <c r="A98" s="10">
        <f t="shared" si="9"/>
        <v>0</v>
      </c>
    </row>
    <row r="99" spans="1:1" ht="13" customHeight="1">
      <c r="A99" s="10">
        <f t="shared" si="9"/>
        <v>0</v>
      </c>
    </row>
    <row r="100" spans="1:1" ht="13" customHeight="1">
      <c r="A100" s="10">
        <f t="shared" si="9"/>
        <v>0</v>
      </c>
    </row>
    <row r="101" spans="1:1" ht="13" customHeight="1">
      <c r="A101" s="10">
        <f t="shared" ref="A101:A132" si="10">COUNTIF(H101:H190,"&gt;0")</f>
        <v>0</v>
      </c>
    </row>
    <row r="102" spans="1:1" ht="13" customHeight="1">
      <c r="A102" s="10">
        <f t="shared" si="10"/>
        <v>0</v>
      </c>
    </row>
    <row r="103" spans="1:1" ht="13" customHeight="1">
      <c r="A103" s="10">
        <f t="shared" si="10"/>
        <v>0</v>
      </c>
    </row>
    <row r="104" spans="1:1" ht="13" customHeight="1">
      <c r="A104" s="10">
        <f t="shared" si="10"/>
        <v>0</v>
      </c>
    </row>
    <row r="105" spans="1:1" ht="13" customHeight="1">
      <c r="A105" s="10">
        <f t="shared" si="10"/>
        <v>0</v>
      </c>
    </row>
    <row r="106" spans="1:1" ht="13" customHeight="1">
      <c r="A106" s="10">
        <f t="shared" si="10"/>
        <v>0</v>
      </c>
    </row>
    <row r="107" spans="1:1" ht="13" customHeight="1">
      <c r="A107" s="10">
        <f t="shared" si="10"/>
        <v>0</v>
      </c>
    </row>
    <row r="108" spans="1:1" ht="13" customHeight="1">
      <c r="A108" s="10">
        <f t="shared" si="10"/>
        <v>0</v>
      </c>
    </row>
    <row r="109" spans="1:1" ht="13" customHeight="1">
      <c r="A109" s="10">
        <f t="shared" si="10"/>
        <v>0</v>
      </c>
    </row>
    <row r="110" spans="1:1" ht="13" customHeight="1">
      <c r="A110" s="10">
        <f t="shared" si="10"/>
        <v>0</v>
      </c>
    </row>
    <row r="111" spans="1:1" ht="13" customHeight="1">
      <c r="A111" s="10">
        <f t="shared" si="10"/>
        <v>0</v>
      </c>
    </row>
    <row r="112" spans="1:1" ht="13" customHeight="1">
      <c r="A112" s="10">
        <f t="shared" si="10"/>
        <v>0</v>
      </c>
    </row>
    <row r="113" spans="1:1" ht="13" customHeight="1">
      <c r="A113" s="10">
        <f t="shared" si="10"/>
        <v>0</v>
      </c>
    </row>
    <row r="114" spans="1:1" ht="13" customHeight="1">
      <c r="A114" s="10">
        <f t="shared" si="10"/>
        <v>0</v>
      </c>
    </row>
    <row r="115" spans="1:1" ht="13" customHeight="1">
      <c r="A115" s="10">
        <f t="shared" si="10"/>
        <v>0</v>
      </c>
    </row>
    <row r="116" spans="1:1" ht="13" customHeight="1">
      <c r="A116" s="10">
        <f t="shared" si="10"/>
        <v>0</v>
      </c>
    </row>
    <row r="117" spans="1:1" ht="13" customHeight="1">
      <c r="A117" s="10">
        <f t="shared" si="10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392">
    <outlinePr summaryBelow="0" summaryRight="0"/>
  </sheetPr>
  <dimension ref="A1:Q1002"/>
  <sheetViews>
    <sheetView workbookViewId="0">
      <selection activeCell="I3" sqref="I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7.5</v>
      </c>
      <c r="I2" s="2">
        <v>100.5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0.2</v>
      </c>
      <c r="I3" s="7">
        <f>COUNTIFS($A$12:$A$99,"&lt;="&amp;$B$2,$H$12:$H$99,"&gt;-1",I12:I99,"&lt;"&amp;I$2)/COUNTIFS($H$12:$H$99,"&gt;-1",$A$12:$A$99,"&lt;="&amp;$B$2,I$12:I$99,"&lt;&gt;"&amp;I$2)</f>
        <v>0.4</v>
      </c>
      <c r="J3" s="7">
        <f>COUNTIFS($A$12:$A$99,"&lt;="&amp;$B$2,$H$12:$H$99,"&gt;-1",J12:J99,"&lt;"&amp;J$2)/COUNTIFS($H$12:$H$99,"&gt;-1",$A$12:$A$99,"&lt;="&amp;$B$2,J$12:J$99,"&lt;&gt;"&amp;J$2)</f>
        <v>0.3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400</v>
      </c>
      <c r="I4" s="8">
        <f>IF(I3&gt;0.5, 100/(1-1/I3),100/I3-100)</f>
        <v>150</v>
      </c>
      <c r="J4" s="8">
        <f>IF(J3&gt;0.5, 100/(1-1/J3),100/J3-100)</f>
        <v>233.33333333333337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0.2</v>
      </c>
      <c r="I5" s="7">
        <f>COUNTIFS($A$12:$A$99,"&lt;="&amp;$B$2,$H$12:$H$99,"&gt;-1",$D$12:$D$99,"@*",I$12:I$99,"&lt;"&amp;I$2)/COUNTIFS($A$12:$A$99,"&lt;="&amp;$B$2,$H$12:$H$99,"&gt;-1",$D$12:$D$99,"@*",I$12:I$99,"&lt;&gt;"&amp;I$2)</f>
        <v>0.6</v>
      </c>
      <c r="J5" s="7">
        <f>COUNTIFS($A$12:$A$99,"&lt;="&amp;$B$2,$H$12:$H$99,"&gt;-1",$D$12:$D$99,"@*",J$12:J$99,"&lt;"&amp;J$2)/COUNTIFS($A$12:$A$99,"&lt;="&amp;$B$2,$H$12:$H$99,"&gt;-1",$D$12:$D$99,"@*",J$12:J$99,"&lt;&gt;"&amp;J$2)</f>
        <v>0.4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400</v>
      </c>
      <c r="I6" s="8">
        <f>IF(I5&gt;0.5, 100/(1-1/I5),100/I5-100)</f>
        <v>-149.99999999999997</v>
      </c>
      <c r="J6" s="8">
        <f>IF(J5&gt;0.5, 100/(1-1/J5),100/J5-100)</f>
        <v>150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0.2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0.2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0.2</v>
      </c>
    </row>
    <row r="8" spans="1:17" ht="15.75" customHeight="1">
      <c r="A8" s="1"/>
      <c r="B8" t="s">
        <v>3039</v>
      </c>
      <c r="D8" s="8"/>
      <c r="G8" s="3" t="s">
        <v>2318</v>
      </c>
      <c r="H8" s="8">
        <f>IF(H7&gt;0.5, 100/(1-1/H7),100/H7-100)</f>
        <v>400</v>
      </c>
      <c r="I8" s="8">
        <f>IF(I7&gt;0.5, 100/(1-1/I7),100/I7-100)</f>
        <v>400</v>
      </c>
      <c r="J8" s="8">
        <f>IF(J7&gt;0.5, 100/(1-1/J7),100/J7-100)</f>
        <v>400</v>
      </c>
    </row>
    <row r="9" spans="1:17" ht="15.75" customHeight="1">
      <c r="A9" s="1"/>
      <c r="B9" s="1" t="s">
        <v>3040</v>
      </c>
      <c r="C9" s="1"/>
      <c r="D9" s="14"/>
      <c r="E9" s="14"/>
      <c r="F9" s="14"/>
      <c r="G9" s="23" t="s">
        <v>2321</v>
      </c>
      <c r="H9" s="24" t="e">
        <f>INDEX(espn!$I:$I,MATCH(B8,espn!$A:$A,0),1)</f>
        <v>#N/A</v>
      </c>
      <c r="I9" s="24" t="e">
        <f>INDEX(espn!$J:$J,MATCH(B8,espn!$A:$A,0),1)</f>
        <v>#N/A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2503</v>
      </c>
      <c r="C12" s="11" t="s">
        <v>2377</v>
      </c>
      <c r="D12" s="17">
        <v>0</v>
      </c>
      <c r="E12" s="17" t="s">
        <v>2420</v>
      </c>
      <c r="F12" s="17" t="s">
        <v>2951</v>
      </c>
      <c r="G12" s="17" t="s">
        <v>2595</v>
      </c>
      <c r="H12" s="21">
        <v>7</v>
      </c>
      <c r="I12" s="21">
        <v>108</v>
      </c>
      <c r="J12" s="21">
        <v>0</v>
      </c>
    </row>
    <row r="13" spans="1:17" ht="15.75" customHeight="1">
      <c r="A13" s="10">
        <f t="shared" si="0"/>
        <v>21</v>
      </c>
      <c r="B13" s="12" t="s">
        <v>2506</v>
      </c>
      <c r="C13" s="12" t="s">
        <v>2377</v>
      </c>
      <c r="D13" s="18">
        <v>0</v>
      </c>
      <c r="E13" s="18" t="s">
        <v>2347</v>
      </c>
      <c r="F13" s="18" t="s">
        <v>3037</v>
      </c>
      <c r="G13" s="18" t="s">
        <v>2905</v>
      </c>
      <c r="H13" s="22">
        <v>3</v>
      </c>
      <c r="I13" s="22">
        <v>23</v>
      </c>
      <c r="J13" s="22">
        <v>1</v>
      </c>
    </row>
    <row r="14" spans="1:17" ht="15.75" customHeight="1">
      <c r="A14" s="10">
        <f t="shared" si="0"/>
        <v>20</v>
      </c>
      <c r="B14" s="11" t="s">
        <v>2422</v>
      </c>
      <c r="C14" s="11" t="s">
        <v>2377</v>
      </c>
      <c r="D14" s="17">
        <v>0</v>
      </c>
      <c r="E14" s="17" t="s">
        <v>2352</v>
      </c>
      <c r="F14" s="17" t="s">
        <v>2428</v>
      </c>
      <c r="G14" s="17" t="s">
        <v>2523</v>
      </c>
      <c r="H14" s="21">
        <v>3</v>
      </c>
      <c r="I14" s="21">
        <v>24</v>
      </c>
      <c r="J14" s="21">
        <v>0</v>
      </c>
    </row>
    <row r="15" spans="1:17" ht="15.75" customHeight="1">
      <c r="A15" s="10">
        <f t="shared" si="0"/>
        <v>19</v>
      </c>
      <c r="B15" s="12" t="s">
        <v>2633</v>
      </c>
      <c r="C15" s="12" t="s">
        <v>2377</v>
      </c>
      <c r="D15" s="18">
        <v>0</v>
      </c>
      <c r="E15" s="18" t="s">
        <v>2574</v>
      </c>
      <c r="F15" s="18" t="s">
        <v>2634</v>
      </c>
      <c r="G15" s="18" t="s">
        <v>2569</v>
      </c>
      <c r="H15" s="22">
        <v>10</v>
      </c>
      <c r="I15" s="22">
        <v>134</v>
      </c>
      <c r="J15" s="22">
        <v>3</v>
      </c>
    </row>
    <row r="16" spans="1:17" ht="15.75" customHeight="1">
      <c r="A16" s="10">
        <f t="shared" si="0"/>
        <v>18</v>
      </c>
      <c r="B16" s="11" t="s">
        <v>2635</v>
      </c>
      <c r="C16" s="11" t="s">
        <v>2377</v>
      </c>
      <c r="D16" s="17">
        <v>0</v>
      </c>
      <c r="E16" s="17" t="s">
        <v>2558</v>
      </c>
      <c r="F16" s="17" t="s">
        <v>2636</v>
      </c>
      <c r="G16" s="17" t="s">
        <v>2592</v>
      </c>
      <c r="H16" s="21">
        <v>3</v>
      </c>
      <c r="I16" s="21">
        <v>30</v>
      </c>
      <c r="J16" s="21">
        <v>0</v>
      </c>
    </row>
    <row r="17" spans="1:10" ht="15.75" customHeight="1">
      <c r="A17" s="10">
        <f t="shared" si="0"/>
        <v>17</v>
      </c>
      <c r="B17" s="12" t="s">
        <v>2638</v>
      </c>
      <c r="C17" s="12" t="s">
        <v>2377</v>
      </c>
      <c r="D17" s="18" t="s">
        <v>2510</v>
      </c>
      <c r="E17" s="18" t="s">
        <v>2366</v>
      </c>
      <c r="F17" s="18" t="s">
        <v>2557</v>
      </c>
      <c r="G17" s="18" t="s">
        <v>2595</v>
      </c>
      <c r="H17" s="22">
        <v>6</v>
      </c>
      <c r="I17" s="22">
        <v>43</v>
      </c>
      <c r="J17" s="22">
        <v>1</v>
      </c>
    </row>
    <row r="18" spans="1:10" ht="15.75" customHeight="1">
      <c r="A18" s="10">
        <f t="shared" si="0"/>
        <v>16</v>
      </c>
      <c r="B18" s="11" t="s">
        <v>2639</v>
      </c>
      <c r="C18" s="11" t="s">
        <v>2377</v>
      </c>
      <c r="D18" s="17">
        <v>0</v>
      </c>
      <c r="E18" s="17" t="s">
        <v>2574</v>
      </c>
      <c r="F18" s="17" t="s">
        <v>2640</v>
      </c>
      <c r="G18" s="17" t="s">
        <v>2523</v>
      </c>
      <c r="H18" s="21">
        <v>6</v>
      </c>
      <c r="I18" s="21">
        <v>50</v>
      </c>
      <c r="J18" s="21">
        <v>1</v>
      </c>
    </row>
    <row r="19" spans="1:10" ht="15.75" customHeight="1">
      <c r="A19" s="10">
        <f t="shared" si="0"/>
        <v>15</v>
      </c>
      <c r="B19" s="12" t="s">
        <v>2641</v>
      </c>
      <c r="C19" s="12" t="s">
        <v>2377</v>
      </c>
      <c r="D19" s="18" t="s">
        <v>2342</v>
      </c>
      <c r="E19" s="18" t="s">
        <v>2352</v>
      </c>
      <c r="F19" s="18" t="s">
        <v>2519</v>
      </c>
      <c r="G19" s="18" t="s">
        <v>2758</v>
      </c>
      <c r="H19" s="22">
        <v>9</v>
      </c>
      <c r="I19" s="22">
        <v>90</v>
      </c>
      <c r="J19" s="22">
        <v>1</v>
      </c>
    </row>
    <row r="20" spans="1:10" ht="15.75" customHeight="1">
      <c r="A20" s="10">
        <f t="shared" si="0"/>
        <v>14</v>
      </c>
      <c r="B20" s="11" t="s">
        <v>2642</v>
      </c>
      <c r="C20" s="11" t="s">
        <v>2377</v>
      </c>
      <c r="D20" s="17" t="s">
        <v>2342</v>
      </c>
      <c r="E20" s="17" t="s">
        <v>2494</v>
      </c>
      <c r="F20" s="17" t="s">
        <v>2640</v>
      </c>
      <c r="G20" s="17" t="s">
        <v>2567</v>
      </c>
      <c r="H20" s="21">
        <v>6</v>
      </c>
      <c r="I20" s="21">
        <v>87</v>
      </c>
      <c r="J20" s="21">
        <v>0</v>
      </c>
    </row>
    <row r="21" spans="1:10" ht="15.75" customHeight="1">
      <c r="A21" s="10">
        <f t="shared" si="0"/>
        <v>13</v>
      </c>
      <c r="B21" s="12" t="s">
        <v>2644</v>
      </c>
      <c r="C21" s="12" t="s">
        <v>2377</v>
      </c>
      <c r="D21" s="18">
        <v>0</v>
      </c>
      <c r="E21" s="18" t="s">
        <v>2347</v>
      </c>
      <c r="F21" s="18" t="s">
        <v>2645</v>
      </c>
      <c r="G21" s="18" t="s">
        <v>2619</v>
      </c>
      <c r="H21" s="22">
        <v>3</v>
      </c>
      <c r="I21" s="22">
        <v>70</v>
      </c>
      <c r="J21" s="22">
        <v>0</v>
      </c>
    </row>
    <row r="22" spans="1:10" ht="15.75" customHeight="1">
      <c r="A22" s="10">
        <f t="shared" si="0"/>
        <v>12</v>
      </c>
      <c r="B22" s="11" t="s">
        <v>2646</v>
      </c>
      <c r="C22" s="11" t="s">
        <v>2377</v>
      </c>
      <c r="D22" s="17">
        <v>0</v>
      </c>
      <c r="E22" s="17" t="s">
        <v>2647</v>
      </c>
      <c r="F22" s="17" t="s">
        <v>2648</v>
      </c>
      <c r="G22" s="17" t="s">
        <v>2601</v>
      </c>
      <c r="H22" s="21">
        <v>8</v>
      </c>
      <c r="I22" s="21">
        <v>108</v>
      </c>
      <c r="J22" s="21">
        <v>1</v>
      </c>
    </row>
    <row r="23" spans="1:10" ht="15.75" customHeight="1">
      <c r="A23" s="10">
        <f t="shared" si="0"/>
        <v>11</v>
      </c>
      <c r="B23" s="12" t="s">
        <v>2649</v>
      </c>
      <c r="C23" s="12" t="s">
        <v>2377</v>
      </c>
      <c r="D23" s="18" t="s">
        <v>2342</v>
      </c>
      <c r="E23" s="18" t="s">
        <v>2341</v>
      </c>
      <c r="F23" s="18" t="s">
        <v>2650</v>
      </c>
      <c r="G23" s="18" t="s">
        <v>2601</v>
      </c>
      <c r="H23" s="22">
        <v>5</v>
      </c>
      <c r="I23" s="22">
        <v>65</v>
      </c>
      <c r="J23" s="22">
        <v>2</v>
      </c>
    </row>
    <row r="24" spans="1:10" ht="15.75" customHeight="1">
      <c r="A24" s="10">
        <f t="shared" si="0"/>
        <v>10</v>
      </c>
      <c r="B24" s="11" t="s">
        <v>2888</v>
      </c>
      <c r="C24" s="11" t="s">
        <v>2377</v>
      </c>
      <c r="D24" s="17" t="s">
        <v>2342</v>
      </c>
      <c r="E24" s="17" t="s">
        <v>2391</v>
      </c>
      <c r="F24" s="17" t="s">
        <v>2367</v>
      </c>
      <c r="G24" s="17" t="s">
        <v>2526</v>
      </c>
      <c r="H24" s="21">
        <v>3</v>
      </c>
      <c r="I24" s="21">
        <v>31</v>
      </c>
      <c r="J24" s="21">
        <v>0</v>
      </c>
    </row>
    <row r="25" spans="1:10" ht="15.75" customHeight="1">
      <c r="A25" s="10">
        <f t="shared" si="0"/>
        <v>9</v>
      </c>
      <c r="B25" s="12" t="s">
        <v>2651</v>
      </c>
      <c r="C25" s="12" t="s">
        <v>2377</v>
      </c>
      <c r="D25" s="18">
        <v>0</v>
      </c>
      <c r="E25" s="18" t="s">
        <v>2343</v>
      </c>
      <c r="F25" s="18" t="s">
        <v>2652</v>
      </c>
      <c r="G25" s="18" t="s">
        <v>2571</v>
      </c>
      <c r="H25" s="22">
        <v>8</v>
      </c>
      <c r="I25" s="22">
        <v>109</v>
      </c>
      <c r="J25" s="22">
        <v>1</v>
      </c>
    </row>
    <row r="26" spans="1:10" ht="15.75" customHeight="1">
      <c r="A26" s="10">
        <f t="shared" si="0"/>
        <v>8</v>
      </c>
      <c r="B26" s="11" t="s">
        <v>2653</v>
      </c>
      <c r="C26" s="11" t="s">
        <v>2377</v>
      </c>
      <c r="D26" s="17">
        <v>0</v>
      </c>
      <c r="E26" s="17" t="s">
        <v>792</v>
      </c>
      <c r="F26" s="17" t="s">
        <v>2490</v>
      </c>
      <c r="G26" s="17" t="s">
        <v>2432</v>
      </c>
      <c r="H26" s="21">
        <v>10</v>
      </c>
      <c r="I26" s="21">
        <v>159</v>
      </c>
      <c r="J26" s="21">
        <v>0</v>
      </c>
    </row>
    <row r="27" spans="1:10" ht="15.75" customHeight="1">
      <c r="A27" s="10">
        <f t="shared" si="0"/>
        <v>7</v>
      </c>
      <c r="B27" s="12" t="s">
        <v>2654</v>
      </c>
      <c r="C27" s="12" t="s">
        <v>2377</v>
      </c>
      <c r="D27" s="18" t="s">
        <v>2342</v>
      </c>
      <c r="E27" s="18" t="s">
        <v>2647</v>
      </c>
      <c r="F27" s="18" t="s">
        <v>2655</v>
      </c>
      <c r="G27" s="18" t="s">
        <v>2523</v>
      </c>
      <c r="H27" s="22">
        <v>8</v>
      </c>
      <c r="I27" s="22">
        <v>127</v>
      </c>
      <c r="J27" s="22">
        <v>1</v>
      </c>
    </row>
    <row r="28" spans="1:10" ht="15.75" customHeight="1">
      <c r="A28" s="10">
        <f t="shared" si="0"/>
        <v>6</v>
      </c>
      <c r="B28" s="11" t="s">
        <v>2656</v>
      </c>
      <c r="C28" s="11" t="s">
        <v>2377</v>
      </c>
      <c r="D28" s="17" t="s">
        <v>2342</v>
      </c>
      <c r="E28" s="17" t="s">
        <v>2496</v>
      </c>
      <c r="F28" s="17" t="s">
        <v>2360</v>
      </c>
      <c r="G28" s="17" t="s">
        <v>2530</v>
      </c>
      <c r="H28" s="21">
        <v>8</v>
      </c>
      <c r="I28" s="21">
        <v>82</v>
      </c>
      <c r="J28" s="21">
        <v>0</v>
      </c>
    </row>
    <row r="29" spans="1:10" ht="15.75" customHeight="1">
      <c r="A29" s="10">
        <f t="shared" si="0"/>
        <v>5</v>
      </c>
      <c r="B29" s="12" t="s">
        <v>2657</v>
      </c>
      <c r="C29" s="12" t="s">
        <v>2377</v>
      </c>
      <c r="D29" s="18">
        <v>0</v>
      </c>
      <c r="E29" s="18" t="s">
        <v>2391</v>
      </c>
      <c r="F29" s="18" t="s">
        <v>2658</v>
      </c>
      <c r="G29" s="18" t="s">
        <v>2601</v>
      </c>
      <c r="H29" s="22">
        <v>8</v>
      </c>
      <c r="I29" s="22">
        <v>136</v>
      </c>
      <c r="J29" s="22">
        <v>1</v>
      </c>
    </row>
    <row r="30" spans="1:10" ht="15.75" customHeight="1">
      <c r="A30" s="10">
        <f t="shared" si="0"/>
        <v>4</v>
      </c>
      <c r="B30" s="11" t="s">
        <v>2659</v>
      </c>
      <c r="C30" s="11" t="s">
        <v>2377</v>
      </c>
      <c r="D30" s="17" t="s">
        <v>2342</v>
      </c>
      <c r="E30" s="17" t="s">
        <v>2430</v>
      </c>
      <c r="F30" s="17" t="s">
        <v>2660</v>
      </c>
      <c r="G30" s="17" t="s">
        <v>2597</v>
      </c>
      <c r="H30" s="21">
        <v>8</v>
      </c>
      <c r="I30" s="21">
        <v>136</v>
      </c>
      <c r="J30" s="21">
        <v>1</v>
      </c>
    </row>
    <row r="31" spans="1:10" ht="15.75" customHeight="1">
      <c r="A31" s="10">
        <f t="shared" si="0"/>
        <v>3</v>
      </c>
      <c r="B31" s="12" t="s">
        <v>2853</v>
      </c>
      <c r="C31" s="12" t="s">
        <v>2377</v>
      </c>
      <c r="D31" s="18" t="s">
        <v>2342</v>
      </c>
      <c r="E31" s="18" t="s">
        <v>2403</v>
      </c>
      <c r="F31" s="18" t="s">
        <v>3038</v>
      </c>
      <c r="G31" s="18" t="s">
        <v>2719</v>
      </c>
      <c r="H31" s="22">
        <v>8</v>
      </c>
      <c r="I31" s="22">
        <v>68</v>
      </c>
      <c r="J31" s="22">
        <v>1</v>
      </c>
    </row>
    <row r="32" spans="1:10" ht="15.75" customHeight="1">
      <c r="A32" s="10">
        <f t="shared" si="0"/>
        <v>2</v>
      </c>
      <c r="B32" s="11" t="s">
        <v>2661</v>
      </c>
      <c r="C32" s="11" t="s">
        <v>2377</v>
      </c>
      <c r="D32" s="17">
        <v>0</v>
      </c>
      <c r="E32" s="17" t="s">
        <v>2415</v>
      </c>
      <c r="F32" s="17" t="s">
        <v>2662</v>
      </c>
      <c r="G32" s="17" t="s">
        <v>2753</v>
      </c>
      <c r="H32" s="21">
        <v>7</v>
      </c>
      <c r="I32" s="21">
        <v>98</v>
      </c>
      <c r="J32" s="21">
        <v>1</v>
      </c>
    </row>
    <row r="33" spans="1:10" ht="15.75" customHeight="1">
      <c r="A33" s="10">
        <f t="shared" si="0"/>
        <v>1</v>
      </c>
      <c r="B33" s="12" t="s">
        <v>2665</v>
      </c>
      <c r="C33" s="12" t="s">
        <v>2377</v>
      </c>
      <c r="D33" s="18">
        <v>0</v>
      </c>
      <c r="E33" s="18" t="s">
        <v>2468</v>
      </c>
      <c r="F33" s="18" t="s">
        <v>2666</v>
      </c>
      <c r="G33" s="18" t="s">
        <v>2597</v>
      </c>
      <c r="H33" s="22">
        <v>8</v>
      </c>
      <c r="I33" s="22">
        <v>109</v>
      </c>
      <c r="J33" s="22">
        <v>1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393">
    <outlinePr summaryBelow="0" summaryRight="0"/>
  </sheetPr>
  <dimension ref="A1:Q1002"/>
  <sheetViews>
    <sheetView workbookViewId="0">
      <selection activeCell="I2" sqref="I2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5.5</v>
      </c>
      <c r="I2" s="2">
        <v>77.5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0.3</v>
      </c>
      <c r="I3" s="7">
        <f>COUNTIFS($A$12:$A$99,"&lt;="&amp;$B$2,$H$12:$H$99,"&gt;-1",I12:I99,"&lt;"&amp;I$2)/COUNTIFS($H$12:$H$99,"&gt;-1",$A$12:$A$99,"&lt;="&amp;$B$2,I$12:I$99,"&lt;&gt;"&amp;I$2)</f>
        <v>0.4</v>
      </c>
      <c r="J3" s="7">
        <f>COUNTIFS($A$12:$A$99,"&lt;="&amp;$B$2,$H$12:$H$99,"&gt;-1",J12:J99,"&lt;"&amp;J$2)/COUNTIFS($H$12:$H$99,"&gt;-1",$A$12:$A$99,"&lt;="&amp;$B$2,J$12:J$99,"&lt;&gt;"&amp;J$2)</f>
        <v>0.3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233.33333333333337</v>
      </c>
      <c r="I4" s="8">
        <f>IF(I3&gt;0.5, 100/(1-1/I3),100/I3-100)</f>
        <v>150</v>
      </c>
      <c r="J4" s="8">
        <f>IF(J3&gt;0.5, 100/(1-1/J3),100/J3-100)</f>
        <v>233.33333333333337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0.2</v>
      </c>
      <c r="I5" s="7">
        <f>COUNTIFS($A$12:$A$99,"&lt;="&amp;$B$2,$H$12:$H$99,"&gt;-1",$D$12:$D$99,"@*",I$12:I$99,"&lt;"&amp;I$2)/COUNTIFS($A$12:$A$99,"&lt;="&amp;$B$2,$H$12:$H$99,"&gt;-1",$D$12:$D$99,"@*",I$12:I$99,"&lt;&gt;"&amp;I$2)</f>
        <v>0.4</v>
      </c>
      <c r="J5" s="7">
        <f>COUNTIFS($A$12:$A$99,"&lt;="&amp;$B$2,$H$12:$H$99,"&gt;-1",$D$12:$D$99,"@*",J$12:J$99,"&lt;"&amp;J$2)/COUNTIFS($A$12:$A$99,"&lt;="&amp;$B$2,$H$12:$H$99,"&gt;-1",$D$12:$D$99,"@*",J$12:J$99,"&lt;&gt;"&amp;J$2)</f>
        <v>0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400</v>
      </c>
      <c r="I6" s="8">
        <f>IF(I5&gt;0.5, 100/(1-1/I5),100/I5-100)</f>
        <v>150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0.4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0.4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0.6</v>
      </c>
    </row>
    <row r="8" spans="1:17" ht="15.75" customHeight="1">
      <c r="A8" s="1"/>
      <c r="B8" t="s">
        <v>3041</v>
      </c>
      <c r="D8" s="8"/>
      <c r="G8" s="3" t="s">
        <v>2318</v>
      </c>
      <c r="H8" s="8">
        <f>IF(H7&gt;0.5, 100/(1-1/H7),100/H7-100)</f>
        <v>150</v>
      </c>
      <c r="I8" s="8">
        <f>IF(I7&gt;0.5, 100/(1-1/I7),100/I7-100)</f>
        <v>150</v>
      </c>
      <c r="J8" s="8">
        <f>IF(J7&gt;0.5, 100/(1-1/J7),100/J7-100)</f>
        <v>-149.99999999999997</v>
      </c>
    </row>
    <row r="9" spans="1:17" ht="15.75" customHeight="1">
      <c r="A9" s="1"/>
      <c r="B9" s="1" t="s">
        <v>3042</v>
      </c>
      <c r="C9" s="1"/>
      <c r="D9" s="14"/>
      <c r="E9" s="14"/>
      <c r="F9" s="14"/>
      <c r="G9" s="23" t="s">
        <v>2321</v>
      </c>
      <c r="H9" s="24" t="e">
        <f>INDEX(espn!$I:$I,MATCH(B8,espn!$A:$A,0),1)</f>
        <v>#N/A</v>
      </c>
      <c r="I9" s="24" t="e">
        <f>INDEX(espn!$J:$J,MATCH(B8,espn!$A:$A,0),1)</f>
        <v>#N/A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2503</v>
      </c>
      <c r="C12" s="11" t="s">
        <v>2377</v>
      </c>
      <c r="D12" s="17">
        <v>0</v>
      </c>
      <c r="E12" s="17" t="s">
        <v>2420</v>
      </c>
      <c r="F12" s="17" t="s">
        <v>2951</v>
      </c>
      <c r="G12" s="17" t="s">
        <v>2719</v>
      </c>
      <c r="H12" s="21">
        <v>8</v>
      </c>
      <c r="I12" s="21">
        <v>72</v>
      </c>
      <c r="J12" s="21">
        <v>0</v>
      </c>
    </row>
    <row r="13" spans="1:17" ht="15.75" customHeight="1">
      <c r="A13" s="10">
        <f t="shared" si="0"/>
        <v>21</v>
      </c>
      <c r="B13" s="12" t="s">
        <v>2506</v>
      </c>
      <c r="C13" s="12" t="s">
        <v>2377</v>
      </c>
      <c r="D13" s="18">
        <v>0</v>
      </c>
      <c r="E13" s="18" t="s">
        <v>2347</v>
      </c>
      <c r="F13" s="18" t="s">
        <v>3037</v>
      </c>
      <c r="G13" s="18" t="s">
        <v>2523</v>
      </c>
      <c r="H13" s="22">
        <v>1</v>
      </c>
      <c r="I13" s="22">
        <v>42</v>
      </c>
      <c r="J13" s="22">
        <v>0</v>
      </c>
    </row>
    <row r="14" spans="1:17" ht="15.75" customHeight="1">
      <c r="A14" s="10">
        <f t="shared" si="0"/>
        <v>20</v>
      </c>
      <c r="B14" s="11" t="s">
        <v>2422</v>
      </c>
      <c r="C14" s="11" t="s">
        <v>2377</v>
      </c>
      <c r="D14" s="17">
        <v>0</v>
      </c>
      <c r="E14" s="17" t="s">
        <v>2352</v>
      </c>
      <c r="F14" s="17" t="s">
        <v>2428</v>
      </c>
      <c r="G14" s="17" t="s">
        <v>2567</v>
      </c>
      <c r="H14" s="21">
        <v>4</v>
      </c>
      <c r="I14" s="21">
        <v>61</v>
      </c>
      <c r="J14" s="21">
        <v>0</v>
      </c>
    </row>
    <row r="15" spans="1:17" ht="15.75" customHeight="1">
      <c r="A15" s="10">
        <f t="shared" si="0"/>
        <v>19</v>
      </c>
      <c r="B15" s="12" t="s">
        <v>2633</v>
      </c>
      <c r="C15" s="12" t="s">
        <v>2377</v>
      </c>
      <c r="D15" s="18">
        <v>0</v>
      </c>
      <c r="E15" s="18" t="s">
        <v>2574</v>
      </c>
      <c r="F15" s="18" t="s">
        <v>2634</v>
      </c>
      <c r="G15" s="18" t="s">
        <v>2594</v>
      </c>
      <c r="H15" s="22">
        <v>3</v>
      </c>
      <c r="I15" s="22">
        <v>41</v>
      </c>
      <c r="J15" s="22">
        <v>0</v>
      </c>
    </row>
    <row r="16" spans="1:17" ht="15.75" customHeight="1">
      <c r="A16" s="10">
        <f t="shared" si="0"/>
        <v>18</v>
      </c>
      <c r="B16" s="11" t="s">
        <v>2635</v>
      </c>
      <c r="C16" s="11" t="s">
        <v>2377</v>
      </c>
      <c r="D16" s="17">
        <v>0</v>
      </c>
      <c r="E16" s="17" t="s">
        <v>2558</v>
      </c>
      <c r="F16" s="17" t="s">
        <v>2636</v>
      </c>
      <c r="G16" s="17" t="s">
        <v>2597</v>
      </c>
      <c r="H16" s="21">
        <v>5</v>
      </c>
      <c r="I16" s="21">
        <v>67</v>
      </c>
      <c r="J16" s="21">
        <v>2</v>
      </c>
    </row>
    <row r="17" spans="1:10" ht="15.75" customHeight="1">
      <c r="A17" s="10">
        <f t="shared" si="0"/>
        <v>17</v>
      </c>
      <c r="B17" s="12" t="s">
        <v>2638</v>
      </c>
      <c r="C17" s="12" t="s">
        <v>2377</v>
      </c>
      <c r="D17" s="18" t="s">
        <v>2510</v>
      </c>
      <c r="E17" s="18" t="s">
        <v>2366</v>
      </c>
      <c r="F17" s="18" t="s">
        <v>2557</v>
      </c>
      <c r="G17" s="18" t="s">
        <v>2761</v>
      </c>
      <c r="H17" s="22">
        <v>9</v>
      </c>
      <c r="I17" s="22">
        <v>105</v>
      </c>
      <c r="J17" s="22">
        <v>0</v>
      </c>
    </row>
    <row r="18" spans="1:10" ht="15.75" customHeight="1">
      <c r="A18" s="10">
        <f t="shared" si="0"/>
        <v>16</v>
      </c>
      <c r="B18" s="11" t="s">
        <v>2639</v>
      </c>
      <c r="C18" s="11" t="s">
        <v>2377</v>
      </c>
      <c r="D18" s="17">
        <v>0</v>
      </c>
      <c r="E18" s="17" t="s">
        <v>2574</v>
      </c>
      <c r="F18" s="17" t="s">
        <v>2640</v>
      </c>
      <c r="G18" s="17" t="s">
        <v>2530</v>
      </c>
      <c r="H18" s="21">
        <v>5</v>
      </c>
      <c r="I18" s="21">
        <v>46</v>
      </c>
      <c r="J18" s="21">
        <v>1</v>
      </c>
    </row>
    <row r="19" spans="1:10" ht="15.75" customHeight="1">
      <c r="A19" s="10">
        <f t="shared" si="0"/>
        <v>15</v>
      </c>
      <c r="B19" s="12" t="s">
        <v>2641</v>
      </c>
      <c r="C19" s="12" t="s">
        <v>2377</v>
      </c>
      <c r="D19" s="18" t="s">
        <v>2342</v>
      </c>
      <c r="E19" s="18" t="s">
        <v>2352</v>
      </c>
      <c r="F19" s="18" t="s">
        <v>2519</v>
      </c>
      <c r="G19" s="18" t="s">
        <v>2597</v>
      </c>
      <c r="H19" s="22">
        <v>5</v>
      </c>
      <c r="I19" s="22">
        <v>99</v>
      </c>
      <c r="J19" s="22">
        <v>1</v>
      </c>
    </row>
    <row r="20" spans="1:10" ht="15.75" customHeight="1">
      <c r="A20" s="10">
        <f t="shared" si="0"/>
        <v>14</v>
      </c>
      <c r="B20" s="11" t="s">
        <v>2642</v>
      </c>
      <c r="C20" s="11" t="s">
        <v>2377</v>
      </c>
      <c r="D20" s="17" t="s">
        <v>2342</v>
      </c>
      <c r="E20" s="17" t="s">
        <v>2494</v>
      </c>
      <c r="F20" s="17" t="s">
        <v>2640</v>
      </c>
      <c r="G20" s="17" t="s">
        <v>2719</v>
      </c>
      <c r="H20" s="21">
        <v>5</v>
      </c>
      <c r="I20" s="21">
        <v>77</v>
      </c>
      <c r="J20" s="21">
        <v>1</v>
      </c>
    </row>
    <row r="21" spans="1:10" ht="15.75" customHeight="1">
      <c r="A21" s="10">
        <f t="shared" si="0"/>
        <v>13</v>
      </c>
      <c r="B21" s="12" t="s">
        <v>2644</v>
      </c>
      <c r="C21" s="12" t="s">
        <v>2377</v>
      </c>
      <c r="D21" s="18">
        <v>0</v>
      </c>
      <c r="E21" s="18" t="s">
        <v>2347</v>
      </c>
      <c r="F21" s="18" t="s">
        <v>2645</v>
      </c>
      <c r="G21" s="18" t="s">
        <v>2594</v>
      </c>
      <c r="H21" s="22">
        <v>4</v>
      </c>
      <c r="I21" s="22">
        <v>64</v>
      </c>
      <c r="J21" s="22">
        <v>1</v>
      </c>
    </row>
    <row r="22" spans="1:10" ht="15.75" customHeight="1">
      <c r="A22" s="10">
        <f t="shared" si="0"/>
        <v>12</v>
      </c>
      <c r="B22" s="11" t="s">
        <v>2646</v>
      </c>
      <c r="C22" s="11" t="s">
        <v>2377</v>
      </c>
      <c r="D22" s="17">
        <v>0</v>
      </c>
      <c r="E22" s="17" t="s">
        <v>2647</v>
      </c>
      <c r="F22" s="17" t="s">
        <v>2648</v>
      </c>
      <c r="G22" s="17" t="s">
        <v>2523</v>
      </c>
      <c r="H22" s="21">
        <v>3</v>
      </c>
      <c r="I22" s="21">
        <v>78</v>
      </c>
      <c r="J22" s="21">
        <v>0</v>
      </c>
    </row>
    <row r="23" spans="1:10" ht="15.75" customHeight="1">
      <c r="A23" s="10">
        <f t="shared" si="0"/>
        <v>11</v>
      </c>
      <c r="B23" s="12" t="s">
        <v>2649</v>
      </c>
      <c r="C23" s="12" t="s">
        <v>2377</v>
      </c>
      <c r="D23" s="18" t="s">
        <v>2342</v>
      </c>
      <c r="E23" s="18" t="s">
        <v>2341</v>
      </c>
      <c r="F23" s="18" t="s">
        <v>2650</v>
      </c>
      <c r="G23" s="18" t="s">
        <v>2432</v>
      </c>
      <c r="H23" s="22">
        <v>3</v>
      </c>
      <c r="I23" s="22">
        <v>20</v>
      </c>
      <c r="J23" s="22">
        <v>0</v>
      </c>
    </row>
    <row r="24" spans="1:10" ht="15.75" customHeight="1">
      <c r="A24" s="10">
        <f t="shared" si="0"/>
        <v>10</v>
      </c>
      <c r="B24" s="11" t="s">
        <v>2888</v>
      </c>
      <c r="C24" s="11" t="s">
        <v>2377</v>
      </c>
      <c r="D24" s="17" t="s">
        <v>2342</v>
      </c>
      <c r="E24" s="17" t="s">
        <v>2391</v>
      </c>
      <c r="F24" s="17" t="s">
        <v>2367</v>
      </c>
      <c r="G24" s="17" t="s">
        <v>2529</v>
      </c>
      <c r="H24" s="21">
        <v>6</v>
      </c>
      <c r="I24" s="21">
        <v>55</v>
      </c>
      <c r="J24" s="21">
        <v>1</v>
      </c>
    </row>
    <row r="25" spans="1:10" ht="15.75" customHeight="1">
      <c r="A25" s="10">
        <f t="shared" si="0"/>
        <v>9</v>
      </c>
      <c r="B25" s="12" t="s">
        <v>2651</v>
      </c>
      <c r="C25" s="12" t="s">
        <v>2377</v>
      </c>
      <c r="D25" s="18">
        <v>0</v>
      </c>
      <c r="E25" s="18" t="s">
        <v>2343</v>
      </c>
      <c r="F25" s="18" t="s">
        <v>2652</v>
      </c>
      <c r="G25" s="18" t="s">
        <v>2571</v>
      </c>
      <c r="H25" s="22">
        <v>4</v>
      </c>
      <c r="I25" s="22">
        <v>98</v>
      </c>
      <c r="J25" s="22">
        <v>2</v>
      </c>
    </row>
    <row r="26" spans="1:10" ht="15.75" customHeight="1">
      <c r="A26" s="10">
        <f t="shared" si="0"/>
        <v>8</v>
      </c>
      <c r="B26" s="11" t="s">
        <v>2653</v>
      </c>
      <c r="C26" s="11" t="s">
        <v>2377</v>
      </c>
      <c r="D26" s="17">
        <v>0</v>
      </c>
      <c r="E26" s="17" t="s">
        <v>792</v>
      </c>
      <c r="F26" s="17" t="s">
        <v>2490</v>
      </c>
      <c r="G26" s="17" t="s">
        <v>2595</v>
      </c>
      <c r="H26" s="21">
        <v>9</v>
      </c>
      <c r="I26" s="21">
        <v>113</v>
      </c>
      <c r="J26" s="21">
        <v>2</v>
      </c>
    </row>
    <row r="27" spans="1:10" ht="15.75" customHeight="1">
      <c r="A27" s="10">
        <f t="shared" si="0"/>
        <v>7</v>
      </c>
      <c r="B27" s="12" t="s">
        <v>2654</v>
      </c>
      <c r="C27" s="12" t="s">
        <v>2377</v>
      </c>
      <c r="D27" s="18" t="s">
        <v>2342</v>
      </c>
      <c r="E27" s="18" t="s">
        <v>2647</v>
      </c>
      <c r="F27" s="18" t="s">
        <v>2655</v>
      </c>
      <c r="G27" s="18" t="s">
        <v>2432</v>
      </c>
      <c r="H27" s="22">
        <v>11</v>
      </c>
      <c r="I27" s="22">
        <v>102</v>
      </c>
      <c r="J27" s="22">
        <v>1</v>
      </c>
    </row>
    <row r="28" spans="1:10" ht="15.75" customHeight="1">
      <c r="A28" s="10">
        <f t="shared" si="0"/>
        <v>6</v>
      </c>
      <c r="B28" s="11" t="s">
        <v>2656</v>
      </c>
      <c r="C28" s="11" t="s">
        <v>2377</v>
      </c>
      <c r="D28" s="17" t="s">
        <v>2342</v>
      </c>
      <c r="E28" s="17" t="s">
        <v>2496</v>
      </c>
      <c r="F28" s="17" t="s">
        <v>2360</v>
      </c>
      <c r="G28" s="17" t="s">
        <v>2530</v>
      </c>
      <c r="H28" s="21">
        <v>13</v>
      </c>
      <c r="I28" s="21">
        <v>269</v>
      </c>
      <c r="J28" s="21">
        <v>3</v>
      </c>
    </row>
    <row r="29" spans="1:10" ht="15.75" customHeight="1">
      <c r="A29" s="10">
        <f t="shared" si="0"/>
        <v>5</v>
      </c>
      <c r="B29" s="12" t="s">
        <v>2657</v>
      </c>
      <c r="C29" s="12" t="s">
        <v>2377</v>
      </c>
      <c r="D29" s="18">
        <v>0</v>
      </c>
      <c r="E29" s="18" t="s">
        <v>2391</v>
      </c>
      <c r="F29" s="18" t="s">
        <v>2658</v>
      </c>
      <c r="G29" s="18" t="s">
        <v>2595</v>
      </c>
      <c r="H29" s="22">
        <v>6</v>
      </c>
      <c r="I29" s="22">
        <v>58</v>
      </c>
      <c r="J29" s="22">
        <v>0</v>
      </c>
    </row>
    <row r="30" spans="1:10" ht="15.75" customHeight="1">
      <c r="A30" s="10">
        <f t="shared" si="0"/>
        <v>4</v>
      </c>
      <c r="B30" s="11" t="s">
        <v>2659</v>
      </c>
      <c r="C30" s="11" t="s">
        <v>2377</v>
      </c>
      <c r="D30" s="17" t="s">
        <v>2342</v>
      </c>
      <c r="E30" s="17" t="s">
        <v>2430</v>
      </c>
      <c r="F30" s="17" t="s">
        <v>2660</v>
      </c>
      <c r="G30" s="17" t="s">
        <v>2432</v>
      </c>
      <c r="H30" s="21">
        <v>3</v>
      </c>
      <c r="I30" s="21">
        <v>79</v>
      </c>
      <c r="J30" s="21">
        <v>1</v>
      </c>
    </row>
    <row r="31" spans="1:10" ht="15.75" customHeight="1">
      <c r="A31" s="10">
        <f t="shared" si="0"/>
        <v>3</v>
      </c>
      <c r="B31" s="12" t="s">
        <v>2853</v>
      </c>
      <c r="C31" s="12" t="s">
        <v>2377</v>
      </c>
      <c r="D31" s="18" t="s">
        <v>2342</v>
      </c>
      <c r="E31" s="18" t="s">
        <v>2403</v>
      </c>
      <c r="F31" s="18" t="s">
        <v>3038</v>
      </c>
      <c r="G31" s="18" t="s">
        <v>2530</v>
      </c>
      <c r="H31" s="22">
        <v>6</v>
      </c>
      <c r="I31" s="22">
        <v>53</v>
      </c>
      <c r="J31" s="22">
        <v>1</v>
      </c>
    </row>
    <row r="32" spans="1:10" ht="15.75" customHeight="1">
      <c r="A32" s="10">
        <f t="shared" si="0"/>
        <v>2</v>
      </c>
      <c r="B32" s="11" t="s">
        <v>2661</v>
      </c>
      <c r="C32" s="11" t="s">
        <v>2377</v>
      </c>
      <c r="D32" s="17">
        <v>0</v>
      </c>
      <c r="E32" s="17" t="s">
        <v>2415</v>
      </c>
      <c r="F32" s="17" t="s">
        <v>2662</v>
      </c>
      <c r="G32" s="17" t="s">
        <v>2502</v>
      </c>
      <c r="H32" s="21">
        <v>4</v>
      </c>
      <c r="I32" s="21">
        <v>65</v>
      </c>
      <c r="J32" s="21">
        <v>0</v>
      </c>
    </row>
    <row r="33" spans="1:10" ht="15.75" customHeight="1">
      <c r="A33" s="10">
        <f t="shared" si="0"/>
        <v>1</v>
      </c>
      <c r="B33" s="12" t="s">
        <v>2665</v>
      </c>
      <c r="C33" s="12" t="s">
        <v>2377</v>
      </c>
      <c r="D33" s="18">
        <v>0</v>
      </c>
      <c r="E33" s="18" t="s">
        <v>2468</v>
      </c>
      <c r="F33" s="18" t="s">
        <v>2666</v>
      </c>
      <c r="G33" s="18" t="s">
        <v>2594</v>
      </c>
      <c r="H33" s="22">
        <v>8</v>
      </c>
      <c r="I33" s="22">
        <v>110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240">
    <outlinePr summaryBelow="0" summaryRight="0"/>
  </sheetPr>
  <dimension ref="A1:Q1002"/>
  <sheetViews>
    <sheetView workbookViewId="0">
      <selection activeCell="N3" sqref="N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10.5</v>
      </c>
      <c r="I2" s="5">
        <v>40.5</v>
      </c>
      <c r="J2" s="5">
        <v>0.5</v>
      </c>
      <c r="K2" s="2">
        <v>2.5</v>
      </c>
      <c r="L2" s="2">
        <v>16.5</v>
      </c>
      <c r="M2" s="2">
        <v>0.5</v>
      </c>
      <c r="N2" s="5">
        <v>60.5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0.4</v>
      </c>
      <c r="I3" s="7">
        <f t="shared" si="1"/>
        <v>0.5</v>
      </c>
      <c r="J3" s="7">
        <f t="shared" si="1"/>
        <v>0.8</v>
      </c>
      <c r="K3" s="7">
        <f t="shared" si="1"/>
        <v>0.4</v>
      </c>
      <c r="L3" s="7">
        <f t="shared" si="1"/>
        <v>0.5</v>
      </c>
      <c r="M3" s="7">
        <f t="shared" si="1"/>
        <v>0.9</v>
      </c>
      <c r="N3" s="7">
        <f t="shared" si="1"/>
        <v>0.3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O4" si="2">IF(H3&gt;0.5, 100/(1-1/H3),100/H3-100)</f>
        <v>150</v>
      </c>
      <c r="I4" s="8">
        <f t="shared" si="2"/>
        <v>100</v>
      </c>
      <c r="J4" s="8">
        <f t="shared" si="2"/>
        <v>-400</v>
      </c>
      <c r="K4" s="8">
        <f t="shared" si="2"/>
        <v>150</v>
      </c>
      <c r="L4" s="8">
        <f t="shared" si="2"/>
        <v>100</v>
      </c>
      <c r="M4" s="8">
        <f t="shared" si="2"/>
        <v>-899.99999999999955</v>
      </c>
      <c r="N4" s="8">
        <f t="shared" si="2"/>
        <v>233.33333333333337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0.16666666666666666</v>
      </c>
      <c r="I5" s="7">
        <f t="shared" si="3"/>
        <v>0.33333333333333331</v>
      </c>
      <c r="J5" s="7">
        <f t="shared" si="3"/>
        <v>0.66666666666666663</v>
      </c>
      <c r="K5" s="7">
        <f t="shared" si="3"/>
        <v>0.66666666666666663</v>
      </c>
      <c r="L5" s="7">
        <f t="shared" si="3"/>
        <v>0.66666666666666663</v>
      </c>
      <c r="M5" s="7">
        <f t="shared" si="3"/>
        <v>1</v>
      </c>
      <c r="N5" s="7">
        <f t="shared" si="3"/>
        <v>0.16666666666666666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>
        <f t="shared" ref="H6:O6" si="4">IF(H5&gt;0.5, 100/(1-1/H5),100/H5-100)</f>
        <v>500</v>
      </c>
      <c r="I6" s="8">
        <f t="shared" si="4"/>
        <v>200</v>
      </c>
      <c r="J6" s="8">
        <f t="shared" si="4"/>
        <v>-200</v>
      </c>
      <c r="K6" s="8">
        <f t="shared" si="4"/>
        <v>-200</v>
      </c>
      <c r="L6" s="8">
        <f t="shared" si="4"/>
        <v>-200</v>
      </c>
      <c r="M6" s="8" t="e">
        <f t="shared" si="4"/>
        <v>#DIV/0!</v>
      </c>
      <c r="N6" s="8">
        <f t="shared" si="4"/>
        <v>500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0.75</v>
      </c>
      <c r="I7" s="7">
        <f t="shared" si="5"/>
        <v>0.75</v>
      </c>
      <c r="J7" s="7">
        <f t="shared" si="5"/>
        <v>1</v>
      </c>
      <c r="K7" s="7">
        <f t="shared" si="5"/>
        <v>0</v>
      </c>
      <c r="L7" s="7">
        <f t="shared" si="5"/>
        <v>0.25</v>
      </c>
      <c r="M7" s="7">
        <f t="shared" si="5"/>
        <v>0.75</v>
      </c>
      <c r="N7" s="7">
        <f t="shared" si="5"/>
        <v>0.5</v>
      </c>
      <c r="O7" s="7">
        <f t="shared" si="5"/>
        <v>1</v>
      </c>
    </row>
    <row r="8" spans="1:17" ht="15.75" customHeight="1">
      <c r="A8" s="1"/>
      <c r="B8" t="s">
        <v>3043</v>
      </c>
      <c r="F8" s="8"/>
      <c r="G8" s="3" t="s">
        <v>2318</v>
      </c>
      <c r="H8" s="8">
        <f t="shared" ref="H8:O8" si="6">IF(H7&gt;0.5, 100/(1-1/H7),100/H7-100)</f>
        <v>-300.00000000000006</v>
      </c>
      <c r="I8" s="8">
        <f t="shared" si="6"/>
        <v>-300.00000000000006</v>
      </c>
      <c r="J8" s="8" t="e">
        <f t="shared" si="6"/>
        <v>#DIV/0!</v>
      </c>
      <c r="K8" s="8" t="e">
        <f t="shared" si="6"/>
        <v>#DIV/0!</v>
      </c>
      <c r="L8" s="8">
        <f t="shared" si="6"/>
        <v>300</v>
      </c>
      <c r="M8" s="8">
        <f t="shared" si="6"/>
        <v>-300.00000000000006</v>
      </c>
      <c r="N8" s="8">
        <f t="shared" si="6"/>
        <v>100</v>
      </c>
      <c r="O8" s="8" t="e">
        <f t="shared" si="6"/>
        <v>#DIV/0!</v>
      </c>
    </row>
    <row r="9" spans="1:17" ht="15.75" customHeight="1">
      <c r="A9" s="1"/>
      <c r="B9" s="1" t="s">
        <v>3044</v>
      </c>
      <c r="C9" s="1"/>
      <c r="D9" s="14"/>
      <c r="E9" s="14"/>
      <c r="F9" s="14"/>
      <c r="G9" s="23" t="s">
        <v>2321</v>
      </c>
      <c r="H9" s="24" t="e">
        <f>INDEX(espn!$F:$F,MATCH(B8,espn!$A:$A,0),1)</f>
        <v>#N/A</v>
      </c>
      <c r="I9" s="24" t="e">
        <f>INDEX(espn!$G:$G,MATCH(B8,espn!$A:$A,0),1)</f>
        <v>#N/A</v>
      </c>
      <c r="J9" s="24"/>
      <c r="K9" s="24" t="e">
        <f>INDEX(espn!$I:$I,MATCH(B8,espn!$A:$A,0),1)</f>
        <v>#N/A</v>
      </c>
      <c r="L9" s="24" t="e">
        <f>INDEX(espn!$J:$J,MATCH(B8,espn!$A:$A,0),1)</f>
        <v>#N/A</v>
      </c>
      <c r="M9" s="24"/>
      <c r="N9" s="24" t="e">
        <f>I9+L9</f>
        <v>#N/A</v>
      </c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13</v>
      </c>
      <c r="B12" s="11" t="s">
        <v>2639</v>
      </c>
      <c r="C12" s="11" t="s">
        <v>2377</v>
      </c>
      <c r="D12" s="17">
        <v>0</v>
      </c>
      <c r="E12" s="17" t="s">
        <v>2574</v>
      </c>
      <c r="F12" s="17" t="s">
        <v>2640</v>
      </c>
      <c r="G12" s="17" t="s">
        <v>2569</v>
      </c>
      <c r="H12" s="21">
        <v>25</v>
      </c>
      <c r="I12" s="21">
        <v>138</v>
      </c>
      <c r="J12" s="21">
        <v>1</v>
      </c>
      <c r="K12" s="21">
        <v>0</v>
      </c>
      <c r="L12" s="21">
        <v>0</v>
      </c>
      <c r="M12" s="21">
        <v>0</v>
      </c>
      <c r="N12" s="21">
        <f t="shared" ref="N12:N43" si="8">L12+I12</f>
        <v>138</v>
      </c>
      <c r="O12">
        <f t="shared" ref="O12:O43" si="9">M12+J12</f>
        <v>1</v>
      </c>
    </row>
    <row r="13" spans="1:17" ht="15.75" customHeight="1">
      <c r="A13" s="10">
        <f t="shared" si="7"/>
        <v>12</v>
      </c>
      <c r="B13" s="12" t="s">
        <v>2641</v>
      </c>
      <c r="C13" s="12" t="s">
        <v>2377</v>
      </c>
      <c r="D13" s="18" t="s">
        <v>2342</v>
      </c>
      <c r="E13" s="18" t="s">
        <v>2352</v>
      </c>
      <c r="F13" s="18" t="s">
        <v>2519</v>
      </c>
      <c r="G13" s="18" t="s">
        <v>2676</v>
      </c>
      <c r="H13" s="22">
        <v>10</v>
      </c>
      <c r="I13" s="22">
        <v>38</v>
      </c>
      <c r="J13" s="22">
        <v>0</v>
      </c>
      <c r="K13" s="22">
        <v>6</v>
      </c>
      <c r="L13" s="22">
        <v>32</v>
      </c>
      <c r="M13" s="22">
        <v>0</v>
      </c>
      <c r="N13" s="21">
        <f t="shared" si="8"/>
        <v>70</v>
      </c>
      <c r="O13">
        <f t="shared" si="9"/>
        <v>0</v>
      </c>
    </row>
    <row r="14" spans="1:17" ht="15.75" customHeight="1">
      <c r="A14" s="10">
        <f t="shared" si="7"/>
        <v>11</v>
      </c>
      <c r="B14" s="11" t="s">
        <v>2642</v>
      </c>
      <c r="C14" s="11" t="s">
        <v>2377</v>
      </c>
      <c r="D14" s="17" t="s">
        <v>2342</v>
      </c>
      <c r="E14" s="17" t="s">
        <v>2494</v>
      </c>
      <c r="F14" s="17" t="s">
        <v>2640</v>
      </c>
      <c r="G14" s="17" t="s">
        <v>2565</v>
      </c>
      <c r="H14" s="21">
        <v>20</v>
      </c>
      <c r="I14" s="21">
        <v>64</v>
      </c>
      <c r="J14" s="21">
        <v>0</v>
      </c>
      <c r="K14" s="21">
        <v>5</v>
      </c>
      <c r="L14" s="21">
        <v>70</v>
      </c>
      <c r="M14" s="21">
        <v>0</v>
      </c>
      <c r="N14" s="21">
        <f t="shared" si="8"/>
        <v>134</v>
      </c>
      <c r="O14">
        <f t="shared" si="9"/>
        <v>0</v>
      </c>
    </row>
    <row r="15" spans="1:17" ht="15.75" customHeight="1">
      <c r="A15" s="10">
        <f t="shared" si="7"/>
        <v>10</v>
      </c>
      <c r="B15" s="12" t="s">
        <v>2644</v>
      </c>
      <c r="C15" s="12" t="s">
        <v>2377</v>
      </c>
      <c r="D15" s="18">
        <v>0</v>
      </c>
      <c r="E15" s="18" t="s">
        <v>2347</v>
      </c>
      <c r="F15" s="18" t="s">
        <v>2645</v>
      </c>
      <c r="G15" s="18" t="s">
        <v>2529</v>
      </c>
      <c r="H15" s="22">
        <v>16</v>
      </c>
      <c r="I15" s="22">
        <v>64</v>
      </c>
      <c r="J15" s="22">
        <v>0</v>
      </c>
      <c r="K15" s="22">
        <v>3</v>
      </c>
      <c r="L15" s="22">
        <v>27</v>
      </c>
      <c r="M15" s="22">
        <v>0</v>
      </c>
      <c r="N15" s="21">
        <f t="shared" si="8"/>
        <v>91</v>
      </c>
      <c r="O15">
        <f t="shared" si="9"/>
        <v>0</v>
      </c>
    </row>
    <row r="16" spans="1:17" ht="15.75" customHeight="1">
      <c r="A16" s="10">
        <f t="shared" si="7"/>
        <v>9</v>
      </c>
      <c r="B16" s="11" t="s">
        <v>2646</v>
      </c>
      <c r="C16" s="11" t="s">
        <v>2377</v>
      </c>
      <c r="D16" s="17">
        <v>0</v>
      </c>
      <c r="E16" s="17" t="s">
        <v>2647</v>
      </c>
      <c r="F16" s="17" t="s">
        <v>2648</v>
      </c>
      <c r="G16" s="17" t="s">
        <v>2873</v>
      </c>
      <c r="H16" s="21">
        <v>10</v>
      </c>
      <c r="I16" s="21">
        <v>40</v>
      </c>
      <c r="J16" s="21">
        <v>0</v>
      </c>
      <c r="K16" s="21">
        <v>3</v>
      </c>
      <c r="L16" s="21">
        <v>40</v>
      </c>
      <c r="M16" s="21">
        <v>0</v>
      </c>
      <c r="N16" s="21">
        <f t="shared" si="8"/>
        <v>80</v>
      </c>
      <c r="O16">
        <f t="shared" si="9"/>
        <v>0</v>
      </c>
    </row>
    <row r="17" spans="1:15" ht="15.75" customHeight="1">
      <c r="A17" s="10">
        <f t="shared" si="7"/>
        <v>8</v>
      </c>
      <c r="B17" s="12" t="s">
        <v>2649</v>
      </c>
      <c r="C17" s="12" t="s">
        <v>2377</v>
      </c>
      <c r="D17" s="18" t="s">
        <v>2342</v>
      </c>
      <c r="E17" s="18" t="s">
        <v>2341</v>
      </c>
      <c r="F17" s="18" t="s">
        <v>2650</v>
      </c>
      <c r="G17" s="18" t="s">
        <v>2569</v>
      </c>
      <c r="H17" s="22">
        <v>26</v>
      </c>
      <c r="I17" s="22">
        <v>161</v>
      </c>
      <c r="J17" s="22">
        <v>0</v>
      </c>
      <c r="K17" s="22">
        <v>4</v>
      </c>
      <c r="L17" s="22">
        <v>8</v>
      </c>
      <c r="M17" s="22">
        <v>0</v>
      </c>
      <c r="N17" s="21">
        <f t="shared" si="8"/>
        <v>169</v>
      </c>
      <c r="O17">
        <f t="shared" si="9"/>
        <v>0</v>
      </c>
    </row>
    <row r="18" spans="1:15" ht="15.75" customHeight="1">
      <c r="A18" s="10">
        <f t="shared" si="7"/>
        <v>7</v>
      </c>
      <c r="B18" s="11" t="s">
        <v>2888</v>
      </c>
      <c r="C18" s="11" t="s">
        <v>2377</v>
      </c>
      <c r="D18" s="17" t="s">
        <v>2342</v>
      </c>
      <c r="E18" s="17" t="s">
        <v>2391</v>
      </c>
      <c r="F18" s="17" t="s">
        <v>2367</v>
      </c>
      <c r="G18" s="17" t="s">
        <v>2587</v>
      </c>
      <c r="H18" s="21">
        <v>8</v>
      </c>
      <c r="I18" s="21">
        <v>46</v>
      </c>
      <c r="J18" s="21">
        <v>1</v>
      </c>
      <c r="K18" s="21">
        <v>1</v>
      </c>
      <c r="L18" s="21">
        <v>17</v>
      </c>
      <c r="M18" s="21">
        <v>0</v>
      </c>
      <c r="N18" s="21">
        <f t="shared" si="8"/>
        <v>63</v>
      </c>
      <c r="O18">
        <f t="shared" si="9"/>
        <v>1</v>
      </c>
    </row>
    <row r="19" spans="1:15" ht="15.75" customHeight="1">
      <c r="A19" s="10">
        <f t="shared" si="7"/>
        <v>6</v>
      </c>
      <c r="B19" s="12" t="s">
        <v>2651</v>
      </c>
      <c r="C19" s="12" t="s">
        <v>2377</v>
      </c>
      <c r="D19" s="18">
        <v>0</v>
      </c>
      <c r="E19" s="18" t="s">
        <v>2343</v>
      </c>
      <c r="F19" s="18" t="s">
        <v>2652</v>
      </c>
      <c r="G19" s="18" t="s">
        <v>2602</v>
      </c>
      <c r="H19" s="22">
        <v>6</v>
      </c>
      <c r="I19" s="22">
        <v>21</v>
      </c>
      <c r="J19" s="22">
        <v>0</v>
      </c>
      <c r="K19" s="22">
        <v>3</v>
      </c>
      <c r="L19" s="22">
        <v>10</v>
      </c>
      <c r="M19" s="22">
        <v>0</v>
      </c>
      <c r="N19" s="21">
        <f t="shared" si="8"/>
        <v>31</v>
      </c>
      <c r="O19">
        <f t="shared" si="9"/>
        <v>0</v>
      </c>
    </row>
    <row r="20" spans="1:15" ht="15.75" customHeight="1">
      <c r="A20" s="10">
        <f t="shared" si="7"/>
        <v>5</v>
      </c>
      <c r="B20" s="11" t="s">
        <v>2653</v>
      </c>
      <c r="C20" s="11" t="s">
        <v>2377</v>
      </c>
      <c r="D20" s="17">
        <v>0</v>
      </c>
      <c r="E20" s="17" t="s">
        <v>792</v>
      </c>
      <c r="F20" s="17" t="s">
        <v>2490</v>
      </c>
      <c r="G20" s="17" t="s">
        <v>2381</v>
      </c>
      <c r="H20" s="21">
        <v>5</v>
      </c>
      <c r="I20" s="21">
        <v>14</v>
      </c>
      <c r="J20" s="21">
        <v>0</v>
      </c>
      <c r="K20" s="21">
        <v>3</v>
      </c>
      <c r="L20" s="21">
        <v>20</v>
      </c>
      <c r="M20" s="21">
        <v>1</v>
      </c>
      <c r="N20" s="21">
        <f t="shared" si="8"/>
        <v>34</v>
      </c>
      <c r="O20">
        <f t="shared" si="9"/>
        <v>1</v>
      </c>
    </row>
    <row r="21" spans="1:15" ht="15.75" customHeight="1">
      <c r="A21" s="10">
        <f t="shared" si="7"/>
        <v>4</v>
      </c>
      <c r="B21" s="12" t="s">
        <v>2654</v>
      </c>
      <c r="C21" s="12" t="s">
        <v>2377</v>
      </c>
      <c r="D21" s="18" t="s">
        <v>2342</v>
      </c>
      <c r="E21" s="18" t="s">
        <v>2647</v>
      </c>
      <c r="F21" s="18" t="s">
        <v>2655</v>
      </c>
      <c r="G21" s="18" t="s">
        <v>2766</v>
      </c>
      <c r="H21" s="22">
        <v>14</v>
      </c>
      <c r="I21" s="22">
        <v>69</v>
      </c>
      <c r="J21" s="22">
        <v>2</v>
      </c>
      <c r="K21" s="22">
        <v>1</v>
      </c>
      <c r="L21" s="22">
        <v>8</v>
      </c>
      <c r="M21" s="22">
        <v>0</v>
      </c>
      <c r="N21" s="21">
        <f t="shared" si="8"/>
        <v>77</v>
      </c>
      <c r="O21">
        <f t="shared" si="9"/>
        <v>2</v>
      </c>
    </row>
    <row r="22" spans="1:15" ht="15.75" customHeight="1">
      <c r="A22" s="10">
        <f t="shared" si="7"/>
        <v>3</v>
      </c>
      <c r="B22" s="11" t="s">
        <v>2656</v>
      </c>
      <c r="C22" s="11" t="s">
        <v>2377</v>
      </c>
      <c r="D22" s="17" t="s">
        <v>2342</v>
      </c>
      <c r="E22" s="17" t="s">
        <v>2496</v>
      </c>
      <c r="F22" s="17" t="s">
        <v>2360</v>
      </c>
      <c r="G22" s="17" t="s">
        <v>2580</v>
      </c>
      <c r="H22" s="21">
        <v>11</v>
      </c>
      <c r="I22" s="21">
        <v>37</v>
      </c>
      <c r="J22" s="21">
        <v>0</v>
      </c>
      <c r="K22" s="21">
        <v>1</v>
      </c>
      <c r="L22" s="21">
        <v>2</v>
      </c>
      <c r="M22" s="21">
        <v>0</v>
      </c>
      <c r="N22" s="21">
        <f t="shared" si="8"/>
        <v>39</v>
      </c>
      <c r="O22">
        <f t="shared" si="9"/>
        <v>0</v>
      </c>
    </row>
    <row r="23" spans="1:15" ht="15.75" customHeight="1">
      <c r="A23" s="10">
        <f t="shared" si="7"/>
        <v>2</v>
      </c>
      <c r="B23" s="12" t="s">
        <v>2659</v>
      </c>
      <c r="C23" s="12" t="s">
        <v>2377</v>
      </c>
      <c r="D23" s="18" t="s">
        <v>2342</v>
      </c>
      <c r="E23" s="18" t="s">
        <v>2430</v>
      </c>
      <c r="F23" s="18" t="s">
        <v>2660</v>
      </c>
      <c r="G23" s="18" t="s">
        <v>2528</v>
      </c>
      <c r="H23" s="22">
        <v>16</v>
      </c>
      <c r="I23" s="22">
        <v>32</v>
      </c>
      <c r="J23" s="22">
        <v>0</v>
      </c>
      <c r="K23" s="22">
        <v>5</v>
      </c>
      <c r="L23" s="22">
        <v>59</v>
      </c>
      <c r="M23" s="22">
        <v>0</v>
      </c>
      <c r="N23" s="21">
        <f t="shared" si="8"/>
        <v>91</v>
      </c>
      <c r="O23">
        <f t="shared" si="9"/>
        <v>0</v>
      </c>
    </row>
    <row r="24" spans="1:15" ht="15.75" customHeight="1">
      <c r="A24" s="10">
        <f t="shared" si="7"/>
        <v>1</v>
      </c>
      <c r="B24" s="11" t="s">
        <v>2853</v>
      </c>
      <c r="C24" s="11" t="s">
        <v>2377</v>
      </c>
      <c r="D24" s="17" t="s">
        <v>2342</v>
      </c>
      <c r="E24" s="17" t="s">
        <v>2403</v>
      </c>
      <c r="F24" s="17" t="s">
        <v>3038</v>
      </c>
      <c r="G24" s="17" t="s">
        <v>2534</v>
      </c>
      <c r="H24" s="21">
        <v>14</v>
      </c>
      <c r="I24" s="21">
        <v>79</v>
      </c>
      <c r="J24" s="21">
        <v>0</v>
      </c>
      <c r="K24" s="21">
        <v>1</v>
      </c>
      <c r="L24" s="21">
        <v>4</v>
      </c>
      <c r="M24" s="21">
        <v>0</v>
      </c>
      <c r="N24" s="21">
        <f t="shared" si="8"/>
        <v>83</v>
      </c>
      <c r="O24">
        <f t="shared" si="9"/>
        <v>0</v>
      </c>
    </row>
    <row r="25" spans="1:15" ht="15.75" customHeight="1">
      <c r="A25" s="10">
        <f t="shared" si="7"/>
        <v>0</v>
      </c>
      <c r="B25" s="12"/>
      <c r="C25" s="12"/>
      <c r="D25" s="18"/>
      <c r="E25" s="18"/>
      <c r="F25" s="18"/>
      <c r="G25" s="18"/>
      <c r="H25" s="22"/>
      <c r="I25" s="22"/>
      <c r="J25" s="22"/>
      <c r="K25" s="22"/>
      <c r="L25" s="22"/>
      <c r="M25" s="22"/>
      <c r="N25" s="21">
        <f t="shared" si="8"/>
        <v>0</v>
      </c>
      <c r="O25">
        <f t="shared" si="9"/>
        <v>0</v>
      </c>
    </row>
    <row r="26" spans="1:15" ht="15.75" customHeight="1">
      <c r="A26" s="10">
        <f t="shared" si="7"/>
        <v>0</v>
      </c>
      <c r="B26" s="11"/>
      <c r="C26" s="11"/>
      <c r="D26" s="17"/>
      <c r="E26" s="17"/>
      <c r="F26" s="17"/>
      <c r="G26" s="17"/>
      <c r="H26" s="21"/>
      <c r="I26" s="21"/>
      <c r="J26" s="21"/>
      <c r="K26" s="21"/>
      <c r="L26" s="21"/>
      <c r="M26" s="21"/>
      <c r="N26" s="21">
        <f t="shared" si="8"/>
        <v>0</v>
      </c>
      <c r="O26">
        <f t="shared" si="9"/>
        <v>0</v>
      </c>
    </row>
    <row r="27" spans="1:15" ht="15.75" customHeight="1">
      <c r="A27" s="10">
        <f t="shared" si="7"/>
        <v>0</v>
      </c>
      <c r="B27" s="12"/>
      <c r="C27" s="12"/>
      <c r="D27" s="18"/>
      <c r="E27" s="18"/>
      <c r="F27" s="18"/>
      <c r="G27" s="18"/>
      <c r="H27" s="22"/>
      <c r="I27" s="22"/>
      <c r="J27" s="22"/>
      <c r="K27" s="22"/>
      <c r="L27" s="22"/>
      <c r="M27" s="22"/>
      <c r="N27" s="21">
        <f t="shared" si="8"/>
        <v>0</v>
      </c>
      <c r="O27">
        <f t="shared" si="9"/>
        <v>0</v>
      </c>
    </row>
    <row r="28" spans="1:15" ht="15.75" customHeight="1">
      <c r="A28" s="10">
        <f t="shared" si="7"/>
        <v>0</v>
      </c>
      <c r="B28" s="11"/>
      <c r="C28" s="11"/>
      <c r="D28" s="17"/>
      <c r="E28" s="17"/>
      <c r="F28" s="17"/>
      <c r="G28" s="17"/>
      <c r="H28" s="21"/>
      <c r="I28" s="21"/>
      <c r="J28" s="21"/>
      <c r="K28" s="21"/>
      <c r="L28" s="21"/>
      <c r="M28" s="21"/>
      <c r="N28" s="21">
        <f t="shared" si="8"/>
        <v>0</v>
      </c>
      <c r="O28">
        <f t="shared" si="9"/>
        <v>0</v>
      </c>
    </row>
    <row r="29" spans="1:15" ht="15.75" customHeight="1">
      <c r="A29" s="10">
        <f t="shared" si="7"/>
        <v>0</v>
      </c>
      <c r="B29" s="12"/>
      <c r="C29" s="12"/>
      <c r="D29" s="18"/>
      <c r="E29" s="18"/>
      <c r="F29" s="18"/>
      <c r="G29" s="18"/>
      <c r="H29" s="22"/>
      <c r="I29" s="22"/>
      <c r="J29" s="22"/>
      <c r="K29" s="22"/>
      <c r="L29" s="22"/>
      <c r="M29" s="22"/>
      <c r="N29" s="21">
        <f t="shared" si="8"/>
        <v>0</v>
      </c>
      <c r="O29">
        <f t="shared" si="9"/>
        <v>0</v>
      </c>
    </row>
    <row r="30" spans="1:15" ht="15.75" customHeight="1">
      <c r="A30" s="10">
        <f t="shared" si="7"/>
        <v>0</v>
      </c>
      <c r="B30" s="11"/>
      <c r="C30" s="11"/>
      <c r="D30" s="17"/>
      <c r="E30" s="17"/>
      <c r="F30" s="17"/>
      <c r="G30" s="17"/>
      <c r="H30" s="21"/>
      <c r="I30" s="21"/>
      <c r="J30" s="21"/>
      <c r="K30" s="21"/>
      <c r="L30" s="21"/>
      <c r="M30" s="21"/>
      <c r="N30" s="21">
        <f t="shared" si="8"/>
        <v>0</v>
      </c>
      <c r="O30">
        <f t="shared" si="9"/>
        <v>0</v>
      </c>
    </row>
    <row r="31" spans="1:15" ht="15.75" customHeight="1">
      <c r="A31" s="10">
        <f t="shared" si="7"/>
        <v>0</v>
      </c>
      <c r="B31" s="12"/>
      <c r="C31" s="12"/>
      <c r="D31" s="18"/>
      <c r="E31" s="18"/>
      <c r="F31" s="18"/>
      <c r="G31" s="18"/>
      <c r="H31" s="22"/>
      <c r="I31" s="22"/>
      <c r="J31" s="22"/>
      <c r="K31" s="22"/>
      <c r="L31" s="22"/>
      <c r="M31" s="22"/>
      <c r="N31" s="21">
        <f t="shared" si="8"/>
        <v>0</v>
      </c>
      <c r="O31">
        <f t="shared" si="9"/>
        <v>0</v>
      </c>
    </row>
    <row r="32" spans="1:15" ht="15.75" customHeight="1">
      <c r="A32" s="10">
        <f t="shared" si="7"/>
        <v>0</v>
      </c>
      <c r="B32" s="11"/>
      <c r="C32" s="11"/>
      <c r="D32" s="17"/>
      <c r="E32" s="17"/>
      <c r="F32" s="17"/>
      <c r="G32" s="17"/>
      <c r="H32" s="21"/>
      <c r="I32" s="21"/>
      <c r="J32" s="21"/>
      <c r="K32" s="21"/>
      <c r="L32" s="21"/>
      <c r="M32" s="21"/>
      <c r="N32" s="21">
        <f t="shared" si="8"/>
        <v>0</v>
      </c>
      <c r="O32">
        <f t="shared" si="9"/>
        <v>0</v>
      </c>
    </row>
    <row r="33" spans="1:15" ht="15.75" customHeight="1">
      <c r="A33" s="10">
        <f t="shared" si="7"/>
        <v>0</v>
      </c>
      <c r="B33" s="12"/>
      <c r="C33" s="12"/>
      <c r="D33" s="18"/>
      <c r="E33" s="18"/>
      <c r="F33" s="18"/>
      <c r="G33" s="18"/>
      <c r="H33" s="22"/>
      <c r="I33" s="22"/>
      <c r="J33" s="22"/>
      <c r="K33" s="22"/>
      <c r="L33" s="22"/>
      <c r="M33" s="22"/>
      <c r="N33" s="21">
        <f t="shared" si="8"/>
        <v>0</v>
      </c>
      <c r="O33">
        <f t="shared" si="9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394">
    <outlinePr summaryBelow="0" summaryRight="0"/>
  </sheetPr>
  <dimension ref="A1:Q1002"/>
  <sheetViews>
    <sheetView topLeftCell="A15" workbookViewId="0">
      <selection activeCell="B8" sqref="B8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4</v>
      </c>
      <c r="I2" s="2">
        <v>40.5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0.66666666666666663</v>
      </c>
      <c r="I3" s="7">
        <f>COUNTIFS($A$12:$A$99,"&lt;="&amp;$B$2,$H$12:$H$99,"&gt;-1",I12:I99,"&lt;"&amp;I$2)/COUNTIFS($H$12:$H$99,"&gt;-1",$A$12:$A$99,"&lt;="&amp;$B$2,I$12:I$99,"&lt;&gt;"&amp;I$2)</f>
        <v>0.5</v>
      </c>
      <c r="J3" s="7">
        <f>COUNTIFS($A$12:$A$99,"&lt;="&amp;$B$2,$H$12:$H$99,"&gt;-1",J12:J99,"&lt;"&amp;J$2)/COUNTIFS($H$12:$H$99,"&gt;-1",$A$12:$A$99,"&lt;="&amp;$B$2,J$12:J$99,"&lt;&gt;"&amp;J$2)</f>
        <v>0.8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-200</v>
      </c>
      <c r="I4" s="8">
        <f>IF(I3&gt;0.5, 100/(1-1/I3),100/I3-100)</f>
        <v>100</v>
      </c>
      <c r="J4" s="8">
        <f>IF(J3&gt;0.5, 100/(1-1/J3),100/J3-100)</f>
        <v>-400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0.66666666666666663</v>
      </c>
      <c r="I5" s="7">
        <f>COUNTIFS($A$12:$A$99,"&lt;="&amp;$B$2,$H$12:$H$99,"&gt;-1",$D$12:$D$99,"@*",I$12:I$99,"&lt;"&amp;I$2)/COUNTIFS($A$12:$A$99,"&lt;="&amp;$B$2,$H$12:$H$99,"&gt;-1",$D$12:$D$99,"@*",I$12:I$99,"&lt;&gt;"&amp;I$2)</f>
        <v>0.4</v>
      </c>
      <c r="J5" s="7">
        <f>COUNTIFS($A$12:$A$99,"&lt;="&amp;$B$2,$H$12:$H$99,"&gt;-1",$D$12:$D$99,"@*",J$12:J$99,"&lt;"&amp;J$2)/COUNTIFS($A$12:$A$99,"&lt;="&amp;$B$2,$H$12:$H$99,"&gt;-1",$D$12:$D$99,"@*",J$12:J$99,"&lt;&gt;"&amp;J$2)</f>
        <v>1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-200</v>
      </c>
      <c r="I6" s="8">
        <f>IF(I5&gt;0.5, 100/(1-1/I5),100/I5-100)</f>
        <v>150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0.66666666666666663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0.6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0.6</v>
      </c>
    </row>
    <row r="8" spans="1:17" ht="15.75" customHeight="1">
      <c r="A8" s="1"/>
      <c r="B8" s="39" t="s">
        <v>3045</v>
      </c>
      <c r="D8" s="8"/>
      <c r="G8" s="3" t="s">
        <v>2318</v>
      </c>
      <c r="H8" s="8">
        <f>IF(H7&gt;0.5, 100/(1-1/H7),100/H7-100)</f>
        <v>-200</v>
      </c>
      <c r="I8" s="8">
        <f>IF(I7&gt;0.5, 100/(1-1/I7),100/I7-100)</f>
        <v>-149.99999999999997</v>
      </c>
      <c r="J8" s="8">
        <f>IF(J7&gt;0.5, 100/(1-1/J7),100/J7-100)</f>
        <v>-149.99999999999997</v>
      </c>
    </row>
    <row r="9" spans="1:17" ht="15.75" customHeight="1">
      <c r="A9" s="1"/>
      <c r="B9" s="1" t="s">
        <v>3046</v>
      </c>
      <c r="C9" s="1"/>
      <c r="D9" s="14"/>
      <c r="E9" s="14"/>
      <c r="F9" s="14"/>
      <c r="G9" s="23" t="s">
        <v>2321</v>
      </c>
      <c r="H9" s="24" t="e">
        <f>INDEX(espn!$I:$I,MATCH(B8,espn!$A:$A,0),1)</f>
        <v>#N/A</v>
      </c>
      <c r="I9" s="24" t="e">
        <f>INDEX(espn!$J:$J,MATCH(B8,espn!$A:$A,0),1)</f>
        <v>#N/A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2503</v>
      </c>
      <c r="C12" s="11" t="s">
        <v>2377</v>
      </c>
      <c r="D12" s="17">
        <v>0</v>
      </c>
      <c r="E12" s="17" t="s">
        <v>2420</v>
      </c>
      <c r="F12" s="17" t="s">
        <v>2951</v>
      </c>
      <c r="G12" s="17" t="s">
        <v>2594</v>
      </c>
      <c r="H12" s="21">
        <v>6</v>
      </c>
      <c r="I12" s="21">
        <v>62</v>
      </c>
      <c r="J12" s="21">
        <v>0</v>
      </c>
    </row>
    <row r="13" spans="1:17" ht="15.75" customHeight="1">
      <c r="A13" s="10">
        <f t="shared" si="0"/>
        <v>21</v>
      </c>
      <c r="B13" s="12" t="s">
        <v>2506</v>
      </c>
      <c r="C13" s="12" t="s">
        <v>2377</v>
      </c>
      <c r="D13" s="18">
        <v>0</v>
      </c>
      <c r="E13" s="18" t="s">
        <v>2347</v>
      </c>
      <c r="F13" s="18" t="s">
        <v>3037</v>
      </c>
      <c r="G13" s="18" t="s">
        <v>2597</v>
      </c>
      <c r="H13" s="22">
        <v>4</v>
      </c>
      <c r="I13" s="22">
        <v>114</v>
      </c>
      <c r="J13" s="22">
        <v>0</v>
      </c>
    </row>
    <row r="14" spans="1:17" ht="15.75" customHeight="1">
      <c r="A14" s="10">
        <f t="shared" si="0"/>
        <v>20</v>
      </c>
      <c r="B14" s="11" t="s">
        <v>2481</v>
      </c>
      <c r="C14" s="11" t="s">
        <v>2377</v>
      </c>
      <c r="D14" s="17" t="s">
        <v>2342</v>
      </c>
      <c r="E14" s="17" t="s">
        <v>2558</v>
      </c>
      <c r="F14" s="17" t="s">
        <v>3047</v>
      </c>
      <c r="G14" s="17" t="s">
        <v>2619</v>
      </c>
      <c r="H14" s="21">
        <v>5</v>
      </c>
      <c r="I14" s="21">
        <v>39</v>
      </c>
      <c r="J14" s="21">
        <v>0</v>
      </c>
    </row>
    <row r="15" spans="1:17" ht="15.75" customHeight="1">
      <c r="A15" s="10">
        <f t="shared" si="0"/>
        <v>19</v>
      </c>
      <c r="B15" s="12" t="s">
        <v>2470</v>
      </c>
      <c r="C15" s="12" t="s">
        <v>2377</v>
      </c>
      <c r="D15" s="18" t="s">
        <v>2342</v>
      </c>
      <c r="E15" s="18" t="s">
        <v>2352</v>
      </c>
      <c r="F15" s="18" t="s">
        <v>2717</v>
      </c>
      <c r="G15" s="18" t="s">
        <v>2868</v>
      </c>
      <c r="H15" s="22">
        <v>2</v>
      </c>
      <c r="I15" s="22">
        <v>26</v>
      </c>
      <c r="J15" s="22">
        <v>0</v>
      </c>
    </row>
    <row r="16" spans="1:17" ht="15.75" customHeight="1">
      <c r="A16" s="10">
        <f t="shared" si="0"/>
        <v>18</v>
      </c>
      <c r="B16" s="11" t="s">
        <v>2412</v>
      </c>
      <c r="C16" s="11" t="s">
        <v>2377</v>
      </c>
      <c r="D16" s="17">
        <v>0</v>
      </c>
      <c r="E16" s="17" t="s">
        <v>2399</v>
      </c>
      <c r="F16" s="17" t="s">
        <v>3048</v>
      </c>
      <c r="G16" s="17" t="s">
        <v>2676</v>
      </c>
      <c r="H16" s="21">
        <v>0</v>
      </c>
      <c r="I16" s="21">
        <v>0</v>
      </c>
      <c r="J16" s="21">
        <v>0</v>
      </c>
    </row>
    <row r="17" spans="1:10" ht="15.75" customHeight="1">
      <c r="A17" s="10">
        <f t="shared" si="0"/>
        <v>17</v>
      </c>
      <c r="B17" s="12" t="s">
        <v>2414</v>
      </c>
      <c r="C17" s="12" t="s">
        <v>2377</v>
      </c>
      <c r="D17" s="18" t="s">
        <v>2342</v>
      </c>
      <c r="E17" s="18" t="s">
        <v>2347</v>
      </c>
      <c r="F17" s="18" t="s">
        <v>2629</v>
      </c>
      <c r="G17" s="18" t="s">
        <v>2590</v>
      </c>
      <c r="H17" s="22">
        <v>4</v>
      </c>
      <c r="I17" s="22">
        <v>50</v>
      </c>
      <c r="J17" s="22">
        <v>0</v>
      </c>
    </row>
    <row r="18" spans="1:10" ht="15.75" customHeight="1">
      <c r="A18" s="10">
        <f t="shared" si="0"/>
        <v>16</v>
      </c>
      <c r="B18" s="11" t="s">
        <v>2417</v>
      </c>
      <c r="C18" s="11" t="s">
        <v>2377</v>
      </c>
      <c r="D18" s="17">
        <v>0</v>
      </c>
      <c r="E18" s="17" t="s">
        <v>2391</v>
      </c>
      <c r="F18" s="17" t="s">
        <v>2630</v>
      </c>
      <c r="G18" s="17" t="s">
        <v>2500</v>
      </c>
      <c r="H18" s="21">
        <v>3</v>
      </c>
      <c r="I18" s="21">
        <v>49</v>
      </c>
      <c r="J18" s="21">
        <v>0</v>
      </c>
    </row>
    <row r="19" spans="1:10" ht="15.75" customHeight="1">
      <c r="A19" s="10">
        <f t="shared" si="0"/>
        <v>15</v>
      </c>
      <c r="B19" s="12" t="s">
        <v>2419</v>
      </c>
      <c r="C19" s="12" t="s">
        <v>2377</v>
      </c>
      <c r="D19" s="18" t="s">
        <v>2342</v>
      </c>
      <c r="E19" s="18" t="s">
        <v>2387</v>
      </c>
      <c r="F19" s="18" t="s">
        <v>2631</v>
      </c>
      <c r="G19" s="18" t="s">
        <v>2528</v>
      </c>
      <c r="H19" s="22">
        <v>2</v>
      </c>
      <c r="I19" s="22">
        <v>28</v>
      </c>
      <c r="J19" s="22">
        <v>0</v>
      </c>
    </row>
    <row r="20" spans="1:10" ht="15.75" customHeight="1">
      <c r="A20" s="10">
        <f t="shared" si="0"/>
        <v>14</v>
      </c>
      <c r="B20" s="11" t="s">
        <v>2422</v>
      </c>
      <c r="C20" s="11" t="s">
        <v>2377</v>
      </c>
      <c r="D20" s="17">
        <v>0</v>
      </c>
      <c r="E20" s="17" t="s">
        <v>2352</v>
      </c>
      <c r="F20" s="17" t="s">
        <v>2428</v>
      </c>
      <c r="G20" s="17" t="s">
        <v>2860</v>
      </c>
      <c r="H20" s="21">
        <v>1</v>
      </c>
      <c r="I20" s="21">
        <v>8</v>
      </c>
      <c r="J20" s="21">
        <v>0</v>
      </c>
    </row>
    <row r="21" spans="1:10" ht="15.75" customHeight="1">
      <c r="A21" s="10">
        <f t="shared" si="0"/>
        <v>13</v>
      </c>
      <c r="B21" s="12" t="s">
        <v>2633</v>
      </c>
      <c r="C21" s="12" t="s">
        <v>2377</v>
      </c>
      <c r="D21" s="18">
        <v>0</v>
      </c>
      <c r="E21" s="18" t="s">
        <v>2574</v>
      </c>
      <c r="F21" s="18" t="s">
        <v>2634</v>
      </c>
      <c r="G21" s="18" t="s">
        <v>2761</v>
      </c>
      <c r="H21" s="22">
        <v>2</v>
      </c>
      <c r="I21" s="22">
        <v>76</v>
      </c>
      <c r="J21" s="22">
        <v>0</v>
      </c>
    </row>
    <row r="22" spans="1:10" ht="15.75" customHeight="1">
      <c r="A22" s="10">
        <f t="shared" si="0"/>
        <v>12</v>
      </c>
      <c r="B22" s="11" t="s">
        <v>2635</v>
      </c>
      <c r="C22" s="11" t="s">
        <v>2377</v>
      </c>
      <c r="D22" s="17">
        <v>0</v>
      </c>
      <c r="E22" s="17" t="s">
        <v>2558</v>
      </c>
      <c r="F22" s="17" t="s">
        <v>2636</v>
      </c>
      <c r="G22" s="17" t="s">
        <v>2868</v>
      </c>
      <c r="H22" s="21">
        <v>7</v>
      </c>
      <c r="I22" s="21">
        <v>114</v>
      </c>
      <c r="J22" s="21">
        <v>1</v>
      </c>
    </row>
    <row r="23" spans="1:10" ht="15.75" customHeight="1">
      <c r="A23" s="10">
        <f t="shared" si="0"/>
        <v>11</v>
      </c>
      <c r="B23" s="12" t="s">
        <v>2638</v>
      </c>
      <c r="C23" s="12" t="s">
        <v>2377</v>
      </c>
      <c r="D23" s="18" t="s">
        <v>2510</v>
      </c>
      <c r="E23" s="18" t="s">
        <v>2366</v>
      </c>
      <c r="F23" s="18" t="s">
        <v>2557</v>
      </c>
      <c r="G23" s="18" t="s">
        <v>2761</v>
      </c>
      <c r="H23" s="22">
        <v>5</v>
      </c>
      <c r="I23" s="22">
        <v>98</v>
      </c>
      <c r="J23" s="22">
        <v>0</v>
      </c>
    </row>
    <row r="24" spans="1:10" ht="15.75" customHeight="1">
      <c r="A24" s="10">
        <f t="shared" si="0"/>
        <v>10</v>
      </c>
      <c r="B24" s="11" t="s">
        <v>2639</v>
      </c>
      <c r="C24" s="11" t="s">
        <v>2377</v>
      </c>
      <c r="D24" s="17">
        <v>0</v>
      </c>
      <c r="E24" s="17" t="s">
        <v>2574</v>
      </c>
      <c r="F24" s="17" t="s">
        <v>2640</v>
      </c>
      <c r="G24" s="17" t="s">
        <v>2719</v>
      </c>
      <c r="H24" s="21">
        <v>7</v>
      </c>
      <c r="I24" s="21">
        <v>82</v>
      </c>
      <c r="J24" s="21">
        <v>1</v>
      </c>
    </row>
    <row r="25" spans="1:10" ht="15.75" customHeight="1">
      <c r="A25" s="10">
        <f t="shared" si="0"/>
        <v>9</v>
      </c>
      <c r="B25" s="12" t="s">
        <v>2641</v>
      </c>
      <c r="C25" s="12" t="s">
        <v>2377</v>
      </c>
      <c r="D25" s="18" t="s">
        <v>2342</v>
      </c>
      <c r="E25" s="18" t="s">
        <v>2352</v>
      </c>
      <c r="F25" s="18" t="s">
        <v>2519</v>
      </c>
      <c r="G25" s="18" t="s">
        <v>2674</v>
      </c>
      <c r="H25" s="22">
        <v>1</v>
      </c>
      <c r="I25" s="22">
        <v>11</v>
      </c>
      <c r="J25" s="22">
        <v>0</v>
      </c>
    </row>
    <row r="26" spans="1:10" ht="15.75" customHeight="1">
      <c r="A26" s="10">
        <f t="shared" si="0"/>
        <v>8</v>
      </c>
      <c r="B26" s="11" t="s">
        <v>2642</v>
      </c>
      <c r="C26" s="11" t="s">
        <v>2377</v>
      </c>
      <c r="D26" s="17" t="s">
        <v>2342</v>
      </c>
      <c r="E26" s="17" t="s">
        <v>2494</v>
      </c>
      <c r="F26" s="17" t="s">
        <v>2640</v>
      </c>
      <c r="G26" s="17" t="s">
        <v>2761</v>
      </c>
      <c r="H26" s="21">
        <v>7</v>
      </c>
      <c r="I26" s="21">
        <v>62</v>
      </c>
      <c r="J26" s="21">
        <v>0</v>
      </c>
    </row>
    <row r="27" spans="1:10" ht="15.75" customHeight="1">
      <c r="A27" s="10">
        <f t="shared" si="0"/>
        <v>7</v>
      </c>
      <c r="B27" s="12" t="s">
        <v>2644</v>
      </c>
      <c r="C27" s="12" t="s">
        <v>2377</v>
      </c>
      <c r="D27" s="18">
        <v>0</v>
      </c>
      <c r="E27" s="18" t="s">
        <v>2347</v>
      </c>
      <c r="F27" s="18" t="s">
        <v>2645</v>
      </c>
      <c r="G27" s="18" t="s">
        <v>2868</v>
      </c>
      <c r="H27" s="22">
        <v>4</v>
      </c>
      <c r="I27" s="22">
        <v>43</v>
      </c>
      <c r="J27" s="22">
        <v>0</v>
      </c>
    </row>
    <row r="28" spans="1:10" ht="15.75" customHeight="1">
      <c r="A28" s="10">
        <f t="shared" si="0"/>
        <v>6</v>
      </c>
      <c r="B28" s="11" t="s">
        <v>2646</v>
      </c>
      <c r="C28" s="11" t="s">
        <v>2377</v>
      </c>
      <c r="D28" s="17">
        <v>0</v>
      </c>
      <c r="E28" s="17" t="s">
        <v>2647</v>
      </c>
      <c r="F28" s="17" t="s">
        <v>2648</v>
      </c>
      <c r="G28" s="17" t="s">
        <v>2858</v>
      </c>
      <c r="H28" s="21">
        <v>2</v>
      </c>
      <c r="I28" s="21">
        <v>24</v>
      </c>
      <c r="J28" s="21">
        <v>1</v>
      </c>
    </row>
    <row r="29" spans="1:10" ht="15.75" customHeight="1">
      <c r="A29" s="10">
        <f t="shared" si="0"/>
        <v>5</v>
      </c>
      <c r="B29" s="12" t="s">
        <v>2656</v>
      </c>
      <c r="C29" s="12" t="s">
        <v>2377</v>
      </c>
      <c r="D29" s="18" t="s">
        <v>2342</v>
      </c>
      <c r="E29" s="18" t="s">
        <v>2496</v>
      </c>
      <c r="F29" s="18" t="s">
        <v>2360</v>
      </c>
      <c r="G29" s="18" t="s">
        <v>2354</v>
      </c>
      <c r="H29" s="22">
        <v>4</v>
      </c>
      <c r="I29" s="22">
        <v>38</v>
      </c>
      <c r="J29" s="22">
        <v>0</v>
      </c>
    </row>
    <row r="30" spans="1:10" ht="15.75" customHeight="1">
      <c r="A30" s="10">
        <f t="shared" si="0"/>
        <v>4</v>
      </c>
      <c r="B30" s="11" t="s">
        <v>2657</v>
      </c>
      <c r="C30" s="11" t="s">
        <v>2377</v>
      </c>
      <c r="D30" s="17">
        <v>0</v>
      </c>
      <c r="E30" s="17" t="s">
        <v>2391</v>
      </c>
      <c r="F30" s="17" t="s">
        <v>2658</v>
      </c>
      <c r="G30" s="17" t="s">
        <v>2500</v>
      </c>
      <c r="H30" s="21">
        <v>4</v>
      </c>
      <c r="I30" s="21">
        <v>35</v>
      </c>
      <c r="J30" s="21">
        <v>0</v>
      </c>
    </row>
    <row r="31" spans="1:10" ht="15.75" customHeight="1">
      <c r="A31" s="10">
        <f t="shared" si="0"/>
        <v>3</v>
      </c>
      <c r="B31" s="12" t="s">
        <v>2659</v>
      </c>
      <c r="C31" s="12" t="s">
        <v>2377</v>
      </c>
      <c r="D31" s="18" t="s">
        <v>2342</v>
      </c>
      <c r="E31" s="18" t="s">
        <v>2430</v>
      </c>
      <c r="F31" s="18" t="s">
        <v>2660</v>
      </c>
      <c r="G31" s="18" t="s">
        <v>2761</v>
      </c>
      <c r="H31" s="22">
        <v>2</v>
      </c>
      <c r="I31" s="22">
        <v>52</v>
      </c>
      <c r="J31" s="22">
        <v>0</v>
      </c>
    </row>
    <row r="32" spans="1:10" ht="15.75" customHeight="1">
      <c r="A32" s="10">
        <f t="shared" si="0"/>
        <v>2</v>
      </c>
      <c r="B32" s="11" t="s">
        <v>2853</v>
      </c>
      <c r="C32" s="11" t="s">
        <v>2377</v>
      </c>
      <c r="D32" s="17" t="s">
        <v>2342</v>
      </c>
      <c r="E32" s="17" t="s">
        <v>2403</v>
      </c>
      <c r="F32" s="17" t="s">
        <v>3038</v>
      </c>
      <c r="G32" s="17" t="s">
        <v>2868</v>
      </c>
      <c r="H32" s="21">
        <v>4</v>
      </c>
      <c r="I32" s="21">
        <v>60</v>
      </c>
      <c r="J32" s="21">
        <v>0</v>
      </c>
    </row>
    <row r="33" spans="1:10" ht="15.75" customHeight="1">
      <c r="A33" s="10">
        <f t="shared" si="0"/>
        <v>1</v>
      </c>
      <c r="B33" s="12" t="s">
        <v>2661</v>
      </c>
      <c r="C33" s="12" t="s">
        <v>2377</v>
      </c>
      <c r="D33" s="18">
        <v>0</v>
      </c>
      <c r="E33" s="18" t="s">
        <v>2415</v>
      </c>
      <c r="F33" s="18" t="s">
        <v>2662</v>
      </c>
      <c r="G33" s="18" t="s">
        <v>2571</v>
      </c>
      <c r="H33" s="22">
        <v>2</v>
      </c>
      <c r="I33" s="22">
        <v>14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241">
    <outlinePr summaryBelow="0" summaryRight="0"/>
  </sheetPr>
  <dimension ref="A1:Q1002"/>
  <sheetViews>
    <sheetView workbookViewId="0">
      <selection activeCell="I10" sqref="I10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10.5</v>
      </c>
      <c r="I2" s="5">
        <v>10.5</v>
      </c>
      <c r="J2" s="5">
        <v>0.5</v>
      </c>
      <c r="K2" s="2">
        <v>5</v>
      </c>
      <c r="L2" s="2">
        <v>50.5</v>
      </c>
      <c r="M2" s="2">
        <v>0.5</v>
      </c>
      <c r="N2" s="5">
        <v>100.5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0.9</v>
      </c>
      <c r="I3" s="7">
        <f t="shared" si="1"/>
        <v>0.6</v>
      </c>
      <c r="J3" s="7">
        <f t="shared" si="1"/>
        <v>1</v>
      </c>
      <c r="K3" s="7">
        <f t="shared" si="1"/>
        <v>1</v>
      </c>
      <c r="L3" s="7">
        <f t="shared" si="1"/>
        <v>1</v>
      </c>
      <c r="M3" s="7">
        <f t="shared" si="1"/>
        <v>1</v>
      </c>
      <c r="N3" s="7">
        <f t="shared" si="1"/>
        <v>1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O4" si="2">IF(H3&gt;0.5, 100/(1-1/H3),100/H3-100)</f>
        <v>-899.99999999999955</v>
      </c>
      <c r="I4" s="8">
        <f t="shared" si="2"/>
        <v>-149.99999999999997</v>
      </c>
      <c r="J4" s="8" t="e">
        <f t="shared" si="2"/>
        <v>#DIV/0!</v>
      </c>
      <c r="K4" s="8" t="e">
        <f t="shared" si="2"/>
        <v>#DIV/0!</v>
      </c>
      <c r="L4" s="8" t="e">
        <f t="shared" si="2"/>
        <v>#DIV/0!</v>
      </c>
      <c r="M4" s="8" t="e">
        <f t="shared" si="2"/>
        <v>#DIV/0!</v>
      </c>
      <c r="N4" s="8" t="e">
        <f t="shared" si="2"/>
        <v>#DIV/0!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1</v>
      </c>
      <c r="I5" s="7">
        <f t="shared" si="3"/>
        <v>1</v>
      </c>
      <c r="J5" s="7">
        <f t="shared" si="3"/>
        <v>1</v>
      </c>
      <c r="K5" s="7">
        <f t="shared" si="3"/>
        <v>1</v>
      </c>
      <c r="L5" s="7">
        <f t="shared" si="3"/>
        <v>1</v>
      </c>
      <c r="M5" s="7">
        <f t="shared" si="3"/>
        <v>1</v>
      </c>
      <c r="N5" s="7">
        <f t="shared" si="3"/>
        <v>1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 t="e">
        <f t="shared" ref="H6:O6" si="4">IF(H5&gt;0.5, 100/(1-1/H5),100/H5-100)</f>
        <v>#DIV/0!</v>
      </c>
      <c r="I6" s="8" t="e">
        <f t="shared" si="4"/>
        <v>#DIV/0!</v>
      </c>
      <c r="J6" s="8" t="e">
        <f t="shared" si="4"/>
        <v>#DIV/0!</v>
      </c>
      <c r="K6" s="8" t="e">
        <f t="shared" si="4"/>
        <v>#DIV/0!</v>
      </c>
      <c r="L6" s="8" t="e">
        <f t="shared" si="4"/>
        <v>#DIV/0!</v>
      </c>
      <c r="M6" s="8" t="e">
        <f t="shared" si="4"/>
        <v>#DIV/0!</v>
      </c>
      <c r="N6" s="8" t="e">
        <f t="shared" si="4"/>
        <v>#DIV/0!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0.83333333333333337</v>
      </c>
      <c r="I7" s="7">
        <f t="shared" si="5"/>
        <v>0.33333333333333331</v>
      </c>
      <c r="J7" s="7">
        <f t="shared" si="5"/>
        <v>1</v>
      </c>
      <c r="K7" s="7">
        <f t="shared" si="5"/>
        <v>1</v>
      </c>
      <c r="L7" s="7">
        <f t="shared" si="5"/>
        <v>1</v>
      </c>
      <c r="M7" s="7">
        <f t="shared" si="5"/>
        <v>1</v>
      </c>
      <c r="N7" s="7">
        <f t="shared" si="5"/>
        <v>1</v>
      </c>
      <c r="O7" s="7">
        <f t="shared" si="5"/>
        <v>1</v>
      </c>
    </row>
    <row r="8" spans="1:17" ht="15.75" customHeight="1">
      <c r="A8" s="1"/>
      <c r="B8" t="s">
        <v>485</v>
      </c>
      <c r="F8" s="8"/>
      <c r="G8" s="3" t="s">
        <v>2318</v>
      </c>
      <c r="H8" s="8">
        <f t="shared" ref="H8:O8" si="6">IF(H7&gt;0.5, 100/(1-1/H7),100/H7-100)</f>
        <v>-500.00000000000011</v>
      </c>
      <c r="I8" s="8">
        <f t="shared" si="6"/>
        <v>200</v>
      </c>
      <c r="J8" s="8" t="e">
        <f t="shared" si="6"/>
        <v>#DIV/0!</v>
      </c>
      <c r="K8" s="8" t="e">
        <f t="shared" si="6"/>
        <v>#DIV/0!</v>
      </c>
      <c r="L8" s="8" t="e">
        <f t="shared" si="6"/>
        <v>#DIV/0!</v>
      </c>
      <c r="M8" s="8" t="e">
        <f t="shared" si="6"/>
        <v>#DIV/0!</v>
      </c>
      <c r="N8" s="8" t="e">
        <f t="shared" si="6"/>
        <v>#DIV/0!</v>
      </c>
      <c r="O8" s="8" t="e">
        <f t="shared" si="6"/>
        <v>#DIV/0!</v>
      </c>
    </row>
    <row r="9" spans="1:17" ht="15.75" customHeight="1">
      <c r="A9" s="1"/>
      <c r="B9" s="1" t="s">
        <v>3049</v>
      </c>
      <c r="C9" s="1"/>
      <c r="D9" s="14"/>
      <c r="E9" s="14"/>
      <c r="F9" s="14"/>
      <c r="G9" s="23" t="s">
        <v>2321</v>
      </c>
      <c r="H9" s="24">
        <f>INDEX(espn!$F:$F,MATCH(B8,espn!$A:$A,0),1)</f>
        <v>8</v>
      </c>
      <c r="I9" s="24">
        <f>INDEX(espn!$G:$G,MATCH(B8,espn!$A:$A,0),1)</f>
        <v>33</v>
      </c>
      <c r="J9" s="24"/>
      <c r="K9" s="24">
        <f>INDEX(espn!$I:$I,MATCH(B8,espn!$A:$A,0),1)</f>
        <v>2</v>
      </c>
      <c r="L9" s="24">
        <f>INDEX(espn!$J:$J,MATCH(B8,espn!$A:$A,0),1)</f>
        <v>12</v>
      </c>
      <c r="M9" s="24"/>
      <c r="N9" s="24">
        <f>I9+L9</f>
        <v>45</v>
      </c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22</v>
      </c>
      <c r="B12" s="11" t="s">
        <v>2503</v>
      </c>
      <c r="C12" s="11" t="s">
        <v>2377</v>
      </c>
      <c r="D12" s="17">
        <v>0</v>
      </c>
      <c r="E12" s="17" t="s">
        <v>2420</v>
      </c>
      <c r="F12" s="17" t="s">
        <v>2951</v>
      </c>
      <c r="G12" s="17" t="s">
        <v>2424</v>
      </c>
      <c r="H12" s="21">
        <v>3</v>
      </c>
      <c r="I12" s="21">
        <v>9</v>
      </c>
      <c r="J12" s="21">
        <v>1</v>
      </c>
      <c r="K12" s="21">
        <v>0</v>
      </c>
      <c r="L12" s="21">
        <v>0</v>
      </c>
      <c r="M12" s="21">
        <v>0</v>
      </c>
      <c r="N12" s="21">
        <f t="shared" ref="N12:N43" si="8">L12+I12</f>
        <v>9</v>
      </c>
      <c r="O12">
        <f t="shared" ref="O12:O43" si="9">M12+J12</f>
        <v>1</v>
      </c>
    </row>
    <row r="13" spans="1:17" ht="15.75" customHeight="1">
      <c r="A13" s="10">
        <f t="shared" si="7"/>
        <v>21</v>
      </c>
      <c r="B13" s="12" t="s">
        <v>2506</v>
      </c>
      <c r="C13" s="12" t="s">
        <v>2377</v>
      </c>
      <c r="D13" s="18">
        <v>0</v>
      </c>
      <c r="E13" s="18" t="s">
        <v>2347</v>
      </c>
      <c r="F13" s="18" t="s">
        <v>3037</v>
      </c>
      <c r="G13" s="18" t="s">
        <v>2405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1">
        <f t="shared" si="8"/>
        <v>0</v>
      </c>
      <c r="O13">
        <f t="shared" si="9"/>
        <v>0</v>
      </c>
    </row>
    <row r="14" spans="1:17" ht="15.75" customHeight="1">
      <c r="A14" s="10">
        <f t="shared" si="7"/>
        <v>20</v>
      </c>
      <c r="B14" s="11" t="s">
        <v>2481</v>
      </c>
      <c r="C14" s="11" t="s">
        <v>2377</v>
      </c>
      <c r="D14" s="17" t="s">
        <v>2342</v>
      </c>
      <c r="E14" s="17" t="s">
        <v>2558</v>
      </c>
      <c r="F14" s="17" t="s">
        <v>3047</v>
      </c>
      <c r="G14" s="17" t="s">
        <v>2560</v>
      </c>
      <c r="H14" s="21">
        <v>2</v>
      </c>
      <c r="I14" s="21">
        <v>6</v>
      </c>
      <c r="J14" s="21">
        <v>0</v>
      </c>
      <c r="K14" s="21">
        <v>1</v>
      </c>
      <c r="L14" s="21">
        <v>9</v>
      </c>
      <c r="M14" s="21">
        <v>0</v>
      </c>
      <c r="N14" s="21">
        <f t="shared" si="8"/>
        <v>15</v>
      </c>
      <c r="O14">
        <f t="shared" si="9"/>
        <v>0</v>
      </c>
    </row>
    <row r="15" spans="1:17" ht="15.75" customHeight="1">
      <c r="A15" s="10">
        <f t="shared" si="7"/>
        <v>19</v>
      </c>
      <c r="B15" s="12" t="s">
        <v>2470</v>
      </c>
      <c r="C15" s="12" t="s">
        <v>2377</v>
      </c>
      <c r="D15" s="18" t="s">
        <v>2342</v>
      </c>
      <c r="E15" s="18" t="s">
        <v>2352</v>
      </c>
      <c r="F15" s="18" t="s">
        <v>2717</v>
      </c>
      <c r="G15" s="18" t="s">
        <v>2505</v>
      </c>
      <c r="H15" s="22">
        <v>11</v>
      </c>
      <c r="I15" s="22">
        <v>35</v>
      </c>
      <c r="J15" s="22">
        <v>1</v>
      </c>
      <c r="K15" s="22">
        <v>2</v>
      </c>
      <c r="L15" s="22">
        <v>8</v>
      </c>
      <c r="M15" s="22">
        <v>0</v>
      </c>
      <c r="N15" s="21">
        <f t="shared" si="8"/>
        <v>43</v>
      </c>
      <c r="O15">
        <f t="shared" si="9"/>
        <v>1</v>
      </c>
    </row>
    <row r="16" spans="1:17" ht="15.75" customHeight="1">
      <c r="A16" s="10">
        <f t="shared" si="7"/>
        <v>18</v>
      </c>
      <c r="B16" s="11" t="s">
        <v>2412</v>
      </c>
      <c r="C16" s="11" t="s">
        <v>2377</v>
      </c>
      <c r="D16" s="17">
        <v>0</v>
      </c>
      <c r="E16" s="17" t="s">
        <v>2399</v>
      </c>
      <c r="F16" s="17" t="s">
        <v>3048</v>
      </c>
      <c r="G16" s="17" t="s">
        <v>2429</v>
      </c>
      <c r="H16" s="21">
        <v>6</v>
      </c>
      <c r="I16" s="21">
        <v>13</v>
      </c>
      <c r="J16" s="21">
        <v>0</v>
      </c>
      <c r="K16" s="21">
        <v>1</v>
      </c>
      <c r="L16" s="21">
        <v>3</v>
      </c>
      <c r="M16" s="21">
        <v>1</v>
      </c>
      <c r="N16" s="21">
        <f t="shared" si="8"/>
        <v>16</v>
      </c>
      <c r="O16">
        <f t="shared" si="9"/>
        <v>1</v>
      </c>
    </row>
    <row r="17" spans="1:15" ht="15.75" customHeight="1">
      <c r="A17" s="10">
        <f t="shared" si="7"/>
        <v>17</v>
      </c>
      <c r="B17" s="12" t="s">
        <v>2639</v>
      </c>
      <c r="C17" s="12" t="s">
        <v>2377</v>
      </c>
      <c r="D17" s="18">
        <v>0</v>
      </c>
      <c r="E17" s="18" t="s">
        <v>2574</v>
      </c>
      <c r="F17" s="18" t="s">
        <v>2640</v>
      </c>
      <c r="G17" s="18" t="s">
        <v>2385</v>
      </c>
      <c r="H17" s="22">
        <v>7</v>
      </c>
      <c r="I17" s="22">
        <v>23</v>
      </c>
      <c r="J17" s="22">
        <v>0</v>
      </c>
      <c r="K17" s="22">
        <v>2</v>
      </c>
      <c r="L17" s="22">
        <v>7</v>
      </c>
      <c r="M17" s="22">
        <v>0</v>
      </c>
      <c r="N17" s="21">
        <f t="shared" si="8"/>
        <v>30</v>
      </c>
      <c r="O17">
        <f t="shared" si="9"/>
        <v>0</v>
      </c>
    </row>
    <row r="18" spans="1:15" ht="15.75" customHeight="1">
      <c r="A18" s="10">
        <f t="shared" si="7"/>
        <v>16</v>
      </c>
      <c r="B18" s="11" t="s">
        <v>2641</v>
      </c>
      <c r="C18" s="11" t="s">
        <v>2377</v>
      </c>
      <c r="D18" s="17" t="s">
        <v>2342</v>
      </c>
      <c r="E18" s="17" t="s">
        <v>2352</v>
      </c>
      <c r="F18" s="17" t="s">
        <v>2519</v>
      </c>
      <c r="G18" s="17" t="s">
        <v>2687</v>
      </c>
      <c r="H18" s="21">
        <v>0</v>
      </c>
      <c r="I18" s="21">
        <v>0</v>
      </c>
      <c r="J18" s="21">
        <v>0</v>
      </c>
      <c r="K18" s="21">
        <v>1</v>
      </c>
      <c r="L18" s="21">
        <v>12</v>
      </c>
      <c r="M18" s="21">
        <v>0</v>
      </c>
      <c r="N18" s="21">
        <f t="shared" si="8"/>
        <v>12</v>
      </c>
      <c r="O18">
        <f t="shared" si="9"/>
        <v>0</v>
      </c>
    </row>
    <row r="19" spans="1:15" ht="15.75" customHeight="1">
      <c r="A19" s="10">
        <f t="shared" si="7"/>
        <v>15</v>
      </c>
      <c r="B19" s="12" t="s">
        <v>2642</v>
      </c>
      <c r="C19" s="12" t="s">
        <v>2377</v>
      </c>
      <c r="D19" s="18" t="s">
        <v>2342</v>
      </c>
      <c r="E19" s="18" t="s">
        <v>2494</v>
      </c>
      <c r="F19" s="18" t="s">
        <v>2640</v>
      </c>
      <c r="G19" s="18" t="s">
        <v>2560</v>
      </c>
      <c r="H19" s="22">
        <v>2</v>
      </c>
      <c r="I19" s="22">
        <v>6</v>
      </c>
      <c r="J19" s="22">
        <v>0</v>
      </c>
      <c r="K19" s="22">
        <v>2</v>
      </c>
      <c r="L19" s="22">
        <v>1</v>
      </c>
      <c r="M19" s="22">
        <v>0</v>
      </c>
      <c r="N19" s="21">
        <f t="shared" si="8"/>
        <v>7</v>
      </c>
      <c r="O19">
        <f t="shared" si="9"/>
        <v>0</v>
      </c>
    </row>
    <row r="20" spans="1:15" ht="15.75" customHeight="1">
      <c r="A20" s="10">
        <f t="shared" si="7"/>
        <v>14</v>
      </c>
      <c r="B20" s="11" t="s">
        <v>2644</v>
      </c>
      <c r="C20" s="11" t="s">
        <v>2377</v>
      </c>
      <c r="D20" s="17">
        <v>0</v>
      </c>
      <c r="E20" s="17" t="s">
        <v>2347</v>
      </c>
      <c r="F20" s="17" t="s">
        <v>2645</v>
      </c>
      <c r="G20" s="17" t="s">
        <v>2372</v>
      </c>
      <c r="H20" s="21">
        <v>1</v>
      </c>
      <c r="I20" s="21">
        <v>2</v>
      </c>
      <c r="J20" s="21">
        <v>0</v>
      </c>
      <c r="K20" s="21">
        <v>0</v>
      </c>
      <c r="L20" s="21">
        <v>0</v>
      </c>
      <c r="M20" s="21">
        <v>0</v>
      </c>
      <c r="N20" s="21">
        <f t="shared" si="8"/>
        <v>2</v>
      </c>
      <c r="O20">
        <f t="shared" si="9"/>
        <v>0</v>
      </c>
    </row>
    <row r="21" spans="1:15" ht="15.75" customHeight="1">
      <c r="A21" s="10">
        <f t="shared" si="7"/>
        <v>13</v>
      </c>
      <c r="B21" s="12" t="s">
        <v>2646</v>
      </c>
      <c r="C21" s="12" t="s">
        <v>2377</v>
      </c>
      <c r="D21" s="18">
        <v>0</v>
      </c>
      <c r="E21" s="18" t="s">
        <v>2647</v>
      </c>
      <c r="F21" s="18" t="s">
        <v>2648</v>
      </c>
      <c r="G21" s="18" t="s">
        <v>2381</v>
      </c>
      <c r="H21" s="22">
        <v>1</v>
      </c>
      <c r="I21" s="22">
        <v>4</v>
      </c>
      <c r="J21" s="22">
        <v>0</v>
      </c>
      <c r="K21" s="22">
        <v>1</v>
      </c>
      <c r="L21" s="22">
        <v>15</v>
      </c>
      <c r="M21" s="22">
        <v>0</v>
      </c>
      <c r="N21" s="21">
        <f t="shared" si="8"/>
        <v>19</v>
      </c>
      <c r="O21">
        <f t="shared" si="9"/>
        <v>0</v>
      </c>
    </row>
    <row r="22" spans="1:15" ht="15.75" customHeight="1">
      <c r="A22" s="10">
        <f t="shared" si="7"/>
        <v>12</v>
      </c>
      <c r="B22" s="11" t="s">
        <v>2649</v>
      </c>
      <c r="C22" s="11" t="s">
        <v>2377</v>
      </c>
      <c r="D22" s="17" t="s">
        <v>2342</v>
      </c>
      <c r="E22" s="17" t="s">
        <v>2341</v>
      </c>
      <c r="F22" s="17" t="s">
        <v>2650</v>
      </c>
      <c r="G22" s="17" t="s">
        <v>2683</v>
      </c>
      <c r="H22" s="21">
        <v>6</v>
      </c>
      <c r="I22" s="21">
        <v>26</v>
      </c>
      <c r="J22" s="21">
        <v>1</v>
      </c>
      <c r="K22" s="21">
        <v>1</v>
      </c>
      <c r="L22" s="21">
        <v>15</v>
      </c>
      <c r="M22" s="21">
        <v>0</v>
      </c>
      <c r="N22" s="21">
        <f t="shared" si="8"/>
        <v>41</v>
      </c>
      <c r="O22">
        <f t="shared" si="9"/>
        <v>1</v>
      </c>
    </row>
    <row r="23" spans="1:15" ht="15.75" customHeight="1">
      <c r="A23" s="10">
        <f t="shared" si="7"/>
        <v>11</v>
      </c>
      <c r="B23" s="12" t="s">
        <v>2888</v>
      </c>
      <c r="C23" s="12" t="s">
        <v>2377</v>
      </c>
      <c r="D23" s="18" t="s">
        <v>2342</v>
      </c>
      <c r="E23" s="18" t="s">
        <v>2391</v>
      </c>
      <c r="F23" s="18" t="s">
        <v>2367</v>
      </c>
      <c r="G23" s="18" t="s">
        <v>2397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1">
        <f t="shared" si="8"/>
        <v>0</v>
      </c>
      <c r="O23">
        <f t="shared" si="9"/>
        <v>0</v>
      </c>
    </row>
    <row r="24" spans="1:15" ht="15.75" customHeight="1">
      <c r="A24" s="10">
        <f t="shared" si="7"/>
        <v>10</v>
      </c>
      <c r="B24" s="11" t="s">
        <v>2651</v>
      </c>
      <c r="C24" s="11" t="s">
        <v>2377</v>
      </c>
      <c r="D24" s="17">
        <v>0</v>
      </c>
      <c r="E24" s="17" t="s">
        <v>2343</v>
      </c>
      <c r="F24" s="17" t="s">
        <v>2652</v>
      </c>
      <c r="G24" s="17" t="s">
        <v>2488</v>
      </c>
      <c r="H24" s="21">
        <v>3</v>
      </c>
      <c r="I24" s="21">
        <v>19</v>
      </c>
      <c r="J24" s="21">
        <v>0</v>
      </c>
      <c r="K24" s="21">
        <v>1</v>
      </c>
      <c r="L24" s="21">
        <v>7</v>
      </c>
      <c r="M24" s="21">
        <v>0</v>
      </c>
      <c r="N24" s="21">
        <f t="shared" si="8"/>
        <v>26</v>
      </c>
      <c r="O24">
        <f t="shared" si="9"/>
        <v>0</v>
      </c>
    </row>
    <row r="25" spans="1:15" ht="15.75" customHeight="1">
      <c r="A25" s="10">
        <f t="shared" si="7"/>
        <v>9</v>
      </c>
      <c r="B25" s="12" t="s">
        <v>2653</v>
      </c>
      <c r="C25" s="12" t="s">
        <v>2377</v>
      </c>
      <c r="D25" s="18">
        <v>0</v>
      </c>
      <c r="E25" s="18" t="s">
        <v>792</v>
      </c>
      <c r="F25" s="18" t="s">
        <v>2490</v>
      </c>
      <c r="G25" s="18" t="s">
        <v>2364</v>
      </c>
      <c r="H25" s="22">
        <v>0</v>
      </c>
      <c r="I25" s="22">
        <v>0</v>
      </c>
      <c r="J25" s="22">
        <v>0</v>
      </c>
      <c r="K25" s="22">
        <v>1</v>
      </c>
      <c r="L25" s="22">
        <v>3</v>
      </c>
      <c r="M25" s="22">
        <v>0</v>
      </c>
      <c r="N25" s="21">
        <f t="shared" si="8"/>
        <v>3</v>
      </c>
      <c r="O25">
        <f t="shared" si="9"/>
        <v>0</v>
      </c>
    </row>
    <row r="26" spans="1:15" ht="15.75" customHeight="1">
      <c r="A26" s="10">
        <f t="shared" si="7"/>
        <v>8</v>
      </c>
      <c r="B26" s="11" t="s">
        <v>2654</v>
      </c>
      <c r="C26" s="11" t="s">
        <v>2377</v>
      </c>
      <c r="D26" s="17" t="s">
        <v>2342</v>
      </c>
      <c r="E26" s="17" t="s">
        <v>2647</v>
      </c>
      <c r="F26" s="17" t="s">
        <v>2655</v>
      </c>
      <c r="G26" s="17" t="s">
        <v>2429</v>
      </c>
      <c r="H26" s="21">
        <v>0</v>
      </c>
      <c r="I26" s="21">
        <v>0</v>
      </c>
      <c r="J26" s="21">
        <v>0</v>
      </c>
      <c r="K26" s="21">
        <v>3</v>
      </c>
      <c r="L26" s="21">
        <v>22</v>
      </c>
      <c r="M26" s="21">
        <v>0</v>
      </c>
      <c r="N26" s="21">
        <f t="shared" si="8"/>
        <v>22</v>
      </c>
      <c r="O26">
        <f t="shared" si="9"/>
        <v>0</v>
      </c>
    </row>
    <row r="27" spans="1:15" ht="15.75" customHeight="1">
      <c r="A27" s="10">
        <f t="shared" si="7"/>
        <v>7</v>
      </c>
      <c r="B27" s="12" t="s">
        <v>2656</v>
      </c>
      <c r="C27" s="12" t="s">
        <v>2377</v>
      </c>
      <c r="D27" s="18" t="s">
        <v>2342</v>
      </c>
      <c r="E27" s="18" t="s">
        <v>2496</v>
      </c>
      <c r="F27" s="18" t="s">
        <v>2360</v>
      </c>
      <c r="G27" s="18" t="s">
        <v>2491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1">
        <f t="shared" si="8"/>
        <v>0</v>
      </c>
      <c r="O27">
        <f t="shared" si="9"/>
        <v>0</v>
      </c>
    </row>
    <row r="28" spans="1:15" ht="15.75" customHeight="1">
      <c r="A28" s="10">
        <f t="shared" si="7"/>
        <v>6</v>
      </c>
      <c r="B28" s="11" t="s">
        <v>2657</v>
      </c>
      <c r="C28" s="11" t="s">
        <v>2377</v>
      </c>
      <c r="D28" s="17">
        <v>0</v>
      </c>
      <c r="E28" s="17" t="s">
        <v>2391</v>
      </c>
      <c r="F28" s="17" t="s">
        <v>2658</v>
      </c>
      <c r="G28" s="17" t="s">
        <v>2441</v>
      </c>
      <c r="H28" s="21">
        <v>6</v>
      </c>
      <c r="I28" s="21">
        <v>38</v>
      </c>
      <c r="J28" s="21">
        <v>0</v>
      </c>
      <c r="K28" s="21">
        <v>1</v>
      </c>
      <c r="L28" s="21">
        <v>5</v>
      </c>
      <c r="M28" s="21">
        <v>0</v>
      </c>
      <c r="N28" s="21">
        <f t="shared" si="8"/>
        <v>43</v>
      </c>
      <c r="O28">
        <f t="shared" si="9"/>
        <v>0</v>
      </c>
    </row>
    <row r="29" spans="1:15" ht="15.75" customHeight="1">
      <c r="A29" s="10">
        <f t="shared" si="7"/>
        <v>5</v>
      </c>
      <c r="B29" s="12" t="s">
        <v>2659</v>
      </c>
      <c r="C29" s="12" t="s">
        <v>2377</v>
      </c>
      <c r="D29" s="18" t="s">
        <v>2342</v>
      </c>
      <c r="E29" s="18" t="s">
        <v>2430</v>
      </c>
      <c r="F29" s="18" t="s">
        <v>2660</v>
      </c>
      <c r="G29" s="18" t="s">
        <v>2643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1">
        <f t="shared" si="8"/>
        <v>0</v>
      </c>
      <c r="O29">
        <f t="shared" si="9"/>
        <v>0</v>
      </c>
    </row>
    <row r="30" spans="1:15" ht="15.75" customHeight="1">
      <c r="A30" s="10">
        <f t="shared" si="7"/>
        <v>4</v>
      </c>
      <c r="B30" s="11" t="s">
        <v>2853</v>
      </c>
      <c r="C30" s="11" t="s">
        <v>2377</v>
      </c>
      <c r="D30" s="17" t="s">
        <v>2342</v>
      </c>
      <c r="E30" s="17" t="s">
        <v>2403</v>
      </c>
      <c r="F30" s="17" t="s">
        <v>3038</v>
      </c>
      <c r="G30" s="17" t="s">
        <v>2632</v>
      </c>
      <c r="H30" s="21">
        <v>3</v>
      </c>
      <c r="I30" s="21">
        <v>5</v>
      </c>
      <c r="J30" s="21">
        <v>0</v>
      </c>
      <c r="K30" s="21">
        <v>0</v>
      </c>
      <c r="L30" s="21">
        <v>0</v>
      </c>
      <c r="M30" s="21">
        <v>0</v>
      </c>
      <c r="N30" s="21">
        <f t="shared" si="8"/>
        <v>5</v>
      </c>
      <c r="O30">
        <f t="shared" si="9"/>
        <v>0</v>
      </c>
    </row>
    <row r="31" spans="1:15" ht="15.75" customHeight="1">
      <c r="A31" s="10">
        <f t="shared" si="7"/>
        <v>3</v>
      </c>
      <c r="B31" s="12" t="s">
        <v>2661</v>
      </c>
      <c r="C31" s="12" t="s">
        <v>2377</v>
      </c>
      <c r="D31" s="18">
        <v>0</v>
      </c>
      <c r="E31" s="18" t="s">
        <v>2415</v>
      </c>
      <c r="F31" s="18" t="s">
        <v>2662</v>
      </c>
      <c r="G31" s="18" t="s">
        <v>2677</v>
      </c>
      <c r="H31" s="22">
        <v>10</v>
      </c>
      <c r="I31" s="22">
        <v>46</v>
      </c>
      <c r="J31" s="22">
        <v>0</v>
      </c>
      <c r="K31" s="22">
        <v>4</v>
      </c>
      <c r="L31" s="22">
        <v>27</v>
      </c>
      <c r="M31" s="22">
        <v>0</v>
      </c>
      <c r="N31" s="21">
        <f t="shared" si="8"/>
        <v>73</v>
      </c>
      <c r="O31">
        <f t="shared" si="9"/>
        <v>0</v>
      </c>
    </row>
    <row r="32" spans="1:15" ht="15.75" customHeight="1">
      <c r="A32" s="10">
        <f t="shared" si="7"/>
        <v>2</v>
      </c>
      <c r="B32" s="11" t="s">
        <v>2663</v>
      </c>
      <c r="C32" s="11" t="s">
        <v>2377</v>
      </c>
      <c r="D32" s="17">
        <v>0</v>
      </c>
      <c r="E32" s="17" t="s">
        <v>2352</v>
      </c>
      <c r="F32" s="17" t="s">
        <v>2664</v>
      </c>
      <c r="G32" s="17" t="s">
        <v>2643</v>
      </c>
      <c r="H32" s="21">
        <v>0</v>
      </c>
      <c r="I32" s="21">
        <v>0</v>
      </c>
      <c r="J32" s="21">
        <v>0</v>
      </c>
      <c r="K32" s="21">
        <v>1</v>
      </c>
      <c r="L32" s="21">
        <v>2</v>
      </c>
      <c r="M32" s="21">
        <v>0</v>
      </c>
      <c r="N32" s="21">
        <f t="shared" si="8"/>
        <v>2</v>
      </c>
      <c r="O32">
        <f t="shared" si="9"/>
        <v>0</v>
      </c>
    </row>
    <row r="33" spans="1:15" ht="15.75" customHeight="1">
      <c r="A33" s="10">
        <f t="shared" si="7"/>
        <v>1</v>
      </c>
      <c r="B33" s="12" t="s">
        <v>2665</v>
      </c>
      <c r="C33" s="12" t="s">
        <v>2377</v>
      </c>
      <c r="D33" s="18">
        <v>0</v>
      </c>
      <c r="E33" s="18" t="s">
        <v>2468</v>
      </c>
      <c r="F33" s="18" t="s">
        <v>2666</v>
      </c>
      <c r="G33" s="18" t="s">
        <v>2434</v>
      </c>
      <c r="H33" s="22">
        <v>13</v>
      </c>
      <c r="I33" s="22">
        <v>78</v>
      </c>
      <c r="J33" s="22">
        <v>0</v>
      </c>
      <c r="K33" s="22">
        <v>4</v>
      </c>
      <c r="L33" s="22">
        <v>16</v>
      </c>
      <c r="M33" s="22">
        <v>0</v>
      </c>
      <c r="N33" s="21">
        <f t="shared" si="8"/>
        <v>94</v>
      </c>
      <c r="O33">
        <f t="shared" si="9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263">
    <outlinePr summaryBelow="0" summaryRight="0"/>
  </sheetPr>
  <dimension ref="A1:Q1002"/>
  <sheetViews>
    <sheetView workbookViewId="0">
      <selection activeCell="H10" sqref="H10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6.5</v>
      </c>
      <c r="I2" s="5">
        <v>24.5</v>
      </c>
      <c r="J2" s="5">
        <v>0.5</v>
      </c>
      <c r="K2" s="2">
        <v>5</v>
      </c>
      <c r="L2" s="2">
        <v>50.5</v>
      </c>
      <c r="M2" s="2">
        <v>0.5</v>
      </c>
      <c r="N2" s="5">
        <v>100.5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0.6</v>
      </c>
      <c r="I3" s="7">
        <f t="shared" si="1"/>
        <v>0.5</v>
      </c>
      <c r="J3" s="7">
        <f t="shared" si="1"/>
        <v>0.8</v>
      </c>
      <c r="K3" s="7">
        <f t="shared" si="1"/>
        <v>1</v>
      </c>
      <c r="L3" s="7">
        <f t="shared" si="1"/>
        <v>1</v>
      </c>
      <c r="M3" s="7">
        <f t="shared" si="1"/>
        <v>1</v>
      </c>
      <c r="N3" s="7">
        <f t="shared" si="1"/>
        <v>1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O4" si="2">IF(H3&gt;0.5, 100/(1-1/H3),100/H3-100)</f>
        <v>-149.99999999999997</v>
      </c>
      <c r="I4" s="8">
        <f t="shared" si="2"/>
        <v>100</v>
      </c>
      <c r="J4" s="8">
        <f t="shared" si="2"/>
        <v>-400</v>
      </c>
      <c r="K4" s="8" t="e">
        <f t="shared" si="2"/>
        <v>#DIV/0!</v>
      </c>
      <c r="L4" s="8" t="e">
        <f t="shared" si="2"/>
        <v>#DIV/0!</v>
      </c>
      <c r="M4" s="8" t="e">
        <f t="shared" si="2"/>
        <v>#DIV/0!</v>
      </c>
      <c r="N4" s="8" t="e">
        <f t="shared" si="2"/>
        <v>#DIV/0!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0.6</v>
      </c>
      <c r="I5" s="7">
        <f t="shared" si="3"/>
        <v>0.4</v>
      </c>
      <c r="J5" s="7">
        <f t="shared" si="3"/>
        <v>0.6</v>
      </c>
      <c r="K5" s="7">
        <f t="shared" si="3"/>
        <v>1</v>
      </c>
      <c r="L5" s="7">
        <f t="shared" si="3"/>
        <v>1</v>
      </c>
      <c r="M5" s="7">
        <f t="shared" si="3"/>
        <v>1</v>
      </c>
      <c r="N5" s="7">
        <f t="shared" si="3"/>
        <v>1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>
        <f t="shared" ref="H6:O6" si="4">IF(H5&gt;0.5, 100/(1-1/H5),100/H5-100)</f>
        <v>-149.99999999999997</v>
      </c>
      <c r="I6" s="8">
        <f t="shared" si="4"/>
        <v>150</v>
      </c>
      <c r="J6" s="8">
        <f t="shared" si="4"/>
        <v>-149.99999999999997</v>
      </c>
      <c r="K6" s="8" t="e">
        <f t="shared" si="4"/>
        <v>#DIV/0!</v>
      </c>
      <c r="L6" s="8" t="e">
        <f t="shared" si="4"/>
        <v>#DIV/0!</v>
      </c>
      <c r="M6" s="8" t="e">
        <f t="shared" si="4"/>
        <v>#DIV/0!</v>
      </c>
      <c r="N6" s="8" t="e">
        <f t="shared" si="4"/>
        <v>#DIV/0!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0.6</v>
      </c>
      <c r="I7" s="7">
        <f t="shared" si="5"/>
        <v>0.6</v>
      </c>
      <c r="J7" s="7">
        <f t="shared" si="5"/>
        <v>1</v>
      </c>
      <c r="K7" s="7">
        <f t="shared" si="5"/>
        <v>1</v>
      </c>
      <c r="L7" s="7">
        <f t="shared" si="5"/>
        <v>1</v>
      </c>
      <c r="M7" s="7">
        <f t="shared" si="5"/>
        <v>1</v>
      </c>
      <c r="N7" s="7">
        <f t="shared" si="5"/>
        <v>1</v>
      </c>
      <c r="O7" s="7">
        <f t="shared" si="5"/>
        <v>1</v>
      </c>
    </row>
    <row r="8" spans="1:17" ht="15.75" customHeight="1">
      <c r="A8" s="1"/>
      <c r="B8" t="s">
        <v>836</v>
      </c>
      <c r="F8" s="8"/>
      <c r="G8" s="3" t="s">
        <v>2318</v>
      </c>
      <c r="H8" s="8">
        <f t="shared" ref="H8:O8" si="6">IF(H7&gt;0.5, 100/(1-1/H7),100/H7-100)</f>
        <v>-149.99999999999997</v>
      </c>
      <c r="I8" s="8">
        <f t="shared" si="6"/>
        <v>-149.99999999999997</v>
      </c>
      <c r="J8" s="8" t="e">
        <f t="shared" si="6"/>
        <v>#DIV/0!</v>
      </c>
      <c r="K8" s="8" t="e">
        <f t="shared" si="6"/>
        <v>#DIV/0!</v>
      </c>
      <c r="L8" s="8" t="e">
        <f t="shared" si="6"/>
        <v>#DIV/0!</v>
      </c>
      <c r="M8" s="8" t="e">
        <f t="shared" si="6"/>
        <v>#DIV/0!</v>
      </c>
      <c r="N8" s="8" t="e">
        <f t="shared" si="6"/>
        <v>#DIV/0!</v>
      </c>
      <c r="O8" s="8" t="e">
        <f t="shared" si="6"/>
        <v>#DIV/0!</v>
      </c>
    </row>
    <row r="9" spans="1:17" ht="15.75" customHeight="1">
      <c r="A9" s="1"/>
      <c r="B9" s="1" t="s">
        <v>3050</v>
      </c>
      <c r="C9" s="1"/>
      <c r="D9" s="14"/>
      <c r="E9" s="14"/>
      <c r="F9" s="14"/>
      <c r="G9" s="23" t="s">
        <v>2321</v>
      </c>
      <c r="H9" s="24">
        <f>INDEX(espn!$F:$F,MATCH(B8,espn!$A:$A,0),1)</f>
        <v>7</v>
      </c>
      <c r="I9" s="24">
        <f>INDEX(espn!$G:$G,MATCH(B8,espn!$A:$A,0),1)</f>
        <v>29</v>
      </c>
      <c r="J9" s="24"/>
      <c r="K9" s="24">
        <f>INDEX(espn!$I:$I,MATCH(B8,espn!$A:$A,0),1)</f>
        <v>2</v>
      </c>
      <c r="L9" s="24">
        <f>INDEX(espn!$J:$J,MATCH(B8,espn!$A:$A,0),1)</f>
        <v>13</v>
      </c>
      <c r="M9" s="24"/>
      <c r="N9" s="24">
        <f>I9+L9</f>
        <v>42</v>
      </c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22</v>
      </c>
      <c r="B12" s="11" t="s">
        <v>2402</v>
      </c>
      <c r="C12" s="11" t="s">
        <v>2343</v>
      </c>
      <c r="D12" s="17">
        <v>0</v>
      </c>
      <c r="E12" s="17" t="s">
        <v>2347</v>
      </c>
      <c r="F12" s="17" t="s">
        <v>3051</v>
      </c>
      <c r="G12" s="17" t="s">
        <v>2594</v>
      </c>
      <c r="H12" s="21">
        <v>15</v>
      </c>
      <c r="I12" s="21">
        <v>70</v>
      </c>
      <c r="J12" s="21">
        <v>0</v>
      </c>
      <c r="K12" s="21">
        <v>1</v>
      </c>
      <c r="L12" s="21">
        <v>6</v>
      </c>
      <c r="M12" s="21">
        <v>0</v>
      </c>
      <c r="N12" s="21">
        <f t="shared" ref="N12:N43" si="8">L12+I12</f>
        <v>76</v>
      </c>
      <c r="O12">
        <f t="shared" ref="O12:O43" si="9">M12+J12</f>
        <v>0</v>
      </c>
    </row>
    <row r="13" spans="1:17" ht="15.75" customHeight="1">
      <c r="A13" s="10">
        <f t="shared" si="7"/>
        <v>21</v>
      </c>
      <c r="B13" s="12" t="s">
        <v>2406</v>
      </c>
      <c r="C13" s="12" t="s">
        <v>2343</v>
      </c>
      <c r="D13" s="18" t="s">
        <v>2342</v>
      </c>
      <c r="E13" s="18" t="s">
        <v>2548</v>
      </c>
      <c r="F13" s="18" t="s">
        <v>3052</v>
      </c>
      <c r="G13" s="18" t="s">
        <v>2753</v>
      </c>
      <c r="H13" s="22">
        <v>8</v>
      </c>
      <c r="I13" s="22">
        <v>23</v>
      </c>
      <c r="J13" s="22">
        <v>0</v>
      </c>
      <c r="K13" s="22">
        <v>3</v>
      </c>
      <c r="L13" s="22">
        <v>12</v>
      </c>
      <c r="M13" s="22">
        <v>0</v>
      </c>
      <c r="N13" s="21">
        <f t="shared" si="8"/>
        <v>35</v>
      </c>
      <c r="O13">
        <f t="shared" si="9"/>
        <v>0</v>
      </c>
    </row>
    <row r="14" spans="1:17" ht="15.75" customHeight="1">
      <c r="A14" s="10">
        <f t="shared" si="7"/>
        <v>20</v>
      </c>
      <c r="B14" s="11" t="s">
        <v>2409</v>
      </c>
      <c r="C14" s="11" t="s">
        <v>2343</v>
      </c>
      <c r="D14" s="17" t="s">
        <v>2342</v>
      </c>
      <c r="E14" s="17" t="s">
        <v>2430</v>
      </c>
      <c r="F14" s="17" t="s">
        <v>2478</v>
      </c>
      <c r="G14" s="17" t="s">
        <v>2590</v>
      </c>
      <c r="H14" s="21">
        <v>17</v>
      </c>
      <c r="I14" s="21">
        <v>66</v>
      </c>
      <c r="J14" s="21">
        <v>0</v>
      </c>
      <c r="K14" s="21">
        <v>8</v>
      </c>
      <c r="L14" s="21">
        <v>55</v>
      </c>
      <c r="M14" s="21">
        <v>0</v>
      </c>
      <c r="N14" s="21">
        <f t="shared" si="8"/>
        <v>121</v>
      </c>
      <c r="O14">
        <f t="shared" si="9"/>
        <v>0</v>
      </c>
    </row>
    <row r="15" spans="1:17" ht="15.75" customHeight="1">
      <c r="A15" s="10">
        <f t="shared" si="7"/>
        <v>19</v>
      </c>
      <c r="B15" s="12" t="s">
        <v>2481</v>
      </c>
      <c r="C15" s="12" t="s">
        <v>2343</v>
      </c>
      <c r="D15" s="18">
        <v>0</v>
      </c>
      <c r="E15" s="18" t="s">
        <v>287</v>
      </c>
      <c r="F15" s="18" t="s">
        <v>3053</v>
      </c>
      <c r="G15" s="18" t="s">
        <v>2528</v>
      </c>
      <c r="H15" s="22">
        <v>18</v>
      </c>
      <c r="I15" s="22">
        <v>34</v>
      </c>
      <c r="J15" s="22">
        <v>1</v>
      </c>
      <c r="K15" s="22">
        <v>4</v>
      </c>
      <c r="L15" s="22">
        <v>34</v>
      </c>
      <c r="M15" s="22">
        <v>0</v>
      </c>
      <c r="N15" s="21">
        <f t="shared" si="8"/>
        <v>68</v>
      </c>
      <c r="O15">
        <f t="shared" si="9"/>
        <v>1</v>
      </c>
    </row>
    <row r="16" spans="1:17" ht="15.75" customHeight="1">
      <c r="A16" s="10">
        <f t="shared" si="7"/>
        <v>18</v>
      </c>
      <c r="B16" s="11" t="s">
        <v>2470</v>
      </c>
      <c r="C16" s="11" t="s">
        <v>2343</v>
      </c>
      <c r="D16" s="17" t="s">
        <v>2342</v>
      </c>
      <c r="E16" s="17" t="s">
        <v>2395</v>
      </c>
      <c r="F16" s="17" t="s">
        <v>2616</v>
      </c>
      <c r="G16" s="17" t="s">
        <v>2389</v>
      </c>
      <c r="H16" s="21">
        <v>18</v>
      </c>
      <c r="I16" s="21">
        <v>59</v>
      </c>
      <c r="J16" s="21">
        <v>1</v>
      </c>
      <c r="K16" s="21">
        <v>2</v>
      </c>
      <c r="L16" s="21">
        <v>33</v>
      </c>
      <c r="M16" s="21">
        <v>0</v>
      </c>
      <c r="N16" s="21">
        <f t="shared" si="8"/>
        <v>92</v>
      </c>
      <c r="O16">
        <f t="shared" si="9"/>
        <v>1</v>
      </c>
    </row>
    <row r="17" spans="1:15" ht="15.75" customHeight="1">
      <c r="A17" s="10">
        <f t="shared" si="7"/>
        <v>17</v>
      </c>
      <c r="B17" s="12" t="s">
        <v>2471</v>
      </c>
      <c r="C17" s="12" t="s">
        <v>2343</v>
      </c>
      <c r="D17" s="18">
        <v>0</v>
      </c>
      <c r="E17" s="18" t="s">
        <v>2399</v>
      </c>
      <c r="F17" s="18" t="s">
        <v>2457</v>
      </c>
      <c r="G17" s="18" t="s">
        <v>2357</v>
      </c>
      <c r="H17" s="22">
        <v>12</v>
      </c>
      <c r="I17" s="22">
        <v>49</v>
      </c>
      <c r="J17" s="22">
        <v>0</v>
      </c>
      <c r="K17" s="22">
        <v>5</v>
      </c>
      <c r="L17" s="22">
        <v>59</v>
      </c>
      <c r="M17" s="22">
        <v>0</v>
      </c>
      <c r="N17" s="21">
        <f t="shared" si="8"/>
        <v>108</v>
      </c>
      <c r="O17">
        <f t="shared" si="9"/>
        <v>0</v>
      </c>
    </row>
    <row r="18" spans="1:15" ht="15.75" customHeight="1">
      <c r="A18" s="10">
        <f t="shared" si="7"/>
        <v>16</v>
      </c>
      <c r="B18" s="11" t="s">
        <v>2412</v>
      </c>
      <c r="C18" s="11" t="s">
        <v>2343</v>
      </c>
      <c r="D18" s="17" t="s">
        <v>2342</v>
      </c>
      <c r="E18" s="17" t="s">
        <v>2474</v>
      </c>
      <c r="F18" s="17" t="s">
        <v>3054</v>
      </c>
      <c r="G18" s="17" t="s">
        <v>2524</v>
      </c>
      <c r="H18" s="21">
        <v>10</v>
      </c>
      <c r="I18" s="21">
        <v>32</v>
      </c>
      <c r="J18" s="21">
        <v>0</v>
      </c>
      <c r="K18" s="21">
        <v>4</v>
      </c>
      <c r="L18" s="21">
        <v>35</v>
      </c>
      <c r="M18" s="21">
        <v>0</v>
      </c>
      <c r="N18" s="21">
        <f t="shared" si="8"/>
        <v>67</v>
      </c>
      <c r="O18">
        <f t="shared" si="9"/>
        <v>0</v>
      </c>
    </row>
    <row r="19" spans="1:15" ht="15.75" customHeight="1">
      <c r="A19" s="10">
        <f t="shared" si="7"/>
        <v>15</v>
      </c>
      <c r="B19" s="12" t="s">
        <v>2417</v>
      </c>
      <c r="C19" s="12" t="s">
        <v>2343</v>
      </c>
      <c r="D19" s="18" t="s">
        <v>2342</v>
      </c>
      <c r="E19" s="18" t="s">
        <v>2494</v>
      </c>
      <c r="F19" s="18" t="s">
        <v>2781</v>
      </c>
      <c r="G19" s="18" t="s">
        <v>2524</v>
      </c>
      <c r="H19" s="22">
        <v>21</v>
      </c>
      <c r="I19" s="22">
        <v>87</v>
      </c>
      <c r="J19" s="22">
        <v>0</v>
      </c>
      <c r="K19" s="22">
        <v>2</v>
      </c>
      <c r="L19" s="22">
        <v>1</v>
      </c>
      <c r="M19" s="22">
        <v>0</v>
      </c>
      <c r="N19" s="21">
        <f t="shared" si="8"/>
        <v>88</v>
      </c>
      <c r="O19">
        <f t="shared" si="9"/>
        <v>0</v>
      </c>
    </row>
    <row r="20" spans="1:15" ht="15.75" customHeight="1">
      <c r="A20" s="10">
        <f t="shared" si="7"/>
        <v>14</v>
      </c>
      <c r="B20" s="11" t="s">
        <v>2419</v>
      </c>
      <c r="C20" s="11" t="s">
        <v>2343</v>
      </c>
      <c r="D20" s="17">
        <v>0</v>
      </c>
      <c r="E20" s="17" t="s">
        <v>2479</v>
      </c>
      <c r="F20" s="17" t="s">
        <v>2723</v>
      </c>
      <c r="G20" s="17" t="s">
        <v>2432</v>
      </c>
      <c r="H20" s="21">
        <v>25</v>
      </c>
      <c r="I20" s="21">
        <v>72</v>
      </c>
      <c r="J20" s="21">
        <v>0</v>
      </c>
      <c r="K20" s="21">
        <v>4</v>
      </c>
      <c r="L20" s="21">
        <v>21</v>
      </c>
      <c r="M20" s="21">
        <v>0</v>
      </c>
      <c r="N20" s="21">
        <f t="shared" si="8"/>
        <v>93</v>
      </c>
      <c r="O20">
        <f t="shared" si="9"/>
        <v>0</v>
      </c>
    </row>
    <row r="21" spans="1:15" ht="15.75" customHeight="1">
      <c r="A21" s="10">
        <f t="shared" si="7"/>
        <v>13</v>
      </c>
      <c r="B21" s="12" t="s">
        <v>2422</v>
      </c>
      <c r="C21" s="12" t="s">
        <v>2343</v>
      </c>
      <c r="D21" s="18" t="s">
        <v>2342</v>
      </c>
      <c r="E21" s="18" t="s">
        <v>2341</v>
      </c>
      <c r="F21" s="18" t="s">
        <v>2958</v>
      </c>
      <c r="G21" s="18" t="s">
        <v>2565</v>
      </c>
      <c r="H21" s="22">
        <v>16</v>
      </c>
      <c r="I21" s="22">
        <v>41</v>
      </c>
      <c r="J21" s="22">
        <v>0</v>
      </c>
      <c r="K21" s="22">
        <v>5</v>
      </c>
      <c r="L21" s="22">
        <v>36</v>
      </c>
      <c r="M21" s="22">
        <v>0</v>
      </c>
      <c r="N21" s="21">
        <f t="shared" si="8"/>
        <v>77</v>
      </c>
      <c r="O21">
        <f t="shared" si="9"/>
        <v>0</v>
      </c>
    </row>
    <row r="22" spans="1:15" ht="15.75" customHeight="1">
      <c r="A22" s="10">
        <f t="shared" si="7"/>
        <v>12</v>
      </c>
      <c r="B22" s="11" t="s">
        <v>2639</v>
      </c>
      <c r="C22" s="11" t="s">
        <v>2343</v>
      </c>
      <c r="D22" s="17" t="s">
        <v>2342</v>
      </c>
      <c r="E22" s="17" t="s">
        <v>2341</v>
      </c>
      <c r="F22" s="17" t="s">
        <v>2691</v>
      </c>
      <c r="G22" s="17" t="s">
        <v>2357</v>
      </c>
      <c r="H22" s="21">
        <v>6</v>
      </c>
      <c r="I22" s="21">
        <v>14</v>
      </c>
      <c r="J22" s="21">
        <v>0</v>
      </c>
      <c r="K22" s="21">
        <v>2</v>
      </c>
      <c r="L22" s="21">
        <v>32</v>
      </c>
      <c r="M22" s="21">
        <v>0</v>
      </c>
      <c r="N22" s="21">
        <f t="shared" si="8"/>
        <v>46</v>
      </c>
      <c r="O22">
        <f t="shared" si="9"/>
        <v>0</v>
      </c>
    </row>
    <row r="23" spans="1:15" ht="15.75" customHeight="1">
      <c r="A23" s="10">
        <f t="shared" si="7"/>
        <v>11</v>
      </c>
      <c r="B23" s="12" t="s">
        <v>2646</v>
      </c>
      <c r="C23" s="12" t="s">
        <v>2343</v>
      </c>
      <c r="D23" s="18">
        <v>0</v>
      </c>
      <c r="E23" s="18" t="s">
        <v>2380</v>
      </c>
      <c r="F23" s="18" t="s">
        <v>2702</v>
      </c>
      <c r="G23" s="18" t="s">
        <v>2569</v>
      </c>
      <c r="H23" s="22">
        <v>13</v>
      </c>
      <c r="I23" s="22">
        <v>60</v>
      </c>
      <c r="J23" s="22">
        <v>0</v>
      </c>
      <c r="K23" s="22">
        <v>1</v>
      </c>
      <c r="L23" s="22">
        <v>7</v>
      </c>
      <c r="M23" s="22">
        <v>0</v>
      </c>
      <c r="N23" s="21">
        <f t="shared" si="8"/>
        <v>67</v>
      </c>
      <c r="O23">
        <f t="shared" si="9"/>
        <v>0</v>
      </c>
    </row>
    <row r="24" spans="1:15" ht="15.75" customHeight="1">
      <c r="A24" s="10">
        <f t="shared" si="7"/>
        <v>10</v>
      </c>
      <c r="B24" s="11" t="s">
        <v>2888</v>
      </c>
      <c r="C24" s="11" t="s">
        <v>2377</v>
      </c>
      <c r="D24" s="17" t="s">
        <v>2342</v>
      </c>
      <c r="E24" s="17" t="s">
        <v>2391</v>
      </c>
      <c r="F24" s="17" t="s">
        <v>2367</v>
      </c>
      <c r="G24" s="17" t="s">
        <v>2385</v>
      </c>
      <c r="H24" s="21">
        <v>6</v>
      </c>
      <c r="I24" s="21">
        <v>39</v>
      </c>
      <c r="J24" s="21">
        <v>0</v>
      </c>
      <c r="K24" s="21">
        <v>0</v>
      </c>
      <c r="L24" s="21">
        <v>0</v>
      </c>
      <c r="M24" s="21">
        <v>0</v>
      </c>
      <c r="N24" s="21">
        <f t="shared" si="8"/>
        <v>39</v>
      </c>
      <c r="O24">
        <f t="shared" si="9"/>
        <v>0</v>
      </c>
    </row>
    <row r="25" spans="1:15" ht="15.75" customHeight="1">
      <c r="A25" s="10">
        <f t="shared" si="7"/>
        <v>9</v>
      </c>
      <c r="B25" s="12" t="s">
        <v>2651</v>
      </c>
      <c r="C25" s="12" t="s">
        <v>2377</v>
      </c>
      <c r="D25" s="18">
        <v>0</v>
      </c>
      <c r="E25" s="18" t="s">
        <v>2343</v>
      </c>
      <c r="F25" s="18" t="s">
        <v>2652</v>
      </c>
      <c r="G25" s="18" t="s">
        <v>2429</v>
      </c>
      <c r="H25" s="22">
        <v>6</v>
      </c>
      <c r="I25" s="22">
        <v>7</v>
      </c>
      <c r="J25" s="22">
        <v>0</v>
      </c>
      <c r="K25" s="22">
        <v>3</v>
      </c>
      <c r="L25" s="22">
        <v>31</v>
      </c>
      <c r="M25" s="22">
        <v>0</v>
      </c>
      <c r="N25" s="21">
        <f t="shared" si="8"/>
        <v>38</v>
      </c>
      <c r="O25">
        <f t="shared" si="9"/>
        <v>0</v>
      </c>
    </row>
    <row r="26" spans="1:15" ht="15.75" customHeight="1">
      <c r="A26" s="10">
        <f t="shared" si="7"/>
        <v>8</v>
      </c>
      <c r="B26" s="11" t="s">
        <v>2653</v>
      </c>
      <c r="C26" s="11" t="s">
        <v>2377</v>
      </c>
      <c r="D26" s="17">
        <v>0</v>
      </c>
      <c r="E26" s="17" t="s">
        <v>792</v>
      </c>
      <c r="F26" s="17" t="s">
        <v>2490</v>
      </c>
      <c r="G26" s="17" t="s">
        <v>2361</v>
      </c>
      <c r="H26" s="21">
        <v>4</v>
      </c>
      <c r="I26" s="21">
        <v>8</v>
      </c>
      <c r="J26" s="21">
        <v>0</v>
      </c>
      <c r="K26" s="21">
        <v>1</v>
      </c>
      <c r="L26" s="21">
        <v>-5</v>
      </c>
      <c r="M26" s="21">
        <v>0</v>
      </c>
      <c r="N26" s="21">
        <f t="shared" si="8"/>
        <v>3</v>
      </c>
      <c r="O26">
        <f t="shared" si="9"/>
        <v>0</v>
      </c>
    </row>
    <row r="27" spans="1:15" ht="15.75" customHeight="1">
      <c r="A27" s="10">
        <f t="shared" si="7"/>
        <v>7</v>
      </c>
      <c r="B27" s="12" t="s">
        <v>2654</v>
      </c>
      <c r="C27" s="12" t="s">
        <v>2377</v>
      </c>
      <c r="D27" s="18" t="s">
        <v>2342</v>
      </c>
      <c r="E27" s="18" t="s">
        <v>2647</v>
      </c>
      <c r="F27" s="18" t="s">
        <v>2655</v>
      </c>
      <c r="G27" s="18" t="s">
        <v>2429</v>
      </c>
      <c r="H27" s="22">
        <v>7</v>
      </c>
      <c r="I27" s="22">
        <v>25</v>
      </c>
      <c r="J27" s="22">
        <v>1</v>
      </c>
      <c r="K27" s="22">
        <v>1</v>
      </c>
      <c r="L27" s="22">
        <v>11</v>
      </c>
      <c r="M27" s="22">
        <v>0</v>
      </c>
      <c r="N27" s="21">
        <f t="shared" si="8"/>
        <v>36</v>
      </c>
      <c r="O27">
        <f t="shared" si="9"/>
        <v>1</v>
      </c>
    </row>
    <row r="28" spans="1:15" ht="15.75" customHeight="1">
      <c r="A28" s="10">
        <f t="shared" si="7"/>
        <v>6</v>
      </c>
      <c r="B28" s="11" t="s">
        <v>2656</v>
      </c>
      <c r="C28" s="11" t="s">
        <v>2377</v>
      </c>
      <c r="D28" s="17" t="s">
        <v>2342</v>
      </c>
      <c r="E28" s="17" t="s">
        <v>2496</v>
      </c>
      <c r="F28" s="17" t="s">
        <v>2360</v>
      </c>
      <c r="G28" s="17" t="s">
        <v>2792</v>
      </c>
      <c r="H28" s="21">
        <v>5</v>
      </c>
      <c r="I28" s="21">
        <v>22</v>
      </c>
      <c r="J28" s="21">
        <v>0</v>
      </c>
      <c r="K28" s="21">
        <v>2</v>
      </c>
      <c r="L28" s="21">
        <v>10</v>
      </c>
      <c r="M28" s="21">
        <v>0</v>
      </c>
      <c r="N28" s="21">
        <f t="shared" si="8"/>
        <v>32</v>
      </c>
      <c r="O28">
        <f t="shared" si="9"/>
        <v>0</v>
      </c>
    </row>
    <row r="29" spans="1:15" ht="15.75" customHeight="1">
      <c r="A29" s="10">
        <f t="shared" si="7"/>
        <v>5</v>
      </c>
      <c r="B29" s="12" t="s">
        <v>2657</v>
      </c>
      <c r="C29" s="12" t="s">
        <v>2377</v>
      </c>
      <c r="D29" s="18">
        <v>0</v>
      </c>
      <c r="E29" s="18" t="s">
        <v>2391</v>
      </c>
      <c r="F29" s="18" t="s">
        <v>2658</v>
      </c>
      <c r="G29" s="18" t="s">
        <v>2438</v>
      </c>
      <c r="H29" s="22">
        <v>11</v>
      </c>
      <c r="I29" s="22">
        <v>40</v>
      </c>
      <c r="J29" s="22">
        <v>0</v>
      </c>
      <c r="K29" s="22">
        <v>2</v>
      </c>
      <c r="L29" s="22">
        <v>15</v>
      </c>
      <c r="M29" s="22">
        <v>0</v>
      </c>
      <c r="N29" s="21">
        <f t="shared" si="8"/>
        <v>55</v>
      </c>
      <c r="O29">
        <f t="shared" si="9"/>
        <v>0</v>
      </c>
    </row>
    <row r="30" spans="1:15" ht="15.75" customHeight="1">
      <c r="A30" s="10">
        <f t="shared" si="7"/>
        <v>4</v>
      </c>
      <c r="B30" s="11" t="s">
        <v>2659</v>
      </c>
      <c r="C30" s="11" t="s">
        <v>2377</v>
      </c>
      <c r="D30" s="17" t="s">
        <v>2342</v>
      </c>
      <c r="E30" s="17" t="s">
        <v>2430</v>
      </c>
      <c r="F30" s="17" t="s">
        <v>2660</v>
      </c>
      <c r="G30" s="17" t="s">
        <v>2458</v>
      </c>
      <c r="H30" s="21">
        <v>2</v>
      </c>
      <c r="I30" s="21">
        <v>21</v>
      </c>
      <c r="J30" s="21">
        <v>0</v>
      </c>
      <c r="K30" s="21">
        <v>2</v>
      </c>
      <c r="L30" s="21">
        <v>14</v>
      </c>
      <c r="M30" s="21">
        <v>0</v>
      </c>
      <c r="N30" s="21">
        <f t="shared" si="8"/>
        <v>35</v>
      </c>
      <c r="O30">
        <f t="shared" si="9"/>
        <v>0</v>
      </c>
    </row>
    <row r="31" spans="1:15" ht="15.75" customHeight="1">
      <c r="A31" s="10">
        <f t="shared" si="7"/>
        <v>3</v>
      </c>
      <c r="B31" s="12" t="s">
        <v>2853</v>
      </c>
      <c r="C31" s="12" t="s">
        <v>2377</v>
      </c>
      <c r="D31" s="18" t="s">
        <v>2342</v>
      </c>
      <c r="E31" s="18" t="s">
        <v>2403</v>
      </c>
      <c r="F31" s="18" t="s">
        <v>3038</v>
      </c>
      <c r="G31" s="18" t="s">
        <v>2683</v>
      </c>
      <c r="H31" s="22">
        <v>15</v>
      </c>
      <c r="I31" s="22">
        <v>62</v>
      </c>
      <c r="J31" s="22">
        <v>1</v>
      </c>
      <c r="K31" s="22">
        <v>1</v>
      </c>
      <c r="L31" s="22">
        <v>14</v>
      </c>
      <c r="M31" s="22">
        <v>0</v>
      </c>
      <c r="N31" s="21">
        <f t="shared" si="8"/>
        <v>76</v>
      </c>
      <c r="O31">
        <f t="shared" si="9"/>
        <v>1</v>
      </c>
    </row>
    <row r="32" spans="1:15" ht="15.75" customHeight="1">
      <c r="A32" s="10">
        <f t="shared" si="7"/>
        <v>2</v>
      </c>
      <c r="B32" s="11" t="s">
        <v>2661</v>
      </c>
      <c r="C32" s="11" t="s">
        <v>2377</v>
      </c>
      <c r="D32" s="17">
        <v>0</v>
      </c>
      <c r="E32" s="17" t="s">
        <v>2415</v>
      </c>
      <c r="F32" s="17" t="s">
        <v>2662</v>
      </c>
      <c r="G32" s="17" t="s">
        <v>2792</v>
      </c>
      <c r="H32" s="21">
        <v>7</v>
      </c>
      <c r="I32" s="21">
        <v>30</v>
      </c>
      <c r="J32" s="21">
        <v>0</v>
      </c>
      <c r="K32" s="21">
        <v>1</v>
      </c>
      <c r="L32" s="21">
        <v>9</v>
      </c>
      <c r="M32" s="21">
        <v>0</v>
      </c>
      <c r="N32" s="21">
        <f t="shared" si="8"/>
        <v>39</v>
      </c>
      <c r="O32">
        <f t="shared" si="9"/>
        <v>0</v>
      </c>
    </row>
    <row r="33" spans="1:15" ht="15.75" customHeight="1">
      <c r="A33" s="10">
        <f t="shared" si="7"/>
        <v>1</v>
      </c>
      <c r="B33" s="12" t="s">
        <v>2665</v>
      </c>
      <c r="C33" s="12" t="s">
        <v>2377</v>
      </c>
      <c r="D33" s="18">
        <v>0</v>
      </c>
      <c r="E33" s="18" t="s">
        <v>2468</v>
      </c>
      <c r="F33" s="18" t="s">
        <v>2666</v>
      </c>
      <c r="G33" s="18" t="s">
        <v>2637</v>
      </c>
      <c r="H33" s="22">
        <v>2</v>
      </c>
      <c r="I33" s="22">
        <v>6</v>
      </c>
      <c r="J33" s="22">
        <v>0</v>
      </c>
      <c r="K33" s="22">
        <v>0</v>
      </c>
      <c r="L33" s="22">
        <v>0</v>
      </c>
      <c r="M33" s="22">
        <v>0</v>
      </c>
      <c r="N33" s="21">
        <f t="shared" si="8"/>
        <v>6</v>
      </c>
      <c r="O33">
        <f t="shared" si="9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395">
    <outlinePr summaryBelow="0" summaryRight="0"/>
  </sheetPr>
  <dimension ref="A1:Q1002"/>
  <sheetViews>
    <sheetView topLeftCell="A5" workbookViewId="0">
      <selection activeCell="H28" sqref="H28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2.5</v>
      </c>
      <c r="I2" s="2">
        <v>20.5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0.3</v>
      </c>
      <c r="I3" s="7">
        <f>COUNTIFS($A$12:$A$99,"&lt;="&amp;$B$2,$H$12:$H$99,"&gt;-1",I12:I99,"&lt;"&amp;I$2)/COUNTIFS($H$12:$H$99,"&gt;-1",$A$12:$A$99,"&lt;="&amp;$B$2,I$12:I$99,"&lt;&gt;"&amp;I$2)</f>
        <v>0.2</v>
      </c>
      <c r="J3" s="7">
        <f>COUNTIFS($A$12:$A$99,"&lt;="&amp;$B$2,$H$12:$H$99,"&gt;-1",J12:J99,"&lt;"&amp;J$2)/COUNTIFS($H$12:$H$99,"&gt;-1",$A$12:$A$99,"&lt;="&amp;$B$2,J$12:J$99,"&lt;&gt;"&amp;J$2)</f>
        <v>0.8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233.33333333333337</v>
      </c>
      <c r="I4" s="8">
        <f>IF(I3&gt;0.5, 100/(1-1/I3),100/I3-100)</f>
        <v>400</v>
      </c>
      <c r="J4" s="8">
        <f>IF(J3&gt;0.5, 100/(1-1/J3),100/J3-100)</f>
        <v>-400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0.25</v>
      </c>
      <c r="I5" s="7">
        <f>COUNTIFS($A$12:$A$99,"&lt;="&amp;$B$2,$H$12:$H$99,"&gt;-1",$D$12:$D$99,"@*",I$12:I$99,"&lt;"&amp;I$2)/COUNTIFS($A$12:$A$99,"&lt;="&amp;$B$2,$H$12:$H$99,"&gt;-1",$D$12:$D$99,"@*",I$12:I$99,"&lt;&gt;"&amp;I$2)</f>
        <v>0.25</v>
      </c>
      <c r="J5" s="7">
        <f>COUNTIFS($A$12:$A$99,"&lt;="&amp;$B$2,$H$12:$H$99,"&gt;-1",$D$12:$D$99,"@*",J$12:J$99,"&lt;"&amp;J$2)/COUNTIFS($A$12:$A$99,"&lt;="&amp;$B$2,$H$12:$H$99,"&gt;-1",$D$12:$D$99,"@*",J$12:J$99,"&lt;&gt;"&amp;J$2)</f>
        <v>0.75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300</v>
      </c>
      <c r="I6" s="8">
        <f>IF(I5&gt;0.5, 100/(1-1/I5),100/I5-100)</f>
        <v>300</v>
      </c>
      <c r="J6" s="8">
        <f>IF(J5&gt;0.5, 100/(1-1/J5),100/J5-100)</f>
        <v>-300.00000000000006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0.33333333333333331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0.16666666666666666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0.83333333333333337</v>
      </c>
    </row>
    <row r="8" spans="1:17" ht="15.75" customHeight="1">
      <c r="A8" s="1"/>
      <c r="B8" t="s">
        <v>382</v>
      </c>
      <c r="D8" s="8"/>
      <c r="G8" s="3" t="s">
        <v>2318</v>
      </c>
      <c r="H8" s="8">
        <f>IF(H7&gt;0.5, 100/(1-1/H7),100/H7-100)</f>
        <v>200</v>
      </c>
      <c r="I8" s="8">
        <f>IF(I7&gt;0.5, 100/(1-1/I7),100/I7-100)</f>
        <v>500</v>
      </c>
      <c r="J8" s="8">
        <f>IF(J7&gt;0.5, 100/(1-1/J7),100/J7-100)</f>
        <v>-500.00000000000011</v>
      </c>
    </row>
    <row r="9" spans="1:17" ht="15.75" customHeight="1">
      <c r="A9" s="1"/>
      <c r="B9" s="1" t="s">
        <v>3055</v>
      </c>
      <c r="C9" s="1"/>
      <c r="D9" s="14"/>
      <c r="E9" s="14"/>
      <c r="F9" s="14"/>
      <c r="G9" s="23" t="s">
        <v>2321</v>
      </c>
      <c r="H9" s="24">
        <f>INDEX(espn!$I:$I,MATCH(B8,espn!$A:$A,0),1)</f>
        <v>3</v>
      </c>
      <c r="I9" s="24">
        <f>INDEX(espn!$J:$J,MATCH(B8,espn!$A:$A,0),1)</f>
        <v>42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2419</v>
      </c>
      <c r="C12" s="11" t="s">
        <v>2377</v>
      </c>
      <c r="D12" s="17" t="s">
        <v>2342</v>
      </c>
      <c r="E12" s="17" t="s">
        <v>2387</v>
      </c>
      <c r="F12" s="17" t="s">
        <v>2631</v>
      </c>
      <c r="G12" s="17" t="s">
        <v>2385</v>
      </c>
      <c r="H12" s="21">
        <v>0</v>
      </c>
      <c r="I12" s="21">
        <v>0</v>
      </c>
      <c r="J12" s="21">
        <v>0</v>
      </c>
    </row>
    <row r="13" spans="1:17" ht="15.75" customHeight="1">
      <c r="A13" s="10">
        <f t="shared" si="0"/>
        <v>21</v>
      </c>
      <c r="B13" s="12" t="s">
        <v>2422</v>
      </c>
      <c r="C13" s="12" t="s">
        <v>2377</v>
      </c>
      <c r="D13" s="18">
        <v>0</v>
      </c>
      <c r="E13" s="18" t="s">
        <v>2352</v>
      </c>
      <c r="F13" s="18" t="s">
        <v>2428</v>
      </c>
      <c r="G13" s="18" t="s">
        <v>2361</v>
      </c>
      <c r="H13" s="22">
        <v>1</v>
      </c>
      <c r="I13" s="22">
        <v>30</v>
      </c>
      <c r="J13" s="22">
        <v>0</v>
      </c>
    </row>
    <row r="14" spans="1:17" ht="15.75" customHeight="1">
      <c r="A14" s="10">
        <f t="shared" si="0"/>
        <v>20</v>
      </c>
      <c r="B14" s="11" t="s">
        <v>2633</v>
      </c>
      <c r="C14" s="11" t="s">
        <v>2377</v>
      </c>
      <c r="D14" s="17">
        <v>0</v>
      </c>
      <c r="E14" s="17" t="s">
        <v>2574</v>
      </c>
      <c r="F14" s="17" t="s">
        <v>2634</v>
      </c>
      <c r="G14" s="17" t="s">
        <v>2637</v>
      </c>
      <c r="H14" s="21">
        <v>2</v>
      </c>
      <c r="I14" s="21">
        <v>19</v>
      </c>
      <c r="J14" s="21">
        <v>0</v>
      </c>
    </row>
    <row r="15" spans="1:17" ht="15.75" customHeight="1">
      <c r="A15" s="10">
        <f t="shared" si="0"/>
        <v>19</v>
      </c>
      <c r="B15" s="12" t="s">
        <v>2635</v>
      </c>
      <c r="C15" s="12" t="s">
        <v>2377</v>
      </c>
      <c r="D15" s="18">
        <v>0</v>
      </c>
      <c r="E15" s="18" t="s">
        <v>2558</v>
      </c>
      <c r="F15" s="18" t="s">
        <v>2636</v>
      </c>
      <c r="G15" s="18" t="s">
        <v>2381</v>
      </c>
      <c r="H15" s="22">
        <v>1</v>
      </c>
      <c r="I15" s="22">
        <v>8</v>
      </c>
      <c r="J15" s="22">
        <v>0</v>
      </c>
    </row>
    <row r="16" spans="1:17" ht="15.75" customHeight="1">
      <c r="A16" s="10">
        <f t="shared" si="0"/>
        <v>18</v>
      </c>
      <c r="B16" s="11" t="s">
        <v>2638</v>
      </c>
      <c r="C16" s="11" t="s">
        <v>2377</v>
      </c>
      <c r="D16" s="17" t="s">
        <v>2510</v>
      </c>
      <c r="E16" s="17" t="s">
        <v>2366</v>
      </c>
      <c r="F16" s="17" t="s">
        <v>2557</v>
      </c>
      <c r="G16" s="17" t="s">
        <v>2552</v>
      </c>
      <c r="H16" s="21">
        <v>1</v>
      </c>
      <c r="I16" s="21">
        <v>2</v>
      </c>
      <c r="J16" s="21">
        <v>0</v>
      </c>
    </row>
    <row r="17" spans="1:10" ht="15.75" customHeight="1">
      <c r="A17" s="10">
        <f t="shared" si="0"/>
        <v>17</v>
      </c>
      <c r="B17" s="12" t="s">
        <v>2639</v>
      </c>
      <c r="C17" s="12" t="s">
        <v>2377</v>
      </c>
      <c r="D17" s="18">
        <v>0</v>
      </c>
      <c r="E17" s="18" t="s">
        <v>2574</v>
      </c>
      <c r="F17" s="18" t="s">
        <v>2640</v>
      </c>
      <c r="G17" s="18" t="s">
        <v>2364</v>
      </c>
      <c r="H17" s="22">
        <v>1</v>
      </c>
      <c r="I17" s="22">
        <v>6</v>
      </c>
      <c r="J17" s="22">
        <v>0</v>
      </c>
    </row>
    <row r="18" spans="1:10" ht="15.75" customHeight="1">
      <c r="A18" s="10">
        <f t="shared" si="0"/>
        <v>16</v>
      </c>
      <c r="B18" s="11" t="s">
        <v>2641</v>
      </c>
      <c r="C18" s="11" t="s">
        <v>2377</v>
      </c>
      <c r="D18" s="17" t="s">
        <v>2342</v>
      </c>
      <c r="E18" s="17" t="s">
        <v>2352</v>
      </c>
      <c r="F18" s="17" t="s">
        <v>2519</v>
      </c>
      <c r="G18" s="17" t="s">
        <v>2859</v>
      </c>
      <c r="H18" s="21">
        <v>2</v>
      </c>
      <c r="I18" s="21">
        <v>30</v>
      </c>
      <c r="J18" s="21">
        <v>0</v>
      </c>
    </row>
    <row r="19" spans="1:10" ht="15.75" customHeight="1">
      <c r="A19" s="10">
        <f t="shared" si="0"/>
        <v>15</v>
      </c>
      <c r="B19" s="12" t="s">
        <v>2642</v>
      </c>
      <c r="C19" s="12" t="s">
        <v>2377</v>
      </c>
      <c r="D19" s="18" t="s">
        <v>2342</v>
      </c>
      <c r="E19" s="18" t="s">
        <v>2494</v>
      </c>
      <c r="F19" s="18" t="s">
        <v>2640</v>
      </c>
      <c r="G19" s="18" t="s">
        <v>2536</v>
      </c>
      <c r="H19" s="22">
        <v>4</v>
      </c>
      <c r="I19" s="22">
        <v>81</v>
      </c>
      <c r="J19" s="22">
        <v>1</v>
      </c>
    </row>
    <row r="20" spans="1:10" ht="15.75" customHeight="1">
      <c r="A20" s="10">
        <f t="shared" si="0"/>
        <v>14</v>
      </c>
      <c r="B20" s="11" t="s">
        <v>2644</v>
      </c>
      <c r="C20" s="11" t="s">
        <v>2377</v>
      </c>
      <c r="D20" s="17">
        <v>0</v>
      </c>
      <c r="E20" s="17" t="s">
        <v>2347</v>
      </c>
      <c r="F20" s="17" t="s">
        <v>2645</v>
      </c>
      <c r="G20" s="17" t="s">
        <v>2534</v>
      </c>
      <c r="H20" s="21">
        <v>4</v>
      </c>
      <c r="I20" s="21">
        <v>27</v>
      </c>
      <c r="J20" s="21">
        <v>1</v>
      </c>
    </row>
    <row r="21" spans="1:10" ht="15.75" customHeight="1">
      <c r="A21" s="10">
        <f t="shared" si="0"/>
        <v>13</v>
      </c>
      <c r="B21" s="12" t="s">
        <v>2646</v>
      </c>
      <c r="C21" s="12" t="s">
        <v>2377</v>
      </c>
      <c r="D21" s="18">
        <v>0</v>
      </c>
      <c r="E21" s="18" t="s">
        <v>2647</v>
      </c>
      <c r="F21" s="18" t="s">
        <v>2648</v>
      </c>
      <c r="G21" s="18" t="s">
        <v>2565</v>
      </c>
      <c r="H21" s="22">
        <v>2</v>
      </c>
      <c r="I21" s="22">
        <v>50</v>
      </c>
      <c r="J21" s="22">
        <v>0</v>
      </c>
    </row>
    <row r="22" spans="1:10" ht="15.75" customHeight="1">
      <c r="A22" s="10">
        <f t="shared" si="0"/>
        <v>12</v>
      </c>
      <c r="B22" s="11" t="s">
        <v>2649</v>
      </c>
      <c r="C22" s="11" t="s">
        <v>2377</v>
      </c>
      <c r="D22" s="17" t="s">
        <v>2342</v>
      </c>
      <c r="E22" s="17" t="s">
        <v>2341</v>
      </c>
      <c r="F22" s="17" t="s">
        <v>2650</v>
      </c>
      <c r="G22" s="17" t="s">
        <v>2381</v>
      </c>
      <c r="H22" s="21">
        <v>0</v>
      </c>
      <c r="I22" s="21">
        <v>0</v>
      </c>
      <c r="J22" s="21">
        <v>0</v>
      </c>
    </row>
    <row r="23" spans="1:10" ht="15.75" customHeight="1">
      <c r="A23" s="10">
        <f t="shared" si="0"/>
        <v>11</v>
      </c>
      <c r="B23" s="12" t="s">
        <v>2888</v>
      </c>
      <c r="C23" s="12" t="s">
        <v>2377</v>
      </c>
      <c r="D23" s="18" t="s">
        <v>2342</v>
      </c>
      <c r="E23" s="18" t="s">
        <v>2391</v>
      </c>
      <c r="F23" s="18" t="s">
        <v>2367</v>
      </c>
      <c r="G23" s="18" t="s">
        <v>2505</v>
      </c>
      <c r="H23" s="22">
        <v>2</v>
      </c>
      <c r="I23" s="22">
        <v>57</v>
      </c>
      <c r="J23" s="22">
        <v>0</v>
      </c>
    </row>
    <row r="24" spans="1:10" ht="15.75" customHeight="1">
      <c r="A24" s="10">
        <f t="shared" si="0"/>
        <v>10</v>
      </c>
      <c r="B24" s="11" t="s">
        <v>2651</v>
      </c>
      <c r="C24" s="11" t="s">
        <v>2377</v>
      </c>
      <c r="D24" s="17">
        <v>0</v>
      </c>
      <c r="E24" s="17" t="s">
        <v>2343</v>
      </c>
      <c r="F24" s="17" t="s">
        <v>2652</v>
      </c>
      <c r="G24" s="17" t="s">
        <v>2860</v>
      </c>
      <c r="H24" s="21">
        <v>7</v>
      </c>
      <c r="I24" s="21">
        <v>96</v>
      </c>
      <c r="J24" s="21">
        <v>1</v>
      </c>
    </row>
    <row r="25" spans="1:10" ht="15.75" customHeight="1">
      <c r="A25" s="10">
        <f t="shared" si="0"/>
        <v>9</v>
      </c>
      <c r="B25" s="12" t="s">
        <v>2653</v>
      </c>
      <c r="C25" s="12" t="s">
        <v>2377</v>
      </c>
      <c r="D25" s="18">
        <v>0</v>
      </c>
      <c r="E25" s="18" t="s">
        <v>792</v>
      </c>
      <c r="F25" s="18" t="s">
        <v>2490</v>
      </c>
      <c r="G25" s="18" t="s">
        <v>2860</v>
      </c>
      <c r="H25" s="22">
        <v>3</v>
      </c>
      <c r="I25" s="22">
        <v>48</v>
      </c>
      <c r="J25" s="22">
        <v>0</v>
      </c>
    </row>
    <row r="26" spans="1:10" ht="15.75" customHeight="1">
      <c r="A26" s="10">
        <f t="shared" si="0"/>
        <v>8</v>
      </c>
      <c r="B26" s="11" t="s">
        <v>2654</v>
      </c>
      <c r="C26" s="11" t="s">
        <v>2377</v>
      </c>
      <c r="D26" s="17" t="s">
        <v>2342</v>
      </c>
      <c r="E26" s="17" t="s">
        <v>2647</v>
      </c>
      <c r="F26" s="17" t="s">
        <v>2655</v>
      </c>
      <c r="G26" s="17" t="s">
        <v>2632</v>
      </c>
      <c r="H26" s="21">
        <v>1</v>
      </c>
      <c r="I26" s="21">
        <v>16</v>
      </c>
      <c r="J26" s="21">
        <v>0</v>
      </c>
    </row>
    <row r="27" spans="1:10" ht="15.75" customHeight="1">
      <c r="A27" s="10">
        <f t="shared" si="0"/>
        <v>7</v>
      </c>
      <c r="B27" s="12" t="s">
        <v>2656</v>
      </c>
      <c r="C27" s="12" t="s">
        <v>2377</v>
      </c>
      <c r="D27" s="18" t="s">
        <v>2342</v>
      </c>
      <c r="E27" s="18" t="s">
        <v>2496</v>
      </c>
      <c r="F27" s="18" t="s">
        <v>2360</v>
      </c>
      <c r="G27" s="18" t="s">
        <v>2792</v>
      </c>
      <c r="H27" s="22">
        <v>3</v>
      </c>
      <c r="I27" s="22">
        <v>23</v>
      </c>
      <c r="J27" s="22">
        <v>0</v>
      </c>
    </row>
    <row r="28" spans="1:10" ht="15.75" customHeight="1">
      <c r="A28" s="10">
        <f t="shared" si="0"/>
        <v>6</v>
      </c>
      <c r="B28" s="11" t="s">
        <v>2657</v>
      </c>
      <c r="C28" s="11" t="s">
        <v>2377</v>
      </c>
      <c r="D28" s="17">
        <v>0</v>
      </c>
      <c r="E28" s="17" t="s">
        <v>2391</v>
      </c>
      <c r="F28" s="17" t="s">
        <v>2658</v>
      </c>
      <c r="G28" s="17" t="s">
        <v>2385</v>
      </c>
      <c r="H28" s="21">
        <v>1</v>
      </c>
      <c r="I28" s="21">
        <v>15</v>
      </c>
      <c r="J28" s="21">
        <v>0</v>
      </c>
    </row>
    <row r="29" spans="1:10" ht="15.75" customHeight="1">
      <c r="A29" s="10">
        <f t="shared" si="0"/>
        <v>5</v>
      </c>
      <c r="B29" s="12" t="s">
        <v>2659</v>
      </c>
      <c r="C29" s="12" t="s">
        <v>2377</v>
      </c>
      <c r="D29" s="18" t="s">
        <v>2342</v>
      </c>
      <c r="E29" s="18" t="s">
        <v>2430</v>
      </c>
      <c r="F29" s="18" t="s">
        <v>2660</v>
      </c>
      <c r="G29" s="18" t="s">
        <v>2361</v>
      </c>
      <c r="H29" s="22">
        <v>3</v>
      </c>
      <c r="I29" s="22">
        <v>40</v>
      </c>
      <c r="J29" s="22">
        <v>0</v>
      </c>
    </row>
    <row r="30" spans="1:10" ht="15.75" customHeight="1">
      <c r="A30" s="10">
        <f t="shared" si="0"/>
        <v>4</v>
      </c>
      <c r="B30" s="11" t="s">
        <v>2853</v>
      </c>
      <c r="C30" s="11" t="s">
        <v>2377</v>
      </c>
      <c r="D30" s="17" t="s">
        <v>2342</v>
      </c>
      <c r="E30" s="17" t="s">
        <v>2403</v>
      </c>
      <c r="F30" s="17" t="s">
        <v>3038</v>
      </c>
      <c r="G30" s="17" t="s">
        <v>2385</v>
      </c>
      <c r="H30" s="21">
        <v>3</v>
      </c>
      <c r="I30" s="21">
        <v>22</v>
      </c>
      <c r="J30" s="21">
        <v>1</v>
      </c>
    </row>
    <row r="31" spans="1:10" ht="15.75" customHeight="1">
      <c r="A31" s="10">
        <f t="shared" si="0"/>
        <v>3</v>
      </c>
      <c r="B31" s="12" t="s">
        <v>2661</v>
      </c>
      <c r="C31" s="12" t="s">
        <v>2377</v>
      </c>
      <c r="D31" s="18">
        <v>0</v>
      </c>
      <c r="E31" s="18" t="s">
        <v>2415</v>
      </c>
      <c r="F31" s="18" t="s">
        <v>2662</v>
      </c>
      <c r="G31" s="18" t="s">
        <v>2729</v>
      </c>
      <c r="H31" s="22">
        <v>3</v>
      </c>
      <c r="I31" s="22">
        <v>24</v>
      </c>
      <c r="J31" s="22">
        <v>0</v>
      </c>
    </row>
    <row r="32" spans="1:10" ht="15.75" customHeight="1">
      <c r="A32" s="10">
        <f t="shared" si="0"/>
        <v>2</v>
      </c>
      <c r="B32" s="11" t="s">
        <v>2663</v>
      </c>
      <c r="C32" s="11" t="s">
        <v>2377</v>
      </c>
      <c r="D32" s="17">
        <v>0</v>
      </c>
      <c r="E32" s="17" t="s">
        <v>2352</v>
      </c>
      <c r="F32" s="17" t="s">
        <v>2664</v>
      </c>
      <c r="G32" s="17" t="s">
        <v>2873</v>
      </c>
      <c r="H32" s="21">
        <v>2</v>
      </c>
      <c r="I32" s="21">
        <v>25</v>
      </c>
      <c r="J32" s="21">
        <v>0</v>
      </c>
    </row>
    <row r="33" spans="1:10" ht="15.75" customHeight="1">
      <c r="A33" s="10">
        <f t="shared" si="0"/>
        <v>1</v>
      </c>
      <c r="B33" s="12" t="s">
        <v>2665</v>
      </c>
      <c r="C33" s="12" t="s">
        <v>2377</v>
      </c>
      <c r="D33" s="18">
        <v>0</v>
      </c>
      <c r="E33" s="18" t="s">
        <v>2468</v>
      </c>
      <c r="F33" s="18" t="s">
        <v>2666</v>
      </c>
      <c r="G33" s="18" t="s">
        <v>2565</v>
      </c>
      <c r="H33" s="22">
        <v>4</v>
      </c>
      <c r="I33" s="22">
        <v>58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396">
    <outlinePr summaryBelow="0" summaryRight="0"/>
  </sheetPr>
  <dimension ref="A1:Q1002"/>
  <sheetViews>
    <sheetView topLeftCell="A6" workbookViewId="0">
      <selection activeCell="H29" sqref="H29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1.5</v>
      </c>
      <c r="I2" s="2">
        <v>34.5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0.2</v>
      </c>
      <c r="I3" s="7">
        <f>COUNTIFS($A$12:$A$99,"&lt;="&amp;$B$2,$H$12:$H$99,"&gt;-1",I12:I99,"&lt;"&amp;I$2)/COUNTIFS($H$12:$H$99,"&gt;-1",$A$12:$A$99,"&lt;="&amp;$B$2,I$12:I$99,"&lt;&gt;"&amp;I$2)</f>
        <v>0.5</v>
      </c>
      <c r="J3" s="7">
        <f>COUNTIFS($A$12:$A$99,"&lt;="&amp;$B$2,$H$12:$H$99,"&gt;-1",J12:J99,"&lt;"&amp;J$2)/COUNTIFS($H$12:$H$99,"&gt;-1",$A$12:$A$99,"&lt;="&amp;$B$2,J$12:J$99,"&lt;&gt;"&amp;J$2)</f>
        <v>0.7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400</v>
      </c>
      <c r="I4" s="8">
        <f>IF(I3&gt;0.5, 100/(1-1/I3),100/I3-100)</f>
        <v>100</v>
      </c>
      <c r="J4" s="8">
        <f>IF(J3&gt;0.5, 100/(1-1/J3),100/J3-100)</f>
        <v>-233.33333333333331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0.25</v>
      </c>
      <c r="I5" s="7">
        <f>COUNTIFS($A$12:$A$99,"&lt;="&amp;$B$2,$H$12:$H$99,"&gt;-1",$D$12:$D$99,"@*",I$12:I$99,"&lt;"&amp;I$2)/COUNTIFS($A$12:$A$99,"&lt;="&amp;$B$2,$H$12:$H$99,"&gt;-1",$D$12:$D$99,"@*",I$12:I$99,"&lt;&gt;"&amp;I$2)</f>
        <v>0.5</v>
      </c>
      <c r="J5" s="7">
        <f>COUNTIFS($A$12:$A$99,"&lt;="&amp;$B$2,$H$12:$H$99,"&gt;-1",$D$12:$D$99,"@*",J$12:J$99,"&lt;"&amp;J$2)/COUNTIFS($A$12:$A$99,"&lt;="&amp;$B$2,$H$12:$H$99,"&gt;-1",$D$12:$D$99,"@*",J$12:J$99,"&lt;&gt;"&amp;J$2)</f>
        <v>1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300</v>
      </c>
      <c r="I6" s="8">
        <f>IF(I5&gt;0.5, 100/(1-1/I5),100/I5-100)</f>
        <v>100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0.16666666666666666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0.5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0.5</v>
      </c>
    </row>
    <row r="8" spans="1:17" ht="15.75" customHeight="1">
      <c r="A8" s="1"/>
      <c r="B8" t="s">
        <v>608</v>
      </c>
      <c r="D8" s="8"/>
      <c r="G8" s="3" t="s">
        <v>2318</v>
      </c>
      <c r="H8" s="8">
        <f>IF(H7&gt;0.5, 100/(1-1/H7),100/H7-100)</f>
        <v>500</v>
      </c>
      <c r="I8" s="8">
        <f>IF(I7&gt;0.5, 100/(1-1/I7),100/I7-100)</f>
        <v>100</v>
      </c>
      <c r="J8" s="8">
        <f>IF(J7&gt;0.5, 100/(1-1/J7),100/J7-100)</f>
        <v>100</v>
      </c>
    </row>
    <row r="9" spans="1:17" ht="15.75" customHeight="1">
      <c r="A9" s="1"/>
      <c r="B9" s="1" t="s">
        <v>3056</v>
      </c>
      <c r="C9" s="1"/>
      <c r="D9" s="14"/>
      <c r="E9" s="14"/>
      <c r="F9" s="14"/>
      <c r="G9" s="23" t="s">
        <v>2321</v>
      </c>
      <c r="H9" s="24">
        <f>INDEX(espn!$I:$I,MATCH(B8,espn!$A:$A,0),1)</f>
        <v>3</v>
      </c>
      <c r="I9" s="24">
        <f>INDEX(espn!$J:$J,MATCH(B8,espn!$A:$A,0),1)</f>
        <v>30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2503</v>
      </c>
      <c r="C12" s="11" t="s">
        <v>2377</v>
      </c>
      <c r="D12" s="17">
        <v>0</v>
      </c>
      <c r="E12" s="17" t="s">
        <v>2420</v>
      </c>
      <c r="F12" s="17" t="s">
        <v>2951</v>
      </c>
      <c r="G12" s="17" t="s">
        <v>2466</v>
      </c>
      <c r="H12" s="21">
        <v>0</v>
      </c>
      <c r="I12" s="21">
        <v>0</v>
      </c>
      <c r="J12" s="21">
        <v>0</v>
      </c>
    </row>
    <row r="13" spans="1:17" ht="15.75" customHeight="1">
      <c r="A13" s="10">
        <f t="shared" si="0"/>
        <v>21</v>
      </c>
      <c r="B13" s="12" t="s">
        <v>2506</v>
      </c>
      <c r="C13" s="12" t="s">
        <v>2377</v>
      </c>
      <c r="D13" s="18">
        <v>0</v>
      </c>
      <c r="E13" s="18" t="s">
        <v>2347</v>
      </c>
      <c r="F13" s="18" t="s">
        <v>3037</v>
      </c>
      <c r="G13" s="18" t="s">
        <v>2799</v>
      </c>
      <c r="H13" s="22">
        <v>1</v>
      </c>
      <c r="I13" s="22">
        <v>27</v>
      </c>
      <c r="J13" s="22">
        <v>0</v>
      </c>
    </row>
    <row r="14" spans="1:17" ht="15.75" customHeight="1">
      <c r="A14" s="10">
        <f t="shared" si="0"/>
        <v>20</v>
      </c>
      <c r="B14" s="11" t="s">
        <v>2633</v>
      </c>
      <c r="C14" s="11" t="s">
        <v>2377</v>
      </c>
      <c r="D14" s="17">
        <v>0</v>
      </c>
      <c r="E14" s="17" t="s">
        <v>2574</v>
      </c>
      <c r="F14" s="17" t="s">
        <v>2634</v>
      </c>
      <c r="G14" s="17" t="s">
        <v>2357</v>
      </c>
      <c r="H14" s="21">
        <v>1</v>
      </c>
      <c r="I14" s="21">
        <v>4</v>
      </c>
      <c r="J14" s="21">
        <v>0</v>
      </c>
    </row>
    <row r="15" spans="1:17" ht="15.75" customHeight="1">
      <c r="A15" s="10">
        <f t="shared" si="0"/>
        <v>19</v>
      </c>
      <c r="B15" s="12" t="s">
        <v>2635</v>
      </c>
      <c r="C15" s="12" t="s">
        <v>2377</v>
      </c>
      <c r="D15" s="18">
        <v>0</v>
      </c>
      <c r="E15" s="18" t="s">
        <v>2558</v>
      </c>
      <c r="F15" s="18" t="s">
        <v>2636</v>
      </c>
      <c r="G15" s="18" t="s">
        <v>2714</v>
      </c>
      <c r="H15" s="22">
        <v>2</v>
      </c>
      <c r="I15" s="22">
        <v>31</v>
      </c>
      <c r="J15" s="22">
        <v>0</v>
      </c>
    </row>
    <row r="16" spans="1:17" ht="15.75" customHeight="1">
      <c r="A16" s="10">
        <f t="shared" si="0"/>
        <v>18</v>
      </c>
      <c r="B16" s="11" t="s">
        <v>2638</v>
      </c>
      <c r="C16" s="11" t="s">
        <v>2377</v>
      </c>
      <c r="D16" s="17" t="s">
        <v>2510</v>
      </c>
      <c r="E16" s="17" t="s">
        <v>2366</v>
      </c>
      <c r="F16" s="17" t="s">
        <v>2557</v>
      </c>
      <c r="G16" s="17" t="s">
        <v>2805</v>
      </c>
      <c r="H16" s="21">
        <v>0</v>
      </c>
      <c r="I16" s="21">
        <v>0</v>
      </c>
      <c r="J16" s="21">
        <v>0</v>
      </c>
    </row>
    <row r="17" spans="1:10" ht="15.75" customHeight="1">
      <c r="A17" s="10">
        <f t="shared" si="0"/>
        <v>17</v>
      </c>
      <c r="B17" s="12" t="s">
        <v>2639</v>
      </c>
      <c r="C17" s="12" t="s">
        <v>2377</v>
      </c>
      <c r="D17" s="18">
        <v>0</v>
      </c>
      <c r="E17" s="18" t="s">
        <v>2574</v>
      </c>
      <c r="F17" s="18" t="s">
        <v>2640</v>
      </c>
      <c r="G17" s="18" t="s">
        <v>2441</v>
      </c>
      <c r="H17" s="22">
        <v>3</v>
      </c>
      <c r="I17" s="22">
        <v>20</v>
      </c>
      <c r="J17" s="22">
        <v>0</v>
      </c>
    </row>
    <row r="18" spans="1:10" ht="15.75" customHeight="1">
      <c r="A18" s="10">
        <f t="shared" si="0"/>
        <v>16</v>
      </c>
      <c r="B18" s="11" t="s">
        <v>2641</v>
      </c>
      <c r="C18" s="11" t="s">
        <v>2377</v>
      </c>
      <c r="D18" s="17" t="s">
        <v>2342</v>
      </c>
      <c r="E18" s="17" t="s">
        <v>2352</v>
      </c>
      <c r="F18" s="17" t="s">
        <v>2519</v>
      </c>
      <c r="G18" s="17" t="s">
        <v>2676</v>
      </c>
      <c r="H18" s="21">
        <v>3</v>
      </c>
      <c r="I18" s="21">
        <v>28</v>
      </c>
      <c r="J18" s="21">
        <v>0</v>
      </c>
    </row>
    <row r="19" spans="1:10" ht="15.75" customHeight="1">
      <c r="A19" s="10">
        <f t="shared" si="0"/>
        <v>15</v>
      </c>
      <c r="B19" s="12" t="s">
        <v>2642</v>
      </c>
      <c r="C19" s="12" t="s">
        <v>2377</v>
      </c>
      <c r="D19" s="18" t="s">
        <v>2342</v>
      </c>
      <c r="E19" s="18" t="s">
        <v>2494</v>
      </c>
      <c r="F19" s="18" t="s">
        <v>2640</v>
      </c>
      <c r="G19" s="18" t="s">
        <v>2682</v>
      </c>
      <c r="H19" s="22">
        <v>0</v>
      </c>
      <c r="I19" s="22">
        <v>0</v>
      </c>
      <c r="J19" s="22">
        <v>0</v>
      </c>
    </row>
    <row r="20" spans="1:10" ht="15.75" customHeight="1">
      <c r="A20" s="10">
        <f t="shared" si="0"/>
        <v>14</v>
      </c>
      <c r="B20" s="11" t="s">
        <v>2644</v>
      </c>
      <c r="C20" s="11" t="s">
        <v>2377</v>
      </c>
      <c r="D20" s="17">
        <v>0</v>
      </c>
      <c r="E20" s="17" t="s">
        <v>2347</v>
      </c>
      <c r="F20" s="17" t="s">
        <v>2645</v>
      </c>
      <c r="G20" s="17" t="s">
        <v>2556</v>
      </c>
      <c r="H20" s="21">
        <v>0</v>
      </c>
      <c r="I20" s="21">
        <v>0</v>
      </c>
      <c r="J20" s="21">
        <v>0</v>
      </c>
    </row>
    <row r="21" spans="1:10" ht="15.75" customHeight="1">
      <c r="A21" s="10">
        <f t="shared" si="0"/>
        <v>13</v>
      </c>
      <c r="B21" s="12" t="s">
        <v>2646</v>
      </c>
      <c r="C21" s="12" t="s">
        <v>2377</v>
      </c>
      <c r="D21" s="18">
        <v>0</v>
      </c>
      <c r="E21" s="18" t="s">
        <v>2647</v>
      </c>
      <c r="F21" s="18" t="s">
        <v>2648</v>
      </c>
      <c r="G21" s="18" t="s">
        <v>2860</v>
      </c>
      <c r="H21" s="22">
        <v>2</v>
      </c>
      <c r="I21" s="22">
        <v>2</v>
      </c>
      <c r="J21" s="22">
        <v>0</v>
      </c>
    </row>
    <row r="22" spans="1:10" ht="15.75" customHeight="1">
      <c r="A22" s="10">
        <f t="shared" si="0"/>
        <v>12</v>
      </c>
      <c r="B22" s="11" t="s">
        <v>2649</v>
      </c>
      <c r="C22" s="11" t="s">
        <v>2377</v>
      </c>
      <c r="D22" s="17" t="s">
        <v>2342</v>
      </c>
      <c r="E22" s="17" t="s">
        <v>2341</v>
      </c>
      <c r="F22" s="17" t="s">
        <v>2650</v>
      </c>
      <c r="G22" s="17" t="s">
        <v>2595</v>
      </c>
      <c r="H22" s="21">
        <v>5</v>
      </c>
      <c r="I22" s="21">
        <v>69</v>
      </c>
      <c r="J22" s="21">
        <v>0</v>
      </c>
    </row>
    <row r="23" spans="1:10" ht="15.75" customHeight="1">
      <c r="A23" s="10">
        <f t="shared" si="0"/>
        <v>11</v>
      </c>
      <c r="B23" s="12" t="s">
        <v>2888</v>
      </c>
      <c r="C23" s="12" t="s">
        <v>2377</v>
      </c>
      <c r="D23" s="18" t="s">
        <v>2342</v>
      </c>
      <c r="E23" s="18" t="s">
        <v>2391</v>
      </c>
      <c r="F23" s="18" t="s">
        <v>2367</v>
      </c>
      <c r="G23" s="18" t="s">
        <v>2569</v>
      </c>
      <c r="H23" s="22">
        <v>1</v>
      </c>
      <c r="I23" s="22">
        <v>4</v>
      </c>
      <c r="J23" s="22">
        <v>0</v>
      </c>
    </row>
    <row r="24" spans="1:10" ht="15.75" customHeight="1">
      <c r="A24" s="10">
        <f t="shared" si="0"/>
        <v>10</v>
      </c>
      <c r="B24" s="11" t="s">
        <v>2651</v>
      </c>
      <c r="C24" s="11" t="s">
        <v>2377</v>
      </c>
      <c r="D24" s="17">
        <v>0</v>
      </c>
      <c r="E24" s="17" t="s">
        <v>2343</v>
      </c>
      <c r="F24" s="17" t="s">
        <v>2652</v>
      </c>
      <c r="G24" s="17" t="s">
        <v>2682</v>
      </c>
      <c r="H24" s="21">
        <v>4</v>
      </c>
      <c r="I24" s="21">
        <v>63</v>
      </c>
      <c r="J24" s="21">
        <v>1</v>
      </c>
    </row>
    <row r="25" spans="1:10" ht="15.75" customHeight="1">
      <c r="A25" s="10">
        <f t="shared" si="0"/>
        <v>9</v>
      </c>
      <c r="B25" s="12" t="s">
        <v>2653</v>
      </c>
      <c r="C25" s="12" t="s">
        <v>2377</v>
      </c>
      <c r="D25" s="18">
        <v>0</v>
      </c>
      <c r="E25" s="18" t="s">
        <v>792</v>
      </c>
      <c r="F25" s="18" t="s">
        <v>2490</v>
      </c>
      <c r="G25" s="18" t="s">
        <v>2567</v>
      </c>
      <c r="H25" s="22">
        <v>3</v>
      </c>
      <c r="I25" s="22">
        <v>34</v>
      </c>
      <c r="J25" s="22">
        <v>1</v>
      </c>
    </row>
    <row r="26" spans="1:10" ht="15.75" customHeight="1">
      <c r="A26" s="10">
        <f t="shared" si="0"/>
        <v>8</v>
      </c>
      <c r="B26" s="11" t="s">
        <v>2654</v>
      </c>
      <c r="C26" s="11" t="s">
        <v>2377</v>
      </c>
      <c r="D26" s="17" t="s">
        <v>2342</v>
      </c>
      <c r="E26" s="17" t="s">
        <v>2647</v>
      </c>
      <c r="F26" s="17" t="s">
        <v>2655</v>
      </c>
      <c r="G26" s="17" t="s">
        <v>2567</v>
      </c>
      <c r="H26" s="21">
        <v>6</v>
      </c>
      <c r="I26" s="21">
        <v>44</v>
      </c>
      <c r="J26" s="21">
        <v>0</v>
      </c>
    </row>
    <row r="27" spans="1:10" ht="15.75" customHeight="1">
      <c r="A27" s="10">
        <f t="shared" si="0"/>
        <v>7</v>
      </c>
      <c r="B27" s="12" t="s">
        <v>2656</v>
      </c>
      <c r="C27" s="12" t="s">
        <v>2377</v>
      </c>
      <c r="D27" s="18" t="s">
        <v>2342</v>
      </c>
      <c r="E27" s="18" t="s">
        <v>2496</v>
      </c>
      <c r="F27" s="18" t="s">
        <v>2360</v>
      </c>
      <c r="G27" s="18" t="s">
        <v>2354</v>
      </c>
      <c r="H27" s="22">
        <v>5</v>
      </c>
      <c r="I27" s="22">
        <v>36</v>
      </c>
      <c r="J27" s="22">
        <v>0</v>
      </c>
    </row>
    <row r="28" spans="1:10" ht="15.75" customHeight="1">
      <c r="A28" s="10">
        <f t="shared" si="0"/>
        <v>6</v>
      </c>
      <c r="B28" s="11" t="s">
        <v>2657</v>
      </c>
      <c r="C28" s="11" t="s">
        <v>2377</v>
      </c>
      <c r="D28" s="17">
        <v>0</v>
      </c>
      <c r="E28" s="17" t="s">
        <v>2391</v>
      </c>
      <c r="F28" s="17" t="s">
        <v>2658</v>
      </c>
      <c r="G28" s="17" t="s">
        <v>2674</v>
      </c>
      <c r="H28" s="21">
        <v>2</v>
      </c>
      <c r="I28" s="21">
        <v>39</v>
      </c>
      <c r="J28" s="21">
        <v>0</v>
      </c>
    </row>
    <row r="29" spans="1:10" ht="15.75" customHeight="1">
      <c r="A29" s="10">
        <f t="shared" si="0"/>
        <v>5</v>
      </c>
      <c r="B29" s="12" t="s">
        <v>2659</v>
      </c>
      <c r="C29" s="12" t="s">
        <v>2377</v>
      </c>
      <c r="D29" s="18" t="s">
        <v>2342</v>
      </c>
      <c r="E29" s="18" t="s">
        <v>2430</v>
      </c>
      <c r="F29" s="18" t="s">
        <v>2660</v>
      </c>
      <c r="G29" s="18" t="s">
        <v>2587</v>
      </c>
      <c r="H29" s="22">
        <v>1</v>
      </c>
      <c r="I29" s="22">
        <v>13</v>
      </c>
      <c r="J29" s="22">
        <v>0</v>
      </c>
    </row>
    <row r="30" spans="1:10" ht="15.75" customHeight="1">
      <c r="A30" s="10">
        <f t="shared" si="0"/>
        <v>4</v>
      </c>
      <c r="B30" s="11" t="s">
        <v>2853</v>
      </c>
      <c r="C30" s="11" t="s">
        <v>2377</v>
      </c>
      <c r="D30" s="17" t="s">
        <v>2342</v>
      </c>
      <c r="E30" s="17" t="s">
        <v>2403</v>
      </c>
      <c r="F30" s="17" t="s">
        <v>3038</v>
      </c>
      <c r="G30" s="17" t="s">
        <v>2766</v>
      </c>
      <c r="H30" s="21">
        <v>2</v>
      </c>
      <c r="I30" s="21">
        <v>27</v>
      </c>
      <c r="J30" s="21">
        <v>0</v>
      </c>
    </row>
    <row r="31" spans="1:10" ht="15.75" customHeight="1">
      <c r="A31" s="10">
        <f t="shared" si="0"/>
        <v>3</v>
      </c>
      <c r="B31" s="12" t="s">
        <v>2661</v>
      </c>
      <c r="C31" s="12" t="s">
        <v>2377</v>
      </c>
      <c r="D31" s="18">
        <v>0</v>
      </c>
      <c r="E31" s="18" t="s">
        <v>2415</v>
      </c>
      <c r="F31" s="18" t="s">
        <v>2662</v>
      </c>
      <c r="G31" s="18" t="s">
        <v>2729</v>
      </c>
      <c r="H31" s="22">
        <v>2</v>
      </c>
      <c r="I31" s="22">
        <v>29</v>
      </c>
      <c r="J31" s="22">
        <v>1</v>
      </c>
    </row>
    <row r="32" spans="1:10" ht="15.75" customHeight="1">
      <c r="A32" s="10">
        <f t="shared" si="0"/>
        <v>2</v>
      </c>
      <c r="B32" s="11" t="s">
        <v>2663</v>
      </c>
      <c r="C32" s="11" t="s">
        <v>2377</v>
      </c>
      <c r="D32" s="17">
        <v>0</v>
      </c>
      <c r="E32" s="17" t="s">
        <v>2352</v>
      </c>
      <c r="F32" s="17" t="s">
        <v>2664</v>
      </c>
      <c r="G32" s="17" t="s">
        <v>2601</v>
      </c>
      <c r="H32" s="21">
        <v>6</v>
      </c>
      <c r="I32" s="21">
        <v>58</v>
      </c>
      <c r="J32" s="21">
        <v>0</v>
      </c>
    </row>
    <row r="33" spans="1:10" ht="15.75" customHeight="1">
      <c r="A33" s="10">
        <f t="shared" si="0"/>
        <v>1</v>
      </c>
      <c r="B33" s="12" t="s">
        <v>2665</v>
      </c>
      <c r="C33" s="12" t="s">
        <v>2377</v>
      </c>
      <c r="D33" s="18">
        <v>0</v>
      </c>
      <c r="E33" s="18" t="s">
        <v>2468</v>
      </c>
      <c r="F33" s="18" t="s">
        <v>2666</v>
      </c>
      <c r="G33" s="18" t="s">
        <v>2464</v>
      </c>
      <c r="H33" s="22">
        <v>1</v>
      </c>
      <c r="I33" s="22">
        <v>14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23">
    <outlinePr summaryBelow="0" summaryRight="0"/>
  </sheetPr>
  <dimension ref="A1:Q1002"/>
  <sheetViews>
    <sheetView topLeftCell="A3" workbookViewId="0">
      <selection activeCell="F30" sqref="F29:F30"/>
    </sheetView>
  </sheetViews>
  <sheetFormatPr baseColWidth="10" defaultColWidth="14.5" defaultRowHeight="15.75" customHeight="1"/>
  <cols>
    <col min="1" max="1" width="8.83203125" style="40" customWidth="1"/>
    <col min="2" max="2" width="13" style="40" bestFit="1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9.33203125" style="40" bestFit="1" customWidth="1"/>
    <col min="9" max="9" width="7.5" style="40" customWidth="1"/>
    <col min="10" max="10" width="11.83203125" style="40" customWidth="1"/>
    <col min="11" max="11" width="7.83203125" style="40" customWidth="1"/>
    <col min="12" max="12" width="9.5" style="40" customWidth="1"/>
    <col min="13" max="13" width="10.5" style="40" customWidth="1"/>
    <col min="14" max="14" width="13" style="40" customWidth="1"/>
  </cols>
  <sheetData>
    <row r="1" spans="1:17" ht="15.75" customHeight="1">
      <c r="A1" s="1"/>
      <c r="B1" s="20" t="s">
        <v>2313</v>
      </c>
      <c r="C1" s="20"/>
      <c r="H1" s="20" t="str">
        <f t="shared" ref="H1:N1" si="0">H11</f>
        <v>Comp</v>
      </c>
      <c r="I1" s="20" t="str">
        <f t="shared" si="0"/>
        <v>Att</v>
      </c>
      <c r="J1" s="20" t="str">
        <f t="shared" si="0"/>
        <v>P Yds</v>
      </c>
      <c r="K1" s="20" t="str">
        <f t="shared" si="0"/>
        <v>P TD</v>
      </c>
      <c r="L1" s="20" t="str">
        <f t="shared" si="0"/>
        <v>Int</v>
      </c>
      <c r="M1" s="20" t="str">
        <f t="shared" si="0"/>
        <v>Rush Yds</v>
      </c>
      <c r="N1" s="20" t="str">
        <f t="shared" si="0"/>
        <v>Rush Att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24.5</v>
      </c>
      <c r="I2" s="2">
        <v>34.5</v>
      </c>
      <c r="J2" s="2">
        <v>260.5</v>
      </c>
      <c r="K2" s="2">
        <v>1.5</v>
      </c>
      <c r="L2" s="5">
        <v>0.5</v>
      </c>
      <c r="M2" s="5">
        <v>5.5</v>
      </c>
      <c r="N2" s="5">
        <v>29.5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N3" si="1">COUNTIFS($A$12:$A$99,"&lt;="&amp;$B$2,$H$12:$H$99,"&gt;0",H12:H99,"&lt;"&amp;H$2)/COUNTIFS($H$12:$H$99,"&gt;0",$A$12:$A$99,"&lt;="&amp;$B$2,H$12:H$99,"&lt;&gt;"&amp;H$2)</f>
        <v>0.6</v>
      </c>
      <c r="I3" s="7">
        <f t="shared" si="1"/>
        <v>0.4</v>
      </c>
      <c r="J3" s="7">
        <f t="shared" si="1"/>
        <v>0.6</v>
      </c>
      <c r="K3" s="7">
        <f t="shared" si="1"/>
        <v>0.6</v>
      </c>
      <c r="L3" s="7">
        <f t="shared" si="1"/>
        <v>0.3</v>
      </c>
      <c r="M3" s="7">
        <f t="shared" si="1"/>
        <v>0.5</v>
      </c>
      <c r="N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N4" si="2">IF(H3&gt;0.5, 100/(1-1/H3),100/H3-100)</f>
        <v>-149.99999999999997</v>
      </c>
      <c r="I4" s="8">
        <f t="shared" si="2"/>
        <v>150</v>
      </c>
      <c r="J4" s="8">
        <f t="shared" si="2"/>
        <v>-149.99999999999997</v>
      </c>
      <c r="K4" s="8">
        <f t="shared" si="2"/>
        <v>-149.99999999999997</v>
      </c>
      <c r="L4" s="8">
        <f t="shared" si="2"/>
        <v>233.33333333333337</v>
      </c>
      <c r="M4" s="8">
        <f t="shared" si="2"/>
        <v>100</v>
      </c>
      <c r="N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N5" si="3">COUNTIFS($A$12:$A$99,"&lt;="&amp;$B$2,$H$12:$H$99,"&gt;0",$D$12:$D$99,"@*",H$12:H$99,"&lt;"&amp;H$2)/COUNTIFS($A$12:$A$99,"&lt;="&amp;$B$2,$H$12:$H$99,"&gt;0",$D$12:$D$99,"@*",H$12:H$99,"&lt;&gt;"&amp;H$2)</f>
        <v>0.4</v>
      </c>
      <c r="I5" s="7">
        <f t="shared" si="3"/>
        <v>0</v>
      </c>
      <c r="J5" s="7">
        <f t="shared" si="3"/>
        <v>0.4</v>
      </c>
      <c r="K5" s="7">
        <f t="shared" si="3"/>
        <v>0.6</v>
      </c>
      <c r="L5" s="7">
        <f t="shared" si="3"/>
        <v>0.2</v>
      </c>
      <c r="M5" s="7">
        <f t="shared" si="3"/>
        <v>0.6</v>
      </c>
      <c r="N5" s="7">
        <f t="shared" si="3"/>
        <v>1</v>
      </c>
    </row>
    <row r="6" spans="1:17" ht="15.75" customHeight="1">
      <c r="A6" s="1"/>
      <c r="D6" s="8"/>
      <c r="G6" s="3" t="s">
        <v>2318</v>
      </c>
      <c r="H6" s="8">
        <f t="shared" ref="H6:N6" si="4">IF(H5&gt;0.5, 100/(1-1/H5),100/H5-100)</f>
        <v>150</v>
      </c>
      <c r="I6" s="8" t="e">
        <f t="shared" si="4"/>
        <v>#DIV/0!</v>
      </c>
      <c r="J6" s="8">
        <f t="shared" si="4"/>
        <v>150</v>
      </c>
      <c r="K6" s="8">
        <f t="shared" si="4"/>
        <v>-149.99999999999997</v>
      </c>
      <c r="L6" s="8">
        <f t="shared" si="4"/>
        <v>400</v>
      </c>
      <c r="M6" s="8">
        <f t="shared" si="4"/>
        <v>-149.99999999999997</v>
      </c>
      <c r="N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N7" si="5">COUNTIFS($A$12:$A$99,"&lt;="&amp;$B$2,$H$12:$H$99,"&gt;0",$D$12:$D$99,"&lt;&gt;@*",H$12:H$99,"&lt;"&amp;H$2)/COUNTIFS($A$12:$A$99,"&lt;="&amp;$B$2,$H$12:$H$99,"&gt;0",$D$12:$D$99,"&lt;&gt;@*",H$12:H$99,"&lt;&gt;"&amp;H$2)</f>
        <v>0.8</v>
      </c>
      <c r="I7" s="7">
        <f t="shared" si="5"/>
        <v>0.8</v>
      </c>
      <c r="J7" s="7">
        <f t="shared" si="5"/>
        <v>0.8</v>
      </c>
      <c r="K7" s="7">
        <f t="shared" si="5"/>
        <v>0.6</v>
      </c>
      <c r="L7" s="7">
        <f t="shared" si="5"/>
        <v>0.4</v>
      </c>
      <c r="M7" s="7">
        <f t="shared" si="5"/>
        <v>0.4</v>
      </c>
      <c r="N7" s="7">
        <f t="shared" si="5"/>
        <v>1</v>
      </c>
    </row>
    <row r="8" spans="1:17" ht="15.75" customHeight="1">
      <c r="A8" s="1"/>
      <c r="B8" t="s">
        <v>3057</v>
      </c>
      <c r="F8" s="8"/>
      <c r="G8" s="3" t="s">
        <v>2318</v>
      </c>
      <c r="H8" s="8">
        <f t="shared" ref="H8:N8" si="6">IF(H7&gt;0.5, 100/(1-1/H7),100/H7-100)</f>
        <v>-400</v>
      </c>
      <c r="I8" s="8">
        <f t="shared" si="6"/>
        <v>-400</v>
      </c>
      <c r="J8" s="8">
        <f t="shared" si="6"/>
        <v>-400</v>
      </c>
      <c r="K8" s="8">
        <f t="shared" si="6"/>
        <v>-149.99999999999997</v>
      </c>
      <c r="L8" s="8">
        <f t="shared" si="6"/>
        <v>150</v>
      </c>
      <c r="M8" s="8">
        <f t="shared" si="6"/>
        <v>150</v>
      </c>
      <c r="N8" s="8" t="e">
        <f t="shared" si="6"/>
        <v>#DIV/0!</v>
      </c>
    </row>
    <row r="9" spans="1:17" ht="15.75" customHeight="1">
      <c r="A9" s="1"/>
      <c r="B9" s="1" t="s">
        <v>3058</v>
      </c>
      <c r="C9" s="1"/>
      <c r="D9" s="14"/>
      <c r="E9" s="14"/>
      <c r="F9" s="14"/>
      <c r="G9" s="23" t="s">
        <v>2321</v>
      </c>
      <c r="H9" s="24" t="e">
        <f>INDEX(espn!$O:$O,MATCH(B8,espn!$A:$A,0),1)</f>
        <v>#N/A</v>
      </c>
      <c r="I9" s="24" t="e">
        <f>INDEX(espn!$P:$P,MATCH(B8,espn!$A:$A,0),1)</f>
        <v>#N/A</v>
      </c>
      <c r="J9" s="24" t="e">
        <f>INDEX(espn!$C:$C,MATCH(B8,espn!$A:$A,0),1)</f>
        <v>#N/A</v>
      </c>
      <c r="K9" s="24"/>
      <c r="L9" s="24"/>
      <c r="M9" s="24" t="e">
        <f>INDEX(espn!$G:$G,MATCH(B8,espn!$A:$A,0),1)</f>
        <v>#N/A</v>
      </c>
      <c r="N9" s="24" t="e">
        <f>INDEX(espn!$F:$F,MATCH(B8,espn!$A:$A,0),1)</f>
        <v>#N/A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797</v>
      </c>
      <c r="I11" s="19" t="s">
        <v>798</v>
      </c>
      <c r="J11" s="19" t="s">
        <v>2328</v>
      </c>
      <c r="K11" s="19" t="s">
        <v>2329</v>
      </c>
      <c r="L11" s="19" t="s">
        <v>2330</v>
      </c>
      <c r="M11" s="19" t="s">
        <v>2331</v>
      </c>
      <c r="N11" s="19" t="s">
        <v>2332</v>
      </c>
    </row>
    <row r="12" spans="1:17" ht="15.75" customHeight="1">
      <c r="A12" s="10">
        <f t="shared" ref="A12:A43" si="7">COUNTIF(H12:H99,"&gt;0")</f>
        <v>22</v>
      </c>
      <c r="B12" s="11" t="s">
        <v>2521</v>
      </c>
      <c r="C12" s="11" t="s">
        <v>2355</v>
      </c>
      <c r="D12" s="17">
        <v>0</v>
      </c>
      <c r="E12" s="17" t="s">
        <v>2415</v>
      </c>
      <c r="F12" s="17" t="s">
        <v>3059</v>
      </c>
      <c r="G12" s="17" t="s">
        <v>2345</v>
      </c>
      <c r="H12" s="21">
        <v>24</v>
      </c>
      <c r="I12" s="21">
        <v>45</v>
      </c>
      <c r="J12" s="21">
        <v>259</v>
      </c>
      <c r="K12" s="21">
        <v>1</v>
      </c>
      <c r="L12" s="21">
        <v>0</v>
      </c>
      <c r="M12" s="21">
        <v>0</v>
      </c>
      <c r="N12" s="21">
        <v>0</v>
      </c>
    </row>
    <row r="13" spans="1:17" ht="15.75" customHeight="1">
      <c r="A13" s="10">
        <f t="shared" si="7"/>
        <v>21</v>
      </c>
      <c r="B13" s="12" t="s">
        <v>2503</v>
      </c>
      <c r="C13" s="12" t="s">
        <v>2355</v>
      </c>
      <c r="D13" s="18">
        <v>0</v>
      </c>
      <c r="E13" s="18" t="s">
        <v>2383</v>
      </c>
      <c r="F13" s="18" t="s">
        <v>2504</v>
      </c>
      <c r="G13" s="18" t="s">
        <v>2345</v>
      </c>
      <c r="H13" s="22">
        <v>15</v>
      </c>
      <c r="I13" s="22">
        <v>28</v>
      </c>
      <c r="J13" s="22">
        <v>186</v>
      </c>
      <c r="K13" s="22">
        <v>0</v>
      </c>
      <c r="L13" s="22">
        <v>0</v>
      </c>
      <c r="M13" s="22">
        <v>12</v>
      </c>
      <c r="N13" s="22">
        <v>6</v>
      </c>
    </row>
    <row r="14" spans="1:17" ht="15.75" customHeight="1">
      <c r="A14" s="10">
        <f t="shared" si="7"/>
        <v>20</v>
      </c>
      <c r="B14" s="11" t="s">
        <v>2506</v>
      </c>
      <c r="C14" s="11" t="s">
        <v>2355</v>
      </c>
      <c r="D14" s="17" t="s">
        <v>2342</v>
      </c>
      <c r="E14" s="17" t="s">
        <v>2403</v>
      </c>
      <c r="F14" s="17" t="s">
        <v>2507</v>
      </c>
      <c r="G14" s="17" t="s">
        <v>2345</v>
      </c>
      <c r="H14" s="21">
        <v>25</v>
      </c>
      <c r="I14" s="21">
        <v>40</v>
      </c>
      <c r="J14" s="21">
        <v>297</v>
      </c>
      <c r="K14" s="21">
        <v>1</v>
      </c>
      <c r="L14" s="21">
        <v>1</v>
      </c>
      <c r="M14" s="21">
        <v>10</v>
      </c>
      <c r="N14" s="21">
        <v>3</v>
      </c>
    </row>
    <row r="15" spans="1:17" ht="15.75" customHeight="1">
      <c r="A15" s="10">
        <f t="shared" si="7"/>
        <v>19</v>
      </c>
      <c r="B15" s="12" t="s">
        <v>2509</v>
      </c>
      <c r="C15" s="12" t="s">
        <v>2355</v>
      </c>
      <c r="D15" s="18" t="s">
        <v>2510</v>
      </c>
      <c r="E15" s="18" t="s">
        <v>2347</v>
      </c>
      <c r="F15" s="18" t="s">
        <v>2511</v>
      </c>
      <c r="G15" s="18" t="s">
        <v>2345</v>
      </c>
      <c r="H15" s="22">
        <v>19</v>
      </c>
      <c r="I15" s="22">
        <v>38</v>
      </c>
      <c r="J15" s="22">
        <v>229</v>
      </c>
      <c r="K15" s="22">
        <v>0</v>
      </c>
      <c r="L15" s="22">
        <v>1</v>
      </c>
      <c r="M15" s="22">
        <v>0</v>
      </c>
      <c r="N15" s="22">
        <v>0</v>
      </c>
    </row>
    <row r="16" spans="1:17" ht="15.75" customHeight="1">
      <c r="A16" s="10">
        <f t="shared" si="7"/>
        <v>18</v>
      </c>
      <c r="B16" s="11" t="s">
        <v>2417</v>
      </c>
      <c r="C16" s="11" t="s">
        <v>2355</v>
      </c>
      <c r="D16" s="17" t="s">
        <v>2342</v>
      </c>
      <c r="E16" s="17" t="s">
        <v>2383</v>
      </c>
      <c r="F16" s="17" t="s">
        <v>3060</v>
      </c>
      <c r="G16" s="17" t="s">
        <v>2345</v>
      </c>
      <c r="H16" s="21">
        <v>33</v>
      </c>
      <c r="I16" s="21">
        <v>51</v>
      </c>
      <c r="J16" s="21">
        <v>284</v>
      </c>
      <c r="K16" s="21">
        <v>2</v>
      </c>
      <c r="L16" s="21">
        <v>1</v>
      </c>
      <c r="M16" s="21">
        <v>2</v>
      </c>
      <c r="N16" s="21">
        <v>3</v>
      </c>
    </row>
    <row r="17" spans="1:14" ht="15.75" customHeight="1">
      <c r="A17" s="10">
        <f t="shared" si="7"/>
        <v>17</v>
      </c>
      <c r="B17" s="12" t="s">
        <v>2419</v>
      </c>
      <c r="C17" s="12" t="s">
        <v>2355</v>
      </c>
      <c r="D17" s="18" t="s">
        <v>2342</v>
      </c>
      <c r="E17" s="18" t="s">
        <v>2366</v>
      </c>
      <c r="F17" s="18" t="s">
        <v>3010</v>
      </c>
      <c r="G17" s="18" t="s">
        <v>2345</v>
      </c>
      <c r="H17" s="22">
        <v>27</v>
      </c>
      <c r="I17" s="22">
        <v>46</v>
      </c>
      <c r="J17" s="22">
        <v>323</v>
      </c>
      <c r="K17" s="22">
        <v>2</v>
      </c>
      <c r="L17" s="22">
        <v>1</v>
      </c>
      <c r="M17" s="22">
        <v>12</v>
      </c>
      <c r="N17" s="22">
        <v>4</v>
      </c>
    </row>
    <row r="18" spans="1:14" ht="15.75" customHeight="1">
      <c r="A18" s="10">
        <f t="shared" si="7"/>
        <v>16</v>
      </c>
      <c r="B18" s="11" t="s">
        <v>2422</v>
      </c>
      <c r="C18" s="11" t="s">
        <v>2355</v>
      </c>
      <c r="D18" s="17">
        <v>0</v>
      </c>
      <c r="E18" s="17" t="s">
        <v>2380</v>
      </c>
      <c r="F18" s="17" t="s">
        <v>2517</v>
      </c>
      <c r="G18" s="17" t="s">
        <v>2345</v>
      </c>
      <c r="H18" s="21">
        <v>29</v>
      </c>
      <c r="I18" s="21">
        <v>45</v>
      </c>
      <c r="J18" s="21">
        <v>319</v>
      </c>
      <c r="K18" s="21">
        <v>3</v>
      </c>
      <c r="L18" s="21">
        <v>0</v>
      </c>
      <c r="M18" s="21">
        <v>4</v>
      </c>
      <c r="N18" s="21">
        <v>2</v>
      </c>
    </row>
    <row r="19" spans="1:14" ht="15.75" customHeight="1">
      <c r="A19" s="10">
        <f t="shared" si="7"/>
        <v>15</v>
      </c>
      <c r="B19" s="12" t="s">
        <v>2639</v>
      </c>
      <c r="C19" s="12" t="s">
        <v>2355</v>
      </c>
      <c r="D19" s="18">
        <v>0</v>
      </c>
      <c r="E19" s="18" t="s">
        <v>2383</v>
      </c>
      <c r="F19" s="18" t="s">
        <v>2696</v>
      </c>
      <c r="G19" s="18" t="s">
        <v>2345</v>
      </c>
      <c r="H19" s="22">
        <v>20</v>
      </c>
      <c r="I19" s="22">
        <v>31</v>
      </c>
      <c r="J19" s="22">
        <v>275</v>
      </c>
      <c r="K19" s="22">
        <v>0</v>
      </c>
      <c r="L19" s="22">
        <v>1</v>
      </c>
      <c r="M19" s="22">
        <v>15</v>
      </c>
      <c r="N19" s="22">
        <v>4</v>
      </c>
    </row>
    <row r="20" spans="1:14" ht="15.75" customHeight="1">
      <c r="A20" s="10">
        <f t="shared" si="7"/>
        <v>14</v>
      </c>
      <c r="B20" s="11" t="s">
        <v>2641</v>
      </c>
      <c r="C20" s="11" t="s">
        <v>2355</v>
      </c>
      <c r="D20" s="17" t="s">
        <v>2342</v>
      </c>
      <c r="E20" s="17" t="s">
        <v>2410</v>
      </c>
      <c r="F20" s="17" t="s">
        <v>3061</v>
      </c>
      <c r="G20" s="17" t="s">
        <v>2345</v>
      </c>
      <c r="H20" s="21">
        <v>20</v>
      </c>
      <c r="I20" s="21">
        <v>27</v>
      </c>
      <c r="J20" s="21">
        <v>267</v>
      </c>
      <c r="K20" s="21">
        <v>3</v>
      </c>
      <c r="L20" s="21">
        <v>0</v>
      </c>
      <c r="M20" s="21">
        <v>13</v>
      </c>
      <c r="N20" s="21">
        <v>7</v>
      </c>
    </row>
    <row r="21" spans="1:14" ht="15.75" customHeight="1">
      <c r="A21" s="10">
        <f t="shared" si="7"/>
        <v>13</v>
      </c>
      <c r="B21" s="12" t="s">
        <v>2642</v>
      </c>
      <c r="C21" s="12" t="s">
        <v>2355</v>
      </c>
      <c r="D21" s="18" t="s">
        <v>2342</v>
      </c>
      <c r="E21" s="18" t="s">
        <v>2341</v>
      </c>
      <c r="F21" s="18" t="s">
        <v>3047</v>
      </c>
      <c r="G21" s="18" t="s">
        <v>2345</v>
      </c>
      <c r="H21" s="22">
        <v>23</v>
      </c>
      <c r="I21" s="22">
        <v>32</v>
      </c>
      <c r="J21" s="22">
        <v>321</v>
      </c>
      <c r="K21" s="22">
        <v>2</v>
      </c>
      <c r="L21" s="22">
        <v>1</v>
      </c>
      <c r="M21" s="22">
        <v>4</v>
      </c>
      <c r="N21" s="22">
        <v>2</v>
      </c>
    </row>
    <row r="22" spans="1:14" ht="15.75" customHeight="1">
      <c r="A22" s="10">
        <f t="shared" si="7"/>
        <v>12</v>
      </c>
      <c r="B22" s="11" t="s">
        <v>2644</v>
      </c>
      <c r="C22" s="11" t="s">
        <v>2355</v>
      </c>
      <c r="D22" s="17">
        <v>0</v>
      </c>
      <c r="E22" s="17" t="s">
        <v>287</v>
      </c>
      <c r="F22" s="17" t="s">
        <v>2810</v>
      </c>
      <c r="G22" s="17" t="s">
        <v>2345</v>
      </c>
      <c r="H22" s="21">
        <v>25</v>
      </c>
      <c r="I22" s="21">
        <v>32</v>
      </c>
      <c r="J22" s="21">
        <v>200</v>
      </c>
      <c r="K22" s="21">
        <v>1</v>
      </c>
      <c r="L22" s="21">
        <v>0</v>
      </c>
      <c r="M22" s="21">
        <v>-3</v>
      </c>
      <c r="N22" s="21">
        <v>3</v>
      </c>
    </row>
    <row r="23" spans="1:14" ht="15.75" customHeight="1">
      <c r="A23" s="10">
        <f t="shared" si="7"/>
        <v>11</v>
      </c>
      <c r="B23" s="12" t="s">
        <v>2646</v>
      </c>
      <c r="C23" s="12" t="s">
        <v>2355</v>
      </c>
      <c r="D23" s="18" t="s">
        <v>2342</v>
      </c>
      <c r="E23" s="18" t="s">
        <v>2395</v>
      </c>
      <c r="F23" s="18" t="s">
        <v>2684</v>
      </c>
      <c r="G23" s="18" t="s">
        <v>2345</v>
      </c>
      <c r="H23" s="22">
        <v>21</v>
      </c>
      <c r="I23" s="22">
        <v>30</v>
      </c>
      <c r="J23" s="22">
        <v>309</v>
      </c>
      <c r="K23" s="22">
        <v>2</v>
      </c>
      <c r="L23" s="22">
        <v>1</v>
      </c>
      <c r="M23" s="22">
        <v>0</v>
      </c>
      <c r="N23" s="22">
        <v>3</v>
      </c>
    </row>
    <row r="24" spans="1:14" ht="15.75" customHeight="1">
      <c r="A24" s="10">
        <f t="shared" si="7"/>
        <v>10</v>
      </c>
      <c r="B24" s="11" t="s">
        <v>2649</v>
      </c>
      <c r="C24" s="11" t="s">
        <v>2355</v>
      </c>
      <c r="D24" s="17" t="s">
        <v>2342</v>
      </c>
      <c r="E24" s="17" t="s">
        <v>2366</v>
      </c>
      <c r="F24" s="17" t="s">
        <v>2437</v>
      </c>
      <c r="G24" s="17" t="s">
        <v>2345</v>
      </c>
      <c r="H24" s="21">
        <v>19</v>
      </c>
      <c r="I24" s="21">
        <v>38</v>
      </c>
      <c r="J24" s="21">
        <v>198</v>
      </c>
      <c r="K24" s="21">
        <v>2</v>
      </c>
      <c r="L24" s="21">
        <v>1</v>
      </c>
      <c r="M24" s="21">
        <v>10</v>
      </c>
      <c r="N24" s="21">
        <v>1</v>
      </c>
    </row>
    <row r="25" spans="1:14" ht="15.75" customHeight="1">
      <c r="A25" s="10">
        <f t="shared" si="7"/>
        <v>9</v>
      </c>
      <c r="B25" s="12" t="s">
        <v>2888</v>
      </c>
      <c r="C25" s="12" t="s">
        <v>2355</v>
      </c>
      <c r="D25" s="18">
        <v>0</v>
      </c>
      <c r="E25" s="18" t="s">
        <v>2387</v>
      </c>
      <c r="F25" s="18" t="s">
        <v>2718</v>
      </c>
      <c r="G25" s="18" t="s">
        <v>2345</v>
      </c>
      <c r="H25" s="22">
        <v>23</v>
      </c>
      <c r="I25" s="22">
        <v>33</v>
      </c>
      <c r="J25" s="22">
        <v>220</v>
      </c>
      <c r="K25" s="22">
        <v>2</v>
      </c>
      <c r="L25" s="22">
        <v>0</v>
      </c>
      <c r="M25" s="22">
        <v>1</v>
      </c>
      <c r="N25" s="22">
        <v>4</v>
      </c>
    </row>
    <row r="26" spans="1:14" ht="15.75" customHeight="1">
      <c r="A26" s="10">
        <f t="shared" si="7"/>
        <v>8</v>
      </c>
      <c r="B26" s="11" t="s">
        <v>2651</v>
      </c>
      <c r="C26" s="11" t="s">
        <v>2355</v>
      </c>
      <c r="D26" s="17" t="s">
        <v>2342</v>
      </c>
      <c r="E26" s="17" t="s">
        <v>2430</v>
      </c>
      <c r="F26" s="17" t="s">
        <v>3062</v>
      </c>
      <c r="G26" s="17" t="s">
        <v>2345</v>
      </c>
      <c r="H26" s="21">
        <v>35</v>
      </c>
      <c r="I26" s="21">
        <v>61</v>
      </c>
      <c r="J26" s="21">
        <v>355</v>
      </c>
      <c r="K26" s="21">
        <v>1</v>
      </c>
      <c r="L26" s="21">
        <v>2</v>
      </c>
      <c r="M26" s="21">
        <v>0</v>
      </c>
      <c r="N26" s="21">
        <v>0</v>
      </c>
    </row>
    <row r="27" spans="1:14" ht="15.75" customHeight="1">
      <c r="A27" s="10">
        <f t="shared" si="7"/>
        <v>7</v>
      </c>
      <c r="B27" s="12" t="s">
        <v>2851</v>
      </c>
      <c r="C27" s="12" t="s">
        <v>2355</v>
      </c>
      <c r="D27" s="18">
        <v>0</v>
      </c>
      <c r="E27" s="18" t="s">
        <v>2351</v>
      </c>
      <c r="F27" s="18" t="s">
        <v>2629</v>
      </c>
      <c r="G27" s="18" t="s">
        <v>2345</v>
      </c>
      <c r="H27" s="22">
        <v>27</v>
      </c>
      <c r="I27" s="22">
        <v>37</v>
      </c>
      <c r="J27" s="22">
        <v>302</v>
      </c>
      <c r="K27" s="22">
        <v>0</v>
      </c>
      <c r="L27" s="22">
        <v>0</v>
      </c>
      <c r="M27" s="22">
        <v>4</v>
      </c>
      <c r="N27" s="22">
        <v>5</v>
      </c>
    </row>
    <row r="28" spans="1:14" ht="15.75" customHeight="1">
      <c r="A28" s="10">
        <f t="shared" si="7"/>
        <v>6</v>
      </c>
      <c r="B28" s="11" t="s">
        <v>2654</v>
      </c>
      <c r="C28" s="11" t="s">
        <v>2355</v>
      </c>
      <c r="D28" s="17" t="s">
        <v>2342</v>
      </c>
      <c r="E28" s="17" t="s">
        <v>2496</v>
      </c>
      <c r="F28" s="17" t="s">
        <v>2360</v>
      </c>
      <c r="G28" s="17" t="s">
        <v>2345</v>
      </c>
      <c r="H28" s="21">
        <v>39</v>
      </c>
      <c r="I28" s="21">
        <v>51</v>
      </c>
      <c r="J28" s="21">
        <v>376</v>
      </c>
      <c r="K28" s="21">
        <v>3</v>
      </c>
      <c r="L28" s="21">
        <v>2</v>
      </c>
      <c r="M28" s="21">
        <v>0</v>
      </c>
      <c r="N28" s="21">
        <v>1</v>
      </c>
    </row>
    <row r="29" spans="1:14" ht="15.75" customHeight="1">
      <c r="A29" s="10">
        <f t="shared" si="7"/>
        <v>5</v>
      </c>
      <c r="B29" s="12" t="s">
        <v>2656</v>
      </c>
      <c r="C29" s="12" t="s">
        <v>2355</v>
      </c>
      <c r="D29" s="18">
        <v>0</v>
      </c>
      <c r="E29" s="18" t="s">
        <v>2366</v>
      </c>
      <c r="F29" s="18" t="s">
        <v>2711</v>
      </c>
      <c r="G29" s="18" t="s">
        <v>2345</v>
      </c>
      <c r="H29" s="22">
        <v>19</v>
      </c>
      <c r="I29" s="22">
        <v>31</v>
      </c>
      <c r="J29" s="22">
        <v>198</v>
      </c>
      <c r="K29" s="22">
        <v>0</v>
      </c>
      <c r="L29" s="22">
        <v>2</v>
      </c>
      <c r="M29" s="22">
        <v>11</v>
      </c>
      <c r="N29" s="22">
        <v>5</v>
      </c>
    </row>
    <row r="30" spans="1:14" ht="15.75" customHeight="1">
      <c r="A30" s="10">
        <f t="shared" si="7"/>
        <v>4</v>
      </c>
      <c r="B30" s="11" t="s">
        <v>2657</v>
      </c>
      <c r="C30" s="11" t="s">
        <v>2355</v>
      </c>
      <c r="D30" s="17" t="s">
        <v>2342</v>
      </c>
      <c r="E30" s="17" t="s">
        <v>2380</v>
      </c>
      <c r="F30" s="17" t="s">
        <v>2965</v>
      </c>
      <c r="G30" s="17" t="s">
        <v>2345</v>
      </c>
      <c r="H30" s="21">
        <v>37</v>
      </c>
      <c r="I30" s="21">
        <v>47</v>
      </c>
      <c r="J30" s="21">
        <v>351</v>
      </c>
      <c r="K30" s="21">
        <v>1</v>
      </c>
      <c r="L30" s="21">
        <v>0</v>
      </c>
      <c r="M30" s="21">
        <v>1</v>
      </c>
      <c r="N30" s="21">
        <v>4</v>
      </c>
    </row>
    <row r="31" spans="1:14" ht="15.75" customHeight="1">
      <c r="A31" s="10">
        <f t="shared" si="7"/>
        <v>3</v>
      </c>
      <c r="B31" s="12" t="s">
        <v>2659</v>
      </c>
      <c r="C31" s="12" t="s">
        <v>2355</v>
      </c>
      <c r="D31" s="18">
        <v>0</v>
      </c>
      <c r="E31" s="18" t="s">
        <v>2347</v>
      </c>
      <c r="F31" s="18" t="s">
        <v>3063</v>
      </c>
      <c r="G31" s="18" t="s">
        <v>2345</v>
      </c>
      <c r="H31" s="22">
        <v>16</v>
      </c>
      <c r="I31" s="22">
        <v>25</v>
      </c>
      <c r="J31" s="22">
        <v>137</v>
      </c>
      <c r="K31" s="22">
        <v>1</v>
      </c>
      <c r="L31" s="22">
        <v>1</v>
      </c>
      <c r="M31" s="22">
        <v>11</v>
      </c>
      <c r="N31" s="22">
        <v>4</v>
      </c>
    </row>
    <row r="32" spans="1:14" ht="15.75" customHeight="1">
      <c r="A32" s="10">
        <f t="shared" si="7"/>
        <v>2</v>
      </c>
      <c r="B32" s="11" t="s">
        <v>2853</v>
      </c>
      <c r="C32" s="11" t="s">
        <v>2355</v>
      </c>
      <c r="D32" s="17">
        <v>0</v>
      </c>
      <c r="E32" s="17" t="s">
        <v>2343</v>
      </c>
      <c r="F32" s="17" t="s">
        <v>2711</v>
      </c>
      <c r="G32" s="17" t="s">
        <v>2345</v>
      </c>
      <c r="H32" s="21">
        <v>22</v>
      </c>
      <c r="I32" s="21">
        <v>34</v>
      </c>
      <c r="J32" s="21">
        <v>209</v>
      </c>
      <c r="K32" s="21">
        <v>2</v>
      </c>
      <c r="L32" s="21">
        <v>1</v>
      </c>
      <c r="M32" s="21">
        <v>9</v>
      </c>
      <c r="N32" s="21">
        <v>1</v>
      </c>
    </row>
    <row r="33" spans="1:14" ht="15.75" customHeight="1">
      <c r="A33" s="10">
        <f t="shared" si="7"/>
        <v>1</v>
      </c>
      <c r="B33" s="12" t="s">
        <v>2661</v>
      </c>
      <c r="C33" s="12" t="s">
        <v>2355</v>
      </c>
      <c r="D33" s="18" t="s">
        <v>2342</v>
      </c>
      <c r="E33" s="18" t="s">
        <v>2351</v>
      </c>
      <c r="F33" s="18" t="s">
        <v>3064</v>
      </c>
      <c r="G33" s="18" t="s">
        <v>2345</v>
      </c>
      <c r="H33" s="22">
        <v>24</v>
      </c>
      <c r="I33" s="22">
        <v>43</v>
      </c>
      <c r="J33" s="22">
        <v>234</v>
      </c>
      <c r="K33" s="22">
        <v>0</v>
      </c>
      <c r="L33" s="22">
        <v>1</v>
      </c>
      <c r="M33" s="22">
        <v>23</v>
      </c>
      <c r="N33" s="22">
        <v>7</v>
      </c>
    </row>
    <row r="34" spans="1:14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/>
    </row>
    <row r="35" spans="1:14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2"/>
    </row>
    <row r="36" spans="1:14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/>
    </row>
    <row r="37" spans="1:14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2"/>
    </row>
    <row r="38" spans="1:14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/>
    </row>
    <row r="39" spans="1:14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2"/>
    </row>
    <row r="40" spans="1:14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/>
    </row>
    <row r="41" spans="1:14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2"/>
    </row>
    <row r="42" spans="1:14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/>
    </row>
    <row r="43" spans="1:14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2"/>
    </row>
    <row r="44" spans="1:14" ht="15.75" customHeight="1">
      <c r="A44" s="10">
        <f t="shared" ref="A44:A75" si="8">COUNTIF(H44:H131,"&gt;0")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/>
    </row>
    <row r="45" spans="1:14" ht="15.75" customHeight="1">
      <c r="A45" s="10">
        <f t="shared" si="8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2"/>
    </row>
    <row r="46" spans="1:14" ht="15.75" customHeight="1">
      <c r="A46" s="10">
        <f t="shared" si="8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/>
    </row>
    <row r="47" spans="1:14" ht="15.75" customHeight="1">
      <c r="A47" s="10">
        <f t="shared" si="8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2"/>
    </row>
    <row r="48" spans="1:14" ht="15.75" customHeight="1">
      <c r="A48" s="10">
        <f t="shared" si="8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/>
    </row>
    <row r="49" spans="1:14" ht="15.75" customHeight="1">
      <c r="A49" s="10">
        <f t="shared" si="8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2"/>
    </row>
    <row r="50" spans="1:14" ht="15.75" customHeight="1">
      <c r="A50" s="10">
        <f t="shared" si="8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/>
    </row>
    <row r="51" spans="1:14" ht="15.75" customHeight="1">
      <c r="A51" s="10">
        <f t="shared" si="8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2"/>
    </row>
    <row r="52" spans="1:14" ht="13" customHeight="1">
      <c r="A52" s="10">
        <f t="shared" si="8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/>
    </row>
    <row r="53" spans="1:14" ht="13" customHeight="1">
      <c r="A53" s="10">
        <f t="shared" si="8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2"/>
    </row>
    <row r="54" spans="1:14" ht="13" customHeight="1">
      <c r="A54" s="10">
        <f t="shared" si="8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/>
    </row>
    <row r="55" spans="1:14" ht="13" customHeight="1">
      <c r="A55" s="10">
        <f t="shared" si="8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2"/>
    </row>
    <row r="56" spans="1:14" ht="13" customHeight="1">
      <c r="A56" s="10">
        <f t="shared" si="8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/>
    </row>
    <row r="57" spans="1:14" ht="13" customHeight="1">
      <c r="A57" s="10">
        <f t="shared" si="8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2"/>
    </row>
    <row r="58" spans="1:14" ht="13" customHeight="1">
      <c r="A58" s="10">
        <f t="shared" si="8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/>
    </row>
    <row r="59" spans="1:14" ht="13" customHeight="1">
      <c r="A59" s="10">
        <f t="shared" si="8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2"/>
    </row>
    <row r="60" spans="1:14" ht="13" customHeight="1">
      <c r="A60" s="10">
        <f t="shared" si="8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/>
    </row>
    <row r="61" spans="1:14" ht="13" customHeight="1">
      <c r="A61" s="10">
        <f t="shared" si="8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2"/>
    </row>
    <row r="62" spans="1:14" ht="13" customHeight="1">
      <c r="A62" s="10">
        <f t="shared" si="8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/>
    </row>
    <row r="63" spans="1:14" ht="13" customHeight="1">
      <c r="A63" s="10">
        <f t="shared" si="8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2"/>
    </row>
    <row r="64" spans="1:14" ht="13" customHeight="1">
      <c r="A64" s="10">
        <f t="shared" si="8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/>
    </row>
    <row r="65" spans="1:14" ht="13" customHeight="1">
      <c r="A65" s="10">
        <f t="shared" si="8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2"/>
    </row>
    <row r="66" spans="1:14" ht="13" customHeight="1">
      <c r="A66" s="10">
        <f t="shared" si="8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/>
    </row>
    <row r="67" spans="1:14" ht="13" customHeight="1">
      <c r="A67" s="10">
        <f t="shared" si="8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2"/>
    </row>
    <row r="68" spans="1:14" ht="13" customHeight="1">
      <c r="A68" s="10">
        <f t="shared" si="8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/>
    </row>
    <row r="69" spans="1:14" ht="13" customHeight="1">
      <c r="A69" s="10">
        <f t="shared" ref="A69:A100" si="9">COUNTIF(H69:H158,"&gt;0")</f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2"/>
    </row>
    <row r="70" spans="1:14" ht="13" customHeight="1">
      <c r="A70" s="10">
        <f t="shared" si="9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/>
    </row>
    <row r="71" spans="1:14" ht="13" customHeight="1">
      <c r="A71" s="10">
        <f t="shared" si="9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2"/>
    </row>
    <row r="72" spans="1:14" ht="13" customHeight="1">
      <c r="A72" s="10">
        <f t="shared" si="9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/>
    </row>
    <row r="73" spans="1:14" ht="13" customHeight="1">
      <c r="A73" s="10">
        <f t="shared" si="9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2"/>
    </row>
    <row r="74" spans="1:14" ht="13" customHeight="1">
      <c r="A74" s="10">
        <f t="shared" si="9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/>
    </row>
    <row r="75" spans="1:14" ht="13" customHeight="1">
      <c r="A75" s="10">
        <f t="shared" si="9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2"/>
    </row>
    <row r="76" spans="1:14" ht="13" customHeight="1">
      <c r="A76" s="10">
        <f t="shared" si="9"/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/>
    </row>
    <row r="77" spans="1:14" ht="13" customHeight="1">
      <c r="A77" s="10">
        <f t="shared" si="9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2"/>
    </row>
    <row r="78" spans="1:14" ht="13" customHeight="1">
      <c r="A78" s="10">
        <f t="shared" si="9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/>
    </row>
    <row r="79" spans="1:14" ht="13" customHeight="1">
      <c r="A79" s="10">
        <f t="shared" si="9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2"/>
    </row>
    <row r="80" spans="1:14" ht="13" customHeight="1">
      <c r="A80" s="10">
        <f t="shared" si="9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/>
    </row>
    <row r="81" spans="1:14" ht="13" customHeight="1">
      <c r="A81" s="10">
        <f t="shared" si="9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2"/>
    </row>
    <row r="82" spans="1:14" ht="13" customHeight="1">
      <c r="A82" s="10">
        <f t="shared" si="9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2"/>
    </row>
    <row r="83" spans="1:14" ht="13" customHeight="1">
      <c r="A83" s="10">
        <f t="shared" si="9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/>
    </row>
    <row r="84" spans="1:14" ht="13" customHeight="1">
      <c r="A84" s="10">
        <f t="shared" si="9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2"/>
    </row>
    <row r="85" spans="1:14" ht="13" customHeight="1">
      <c r="A85" s="10">
        <f t="shared" si="9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2"/>
    </row>
    <row r="86" spans="1:14" ht="15" customHeight="1">
      <c r="A86" s="10">
        <f t="shared" si="9"/>
        <v>0</v>
      </c>
      <c r="B86" s="13"/>
      <c r="C86" s="13"/>
    </row>
    <row r="87" spans="1:14" ht="15" customHeight="1">
      <c r="A87" s="10">
        <f t="shared" si="9"/>
        <v>0</v>
      </c>
      <c r="B87" s="13"/>
      <c r="C87" s="13"/>
    </row>
    <row r="88" spans="1:14" ht="13" customHeight="1">
      <c r="A88" s="10">
        <f t="shared" si="9"/>
        <v>0</v>
      </c>
    </row>
    <row r="89" spans="1:14" ht="13" customHeight="1">
      <c r="A89" s="10">
        <f t="shared" si="9"/>
        <v>0</v>
      </c>
    </row>
    <row r="90" spans="1:14" ht="13" customHeight="1">
      <c r="A90" s="10">
        <f t="shared" si="9"/>
        <v>0</v>
      </c>
    </row>
    <row r="91" spans="1:14" ht="13" customHeight="1">
      <c r="A91" s="10">
        <f t="shared" si="9"/>
        <v>0</v>
      </c>
    </row>
    <row r="92" spans="1:14" ht="13" customHeight="1">
      <c r="A92" s="10">
        <f t="shared" si="9"/>
        <v>0</v>
      </c>
    </row>
    <row r="93" spans="1:14" ht="13" customHeight="1">
      <c r="A93" s="10">
        <f t="shared" si="9"/>
        <v>0</v>
      </c>
    </row>
    <row r="94" spans="1:14" ht="13" customHeight="1">
      <c r="A94" s="10">
        <f t="shared" si="9"/>
        <v>0</v>
      </c>
    </row>
    <row r="95" spans="1:14" ht="13" customHeight="1">
      <c r="A95" s="10">
        <f t="shared" si="9"/>
        <v>0</v>
      </c>
    </row>
    <row r="96" spans="1:14" ht="13" customHeight="1">
      <c r="A96" s="10">
        <f t="shared" si="9"/>
        <v>0</v>
      </c>
    </row>
    <row r="97" spans="1:1" ht="13" customHeight="1">
      <c r="A97" s="10">
        <f t="shared" si="9"/>
        <v>0</v>
      </c>
    </row>
    <row r="98" spans="1:1" ht="13" customHeight="1">
      <c r="A98" s="10">
        <f t="shared" si="9"/>
        <v>0</v>
      </c>
    </row>
    <row r="99" spans="1:1" ht="13" customHeight="1">
      <c r="A99" s="10">
        <f t="shared" si="9"/>
        <v>0</v>
      </c>
    </row>
    <row r="100" spans="1:1" ht="13" customHeight="1">
      <c r="A100" s="10">
        <f t="shared" si="9"/>
        <v>0</v>
      </c>
    </row>
    <row r="101" spans="1:1" ht="13" customHeight="1">
      <c r="A101" s="10">
        <f t="shared" ref="A101:A132" si="10">COUNTIF(H101:H190,"&gt;0")</f>
        <v>0</v>
      </c>
    </row>
    <row r="102" spans="1:1" ht="13" customHeight="1">
      <c r="A102" s="10">
        <f t="shared" si="10"/>
        <v>0</v>
      </c>
    </row>
    <row r="103" spans="1:1" ht="13" customHeight="1">
      <c r="A103" s="10">
        <f t="shared" si="10"/>
        <v>0</v>
      </c>
    </row>
    <row r="104" spans="1:1" ht="13" customHeight="1">
      <c r="A104" s="10">
        <f t="shared" si="10"/>
        <v>0</v>
      </c>
    </row>
    <row r="105" spans="1:1" ht="13" customHeight="1">
      <c r="A105" s="10">
        <f t="shared" si="10"/>
        <v>0</v>
      </c>
    </row>
    <row r="106" spans="1:1" ht="13" customHeight="1">
      <c r="A106" s="10">
        <f t="shared" si="10"/>
        <v>0</v>
      </c>
    </row>
    <row r="107" spans="1:1" ht="13" customHeight="1">
      <c r="A107" s="10">
        <f t="shared" si="10"/>
        <v>0</v>
      </c>
    </row>
    <row r="108" spans="1:1" ht="13" customHeight="1">
      <c r="A108" s="10">
        <f t="shared" si="10"/>
        <v>0</v>
      </c>
    </row>
    <row r="109" spans="1:1" ht="13" customHeight="1">
      <c r="A109" s="10">
        <f t="shared" si="10"/>
        <v>0</v>
      </c>
    </row>
    <row r="110" spans="1:1" ht="13" customHeight="1">
      <c r="A110" s="10">
        <f t="shared" si="10"/>
        <v>0</v>
      </c>
    </row>
    <row r="111" spans="1:1" ht="13" customHeight="1">
      <c r="A111" s="10">
        <f t="shared" si="10"/>
        <v>0</v>
      </c>
    </row>
    <row r="112" spans="1:1" ht="13" customHeight="1">
      <c r="A112" s="10">
        <f t="shared" si="10"/>
        <v>0</v>
      </c>
    </row>
    <row r="113" spans="1:1" ht="13" customHeight="1">
      <c r="A113" s="10">
        <f t="shared" si="10"/>
        <v>0</v>
      </c>
    </row>
    <row r="114" spans="1:1" ht="13" customHeight="1">
      <c r="A114" s="10">
        <f t="shared" si="10"/>
        <v>0</v>
      </c>
    </row>
    <row r="115" spans="1:1" ht="13" customHeight="1">
      <c r="A115" s="10">
        <f t="shared" si="10"/>
        <v>0</v>
      </c>
    </row>
    <row r="116" spans="1:1" ht="13" customHeight="1">
      <c r="A116" s="10">
        <f t="shared" si="10"/>
        <v>0</v>
      </c>
    </row>
    <row r="117" spans="1:1" ht="13" customHeight="1">
      <c r="A117" s="10">
        <f t="shared" si="10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3103">
    <outlinePr summaryBelow="0" summaryRight="0"/>
  </sheetPr>
  <dimension ref="A1:Q1002"/>
  <sheetViews>
    <sheetView workbookViewId="0">
      <selection activeCell="H3" sqref="H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5.5</v>
      </c>
      <c r="I2" s="2">
        <v>56.5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0.5</v>
      </c>
      <c r="I3" s="7">
        <f>COUNTIFS($A$12:$A$99,"&lt;="&amp;$B$2,$H$12:$H$99,"&gt;-1",I12:I99,"&lt;"&amp;I$2)/COUNTIFS($H$12:$H$99,"&gt;-1",$A$12:$A$99,"&lt;="&amp;$B$2,I$12:I$99,"&lt;&gt;"&amp;I$2)</f>
        <v>0.6</v>
      </c>
      <c r="J3" s="7">
        <f>COUNTIFS($A$12:$A$99,"&lt;="&amp;$B$2,$H$12:$H$99,"&gt;-1",J12:J99,"&lt;"&amp;J$2)/COUNTIFS($H$12:$H$99,"&gt;-1",$A$12:$A$99,"&lt;="&amp;$B$2,J$12:J$99,"&lt;&gt;"&amp;J$2)</f>
        <v>0.9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100</v>
      </c>
      <c r="I4" s="8">
        <f>IF(I3&gt;0.5, 100/(1-1/I3),100/I3-100)</f>
        <v>-149.99999999999997</v>
      </c>
      <c r="J4" s="8">
        <f>IF(J3&gt;0.5, 100/(1-1/J3),100/J3-100)</f>
        <v>-899.99999999999955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0.2</v>
      </c>
      <c r="I5" s="7">
        <f>COUNTIFS($A$12:$A$99,"&lt;="&amp;$B$2,$H$12:$H$99,"&gt;-1",$D$12:$D$99,"@*",I$12:I$99,"&lt;"&amp;I$2)/COUNTIFS($A$12:$A$99,"&lt;="&amp;$B$2,$H$12:$H$99,"&gt;-1",$D$12:$D$99,"@*",I$12:I$99,"&lt;&gt;"&amp;I$2)</f>
        <v>0.2</v>
      </c>
      <c r="J5" s="7">
        <f>COUNTIFS($A$12:$A$99,"&lt;="&amp;$B$2,$H$12:$H$99,"&gt;-1",$D$12:$D$99,"@*",J$12:J$99,"&lt;"&amp;J$2)/COUNTIFS($A$12:$A$99,"&lt;="&amp;$B$2,$H$12:$H$99,"&gt;-1",$D$12:$D$99,"@*",J$12:J$99,"&lt;&gt;"&amp;J$2)</f>
        <v>1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400</v>
      </c>
      <c r="I6" s="8">
        <f>IF(I5&gt;0.5, 100/(1-1/I5),100/I5-100)</f>
        <v>400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0.8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1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0.8</v>
      </c>
    </row>
    <row r="8" spans="1:17" ht="15.75" customHeight="1">
      <c r="A8" s="1"/>
      <c r="B8" t="s">
        <v>3065</v>
      </c>
      <c r="D8" s="8"/>
      <c r="G8" s="3" t="s">
        <v>2318</v>
      </c>
      <c r="H8" s="8">
        <f>IF(H7&gt;0.5, 100/(1-1/H7),100/H7-100)</f>
        <v>-400</v>
      </c>
      <c r="I8" s="8" t="e">
        <f>IF(I7&gt;0.5, 100/(1-1/I7),100/I7-100)</f>
        <v>#DIV/0!</v>
      </c>
      <c r="J8" s="8">
        <f>IF(J7&gt;0.5, 100/(1-1/J7),100/J7-100)</f>
        <v>-400</v>
      </c>
    </row>
    <row r="9" spans="1:17" ht="15.75" customHeight="1">
      <c r="A9" s="1"/>
      <c r="B9" s="1" t="s">
        <v>3066</v>
      </c>
      <c r="C9" s="1"/>
      <c r="D9" s="14"/>
      <c r="E9" s="14"/>
      <c r="F9" s="14"/>
      <c r="G9" s="23" t="s">
        <v>2321</v>
      </c>
      <c r="H9" s="24" t="e">
        <f>INDEX(espn!$I:$I,MATCH(B8,espn!$A:$A,0),1)</f>
        <v>#N/A</v>
      </c>
      <c r="I9" s="24" t="e">
        <f>INDEX(espn!$J:$J,MATCH(B8,espn!$A:$A,0),1)</f>
        <v>#N/A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2521</v>
      </c>
      <c r="C12" s="11" t="s">
        <v>2355</v>
      </c>
      <c r="D12" s="17">
        <v>0</v>
      </c>
      <c r="E12" s="17" t="s">
        <v>2415</v>
      </c>
      <c r="F12" s="17" t="s">
        <v>3059</v>
      </c>
      <c r="G12" s="17" t="s">
        <v>2525</v>
      </c>
      <c r="H12" s="21">
        <v>8</v>
      </c>
      <c r="I12" s="21">
        <v>69</v>
      </c>
      <c r="J12" s="21">
        <v>1</v>
      </c>
    </row>
    <row r="13" spans="1:17" ht="15.75" customHeight="1">
      <c r="A13" s="10">
        <f t="shared" si="0"/>
        <v>21</v>
      </c>
      <c r="B13" s="12" t="s">
        <v>2471</v>
      </c>
      <c r="C13" s="12" t="s">
        <v>2355</v>
      </c>
      <c r="D13" s="18">
        <v>0</v>
      </c>
      <c r="E13" s="18" t="s">
        <v>2494</v>
      </c>
      <c r="F13" s="18" t="s">
        <v>3067</v>
      </c>
      <c r="G13" s="18" t="s">
        <v>2901</v>
      </c>
      <c r="H13" s="22">
        <v>6</v>
      </c>
      <c r="I13" s="22">
        <v>35</v>
      </c>
      <c r="J13" s="22">
        <v>0</v>
      </c>
    </row>
    <row r="14" spans="1:17" ht="15.75" customHeight="1">
      <c r="A14" s="10">
        <f t="shared" si="0"/>
        <v>20</v>
      </c>
      <c r="B14" s="11" t="s">
        <v>2412</v>
      </c>
      <c r="C14" s="11" t="s">
        <v>2355</v>
      </c>
      <c r="D14" s="17" t="s">
        <v>2342</v>
      </c>
      <c r="E14" s="17" t="s">
        <v>2380</v>
      </c>
      <c r="F14" s="17" t="s">
        <v>2964</v>
      </c>
      <c r="G14" s="17" t="s">
        <v>2354</v>
      </c>
      <c r="H14" s="21">
        <v>6</v>
      </c>
      <c r="I14" s="21">
        <v>65</v>
      </c>
      <c r="J14" s="21">
        <v>1</v>
      </c>
    </row>
    <row r="15" spans="1:17" ht="15.75" customHeight="1">
      <c r="A15" s="10">
        <f t="shared" si="0"/>
        <v>19</v>
      </c>
      <c r="B15" s="12" t="s">
        <v>2414</v>
      </c>
      <c r="C15" s="12" t="s">
        <v>2355</v>
      </c>
      <c r="D15" s="18">
        <v>0</v>
      </c>
      <c r="E15" s="18" t="s">
        <v>2351</v>
      </c>
      <c r="F15" s="18" t="s">
        <v>2707</v>
      </c>
      <c r="G15" s="18" t="s">
        <v>2552</v>
      </c>
      <c r="H15" s="22">
        <v>4</v>
      </c>
      <c r="I15" s="22">
        <v>45</v>
      </c>
      <c r="J15" s="22">
        <v>1</v>
      </c>
    </row>
    <row r="16" spans="1:17" ht="15.75" customHeight="1">
      <c r="A16" s="10">
        <f t="shared" si="0"/>
        <v>18</v>
      </c>
      <c r="B16" s="11" t="s">
        <v>2417</v>
      </c>
      <c r="C16" s="11" t="s">
        <v>2355</v>
      </c>
      <c r="D16" s="17" t="s">
        <v>2342</v>
      </c>
      <c r="E16" s="17" t="s">
        <v>2383</v>
      </c>
      <c r="F16" s="17" t="s">
        <v>3060</v>
      </c>
      <c r="G16" s="17" t="s">
        <v>2432</v>
      </c>
      <c r="H16" s="21">
        <v>6</v>
      </c>
      <c r="I16" s="21">
        <v>41</v>
      </c>
      <c r="J16" s="21">
        <v>1</v>
      </c>
    </row>
    <row r="17" spans="1:10" ht="15.75" customHeight="1">
      <c r="A17" s="10">
        <f t="shared" si="0"/>
        <v>17</v>
      </c>
      <c r="B17" s="12" t="s">
        <v>2419</v>
      </c>
      <c r="C17" s="12" t="s">
        <v>2355</v>
      </c>
      <c r="D17" s="18" t="s">
        <v>2342</v>
      </c>
      <c r="E17" s="18" t="s">
        <v>2366</v>
      </c>
      <c r="F17" s="18" t="s">
        <v>3010</v>
      </c>
      <c r="G17" s="18" t="s">
        <v>2729</v>
      </c>
      <c r="H17" s="22">
        <v>4</v>
      </c>
      <c r="I17" s="22">
        <v>31</v>
      </c>
      <c r="J17" s="22">
        <v>1</v>
      </c>
    </row>
    <row r="18" spans="1:10" ht="15.75" customHeight="1">
      <c r="A18" s="10">
        <f t="shared" si="0"/>
        <v>16</v>
      </c>
      <c r="B18" s="11" t="s">
        <v>2422</v>
      </c>
      <c r="C18" s="11" t="s">
        <v>2355</v>
      </c>
      <c r="D18" s="17">
        <v>0</v>
      </c>
      <c r="E18" s="17" t="s">
        <v>2380</v>
      </c>
      <c r="F18" s="17" t="s">
        <v>2517</v>
      </c>
      <c r="G18" s="17" t="s">
        <v>2729</v>
      </c>
      <c r="H18" s="21">
        <v>7</v>
      </c>
      <c r="I18" s="21">
        <v>99</v>
      </c>
      <c r="J18" s="21">
        <v>1</v>
      </c>
    </row>
    <row r="19" spans="1:10" ht="15.75" customHeight="1">
      <c r="A19" s="10">
        <f t="shared" si="0"/>
        <v>15</v>
      </c>
      <c r="B19" s="12" t="s">
        <v>2639</v>
      </c>
      <c r="C19" s="12" t="s">
        <v>2355</v>
      </c>
      <c r="D19" s="18">
        <v>0</v>
      </c>
      <c r="E19" s="18" t="s">
        <v>2383</v>
      </c>
      <c r="F19" s="18" t="s">
        <v>2696</v>
      </c>
      <c r="G19" s="18" t="s">
        <v>2524</v>
      </c>
      <c r="H19" s="22">
        <v>4</v>
      </c>
      <c r="I19" s="22">
        <v>40</v>
      </c>
      <c r="J19" s="22">
        <v>0</v>
      </c>
    </row>
    <row r="20" spans="1:10" ht="15.75" customHeight="1">
      <c r="A20" s="10">
        <f t="shared" si="0"/>
        <v>14</v>
      </c>
      <c r="B20" s="11" t="s">
        <v>2641</v>
      </c>
      <c r="C20" s="11" t="s">
        <v>2355</v>
      </c>
      <c r="D20" s="17" t="s">
        <v>2342</v>
      </c>
      <c r="E20" s="17" t="s">
        <v>2410</v>
      </c>
      <c r="F20" s="17" t="s">
        <v>3061</v>
      </c>
      <c r="G20" s="17" t="s">
        <v>2530</v>
      </c>
      <c r="H20" s="21">
        <v>5</v>
      </c>
      <c r="I20" s="21">
        <v>81</v>
      </c>
      <c r="J20" s="21">
        <v>0</v>
      </c>
    </row>
    <row r="21" spans="1:10" ht="15.75" customHeight="1">
      <c r="A21" s="10">
        <f t="shared" si="0"/>
        <v>13</v>
      </c>
      <c r="B21" s="12" t="s">
        <v>2642</v>
      </c>
      <c r="C21" s="12" t="s">
        <v>2355</v>
      </c>
      <c r="D21" s="18" t="s">
        <v>2342</v>
      </c>
      <c r="E21" s="18" t="s">
        <v>2341</v>
      </c>
      <c r="F21" s="18" t="s">
        <v>3047</v>
      </c>
      <c r="G21" s="18" t="s">
        <v>2597</v>
      </c>
      <c r="H21" s="22">
        <v>9</v>
      </c>
      <c r="I21" s="22">
        <v>107</v>
      </c>
      <c r="J21" s="22">
        <v>1</v>
      </c>
    </row>
    <row r="22" spans="1:10" ht="15.75" customHeight="1">
      <c r="A22" s="10">
        <f t="shared" si="0"/>
        <v>12</v>
      </c>
      <c r="B22" s="11" t="s">
        <v>2644</v>
      </c>
      <c r="C22" s="11" t="s">
        <v>2355</v>
      </c>
      <c r="D22" s="17">
        <v>0</v>
      </c>
      <c r="E22" s="17" t="s">
        <v>287</v>
      </c>
      <c r="F22" s="17" t="s">
        <v>2810</v>
      </c>
      <c r="G22" s="17" t="s">
        <v>2530</v>
      </c>
      <c r="H22" s="21">
        <v>5</v>
      </c>
      <c r="I22" s="21">
        <v>69</v>
      </c>
      <c r="J22" s="21">
        <v>1</v>
      </c>
    </row>
    <row r="23" spans="1:10" ht="15.75" customHeight="1">
      <c r="A23" s="10">
        <f t="shared" si="0"/>
        <v>11</v>
      </c>
      <c r="B23" s="12" t="s">
        <v>2646</v>
      </c>
      <c r="C23" s="12" t="s">
        <v>2355</v>
      </c>
      <c r="D23" s="18" t="s">
        <v>2342</v>
      </c>
      <c r="E23" s="18" t="s">
        <v>2395</v>
      </c>
      <c r="F23" s="18" t="s">
        <v>2684</v>
      </c>
      <c r="G23" s="18" t="s">
        <v>2868</v>
      </c>
      <c r="H23" s="22">
        <v>5</v>
      </c>
      <c r="I23" s="22">
        <v>66</v>
      </c>
      <c r="J23" s="22">
        <v>0</v>
      </c>
    </row>
    <row r="24" spans="1:10" ht="15.75" customHeight="1">
      <c r="A24" s="10">
        <f t="shared" si="0"/>
        <v>10</v>
      </c>
      <c r="B24" s="11" t="s">
        <v>2649</v>
      </c>
      <c r="C24" s="11" t="s">
        <v>2355</v>
      </c>
      <c r="D24" s="17" t="s">
        <v>2342</v>
      </c>
      <c r="E24" s="17" t="s">
        <v>2366</v>
      </c>
      <c r="F24" s="17" t="s">
        <v>2437</v>
      </c>
      <c r="G24" s="17" t="s">
        <v>2432</v>
      </c>
      <c r="H24" s="21">
        <v>3</v>
      </c>
      <c r="I24" s="21">
        <v>11</v>
      </c>
      <c r="J24" s="21">
        <v>0</v>
      </c>
    </row>
    <row r="25" spans="1:10" ht="15.75" customHeight="1">
      <c r="A25" s="10">
        <f t="shared" si="0"/>
        <v>9</v>
      </c>
      <c r="B25" s="12" t="s">
        <v>2888</v>
      </c>
      <c r="C25" s="12" t="s">
        <v>2355</v>
      </c>
      <c r="D25" s="18">
        <v>0</v>
      </c>
      <c r="E25" s="18" t="s">
        <v>2387</v>
      </c>
      <c r="F25" s="18" t="s">
        <v>2718</v>
      </c>
      <c r="G25" s="18" t="s">
        <v>2530</v>
      </c>
      <c r="H25" s="22">
        <v>6</v>
      </c>
      <c r="I25" s="22">
        <v>43</v>
      </c>
      <c r="J25" s="22">
        <v>0</v>
      </c>
    </row>
    <row r="26" spans="1:10" ht="15.75" customHeight="1">
      <c r="A26" s="10">
        <f t="shared" si="0"/>
        <v>8</v>
      </c>
      <c r="B26" s="11" t="s">
        <v>2651</v>
      </c>
      <c r="C26" s="11" t="s">
        <v>2355</v>
      </c>
      <c r="D26" s="17" t="s">
        <v>2342</v>
      </c>
      <c r="E26" s="17" t="s">
        <v>2430</v>
      </c>
      <c r="F26" s="17" t="s">
        <v>3062</v>
      </c>
      <c r="G26" s="17" t="s">
        <v>2527</v>
      </c>
      <c r="H26" s="21">
        <v>11</v>
      </c>
      <c r="I26" s="21">
        <v>110</v>
      </c>
      <c r="J26" s="21">
        <v>0</v>
      </c>
    </row>
    <row r="27" spans="1:10" ht="15.75" customHeight="1">
      <c r="A27" s="10">
        <f t="shared" si="0"/>
        <v>7</v>
      </c>
      <c r="B27" s="12" t="s">
        <v>2851</v>
      </c>
      <c r="C27" s="12" t="s">
        <v>2355</v>
      </c>
      <c r="D27" s="18">
        <v>0</v>
      </c>
      <c r="E27" s="18" t="s">
        <v>2351</v>
      </c>
      <c r="F27" s="18" t="s">
        <v>2629</v>
      </c>
      <c r="G27" s="18" t="s">
        <v>2587</v>
      </c>
      <c r="H27" s="22">
        <v>5</v>
      </c>
      <c r="I27" s="22">
        <v>50</v>
      </c>
      <c r="J27" s="22">
        <v>0</v>
      </c>
    </row>
    <row r="28" spans="1:10" ht="15.75" customHeight="1">
      <c r="A28" s="10">
        <f t="shared" si="0"/>
        <v>6</v>
      </c>
      <c r="B28" s="11" t="s">
        <v>2654</v>
      </c>
      <c r="C28" s="11" t="s">
        <v>2355</v>
      </c>
      <c r="D28" s="17" t="s">
        <v>2342</v>
      </c>
      <c r="E28" s="17" t="s">
        <v>2496</v>
      </c>
      <c r="F28" s="17" t="s">
        <v>2360</v>
      </c>
      <c r="G28" s="17" t="s">
        <v>2354</v>
      </c>
      <c r="H28" s="21">
        <v>11</v>
      </c>
      <c r="I28" s="21">
        <v>145</v>
      </c>
      <c r="J28" s="21">
        <v>0</v>
      </c>
    </row>
    <row r="29" spans="1:10" ht="15.75" customHeight="1">
      <c r="A29" s="10">
        <f t="shared" si="0"/>
        <v>5</v>
      </c>
      <c r="B29" s="12" t="s">
        <v>2656</v>
      </c>
      <c r="C29" s="12" t="s">
        <v>2355</v>
      </c>
      <c r="D29" s="18">
        <v>0</v>
      </c>
      <c r="E29" s="18" t="s">
        <v>2366</v>
      </c>
      <c r="F29" s="18" t="s">
        <v>2711</v>
      </c>
      <c r="G29" s="18" t="s">
        <v>2601</v>
      </c>
      <c r="H29" s="22">
        <v>2</v>
      </c>
      <c r="I29" s="22">
        <v>41</v>
      </c>
      <c r="J29" s="22">
        <v>0</v>
      </c>
    </row>
    <row r="30" spans="1:10" ht="15.75" customHeight="1">
      <c r="A30" s="10">
        <f t="shared" si="0"/>
        <v>4</v>
      </c>
      <c r="B30" s="11" t="s">
        <v>2657</v>
      </c>
      <c r="C30" s="11" t="s">
        <v>2355</v>
      </c>
      <c r="D30" s="17" t="s">
        <v>2342</v>
      </c>
      <c r="E30" s="17" t="s">
        <v>2380</v>
      </c>
      <c r="F30" s="17" t="s">
        <v>2965</v>
      </c>
      <c r="G30" s="17" t="s">
        <v>2859</v>
      </c>
      <c r="H30" s="21">
        <v>8</v>
      </c>
      <c r="I30" s="21">
        <v>73</v>
      </c>
      <c r="J30" s="21">
        <v>0</v>
      </c>
    </row>
    <row r="31" spans="1:10" ht="15.75" customHeight="1">
      <c r="A31" s="10">
        <f t="shared" si="0"/>
        <v>3</v>
      </c>
      <c r="B31" s="12" t="s">
        <v>2659</v>
      </c>
      <c r="C31" s="12" t="s">
        <v>2355</v>
      </c>
      <c r="D31" s="18">
        <v>0</v>
      </c>
      <c r="E31" s="18" t="s">
        <v>2347</v>
      </c>
      <c r="F31" s="18" t="s">
        <v>3063</v>
      </c>
      <c r="G31" s="18" t="s">
        <v>2676</v>
      </c>
      <c r="H31" s="22">
        <v>5</v>
      </c>
      <c r="I31" s="22">
        <v>33</v>
      </c>
      <c r="J31" s="22">
        <v>1</v>
      </c>
    </row>
    <row r="32" spans="1:10" ht="15.75" customHeight="1">
      <c r="A32" s="10">
        <f t="shared" si="0"/>
        <v>2</v>
      </c>
      <c r="B32" s="11" t="s">
        <v>2853</v>
      </c>
      <c r="C32" s="11" t="s">
        <v>2355</v>
      </c>
      <c r="D32" s="17">
        <v>0</v>
      </c>
      <c r="E32" s="17" t="s">
        <v>2343</v>
      </c>
      <c r="F32" s="17" t="s">
        <v>2711</v>
      </c>
      <c r="G32" s="17" t="s">
        <v>2567</v>
      </c>
      <c r="H32" s="21">
        <v>5</v>
      </c>
      <c r="I32" s="21">
        <v>39</v>
      </c>
      <c r="J32" s="21">
        <v>0</v>
      </c>
    </row>
    <row r="33" spans="1:10" ht="15.75" customHeight="1">
      <c r="A33" s="10">
        <f t="shared" si="0"/>
        <v>1</v>
      </c>
      <c r="B33" s="12" t="s">
        <v>2661</v>
      </c>
      <c r="C33" s="12" t="s">
        <v>2355</v>
      </c>
      <c r="D33" s="18" t="s">
        <v>2342</v>
      </c>
      <c r="E33" s="18" t="s">
        <v>2351</v>
      </c>
      <c r="F33" s="18" t="s">
        <v>3064</v>
      </c>
      <c r="G33" s="18" t="s">
        <v>2719</v>
      </c>
      <c r="H33" s="22">
        <v>8</v>
      </c>
      <c r="I33" s="22">
        <v>66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245">
    <outlinePr summaryBelow="0" summaryRight="0"/>
  </sheetPr>
  <dimension ref="A1:Q1002"/>
  <sheetViews>
    <sheetView workbookViewId="0">
      <selection activeCell="I10" sqref="I10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10.5</v>
      </c>
      <c r="I2" s="5">
        <v>40.5</v>
      </c>
      <c r="J2" s="5">
        <v>0.5</v>
      </c>
      <c r="K2" s="2">
        <v>5</v>
      </c>
      <c r="L2" s="2">
        <v>50.5</v>
      </c>
      <c r="M2" s="2">
        <v>0.5</v>
      </c>
      <c r="N2" s="5">
        <v>100.5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0.7</v>
      </c>
      <c r="I3" s="7">
        <f t="shared" si="1"/>
        <v>0.5</v>
      </c>
      <c r="J3" s="7">
        <f t="shared" si="1"/>
        <v>0.8</v>
      </c>
      <c r="K3" s="7">
        <f t="shared" si="1"/>
        <v>1</v>
      </c>
      <c r="L3" s="7">
        <f t="shared" si="1"/>
        <v>1</v>
      </c>
      <c r="M3" s="7">
        <f t="shared" si="1"/>
        <v>0.9</v>
      </c>
      <c r="N3" s="7">
        <f t="shared" si="1"/>
        <v>0.9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O4" si="2">IF(H3&gt;0.5, 100/(1-1/H3),100/H3-100)</f>
        <v>-233.33333333333331</v>
      </c>
      <c r="I4" s="8">
        <f t="shared" si="2"/>
        <v>100</v>
      </c>
      <c r="J4" s="8">
        <f t="shared" si="2"/>
        <v>-400</v>
      </c>
      <c r="K4" s="8" t="e">
        <f t="shared" si="2"/>
        <v>#DIV/0!</v>
      </c>
      <c r="L4" s="8" t="e">
        <f t="shared" si="2"/>
        <v>#DIV/0!</v>
      </c>
      <c r="M4" s="8">
        <f t="shared" si="2"/>
        <v>-899.99999999999955</v>
      </c>
      <c r="N4" s="8">
        <f t="shared" si="2"/>
        <v>-899.99999999999955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0.8</v>
      </c>
      <c r="I5" s="7">
        <f t="shared" si="3"/>
        <v>0.6</v>
      </c>
      <c r="J5" s="7">
        <f t="shared" si="3"/>
        <v>0.8</v>
      </c>
      <c r="K5" s="7">
        <f t="shared" si="3"/>
        <v>1</v>
      </c>
      <c r="L5" s="7">
        <f t="shared" si="3"/>
        <v>1</v>
      </c>
      <c r="M5" s="7">
        <f t="shared" si="3"/>
        <v>0.8</v>
      </c>
      <c r="N5" s="7">
        <f t="shared" si="3"/>
        <v>1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>
        <f t="shared" ref="H6:O6" si="4">IF(H5&gt;0.5, 100/(1-1/H5),100/H5-100)</f>
        <v>-400</v>
      </c>
      <c r="I6" s="8">
        <f t="shared" si="4"/>
        <v>-149.99999999999997</v>
      </c>
      <c r="J6" s="8">
        <f t="shared" si="4"/>
        <v>-400</v>
      </c>
      <c r="K6" s="8" t="e">
        <f t="shared" si="4"/>
        <v>#DIV/0!</v>
      </c>
      <c r="L6" s="8" t="e">
        <f t="shared" si="4"/>
        <v>#DIV/0!</v>
      </c>
      <c r="M6" s="8">
        <f t="shared" si="4"/>
        <v>-400</v>
      </c>
      <c r="N6" s="8" t="e">
        <f t="shared" si="4"/>
        <v>#DIV/0!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0.6</v>
      </c>
      <c r="I7" s="7">
        <f t="shared" si="5"/>
        <v>0.4</v>
      </c>
      <c r="J7" s="7">
        <f t="shared" si="5"/>
        <v>0.8</v>
      </c>
      <c r="K7" s="7">
        <f t="shared" si="5"/>
        <v>1</v>
      </c>
      <c r="L7" s="7">
        <f t="shared" si="5"/>
        <v>1</v>
      </c>
      <c r="M7" s="7">
        <f t="shared" si="5"/>
        <v>1</v>
      </c>
      <c r="N7" s="7">
        <f t="shared" si="5"/>
        <v>0.8</v>
      </c>
      <c r="O7" s="7">
        <f t="shared" si="5"/>
        <v>1</v>
      </c>
    </row>
    <row r="8" spans="1:17" ht="15.75" customHeight="1">
      <c r="A8" s="1"/>
      <c r="B8" t="s">
        <v>824</v>
      </c>
      <c r="F8" s="8"/>
      <c r="G8" s="3" t="s">
        <v>2318</v>
      </c>
      <c r="H8" s="8">
        <f t="shared" ref="H8:O8" si="6">IF(H7&gt;0.5, 100/(1-1/H7),100/H7-100)</f>
        <v>-149.99999999999997</v>
      </c>
      <c r="I8" s="8">
        <f t="shared" si="6"/>
        <v>150</v>
      </c>
      <c r="J8" s="8">
        <f t="shared" si="6"/>
        <v>-400</v>
      </c>
      <c r="K8" s="8" t="e">
        <f t="shared" si="6"/>
        <v>#DIV/0!</v>
      </c>
      <c r="L8" s="8" t="e">
        <f t="shared" si="6"/>
        <v>#DIV/0!</v>
      </c>
      <c r="M8" s="8" t="e">
        <f t="shared" si="6"/>
        <v>#DIV/0!</v>
      </c>
      <c r="N8" s="8">
        <f t="shared" si="6"/>
        <v>-400</v>
      </c>
      <c r="O8" s="8" t="e">
        <f t="shared" si="6"/>
        <v>#DIV/0!</v>
      </c>
    </row>
    <row r="9" spans="1:17" ht="15.75" customHeight="1">
      <c r="A9" s="1"/>
      <c r="B9" s="1" t="s">
        <v>3068</v>
      </c>
      <c r="C9" s="1"/>
      <c r="D9" s="14"/>
      <c r="E9" s="14"/>
      <c r="F9" s="14"/>
      <c r="G9" s="23" t="s">
        <v>2321</v>
      </c>
      <c r="H9" s="24">
        <f>INDEX(espn!$F:$F,MATCH(B8,espn!$A:$A,0),1)</f>
        <v>14</v>
      </c>
      <c r="I9" s="24">
        <f>INDEX(espn!$G:$G,MATCH(B8,espn!$A:$A,0),1)</f>
        <v>63</v>
      </c>
      <c r="J9" s="24"/>
      <c r="K9" s="24">
        <f>INDEX(espn!$I:$I,MATCH(B8,espn!$A:$A,0),1)</f>
        <v>2</v>
      </c>
      <c r="L9" s="24">
        <f>INDEX(espn!$J:$J,MATCH(B8,espn!$A:$A,0),1)</f>
        <v>14</v>
      </c>
      <c r="M9" s="24"/>
      <c r="N9" s="24">
        <f>I9+L9</f>
        <v>77</v>
      </c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12</v>
      </c>
      <c r="B12" s="11" t="s">
        <v>2639</v>
      </c>
      <c r="C12" s="11" t="s">
        <v>2355</v>
      </c>
      <c r="D12" s="17">
        <v>0</v>
      </c>
      <c r="E12" s="17" t="s">
        <v>2383</v>
      </c>
      <c r="F12" s="17" t="s">
        <v>2696</v>
      </c>
      <c r="G12" s="17" t="s">
        <v>2385</v>
      </c>
      <c r="H12" s="21">
        <v>14</v>
      </c>
      <c r="I12" s="21">
        <v>39</v>
      </c>
      <c r="J12" s="21">
        <v>0</v>
      </c>
      <c r="K12" s="21">
        <v>1</v>
      </c>
      <c r="L12" s="21">
        <v>4</v>
      </c>
      <c r="M12" s="21">
        <v>0</v>
      </c>
      <c r="N12" s="21">
        <f t="shared" ref="N12:N43" si="8">L12+I12</f>
        <v>43</v>
      </c>
      <c r="O12">
        <f t="shared" ref="O12:O43" si="9">M12+J12</f>
        <v>0</v>
      </c>
    </row>
    <row r="13" spans="1:17" ht="15.75" customHeight="1">
      <c r="A13" s="10">
        <f t="shared" si="7"/>
        <v>11</v>
      </c>
      <c r="B13" s="12" t="s">
        <v>2641</v>
      </c>
      <c r="C13" s="12" t="s">
        <v>2355</v>
      </c>
      <c r="D13" s="18" t="s">
        <v>2342</v>
      </c>
      <c r="E13" s="18" t="s">
        <v>2410</v>
      </c>
      <c r="F13" s="18" t="s">
        <v>3061</v>
      </c>
      <c r="G13" s="18" t="s">
        <v>2489</v>
      </c>
      <c r="H13" s="22">
        <v>3</v>
      </c>
      <c r="I13" s="22">
        <v>13</v>
      </c>
      <c r="J13" s="22">
        <v>0</v>
      </c>
      <c r="K13" s="22">
        <v>0</v>
      </c>
      <c r="L13" s="22">
        <v>0</v>
      </c>
      <c r="M13" s="22">
        <v>0</v>
      </c>
      <c r="N13" s="21">
        <f t="shared" si="8"/>
        <v>13</v>
      </c>
      <c r="O13">
        <f t="shared" si="9"/>
        <v>0</v>
      </c>
    </row>
    <row r="14" spans="1:17" ht="15.75" customHeight="1">
      <c r="A14" s="10">
        <f t="shared" si="7"/>
        <v>10</v>
      </c>
      <c r="B14" s="11" t="s">
        <v>2646</v>
      </c>
      <c r="C14" s="11" t="s">
        <v>2355</v>
      </c>
      <c r="D14" s="17" t="s">
        <v>2342</v>
      </c>
      <c r="E14" s="17" t="s">
        <v>2395</v>
      </c>
      <c r="F14" s="17" t="s">
        <v>2684</v>
      </c>
      <c r="G14" s="17" t="s">
        <v>2460</v>
      </c>
      <c r="H14" s="21">
        <v>9</v>
      </c>
      <c r="I14" s="21">
        <v>61</v>
      </c>
      <c r="J14" s="21">
        <v>0</v>
      </c>
      <c r="K14" s="21">
        <v>0</v>
      </c>
      <c r="L14" s="21">
        <v>0</v>
      </c>
      <c r="M14" s="21">
        <v>0</v>
      </c>
      <c r="N14" s="21">
        <f t="shared" si="8"/>
        <v>61</v>
      </c>
      <c r="O14">
        <f t="shared" si="9"/>
        <v>0</v>
      </c>
    </row>
    <row r="15" spans="1:17" ht="15.75" customHeight="1">
      <c r="A15" s="10">
        <f t="shared" si="7"/>
        <v>9</v>
      </c>
      <c r="B15" s="12" t="s">
        <v>2649</v>
      </c>
      <c r="C15" s="12" t="s">
        <v>2355</v>
      </c>
      <c r="D15" s="18" t="s">
        <v>2342</v>
      </c>
      <c r="E15" s="18" t="s">
        <v>2366</v>
      </c>
      <c r="F15" s="18" t="s">
        <v>2437</v>
      </c>
      <c r="G15" s="18" t="s">
        <v>2397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0</v>
      </c>
      <c r="N15" s="21">
        <f t="shared" si="8"/>
        <v>0</v>
      </c>
      <c r="O15">
        <f t="shared" si="9"/>
        <v>0</v>
      </c>
    </row>
    <row r="16" spans="1:17" ht="15.75" customHeight="1">
      <c r="A16" s="10">
        <f t="shared" si="7"/>
        <v>8</v>
      </c>
      <c r="B16" s="11" t="s">
        <v>2888</v>
      </c>
      <c r="C16" s="11" t="s">
        <v>2355</v>
      </c>
      <c r="D16" s="17">
        <v>0</v>
      </c>
      <c r="E16" s="17" t="s">
        <v>2387</v>
      </c>
      <c r="F16" s="17" t="s">
        <v>2718</v>
      </c>
      <c r="G16" s="17" t="s">
        <v>2489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f t="shared" si="8"/>
        <v>0</v>
      </c>
      <c r="O16">
        <f t="shared" si="9"/>
        <v>0</v>
      </c>
    </row>
    <row r="17" spans="1:15" ht="15.75" customHeight="1">
      <c r="A17" s="10">
        <f t="shared" si="7"/>
        <v>7</v>
      </c>
      <c r="B17" s="12" t="s">
        <v>2651</v>
      </c>
      <c r="C17" s="12" t="s">
        <v>2355</v>
      </c>
      <c r="D17" s="18" t="s">
        <v>2342</v>
      </c>
      <c r="E17" s="18" t="s">
        <v>2430</v>
      </c>
      <c r="F17" s="18" t="s">
        <v>3062</v>
      </c>
      <c r="G17" s="18" t="s">
        <v>2560</v>
      </c>
      <c r="H17" s="22">
        <v>9</v>
      </c>
      <c r="I17" s="22">
        <v>35</v>
      </c>
      <c r="J17" s="22">
        <v>0</v>
      </c>
      <c r="K17" s="22">
        <v>1</v>
      </c>
      <c r="L17" s="22">
        <v>19</v>
      </c>
      <c r="M17" s="22">
        <v>0</v>
      </c>
      <c r="N17" s="21">
        <f t="shared" si="8"/>
        <v>54</v>
      </c>
      <c r="O17">
        <f t="shared" si="9"/>
        <v>0</v>
      </c>
    </row>
    <row r="18" spans="1:15" ht="15.75" customHeight="1">
      <c r="A18" s="10">
        <f t="shared" si="7"/>
        <v>6</v>
      </c>
      <c r="B18" s="11" t="s">
        <v>2851</v>
      </c>
      <c r="C18" s="11" t="s">
        <v>2355</v>
      </c>
      <c r="D18" s="17">
        <v>0</v>
      </c>
      <c r="E18" s="17" t="s">
        <v>2351</v>
      </c>
      <c r="F18" s="17" t="s">
        <v>2629</v>
      </c>
      <c r="G18" s="17" t="s">
        <v>2429</v>
      </c>
      <c r="H18" s="21">
        <v>10</v>
      </c>
      <c r="I18" s="21">
        <v>38</v>
      </c>
      <c r="J18" s="21">
        <v>0</v>
      </c>
      <c r="K18" s="21">
        <v>0</v>
      </c>
      <c r="L18" s="21">
        <v>0</v>
      </c>
      <c r="M18" s="21">
        <v>0</v>
      </c>
      <c r="N18" s="21">
        <f t="shared" si="8"/>
        <v>38</v>
      </c>
      <c r="O18">
        <f t="shared" si="9"/>
        <v>0</v>
      </c>
    </row>
    <row r="19" spans="1:15" ht="15.75" customHeight="1">
      <c r="A19" s="10">
        <f t="shared" si="7"/>
        <v>5</v>
      </c>
      <c r="B19" s="12" t="s">
        <v>2654</v>
      </c>
      <c r="C19" s="12" t="s">
        <v>2355</v>
      </c>
      <c r="D19" s="18" t="s">
        <v>2342</v>
      </c>
      <c r="E19" s="18" t="s">
        <v>2496</v>
      </c>
      <c r="F19" s="18" t="s">
        <v>2360</v>
      </c>
      <c r="G19" s="18" t="s">
        <v>2368</v>
      </c>
      <c r="H19" s="22">
        <v>5</v>
      </c>
      <c r="I19" s="22">
        <v>15</v>
      </c>
      <c r="J19" s="22">
        <v>0</v>
      </c>
      <c r="K19" s="22">
        <v>1</v>
      </c>
      <c r="L19" s="22">
        <v>4</v>
      </c>
      <c r="M19" s="22">
        <v>1</v>
      </c>
      <c r="N19" s="21">
        <f t="shared" si="8"/>
        <v>19</v>
      </c>
      <c r="O19">
        <f t="shared" si="9"/>
        <v>1</v>
      </c>
    </row>
    <row r="20" spans="1:15" ht="15.75" customHeight="1">
      <c r="A20" s="10">
        <f t="shared" si="7"/>
        <v>4</v>
      </c>
      <c r="B20" s="11" t="s">
        <v>2656</v>
      </c>
      <c r="C20" s="11" t="s">
        <v>2355</v>
      </c>
      <c r="D20" s="17">
        <v>0</v>
      </c>
      <c r="E20" s="17" t="s">
        <v>2366</v>
      </c>
      <c r="F20" s="17" t="s">
        <v>2711</v>
      </c>
      <c r="G20" s="17" t="s">
        <v>2372</v>
      </c>
      <c r="H20" s="21">
        <v>9</v>
      </c>
      <c r="I20" s="21">
        <v>84</v>
      </c>
      <c r="J20" s="21">
        <v>1</v>
      </c>
      <c r="K20" s="21">
        <v>0</v>
      </c>
      <c r="L20" s="21">
        <v>0</v>
      </c>
      <c r="M20" s="21">
        <v>0</v>
      </c>
      <c r="N20" s="21">
        <f t="shared" si="8"/>
        <v>84</v>
      </c>
      <c r="O20">
        <f t="shared" si="9"/>
        <v>1</v>
      </c>
    </row>
    <row r="21" spans="1:15" ht="15.75" customHeight="1">
      <c r="A21" s="10">
        <f t="shared" si="7"/>
        <v>3</v>
      </c>
      <c r="B21" s="12" t="s">
        <v>2657</v>
      </c>
      <c r="C21" s="12" t="s">
        <v>2355</v>
      </c>
      <c r="D21" s="18" t="s">
        <v>2342</v>
      </c>
      <c r="E21" s="18" t="s">
        <v>2380</v>
      </c>
      <c r="F21" s="18" t="s">
        <v>2965</v>
      </c>
      <c r="G21" s="18" t="s">
        <v>2573</v>
      </c>
      <c r="H21" s="22">
        <v>21</v>
      </c>
      <c r="I21" s="22">
        <v>72</v>
      </c>
      <c r="J21" s="22">
        <v>1</v>
      </c>
      <c r="K21" s="22">
        <v>1</v>
      </c>
      <c r="L21" s="22">
        <v>22</v>
      </c>
      <c r="M21" s="22">
        <v>0</v>
      </c>
      <c r="N21" s="21">
        <f t="shared" si="8"/>
        <v>94</v>
      </c>
      <c r="O21">
        <f t="shared" si="9"/>
        <v>1</v>
      </c>
    </row>
    <row r="22" spans="1:15" ht="15.75" customHeight="1">
      <c r="A22" s="10">
        <f t="shared" si="7"/>
        <v>2</v>
      </c>
      <c r="B22" s="11" t="s">
        <v>2659</v>
      </c>
      <c r="C22" s="11" t="s">
        <v>2355</v>
      </c>
      <c r="D22" s="17">
        <v>0</v>
      </c>
      <c r="E22" s="17" t="s">
        <v>2347</v>
      </c>
      <c r="F22" s="17" t="s">
        <v>3063</v>
      </c>
      <c r="G22" s="17" t="s">
        <v>2434</v>
      </c>
      <c r="H22" s="21">
        <v>29</v>
      </c>
      <c r="I22" s="21">
        <v>171</v>
      </c>
      <c r="J22" s="21">
        <v>0</v>
      </c>
      <c r="K22" s="21">
        <v>2</v>
      </c>
      <c r="L22" s="21">
        <v>23</v>
      </c>
      <c r="M22" s="21">
        <v>0</v>
      </c>
      <c r="N22" s="21">
        <f t="shared" si="8"/>
        <v>194</v>
      </c>
      <c r="O22">
        <f t="shared" si="9"/>
        <v>0</v>
      </c>
    </row>
    <row r="23" spans="1:15" ht="15.75" customHeight="1">
      <c r="A23" s="10">
        <f t="shared" si="7"/>
        <v>1</v>
      </c>
      <c r="B23" s="12" t="s">
        <v>2853</v>
      </c>
      <c r="C23" s="12" t="s">
        <v>2355</v>
      </c>
      <c r="D23" s="18">
        <v>0</v>
      </c>
      <c r="E23" s="18" t="s">
        <v>2343</v>
      </c>
      <c r="F23" s="18" t="s">
        <v>2711</v>
      </c>
      <c r="G23" s="18" t="s">
        <v>2729</v>
      </c>
      <c r="H23" s="22">
        <v>15</v>
      </c>
      <c r="I23" s="22">
        <v>63</v>
      </c>
      <c r="J23" s="22">
        <v>0</v>
      </c>
      <c r="K23" s="22">
        <v>1</v>
      </c>
      <c r="L23" s="22">
        <v>-1</v>
      </c>
      <c r="M23" s="22">
        <v>0</v>
      </c>
      <c r="N23" s="21">
        <f t="shared" si="8"/>
        <v>62</v>
      </c>
      <c r="O23">
        <f t="shared" si="9"/>
        <v>0</v>
      </c>
    </row>
    <row r="24" spans="1:15" ht="15.75" customHeight="1">
      <c r="A24" s="10">
        <f t="shared" si="7"/>
        <v>0</v>
      </c>
      <c r="B24" s="11"/>
      <c r="C24" s="11"/>
      <c r="D24" s="17"/>
      <c r="E24" s="17"/>
      <c r="F24" s="17"/>
      <c r="G24" s="17"/>
      <c r="H24" s="21"/>
      <c r="I24" s="21"/>
      <c r="J24" s="21"/>
      <c r="K24" s="21"/>
      <c r="L24" s="21"/>
      <c r="M24" s="21"/>
      <c r="N24" s="21">
        <f t="shared" si="8"/>
        <v>0</v>
      </c>
      <c r="O24">
        <f t="shared" si="9"/>
        <v>0</v>
      </c>
    </row>
    <row r="25" spans="1:15" ht="15.75" customHeight="1">
      <c r="A25" s="10">
        <f t="shared" si="7"/>
        <v>0</v>
      </c>
      <c r="B25" s="12"/>
      <c r="C25" s="12"/>
      <c r="D25" s="18"/>
      <c r="E25" s="18"/>
      <c r="F25" s="18"/>
      <c r="G25" s="18"/>
      <c r="H25" s="22"/>
      <c r="I25" s="22"/>
      <c r="J25" s="22"/>
      <c r="K25" s="22"/>
      <c r="L25" s="22"/>
      <c r="M25" s="22"/>
      <c r="N25" s="21">
        <f t="shared" si="8"/>
        <v>0</v>
      </c>
      <c r="O25">
        <f t="shared" si="9"/>
        <v>0</v>
      </c>
    </row>
    <row r="26" spans="1:15" ht="15.75" customHeight="1">
      <c r="A26" s="10">
        <f t="shared" si="7"/>
        <v>0</v>
      </c>
      <c r="B26" s="11"/>
      <c r="C26" s="11"/>
      <c r="D26" s="17"/>
      <c r="E26" s="17"/>
      <c r="F26" s="17"/>
      <c r="G26" s="17"/>
      <c r="H26" s="21"/>
      <c r="I26" s="21"/>
      <c r="J26" s="21"/>
      <c r="K26" s="21"/>
      <c r="L26" s="21"/>
      <c r="M26" s="21"/>
      <c r="N26" s="21">
        <f t="shared" si="8"/>
        <v>0</v>
      </c>
      <c r="O26">
        <f t="shared" si="9"/>
        <v>0</v>
      </c>
    </row>
    <row r="27" spans="1:15" ht="15.75" customHeight="1">
      <c r="A27" s="10">
        <f t="shared" si="7"/>
        <v>0</v>
      </c>
      <c r="B27" s="12"/>
      <c r="C27" s="12"/>
      <c r="D27" s="18"/>
      <c r="E27" s="18"/>
      <c r="F27" s="18"/>
      <c r="G27" s="18"/>
      <c r="H27" s="22"/>
      <c r="I27" s="22"/>
      <c r="J27" s="22"/>
      <c r="K27" s="22"/>
      <c r="L27" s="22"/>
      <c r="M27" s="22"/>
      <c r="N27" s="21">
        <f t="shared" si="8"/>
        <v>0</v>
      </c>
      <c r="O27">
        <f t="shared" si="9"/>
        <v>0</v>
      </c>
    </row>
    <row r="28" spans="1:15" ht="15.75" customHeight="1">
      <c r="A28" s="10">
        <f t="shared" si="7"/>
        <v>0</v>
      </c>
      <c r="B28" s="11"/>
      <c r="C28" s="11"/>
      <c r="D28" s="17"/>
      <c r="E28" s="17"/>
      <c r="F28" s="17"/>
      <c r="G28" s="17"/>
      <c r="H28" s="21"/>
      <c r="I28" s="21"/>
      <c r="J28" s="21"/>
      <c r="K28" s="21"/>
      <c r="L28" s="21"/>
      <c r="M28" s="21"/>
      <c r="N28" s="21">
        <f t="shared" si="8"/>
        <v>0</v>
      </c>
      <c r="O28">
        <f t="shared" si="9"/>
        <v>0</v>
      </c>
    </row>
    <row r="29" spans="1:15" ht="15.75" customHeight="1">
      <c r="A29" s="10">
        <f t="shared" si="7"/>
        <v>0</v>
      </c>
      <c r="B29" s="12"/>
      <c r="C29" s="12"/>
      <c r="D29" s="18"/>
      <c r="E29" s="18"/>
      <c r="F29" s="18"/>
      <c r="G29" s="18"/>
      <c r="H29" s="22"/>
      <c r="I29" s="22"/>
      <c r="J29" s="22"/>
      <c r="K29" s="22"/>
      <c r="L29" s="22"/>
      <c r="M29" s="22"/>
      <c r="N29" s="21">
        <f t="shared" si="8"/>
        <v>0</v>
      </c>
      <c r="O29">
        <f t="shared" si="9"/>
        <v>0</v>
      </c>
    </row>
    <row r="30" spans="1:15" ht="15.75" customHeight="1">
      <c r="A30" s="10">
        <f t="shared" si="7"/>
        <v>0</v>
      </c>
      <c r="B30" s="11"/>
      <c r="C30" s="11"/>
      <c r="D30" s="17"/>
      <c r="E30" s="17"/>
      <c r="F30" s="17"/>
      <c r="G30" s="17"/>
      <c r="H30" s="21"/>
      <c r="I30" s="21"/>
      <c r="J30" s="21"/>
      <c r="K30" s="21"/>
      <c r="L30" s="21"/>
      <c r="M30" s="21"/>
      <c r="N30" s="21">
        <f t="shared" si="8"/>
        <v>0</v>
      </c>
      <c r="O30">
        <f t="shared" si="9"/>
        <v>0</v>
      </c>
    </row>
    <row r="31" spans="1:15" ht="15.75" customHeight="1">
      <c r="A31" s="10">
        <f t="shared" si="7"/>
        <v>0</v>
      </c>
      <c r="B31" s="12"/>
      <c r="C31" s="12"/>
      <c r="D31" s="18"/>
      <c r="E31" s="18"/>
      <c r="F31" s="18"/>
      <c r="G31" s="18"/>
      <c r="H31" s="22"/>
      <c r="I31" s="22"/>
      <c r="J31" s="22"/>
      <c r="K31" s="22"/>
      <c r="L31" s="22"/>
      <c r="M31" s="22"/>
      <c r="N31" s="21">
        <f t="shared" si="8"/>
        <v>0</v>
      </c>
      <c r="O31">
        <f t="shared" si="9"/>
        <v>0</v>
      </c>
    </row>
    <row r="32" spans="1:15" ht="15.75" customHeight="1">
      <c r="A32" s="10">
        <f t="shared" si="7"/>
        <v>0</v>
      </c>
      <c r="B32" s="11"/>
      <c r="C32" s="11"/>
      <c r="D32" s="17"/>
      <c r="E32" s="17"/>
      <c r="F32" s="17"/>
      <c r="G32" s="17"/>
      <c r="H32" s="21"/>
      <c r="I32" s="21"/>
      <c r="J32" s="21"/>
      <c r="K32" s="21"/>
      <c r="L32" s="21"/>
      <c r="M32" s="21"/>
      <c r="N32" s="21">
        <f t="shared" si="8"/>
        <v>0</v>
      </c>
      <c r="O32">
        <f t="shared" si="9"/>
        <v>0</v>
      </c>
    </row>
    <row r="33" spans="1:15" ht="15.75" customHeight="1">
      <c r="A33" s="10">
        <f t="shared" si="7"/>
        <v>0</v>
      </c>
      <c r="B33" s="12"/>
      <c r="C33" s="12"/>
      <c r="D33" s="18"/>
      <c r="E33" s="18"/>
      <c r="F33" s="18"/>
      <c r="G33" s="18"/>
      <c r="H33" s="22"/>
      <c r="I33" s="22"/>
      <c r="J33" s="22"/>
      <c r="K33" s="22"/>
      <c r="L33" s="22"/>
      <c r="M33" s="22"/>
      <c r="N33" s="21">
        <f t="shared" si="8"/>
        <v>0</v>
      </c>
      <c r="O33">
        <f t="shared" si="9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3104">
    <outlinePr summaryBelow="0" summaryRight="0"/>
  </sheetPr>
  <dimension ref="A1:Q1002"/>
  <sheetViews>
    <sheetView topLeftCell="T8" workbookViewId="0">
      <selection activeCell="H3" sqref="H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5.5</v>
      </c>
      <c r="I2" s="2">
        <v>57.5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0.5</v>
      </c>
      <c r="I3" s="7">
        <f>COUNTIFS($A$12:$A$99,"&lt;="&amp;$B$2,$H$12:$H$99,"&gt;-1",I12:I99,"&lt;"&amp;I$2)/COUNTIFS($H$12:$H$99,"&gt;-1",$A$12:$A$99,"&lt;="&amp;$B$2,I$12:I$99,"&lt;&gt;"&amp;I$2)</f>
        <v>0.6</v>
      </c>
      <c r="J3" s="7">
        <f>COUNTIFS($A$12:$A$99,"&lt;="&amp;$B$2,$H$12:$H$99,"&gt;-1",J12:J99,"&lt;"&amp;J$2)/COUNTIFS($H$12:$H$99,"&gt;-1",$A$12:$A$99,"&lt;="&amp;$B$2,J$12:J$99,"&lt;&gt;"&amp;J$2)</f>
        <v>0.6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100</v>
      </c>
      <c r="I4" s="8">
        <f>IF(I3&gt;0.5, 100/(1-1/I3),100/I3-100)</f>
        <v>-149.99999999999997</v>
      </c>
      <c r="J4" s="8">
        <f>IF(J3&gt;0.5, 100/(1-1/J3),100/J3-100)</f>
        <v>-149.99999999999997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0.4</v>
      </c>
      <c r="I5" s="7">
        <f>COUNTIFS($A$12:$A$99,"&lt;="&amp;$B$2,$H$12:$H$99,"&gt;-1",$D$12:$D$99,"@*",I$12:I$99,"&lt;"&amp;I$2)/COUNTIFS($A$12:$A$99,"&lt;="&amp;$B$2,$H$12:$H$99,"&gt;-1",$D$12:$D$99,"@*",I$12:I$99,"&lt;&gt;"&amp;I$2)</f>
        <v>0.4</v>
      </c>
      <c r="J5" s="7">
        <f>COUNTIFS($A$12:$A$99,"&lt;="&amp;$B$2,$H$12:$H$99,"&gt;-1",$D$12:$D$99,"@*",J$12:J$99,"&lt;"&amp;J$2)/COUNTIFS($A$12:$A$99,"&lt;="&amp;$B$2,$H$12:$H$99,"&gt;-1",$D$12:$D$99,"@*",J$12:J$99,"&lt;&gt;"&amp;J$2)</f>
        <v>0.4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150</v>
      </c>
      <c r="I6" s="8">
        <f>IF(I5&gt;0.5, 100/(1-1/I5),100/I5-100)</f>
        <v>150</v>
      </c>
      <c r="J6" s="8">
        <f>IF(J5&gt;0.5, 100/(1-1/J5),100/J5-100)</f>
        <v>150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0.6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0.8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0.8</v>
      </c>
    </row>
    <row r="8" spans="1:17" ht="15.75" customHeight="1">
      <c r="A8" s="1"/>
      <c r="B8" t="s">
        <v>192</v>
      </c>
      <c r="D8" s="8"/>
      <c r="G8" s="3" t="s">
        <v>2318</v>
      </c>
      <c r="H8" s="8">
        <f>IF(H7&gt;0.5, 100/(1-1/H7),100/H7-100)</f>
        <v>-149.99999999999997</v>
      </c>
      <c r="I8" s="8">
        <f>IF(I7&gt;0.5, 100/(1-1/I7),100/I7-100)</f>
        <v>-400</v>
      </c>
      <c r="J8" s="8">
        <f>IF(J7&gt;0.5, 100/(1-1/J7),100/J7-100)</f>
        <v>-400</v>
      </c>
    </row>
    <row r="9" spans="1:17" ht="15.75" customHeight="1">
      <c r="A9" s="1"/>
      <c r="B9" s="1" t="s">
        <v>3069</v>
      </c>
      <c r="C9" s="1"/>
      <c r="D9" s="14"/>
      <c r="E9" s="14"/>
      <c r="F9" s="14"/>
      <c r="G9" s="23" t="s">
        <v>2321</v>
      </c>
      <c r="H9" s="24">
        <f>INDEX(espn!$I:$I,MATCH(B8,espn!$A:$A,0),1)</f>
        <v>5</v>
      </c>
      <c r="I9" s="24">
        <f>INDEX(espn!$J:$J,MATCH(B8,espn!$A:$A,0),1)</f>
        <v>58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2521</v>
      </c>
      <c r="C12" s="11" t="s">
        <v>2355</v>
      </c>
      <c r="D12" s="17">
        <v>0</v>
      </c>
      <c r="E12" s="17" t="s">
        <v>2415</v>
      </c>
      <c r="F12" s="17" t="s">
        <v>3059</v>
      </c>
      <c r="G12" s="17" t="s">
        <v>2592</v>
      </c>
      <c r="H12" s="21">
        <v>9</v>
      </c>
      <c r="I12" s="21">
        <v>142</v>
      </c>
      <c r="J12" s="21">
        <v>0</v>
      </c>
    </row>
    <row r="13" spans="1:17" ht="15.75" customHeight="1">
      <c r="A13" s="10">
        <f t="shared" si="0"/>
        <v>21</v>
      </c>
      <c r="B13" s="12" t="s">
        <v>2503</v>
      </c>
      <c r="C13" s="12" t="s">
        <v>2355</v>
      </c>
      <c r="D13" s="18">
        <v>0</v>
      </c>
      <c r="E13" s="18" t="s">
        <v>2383</v>
      </c>
      <c r="F13" s="18" t="s">
        <v>2504</v>
      </c>
      <c r="G13" s="18" t="s">
        <v>2527</v>
      </c>
      <c r="H13" s="22">
        <v>6</v>
      </c>
      <c r="I13" s="22">
        <v>69</v>
      </c>
      <c r="J13" s="22">
        <v>0</v>
      </c>
    </row>
    <row r="14" spans="1:17" ht="15.75" customHeight="1">
      <c r="A14" s="10">
        <f t="shared" si="0"/>
        <v>20</v>
      </c>
      <c r="B14" s="11" t="s">
        <v>2506</v>
      </c>
      <c r="C14" s="11" t="s">
        <v>2355</v>
      </c>
      <c r="D14" s="17" t="s">
        <v>2342</v>
      </c>
      <c r="E14" s="17" t="s">
        <v>2403</v>
      </c>
      <c r="F14" s="17" t="s">
        <v>2507</v>
      </c>
      <c r="G14" s="17" t="s">
        <v>2905</v>
      </c>
      <c r="H14" s="21">
        <v>6</v>
      </c>
      <c r="I14" s="21">
        <v>33</v>
      </c>
      <c r="J14" s="21">
        <v>0</v>
      </c>
    </row>
    <row r="15" spans="1:17" ht="15.75" customHeight="1">
      <c r="A15" s="10">
        <f t="shared" si="0"/>
        <v>19</v>
      </c>
      <c r="B15" s="12" t="s">
        <v>2509</v>
      </c>
      <c r="C15" s="12" t="s">
        <v>2355</v>
      </c>
      <c r="D15" s="18" t="s">
        <v>2510</v>
      </c>
      <c r="E15" s="18" t="s">
        <v>2347</v>
      </c>
      <c r="F15" s="18" t="s">
        <v>2511</v>
      </c>
      <c r="G15" s="18" t="s">
        <v>2905</v>
      </c>
      <c r="H15" s="22">
        <v>5</v>
      </c>
      <c r="I15" s="22">
        <v>70</v>
      </c>
      <c r="J15" s="22">
        <v>0</v>
      </c>
    </row>
    <row r="16" spans="1:17" ht="15.75" customHeight="1">
      <c r="A16" s="10">
        <f t="shared" si="0"/>
        <v>18</v>
      </c>
      <c r="B16" s="11" t="s">
        <v>2417</v>
      </c>
      <c r="C16" s="11" t="s">
        <v>2355</v>
      </c>
      <c r="D16" s="17" t="s">
        <v>2342</v>
      </c>
      <c r="E16" s="17" t="s">
        <v>2383</v>
      </c>
      <c r="F16" s="17" t="s">
        <v>3060</v>
      </c>
      <c r="G16" s="17" t="s">
        <v>2905</v>
      </c>
      <c r="H16" s="21">
        <v>4</v>
      </c>
      <c r="I16" s="21">
        <v>17</v>
      </c>
      <c r="J16" s="21">
        <v>0</v>
      </c>
    </row>
    <row r="17" spans="1:10" ht="15.75" customHeight="1">
      <c r="A17" s="10">
        <f t="shared" si="0"/>
        <v>17</v>
      </c>
      <c r="B17" s="12" t="s">
        <v>2419</v>
      </c>
      <c r="C17" s="12" t="s">
        <v>2355</v>
      </c>
      <c r="D17" s="18" t="s">
        <v>2342</v>
      </c>
      <c r="E17" s="18" t="s">
        <v>2366</v>
      </c>
      <c r="F17" s="18" t="s">
        <v>3010</v>
      </c>
      <c r="G17" s="18" t="s">
        <v>2905</v>
      </c>
      <c r="H17" s="22">
        <v>8</v>
      </c>
      <c r="I17" s="22">
        <v>117</v>
      </c>
      <c r="J17" s="22">
        <v>0</v>
      </c>
    </row>
    <row r="18" spans="1:10" ht="15.75" customHeight="1">
      <c r="A18" s="10">
        <f t="shared" si="0"/>
        <v>16</v>
      </c>
      <c r="B18" s="11" t="s">
        <v>2422</v>
      </c>
      <c r="C18" s="11" t="s">
        <v>2355</v>
      </c>
      <c r="D18" s="17">
        <v>0</v>
      </c>
      <c r="E18" s="17" t="s">
        <v>2380</v>
      </c>
      <c r="F18" s="17" t="s">
        <v>2517</v>
      </c>
      <c r="G18" s="17" t="s">
        <v>2595</v>
      </c>
      <c r="H18" s="21">
        <v>7</v>
      </c>
      <c r="I18" s="21">
        <v>67</v>
      </c>
      <c r="J18" s="21">
        <v>1</v>
      </c>
    </row>
    <row r="19" spans="1:10" ht="15.75" customHeight="1">
      <c r="A19" s="10">
        <f t="shared" si="0"/>
        <v>15</v>
      </c>
      <c r="B19" s="12" t="s">
        <v>2639</v>
      </c>
      <c r="C19" s="12" t="s">
        <v>2355</v>
      </c>
      <c r="D19" s="18">
        <v>0</v>
      </c>
      <c r="E19" s="18" t="s">
        <v>2383</v>
      </c>
      <c r="F19" s="18" t="s">
        <v>2696</v>
      </c>
      <c r="G19" s="18" t="s">
        <v>2753</v>
      </c>
      <c r="H19" s="22">
        <v>6</v>
      </c>
      <c r="I19" s="22">
        <v>105</v>
      </c>
      <c r="J19" s="22">
        <v>0</v>
      </c>
    </row>
    <row r="20" spans="1:10" ht="15.75" customHeight="1">
      <c r="A20" s="10">
        <f t="shared" si="0"/>
        <v>14</v>
      </c>
      <c r="B20" s="11" t="s">
        <v>2641</v>
      </c>
      <c r="C20" s="11" t="s">
        <v>2355</v>
      </c>
      <c r="D20" s="17" t="s">
        <v>2342</v>
      </c>
      <c r="E20" s="17" t="s">
        <v>2410</v>
      </c>
      <c r="F20" s="17" t="s">
        <v>3061</v>
      </c>
      <c r="G20" s="17" t="s">
        <v>2530</v>
      </c>
      <c r="H20" s="21">
        <v>2</v>
      </c>
      <c r="I20" s="21">
        <v>14</v>
      </c>
      <c r="J20" s="21">
        <v>0</v>
      </c>
    </row>
    <row r="21" spans="1:10" ht="15.75" customHeight="1">
      <c r="A21" s="10">
        <f t="shared" si="0"/>
        <v>13</v>
      </c>
      <c r="B21" s="12" t="s">
        <v>2642</v>
      </c>
      <c r="C21" s="12" t="s">
        <v>2355</v>
      </c>
      <c r="D21" s="18" t="s">
        <v>2342</v>
      </c>
      <c r="E21" s="18" t="s">
        <v>2341</v>
      </c>
      <c r="F21" s="18" t="s">
        <v>3047</v>
      </c>
      <c r="G21" s="18" t="s">
        <v>2527</v>
      </c>
      <c r="H21" s="22">
        <v>5</v>
      </c>
      <c r="I21" s="22">
        <v>74</v>
      </c>
      <c r="J21" s="22">
        <v>1</v>
      </c>
    </row>
    <row r="22" spans="1:10" ht="15.75" customHeight="1">
      <c r="A22" s="10">
        <f t="shared" si="0"/>
        <v>12</v>
      </c>
      <c r="B22" s="11" t="s">
        <v>2644</v>
      </c>
      <c r="C22" s="11" t="s">
        <v>2355</v>
      </c>
      <c r="D22" s="17">
        <v>0</v>
      </c>
      <c r="E22" s="17" t="s">
        <v>287</v>
      </c>
      <c r="F22" s="17" t="s">
        <v>2810</v>
      </c>
      <c r="G22" s="17" t="s">
        <v>2595</v>
      </c>
      <c r="H22" s="21">
        <v>6</v>
      </c>
      <c r="I22" s="21">
        <v>36</v>
      </c>
      <c r="J22" s="21">
        <v>0</v>
      </c>
    </row>
    <row r="23" spans="1:10" ht="15.75" customHeight="1">
      <c r="A23" s="10">
        <f t="shared" si="0"/>
        <v>11</v>
      </c>
      <c r="B23" s="12" t="s">
        <v>2646</v>
      </c>
      <c r="C23" s="12" t="s">
        <v>2355</v>
      </c>
      <c r="D23" s="18" t="s">
        <v>2342</v>
      </c>
      <c r="E23" s="18" t="s">
        <v>2395</v>
      </c>
      <c r="F23" s="18" t="s">
        <v>2684</v>
      </c>
      <c r="G23" s="18" t="s">
        <v>2761</v>
      </c>
      <c r="H23" s="22">
        <v>4</v>
      </c>
      <c r="I23" s="22">
        <v>71</v>
      </c>
      <c r="J23" s="22">
        <v>1</v>
      </c>
    </row>
    <row r="24" spans="1:10" ht="15.75" customHeight="1">
      <c r="A24" s="10">
        <f t="shared" si="0"/>
        <v>10</v>
      </c>
      <c r="B24" s="11" t="s">
        <v>2649</v>
      </c>
      <c r="C24" s="11" t="s">
        <v>2355</v>
      </c>
      <c r="D24" s="17" t="s">
        <v>2342</v>
      </c>
      <c r="E24" s="17" t="s">
        <v>2366</v>
      </c>
      <c r="F24" s="17" t="s">
        <v>2437</v>
      </c>
      <c r="G24" s="17" t="s">
        <v>2595</v>
      </c>
      <c r="H24" s="21">
        <v>4</v>
      </c>
      <c r="I24" s="21">
        <v>29</v>
      </c>
      <c r="J24" s="21">
        <v>1</v>
      </c>
    </row>
    <row r="25" spans="1:10" ht="15.75" customHeight="1">
      <c r="A25" s="10">
        <f t="shared" si="0"/>
        <v>9</v>
      </c>
      <c r="B25" s="12" t="s">
        <v>2888</v>
      </c>
      <c r="C25" s="12" t="s">
        <v>2355</v>
      </c>
      <c r="D25" s="18">
        <v>0</v>
      </c>
      <c r="E25" s="18" t="s">
        <v>2387</v>
      </c>
      <c r="F25" s="18" t="s">
        <v>2718</v>
      </c>
      <c r="G25" s="18" t="s">
        <v>2597</v>
      </c>
      <c r="H25" s="22">
        <v>3</v>
      </c>
      <c r="I25" s="22">
        <v>22</v>
      </c>
      <c r="J25" s="22">
        <v>0</v>
      </c>
    </row>
    <row r="26" spans="1:10" ht="15.75" customHeight="1">
      <c r="A26" s="10">
        <f t="shared" si="0"/>
        <v>8</v>
      </c>
      <c r="B26" s="11" t="s">
        <v>2651</v>
      </c>
      <c r="C26" s="11" t="s">
        <v>2355</v>
      </c>
      <c r="D26" s="17" t="s">
        <v>2342</v>
      </c>
      <c r="E26" s="17" t="s">
        <v>2430</v>
      </c>
      <c r="F26" s="17" t="s">
        <v>3062</v>
      </c>
      <c r="G26" s="17" t="s">
        <v>2594</v>
      </c>
      <c r="H26" s="21">
        <v>7</v>
      </c>
      <c r="I26" s="21">
        <v>85</v>
      </c>
      <c r="J26" s="21">
        <v>1</v>
      </c>
    </row>
    <row r="27" spans="1:10" ht="15.75" customHeight="1">
      <c r="A27" s="10">
        <f t="shared" si="0"/>
        <v>7</v>
      </c>
      <c r="B27" s="12" t="s">
        <v>2851</v>
      </c>
      <c r="C27" s="12" t="s">
        <v>2355</v>
      </c>
      <c r="D27" s="18">
        <v>0</v>
      </c>
      <c r="E27" s="18" t="s">
        <v>2351</v>
      </c>
      <c r="F27" s="18" t="s">
        <v>2629</v>
      </c>
      <c r="G27" s="18" t="s">
        <v>2719</v>
      </c>
      <c r="H27" s="22">
        <v>5</v>
      </c>
      <c r="I27" s="22">
        <v>33</v>
      </c>
      <c r="J27" s="22">
        <v>0</v>
      </c>
    </row>
    <row r="28" spans="1:10" ht="15.75" customHeight="1">
      <c r="A28" s="10">
        <f t="shared" si="0"/>
        <v>6</v>
      </c>
      <c r="B28" s="11" t="s">
        <v>2654</v>
      </c>
      <c r="C28" s="11" t="s">
        <v>2355</v>
      </c>
      <c r="D28" s="17" t="s">
        <v>2342</v>
      </c>
      <c r="E28" s="17" t="s">
        <v>2496</v>
      </c>
      <c r="F28" s="17" t="s">
        <v>2360</v>
      </c>
      <c r="G28" s="17" t="s">
        <v>2592</v>
      </c>
      <c r="H28" s="21">
        <v>12</v>
      </c>
      <c r="I28" s="21">
        <v>130</v>
      </c>
      <c r="J28" s="21">
        <v>1</v>
      </c>
    </row>
    <row r="29" spans="1:10" ht="15.75" customHeight="1">
      <c r="A29" s="10">
        <f t="shared" si="0"/>
        <v>5</v>
      </c>
      <c r="B29" s="12" t="s">
        <v>2656</v>
      </c>
      <c r="C29" s="12" t="s">
        <v>2355</v>
      </c>
      <c r="D29" s="18">
        <v>0</v>
      </c>
      <c r="E29" s="18" t="s">
        <v>2366</v>
      </c>
      <c r="F29" s="18" t="s">
        <v>2711</v>
      </c>
      <c r="G29" s="18" t="s">
        <v>2905</v>
      </c>
      <c r="H29" s="22">
        <v>7</v>
      </c>
      <c r="I29" s="22">
        <v>80</v>
      </c>
      <c r="J29" s="22">
        <v>0</v>
      </c>
    </row>
    <row r="30" spans="1:10" ht="15.75" customHeight="1">
      <c r="A30" s="10">
        <f t="shared" si="0"/>
        <v>4</v>
      </c>
      <c r="B30" s="11" t="s">
        <v>2657</v>
      </c>
      <c r="C30" s="11" t="s">
        <v>2355</v>
      </c>
      <c r="D30" s="17" t="s">
        <v>2342</v>
      </c>
      <c r="E30" s="17" t="s">
        <v>2380</v>
      </c>
      <c r="F30" s="17" t="s">
        <v>2965</v>
      </c>
      <c r="G30" s="17" t="s">
        <v>2528</v>
      </c>
      <c r="H30" s="21">
        <v>10</v>
      </c>
      <c r="I30" s="21">
        <v>85</v>
      </c>
      <c r="J30" s="21">
        <v>0</v>
      </c>
    </row>
    <row r="31" spans="1:10" ht="15.75" customHeight="1">
      <c r="A31" s="10">
        <f t="shared" si="0"/>
        <v>3</v>
      </c>
      <c r="B31" s="12" t="s">
        <v>2659</v>
      </c>
      <c r="C31" s="12" t="s">
        <v>2355</v>
      </c>
      <c r="D31" s="18">
        <v>0</v>
      </c>
      <c r="E31" s="18" t="s">
        <v>2347</v>
      </c>
      <c r="F31" s="18" t="s">
        <v>3063</v>
      </c>
      <c r="G31" s="18" t="s">
        <v>2526</v>
      </c>
      <c r="H31" s="22">
        <v>5</v>
      </c>
      <c r="I31" s="22">
        <v>32</v>
      </c>
      <c r="J31" s="22">
        <v>0</v>
      </c>
    </row>
    <row r="32" spans="1:10" ht="15.75" customHeight="1">
      <c r="A32" s="10">
        <f t="shared" si="0"/>
        <v>2</v>
      </c>
      <c r="B32" s="11" t="s">
        <v>2853</v>
      </c>
      <c r="C32" s="11" t="s">
        <v>2355</v>
      </c>
      <c r="D32" s="17">
        <v>0</v>
      </c>
      <c r="E32" s="17" t="s">
        <v>2343</v>
      </c>
      <c r="F32" s="17" t="s">
        <v>2711</v>
      </c>
      <c r="G32" s="17" t="s">
        <v>2597</v>
      </c>
      <c r="H32" s="21">
        <v>6</v>
      </c>
      <c r="I32" s="21">
        <v>56</v>
      </c>
      <c r="J32" s="21">
        <v>1</v>
      </c>
    </row>
    <row r="33" spans="1:10" ht="15.75" customHeight="1">
      <c r="A33" s="10">
        <f t="shared" si="0"/>
        <v>1</v>
      </c>
      <c r="B33" s="12" t="s">
        <v>2661</v>
      </c>
      <c r="C33" s="12" t="s">
        <v>2355</v>
      </c>
      <c r="D33" s="18" t="s">
        <v>2342</v>
      </c>
      <c r="E33" s="18" t="s">
        <v>2351</v>
      </c>
      <c r="F33" s="18" t="s">
        <v>3064</v>
      </c>
      <c r="G33" s="18" t="s">
        <v>2590</v>
      </c>
      <c r="H33" s="22">
        <v>4</v>
      </c>
      <c r="I33" s="22">
        <v>48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3105">
    <outlinePr summaryBelow="0" summaryRight="0"/>
  </sheetPr>
  <dimension ref="A1:Q1002"/>
  <sheetViews>
    <sheetView zoomScale="150" zoomScaleNormal="150" workbookViewId="0">
      <pane ySplit="12" topLeftCell="A26" activePane="bottomLeft" state="frozen"/>
      <selection pane="bottomLeft" activeCell="H11" sqref="H11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3" width="6.6640625" style="40" bestFit="1" customWidth="1"/>
    <col min="4" max="4" width="7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3.5</v>
      </c>
      <c r="I2" s="2">
        <v>29.5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0.7</v>
      </c>
      <c r="I3" s="7">
        <f>COUNTIFS($A$12:$A$99,"&lt;="&amp;$B$2,$H$12:$H$99,"&gt;-1",I12:I99,"&lt;"&amp;I$2)/COUNTIFS($H$12:$H$99,"&gt;-1",$A$12:$A$99,"&lt;="&amp;$B$2,I$12:I$99,"&lt;&gt;"&amp;I$2)</f>
        <v>0.5</v>
      </c>
      <c r="J3" s="7">
        <f>COUNTIFS($A$12:$A$99,"&lt;="&amp;$B$2,$H$12:$H$99,"&gt;-1",J12:J99,"&lt;"&amp;J$2)/COUNTIFS($H$12:$H$99,"&gt;-1",$A$12:$A$99,"&lt;="&amp;$B$2,J$12:J$99,"&lt;&gt;"&amp;J$2)</f>
        <v>0.8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-233.33333333333331</v>
      </c>
      <c r="I4" s="8">
        <f>IF(I3&gt;0.5, 100/(1-1/I3),100/I3-100)</f>
        <v>100</v>
      </c>
      <c r="J4" s="8">
        <f>IF(J3&gt;0.5, 100/(1-1/J3),100/J3-100)</f>
        <v>-400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0.66666666666666663</v>
      </c>
      <c r="I5" s="7">
        <f>COUNTIFS($A$12:$A$99,"&lt;="&amp;$B$2,$H$12:$H$99,"&gt;-1",$D$12:$D$99,"@*",I$12:I$99,"&lt;"&amp;I$2)/COUNTIFS($A$12:$A$99,"&lt;="&amp;$B$2,$H$12:$H$99,"&gt;-1",$D$12:$D$99,"@*",I$12:I$99,"&lt;&gt;"&amp;I$2)</f>
        <v>0.66666666666666663</v>
      </c>
      <c r="J5" s="7">
        <f>COUNTIFS($A$12:$A$99,"&lt;="&amp;$B$2,$H$12:$H$99,"&gt;-1",$D$12:$D$99,"@*",J$12:J$99,"&lt;"&amp;J$2)/COUNTIFS($A$12:$A$99,"&lt;="&amp;$B$2,$H$12:$H$99,"&gt;-1",$D$12:$D$99,"@*",J$12:J$99,"&lt;&gt;"&amp;J$2)</f>
        <v>0.83333333333333337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-200</v>
      </c>
      <c r="I6" s="8">
        <f>IF(I5&gt;0.5, 100/(1-1/I5),100/I5-100)</f>
        <v>-200</v>
      </c>
      <c r="J6" s="8">
        <f>IF(J5&gt;0.5, 100/(1-1/J5),100/J5-100)</f>
        <v>-500.00000000000011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0.75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0.25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0.75</v>
      </c>
    </row>
    <row r="8" spans="1:17" ht="15.75" customHeight="1">
      <c r="A8" s="1"/>
      <c r="B8" t="s">
        <v>551</v>
      </c>
      <c r="D8" s="8"/>
      <c r="G8" s="3" t="s">
        <v>2318</v>
      </c>
      <c r="H8" s="8">
        <f>IF(H7&gt;0.5, 100/(1-1/H7),100/H7-100)</f>
        <v>-300.00000000000006</v>
      </c>
      <c r="I8" s="8">
        <f>IF(I7&gt;0.5, 100/(1-1/I7),100/I7-100)</f>
        <v>300</v>
      </c>
      <c r="J8" s="8">
        <f>IF(J7&gt;0.5, 100/(1-1/J7),100/J7-100)</f>
        <v>-300.00000000000006</v>
      </c>
    </row>
    <row r="9" spans="1:17" ht="15.75" customHeight="1">
      <c r="A9" s="1"/>
      <c r="B9" s="1" t="s">
        <v>3070</v>
      </c>
      <c r="C9" s="1"/>
      <c r="D9" s="14"/>
      <c r="E9" s="14"/>
      <c r="F9" s="14"/>
      <c r="G9" s="23" t="s">
        <v>2321</v>
      </c>
      <c r="H9" s="24">
        <f>INDEX(espn!$I:$I,MATCH(B8,espn!$A:$A,0),1)</f>
        <v>3</v>
      </c>
      <c r="I9" s="24">
        <f>INDEX(espn!$J:$J,MATCH(B8,espn!$A:$A,0),1)</f>
        <v>32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2521</v>
      </c>
      <c r="C12" s="11" t="s">
        <v>2355</v>
      </c>
      <c r="D12" s="17">
        <v>0</v>
      </c>
      <c r="E12" s="17" t="s">
        <v>2415</v>
      </c>
      <c r="F12" s="17" t="s">
        <v>3059</v>
      </c>
      <c r="G12" s="17" t="s">
        <v>2859</v>
      </c>
      <c r="H12" s="21">
        <v>1</v>
      </c>
      <c r="I12" s="21">
        <v>11</v>
      </c>
      <c r="J12" s="21">
        <v>0</v>
      </c>
    </row>
    <row r="13" spans="1:17" ht="15.75" customHeight="1">
      <c r="A13" s="10">
        <f t="shared" si="0"/>
        <v>21</v>
      </c>
      <c r="B13" s="12" t="s">
        <v>2503</v>
      </c>
      <c r="C13" s="12" t="s">
        <v>2355</v>
      </c>
      <c r="D13" s="18">
        <v>0</v>
      </c>
      <c r="E13" s="18" t="s">
        <v>2383</v>
      </c>
      <c r="F13" s="18" t="s">
        <v>2504</v>
      </c>
      <c r="G13" s="18" t="s">
        <v>2464</v>
      </c>
      <c r="H13" s="22">
        <v>2</v>
      </c>
      <c r="I13" s="22">
        <v>30</v>
      </c>
      <c r="J13" s="22">
        <v>0</v>
      </c>
    </row>
    <row r="14" spans="1:17" ht="15.75" customHeight="1">
      <c r="A14" s="10">
        <f t="shared" si="0"/>
        <v>20</v>
      </c>
      <c r="B14" s="11" t="s">
        <v>2506</v>
      </c>
      <c r="C14" s="11" t="s">
        <v>2355</v>
      </c>
      <c r="D14" s="17" t="s">
        <v>2342</v>
      </c>
      <c r="E14" s="17" t="s">
        <v>2403</v>
      </c>
      <c r="F14" s="17" t="s">
        <v>2507</v>
      </c>
      <c r="G14" s="17" t="s">
        <v>2357</v>
      </c>
      <c r="H14" s="21">
        <v>4</v>
      </c>
      <c r="I14" s="21">
        <v>25</v>
      </c>
      <c r="J14" s="21">
        <v>1</v>
      </c>
    </row>
    <row r="15" spans="1:17" ht="15.75" customHeight="1">
      <c r="A15" s="10">
        <f t="shared" si="0"/>
        <v>19</v>
      </c>
      <c r="B15" s="12" t="s">
        <v>2509</v>
      </c>
      <c r="C15" s="12" t="s">
        <v>2355</v>
      </c>
      <c r="D15" s="18" t="s">
        <v>2510</v>
      </c>
      <c r="E15" s="18" t="s">
        <v>2347</v>
      </c>
      <c r="F15" s="18" t="s">
        <v>2511</v>
      </c>
      <c r="G15" s="18" t="s">
        <v>2508</v>
      </c>
      <c r="H15" s="22">
        <v>0</v>
      </c>
      <c r="I15" s="22">
        <v>0</v>
      </c>
      <c r="J15" s="22">
        <v>0</v>
      </c>
    </row>
    <row r="16" spans="1:17" ht="15.75" customHeight="1">
      <c r="A16" s="10">
        <f t="shared" si="0"/>
        <v>18</v>
      </c>
      <c r="B16" s="11" t="s">
        <v>2414</v>
      </c>
      <c r="C16" s="11" t="s">
        <v>2355</v>
      </c>
      <c r="D16" s="17">
        <v>0</v>
      </c>
      <c r="E16" s="17" t="s">
        <v>2351</v>
      </c>
      <c r="F16" s="17" t="s">
        <v>2707</v>
      </c>
      <c r="G16" s="17" t="s">
        <v>2527</v>
      </c>
      <c r="H16" s="21">
        <v>7</v>
      </c>
      <c r="I16" s="21">
        <v>116</v>
      </c>
      <c r="J16" s="21">
        <v>0</v>
      </c>
    </row>
    <row r="17" spans="1:10" ht="15.75" customHeight="1">
      <c r="A17" s="10">
        <f t="shared" si="0"/>
        <v>17</v>
      </c>
      <c r="B17" s="12" t="s">
        <v>2417</v>
      </c>
      <c r="C17" s="12" t="s">
        <v>2355</v>
      </c>
      <c r="D17" s="18" t="s">
        <v>2342</v>
      </c>
      <c r="E17" s="18" t="s">
        <v>2383</v>
      </c>
      <c r="F17" s="18" t="s">
        <v>3060</v>
      </c>
      <c r="G17" s="18" t="s">
        <v>2524</v>
      </c>
      <c r="H17" s="22">
        <v>12</v>
      </c>
      <c r="I17" s="22">
        <v>111</v>
      </c>
      <c r="J17" s="22">
        <v>0</v>
      </c>
    </row>
    <row r="18" spans="1:10" ht="15.75" customHeight="1">
      <c r="A18" s="10">
        <f t="shared" si="0"/>
        <v>16</v>
      </c>
      <c r="B18" s="11" t="s">
        <v>2419</v>
      </c>
      <c r="C18" s="11" t="s">
        <v>2355</v>
      </c>
      <c r="D18" s="17" t="s">
        <v>2342</v>
      </c>
      <c r="E18" s="17" t="s">
        <v>2366</v>
      </c>
      <c r="F18" s="17" t="s">
        <v>3010</v>
      </c>
      <c r="G18" s="17" t="s">
        <v>2601</v>
      </c>
      <c r="H18" s="21">
        <v>9</v>
      </c>
      <c r="I18" s="21">
        <v>104</v>
      </c>
      <c r="J18" s="21">
        <v>0</v>
      </c>
    </row>
    <row r="19" spans="1:10" ht="15.75" customHeight="1">
      <c r="A19" s="10">
        <f t="shared" si="0"/>
        <v>15</v>
      </c>
      <c r="B19" s="12" t="s">
        <v>2422</v>
      </c>
      <c r="C19" s="12" t="s">
        <v>2355</v>
      </c>
      <c r="D19" s="18">
        <v>0</v>
      </c>
      <c r="E19" s="18" t="s">
        <v>2380</v>
      </c>
      <c r="F19" s="18" t="s">
        <v>2517</v>
      </c>
      <c r="G19" s="18" t="s">
        <v>2758</v>
      </c>
      <c r="H19" s="22">
        <v>8</v>
      </c>
      <c r="I19" s="22">
        <v>84</v>
      </c>
      <c r="J19" s="22">
        <v>1</v>
      </c>
    </row>
    <row r="20" spans="1:10" ht="15.75" customHeight="1">
      <c r="A20" s="10">
        <f t="shared" si="0"/>
        <v>14</v>
      </c>
      <c r="B20" s="11" t="s">
        <v>2639</v>
      </c>
      <c r="C20" s="11" t="s">
        <v>2355</v>
      </c>
      <c r="D20" s="17">
        <v>0</v>
      </c>
      <c r="E20" s="17" t="s">
        <v>2383</v>
      </c>
      <c r="F20" s="17" t="s">
        <v>2696</v>
      </c>
      <c r="G20" s="17" t="s">
        <v>2601</v>
      </c>
      <c r="H20" s="21">
        <v>3</v>
      </c>
      <c r="I20" s="21">
        <v>40</v>
      </c>
      <c r="J20" s="21">
        <v>0</v>
      </c>
    </row>
    <row r="21" spans="1:10" ht="15.75" customHeight="1">
      <c r="A21" s="10">
        <f t="shared" si="0"/>
        <v>13</v>
      </c>
      <c r="B21" s="12" t="s">
        <v>2641</v>
      </c>
      <c r="C21" s="12" t="s">
        <v>2355</v>
      </c>
      <c r="D21" s="18" t="s">
        <v>2342</v>
      </c>
      <c r="E21" s="18" t="s">
        <v>2410</v>
      </c>
      <c r="F21" s="18" t="s">
        <v>3061</v>
      </c>
      <c r="G21" s="18" t="s">
        <v>2530</v>
      </c>
      <c r="H21" s="22">
        <v>5</v>
      </c>
      <c r="I21" s="22">
        <v>54</v>
      </c>
      <c r="J21" s="22">
        <v>3</v>
      </c>
    </row>
    <row r="22" spans="1:10" ht="15.75" customHeight="1">
      <c r="A22" s="10">
        <f t="shared" si="0"/>
        <v>12</v>
      </c>
      <c r="B22" s="11" t="s">
        <v>2642</v>
      </c>
      <c r="C22" s="11" t="s">
        <v>2355</v>
      </c>
      <c r="D22" s="17" t="s">
        <v>2342</v>
      </c>
      <c r="E22" s="17" t="s">
        <v>2341</v>
      </c>
      <c r="F22" s="17" t="s">
        <v>3047</v>
      </c>
      <c r="G22" s="17" t="s">
        <v>2354</v>
      </c>
      <c r="H22" s="21">
        <v>2</v>
      </c>
      <c r="I22" s="21">
        <v>40</v>
      </c>
      <c r="J22" s="21">
        <v>0</v>
      </c>
    </row>
    <row r="23" spans="1:10" ht="15.75" customHeight="1">
      <c r="A23" s="10">
        <f t="shared" si="0"/>
        <v>11</v>
      </c>
      <c r="B23" s="12" t="s">
        <v>2644</v>
      </c>
      <c r="C23" s="12" t="s">
        <v>2355</v>
      </c>
      <c r="D23" s="18">
        <v>0</v>
      </c>
      <c r="E23" s="18" t="s">
        <v>287</v>
      </c>
      <c r="F23" s="18" t="s">
        <v>2810</v>
      </c>
      <c r="G23" s="18" t="s">
        <v>2753</v>
      </c>
      <c r="H23" s="22">
        <v>3</v>
      </c>
      <c r="I23" s="22">
        <v>20</v>
      </c>
      <c r="J23" s="22">
        <v>0</v>
      </c>
    </row>
    <row r="24" spans="1:10" ht="15.75" customHeight="1">
      <c r="A24" s="10">
        <f t="shared" si="0"/>
        <v>10</v>
      </c>
      <c r="B24" s="11" t="s">
        <v>2646</v>
      </c>
      <c r="C24" s="11" t="s">
        <v>2355</v>
      </c>
      <c r="D24" s="17" t="s">
        <v>2342</v>
      </c>
      <c r="E24" s="17" t="s">
        <v>2395</v>
      </c>
      <c r="F24" s="17" t="s">
        <v>2684</v>
      </c>
      <c r="G24" s="17" t="s">
        <v>2868</v>
      </c>
      <c r="H24" s="21">
        <v>2</v>
      </c>
      <c r="I24" s="21">
        <v>12</v>
      </c>
      <c r="J24" s="21">
        <v>0</v>
      </c>
    </row>
    <row r="25" spans="1:10" ht="15.75" customHeight="1">
      <c r="A25" s="10">
        <f t="shared" si="0"/>
        <v>9</v>
      </c>
      <c r="B25" s="12" t="s">
        <v>2649</v>
      </c>
      <c r="C25" s="12" t="s">
        <v>2355</v>
      </c>
      <c r="D25" s="18" t="s">
        <v>2342</v>
      </c>
      <c r="E25" s="18" t="s">
        <v>2366</v>
      </c>
      <c r="F25" s="18" t="s">
        <v>2437</v>
      </c>
      <c r="G25" s="18" t="s">
        <v>2500</v>
      </c>
      <c r="H25" s="22">
        <v>3</v>
      </c>
      <c r="I25" s="22">
        <v>56</v>
      </c>
      <c r="J25" s="22">
        <v>0</v>
      </c>
    </row>
    <row r="26" spans="1:10" ht="15.75" customHeight="1">
      <c r="A26" s="10">
        <f t="shared" si="0"/>
        <v>8</v>
      </c>
      <c r="B26" s="11" t="s">
        <v>2651</v>
      </c>
      <c r="C26" s="11" t="s">
        <v>2355</v>
      </c>
      <c r="D26" s="17" t="s">
        <v>2342</v>
      </c>
      <c r="E26" s="17" t="s">
        <v>2430</v>
      </c>
      <c r="F26" s="17" t="s">
        <v>3062</v>
      </c>
      <c r="G26" s="17" t="s">
        <v>2873</v>
      </c>
      <c r="H26" s="21">
        <v>2</v>
      </c>
      <c r="I26" s="21">
        <v>14</v>
      </c>
      <c r="J26" s="21">
        <v>0</v>
      </c>
    </row>
    <row r="27" spans="1:10" ht="15.75" customHeight="1">
      <c r="A27" s="10">
        <f t="shared" si="0"/>
        <v>7</v>
      </c>
      <c r="B27" s="12" t="s">
        <v>2851</v>
      </c>
      <c r="C27" s="12" t="s">
        <v>2355</v>
      </c>
      <c r="D27" s="18">
        <v>0</v>
      </c>
      <c r="E27" s="18" t="s">
        <v>2351</v>
      </c>
      <c r="F27" s="18" t="s">
        <v>2629</v>
      </c>
      <c r="G27" s="18" t="s">
        <v>2753</v>
      </c>
      <c r="H27" s="22">
        <v>3</v>
      </c>
      <c r="I27" s="22">
        <v>60</v>
      </c>
      <c r="J27" s="22">
        <v>0</v>
      </c>
    </row>
    <row r="28" spans="1:10" ht="15.75" customHeight="1">
      <c r="A28" s="10">
        <f t="shared" si="0"/>
        <v>6</v>
      </c>
      <c r="B28" s="11" t="s">
        <v>2654</v>
      </c>
      <c r="C28" s="11" t="s">
        <v>2355</v>
      </c>
      <c r="D28" s="17" t="s">
        <v>2342</v>
      </c>
      <c r="E28" s="17" t="s">
        <v>2496</v>
      </c>
      <c r="F28" s="17" t="s">
        <v>2360</v>
      </c>
      <c r="G28" s="17" t="s">
        <v>2354</v>
      </c>
      <c r="H28" s="21">
        <v>4</v>
      </c>
      <c r="I28" s="21">
        <v>19</v>
      </c>
      <c r="J28" s="21">
        <v>0</v>
      </c>
    </row>
    <row r="29" spans="1:10" ht="15.75" customHeight="1">
      <c r="A29" s="10">
        <f t="shared" si="0"/>
        <v>5</v>
      </c>
      <c r="B29" s="12" t="s">
        <v>2656</v>
      </c>
      <c r="C29" s="12" t="s">
        <v>2355</v>
      </c>
      <c r="D29" s="18">
        <v>0</v>
      </c>
      <c r="E29" s="18" t="s">
        <v>2366</v>
      </c>
      <c r="F29" s="18" t="s">
        <v>2711</v>
      </c>
      <c r="G29" s="18" t="s">
        <v>2729</v>
      </c>
      <c r="H29" s="22">
        <v>1</v>
      </c>
      <c r="I29" s="22">
        <v>6</v>
      </c>
      <c r="J29" s="22">
        <v>0</v>
      </c>
    </row>
    <row r="30" spans="1:10" ht="15.75" customHeight="1">
      <c r="A30" s="10">
        <f t="shared" si="0"/>
        <v>4</v>
      </c>
      <c r="B30" s="11" t="s">
        <v>2657</v>
      </c>
      <c r="C30" s="11" t="s">
        <v>2355</v>
      </c>
      <c r="D30" s="17" t="s">
        <v>2342</v>
      </c>
      <c r="E30" s="17" t="s">
        <v>2380</v>
      </c>
      <c r="F30" s="17" t="s">
        <v>2965</v>
      </c>
      <c r="G30" s="17" t="s">
        <v>2753</v>
      </c>
      <c r="H30" s="21">
        <v>4</v>
      </c>
      <c r="I30" s="21">
        <v>24</v>
      </c>
      <c r="J30" s="21">
        <v>1</v>
      </c>
    </row>
    <row r="31" spans="1:10" ht="15.75" customHeight="1">
      <c r="A31" s="10">
        <f t="shared" si="0"/>
        <v>3</v>
      </c>
      <c r="B31" s="12" t="s">
        <v>2659</v>
      </c>
      <c r="C31" s="12" t="s">
        <v>2355</v>
      </c>
      <c r="D31" s="18">
        <v>0</v>
      </c>
      <c r="E31" s="18" t="s">
        <v>2347</v>
      </c>
      <c r="F31" s="18" t="s">
        <v>3063</v>
      </c>
      <c r="G31" s="18" t="s">
        <v>2761</v>
      </c>
      <c r="H31" s="22">
        <v>2</v>
      </c>
      <c r="I31" s="22">
        <v>34</v>
      </c>
      <c r="J31" s="22">
        <v>0</v>
      </c>
    </row>
    <row r="32" spans="1:10" ht="15.75" customHeight="1">
      <c r="A32" s="10">
        <f t="shared" si="0"/>
        <v>2</v>
      </c>
      <c r="B32" s="11" t="s">
        <v>2853</v>
      </c>
      <c r="C32" s="11" t="s">
        <v>2355</v>
      </c>
      <c r="D32" s="17">
        <v>0</v>
      </c>
      <c r="E32" s="17" t="s">
        <v>2343</v>
      </c>
      <c r="F32" s="17" t="s">
        <v>2711</v>
      </c>
      <c r="G32" s="17" t="s">
        <v>2532</v>
      </c>
      <c r="H32" s="21">
        <v>4</v>
      </c>
      <c r="I32" s="21">
        <v>67</v>
      </c>
      <c r="J32" s="21">
        <v>1</v>
      </c>
    </row>
    <row r="33" spans="1:10" ht="15.75" customHeight="1">
      <c r="A33" s="10">
        <f t="shared" si="0"/>
        <v>1</v>
      </c>
      <c r="B33" s="12" t="s">
        <v>2661</v>
      </c>
      <c r="C33" s="12" t="s">
        <v>2355</v>
      </c>
      <c r="D33" s="18" t="s">
        <v>2342</v>
      </c>
      <c r="E33" s="18" t="s">
        <v>2351</v>
      </c>
      <c r="F33" s="18" t="s">
        <v>3064</v>
      </c>
      <c r="G33" s="18" t="s">
        <v>2565</v>
      </c>
      <c r="H33" s="22">
        <v>3</v>
      </c>
      <c r="I33" s="22">
        <v>34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246">
    <outlinePr summaryBelow="0" summaryRight="0"/>
  </sheetPr>
  <dimension ref="A1:Q1002"/>
  <sheetViews>
    <sheetView topLeftCell="A4" workbookViewId="0">
      <selection activeCell="I3" sqref="I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6.5</v>
      </c>
      <c r="I2" s="5">
        <v>19.5</v>
      </c>
      <c r="J2" s="5">
        <v>0.5</v>
      </c>
      <c r="K2" s="2">
        <v>5</v>
      </c>
      <c r="L2" s="2">
        <v>50.5</v>
      </c>
      <c r="M2" s="2">
        <v>0.5</v>
      </c>
      <c r="N2" s="5">
        <v>100.5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0.7</v>
      </c>
      <c r="I3" s="7">
        <f t="shared" si="1"/>
        <v>0.5</v>
      </c>
      <c r="J3" s="7">
        <f t="shared" si="1"/>
        <v>0.8</v>
      </c>
      <c r="K3" s="7">
        <f t="shared" si="1"/>
        <v>1</v>
      </c>
      <c r="L3" s="7">
        <f t="shared" si="1"/>
        <v>1</v>
      </c>
      <c r="M3" s="7">
        <f t="shared" si="1"/>
        <v>1</v>
      </c>
      <c r="N3" s="7">
        <f t="shared" si="1"/>
        <v>1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O4" si="2">IF(H3&gt;0.5, 100/(1-1/H3),100/H3-100)</f>
        <v>-233.33333333333331</v>
      </c>
      <c r="I4" s="8">
        <f t="shared" si="2"/>
        <v>100</v>
      </c>
      <c r="J4" s="8">
        <f t="shared" si="2"/>
        <v>-400</v>
      </c>
      <c r="K4" s="8" t="e">
        <f t="shared" si="2"/>
        <v>#DIV/0!</v>
      </c>
      <c r="L4" s="8" t="e">
        <f t="shared" si="2"/>
        <v>#DIV/0!</v>
      </c>
      <c r="M4" s="8" t="e">
        <f t="shared" si="2"/>
        <v>#DIV/0!</v>
      </c>
      <c r="N4" s="8" t="e">
        <f t="shared" si="2"/>
        <v>#DIV/0!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0.6</v>
      </c>
      <c r="I5" s="7">
        <f t="shared" si="3"/>
        <v>0.4</v>
      </c>
      <c r="J5" s="7">
        <f t="shared" si="3"/>
        <v>1</v>
      </c>
      <c r="K5" s="7">
        <f t="shared" si="3"/>
        <v>1</v>
      </c>
      <c r="L5" s="7">
        <f t="shared" si="3"/>
        <v>1</v>
      </c>
      <c r="M5" s="7">
        <f t="shared" si="3"/>
        <v>1</v>
      </c>
      <c r="N5" s="7">
        <f t="shared" si="3"/>
        <v>1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>
        <f t="shared" ref="H6:O6" si="4">IF(H5&gt;0.5, 100/(1-1/H5),100/H5-100)</f>
        <v>-149.99999999999997</v>
      </c>
      <c r="I6" s="8">
        <f t="shared" si="4"/>
        <v>150</v>
      </c>
      <c r="J6" s="8" t="e">
        <f t="shared" si="4"/>
        <v>#DIV/0!</v>
      </c>
      <c r="K6" s="8" t="e">
        <f t="shared" si="4"/>
        <v>#DIV/0!</v>
      </c>
      <c r="L6" s="8" t="e">
        <f t="shared" si="4"/>
        <v>#DIV/0!</v>
      </c>
      <c r="M6" s="8" t="e">
        <f t="shared" si="4"/>
        <v>#DIV/0!</v>
      </c>
      <c r="N6" s="8" t="e">
        <f t="shared" si="4"/>
        <v>#DIV/0!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0.8</v>
      </c>
      <c r="I7" s="7">
        <f t="shared" si="5"/>
        <v>0.6</v>
      </c>
      <c r="J7" s="7">
        <f t="shared" si="5"/>
        <v>0.6</v>
      </c>
      <c r="K7" s="7">
        <f t="shared" si="5"/>
        <v>1</v>
      </c>
      <c r="L7" s="7">
        <f t="shared" si="5"/>
        <v>1</v>
      </c>
      <c r="M7" s="7">
        <f t="shared" si="5"/>
        <v>1</v>
      </c>
      <c r="N7" s="7">
        <f t="shared" si="5"/>
        <v>1</v>
      </c>
      <c r="O7" s="7">
        <f t="shared" si="5"/>
        <v>1</v>
      </c>
    </row>
    <row r="8" spans="1:17" ht="15.75" customHeight="1">
      <c r="A8" s="1"/>
      <c r="B8" t="s">
        <v>335</v>
      </c>
      <c r="F8" s="8"/>
      <c r="G8" s="3" t="s">
        <v>2318</v>
      </c>
      <c r="H8" s="8">
        <f t="shared" ref="H8:O8" si="6">IF(H7&gt;0.5, 100/(1-1/H7),100/H7-100)</f>
        <v>-400</v>
      </c>
      <c r="I8" s="8">
        <f t="shared" si="6"/>
        <v>-149.99999999999997</v>
      </c>
      <c r="J8" s="8">
        <f t="shared" si="6"/>
        <v>-149.99999999999997</v>
      </c>
      <c r="K8" s="8" t="e">
        <f t="shared" si="6"/>
        <v>#DIV/0!</v>
      </c>
      <c r="L8" s="8" t="e">
        <f t="shared" si="6"/>
        <v>#DIV/0!</v>
      </c>
      <c r="M8" s="8" t="e">
        <f t="shared" si="6"/>
        <v>#DIV/0!</v>
      </c>
      <c r="N8" s="8" t="e">
        <f t="shared" si="6"/>
        <v>#DIV/0!</v>
      </c>
      <c r="O8" s="8" t="e">
        <f t="shared" si="6"/>
        <v>#DIV/0!</v>
      </c>
    </row>
    <row r="9" spans="1:17" ht="15.75" customHeight="1">
      <c r="A9" s="1"/>
      <c r="B9" s="1" t="s">
        <v>3071</v>
      </c>
      <c r="C9" s="1"/>
      <c r="D9" s="14"/>
      <c r="E9" s="14"/>
      <c r="F9" s="14"/>
      <c r="G9" s="23" t="s">
        <v>2321</v>
      </c>
      <c r="H9" s="24">
        <f>INDEX(espn!$F:$F,MATCH(B8,espn!$A:$A,0),1)</f>
        <v>10</v>
      </c>
      <c r="I9" s="24">
        <f>INDEX(espn!$G:$G,MATCH(B8,espn!$A:$A,0),1)</f>
        <v>41</v>
      </c>
      <c r="J9" s="24"/>
      <c r="K9" s="24">
        <f>INDEX(espn!$I:$I,MATCH(B8,espn!$A:$A,0),1)</f>
        <v>2</v>
      </c>
      <c r="L9" s="24">
        <f>INDEX(espn!$J:$J,MATCH(B8,espn!$A:$A,0),1)</f>
        <v>13</v>
      </c>
      <c r="M9" s="24"/>
      <c r="N9" s="24">
        <f>I9+L9</f>
        <v>54</v>
      </c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22</v>
      </c>
      <c r="B12" s="11" t="s">
        <v>2521</v>
      </c>
      <c r="C12" s="11" t="s">
        <v>2355</v>
      </c>
      <c r="D12" s="17">
        <v>0</v>
      </c>
      <c r="E12" s="17" t="s">
        <v>2415</v>
      </c>
      <c r="F12" s="17" t="s">
        <v>3059</v>
      </c>
      <c r="G12" s="17" t="s">
        <v>2427</v>
      </c>
      <c r="H12" s="21">
        <v>2</v>
      </c>
      <c r="I12" s="21">
        <v>14</v>
      </c>
      <c r="J12" s="21">
        <v>0</v>
      </c>
      <c r="K12" s="21">
        <v>0</v>
      </c>
      <c r="L12" s="21">
        <v>0</v>
      </c>
      <c r="M12" s="21">
        <v>0</v>
      </c>
      <c r="N12" s="21">
        <f t="shared" ref="N12:N43" si="8">L12+I12</f>
        <v>14</v>
      </c>
      <c r="O12">
        <f t="shared" ref="O12:O43" si="9">M12+J12</f>
        <v>0</v>
      </c>
    </row>
    <row r="13" spans="1:17" ht="15.75" customHeight="1">
      <c r="A13" s="10">
        <f t="shared" si="7"/>
        <v>21</v>
      </c>
      <c r="B13" s="12" t="s">
        <v>2471</v>
      </c>
      <c r="C13" s="12" t="s">
        <v>2355</v>
      </c>
      <c r="D13" s="18">
        <v>0</v>
      </c>
      <c r="E13" s="18" t="s">
        <v>2494</v>
      </c>
      <c r="F13" s="18" t="s">
        <v>3067</v>
      </c>
      <c r="G13" s="18" t="s">
        <v>2489</v>
      </c>
      <c r="H13" s="22">
        <v>1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1">
        <f t="shared" si="8"/>
        <v>0</v>
      </c>
      <c r="O13">
        <f t="shared" si="9"/>
        <v>0</v>
      </c>
    </row>
    <row r="14" spans="1:17" ht="15.75" customHeight="1">
      <c r="A14" s="10">
        <f t="shared" si="7"/>
        <v>20</v>
      </c>
      <c r="B14" s="11" t="s">
        <v>2412</v>
      </c>
      <c r="C14" s="11" t="s">
        <v>2355</v>
      </c>
      <c r="D14" s="17" t="s">
        <v>2342</v>
      </c>
      <c r="E14" s="17" t="s">
        <v>2380</v>
      </c>
      <c r="F14" s="17" t="s">
        <v>2964</v>
      </c>
      <c r="G14" s="17" t="s">
        <v>2447</v>
      </c>
      <c r="H14" s="21">
        <v>6</v>
      </c>
      <c r="I14" s="21">
        <v>30</v>
      </c>
      <c r="J14" s="21">
        <v>0</v>
      </c>
      <c r="K14" s="21">
        <v>0</v>
      </c>
      <c r="L14" s="21">
        <v>0</v>
      </c>
      <c r="M14" s="21">
        <v>0</v>
      </c>
      <c r="N14" s="21">
        <f t="shared" si="8"/>
        <v>30</v>
      </c>
      <c r="O14">
        <f t="shared" si="9"/>
        <v>0</v>
      </c>
    </row>
    <row r="15" spans="1:17" ht="15.75" customHeight="1">
      <c r="A15" s="10">
        <f t="shared" si="7"/>
        <v>19</v>
      </c>
      <c r="B15" s="12" t="s">
        <v>2414</v>
      </c>
      <c r="C15" s="12" t="s">
        <v>2355</v>
      </c>
      <c r="D15" s="18">
        <v>0</v>
      </c>
      <c r="E15" s="18" t="s">
        <v>2351</v>
      </c>
      <c r="F15" s="18" t="s">
        <v>2707</v>
      </c>
      <c r="G15" s="18" t="s">
        <v>2560</v>
      </c>
      <c r="H15" s="22">
        <v>5</v>
      </c>
      <c r="I15" s="22">
        <v>21</v>
      </c>
      <c r="J15" s="22">
        <v>1</v>
      </c>
      <c r="K15" s="22">
        <v>0</v>
      </c>
      <c r="L15" s="22">
        <v>0</v>
      </c>
      <c r="M15" s="22">
        <v>0</v>
      </c>
      <c r="N15" s="21">
        <f t="shared" si="8"/>
        <v>21</v>
      </c>
      <c r="O15">
        <f t="shared" si="9"/>
        <v>1</v>
      </c>
    </row>
    <row r="16" spans="1:17" ht="15.75" customHeight="1">
      <c r="A16" s="10">
        <f t="shared" si="7"/>
        <v>18</v>
      </c>
      <c r="B16" s="11" t="s">
        <v>2417</v>
      </c>
      <c r="C16" s="11" t="s">
        <v>2355</v>
      </c>
      <c r="D16" s="17" t="s">
        <v>2342</v>
      </c>
      <c r="E16" s="17" t="s">
        <v>2383</v>
      </c>
      <c r="F16" s="17" t="s">
        <v>3060</v>
      </c>
      <c r="G16" s="17" t="s">
        <v>2489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f t="shared" si="8"/>
        <v>0</v>
      </c>
      <c r="O16">
        <f t="shared" si="9"/>
        <v>0</v>
      </c>
    </row>
    <row r="17" spans="1:15" ht="15.75" customHeight="1">
      <c r="A17" s="10">
        <f t="shared" si="7"/>
        <v>17</v>
      </c>
      <c r="B17" s="12" t="s">
        <v>2419</v>
      </c>
      <c r="C17" s="12" t="s">
        <v>2355</v>
      </c>
      <c r="D17" s="18" t="s">
        <v>2342</v>
      </c>
      <c r="E17" s="18" t="s">
        <v>2366</v>
      </c>
      <c r="F17" s="18" t="s">
        <v>3010</v>
      </c>
      <c r="G17" s="18" t="s">
        <v>2514</v>
      </c>
      <c r="H17" s="22">
        <v>1</v>
      </c>
      <c r="I17" s="22">
        <v>-1</v>
      </c>
      <c r="J17" s="22">
        <v>0</v>
      </c>
      <c r="K17" s="22">
        <v>0</v>
      </c>
      <c r="L17" s="22">
        <v>0</v>
      </c>
      <c r="M17" s="22">
        <v>0</v>
      </c>
      <c r="N17" s="21">
        <f t="shared" si="8"/>
        <v>-1</v>
      </c>
      <c r="O17">
        <f t="shared" si="9"/>
        <v>0</v>
      </c>
    </row>
    <row r="18" spans="1:15" ht="15.75" customHeight="1">
      <c r="A18" s="10">
        <f t="shared" si="7"/>
        <v>16</v>
      </c>
      <c r="B18" s="11" t="s">
        <v>2422</v>
      </c>
      <c r="C18" s="11" t="s">
        <v>2355</v>
      </c>
      <c r="D18" s="17">
        <v>0</v>
      </c>
      <c r="E18" s="17" t="s">
        <v>2380</v>
      </c>
      <c r="F18" s="17" t="s">
        <v>2517</v>
      </c>
      <c r="G18" s="17" t="s">
        <v>2683</v>
      </c>
      <c r="H18" s="21">
        <v>9</v>
      </c>
      <c r="I18" s="21">
        <v>26</v>
      </c>
      <c r="J18" s="21">
        <v>1</v>
      </c>
      <c r="K18" s="21">
        <v>1</v>
      </c>
      <c r="L18" s="21">
        <v>6</v>
      </c>
      <c r="M18" s="21">
        <v>0</v>
      </c>
      <c r="N18" s="21">
        <f t="shared" si="8"/>
        <v>32</v>
      </c>
      <c r="O18">
        <f t="shared" si="9"/>
        <v>1</v>
      </c>
    </row>
    <row r="19" spans="1:15" ht="15.75" customHeight="1">
      <c r="A19" s="10">
        <f t="shared" si="7"/>
        <v>15</v>
      </c>
      <c r="B19" s="12" t="s">
        <v>2639</v>
      </c>
      <c r="C19" s="12" t="s">
        <v>2355</v>
      </c>
      <c r="D19" s="18">
        <v>0</v>
      </c>
      <c r="E19" s="18" t="s">
        <v>2383</v>
      </c>
      <c r="F19" s="18" t="s">
        <v>2696</v>
      </c>
      <c r="G19" s="18" t="s">
        <v>2873</v>
      </c>
      <c r="H19" s="22">
        <v>18</v>
      </c>
      <c r="I19" s="22">
        <v>79</v>
      </c>
      <c r="J19" s="22">
        <v>2</v>
      </c>
      <c r="K19" s="22">
        <v>3</v>
      </c>
      <c r="L19" s="22">
        <v>31</v>
      </c>
      <c r="M19" s="22">
        <v>0</v>
      </c>
      <c r="N19" s="21">
        <f t="shared" si="8"/>
        <v>110</v>
      </c>
      <c r="O19">
        <f t="shared" si="9"/>
        <v>2</v>
      </c>
    </row>
    <row r="20" spans="1:15" ht="15.75" customHeight="1">
      <c r="A20" s="10">
        <f t="shared" si="7"/>
        <v>14</v>
      </c>
      <c r="B20" s="11" t="s">
        <v>2641</v>
      </c>
      <c r="C20" s="11" t="s">
        <v>2355</v>
      </c>
      <c r="D20" s="17" t="s">
        <v>2342</v>
      </c>
      <c r="E20" s="17" t="s">
        <v>2410</v>
      </c>
      <c r="F20" s="17" t="s">
        <v>3061</v>
      </c>
      <c r="G20" s="17" t="s">
        <v>2508</v>
      </c>
      <c r="H20" s="21">
        <v>11</v>
      </c>
      <c r="I20" s="21">
        <v>47</v>
      </c>
      <c r="J20" s="21">
        <v>0</v>
      </c>
      <c r="K20" s="21">
        <v>0</v>
      </c>
      <c r="L20" s="21">
        <v>0</v>
      </c>
      <c r="M20" s="21">
        <v>0</v>
      </c>
      <c r="N20" s="21">
        <f t="shared" si="8"/>
        <v>47</v>
      </c>
      <c r="O20">
        <f t="shared" si="9"/>
        <v>0</v>
      </c>
    </row>
    <row r="21" spans="1:15" ht="15.75" customHeight="1">
      <c r="A21" s="10">
        <f t="shared" si="7"/>
        <v>13</v>
      </c>
      <c r="B21" s="12" t="s">
        <v>2642</v>
      </c>
      <c r="C21" s="12" t="s">
        <v>2355</v>
      </c>
      <c r="D21" s="18" t="s">
        <v>2342</v>
      </c>
      <c r="E21" s="18" t="s">
        <v>2341</v>
      </c>
      <c r="F21" s="18" t="s">
        <v>3047</v>
      </c>
      <c r="G21" s="18" t="s">
        <v>2805</v>
      </c>
      <c r="H21" s="22">
        <v>7</v>
      </c>
      <c r="I21" s="22">
        <v>19</v>
      </c>
      <c r="J21" s="22">
        <v>0</v>
      </c>
      <c r="K21" s="22">
        <v>0</v>
      </c>
      <c r="L21" s="22">
        <v>0</v>
      </c>
      <c r="M21" s="22">
        <v>0</v>
      </c>
      <c r="N21" s="21">
        <f t="shared" si="8"/>
        <v>19</v>
      </c>
      <c r="O21">
        <f t="shared" si="9"/>
        <v>0</v>
      </c>
    </row>
    <row r="22" spans="1:15" ht="15.75" customHeight="1">
      <c r="A22" s="10">
        <f t="shared" si="7"/>
        <v>12</v>
      </c>
      <c r="B22" s="11" t="s">
        <v>2644</v>
      </c>
      <c r="C22" s="11" t="s">
        <v>2355</v>
      </c>
      <c r="D22" s="17">
        <v>0</v>
      </c>
      <c r="E22" s="17" t="s">
        <v>287</v>
      </c>
      <c r="F22" s="17" t="s">
        <v>2810</v>
      </c>
      <c r="G22" s="17" t="s">
        <v>2729</v>
      </c>
      <c r="H22" s="21">
        <v>9</v>
      </c>
      <c r="I22" s="21">
        <v>38</v>
      </c>
      <c r="J22" s="21">
        <v>0</v>
      </c>
      <c r="K22" s="21">
        <v>5</v>
      </c>
      <c r="L22" s="21">
        <v>19</v>
      </c>
      <c r="M22" s="21">
        <v>0</v>
      </c>
      <c r="N22" s="21">
        <f t="shared" si="8"/>
        <v>57</v>
      </c>
      <c r="O22">
        <f t="shared" si="9"/>
        <v>0</v>
      </c>
    </row>
    <row r="23" spans="1:15" ht="15.75" customHeight="1">
      <c r="A23" s="10">
        <f t="shared" si="7"/>
        <v>11</v>
      </c>
      <c r="B23" s="12" t="s">
        <v>2646</v>
      </c>
      <c r="C23" s="12" t="s">
        <v>2355</v>
      </c>
      <c r="D23" s="18" t="s">
        <v>2342</v>
      </c>
      <c r="E23" s="18" t="s">
        <v>2395</v>
      </c>
      <c r="F23" s="18" t="s">
        <v>2684</v>
      </c>
      <c r="G23" s="18" t="s">
        <v>2679</v>
      </c>
      <c r="H23" s="22">
        <v>8</v>
      </c>
      <c r="I23" s="22">
        <v>30</v>
      </c>
      <c r="J23" s="22">
        <v>0</v>
      </c>
      <c r="K23" s="22">
        <v>1</v>
      </c>
      <c r="L23" s="22">
        <v>-6</v>
      </c>
      <c r="M23" s="22">
        <v>0</v>
      </c>
      <c r="N23" s="21">
        <f t="shared" si="8"/>
        <v>24</v>
      </c>
      <c r="O23">
        <f t="shared" si="9"/>
        <v>0</v>
      </c>
    </row>
    <row r="24" spans="1:15" ht="15.75" customHeight="1">
      <c r="A24" s="10">
        <f t="shared" si="7"/>
        <v>10</v>
      </c>
      <c r="B24" s="11" t="s">
        <v>2649</v>
      </c>
      <c r="C24" s="11" t="s">
        <v>2355</v>
      </c>
      <c r="D24" s="17" t="s">
        <v>2342</v>
      </c>
      <c r="E24" s="17" t="s">
        <v>2366</v>
      </c>
      <c r="F24" s="17" t="s">
        <v>2437</v>
      </c>
      <c r="G24" s="17" t="s">
        <v>2450</v>
      </c>
      <c r="H24" s="21">
        <v>2</v>
      </c>
      <c r="I24" s="21">
        <v>4</v>
      </c>
      <c r="J24" s="21">
        <v>0</v>
      </c>
      <c r="K24" s="21">
        <v>3</v>
      </c>
      <c r="L24" s="21">
        <v>18</v>
      </c>
      <c r="M24" s="21">
        <v>0</v>
      </c>
      <c r="N24" s="21">
        <f t="shared" si="8"/>
        <v>22</v>
      </c>
      <c r="O24">
        <f t="shared" si="9"/>
        <v>0</v>
      </c>
    </row>
    <row r="25" spans="1:15" ht="15.75" customHeight="1">
      <c r="A25" s="10">
        <f t="shared" si="7"/>
        <v>9</v>
      </c>
      <c r="B25" s="12" t="s">
        <v>2888</v>
      </c>
      <c r="C25" s="12" t="s">
        <v>2355</v>
      </c>
      <c r="D25" s="18">
        <v>0</v>
      </c>
      <c r="E25" s="18" t="s">
        <v>2387</v>
      </c>
      <c r="F25" s="18" t="s">
        <v>2718</v>
      </c>
      <c r="G25" s="18" t="s">
        <v>2381</v>
      </c>
      <c r="H25" s="22">
        <v>10</v>
      </c>
      <c r="I25" s="22">
        <v>57</v>
      </c>
      <c r="J25" s="22">
        <v>1</v>
      </c>
      <c r="K25" s="22">
        <v>0</v>
      </c>
      <c r="L25" s="22">
        <v>0</v>
      </c>
      <c r="M25" s="22">
        <v>0</v>
      </c>
      <c r="N25" s="21">
        <f t="shared" si="8"/>
        <v>57</v>
      </c>
      <c r="O25">
        <f t="shared" si="9"/>
        <v>1</v>
      </c>
    </row>
    <row r="26" spans="1:15" ht="15.75" customHeight="1">
      <c r="A26" s="10">
        <f t="shared" si="7"/>
        <v>8</v>
      </c>
      <c r="B26" s="11" t="s">
        <v>2651</v>
      </c>
      <c r="C26" s="11" t="s">
        <v>2355</v>
      </c>
      <c r="D26" s="17" t="s">
        <v>2342</v>
      </c>
      <c r="E26" s="17" t="s">
        <v>2430</v>
      </c>
      <c r="F26" s="17" t="s">
        <v>3062</v>
      </c>
      <c r="G26" s="17" t="s">
        <v>2873</v>
      </c>
      <c r="H26" s="21">
        <v>10</v>
      </c>
      <c r="I26" s="21">
        <v>40</v>
      </c>
      <c r="J26" s="21">
        <v>0</v>
      </c>
      <c r="K26" s="21">
        <v>2</v>
      </c>
      <c r="L26" s="21">
        <v>17</v>
      </c>
      <c r="M26" s="21">
        <v>0</v>
      </c>
      <c r="N26" s="21">
        <f t="shared" si="8"/>
        <v>57</v>
      </c>
      <c r="O26">
        <f t="shared" si="9"/>
        <v>0</v>
      </c>
    </row>
    <row r="27" spans="1:15" ht="15.75" customHeight="1">
      <c r="A27" s="10">
        <f t="shared" si="7"/>
        <v>7</v>
      </c>
      <c r="B27" s="12" t="s">
        <v>2851</v>
      </c>
      <c r="C27" s="12" t="s">
        <v>2355</v>
      </c>
      <c r="D27" s="18">
        <v>0</v>
      </c>
      <c r="E27" s="18" t="s">
        <v>2351</v>
      </c>
      <c r="F27" s="18" t="s">
        <v>2629</v>
      </c>
      <c r="G27" s="18" t="s">
        <v>2556</v>
      </c>
      <c r="H27" s="22">
        <v>6</v>
      </c>
      <c r="I27" s="22">
        <v>33</v>
      </c>
      <c r="J27" s="22">
        <v>2</v>
      </c>
      <c r="K27" s="22">
        <v>2</v>
      </c>
      <c r="L27" s="22">
        <v>18</v>
      </c>
      <c r="M27" s="22">
        <v>0</v>
      </c>
      <c r="N27" s="21">
        <f t="shared" si="8"/>
        <v>51</v>
      </c>
      <c r="O27">
        <f t="shared" si="9"/>
        <v>2</v>
      </c>
    </row>
    <row r="28" spans="1:15" ht="15.75" customHeight="1">
      <c r="A28" s="10">
        <f t="shared" si="7"/>
        <v>6</v>
      </c>
      <c r="B28" s="11" t="s">
        <v>2654</v>
      </c>
      <c r="C28" s="11" t="s">
        <v>2355</v>
      </c>
      <c r="D28" s="17" t="s">
        <v>2342</v>
      </c>
      <c r="E28" s="17" t="s">
        <v>2496</v>
      </c>
      <c r="F28" s="17" t="s">
        <v>2360</v>
      </c>
      <c r="G28" s="17" t="s">
        <v>2679</v>
      </c>
      <c r="H28" s="21">
        <v>3</v>
      </c>
      <c r="I28" s="21">
        <v>20</v>
      </c>
      <c r="J28" s="21">
        <v>0</v>
      </c>
      <c r="K28" s="21">
        <v>1</v>
      </c>
      <c r="L28" s="21">
        <v>8</v>
      </c>
      <c r="M28" s="21">
        <v>0</v>
      </c>
      <c r="N28" s="21">
        <f t="shared" si="8"/>
        <v>28</v>
      </c>
      <c r="O28">
        <f t="shared" si="9"/>
        <v>0</v>
      </c>
    </row>
    <row r="29" spans="1:15" ht="15.75" customHeight="1">
      <c r="A29" s="10">
        <f t="shared" si="7"/>
        <v>5</v>
      </c>
      <c r="B29" s="12" t="s">
        <v>2656</v>
      </c>
      <c r="C29" s="12" t="s">
        <v>2355</v>
      </c>
      <c r="D29" s="18">
        <v>0</v>
      </c>
      <c r="E29" s="18" t="s">
        <v>2366</v>
      </c>
      <c r="F29" s="18" t="s">
        <v>2711</v>
      </c>
      <c r="G29" s="18" t="s">
        <v>2381</v>
      </c>
      <c r="H29" s="22">
        <v>3</v>
      </c>
      <c r="I29" s="22">
        <v>4</v>
      </c>
      <c r="J29" s="22">
        <v>0</v>
      </c>
      <c r="K29" s="22">
        <v>2</v>
      </c>
      <c r="L29" s="22">
        <v>15</v>
      </c>
      <c r="M29" s="22">
        <v>0</v>
      </c>
      <c r="N29" s="21">
        <f t="shared" si="8"/>
        <v>19</v>
      </c>
      <c r="O29">
        <f t="shared" si="9"/>
        <v>0</v>
      </c>
    </row>
    <row r="30" spans="1:15" ht="15.75" customHeight="1">
      <c r="A30" s="10">
        <f t="shared" si="7"/>
        <v>4</v>
      </c>
      <c r="B30" s="11" t="s">
        <v>2657</v>
      </c>
      <c r="C30" s="11" t="s">
        <v>2355</v>
      </c>
      <c r="D30" s="17" t="s">
        <v>2342</v>
      </c>
      <c r="E30" s="17" t="s">
        <v>2380</v>
      </c>
      <c r="F30" s="17" t="s">
        <v>2965</v>
      </c>
      <c r="G30" s="17" t="s">
        <v>2637</v>
      </c>
      <c r="H30" s="21">
        <v>3</v>
      </c>
      <c r="I30" s="21">
        <v>-3</v>
      </c>
      <c r="J30" s="21">
        <v>0</v>
      </c>
      <c r="K30" s="21">
        <v>1</v>
      </c>
      <c r="L30" s="21">
        <v>30</v>
      </c>
      <c r="M30" s="21">
        <v>0</v>
      </c>
      <c r="N30" s="21">
        <f t="shared" si="8"/>
        <v>27</v>
      </c>
      <c r="O30">
        <f t="shared" si="9"/>
        <v>0</v>
      </c>
    </row>
    <row r="31" spans="1:15" ht="15.75" customHeight="1">
      <c r="A31" s="10">
        <f t="shared" si="7"/>
        <v>3</v>
      </c>
      <c r="B31" s="12" t="s">
        <v>2659</v>
      </c>
      <c r="C31" s="12" t="s">
        <v>2355</v>
      </c>
      <c r="D31" s="18">
        <v>0</v>
      </c>
      <c r="E31" s="18" t="s">
        <v>2347</v>
      </c>
      <c r="F31" s="18" t="s">
        <v>3063</v>
      </c>
      <c r="G31" s="18" t="s">
        <v>2491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1">
        <f t="shared" si="8"/>
        <v>0</v>
      </c>
      <c r="O31">
        <f t="shared" si="9"/>
        <v>0</v>
      </c>
    </row>
    <row r="32" spans="1:15" ht="15.75" customHeight="1">
      <c r="A32" s="10">
        <f t="shared" si="7"/>
        <v>2</v>
      </c>
      <c r="B32" s="11" t="s">
        <v>2853</v>
      </c>
      <c r="C32" s="11" t="s">
        <v>2355</v>
      </c>
      <c r="D32" s="17">
        <v>0</v>
      </c>
      <c r="E32" s="17" t="s">
        <v>2343</v>
      </c>
      <c r="F32" s="17" t="s">
        <v>2711</v>
      </c>
      <c r="G32" s="17" t="s">
        <v>2372</v>
      </c>
      <c r="H32" s="21">
        <v>1</v>
      </c>
      <c r="I32" s="21">
        <v>4</v>
      </c>
      <c r="J32" s="21">
        <v>0</v>
      </c>
      <c r="K32" s="21">
        <v>1</v>
      </c>
      <c r="L32" s="21">
        <v>6</v>
      </c>
      <c r="M32" s="21">
        <v>0</v>
      </c>
      <c r="N32" s="21">
        <f t="shared" si="8"/>
        <v>10</v>
      </c>
      <c r="O32">
        <f t="shared" si="9"/>
        <v>0</v>
      </c>
    </row>
    <row r="33" spans="1:15" ht="15.75" customHeight="1">
      <c r="A33" s="10">
        <f t="shared" si="7"/>
        <v>1</v>
      </c>
      <c r="B33" s="12" t="s">
        <v>2661</v>
      </c>
      <c r="C33" s="12" t="s">
        <v>2355</v>
      </c>
      <c r="D33" s="18" t="s">
        <v>2342</v>
      </c>
      <c r="E33" s="18" t="s">
        <v>2351</v>
      </c>
      <c r="F33" s="18" t="s">
        <v>3064</v>
      </c>
      <c r="G33" s="18" t="s">
        <v>2580</v>
      </c>
      <c r="H33" s="22">
        <v>7</v>
      </c>
      <c r="I33" s="22">
        <v>27</v>
      </c>
      <c r="J33" s="22">
        <v>0</v>
      </c>
      <c r="K33" s="22">
        <v>1</v>
      </c>
      <c r="L33" s="22">
        <v>8</v>
      </c>
      <c r="M33" s="22">
        <v>0</v>
      </c>
      <c r="N33" s="21">
        <f t="shared" si="8"/>
        <v>35</v>
      </c>
      <c r="O33">
        <f t="shared" si="9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3106">
    <outlinePr summaryBelow="0" summaryRight="0"/>
  </sheetPr>
  <dimension ref="A1:Q1002"/>
  <sheetViews>
    <sheetView workbookViewId="0">
      <selection activeCell="H10" sqref="H10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1.5</v>
      </c>
      <c r="I2" s="2">
        <v>22.5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0.8</v>
      </c>
      <c r="I3" s="7">
        <f>COUNTIFS($A$12:$A$99,"&lt;="&amp;$B$2,$H$12:$H$99,"&gt;-1",I12:I99,"&lt;"&amp;I$2)/COUNTIFS($H$12:$H$99,"&gt;-1",$A$12:$A$99,"&lt;="&amp;$B$2,I$12:I$99,"&lt;&gt;"&amp;I$2)</f>
        <v>0.8</v>
      </c>
      <c r="J3" s="7">
        <f>COUNTIFS($A$12:$A$99,"&lt;="&amp;$B$2,$H$12:$H$99,"&gt;-1",J12:J99,"&lt;"&amp;J$2)/COUNTIFS($H$12:$H$99,"&gt;-1",$A$12:$A$99,"&lt;="&amp;$B$2,J$12:J$99,"&lt;&gt;"&amp;J$2)</f>
        <v>0.9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-400</v>
      </c>
      <c r="I4" s="8">
        <f>IF(I3&gt;0.5, 100/(1-1/I3),100/I3-100)</f>
        <v>-400</v>
      </c>
      <c r="J4" s="8">
        <f>IF(J3&gt;0.5, 100/(1-1/J3),100/J3-100)</f>
        <v>-899.99999999999955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0.6</v>
      </c>
      <c r="I5" s="7">
        <f>COUNTIFS($A$12:$A$99,"&lt;="&amp;$B$2,$H$12:$H$99,"&gt;-1",$D$12:$D$99,"@*",I$12:I$99,"&lt;"&amp;I$2)/COUNTIFS($A$12:$A$99,"&lt;="&amp;$B$2,$H$12:$H$99,"&gt;-1",$D$12:$D$99,"@*",I$12:I$99,"&lt;&gt;"&amp;I$2)</f>
        <v>0.6</v>
      </c>
      <c r="J5" s="7">
        <f>COUNTIFS($A$12:$A$99,"&lt;="&amp;$B$2,$H$12:$H$99,"&gt;-1",$D$12:$D$99,"@*",J$12:J$99,"&lt;"&amp;J$2)/COUNTIFS($A$12:$A$99,"&lt;="&amp;$B$2,$H$12:$H$99,"&gt;-1",$D$12:$D$99,"@*",J$12:J$99,"&lt;&gt;"&amp;J$2)</f>
        <v>0.8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-149.99999999999997</v>
      </c>
      <c r="I6" s="8">
        <f>IF(I5&gt;0.5, 100/(1-1/I5),100/I5-100)</f>
        <v>-149.99999999999997</v>
      </c>
      <c r="J6" s="8">
        <f>IF(J5&gt;0.5, 100/(1-1/J5),100/J5-100)</f>
        <v>-400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1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B8" t="s">
        <v>449</v>
      </c>
      <c r="D8" s="8"/>
      <c r="G8" s="3" t="s">
        <v>2318</v>
      </c>
      <c r="H8" s="8" t="e">
        <f>IF(H7&gt;0.5, 100/(1-1/H7),100/H7-100)</f>
        <v>#DIV/0!</v>
      </c>
      <c r="I8" s="8" t="e">
        <f>IF(I7&gt;0.5, 100/(1-1/I7),100/I7-100)</f>
        <v>#DIV/0!</v>
      </c>
      <c r="J8" s="8" t="e">
        <f>IF(J7&gt;0.5, 100/(1-1/J7),100/J7-100)</f>
        <v>#DIV/0!</v>
      </c>
    </row>
    <row r="9" spans="1:17" ht="15.75" customHeight="1">
      <c r="A9" s="1"/>
      <c r="B9" s="1" t="s">
        <v>3072</v>
      </c>
      <c r="C9" s="1"/>
      <c r="D9" s="14"/>
      <c r="E9" s="14"/>
      <c r="F9" s="14"/>
      <c r="G9" s="23" t="s">
        <v>2321</v>
      </c>
      <c r="H9" s="24">
        <f>INDEX(espn!$I:$I,MATCH(B8,espn!$A:$A,0),1)</f>
        <v>3</v>
      </c>
      <c r="I9" s="24">
        <f>INDEX(espn!$J:$J,MATCH(B8,espn!$A:$A,0),1)</f>
        <v>39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15</v>
      </c>
      <c r="B12" s="11" t="s">
        <v>2639</v>
      </c>
      <c r="C12" s="11" t="s">
        <v>2355</v>
      </c>
      <c r="D12" s="17">
        <v>0</v>
      </c>
      <c r="E12" s="17" t="s">
        <v>2383</v>
      </c>
      <c r="F12" s="17" t="s">
        <v>2696</v>
      </c>
      <c r="G12" s="17" t="s">
        <v>2450</v>
      </c>
      <c r="H12" s="21">
        <v>1</v>
      </c>
      <c r="I12" s="21">
        <v>31</v>
      </c>
      <c r="J12" s="21">
        <v>0</v>
      </c>
    </row>
    <row r="13" spans="1:17" ht="15.75" customHeight="1">
      <c r="A13" s="10">
        <f t="shared" si="0"/>
        <v>14</v>
      </c>
      <c r="B13" s="12" t="s">
        <v>2641</v>
      </c>
      <c r="C13" s="12" t="s">
        <v>2355</v>
      </c>
      <c r="D13" s="18" t="s">
        <v>2342</v>
      </c>
      <c r="E13" s="18" t="s">
        <v>2410</v>
      </c>
      <c r="F13" s="18" t="s">
        <v>3061</v>
      </c>
      <c r="G13" s="18" t="s">
        <v>2679</v>
      </c>
      <c r="H13" s="22">
        <v>4</v>
      </c>
      <c r="I13" s="22">
        <v>45</v>
      </c>
      <c r="J13" s="22">
        <v>0</v>
      </c>
    </row>
    <row r="14" spans="1:17" ht="15.75" customHeight="1">
      <c r="A14" s="10">
        <f t="shared" si="0"/>
        <v>13</v>
      </c>
      <c r="B14" s="11" t="s">
        <v>2642</v>
      </c>
      <c r="C14" s="11" t="s">
        <v>2355</v>
      </c>
      <c r="D14" s="17" t="s">
        <v>2342</v>
      </c>
      <c r="E14" s="17" t="s">
        <v>2341</v>
      </c>
      <c r="F14" s="17" t="s">
        <v>3047</v>
      </c>
      <c r="G14" s="17" t="s">
        <v>2488</v>
      </c>
      <c r="H14" s="21">
        <v>0</v>
      </c>
      <c r="I14" s="21">
        <v>0</v>
      </c>
      <c r="J14" s="21">
        <v>0</v>
      </c>
    </row>
    <row r="15" spans="1:17" ht="15.75" customHeight="1">
      <c r="A15" s="10">
        <f t="shared" si="0"/>
        <v>12</v>
      </c>
      <c r="B15" s="12" t="s">
        <v>2644</v>
      </c>
      <c r="C15" s="12" t="s">
        <v>2355</v>
      </c>
      <c r="D15" s="18">
        <v>0</v>
      </c>
      <c r="E15" s="18" t="s">
        <v>287</v>
      </c>
      <c r="F15" s="18" t="s">
        <v>2810</v>
      </c>
      <c r="G15" s="18" t="s">
        <v>2466</v>
      </c>
      <c r="H15" s="22">
        <v>0</v>
      </c>
      <c r="I15" s="22">
        <v>0</v>
      </c>
      <c r="J15" s="22">
        <v>0</v>
      </c>
    </row>
    <row r="16" spans="1:17" ht="15.75" customHeight="1">
      <c r="A16" s="10">
        <f t="shared" si="0"/>
        <v>11</v>
      </c>
      <c r="B16" s="11" t="s">
        <v>2646</v>
      </c>
      <c r="C16" s="11" t="s">
        <v>2355</v>
      </c>
      <c r="D16" s="17" t="s">
        <v>2342</v>
      </c>
      <c r="E16" s="17" t="s">
        <v>2395</v>
      </c>
      <c r="F16" s="17" t="s">
        <v>2684</v>
      </c>
      <c r="G16" s="17" t="s">
        <v>2429</v>
      </c>
      <c r="H16" s="21">
        <v>0</v>
      </c>
      <c r="I16" s="21">
        <v>0</v>
      </c>
      <c r="J16" s="21">
        <v>0</v>
      </c>
    </row>
    <row r="17" spans="1:10" ht="15.75" customHeight="1">
      <c r="A17" s="10">
        <f t="shared" si="0"/>
        <v>10</v>
      </c>
      <c r="B17" s="12" t="s">
        <v>2649</v>
      </c>
      <c r="C17" s="12" t="s">
        <v>2355</v>
      </c>
      <c r="D17" s="18" t="s">
        <v>2342</v>
      </c>
      <c r="E17" s="18" t="s">
        <v>2366</v>
      </c>
      <c r="F17" s="18" t="s">
        <v>2437</v>
      </c>
      <c r="G17" s="18" t="s">
        <v>2466</v>
      </c>
      <c r="H17" s="22">
        <v>1</v>
      </c>
      <c r="I17" s="22">
        <v>8</v>
      </c>
      <c r="J17" s="22">
        <v>0</v>
      </c>
    </row>
    <row r="18" spans="1:10" ht="15.75" customHeight="1">
      <c r="A18" s="10">
        <f t="shared" si="0"/>
        <v>9</v>
      </c>
      <c r="B18" s="11" t="s">
        <v>2888</v>
      </c>
      <c r="C18" s="11" t="s">
        <v>2355</v>
      </c>
      <c r="D18" s="17">
        <v>0</v>
      </c>
      <c r="E18" s="17" t="s">
        <v>2387</v>
      </c>
      <c r="F18" s="17" t="s">
        <v>2718</v>
      </c>
      <c r="G18" s="17" t="s">
        <v>2489</v>
      </c>
      <c r="H18" s="21">
        <v>1</v>
      </c>
      <c r="I18" s="21">
        <v>14</v>
      </c>
      <c r="J18" s="21">
        <v>0</v>
      </c>
    </row>
    <row r="19" spans="1:10" ht="15.75" customHeight="1">
      <c r="A19" s="10">
        <f t="shared" si="0"/>
        <v>8</v>
      </c>
      <c r="B19" s="12" t="s">
        <v>2651</v>
      </c>
      <c r="C19" s="12" t="s">
        <v>2355</v>
      </c>
      <c r="D19" s="18" t="s">
        <v>2342</v>
      </c>
      <c r="E19" s="18" t="s">
        <v>2430</v>
      </c>
      <c r="F19" s="18" t="s">
        <v>3062</v>
      </c>
      <c r="G19" s="18" t="s">
        <v>2799</v>
      </c>
      <c r="H19" s="22">
        <v>2</v>
      </c>
      <c r="I19" s="22">
        <v>23</v>
      </c>
      <c r="J19" s="22">
        <v>0</v>
      </c>
    </row>
    <row r="20" spans="1:10" ht="15.75" customHeight="1">
      <c r="A20" s="10">
        <f t="shared" si="0"/>
        <v>7</v>
      </c>
      <c r="B20" s="11" t="s">
        <v>2851</v>
      </c>
      <c r="C20" s="11" t="s">
        <v>2355</v>
      </c>
      <c r="D20" s="17">
        <v>0</v>
      </c>
      <c r="E20" s="17" t="s">
        <v>2351</v>
      </c>
      <c r="F20" s="17" t="s">
        <v>2629</v>
      </c>
      <c r="G20" s="17" t="s">
        <v>2460</v>
      </c>
      <c r="H20" s="21">
        <v>1</v>
      </c>
      <c r="I20" s="21">
        <v>15</v>
      </c>
      <c r="J20" s="21">
        <v>0</v>
      </c>
    </row>
    <row r="21" spans="1:10" ht="15.75" customHeight="1">
      <c r="A21" s="10">
        <f t="shared" si="0"/>
        <v>6</v>
      </c>
      <c r="B21" s="12" t="s">
        <v>2654</v>
      </c>
      <c r="C21" s="12" t="s">
        <v>2355</v>
      </c>
      <c r="D21" s="18" t="s">
        <v>2342</v>
      </c>
      <c r="E21" s="18" t="s">
        <v>2496</v>
      </c>
      <c r="F21" s="18" t="s">
        <v>2360</v>
      </c>
      <c r="G21" s="18" t="s">
        <v>2462</v>
      </c>
      <c r="H21" s="22">
        <v>1</v>
      </c>
      <c r="I21" s="22">
        <v>7</v>
      </c>
      <c r="J21" s="22">
        <v>1</v>
      </c>
    </row>
    <row r="22" spans="1:10" ht="15.75" customHeight="1">
      <c r="A22" s="10">
        <f t="shared" si="0"/>
        <v>5</v>
      </c>
      <c r="B22" s="11" t="s">
        <v>2656</v>
      </c>
      <c r="C22" s="11" t="s">
        <v>2355</v>
      </c>
      <c r="D22" s="17">
        <v>0</v>
      </c>
      <c r="E22" s="17" t="s">
        <v>2366</v>
      </c>
      <c r="F22" s="17" t="s">
        <v>2711</v>
      </c>
      <c r="G22" s="17" t="s">
        <v>2405</v>
      </c>
      <c r="H22" s="21">
        <v>0</v>
      </c>
      <c r="I22" s="21">
        <v>0</v>
      </c>
      <c r="J22" s="21">
        <v>0</v>
      </c>
    </row>
    <row r="23" spans="1:10" ht="15.75" customHeight="1">
      <c r="A23" s="10">
        <f t="shared" si="0"/>
        <v>4</v>
      </c>
      <c r="B23" s="12" t="s">
        <v>2657</v>
      </c>
      <c r="C23" s="12" t="s">
        <v>2355</v>
      </c>
      <c r="D23" s="18" t="s">
        <v>2342</v>
      </c>
      <c r="E23" s="18" t="s">
        <v>2380</v>
      </c>
      <c r="F23" s="18" t="s">
        <v>2965</v>
      </c>
      <c r="G23" s="18" t="s">
        <v>2805</v>
      </c>
      <c r="H23" s="22">
        <v>4</v>
      </c>
      <c r="I23" s="22">
        <v>27</v>
      </c>
      <c r="J23" s="22">
        <v>0</v>
      </c>
    </row>
    <row r="24" spans="1:10" ht="15.75" customHeight="1">
      <c r="A24" s="10">
        <f t="shared" si="0"/>
        <v>3</v>
      </c>
      <c r="B24" s="11" t="s">
        <v>2659</v>
      </c>
      <c r="C24" s="11" t="s">
        <v>2355</v>
      </c>
      <c r="D24" s="17">
        <v>0</v>
      </c>
      <c r="E24" s="17" t="s">
        <v>2347</v>
      </c>
      <c r="F24" s="17" t="s">
        <v>3063</v>
      </c>
      <c r="G24" s="17" t="s">
        <v>2792</v>
      </c>
      <c r="H24" s="21">
        <v>0</v>
      </c>
      <c r="I24" s="21">
        <v>0</v>
      </c>
      <c r="J24" s="21">
        <v>0</v>
      </c>
    </row>
    <row r="25" spans="1:10" ht="15.75" customHeight="1">
      <c r="A25" s="10">
        <f t="shared" si="0"/>
        <v>2</v>
      </c>
      <c r="B25" s="12" t="s">
        <v>2853</v>
      </c>
      <c r="C25" s="12" t="s">
        <v>2355</v>
      </c>
      <c r="D25" s="18">
        <v>0</v>
      </c>
      <c r="E25" s="18" t="s">
        <v>2343</v>
      </c>
      <c r="F25" s="18" t="s">
        <v>2711</v>
      </c>
      <c r="G25" s="18" t="s">
        <v>2538</v>
      </c>
      <c r="H25" s="22">
        <v>0</v>
      </c>
      <c r="I25" s="22">
        <v>0</v>
      </c>
      <c r="J25" s="22">
        <v>0</v>
      </c>
    </row>
    <row r="26" spans="1:10" ht="15.75" customHeight="1">
      <c r="A26" s="10">
        <f t="shared" si="0"/>
        <v>1</v>
      </c>
      <c r="B26" s="11" t="s">
        <v>2661</v>
      </c>
      <c r="C26" s="11" t="s">
        <v>2355</v>
      </c>
      <c r="D26" s="17" t="s">
        <v>2342</v>
      </c>
      <c r="E26" s="17" t="s">
        <v>2351</v>
      </c>
      <c r="F26" s="17" t="s">
        <v>3064</v>
      </c>
      <c r="G26" s="17" t="s">
        <v>2460</v>
      </c>
      <c r="H26" s="21">
        <v>0</v>
      </c>
      <c r="I26" s="21">
        <v>0</v>
      </c>
      <c r="J26" s="21">
        <v>0</v>
      </c>
    </row>
    <row r="27" spans="1:10" ht="15.75" customHeight="1">
      <c r="A27" s="10">
        <f t="shared" si="0"/>
        <v>0</v>
      </c>
      <c r="B27" s="12"/>
      <c r="C27" s="12"/>
      <c r="D27" s="18"/>
      <c r="E27" s="18"/>
      <c r="F27" s="18"/>
      <c r="G27" s="18"/>
      <c r="H27" s="22"/>
      <c r="I27" s="22"/>
      <c r="J27" s="22"/>
    </row>
    <row r="28" spans="1:10" ht="15.75" customHeight="1">
      <c r="A28" s="10">
        <f t="shared" si="0"/>
        <v>0</v>
      </c>
      <c r="B28" s="11"/>
      <c r="C28" s="11"/>
      <c r="D28" s="17"/>
      <c r="E28" s="17"/>
      <c r="F28" s="17"/>
      <c r="G28" s="17"/>
      <c r="H28" s="21"/>
      <c r="I28" s="21"/>
      <c r="J28" s="21"/>
    </row>
    <row r="29" spans="1:10" ht="15.75" customHeight="1">
      <c r="A29" s="10">
        <f t="shared" si="0"/>
        <v>0</v>
      </c>
      <c r="B29" s="12"/>
      <c r="C29" s="12"/>
      <c r="D29" s="18"/>
      <c r="E29" s="18"/>
      <c r="F29" s="18"/>
      <c r="G29" s="18"/>
      <c r="H29" s="22"/>
      <c r="I29" s="22"/>
      <c r="J29" s="22"/>
    </row>
    <row r="30" spans="1:10" ht="15.75" customHeight="1">
      <c r="A30" s="10">
        <f t="shared" si="0"/>
        <v>0</v>
      </c>
      <c r="B30" s="11"/>
      <c r="C30" s="11"/>
      <c r="D30" s="17"/>
      <c r="E30" s="17"/>
      <c r="F30" s="17"/>
      <c r="G30" s="17"/>
      <c r="H30" s="21"/>
      <c r="I30" s="21"/>
      <c r="J30" s="21"/>
    </row>
    <row r="31" spans="1:10" ht="15.75" customHeight="1">
      <c r="A31" s="10">
        <f t="shared" si="0"/>
        <v>0</v>
      </c>
      <c r="B31" s="12"/>
      <c r="C31" s="12"/>
      <c r="D31" s="18"/>
      <c r="E31" s="18"/>
      <c r="F31" s="18"/>
      <c r="G31" s="18"/>
      <c r="H31" s="22"/>
      <c r="I31" s="22"/>
      <c r="J31" s="22"/>
    </row>
    <row r="32" spans="1:10" ht="15.75" customHeight="1">
      <c r="A32" s="10">
        <f t="shared" si="0"/>
        <v>0</v>
      </c>
      <c r="B32" s="11"/>
      <c r="C32" s="11"/>
      <c r="D32" s="17"/>
      <c r="E32" s="17"/>
      <c r="F32" s="17"/>
      <c r="G32" s="17"/>
      <c r="H32" s="21"/>
      <c r="I32" s="21"/>
      <c r="J32" s="21"/>
    </row>
    <row r="33" spans="1:10" ht="15.75" customHeight="1">
      <c r="A33" s="10">
        <f t="shared" si="0"/>
        <v>0</v>
      </c>
      <c r="B33" s="12"/>
      <c r="C33" s="12"/>
      <c r="D33" s="18"/>
      <c r="E33" s="18"/>
      <c r="F33" s="18"/>
      <c r="G33" s="18"/>
      <c r="H33" s="22"/>
      <c r="I33" s="22"/>
      <c r="J33" s="22"/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3107">
    <outlinePr summaryBelow="0" summaryRight="0"/>
  </sheetPr>
  <dimension ref="A1:Q1002"/>
  <sheetViews>
    <sheetView workbookViewId="0">
      <selection activeCell="H3" sqref="H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2.5</v>
      </c>
      <c r="I2" s="2">
        <v>23.5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0.5</v>
      </c>
      <c r="I3" s="7">
        <f>COUNTIFS($A$12:$A$99,"&lt;="&amp;$B$2,$H$12:$H$99,"&gt;-1",I12:I99,"&lt;"&amp;I$2)/COUNTIFS($H$12:$H$99,"&gt;-1",$A$12:$A$99,"&lt;="&amp;$B$2,I$12:I$99,"&lt;&gt;"&amp;I$2)</f>
        <v>0.3</v>
      </c>
      <c r="J3" s="7">
        <f>COUNTIFS($A$12:$A$99,"&lt;="&amp;$B$2,$H$12:$H$99,"&gt;-1",J12:J99,"&lt;"&amp;J$2)/COUNTIFS($H$12:$H$99,"&gt;-1",$A$12:$A$99,"&lt;="&amp;$B$2,J$12:J$99,"&lt;&gt;"&amp;J$2)</f>
        <v>0.9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100</v>
      </c>
      <c r="I4" s="8">
        <f>IF(I3&gt;0.5, 100/(1-1/I3),100/I3-100)</f>
        <v>233.33333333333337</v>
      </c>
      <c r="J4" s="8">
        <f>IF(J3&gt;0.5, 100/(1-1/J3),100/J3-100)</f>
        <v>-899.99999999999955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0.2</v>
      </c>
      <c r="I5" s="7">
        <f>COUNTIFS($A$12:$A$99,"&lt;="&amp;$B$2,$H$12:$H$99,"&gt;-1",$D$12:$D$99,"@*",I$12:I$99,"&lt;"&amp;I$2)/COUNTIFS($A$12:$A$99,"&lt;="&amp;$B$2,$H$12:$H$99,"&gt;-1",$D$12:$D$99,"@*",I$12:I$99,"&lt;&gt;"&amp;I$2)</f>
        <v>0.2</v>
      </c>
      <c r="J5" s="7">
        <f>COUNTIFS($A$12:$A$99,"&lt;="&amp;$B$2,$H$12:$H$99,"&gt;-1",$D$12:$D$99,"@*",J$12:J$99,"&lt;"&amp;J$2)/COUNTIFS($A$12:$A$99,"&lt;="&amp;$B$2,$H$12:$H$99,"&gt;-1",$D$12:$D$99,"@*",J$12:J$99,"&lt;&gt;"&amp;J$2)</f>
        <v>1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400</v>
      </c>
      <c r="I6" s="8">
        <f>IF(I5&gt;0.5, 100/(1-1/I5),100/I5-100)</f>
        <v>400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0.8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0.4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0.8</v>
      </c>
    </row>
    <row r="8" spans="1:17" ht="15.75" customHeight="1">
      <c r="A8" s="1"/>
      <c r="B8" t="s">
        <v>706</v>
      </c>
      <c r="D8" s="8"/>
      <c r="G8" s="3" t="s">
        <v>2318</v>
      </c>
      <c r="H8" s="8">
        <f>IF(H7&gt;0.5, 100/(1-1/H7),100/H7-100)</f>
        <v>-400</v>
      </c>
      <c r="I8" s="8">
        <f>IF(I7&gt;0.5, 100/(1-1/I7),100/I7-100)</f>
        <v>150</v>
      </c>
      <c r="J8" s="8">
        <f>IF(J7&gt;0.5, 100/(1-1/J7),100/J7-100)</f>
        <v>-400</v>
      </c>
    </row>
    <row r="9" spans="1:17" ht="15.75" customHeight="1">
      <c r="A9" s="1"/>
      <c r="B9" s="25" t="s">
        <v>3073</v>
      </c>
      <c r="C9" s="1"/>
      <c r="D9" s="14"/>
      <c r="E9" s="14"/>
      <c r="F9" s="14"/>
      <c r="G9" s="23" t="s">
        <v>2321</v>
      </c>
      <c r="H9" s="24">
        <f>INDEX(espn!$I:$I,MATCH(B8,espn!$A:$A,0),1)</f>
        <v>2</v>
      </c>
      <c r="I9" s="24">
        <f>INDEX(espn!$J:$J,MATCH(B8,espn!$A:$A,0),1)</f>
        <v>24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2521</v>
      </c>
      <c r="C12" s="11" t="s">
        <v>2355</v>
      </c>
      <c r="D12" s="17">
        <v>0</v>
      </c>
      <c r="E12" s="17" t="s">
        <v>2415</v>
      </c>
      <c r="F12" s="17" t="s">
        <v>3059</v>
      </c>
      <c r="G12" s="17" t="s">
        <v>2361</v>
      </c>
      <c r="H12" s="21">
        <v>1</v>
      </c>
      <c r="I12" s="21">
        <v>4</v>
      </c>
      <c r="J12" s="21">
        <v>0</v>
      </c>
    </row>
    <row r="13" spans="1:17" ht="15.75" customHeight="1">
      <c r="A13" s="10">
        <f t="shared" si="0"/>
        <v>21</v>
      </c>
      <c r="B13" s="12" t="s">
        <v>2503</v>
      </c>
      <c r="C13" s="12" t="s">
        <v>2355</v>
      </c>
      <c r="D13" s="18">
        <v>0</v>
      </c>
      <c r="E13" s="18" t="s">
        <v>2383</v>
      </c>
      <c r="F13" s="18" t="s">
        <v>2504</v>
      </c>
      <c r="G13" s="18" t="s">
        <v>2611</v>
      </c>
      <c r="H13" s="22">
        <v>0</v>
      </c>
      <c r="I13" s="22">
        <v>0</v>
      </c>
      <c r="J13" s="22">
        <v>0</v>
      </c>
    </row>
    <row r="14" spans="1:17" ht="15.75" customHeight="1">
      <c r="A14" s="10">
        <f t="shared" si="0"/>
        <v>20</v>
      </c>
      <c r="B14" s="11" t="s">
        <v>2506</v>
      </c>
      <c r="C14" s="11" t="s">
        <v>2355</v>
      </c>
      <c r="D14" s="17" t="s">
        <v>2342</v>
      </c>
      <c r="E14" s="17" t="s">
        <v>2403</v>
      </c>
      <c r="F14" s="17" t="s">
        <v>2507</v>
      </c>
      <c r="G14" s="17" t="s">
        <v>2860</v>
      </c>
      <c r="H14" s="21">
        <v>2</v>
      </c>
      <c r="I14" s="21">
        <v>50</v>
      </c>
      <c r="J14" s="21">
        <v>0</v>
      </c>
    </row>
    <row r="15" spans="1:17" ht="15.75" customHeight="1">
      <c r="A15" s="10">
        <f t="shared" si="0"/>
        <v>19</v>
      </c>
      <c r="B15" s="12" t="s">
        <v>2509</v>
      </c>
      <c r="C15" s="12" t="s">
        <v>2355</v>
      </c>
      <c r="D15" s="18" t="s">
        <v>2510</v>
      </c>
      <c r="E15" s="18" t="s">
        <v>2347</v>
      </c>
      <c r="F15" s="18" t="s">
        <v>2511</v>
      </c>
      <c r="G15" s="18" t="s">
        <v>2860</v>
      </c>
      <c r="H15" s="22">
        <v>0</v>
      </c>
      <c r="I15" s="22">
        <v>0</v>
      </c>
      <c r="J15" s="22">
        <v>0</v>
      </c>
    </row>
    <row r="16" spans="1:17" ht="15.75" customHeight="1">
      <c r="A16" s="10">
        <f t="shared" si="0"/>
        <v>18</v>
      </c>
      <c r="B16" s="11" t="s">
        <v>2471</v>
      </c>
      <c r="C16" s="11" t="s">
        <v>2355</v>
      </c>
      <c r="D16" s="17">
        <v>0</v>
      </c>
      <c r="E16" s="17" t="s">
        <v>2494</v>
      </c>
      <c r="F16" s="17" t="s">
        <v>3067</v>
      </c>
      <c r="G16" s="17" t="s">
        <v>2385</v>
      </c>
      <c r="H16" s="21">
        <v>2</v>
      </c>
      <c r="I16" s="21">
        <v>23</v>
      </c>
      <c r="J16" s="21">
        <v>0</v>
      </c>
    </row>
    <row r="17" spans="1:10" ht="15.75" customHeight="1">
      <c r="A17" s="10">
        <f t="shared" si="0"/>
        <v>17</v>
      </c>
      <c r="B17" s="12" t="s">
        <v>2419</v>
      </c>
      <c r="C17" s="12" t="s">
        <v>2355</v>
      </c>
      <c r="D17" s="18" t="s">
        <v>2342</v>
      </c>
      <c r="E17" s="18" t="s">
        <v>2366</v>
      </c>
      <c r="F17" s="18" t="s">
        <v>3010</v>
      </c>
      <c r="G17" s="18" t="s">
        <v>2462</v>
      </c>
      <c r="H17" s="22">
        <v>0</v>
      </c>
      <c r="I17" s="22">
        <v>0</v>
      </c>
      <c r="J17" s="22">
        <v>0</v>
      </c>
    </row>
    <row r="18" spans="1:10" ht="15.75" customHeight="1">
      <c r="A18" s="10">
        <f t="shared" si="0"/>
        <v>16</v>
      </c>
      <c r="B18" s="11" t="s">
        <v>2422</v>
      </c>
      <c r="C18" s="11" t="s">
        <v>2355</v>
      </c>
      <c r="D18" s="17">
        <v>0</v>
      </c>
      <c r="E18" s="17" t="s">
        <v>2380</v>
      </c>
      <c r="F18" s="17" t="s">
        <v>2517</v>
      </c>
      <c r="G18" s="17" t="s">
        <v>2405</v>
      </c>
      <c r="H18" s="21">
        <v>0</v>
      </c>
      <c r="I18" s="21">
        <v>0</v>
      </c>
      <c r="J18" s="21">
        <v>0</v>
      </c>
    </row>
    <row r="19" spans="1:10" ht="15.75" customHeight="1">
      <c r="A19" s="10">
        <f t="shared" si="0"/>
        <v>15</v>
      </c>
      <c r="B19" s="12" t="s">
        <v>2639</v>
      </c>
      <c r="C19" s="12" t="s">
        <v>2355</v>
      </c>
      <c r="D19" s="18">
        <v>0</v>
      </c>
      <c r="E19" s="18" t="s">
        <v>2383</v>
      </c>
      <c r="F19" s="18" t="s">
        <v>2696</v>
      </c>
      <c r="G19" s="18" t="s">
        <v>2385</v>
      </c>
      <c r="H19" s="22">
        <v>1</v>
      </c>
      <c r="I19" s="22">
        <v>7</v>
      </c>
      <c r="J19" s="22">
        <v>0</v>
      </c>
    </row>
    <row r="20" spans="1:10" ht="15.75" customHeight="1">
      <c r="A20" s="10">
        <f t="shared" si="0"/>
        <v>14</v>
      </c>
      <c r="B20" s="11" t="s">
        <v>2641</v>
      </c>
      <c r="C20" s="11" t="s">
        <v>2355</v>
      </c>
      <c r="D20" s="17" t="s">
        <v>2342</v>
      </c>
      <c r="E20" s="17" t="s">
        <v>2410</v>
      </c>
      <c r="F20" s="17" t="s">
        <v>3061</v>
      </c>
      <c r="G20" s="17" t="s">
        <v>2505</v>
      </c>
      <c r="H20" s="21">
        <v>0</v>
      </c>
      <c r="I20" s="21">
        <v>0</v>
      </c>
      <c r="J20" s="21">
        <v>0</v>
      </c>
    </row>
    <row r="21" spans="1:10" ht="15.75" customHeight="1">
      <c r="A21" s="10">
        <f t="shared" si="0"/>
        <v>13</v>
      </c>
      <c r="B21" s="12" t="s">
        <v>2642</v>
      </c>
      <c r="C21" s="12" t="s">
        <v>2355</v>
      </c>
      <c r="D21" s="18" t="s">
        <v>2342</v>
      </c>
      <c r="E21" s="18" t="s">
        <v>2341</v>
      </c>
      <c r="F21" s="18" t="s">
        <v>3047</v>
      </c>
      <c r="G21" s="18" t="s">
        <v>2556</v>
      </c>
      <c r="H21" s="22">
        <v>2</v>
      </c>
      <c r="I21" s="22">
        <v>34</v>
      </c>
      <c r="J21" s="22">
        <v>0</v>
      </c>
    </row>
    <row r="22" spans="1:10" ht="15.75" customHeight="1">
      <c r="A22" s="10">
        <f t="shared" si="0"/>
        <v>12</v>
      </c>
      <c r="B22" s="11" t="s">
        <v>2644</v>
      </c>
      <c r="C22" s="11" t="s">
        <v>2355</v>
      </c>
      <c r="D22" s="17">
        <v>0</v>
      </c>
      <c r="E22" s="17" t="s">
        <v>287</v>
      </c>
      <c r="F22" s="17" t="s">
        <v>2810</v>
      </c>
      <c r="G22" s="17" t="s">
        <v>2674</v>
      </c>
      <c r="H22" s="21">
        <v>1</v>
      </c>
      <c r="I22" s="21">
        <v>10</v>
      </c>
      <c r="J22" s="21">
        <v>0</v>
      </c>
    </row>
    <row r="23" spans="1:10" ht="15.75" customHeight="1">
      <c r="A23" s="10">
        <f t="shared" si="0"/>
        <v>11</v>
      </c>
      <c r="B23" s="12" t="s">
        <v>2646</v>
      </c>
      <c r="C23" s="12" t="s">
        <v>2355</v>
      </c>
      <c r="D23" s="18" t="s">
        <v>2342</v>
      </c>
      <c r="E23" s="18" t="s">
        <v>2395</v>
      </c>
      <c r="F23" s="18" t="s">
        <v>2684</v>
      </c>
      <c r="G23" s="18" t="s">
        <v>2375</v>
      </c>
      <c r="H23" s="22">
        <v>4</v>
      </c>
      <c r="I23" s="22">
        <v>90</v>
      </c>
      <c r="J23" s="22">
        <v>0</v>
      </c>
    </row>
    <row r="24" spans="1:10" ht="15.75" customHeight="1">
      <c r="A24" s="10">
        <f t="shared" si="0"/>
        <v>10</v>
      </c>
      <c r="B24" s="11" t="s">
        <v>2649</v>
      </c>
      <c r="C24" s="11" t="s">
        <v>2355</v>
      </c>
      <c r="D24" s="17" t="s">
        <v>2342</v>
      </c>
      <c r="E24" s="17" t="s">
        <v>2366</v>
      </c>
      <c r="F24" s="17" t="s">
        <v>2437</v>
      </c>
      <c r="G24" s="17" t="s">
        <v>2602</v>
      </c>
      <c r="H24" s="21">
        <v>3</v>
      </c>
      <c r="I24" s="21">
        <v>27</v>
      </c>
      <c r="J24" s="21">
        <v>0</v>
      </c>
    </row>
    <row r="25" spans="1:10" ht="15.75" customHeight="1">
      <c r="A25" s="10">
        <f t="shared" si="0"/>
        <v>9</v>
      </c>
      <c r="B25" s="12" t="s">
        <v>2888</v>
      </c>
      <c r="C25" s="12" t="s">
        <v>2355</v>
      </c>
      <c r="D25" s="18">
        <v>0</v>
      </c>
      <c r="E25" s="18" t="s">
        <v>2387</v>
      </c>
      <c r="F25" s="18" t="s">
        <v>2718</v>
      </c>
      <c r="G25" s="18" t="s">
        <v>2571</v>
      </c>
      <c r="H25" s="22">
        <v>4</v>
      </c>
      <c r="I25" s="22">
        <v>28</v>
      </c>
      <c r="J25" s="22">
        <v>1</v>
      </c>
    </row>
    <row r="26" spans="1:10" ht="15.75" customHeight="1">
      <c r="A26" s="10">
        <f t="shared" si="0"/>
        <v>8</v>
      </c>
      <c r="B26" s="11" t="s">
        <v>2651</v>
      </c>
      <c r="C26" s="11" t="s">
        <v>2355</v>
      </c>
      <c r="D26" s="17" t="s">
        <v>2342</v>
      </c>
      <c r="E26" s="17" t="s">
        <v>2430</v>
      </c>
      <c r="F26" s="17" t="s">
        <v>3062</v>
      </c>
      <c r="G26" s="17" t="s">
        <v>2682</v>
      </c>
      <c r="H26" s="21">
        <v>5</v>
      </c>
      <c r="I26" s="21">
        <v>32</v>
      </c>
      <c r="J26" s="21">
        <v>0</v>
      </c>
    </row>
    <row r="27" spans="1:10" ht="15.75" customHeight="1">
      <c r="A27" s="10">
        <f t="shared" si="0"/>
        <v>7</v>
      </c>
      <c r="B27" s="12" t="s">
        <v>2851</v>
      </c>
      <c r="C27" s="12" t="s">
        <v>2355</v>
      </c>
      <c r="D27" s="18">
        <v>0</v>
      </c>
      <c r="E27" s="18" t="s">
        <v>2351</v>
      </c>
      <c r="F27" s="18" t="s">
        <v>2629</v>
      </c>
      <c r="G27" s="18" t="s">
        <v>2729</v>
      </c>
      <c r="H27" s="22">
        <v>2</v>
      </c>
      <c r="I27" s="22">
        <v>27</v>
      </c>
      <c r="J27" s="22">
        <v>0</v>
      </c>
    </row>
    <row r="28" spans="1:10" ht="15.75" customHeight="1">
      <c r="A28" s="10">
        <f t="shared" si="0"/>
        <v>6</v>
      </c>
      <c r="B28" s="11" t="s">
        <v>2654</v>
      </c>
      <c r="C28" s="11" t="s">
        <v>2355</v>
      </c>
      <c r="D28" s="17" t="s">
        <v>2342</v>
      </c>
      <c r="E28" s="17" t="s">
        <v>2496</v>
      </c>
      <c r="F28" s="17" t="s">
        <v>2360</v>
      </c>
      <c r="G28" s="17" t="s">
        <v>2357</v>
      </c>
      <c r="H28" s="21">
        <v>4</v>
      </c>
      <c r="I28" s="21">
        <v>27</v>
      </c>
      <c r="J28" s="21">
        <v>0</v>
      </c>
    </row>
    <row r="29" spans="1:10" ht="15.75" customHeight="1">
      <c r="A29" s="10">
        <f t="shared" si="0"/>
        <v>5</v>
      </c>
      <c r="B29" s="12" t="s">
        <v>2656</v>
      </c>
      <c r="C29" s="12" t="s">
        <v>2355</v>
      </c>
      <c r="D29" s="18">
        <v>0</v>
      </c>
      <c r="E29" s="18" t="s">
        <v>2366</v>
      </c>
      <c r="F29" s="18" t="s">
        <v>2711</v>
      </c>
      <c r="G29" s="18" t="s">
        <v>2609</v>
      </c>
      <c r="H29" s="22">
        <v>2</v>
      </c>
      <c r="I29" s="22">
        <v>16</v>
      </c>
      <c r="J29" s="22">
        <v>0</v>
      </c>
    </row>
    <row r="30" spans="1:10" ht="15.75" customHeight="1">
      <c r="A30" s="10">
        <f t="shared" si="0"/>
        <v>4</v>
      </c>
      <c r="B30" s="11" t="s">
        <v>2657</v>
      </c>
      <c r="C30" s="11" t="s">
        <v>2355</v>
      </c>
      <c r="D30" s="17" t="s">
        <v>2342</v>
      </c>
      <c r="E30" s="17" t="s">
        <v>2380</v>
      </c>
      <c r="F30" s="17" t="s">
        <v>2965</v>
      </c>
      <c r="G30" s="17" t="s">
        <v>2529</v>
      </c>
      <c r="H30" s="21">
        <v>6</v>
      </c>
      <c r="I30" s="21">
        <v>44</v>
      </c>
      <c r="J30" s="21">
        <v>0</v>
      </c>
    </row>
    <row r="31" spans="1:10" ht="15.75" customHeight="1">
      <c r="A31" s="10">
        <f t="shared" si="0"/>
        <v>3</v>
      </c>
      <c r="B31" s="12" t="s">
        <v>2659</v>
      </c>
      <c r="C31" s="12" t="s">
        <v>2355</v>
      </c>
      <c r="D31" s="18">
        <v>0</v>
      </c>
      <c r="E31" s="18" t="s">
        <v>2347</v>
      </c>
      <c r="F31" s="18" t="s">
        <v>3063</v>
      </c>
      <c r="G31" s="18" t="s">
        <v>2753</v>
      </c>
      <c r="H31" s="22">
        <v>1</v>
      </c>
      <c r="I31" s="22">
        <v>9</v>
      </c>
      <c r="J31" s="22">
        <v>0</v>
      </c>
    </row>
    <row r="32" spans="1:10" ht="15.75" customHeight="1">
      <c r="A32" s="10">
        <f t="shared" si="0"/>
        <v>2</v>
      </c>
      <c r="B32" s="11" t="s">
        <v>2853</v>
      </c>
      <c r="C32" s="11" t="s">
        <v>2355</v>
      </c>
      <c r="D32" s="17">
        <v>0</v>
      </c>
      <c r="E32" s="17" t="s">
        <v>2343</v>
      </c>
      <c r="F32" s="17" t="s">
        <v>2711</v>
      </c>
      <c r="G32" s="17" t="s">
        <v>2534</v>
      </c>
      <c r="H32" s="21">
        <v>2</v>
      </c>
      <c r="I32" s="21">
        <v>28</v>
      </c>
      <c r="J32" s="21">
        <v>0</v>
      </c>
    </row>
    <row r="33" spans="1:10" ht="15.75" customHeight="1">
      <c r="A33" s="10">
        <f t="shared" si="0"/>
        <v>1</v>
      </c>
      <c r="B33" s="12" t="s">
        <v>2661</v>
      </c>
      <c r="C33" s="12" t="s">
        <v>2355</v>
      </c>
      <c r="D33" s="18" t="s">
        <v>2342</v>
      </c>
      <c r="E33" s="18" t="s">
        <v>2351</v>
      </c>
      <c r="F33" s="18" t="s">
        <v>3064</v>
      </c>
      <c r="G33" s="18" t="s">
        <v>2565</v>
      </c>
      <c r="H33" s="22">
        <v>2</v>
      </c>
      <c r="I33" s="22">
        <v>13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hyperlinks>
    <hyperlink ref="B9" r:id="rId1" xr:uid="{00000000-0004-0000-7600-000000000000}"/>
    <hyperlink ref="B9" r:id="rId2" xr:uid="{00000000-0004-0000-7600-000001000000}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247">
    <outlinePr summaryBelow="0" summaryRight="0"/>
  </sheetPr>
  <dimension ref="A1:Q1002"/>
  <sheetViews>
    <sheetView workbookViewId="0">
      <selection activeCell="I3" sqref="I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10.5</v>
      </c>
      <c r="I2" s="5">
        <v>50.5</v>
      </c>
      <c r="J2" s="5">
        <v>0.5</v>
      </c>
      <c r="K2" s="2">
        <v>1.5</v>
      </c>
      <c r="L2" s="2">
        <v>13.5</v>
      </c>
      <c r="M2" s="2">
        <v>0.5</v>
      </c>
      <c r="N2" s="5">
        <v>100.5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0.7</v>
      </c>
      <c r="I3" s="7">
        <f t="shared" si="1"/>
        <v>0.7</v>
      </c>
      <c r="J3" s="7">
        <f t="shared" si="1"/>
        <v>0.8</v>
      </c>
      <c r="K3" s="7">
        <f t="shared" si="1"/>
        <v>0.7</v>
      </c>
      <c r="L3" s="7">
        <f t="shared" si="1"/>
        <v>0.9</v>
      </c>
      <c r="M3" s="7">
        <f t="shared" si="1"/>
        <v>1</v>
      </c>
      <c r="N3" s="7">
        <f t="shared" si="1"/>
        <v>1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O4" si="2">IF(H3&gt;0.5, 100/(1-1/H3),100/H3-100)</f>
        <v>-233.33333333333331</v>
      </c>
      <c r="I4" s="8">
        <f t="shared" si="2"/>
        <v>-233.33333333333331</v>
      </c>
      <c r="J4" s="8">
        <f t="shared" si="2"/>
        <v>-400</v>
      </c>
      <c r="K4" s="8">
        <f t="shared" si="2"/>
        <v>-233.33333333333331</v>
      </c>
      <c r="L4" s="8">
        <f t="shared" si="2"/>
        <v>-899.99999999999955</v>
      </c>
      <c r="M4" s="8" t="e">
        <f t="shared" si="2"/>
        <v>#DIV/0!</v>
      </c>
      <c r="N4" s="8" t="e">
        <f t="shared" si="2"/>
        <v>#DIV/0!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0.6</v>
      </c>
      <c r="I5" s="7">
        <f t="shared" si="3"/>
        <v>0.6</v>
      </c>
      <c r="J5" s="7">
        <f t="shared" si="3"/>
        <v>0.8</v>
      </c>
      <c r="K5" s="7">
        <f t="shared" si="3"/>
        <v>0.6</v>
      </c>
      <c r="L5" s="7">
        <f t="shared" si="3"/>
        <v>0.8</v>
      </c>
      <c r="M5" s="7">
        <f t="shared" si="3"/>
        <v>1</v>
      </c>
      <c r="N5" s="7">
        <f t="shared" si="3"/>
        <v>1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>
        <f t="shared" ref="H6:O6" si="4">IF(H5&gt;0.5, 100/(1-1/H5),100/H5-100)</f>
        <v>-149.99999999999997</v>
      </c>
      <c r="I6" s="8">
        <f t="shared" si="4"/>
        <v>-149.99999999999997</v>
      </c>
      <c r="J6" s="8">
        <f t="shared" si="4"/>
        <v>-400</v>
      </c>
      <c r="K6" s="8">
        <f t="shared" si="4"/>
        <v>-149.99999999999997</v>
      </c>
      <c r="L6" s="8">
        <f t="shared" si="4"/>
        <v>-400</v>
      </c>
      <c r="M6" s="8" t="e">
        <f t="shared" si="4"/>
        <v>#DIV/0!</v>
      </c>
      <c r="N6" s="8" t="e">
        <f t="shared" si="4"/>
        <v>#DIV/0!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0.8</v>
      </c>
      <c r="I7" s="7">
        <f t="shared" si="5"/>
        <v>0.8</v>
      </c>
      <c r="J7" s="7">
        <f t="shared" si="5"/>
        <v>0.8</v>
      </c>
      <c r="K7" s="7">
        <f t="shared" si="5"/>
        <v>0.8</v>
      </c>
      <c r="L7" s="7">
        <f t="shared" si="5"/>
        <v>1</v>
      </c>
      <c r="M7" s="7">
        <f t="shared" si="5"/>
        <v>1</v>
      </c>
      <c r="N7" s="7">
        <f t="shared" si="5"/>
        <v>1</v>
      </c>
      <c r="O7" s="7">
        <f t="shared" si="5"/>
        <v>1</v>
      </c>
    </row>
    <row r="8" spans="1:17" ht="15.75" customHeight="1">
      <c r="A8" s="1"/>
      <c r="B8" t="s">
        <v>3074</v>
      </c>
      <c r="F8" s="8"/>
      <c r="G8" s="3" t="s">
        <v>2318</v>
      </c>
      <c r="H8" s="8">
        <f t="shared" ref="H8:O8" si="6">IF(H7&gt;0.5, 100/(1-1/H7),100/H7-100)</f>
        <v>-400</v>
      </c>
      <c r="I8" s="8">
        <f t="shared" si="6"/>
        <v>-400</v>
      </c>
      <c r="J8" s="8">
        <f t="shared" si="6"/>
        <v>-400</v>
      </c>
      <c r="K8" s="8">
        <f t="shared" si="6"/>
        <v>-400</v>
      </c>
      <c r="L8" s="8" t="e">
        <f t="shared" si="6"/>
        <v>#DIV/0!</v>
      </c>
      <c r="M8" s="8" t="e">
        <f t="shared" si="6"/>
        <v>#DIV/0!</v>
      </c>
      <c r="N8" s="8" t="e">
        <f t="shared" si="6"/>
        <v>#DIV/0!</v>
      </c>
      <c r="O8" s="8" t="e">
        <f t="shared" si="6"/>
        <v>#DIV/0!</v>
      </c>
    </row>
    <row r="9" spans="1:17" ht="15.75" customHeight="1">
      <c r="A9" s="1"/>
      <c r="B9" s="1" t="s">
        <v>3075</v>
      </c>
      <c r="C9" s="1"/>
      <c r="D9" s="14"/>
      <c r="E9" s="14"/>
      <c r="F9" s="14"/>
      <c r="G9" s="23" t="s">
        <v>2321</v>
      </c>
      <c r="H9" s="24" t="e">
        <f>INDEX(espn!$F:$F,MATCH(B8,espn!$A:$A,0),1)</f>
        <v>#N/A</v>
      </c>
      <c r="I9" s="24" t="e">
        <f>INDEX(espn!$G:$G,MATCH(B8,espn!$A:$A,0),1)</f>
        <v>#N/A</v>
      </c>
      <c r="J9" s="24"/>
      <c r="K9" s="24" t="e">
        <f>INDEX(espn!$I:$I,MATCH(B8,espn!$A:$A,0),1)</f>
        <v>#N/A</v>
      </c>
      <c r="L9" s="24" t="e">
        <f>INDEX(espn!$J:$J,MATCH(B8,espn!$A:$A,0),1)</f>
        <v>#N/A</v>
      </c>
      <c r="M9" s="24"/>
      <c r="N9" s="24" t="e">
        <f>I9+L9</f>
        <v>#N/A</v>
      </c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22</v>
      </c>
      <c r="B12" s="11" t="s">
        <v>2481</v>
      </c>
      <c r="C12" s="11" t="s">
        <v>2355</v>
      </c>
      <c r="D12" s="17" t="s">
        <v>2342</v>
      </c>
      <c r="E12" s="17" t="s">
        <v>2479</v>
      </c>
      <c r="F12" s="17" t="s">
        <v>3076</v>
      </c>
      <c r="G12" s="17" t="s">
        <v>2424</v>
      </c>
      <c r="H12" s="21">
        <v>4</v>
      </c>
      <c r="I12" s="21">
        <v>4</v>
      </c>
      <c r="J12" s="21">
        <v>0</v>
      </c>
      <c r="K12" s="21">
        <v>0</v>
      </c>
      <c r="L12" s="21">
        <v>0</v>
      </c>
      <c r="M12" s="21">
        <v>0</v>
      </c>
      <c r="N12" s="21">
        <f t="shared" ref="N12:N43" si="8">L12+I12</f>
        <v>4</v>
      </c>
      <c r="O12">
        <f t="shared" ref="O12:O43" si="9">M12+J12</f>
        <v>0</v>
      </c>
    </row>
    <row r="13" spans="1:17" ht="15.75" customHeight="1">
      <c r="A13" s="10">
        <f t="shared" si="7"/>
        <v>21</v>
      </c>
      <c r="B13" s="12" t="s">
        <v>2470</v>
      </c>
      <c r="C13" s="12" t="s">
        <v>2355</v>
      </c>
      <c r="D13" s="18">
        <v>0</v>
      </c>
      <c r="E13" s="18" t="s">
        <v>2387</v>
      </c>
      <c r="F13" s="18" t="s">
        <v>2572</v>
      </c>
      <c r="G13" s="18" t="s">
        <v>2462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1">
        <f t="shared" si="8"/>
        <v>0</v>
      </c>
      <c r="O13">
        <f t="shared" si="9"/>
        <v>0</v>
      </c>
    </row>
    <row r="14" spans="1:17" ht="15.75" customHeight="1">
      <c r="A14" s="10">
        <f t="shared" si="7"/>
        <v>20</v>
      </c>
      <c r="B14" s="11" t="s">
        <v>2471</v>
      </c>
      <c r="C14" s="11" t="s">
        <v>2355</v>
      </c>
      <c r="D14" s="17">
        <v>0</v>
      </c>
      <c r="E14" s="17" t="s">
        <v>2494</v>
      </c>
      <c r="F14" s="17" t="s">
        <v>3067</v>
      </c>
      <c r="G14" s="17" t="s">
        <v>2405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f t="shared" si="8"/>
        <v>0</v>
      </c>
      <c r="O14">
        <f t="shared" si="9"/>
        <v>0</v>
      </c>
    </row>
    <row r="15" spans="1:17" ht="15.75" customHeight="1">
      <c r="A15" s="10">
        <f t="shared" si="7"/>
        <v>19</v>
      </c>
      <c r="B15" s="12" t="s">
        <v>2412</v>
      </c>
      <c r="C15" s="12" t="s">
        <v>2355</v>
      </c>
      <c r="D15" s="18" t="s">
        <v>2342</v>
      </c>
      <c r="E15" s="18" t="s">
        <v>2380</v>
      </c>
      <c r="F15" s="18" t="s">
        <v>2964</v>
      </c>
      <c r="G15" s="18" t="s">
        <v>2427</v>
      </c>
      <c r="H15" s="22">
        <v>4</v>
      </c>
      <c r="I15" s="22">
        <v>17</v>
      </c>
      <c r="J15" s="22">
        <v>0</v>
      </c>
      <c r="K15" s="22">
        <v>0</v>
      </c>
      <c r="L15" s="22">
        <v>0</v>
      </c>
      <c r="M15" s="22">
        <v>0</v>
      </c>
      <c r="N15" s="21">
        <f t="shared" si="8"/>
        <v>17</v>
      </c>
      <c r="O15">
        <f t="shared" si="9"/>
        <v>0</v>
      </c>
    </row>
    <row r="16" spans="1:17" ht="15.75" customHeight="1">
      <c r="A16" s="10">
        <f t="shared" si="7"/>
        <v>18</v>
      </c>
      <c r="B16" s="11" t="s">
        <v>2414</v>
      </c>
      <c r="C16" s="11" t="s">
        <v>2355</v>
      </c>
      <c r="D16" s="17">
        <v>0</v>
      </c>
      <c r="E16" s="17" t="s">
        <v>2351</v>
      </c>
      <c r="F16" s="17" t="s">
        <v>2707</v>
      </c>
      <c r="G16" s="17" t="s">
        <v>2405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f t="shared" si="8"/>
        <v>0</v>
      </c>
      <c r="O16">
        <f t="shared" si="9"/>
        <v>0</v>
      </c>
    </row>
    <row r="17" spans="1:15" ht="15.75" customHeight="1">
      <c r="A17" s="10">
        <f t="shared" si="7"/>
        <v>17</v>
      </c>
      <c r="B17" s="12" t="s">
        <v>2417</v>
      </c>
      <c r="C17" s="12" t="s">
        <v>2355</v>
      </c>
      <c r="D17" s="18" t="s">
        <v>2342</v>
      </c>
      <c r="E17" s="18" t="s">
        <v>2383</v>
      </c>
      <c r="F17" s="18" t="s">
        <v>3060</v>
      </c>
      <c r="G17" s="18" t="s">
        <v>2405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1">
        <f t="shared" si="8"/>
        <v>0</v>
      </c>
      <c r="O17">
        <f t="shared" si="9"/>
        <v>0</v>
      </c>
    </row>
    <row r="18" spans="1:15" ht="15.75" customHeight="1">
      <c r="A18" s="10">
        <f t="shared" si="7"/>
        <v>16</v>
      </c>
      <c r="B18" s="11" t="s">
        <v>2419</v>
      </c>
      <c r="C18" s="11" t="s">
        <v>2355</v>
      </c>
      <c r="D18" s="17" t="s">
        <v>2342</v>
      </c>
      <c r="E18" s="17" t="s">
        <v>2366</v>
      </c>
      <c r="F18" s="17" t="s">
        <v>3010</v>
      </c>
      <c r="G18" s="17" t="s">
        <v>2780</v>
      </c>
      <c r="H18" s="21">
        <v>2</v>
      </c>
      <c r="I18" s="21">
        <v>7</v>
      </c>
      <c r="J18" s="21">
        <v>0</v>
      </c>
      <c r="K18" s="21">
        <v>0</v>
      </c>
      <c r="L18" s="21">
        <v>0</v>
      </c>
      <c r="M18" s="21">
        <v>0</v>
      </c>
      <c r="N18" s="21">
        <f t="shared" si="8"/>
        <v>7</v>
      </c>
      <c r="O18">
        <f t="shared" si="9"/>
        <v>0</v>
      </c>
    </row>
    <row r="19" spans="1:15" ht="15.75" customHeight="1">
      <c r="A19" s="10">
        <f t="shared" si="7"/>
        <v>15</v>
      </c>
      <c r="B19" s="12" t="s">
        <v>2639</v>
      </c>
      <c r="C19" s="12" t="s">
        <v>2355</v>
      </c>
      <c r="D19" s="18">
        <v>0</v>
      </c>
      <c r="E19" s="18" t="s">
        <v>2383</v>
      </c>
      <c r="F19" s="18" t="s">
        <v>2696</v>
      </c>
      <c r="G19" s="18" t="s">
        <v>2401</v>
      </c>
      <c r="H19" s="22">
        <v>3</v>
      </c>
      <c r="I19" s="22">
        <v>6</v>
      </c>
      <c r="J19" s="22">
        <v>0</v>
      </c>
      <c r="K19" s="22">
        <v>0</v>
      </c>
      <c r="L19" s="22">
        <v>0</v>
      </c>
      <c r="M19" s="22">
        <v>0</v>
      </c>
      <c r="N19" s="21">
        <f t="shared" si="8"/>
        <v>6</v>
      </c>
      <c r="O19">
        <f t="shared" si="9"/>
        <v>0</v>
      </c>
    </row>
    <row r="20" spans="1:15" ht="15.75" customHeight="1">
      <c r="A20" s="10">
        <f t="shared" si="7"/>
        <v>14</v>
      </c>
      <c r="B20" s="11" t="s">
        <v>2641</v>
      </c>
      <c r="C20" s="11" t="s">
        <v>2355</v>
      </c>
      <c r="D20" s="17" t="s">
        <v>2342</v>
      </c>
      <c r="E20" s="17" t="s">
        <v>2410</v>
      </c>
      <c r="F20" s="17" t="s">
        <v>3061</v>
      </c>
      <c r="G20" s="17" t="s">
        <v>2611</v>
      </c>
      <c r="H20" s="21">
        <v>12</v>
      </c>
      <c r="I20" s="21">
        <v>81</v>
      </c>
      <c r="J20" s="21">
        <v>1</v>
      </c>
      <c r="K20" s="21">
        <v>2</v>
      </c>
      <c r="L20" s="21">
        <v>40</v>
      </c>
      <c r="M20" s="21">
        <v>0</v>
      </c>
      <c r="N20" s="21">
        <f t="shared" si="8"/>
        <v>121</v>
      </c>
      <c r="O20">
        <f t="shared" si="9"/>
        <v>1</v>
      </c>
    </row>
    <row r="21" spans="1:15" ht="15.75" customHeight="1">
      <c r="A21" s="10">
        <f t="shared" si="7"/>
        <v>13</v>
      </c>
      <c r="B21" s="12" t="s">
        <v>2642</v>
      </c>
      <c r="C21" s="12" t="s">
        <v>2355</v>
      </c>
      <c r="D21" s="18" t="s">
        <v>2342</v>
      </c>
      <c r="E21" s="18" t="s">
        <v>2341</v>
      </c>
      <c r="F21" s="18" t="s">
        <v>3047</v>
      </c>
      <c r="G21" s="18" t="s">
        <v>2805</v>
      </c>
      <c r="H21" s="22">
        <v>20</v>
      </c>
      <c r="I21" s="22">
        <v>114</v>
      </c>
      <c r="J21" s="22">
        <v>1</v>
      </c>
      <c r="K21" s="22">
        <v>1</v>
      </c>
      <c r="L21" s="22">
        <v>6</v>
      </c>
      <c r="M21" s="22">
        <v>0</v>
      </c>
      <c r="N21" s="21">
        <f t="shared" si="8"/>
        <v>120</v>
      </c>
      <c r="O21">
        <f t="shared" si="9"/>
        <v>1</v>
      </c>
    </row>
    <row r="22" spans="1:15" ht="15.75" customHeight="1">
      <c r="A22" s="10">
        <f t="shared" si="7"/>
        <v>12</v>
      </c>
      <c r="B22" s="11" t="s">
        <v>2644</v>
      </c>
      <c r="C22" s="11" t="s">
        <v>2355</v>
      </c>
      <c r="D22" s="17">
        <v>0</v>
      </c>
      <c r="E22" s="17" t="s">
        <v>287</v>
      </c>
      <c r="F22" s="17" t="s">
        <v>2810</v>
      </c>
      <c r="G22" s="17" t="s">
        <v>2536</v>
      </c>
      <c r="H22" s="21">
        <v>8</v>
      </c>
      <c r="I22" s="21">
        <v>21</v>
      </c>
      <c r="J22" s="21">
        <v>0</v>
      </c>
      <c r="K22" s="21">
        <v>1</v>
      </c>
      <c r="L22" s="21">
        <v>16</v>
      </c>
      <c r="M22" s="21">
        <v>0</v>
      </c>
      <c r="N22" s="21">
        <f t="shared" si="8"/>
        <v>37</v>
      </c>
      <c r="O22">
        <f t="shared" si="9"/>
        <v>0</v>
      </c>
    </row>
    <row r="23" spans="1:15" ht="15.75" customHeight="1">
      <c r="A23" s="10">
        <f t="shared" si="7"/>
        <v>11</v>
      </c>
      <c r="B23" s="12" t="s">
        <v>2646</v>
      </c>
      <c r="C23" s="12" t="s">
        <v>2355</v>
      </c>
      <c r="D23" s="18" t="s">
        <v>2342</v>
      </c>
      <c r="E23" s="18" t="s">
        <v>2395</v>
      </c>
      <c r="F23" s="18" t="s">
        <v>2684</v>
      </c>
      <c r="G23" s="18" t="s">
        <v>2505</v>
      </c>
      <c r="H23" s="22">
        <v>15</v>
      </c>
      <c r="I23" s="22">
        <v>38</v>
      </c>
      <c r="J23" s="22">
        <v>1</v>
      </c>
      <c r="K23" s="22">
        <v>3</v>
      </c>
      <c r="L23" s="22">
        <v>30</v>
      </c>
      <c r="M23" s="22">
        <v>1</v>
      </c>
      <c r="N23" s="21">
        <f t="shared" si="8"/>
        <v>68</v>
      </c>
      <c r="O23">
        <f t="shared" si="9"/>
        <v>2</v>
      </c>
    </row>
    <row r="24" spans="1:15" ht="15.75" customHeight="1">
      <c r="A24" s="10">
        <f t="shared" si="7"/>
        <v>10</v>
      </c>
      <c r="B24" s="11" t="s">
        <v>2649</v>
      </c>
      <c r="C24" s="11" t="s">
        <v>2355</v>
      </c>
      <c r="D24" s="17" t="s">
        <v>2342</v>
      </c>
      <c r="E24" s="17" t="s">
        <v>2366</v>
      </c>
      <c r="F24" s="17" t="s">
        <v>2437</v>
      </c>
      <c r="G24" s="17" t="s">
        <v>2587</v>
      </c>
      <c r="H24" s="21">
        <v>14</v>
      </c>
      <c r="I24" s="21">
        <v>88</v>
      </c>
      <c r="J24" s="21">
        <v>0</v>
      </c>
      <c r="K24" s="21">
        <v>0</v>
      </c>
      <c r="L24" s="21">
        <v>4</v>
      </c>
      <c r="M24" s="21">
        <v>0</v>
      </c>
      <c r="N24" s="21">
        <f t="shared" si="8"/>
        <v>92</v>
      </c>
      <c r="O24">
        <f t="shared" si="9"/>
        <v>0</v>
      </c>
    </row>
    <row r="25" spans="1:15" ht="15.75" customHeight="1">
      <c r="A25" s="10">
        <f t="shared" si="7"/>
        <v>9</v>
      </c>
      <c r="B25" s="12" t="s">
        <v>2888</v>
      </c>
      <c r="C25" s="12" t="s">
        <v>2355</v>
      </c>
      <c r="D25" s="18">
        <v>0</v>
      </c>
      <c r="E25" s="18" t="s">
        <v>2387</v>
      </c>
      <c r="F25" s="18" t="s">
        <v>2718</v>
      </c>
      <c r="G25" s="18" t="s">
        <v>2389</v>
      </c>
      <c r="H25" s="22">
        <v>15</v>
      </c>
      <c r="I25" s="22">
        <v>63</v>
      </c>
      <c r="J25" s="22">
        <v>0</v>
      </c>
      <c r="K25" s="22">
        <v>2</v>
      </c>
      <c r="L25" s="22">
        <v>13</v>
      </c>
      <c r="M25" s="22">
        <v>0</v>
      </c>
      <c r="N25" s="21">
        <f t="shared" si="8"/>
        <v>76</v>
      </c>
      <c r="O25">
        <f t="shared" si="9"/>
        <v>0</v>
      </c>
    </row>
    <row r="26" spans="1:15" ht="15.75" customHeight="1">
      <c r="A26" s="10">
        <f t="shared" si="7"/>
        <v>8</v>
      </c>
      <c r="B26" s="11" t="s">
        <v>2651</v>
      </c>
      <c r="C26" s="11" t="s">
        <v>2355</v>
      </c>
      <c r="D26" s="17" t="s">
        <v>2342</v>
      </c>
      <c r="E26" s="17" t="s">
        <v>2430</v>
      </c>
      <c r="F26" s="17" t="s">
        <v>3062</v>
      </c>
      <c r="G26" s="17" t="s">
        <v>2460</v>
      </c>
      <c r="H26" s="21">
        <v>8</v>
      </c>
      <c r="I26" s="21">
        <v>47</v>
      </c>
      <c r="J26" s="21">
        <v>0</v>
      </c>
      <c r="K26" s="21">
        <v>1</v>
      </c>
      <c r="L26" s="21">
        <v>11</v>
      </c>
      <c r="M26" s="21">
        <v>0</v>
      </c>
      <c r="N26" s="21">
        <f t="shared" si="8"/>
        <v>58</v>
      </c>
      <c r="O26">
        <f t="shared" si="9"/>
        <v>0</v>
      </c>
    </row>
    <row r="27" spans="1:15" ht="15.75" customHeight="1">
      <c r="A27" s="10">
        <f t="shared" si="7"/>
        <v>7</v>
      </c>
      <c r="B27" s="12" t="s">
        <v>2851</v>
      </c>
      <c r="C27" s="12" t="s">
        <v>2355</v>
      </c>
      <c r="D27" s="18">
        <v>0</v>
      </c>
      <c r="E27" s="18" t="s">
        <v>2351</v>
      </c>
      <c r="F27" s="18" t="s">
        <v>2629</v>
      </c>
      <c r="G27" s="18" t="s">
        <v>2385</v>
      </c>
      <c r="H27" s="22">
        <v>7</v>
      </c>
      <c r="I27" s="22">
        <v>28</v>
      </c>
      <c r="J27" s="22">
        <v>1</v>
      </c>
      <c r="K27" s="22">
        <v>1</v>
      </c>
      <c r="L27" s="22">
        <v>5</v>
      </c>
      <c r="M27" s="22">
        <v>0</v>
      </c>
      <c r="N27" s="21">
        <f t="shared" si="8"/>
        <v>33</v>
      </c>
      <c r="O27">
        <f t="shared" si="9"/>
        <v>1</v>
      </c>
    </row>
    <row r="28" spans="1:15" ht="15.75" customHeight="1">
      <c r="A28" s="10">
        <f t="shared" si="7"/>
        <v>6</v>
      </c>
      <c r="B28" s="11" t="s">
        <v>2654</v>
      </c>
      <c r="C28" s="11" t="s">
        <v>2355</v>
      </c>
      <c r="D28" s="17" t="s">
        <v>2342</v>
      </c>
      <c r="E28" s="17" t="s">
        <v>2496</v>
      </c>
      <c r="F28" s="17" t="s">
        <v>2360</v>
      </c>
      <c r="G28" s="17" t="s">
        <v>2534</v>
      </c>
      <c r="H28" s="21">
        <v>8</v>
      </c>
      <c r="I28" s="21">
        <v>5</v>
      </c>
      <c r="J28" s="21">
        <v>0</v>
      </c>
      <c r="K28" s="21">
        <v>2</v>
      </c>
      <c r="L28" s="21">
        <v>4</v>
      </c>
      <c r="M28" s="21">
        <v>0</v>
      </c>
      <c r="N28" s="21">
        <f t="shared" si="8"/>
        <v>9</v>
      </c>
      <c r="O28">
        <f t="shared" si="9"/>
        <v>0</v>
      </c>
    </row>
    <row r="29" spans="1:15" ht="15.75" customHeight="1">
      <c r="A29" s="10">
        <f t="shared" si="7"/>
        <v>5</v>
      </c>
      <c r="B29" s="12" t="s">
        <v>2656</v>
      </c>
      <c r="C29" s="12" t="s">
        <v>2355</v>
      </c>
      <c r="D29" s="18">
        <v>0</v>
      </c>
      <c r="E29" s="18" t="s">
        <v>2366</v>
      </c>
      <c r="F29" s="18" t="s">
        <v>2711</v>
      </c>
      <c r="G29" s="18" t="s">
        <v>2683</v>
      </c>
      <c r="H29" s="22">
        <v>10</v>
      </c>
      <c r="I29" s="22">
        <v>19</v>
      </c>
      <c r="J29" s="22">
        <v>0</v>
      </c>
      <c r="K29" s="22">
        <v>0</v>
      </c>
      <c r="L29" s="22">
        <v>0</v>
      </c>
      <c r="M29" s="22">
        <v>0</v>
      </c>
      <c r="N29" s="21">
        <f t="shared" si="8"/>
        <v>19</v>
      </c>
      <c r="O29">
        <f t="shared" si="9"/>
        <v>0</v>
      </c>
    </row>
    <row r="30" spans="1:15" ht="15.75" customHeight="1">
      <c r="A30" s="10">
        <f t="shared" si="7"/>
        <v>4</v>
      </c>
      <c r="B30" s="11" t="s">
        <v>2657</v>
      </c>
      <c r="C30" s="11" t="s">
        <v>2355</v>
      </c>
      <c r="D30" s="17" t="s">
        <v>2342</v>
      </c>
      <c r="E30" s="17" t="s">
        <v>2380</v>
      </c>
      <c r="F30" s="17" t="s">
        <v>2965</v>
      </c>
      <c r="G30" s="17" t="s">
        <v>2560</v>
      </c>
      <c r="H30" s="21">
        <v>3</v>
      </c>
      <c r="I30" s="21">
        <v>49</v>
      </c>
      <c r="J30" s="21">
        <v>1</v>
      </c>
      <c r="K30" s="21">
        <v>2</v>
      </c>
      <c r="L30" s="21">
        <v>25</v>
      </c>
      <c r="M30" s="21">
        <v>0</v>
      </c>
      <c r="N30" s="21">
        <f t="shared" si="8"/>
        <v>74</v>
      </c>
      <c r="O30">
        <f t="shared" si="9"/>
        <v>1</v>
      </c>
    </row>
    <row r="31" spans="1:15" ht="15.75" customHeight="1">
      <c r="A31" s="10">
        <f t="shared" si="7"/>
        <v>3</v>
      </c>
      <c r="B31" s="12" t="s">
        <v>2659</v>
      </c>
      <c r="C31" s="12" t="s">
        <v>2355</v>
      </c>
      <c r="D31" s="18">
        <v>0</v>
      </c>
      <c r="E31" s="18" t="s">
        <v>2347</v>
      </c>
      <c r="F31" s="18" t="s">
        <v>3063</v>
      </c>
      <c r="G31" s="18" t="s">
        <v>2424</v>
      </c>
      <c r="H31" s="22">
        <v>2</v>
      </c>
      <c r="I31" s="22">
        <v>5</v>
      </c>
      <c r="J31" s="22">
        <v>0</v>
      </c>
      <c r="K31" s="22">
        <v>0</v>
      </c>
      <c r="L31" s="22">
        <v>0</v>
      </c>
      <c r="M31" s="22">
        <v>0</v>
      </c>
      <c r="N31" s="21">
        <f t="shared" si="8"/>
        <v>5</v>
      </c>
      <c r="O31">
        <f t="shared" si="9"/>
        <v>0</v>
      </c>
    </row>
    <row r="32" spans="1:15" ht="15.75" customHeight="1">
      <c r="A32" s="10">
        <f t="shared" si="7"/>
        <v>2</v>
      </c>
      <c r="B32" s="11" t="s">
        <v>2853</v>
      </c>
      <c r="C32" s="11" t="s">
        <v>2355</v>
      </c>
      <c r="D32" s="17">
        <v>0</v>
      </c>
      <c r="E32" s="17" t="s">
        <v>2343</v>
      </c>
      <c r="F32" s="17" t="s">
        <v>2711</v>
      </c>
      <c r="G32" s="17" t="s">
        <v>2488</v>
      </c>
      <c r="H32" s="21">
        <v>1</v>
      </c>
      <c r="I32" s="21">
        <v>-2</v>
      </c>
      <c r="J32" s="21">
        <v>0</v>
      </c>
      <c r="K32" s="21">
        <v>1</v>
      </c>
      <c r="L32" s="21">
        <v>5</v>
      </c>
      <c r="M32" s="21">
        <v>0</v>
      </c>
      <c r="N32" s="21">
        <f t="shared" si="8"/>
        <v>3</v>
      </c>
      <c r="O32">
        <f t="shared" si="9"/>
        <v>0</v>
      </c>
    </row>
    <row r="33" spans="1:15" ht="15.75" customHeight="1">
      <c r="A33" s="10">
        <f t="shared" si="7"/>
        <v>1</v>
      </c>
      <c r="B33" s="12" t="s">
        <v>2661</v>
      </c>
      <c r="C33" s="12" t="s">
        <v>2355</v>
      </c>
      <c r="D33" s="18" t="s">
        <v>2342</v>
      </c>
      <c r="E33" s="18" t="s">
        <v>2351</v>
      </c>
      <c r="F33" s="18" t="s">
        <v>3064</v>
      </c>
      <c r="G33" s="18" t="s">
        <v>2556</v>
      </c>
      <c r="H33" s="22">
        <v>12</v>
      </c>
      <c r="I33" s="22">
        <v>62</v>
      </c>
      <c r="J33" s="22">
        <v>0</v>
      </c>
      <c r="K33" s="22">
        <v>0</v>
      </c>
      <c r="L33" s="22">
        <v>0</v>
      </c>
      <c r="M33" s="22">
        <v>0</v>
      </c>
      <c r="N33" s="21">
        <f t="shared" si="8"/>
        <v>62</v>
      </c>
      <c r="O33">
        <f t="shared" si="9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3108">
    <outlinePr summaryBelow="0" summaryRight="0"/>
  </sheetPr>
  <dimension ref="A1:Q1002"/>
  <sheetViews>
    <sheetView topLeftCell="A10" workbookViewId="0">
      <selection activeCell="B8" sqref="B8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</v>
      </c>
      <c r="I2" s="2">
        <v>33.5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0.77777777777777779</v>
      </c>
      <c r="I3" s="7">
        <f>COUNTIFS($A$12:$A$99,"&lt;="&amp;$B$2,$H$12:$H$99,"&gt;-1",I12:I99,"&lt;"&amp;I$2)/COUNTIFS($H$12:$H$99,"&gt;-1",$A$12:$A$99,"&lt;="&amp;$B$2,I$12:I$99,"&lt;&gt;"&amp;I$2)</f>
        <v>0.4</v>
      </c>
      <c r="J3" s="7">
        <f>COUNTIFS($A$12:$A$99,"&lt;="&amp;$B$2,$H$12:$H$99,"&gt;-1",J12:J99,"&lt;"&amp;J$2)/COUNTIFS($H$12:$H$99,"&gt;-1",$A$12:$A$99,"&lt;="&amp;$B$2,J$12:J$99,"&lt;&gt;"&amp;J$2)</f>
        <v>0.8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-350.00000000000017</v>
      </c>
      <c r="I4" s="8">
        <f>IF(I3&gt;0.5, 100/(1-1/I3),100/I3-100)</f>
        <v>150</v>
      </c>
      <c r="J4" s="8">
        <f>IF(J3&gt;0.5, 100/(1-1/J3),100/J3-100)</f>
        <v>-400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0.8</v>
      </c>
      <c r="I5" s="7">
        <f>COUNTIFS($A$12:$A$99,"&lt;="&amp;$B$2,$H$12:$H$99,"&gt;-1",$D$12:$D$99,"@*",I$12:I$99,"&lt;"&amp;I$2)/COUNTIFS($A$12:$A$99,"&lt;="&amp;$B$2,$H$12:$H$99,"&gt;-1",$D$12:$D$99,"@*",I$12:I$99,"&lt;&gt;"&amp;I$2)</f>
        <v>0.4</v>
      </c>
      <c r="J5" s="7">
        <f>COUNTIFS($A$12:$A$99,"&lt;="&amp;$B$2,$H$12:$H$99,"&gt;-1",$D$12:$D$99,"@*",J$12:J$99,"&lt;"&amp;J$2)/COUNTIFS($A$12:$A$99,"&lt;="&amp;$B$2,$H$12:$H$99,"&gt;-1",$D$12:$D$99,"@*",J$12:J$99,"&lt;&gt;"&amp;J$2)</f>
        <v>0.8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-400</v>
      </c>
      <c r="I6" s="8">
        <f>IF(I5&gt;0.5, 100/(1-1/I5),100/I5-100)</f>
        <v>150</v>
      </c>
      <c r="J6" s="8">
        <f>IF(J5&gt;0.5, 100/(1-1/J5),100/J5-100)</f>
        <v>-400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0.75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0.4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0.8</v>
      </c>
    </row>
    <row r="8" spans="1:17" ht="15.75" customHeight="1">
      <c r="A8" s="1"/>
      <c r="B8" t="s">
        <v>340</v>
      </c>
      <c r="D8" s="8"/>
      <c r="G8" s="3" t="s">
        <v>2318</v>
      </c>
      <c r="H8" s="8">
        <f>IF(H7&gt;0.5, 100/(1-1/H7),100/H7-100)</f>
        <v>-300.00000000000006</v>
      </c>
      <c r="I8" s="8">
        <f>IF(I7&gt;0.5, 100/(1-1/I7),100/I7-100)</f>
        <v>150</v>
      </c>
      <c r="J8" s="8">
        <f>IF(J7&gt;0.5, 100/(1-1/J7),100/J7-100)</f>
        <v>-400</v>
      </c>
    </row>
    <row r="9" spans="1:17" ht="15.75" customHeight="1">
      <c r="A9" s="1"/>
      <c r="B9" s="1" t="s">
        <v>3077</v>
      </c>
      <c r="C9" s="1"/>
      <c r="D9" s="14"/>
      <c r="E9" s="14"/>
      <c r="F9" s="14"/>
      <c r="G9" s="23" t="s">
        <v>2321</v>
      </c>
      <c r="H9" s="24">
        <f>INDEX(espn!$I:$I,MATCH(B8,espn!$A:$A,0),1)</f>
        <v>4</v>
      </c>
      <c r="I9" s="24">
        <f>INDEX(espn!$J:$J,MATCH(B8,espn!$A:$A,0),1)</f>
        <v>47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2521</v>
      </c>
      <c r="C12" s="11" t="s">
        <v>2355</v>
      </c>
      <c r="D12" s="17">
        <v>0</v>
      </c>
      <c r="E12" s="17" t="s">
        <v>2415</v>
      </c>
      <c r="F12" s="17" t="s">
        <v>3059</v>
      </c>
      <c r="G12" s="17" t="s">
        <v>2780</v>
      </c>
      <c r="H12" s="21">
        <v>0</v>
      </c>
      <c r="I12" s="21">
        <v>0</v>
      </c>
      <c r="J12" s="21">
        <v>0</v>
      </c>
    </row>
    <row r="13" spans="1:17" ht="15.75" customHeight="1">
      <c r="A13" s="10">
        <f t="shared" si="0"/>
        <v>21</v>
      </c>
      <c r="B13" s="12" t="s">
        <v>2503</v>
      </c>
      <c r="C13" s="12" t="s">
        <v>2355</v>
      </c>
      <c r="D13" s="18">
        <v>0</v>
      </c>
      <c r="E13" s="18" t="s">
        <v>2383</v>
      </c>
      <c r="F13" s="18" t="s">
        <v>2504</v>
      </c>
      <c r="G13" s="18" t="s">
        <v>2761</v>
      </c>
      <c r="H13" s="22">
        <v>1</v>
      </c>
      <c r="I13" s="22">
        <v>19</v>
      </c>
      <c r="J13" s="22">
        <v>0</v>
      </c>
    </row>
    <row r="14" spans="1:17" ht="15.75" customHeight="1">
      <c r="A14" s="10">
        <f t="shared" si="0"/>
        <v>20</v>
      </c>
      <c r="B14" s="11" t="s">
        <v>2506</v>
      </c>
      <c r="C14" s="11" t="s">
        <v>2355</v>
      </c>
      <c r="D14" s="17" t="s">
        <v>2342</v>
      </c>
      <c r="E14" s="17" t="s">
        <v>2403</v>
      </c>
      <c r="F14" s="17" t="s">
        <v>2507</v>
      </c>
      <c r="G14" s="17" t="s">
        <v>2500</v>
      </c>
      <c r="H14" s="21">
        <v>4</v>
      </c>
      <c r="I14" s="21">
        <v>74</v>
      </c>
      <c r="J14" s="21">
        <v>0</v>
      </c>
    </row>
    <row r="15" spans="1:17" ht="15.75" customHeight="1">
      <c r="A15" s="10">
        <f t="shared" si="0"/>
        <v>19</v>
      </c>
      <c r="B15" s="12" t="s">
        <v>2509</v>
      </c>
      <c r="C15" s="12" t="s">
        <v>2355</v>
      </c>
      <c r="D15" s="18" t="s">
        <v>2510</v>
      </c>
      <c r="E15" s="18" t="s">
        <v>2347</v>
      </c>
      <c r="F15" s="18" t="s">
        <v>2511</v>
      </c>
      <c r="G15" s="18" t="s">
        <v>2526</v>
      </c>
      <c r="H15" s="22">
        <v>3</v>
      </c>
      <c r="I15" s="22">
        <v>28</v>
      </c>
      <c r="J15" s="22">
        <v>0</v>
      </c>
    </row>
    <row r="16" spans="1:17" ht="15.75" customHeight="1">
      <c r="A16" s="10">
        <f t="shared" si="0"/>
        <v>18</v>
      </c>
      <c r="B16" s="11" t="s">
        <v>2417</v>
      </c>
      <c r="C16" s="11" t="s">
        <v>2355</v>
      </c>
      <c r="D16" s="17" t="s">
        <v>2342</v>
      </c>
      <c r="E16" s="17" t="s">
        <v>2383</v>
      </c>
      <c r="F16" s="17" t="s">
        <v>3060</v>
      </c>
      <c r="G16" s="17" t="s">
        <v>2858</v>
      </c>
      <c r="H16" s="21">
        <v>2</v>
      </c>
      <c r="I16" s="21">
        <v>36</v>
      </c>
      <c r="J16" s="21">
        <v>0</v>
      </c>
    </row>
    <row r="17" spans="1:10" ht="15.75" customHeight="1">
      <c r="A17" s="10">
        <f t="shared" si="0"/>
        <v>17</v>
      </c>
      <c r="B17" s="12" t="s">
        <v>2419</v>
      </c>
      <c r="C17" s="12" t="s">
        <v>2355</v>
      </c>
      <c r="D17" s="18" t="s">
        <v>2342</v>
      </c>
      <c r="E17" s="18" t="s">
        <v>2366</v>
      </c>
      <c r="F17" s="18" t="s">
        <v>3010</v>
      </c>
      <c r="G17" s="18" t="s">
        <v>2556</v>
      </c>
      <c r="H17" s="22">
        <v>2</v>
      </c>
      <c r="I17" s="22">
        <v>32</v>
      </c>
      <c r="J17" s="22">
        <v>0</v>
      </c>
    </row>
    <row r="18" spans="1:10" ht="15.75" customHeight="1">
      <c r="A18" s="10">
        <f t="shared" si="0"/>
        <v>16</v>
      </c>
      <c r="B18" s="11" t="s">
        <v>2422</v>
      </c>
      <c r="C18" s="11" t="s">
        <v>2355</v>
      </c>
      <c r="D18" s="17">
        <v>0</v>
      </c>
      <c r="E18" s="17" t="s">
        <v>2380</v>
      </c>
      <c r="F18" s="17" t="s">
        <v>2517</v>
      </c>
      <c r="G18" s="17" t="s">
        <v>2534</v>
      </c>
      <c r="H18" s="21">
        <v>0</v>
      </c>
      <c r="I18" s="21">
        <v>0</v>
      </c>
      <c r="J18" s="21">
        <v>0</v>
      </c>
    </row>
    <row r="19" spans="1:10" ht="15.75" customHeight="1">
      <c r="A19" s="10">
        <f t="shared" si="0"/>
        <v>15</v>
      </c>
      <c r="B19" s="12" t="s">
        <v>2639</v>
      </c>
      <c r="C19" s="12" t="s">
        <v>2355</v>
      </c>
      <c r="D19" s="18">
        <v>0</v>
      </c>
      <c r="E19" s="18" t="s">
        <v>2383</v>
      </c>
      <c r="F19" s="18" t="s">
        <v>2696</v>
      </c>
      <c r="G19" s="18" t="s">
        <v>2766</v>
      </c>
      <c r="H19" s="22">
        <v>1</v>
      </c>
      <c r="I19" s="22">
        <v>17</v>
      </c>
      <c r="J19" s="22">
        <v>0</v>
      </c>
    </row>
    <row r="20" spans="1:10" ht="15.75" customHeight="1">
      <c r="A20" s="10">
        <f t="shared" si="0"/>
        <v>14</v>
      </c>
      <c r="B20" s="11" t="s">
        <v>2641</v>
      </c>
      <c r="C20" s="11" t="s">
        <v>2355</v>
      </c>
      <c r="D20" s="17" t="s">
        <v>2342</v>
      </c>
      <c r="E20" s="17" t="s">
        <v>2410</v>
      </c>
      <c r="F20" s="17" t="s">
        <v>3061</v>
      </c>
      <c r="G20" s="17" t="s">
        <v>2729</v>
      </c>
      <c r="H20" s="21">
        <v>2</v>
      </c>
      <c r="I20" s="21">
        <v>33</v>
      </c>
      <c r="J20" s="21">
        <v>0</v>
      </c>
    </row>
    <row r="21" spans="1:10" ht="15.75" customHeight="1">
      <c r="A21" s="10">
        <f t="shared" si="0"/>
        <v>13</v>
      </c>
      <c r="B21" s="12" t="s">
        <v>2642</v>
      </c>
      <c r="C21" s="12" t="s">
        <v>2355</v>
      </c>
      <c r="D21" s="18" t="s">
        <v>2342</v>
      </c>
      <c r="E21" s="18" t="s">
        <v>2341</v>
      </c>
      <c r="F21" s="18" t="s">
        <v>3047</v>
      </c>
      <c r="G21" s="18" t="s">
        <v>2597</v>
      </c>
      <c r="H21" s="22">
        <v>4</v>
      </c>
      <c r="I21" s="22">
        <v>60</v>
      </c>
      <c r="J21" s="22">
        <v>0</v>
      </c>
    </row>
    <row r="22" spans="1:10" ht="15.75" customHeight="1">
      <c r="A22" s="10">
        <f t="shared" si="0"/>
        <v>12</v>
      </c>
      <c r="B22" s="11" t="s">
        <v>2644</v>
      </c>
      <c r="C22" s="11" t="s">
        <v>2355</v>
      </c>
      <c r="D22" s="17">
        <v>0</v>
      </c>
      <c r="E22" s="17" t="s">
        <v>287</v>
      </c>
      <c r="F22" s="17" t="s">
        <v>2810</v>
      </c>
      <c r="G22" s="17" t="s">
        <v>2587</v>
      </c>
      <c r="H22" s="21">
        <v>3</v>
      </c>
      <c r="I22" s="21">
        <v>25</v>
      </c>
      <c r="J22" s="21">
        <v>0</v>
      </c>
    </row>
    <row r="23" spans="1:10" ht="15.75" customHeight="1">
      <c r="A23" s="10">
        <f t="shared" si="0"/>
        <v>11</v>
      </c>
      <c r="B23" s="12" t="s">
        <v>2646</v>
      </c>
      <c r="C23" s="12" t="s">
        <v>2355</v>
      </c>
      <c r="D23" s="18" t="s">
        <v>2342</v>
      </c>
      <c r="E23" s="18" t="s">
        <v>2395</v>
      </c>
      <c r="F23" s="18" t="s">
        <v>2684</v>
      </c>
      <c r="G23" s="18" t="s">
        <v>2354</v>
      </c>
      <c r="H23" s="22">
        <v>2</v>
      </c>
      <c r="I23" s="22">
        <v>46</v>
      </c>
      <c r="J23" s="22">
        <v>0</v>
      </c>
    </row>
    <row r="24" spans="1:10" ht="15.75" customHeight="1">
      <c r="A24" s="10">
        <f t="shared" si="0"/>
        <v>10</v>
      </c>
      <c r="B24" s="11" t="s">
        <v>2649</v>
      </c>
      <c r="C24" s="11" t="s">
        <v>2355</v>
      </c>
      <c r="D24" s="17" t="s">
        <v>2342</v>
      </c>
      <c r="E24" s="17" t="s">
        <v>2366</v>
      </c>
      <c r="F24" s="17" t="s">
        <v>2437</v>
      </c>
      <c r="G24" s="17" t="s">
        <v>2532</v>
      </c>
      <c r="H24" s="21">
        <v>2</v>
      </c>
      <c r="I24" s="21">
        <v>45</v>
      </c>
      <c r="J24" s="21">
        <v>1</v>
      </c>
    </row>
    <row r="25" spans="1:10" ht="15.75" customHeight="1">
      <c r="A25" s="10">
        <f t="shared" si="0"/>
        <v>9</v>
      </c>
      <c r="B25" s="12" t="s">
        <v>2888</v>
      </c>
      <c r="C25" s="12" t="s">
        <v>2355</v>
      </c>
      <c r="D25" s="18">
        <v>0</v>
      </c>
      <c r="E25" s="18" t="s">
        <v>2387</v>
      </c>
      <c r="F25" s="18" t="s">
        <v>2718</v>
      </c>
      <c r="G25" s="18" t="s">
        <v>2528</v>
      </c>
      <c r="H25" s="22">
        <v>4</v>
      </c>
      <c r="I25" s="22">
        <v>52</v>
      </c>
      <c r="J25" s="22">
        <v>1</v>
      </c>
    </row>
    <row r="26" spans="1:10" ht="15.75" customHeight="1">
      <c r="A26" s="10">
        <f t="shared" si="0"/>
        <v>8</v>
      </c>
      <c r="B26" s="11" t="s">
        <v>2651</v>
      </c>
      <c r="C26" s="11" t="s">
        <v>2355</v>
      </c>
      <c r="D26" s="17" t="s">
        <v>2342</v>
      </c>
      <c r="E26" s="17" t="s">
        <v>2430</v>
      </c>
      <c r="F26" s="17" t="s">
        <v>3062</v>
      </c>
      <c r="G26" s="17" t="s">
        <v>2567</v>
      </c>
      <c r="H26" s="21">
        <v>4</v>
      </c>
      <c r="I26" s="21">
        <v>44</v>
      </c>
      <c r="J26" s="21">
        <v>0</v>
      </c>
    </row>
    <row r="27" spans="1:10" ht="15.75" customHeight="1">
      <c r="A27" s="10">
        <f t="shared" si="0"/>
        <v>7</v>
      </c>
      <c r="B27" s="12" t="s">
        <v>2851</v>
      </c>
      <c r="C27" s="12" t="s">
        <v>2355</v>
      </c>
      <c r="D27" s="18">
        <v>0</v>
      </c>
      <c r="E27" s="18" t="s">
        <v>2351</v>
      </c>
      <c r="F27" s="18" t="s">
        <v>2629</v>
      </c>
      <c r="G27" s="18" t="s">
        <v>2719</v>
      </c>
      <c r="H27" s="22">
        <v>8</v>
      </c>
      <c r="I27" s="22">
        <v>94</v>
      </c>
      <c r="J27" s="22">
        <v>0</v>
      </c>
    </row>
    <row r="28" spans="1:10" ht="15.75" customHeight="1">
      <c r="A28" s="10">
        <f t="shared" si="0"/>
        <v>6</v>
      </c>
      <c r="B28" s="11" t="s">
        <v>2654</v>
      </c>
      <c r="C28" s="11" t="s">
        <v>2355</v>
      </c>
      <c r="D28" s="17" t="s">
        <v>2342</v>
      </c>
      <c r="E28" s="17" t="s">
        <v>2496</v>
      </c>
      <c r="F28" s="17" t="s">
        <v>2360</v>
      </c>
      <c r="G28" s="17" t="s">
        <v>2597</v>
      </c>
      <c r="H28" s="21">
        <v>3</v>
      </c>
      <c r="I28" s="21">
        <v>32</v>
      </c>
      <c r="J28" s="21">
        <v>0</v>
      </c>
    </row>
    <row r="29" spans="1:10" ht="15.75" customHeight="1">
      <c r="A29" s="10">
        <f t="shared" si="0"/>
        <v>5</v>
      </c>
      <c r="B29" s="12" t="s">
        <v>2656</v>
      </c>
      <c r="C29" s="12" t="s">
        <v>2355</v>
      </c>
      <c r="D29" s="18">
        <v>0</v>
      </c>
      <c r="E29" s="18" t="s">
        <v>2366</v>
      </c>
      <c r="F29" s="18" t="s">
        <v>2711</v>
      </c>
      <c r="G29" s="18" t="s">
        <v>2901</v>
      </c>
      <c r="H29" s="22">
        <v>5</v>
      </c>
      <c r="I29" s="22">
        <v>40</v>
      </c>
      <c r="J29" s="22">
        <v>0</v>
      </c>
    </row>
    <row r="30" spans="1:10" ht="15.75" customHeight="1">
      <c r="A30" s="10">
        <f t="shared" si="0"/>
        <v>4</v>
      </c>
      <c r="B30" s="11" t="s">
        <v>2657</v>
      </c>
      <c r="C30" s="11" t="s">
        <v>2355</v>
      </c>
      <c r="D30" s="17" t="s">
        <v>2342</v>
      </c>
      <c r="E30" s="17" t="s">
        <v>2380</v>
      </c>
      <c r="F30" s="17" t="s">
        <v>2965</v>
      </c>
      <c r="G30" s="17" t="s">
        <v>2450</v>
      </c>
      <c r="H30" s="21">
        <v>1</v>
      </c>
      <c r="I30" s="21">
        <v>21</v>
      </c>
      <c r="J30" s="21">
        <v>0</v>
      </c>
    </row>
    <row r="31" spans="1:10" ht="15.75" customHeight="1">
      <c r="A31" s="10">
        <f t="shared" si="0"/>
        <v>3</v>
      </c>
      <c r="B31" s="12" t="s">
        <v>2659</v>
      </c>
      <c r="C31" s="12" t="s">
        <v>2355</v>
      </c>
      <c r="D31" s="18">
        <v>0</v>
      </c>
      <c r="E31" s="18" t="s">
        <v>2347</v>
      </c>
      <c r="F31" s="18" t="s">
        <v>3063</v>
      </c>
      <c r="G31" s="18" t="s">
        <v>2389</v>
      </c>
      <c r="H31" s="22">
        <v>1</v>
      </c>
      <c r="I31" s="22">
        <v>6</v>
      </c>
      <c r="J31" s="22">
        <v>0</v>
      </c>
    </row>
    <row r="32" spans="1:10" ht="15.75" customHeight="1">
      <c r="A32" s="10">
        <f t="shared" si="0"/>
        <v>2</v>
      </c>
      <c r="B32" s="11" t="s">
        <v>2853</v>
      </c>
      <c r="C32" s="11" t="s">
        <v>2355</v>
      </c>
      <c r="D32" s="17">
        <v>0</v>
      </c>
      <c r="E32" s="17" t="s">
        <v>2343</v>
      </c>
      <c r="F32" s="17" t="s">
        <v>2711</v>
      </c>
      <c r="G32" s="17" t="s">
        <v>2571</v>
      </c>
      <c r="H32" s="21">
        <v>2</v>
      </c>
      <c r="I32" s="21">
        <v>9</v>
      </c>
      <c r="J32" s="21">
        <v>0</v>
      </c>
    </row>
    <row r="33" spans="1:10" ht="15.75" customHeight="1">
      <c r="A33" s="10">
        <f t="shared" si="0"/>
        <v>1</v>
      </c>
      <c r="B33" s="12" t="s">
        <v>2661</v>
      </c>
      <c r="C33" s="12" t="s">
        <v>2355</v>
      </c>
      <c r="D33" s="18" t="s">
        <v>2342</v>
      </c>
      <c r="E33" s="18" t="s">
        <v>2351</v>
      </c>
      <c r="F33" s="18" t="s">
        <v>3064</v>
      </c>
      <c r="G33" s="18" t="s">
        <v>2502</v>
      </c>
      <c r="H33" s="22">
        <v>6</v>
      </c>
      <c r="I33" s="22">
        <v>65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8">
    <outlinePr summaryBelow="0" summaryRight="0"/>
  </sheetPr>
  <dimension ref="A1:Q1002"/>
  <sheetViews>
    <sheetView topLeftCell="A13" workbookViewId="0">
      <selection activeCell="K30" sqref="K30"/>
    </sheetView>
  </sheetViews>
  <sheetFormatPr baseColWidth="10" defaultColWidth="14.5" defaultRowHeight="15.75" customHeight="1"/>
  <cols>
    <col min="1" max="1" width="8.83203125" style="40" customWidth="1"/>
    <col min="2" max="2" width="13" style="40" bestFit="1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9.33203125" style="40" bestFit="1" customWidth="1"/>
    <col min="9" max="9" width="7.5" style="40" customWidth="1"/>
    <col min="10" max="10" width="11.83203125" style="40" customWidth="1"/>
    <col min="11" max="11" width="7.83203125" style="40" customWidth="1"/>
    <col min="12" max="12" width="9.5" style="40" customWidth="1"/>
    <col min="13" max="13" width="10.5" style="40" customWidth="1"/>
    <col min="14" max="14" width="13" style="40" customWidth="1"/>
  </cols>
  <sheetData>
    <row r="1" spans="1:17" ht="15.75" customHeight="1">
      <c r="A1" s="1"/>
      <c r="B1" s="20" t="s">
        <v>2313</v>
      </c>
      <c r="C1" s="20"/>
      <c r="H1" s="20" t="str">
        <f t="shared" ref="H1:N1" si="0">H11</f>
        <v>Comp</v>
      </c>
      <c r="I1" s="20" t="str">
        <f t="shared" si="0"/>
        <v>Att</v>
      </c>
      <c r="J1" s="20" t="str">
        <f t="shared" si="0"/>
        <v>P Yds</v>
      </c>
      <c r="K1" s="20" t="str">
        <f t="shared" si="0"/>
        <v>P TD</v>
      </c>
      <c r="L1" s="20" t="str">
        <f t="shared" si="0"/>
        <v>Int</v>
      </c>
      <c r="M1" s="20" t="str">
        <f t="shared" si="0"/>
        <v>Rush Yds</v>
      </c>
      <c r="N1" s="20" t="str">
        <f t="shared" si="0"/>
        <v>Rush Att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21.5</v>
      </c>
      <c r="I2" s="2">
        <v>34.5</v>
      </c>
      <c r="J2" s="2">
        <v>268.5</v>
      </c>
      <c r="K2" s="2">
        <v>2.5</v>
      </c>
      <c r="L2" s="5">
        <v>0.5</v>
      </c>
      <c r="M2" s="5">
        <v>5.5</v>
      </c>
      <c r="N2" s="5">
        <v>29.5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N3" si="1">COUNTIFS($A$12:$A$99,"&lt;="&amp;$B$2,$H$12:$H$99,"&gt;0",H12:H99,"&lt;"&amp;H$2)/COUNTIFS($H$12:$H$99,"&gt;0",$A$12:$A$99,"&lt;="&amp;$B$2,H$12:H$99,"&lt;&gt;"&amp;H$2)</f>
        <v>0.4</v>
      </c>
      <c r="I3" s="7">
        <f t="shared" si="1"/>
        <v>0.5</v>
      </c>
      <c r="J3" s="7">
        <f t="shared" si="1"/>
        <v>0.4</v>
      </c>
      <c r="K3" s="7">
        <f t="shared" si="1"/>
        <v>0.7</v>
      </c>
      <c r="L3" s="7">
        <f t="shared" si="1"/>
        <v>0.5</v>
      </c>
      <c r="M3" s="7">
        <f t="shared" si="1"/>
        <v>1</v>
      </c>
      <c r="N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N4" si="2">IF(H3&gt;0.5, 100/(1-1/H3),100/H3-100)</f>
        <v>150</v>
      </c>
      <c r="I4" s="8">
        <f t="shared" si="2"/>
        <v>100</v>
      </c>
      <c r="J4" s="8">
        <f t="shared" si="2"/>
        <v>150</v>
      </c>
      <c r="K4" s="8">
        <f t="shared" si="2"/>
        <v>-233.33333333333331</v>
      </c>
      <c r="L4" s="8">
        <f t="shared" si="2"/>
        <v>100</v>
      </c>
      <c r="M4" s="8" t="e">
        <f t="shared" si="2"/>
        <v>#DIV/0!</v>
      </c>
      <c r="N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N5" si="3">COUNTIFS($A$12:$A$99,"&lt;="&amp;$B$2,$H$12:$H$99,"&gt;0",$D$12:$D$99,"@*",H$12:H$99,"&lt;"&amp;H$2)/COUNTIFS($A$12:$A$99,"&lt;="&amp;$B$2,$H$12:$H$99,"&gt;0",$D$12:$D$99,"@*",H$12:H$99,"&lt;&gt;"&amp;H$2)</f>
        <v>0.25</v>
      </c>
      <c r="I5" s="7">
        <f t="shared" si="3"/>
        <v>0.5</v>
      </c>
      <c r="J5" s="7">
        <f t="shared" si="3"/>
        <v>0.5</v>
      </c>
      <c r="K5" s="7">
        <f t="shared" si="3"/>
        <v>0.75</v>
      </c>
      <c r="L5" s="7">
        <f t="shared" si="3"/>
        <v>0.5</v>
      </c>
      <c r="M5" s="7">
        <f t="shared" si="3"/>
        <v>1</v>
      </c>
      <c r="N5" s="7">
        <f t="shared" si="3"/>
        <v>1</v>
      </c>
    </row>
    <row r="6" spans="1:17" ht="15.75" customHeight="1">
      <c r="A6" s="1"/>
      <c r="D6" s="8"/>
      <c r="G6" s="3" t="s">
        <v>2318</v>
      </c>
      <c r="H6" s="8">
        <f t="shared" ref="H6:N6" si="4">IF(H5&gt;0.5, 100/(1-1/H5),100/H5-100)</f>
        <v>300</v>
      </c>
      <c r="I6" s="8">
        <f t="shared" si="4"/>
        <v>100</v>
      </c>
      <c r="J6" s="8">
        <f t="shared" si="4"/>
        <v>100</v>
      </c>
      <c r="K6" s="8">
        <f t="shared" si="4"/>
        <v>-300.00000000000006</v>
      </c>
      <c r="L6" s="8">
        <f t="shared" si="4"/>
        <v>100</v>
      </c>
      <c r="M6" s="8" t="e">
        <f t="shared" si="4"/>
        <v>#DIV/0!</v>
      </c>
      <c r="N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N7" si="5">COUNTIFS($A$12:$A$99,"&lt;="&amp;$B$2,$H$12:$H$99,"&gt;0",$D$12:$D$99,"&lt;&gt;@*",H$12:H$99,"&lt;"&amp;H$2)/COUNTIFS($A$12:$A$99,"&lt;="&amp;$B$2,$H$12:$H$99,"&gt;0",$D$12:$D$99,"&lt;&gt;@*",H$12:H$99,"&lt;&gt;"&amp;H$2)</f>
        <v>0.5</v>
      </c>
      <c r="I7" s="7">
        <f t="shared" si="5"/>
        <v>0.5</v>
      </c>
      <c r="J7" s="7">
        <f t="shared" si="5"/>
        <v>0.33333333333333331</v>
      </c>
      <c r="K7" s="7">
        <f t="shared" si="5"/>
        <v>0.66666666666666663</v>
      </c>
      <c r="L7" s="7">
        <f t="shared" si="5"/>
        <v>0.5</v>
      </c>
      <c r="M7" s="7">
        <f t="shared" si="5"/>
        <v>1</v>
      </c>
      <c r="N7" s="7">
        <f t="shared" si="5"/>
        <v>1</v>
      </c>
    </row>
    <row r="8" spans="1:17" ht="15.75" customHeight="1">
      <c r="A8" s="1"/>
      <c r="B8" t="s">
        <v>100</v>
      </c>
      <c r="F8" s="8"/>
      <c r="G8" s="3" t="s">
        <v>2318</v>
      </c>
      <c r="H8" s="8">
        <f t="shared" ref="H8:N8" si="6">IF(H7&gt;0.5, 100/(1-1/H7),100/H7-100)</f>
        <v>100</v>
      </c>
      <c r="I8" s="8">
        <f t="shared" si="6"/>
        <v>100</v>
      </c>
      <c r="J8" s="8">
        <f t="shared" si="6"/>
        <v>200</v>
      </c>
      <c r="K8" s="8">
        <f t="shared" si="6"/>
        <v>-200</v>
      </c>
      <c r="L8" s="8">
        <f t="shared" si="6"/>
        <v>100</v>
      </c>
      <c r="M8" s="8" t="e">
        <f t="shared" si="6"/>
        <v>#DIV/0!</v>
      </c>
      <c r="N8" s="8" t="e">
        <f t="shared" si="6"/>
        <v>#DIV/0!</v>
      </c>
    </row>
    <row r="9" spans="1:17" ht="15.75" customHeight="1">
      <c r="A9" s="1"/>
      <c r="B9" s="1" t="s">
        <v>3078</v>
      </c>
      <c r="C9" s="1"/>
      <c r="D9" s="14"/>
      <c r="E9" s="14"/>
      <c r="F9" s="14"/>
      <c r="G9" s="23" t="s">
        <v>2321</v>
      </c>
      <c r="H9" s="24" t="str">
        <f>INDEX(espn!$O:$O,MATCH(B8,espn!$A:$A,0),1)</f>
        <v>23</v>
      </c>
      <c r="I9" s="24" t="str">
        <f>INDEX(espn!$P:$P,MATCH(B8,espn!$A:$A,0),1)</f>
        <v>34</v>
      </c>
      <c r="J9" s="24">
        <f>INDEX(espn!$C:$C,MATCH(B8,espn!$A:$A,0),1)</f>
        <v>255</v>
      </c>
      <c r="K9" s="24"/>
      <c r="L9" s="24"/>
      <c r="M9" s="24">
        <f>INDEX(espn!$G:$G,MATCH(B8,espn!$A:$A,0),1)</f>
        <v>0</v>
      </c>
      <c r="N9" s="24">
        <f>INDEX(espn!$F:$F,MATCH(B8,espn!$A:$A,0),1)</f>
        <v>1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797</v>
      </c>
      <c r="I11" s="19" t="s">
        <v>798</v>
      </c>
      <c r="J11" s="19" t="s">
        <v>2328</v>
      </c>
      <c r="K11" s="19" t="s">
        <v>2329</v>
      </c>
      <c r="L11" s="19" t="s">
        <v>2330</v>
      </c>
      <c r="M11" s="19" t="s">
        <v>2331</v>
      </c>
      <c r="N11" s="19" t="s">
        <v>2332</v>
      </c>
    </row>
    <row r="12" spans="1:17" ht="15.75" customHeight="1">
      <c r="A12" s="10">
        <f t="shared" ref="A12:A43" si="7">COUNTIF(H12:H99,"&gt;0")</f>
        <v>22</v>
      </c>
      <c r="B12" s="11" t="s">
        <v>2521</v>
      </c>
      <c r="C12" s="11" t="s">
        <v>2403</v>
      </c>
      <c r="D12" s="17">
        <v>0</v>
      </c>
      <c r="E12" s="17" t="s">
        <v>792</v>
      </c>
      <c r="F12" s="17" t="s">
        <v>2863</v>
      </c>
      <c r="G12" s="17" t="s">
        <v>2345</v>
      </c>
      <c r="H12" s="21">
        <v>23</v>
      </c>
      <c r="I12" s="21">
        <v>33</v>
      </c>
      <c r="J12" s="21">
        <v>376</v>
      </c>
      <c r="K12" s="21">
        <v>2</v>
      </c>
      <c r="L12" s="21">
        <v>1</v>
      </c>
      <c r="M12" s="21">
        <v>-1</v>
      </c>
      <c r="N12" s="21">
        <v>1</v>
      </c>
    </row>
    <row r="13" spans="1:17" ht="15.75" customHeight="1">
      <c r="A13" s="10">
        <f t="shared" si="7"/>
        <v>21</v>
      </c>
      <c r="B13" s="12" t="s">
        <v>2550</v>
      </c>
      <c r="C13" s="12" t="s">
        <v>2403</v>
      </c>
      <c r="D13" s="18" t="s">
        <v>2342</v>
      </c>
      <c r="E13" s="18" t="s">
        <v>2370</v>
      </c>
      <c r="F13" s="18" t="s">
        <v>2864</v>
      </c>
      <c r="G13" s="18" t="s">
        <v>2345</v>
      </c>
      <c r="H13" s="22">
        <v>25</v>
      </c>
      <c r="I13" s="22">
        <v>40</v>
      </c>
      <c r="J13" s="22">
        <v>294</v>
      </c>
      <c r="K13" s="22">
        <v>3</v>
      </c>
      <c r="L13" s="22">
        <v>2</v>
      </c>
      <c r="M13" s="22">
        <v>1</v>
      </c>
      <c r="N13" s="22">
        <v>2</v>
      </c>
    </row>
    <row r="14" spans="1:17" ht="15.75" customHeight="1">
      <c r="A14" s="10">
        <f t="shared" si="7"/>
        <v>20</v>
      </c>
      <c r="B14" s="11" t="s">
        <v>2503</v>
      </c>
      <c r="C14" s="11" t="s">
        <v>2403</v>
      </c>
      <c r="D14" s="17">
        <v>0</v>
      </c>
      <c r="E14" s="17" t="s">
        <v>2410</v>
      </c>
      <c r="F14" s="17" t="s">
        <v>2461</v>
      </c>
      <c r="G14" s="17" t="s">
        <v>2345</v>
      </c>
      <c r="H14" s="21">
        <v>28</v>
      </c>
      <c r="I14" s="21">
        <v>38</v>
      </c>
      <c r="J14" s="21">
        <v>301</v>
      </c>
      <c r="K14" s="21">
        <v>2</v>
      </c>
      <c r="L14" s="21">
        <v>1</v>
      </c>
      <c r="M14" s="21">
        <v>0</v>
      </c>
      <c r="N14" s="21">
        <v>3</v>
      </c>
    </row>
    <row r="15" spans="1:17" ht="15.75" customHeight="1">
      <c r="A15" s="10">
        <f t="shared" si="7"/>
        <v>19</v>
      </c>
      <c r="B15" s="12" t="s">
        <v>2506</v>
      </c>
      <c r="C15" s="12" t="s">
        <v>2403</v>
      </c>
      <c r="D15" s="18">
        <v>0</v>
      </c>
      <c r="E15" s="18" t="s">
        <v>2355</v>
      </c>
      <c r="F15" s="18" t="s">
        <v>2374</v>
      </c>
      <c r="G15" s="18" t="s">
        <v>2345</v>
      </c>
      <c r="H15" s="22">
        <v>26</v>
      </c>
      <c r="I15" s="22">
        <v>40</v>
      </c>
      <c r="J15" s="22">
        <v>249</v>
      </c>
      <c r="K15" s="22">
        <v>2</v>
      </c>
      <c r="L15" s="22">
        <v>1</v>
      </c>
      <c r="M15" s="22">
        <v>-2</v>
      </c>
      <c r="N15" s="22">
        <v>2</v>
      </c>
    </row>
    <row r="16" spans="1:17" ht="15.75" customHeight="1">
      <c r="A16" s="10">
        <f t="shared" si="7"/>
        <v>18</v>
      </c>
      <c r="B16" s="11" t="s">
        <v>2471</v>
      </c>
      <c r="C16" s="11" t="s">
        <v>2403</v>
      </c>
      <c r="D16" s="17">
        <v>0</v>
      </c>
      <c r="E16" s="17" t="s">
        <v>792</v>
      </c>
      <c r="F16" s="17" t="s">
        <v>2961</v>
      </c>
      <c r="G16" s="17" t="s">
        <v>2345</v>
      </c>
      <c r="H16" s="21">
        <v>30</v>
      </c>
      <c r="I16" s="21">
        <v>39</v>
      </c>
      <c r="J16" s="21">
        <v>311</v>
      </c>
      <c r="K16" s="21">
        <v>3</v>
      </c>
      <c r="L16" s="21">
        <v>1</v>
      </c>
      <c r="M16" s="21">
        <v>0</v>
      </c>
      <c r="N16" s="21">
        <v>0</v>
      </c>
    </row>
    <row r="17" spans="1:14" ht="15.75" customHeight="1">
      <c r="A17" s="10">
        <f t="shared" si="7"/>
        <v>17</v>
      </c>
      <c r="B17" s="12" t="s">
        <v>2412</v>
      </c>
      <c r="C17" s="12" t="s">
        <v>2403</v>
      </c>
      <c r="D17" s="18" t="s">
        <v>2342</v>
      </c>
      <c r="E17" s="18" t="s">
        <v>2415</v>
      </c>
      <c r="F17" s="18" t="s">
        <v>2962</v>
      </c>
      <c r="G17" s="18" t="s">
        <v>2345</v>
      </c>
      <c r="H17" s="22">
        <v>18</v>
      </c>
      <c r="I17" s="22">
        <v>30</v>
      </c>
      <c r="J17" s="22">
        <v>184</v>
      </c>
      <c r="K17" s="22">
        <v>1</v>
      </c>
      <c r="L17" s="22">
        <v>0</v>
      </c>
      <c r="M17" s="22">
        <v>-1</v>
      </c>
      <c r="N17" s="22">
        <v>1</v>
      </c>
    </row>
    <row r="18" spans="1:14" ht="15.75" customHeight="1">
      <c r="A18" s="10">
        <f t="shared" si="7"/>
        <v>16</v>
      </c>
      <c r="B18" s="11" t="s">
        <v>2414</v>
      </c>
      <c r="C18" s="11" t="s">
        <v>2403</v>
      </c>
      <c r="D18" s="17">
        <v>0</v>
      </c>
      <c r="E18" s="17" t="s">
        <v>2366</v>
      </c>
      <c r="F18" s="17" t="s">
        <v>2963</v>
      </c>
      <c r="G18" s="17" t="s">
        <v>2345</v>
      </c>
      <c r="H18" s="21">
        <v>29</v>
      </c>
      <c r="I18" s="21">
        <v>40</v>
      </c>
      <c r="J18" s="21">
        <v>349</v>
      </c>
      <c r="K18" s="21">
        <v>5</v>
      </c>
      <c r="L18" s="21">
        <v>0</v>
      </c>
      <c r="M18" s="21">
        <v>1</v>
      </c>
      <c r="N18" s="21">
        <v>1</v>
      </c>
    </row>
    <row r="19" spans="1:14" ht="15.75" customHeight="1">
      <c r="A19" s="10">
        <f t="shared" si="7"/>
        <v>15</v>
      </c>
      <c r="B19" s="12" t="s">
        <v>2417</v>
      </c>
      <c r="C19" s="12" t="s">
        <v>2403</v>
      </c>
      <c r="D19" s="18">
        <v>0</v>
      </c>
      <c r="E19" s="18" t="s">
        <v>2420</v>
      </c>
      <c r="F19" s="18" t="s">
        <v>2964</v>
      </c>
      <c r="G19" s="18" t="s">
        <v>2345</v>
      </c>
      <c r="H19" s="22">
        <v>29</v>
      </c>
      <c r="I19" s="22">
        <v>30</v>
      </c>
      <c r="J19" s="22">
        <v>307</v>
      </c>
      <c r="K19" s="22">
        <v>4</v>
      </c>
      <c r="L19" s="22">
        <v>0</v>
      </c>
      <c r="M19" s="22">
        <v>0</v>
      </c>
      <c r="N19" s="22">
        <v>0</v>
      </c>
    </row>
    <row r="20" spans="1:14" ht="15.75" customHeight="1">
      <c r="A20" s="10">
        <f t="shared" si="7"/>
        <v>14</v>
      </c>
      <c r="B20" s="11" t="s">
        <v>2419</v>
      </c>
      <c r="C20" s="11" t="s">
        <v>2403</v>
      </c>
      <c r="D20" s="17" t="s">
        <v>2342</v>
      </c>
      <c r="E20" s="17" t="s">
        <v>2558</v>
      </c>
      <c r="F20" s="17" t="s">
        <v>2965</v>
      </c>
      <c r="G20" s="17" t="s">
        <v>2345</v>
      </c>
      <c r="H20" s="21">
        <v>27</v>
      </c>
      <c r="I20" s="21">
        <v>38</v>
      </c>
      <c r="J20" s="21">
        <v>279</v>
      </c>
      <c r="K20" s="21">
        <v>3</v>
      </c>
      <c r="L20" s="21">
        <v>0</v>
      </c>
      <c r="M20" s="21">
        <v>-3</v>
      </c>
      <c r="N20" s="21">
        <v>3</v>
      </c>
    </row>
    <row r="21" spans="1:14" ht="15.75" customHeight="1">
      <c r="A21" s="10">
        <f t="shared" si="7"/>
        <v>13</v>
      </c>
      <c r="B21" s="12" t="s">
        <v>2422</v>
      </c>
      <c r="C21" s="12" t="s">
        <v>2403</v>
      </c>
      <c r="D21" s="18" t="s">
        <v>2342</v>
      </c>
      <c r="E21" s="18" t="s">
        <v>792</v>
      </c>
      <c r="F21" s="18" t="s">
        <v>2966</v>
      </c>
      <c r="G21" s="18" t="s">
        <v>2345</v>
      </c>
      <c r="H21" s="22">
        <v>19</v>
      </c>
      <c r="I21" s="22">
        <v>30</v>
      </c>
      <c r="J21" s="22">
        <v>253</v>
      </c>
      <c r="K21" s="22">
        <v>3</v>
      </c>
      <c r="L21" s="22">
        <v>0</v>
      </c>
      <c r="M21" s="22">
        <v>-1</v>
      </c>
      <c r="N21" s="22">
        <v>1</v>
      </c>
    </row>
    <row r="22" spans="1:14" ht="15.75" customHeight="1">
      <c r="A22" s="10">
        <f t="shared" si="7"/>
        <v>12</v>
      </c>
      <c r="B22" s="11" t="s">
        <v>2732</v>
      </c>
      <c r="C22" s="11" t="s">
        <v>2403</v>
      </c>
      <c r="D22" s="17">
        <v>0</v>
      </c>
      <c r="E22" s="17" t="s">
        <v>2370</v>
      </c>
      <c r="F22" s="17" t="s">
        <v>2535</v>
      </c>
      <c r="G22" s="17" t="s">
        <v>2345</v>
      </c>
      <c r="H22" s="21">
        <v>26</v>
      </c>
      <c r="I22" s="21">
        <v>33</v>
      </c>
      <c r="J22" s="21">
        <v>208</v>
      </c>
      <c r="K22" s="21">
        <v>1</v>
      </c>
      <c r="L22" s="21">
        <v>1</v>
      </c>
      <c r="M22" s="21">
        <v>5</v>
      </c>
      <c r="N22" s="21">
        <v>1</v>
      </c>
    </row>
    <row r="23" spans="1:14" ht="15.75" customHeight="1">
      <c r="A23" s="10">
        <f t="shared" si="7"/>
        <v>11</v>
      </c>
      <c r="B23" s="12" t="s">
        <v>2639</v>
      </c>
      <c r="C23" s="12" t="s">
        <v>2403</v>
      </c>
      <c r="D23" s="18">
        <v>0</v>
      </c>
      <c r="E23" s="18" t="s">
        <v>2496</v>
      </c>
      <c r="F23" s="18" t="s">
        <v>3079</v>
      </c>
      <c r="G23" s="18" t="s">
        <v>2345</v>
      </c>
      <c r="H23" s="22">
        <v>18</v>
      </c>
      <c r="I23" s="22">
        <v>30</v>
      </c>
      <c r="J23" s="22">
        <v>160</v>
      </c>
      <c r="K23" s="22">
        <v>2</v>
      </c>
      <c r="L23" s="22">
        <v>0</v>
      </c>
      <c r="M23" s="22">
        <v>0</v>
      </c>
      <c r="N23" s="22">
        <v>2</v>
      </c>
    </row>
    <row r="24" spans="1:14" ht="15.75" customHeight="1">
      <c r="A24" s="10">
        <f t="shared" si="7"/>
        <v>10</v>
      </c>
      <c r="B24" s="11" t="s">
        <v>2641</v>
      </c>
      <c r="C24" s="11" t="s">
        <v>2403</v>
      </c>
      <c r="D24" s="17" t="s">
        <v>2342</v>
      </c>
      <c r="E24" s="17" t="s">
        <v>2647</v>
      </c>
      <c r="F24" s="17" t="s">
        <v>3080</v>
      </c>
      <c r="G24" s="17" t="s">
        <v>2345</v>
      </c>
      <c r="H24" s="21">
        <v>26</v>
      </c>
      <c r="I24" s="21">
        <v>38</v>
      </c>
      <c r="J24" s="21">
        <v>312</v>
      </c>
      <c r="K24" s="21">
        <v>1</v>
      </c>
      <c r="L24" s="21">
        <v>1</v>
      </c>
      <c r="M24" s="21">
        <v>0</v>
      </c>
      <c r="N24" s="21">
        <v>0</v>
      </c>
    </row>
    <row r="25" spans="1:14" ht="15.75" customHeight="1">
      <c r="A25" s="10">
        <f t="shared" si="7"/>
        <v>9</v>
      </c>
      <c r="B25" s="12" t="s">
        <v>2642</v>
      </c>
      <c r="C25" s="12" t="s">
        <v>2403</v>
      </c>
      <c r="D25" s="18">
        <v>0</v>
      </c>
      <c r="E25" s="18" t="s">
        <v>2359</v>
      </c>
      <c r="F25" s="18" t="s">
        <v>3081</v>
      </c>
      <c r="G25" s="18" t="s">
        <v>2345</v>
      </c>
      <c r="H25" s="22">
        <v>29</v>
      </c>
      <c r="I25" s="22">
        <v>36</v>
      </c>
      <c r="J25" s="22">
        <v>288</v>
      </c>
      <c r="K25" s="22">
        <v>3</v>
      </c>
      <c r="L25" s="22">
        <v>0</v>
      </c>
      <c r="M25" s="22">
        <v>0</v>
      </c>
      <c r="N25" s="22">
        <v>0</v>
      </c>
    </row>
    <row r="26" spans="1:14" ht="15.75" customHeight="1">
      <c r="A26" s="10">
        <f t="shared" si="7"/>
        <v>8</v>
      </c>
      <c r="B26" s="11" t="s">
        <v>2644</v>
      </c>
      <c r="C26" s="11" t="s">
        <v>2403</v>
      </c>
      <c r="D26" s="17" t="s">
        <v>2342</v>
      </c>
      <c r="E26" s="17" t="s">
        <v>2440</v>
      </c>
      <c r="F26" s="17" t="s">
        <v>3082</v>
      </c>
      <c r="G26" s="17" t="s">
        <v>2345</v>
      </c>
      <c r="H26" s="21">
        <v>19</v>
      </c>
      <c r="I26" s="21">
        <v>25</v>
      </c>
      <c r="J26" s="21">
        <v>246</v>
      </c>
      <c r="K26" s="21">
        <v>2</v>
      </c>
      <c r="L26" s="21">
        <v>1</v>
      </c>
      <c r="M26" s="21">
        <v>-3</v>
      </c>
      <c r="N26" s="21">
        <v>3</v>
      </c>
    </row>
    <row r="27" spans="1:14" ht="15.75" customHeight="1">
      <c r="A27" s="10">
        <f t="shared" si="7"/>
        <v>7</v>
      </c>
      <c r="B27" s="12" t="s">
        <v>2646</v>
      </c>
      <c r="C27" s="12" t="s">
        <v>2403</v>
      </c>
      <c r="D27" s="18">
        <v>0</v>
      </c>
      <c r="E27" s="18" t="s">
        <v>2352</v>
      </c>
      <c r="F27" s="18" t="s">
        <v>2363</v>
      </c>
      <c r="G27" s="18" t="s">
        <v>2345</v>
      </c>
      <c r="H27" s="22">
        <v>33</v>
      </c>
      <c r="I27" s="22">
        <v>47</v>
      </c>
      <c r="J27" s="22">
        <v>325</v>
      </c>
      <c r="K27" s="22">
        <v>1</v>
      </c>
      <c r="L27" s="22">
        <v>1</v>
      </c>
      <c r="M27" s="22">
        <v>1</v>
      </c>
      <c r="N27" s="22">
        <v>1</v>
      </c>
    </row>
    <row r="28" spans="1:14" ht="15.75" customHeight="1">
      <c r="A28" s="10">
        <f t="shared" si="7"/>
        <v>6</v>
      </c>
      <c r="B28" s="11" t="s">
        <v>2888</v>
      </c>
      <c r="C28" s="11" t="s">
        <v>2403</v>
      </c>
      <c r="D28" s="17">
        <v>0</v>
      </c>
      <c r="E28" s="17" t="s">
        <v>792</v>
      </c>
      <c r="F28" s="17" t="s">
        <v>2360</v>
      </c>
      <c r="G28" s="17" t="s">
        <v>2345</v>
      </c>
      <c r="H28" s="21">
        <v>29</v>
      </c>
      <c r="I28" s="21">
        <v>36</v>
      </c>
      <c r="J28" s="21">
        <v>287</v>
      </c>
      <c r="K28" s="21">
        <v>2</v>
      </c>
      <c r="L28" s="21">
        <v>0</v>
      </c>
      <c r="M28" s="21">
        <v>2</v>
      </c>
      <c r="N28" s="21">
        <v>3</v>
      </c>
    </row>
    <row r="29" spans="1:14" ht="15.75" customHeight="1">
      <c r="A29" s="10">
        <f t="shared" si="7"/>
        <v>5</v>
      </c>
      <c r="B29" s="12" t="s">
        <v>2651</v>
      </c>
      <c r="C29" s="12" t="s">
        <v>2403</v>
      </c>
      <c r="D29" s="18" t="s">
        <v>2342</v>
      </c>
      <c r="E29" s="18" t="s">
        <v>2387</v>
      </c>
      <c r="F29" s="18" t="s">
        <v>2507</v>
      </c>
      <c r="G29" s="18" t="s">
        <v>2345</v>
      </c>
      <c r="H29" s="22">
        <v>31</v>
      </c>
      <c r="I29" s="22">
        <v>41</v>
      </c>
      <c r="J29" s="22">
        <v>280</v>
      </c>
      <c r="K29" s="22">
        <v>2</v>
      </c>
      <c r="L29" s="22">
        <v>0</v>
      </c>
      <c r="M29" s="22">
        <v>4</v>
      </c>
      <c r="N29" s="22">
        <v>3</v>
      </c>
    </row>
    <row r="30" spans="1:14" ht="15.75" customHeight="1">
      <c r="A30" s="10">
        <f t="shared" si="7"/>
        <v>4</v>
      </c>
      <c r="B30" s="11" t="s">
        <v>2653</v>
      </c>
      <c r="C30" s="11" t="s">
        <v>2403</v>
      </c>
      <c r="D30" s="17" t="s">
        <v>2342</v>
      </c>
      <c r="E30" s="17" t="s">
        <v>2496</v>
      </c>
      <c r="F30" s="17" t="s">
        <v>3083</v>
      </c>
      <c r="G30" s="17" t="s">
        <v>2345</v>
      </c>
      <c r="H30" s="21">
        <v>26</v>
      </c>
      <c r="I30" s="21">
        <v>32</v>
      </c>
      <c r="J30" s="21">
        <v>222</v>
      </c>
      <c r="K30" s="21">
        <v>4</v>
      </c>
      <c r="L30" s="21">
        <v>0</v>
      </c>
      <c r="M30" s="21">
        <v>-2</v>
      </c>
      <c r="N30" s="21">
        <v>2</v>
      </c>
    </row>
    <row r="31" spans="1:14" ht="15.75" customHeight="1">
      <c r="A31" s="10">
        <f t="shared" si="7"/>
        <v>3</v>
      </c>
      <c r="B31" s="12" t="s">
        <v>2851</v>
      </c>
      <c r="C31" s="12" t="s">
        <v>2403</v>
      </c>
      <c r="D31" s="18">
        <v>0</v>
      </c>
      <c r="E31" s="18" t="s">
        <v>2366</v>
      </c>
      <c r="F31" s="18" t="s">
        <v>2855</v>
      </c>
      <c r="G31" s="18" t="s">
        <v>2345</v>
      </c>
      <c r="H31" s="22">
        <v>8</v>
      </c>
      <c r="I31" s="22">
        <v>13</v>
      </c>
      <c r="J31" s="22">
        <v>76</v>
      </c>
      <c r="K31" s="22">
        <v>1</v>
      </c>
      <c r="L31" s="22">
        <v>0</v>
      </c>
      <c r="M31" s="22">
        <v>-1</v>
      </c>
      <c r="N31" s="22">
        <v>1</v>
      </c>
    </row>
    <row r="32" spans="1:14" ht="15.75" customHeight="1">
      <c r="A32" s="10">
        <f t="shared" si="7"/>
        <v>2</v>
      </c>
      <c r="B32" s="11" t="s">
        <v>2853</v>
      </c>
      <c r="C32" s="11" t="s">
        <v>2403</v>
      </c>
      <c r="D32" s="17">
        <v>0</v>
      </c>
      <c r="E32" s="17" t="s">
        <v>2377</v>
      </c>
      <c r="F32" s="17" t="s">
        <v>3084</v>
      </c>
      <c r="G32" s="17" t="s">
        <v>2345</v>
      </c>
      <c r="H32" s="21">
        <v>15</v>
      </c>
      <c r="I32" s="21">
        <v>34</v>
      </c>
      <c r="J32" s="21">
        <v>234</v>
      </c>
      <c r="K32" s="21">
        <v>3</v>
      </c>
      <c r="L32" s="21">
        <v>1</v>
      </c>
      <c r="M32" s="21">
        <v>0</v>
      </c>
      <c r="N32" s="21">
        <v>0</v>
      </c>
    </row>
    <row r="33" spans="1:14" ht="15.75" customHeight="1">
      <c r="A33" s="10">
        <f t="shared" si="7"/>
        <v>1</v>
      </c>
      <c r="B33" s="12" t="s">
        <v>2661</v>
      </c>
      <c r="C33" s="12" t="s">
        <v>2403</v>
      </c>
      <c r="D33" s="18">
        <v>0</v>
      </c>
      <c r="E33" s="18" t="s">
        <v>2370</v>
      </c>
      <c r="F33" s="18" t="s">
        <v>3085</v>
      </c>
      <c r="G33" s="18" t="s">
        <v>2345</v>
      </c>
      <c r="H33" s="22">
        <v>19</v>
      </c>
      <c r="I33" s="22">
        <v>26</v>
      </c>
      <c r="J33" s="22">
        <v>311</v>
      </c>
      <c r="K33" s="22">
        <v>0</v>
      </c>
      <c r="L33" s="22">
        <v>2</v>
      </c>
      <c r="M33" s="22">
        <v>-3</v>
      </c>
      <c r="N33" s="22">
        <v>3</v>
      </c>
    </row>
    <row r="34" spans="1:14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/>
    </row>
    <row r="35" spans="1:14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2"/>
    </row>
    <row r="36" spans="1:14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/>
    </row>
    <row r="37" spans="1:14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2"/>
    </row>
    <row r="38" spans="1:14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/>
    </row>
    <row r="39" spans="1:14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2"/>
    </row>
    <row r="40" spans="1:14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/>
    </row>
    <row r="41" spans="1:14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2"/>
    </row>
    <row r="42" spans="1:14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/>
    </row>
    <row r="43" spans="1:14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2"/>
    </row>
    <row r="44" spans="1:14" ht="15.75" customHeight="1">
      <c r="A44" s="10">
        <f t="shared" ref="A44:A75" si="8">COUNTIF(H44:H131,"&gt;0")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/>
    </row>
    <row r="45" spans="1:14" ht="15.75" customHeight="1">
      <c r="A45" s="10">
        <f t="shared" si="8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2"/>
    </row>
    <row r="46" spans="1:14" ht="15.75" customHeight="1">
      <c r="A46" s="10">
        <f t="shared" si="8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/>
    </row>
    <row r="47" spans="1:14" ht="15.75" customHeight="1">
      <c r="A47" s="10">
        <f t="shared" si="8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2"/>
    </row>
    <row r="48" spans="1:14" ht="15.75" customHeight="1">
      <c r="A48" s="10">
        <f t="shared" si="8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/>
    </row>
    <row r="49" spans="1:14" ht="15.75" customHeight="1">
      <c r="A49" s="10">
        <f t="shared" si="8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2"/>
    </row>
    <row r="50" spans="1:14" ht="15.75" customHeight="1">
      <c r="A50" s="10">
        <f t="shared" si="8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/>
    </row>
    <row r="51" spans="1:14" ht="15.75" customHeight="1">
      <c r="A51" s="10">
        <f t="shared" si="8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2"/>
    </row>
    <row r="52" spans="1:14" ht="13" customHeight="1">
      <c r="A52" s="10">
        <f t="shared" si="8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/>
    </row>
    <row r="53" spans="1:14" ht="13" customHeight="1">
      <c r="A53" s="10">
        <f t="shared" si="8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2"/>
    </row>
    <row r="54" spans="1:14" ht="13" customHeight="1">
      <c r="A54" s="10">
        <f t="shared" si="8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/>
    </row>
    <row r="55" spans="1:14" ht="13" customHeight="1">
      <c r="A55" s="10">
        <f t="shared" si="8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2"/>
    </row>
    <row r="56" spans="1:14" ht="13" customHeight="1">
      <c r="A56" s="10">
        <f t="shared" si="8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/>
    </row>
    <row r="57" spans="1:14" ht="13" customHeight="1">
      <c r="A57" s="10">
        <f t="shared" si="8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2"/>
    </row>
    <row r="58" spans="1:14" ht="13" customHeight="1">
      <c r="A58" s="10">
        <f t="shared" si="8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/>
    </row>
    <row r="59" spans="1:14" ht="13" customHeight="1">
      <c r="A59" s="10">
        <f t="shared" si="8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2"/>
    </row>
    <row r="60" spans="1:14" ht="13" customHeight="1">
      <c r="A60" s="10">
        <f t="shared" si="8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/>
    </row>
    <row r="61" spans="1:14" ht="13" customHeight="1">
      <c r="A61" s="10">
        <f t="shared" si="8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2"/>
    </row>
    <row r="62" spans="1:14" ht="13" customHeight="1">
      <c r="A62" s="10">
        <f t="shared" si="8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/>
    </row>
    <row r="63" spans="1:14" ht="13" customHeight="1">
      <c r="A63" s="10">
        <f t="shared" si="8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2"/>
    </row>
    <row r="64" spans="1:14" ht="13" customHeight="1">
      <c r="A64" s="10">
        <f t="shared" si="8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/>
    </row>
    <row r="65" spans="1:14" ht="13" customHeight="1">
      <c r="A65" s="10">
        <f t="shared" si="8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2"/>
    </row>
    <row r="66" spans="1:14" ht="13" customHeight="1">
      <c r="A66" s="10">
        <f t="shared" si="8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/>
    </row>
    <row r="67" spans="1:14" ht="13" customHeight="1">
      <c r="A67" s="10">
        <f t="shared" si="8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2"/>
    </row>
    <row r="68" spans="1:14" ht="13" customHeight="1">
      <c r="A68" s="10">
        <f t="shared" si="8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/>
    </row>
    <row r="69" spans="1:14" ht="13" customHeight="1">
      <c r="A69" s="10">
        <f t="shared" ref="A69:A100" si="9">COUNTIF(H69:H158,"&gt;0")</f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2"/>
    </row>
    <row r="70" spans="1:14" ht="13" customHeight="1">
      <c r="A70" s="10">
        <f t="shared" si="9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/>
    </row>
    <row r="71" spans="1:14" ht="13" customHeight="1">
      <c r="A71" s="10">
        <f t="shared" si="9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2"/>
    </row>
    <row r="72" spans="1:14" ht="13" customHeight="1">
      <c r="A72" s="10">
        <f t="shared" si="9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/>
    </row>
    <row r="73" spans="1:14" ht="13" customHeight="1">
      <c r="A73" s="10">
        <f t="shared" si="9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2"/>
    </row>
    <row r="74" spans="1:14" ht="13" customHeight="1">
      <c r="A74" s="10">
        <f t="shared" si="9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/>
    </row>
    <row r="75" spans="1:14" ht="13" customHeight="1">
      <c r="A75" s="10">
        <f t="shared" si="9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2"/>
    </row>
    <row r="76" spans="1:14" ht="13" customHeight="1">
      <c r="A76" s="10">
        <f t="shared" si="9"/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/>
    </row>
    <row r="77" spans="1:14" ht="13" customHeight="1">
      <c r="A77" s="10">
        <f t="shared" si="9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2"/>
    </row>
    <row r="78" spans="1:14" ht="13" customHeight="1">
      <c r="A78" s="10">
        <f t="shared" si="9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/>
    </row>
    <row r="79" spans="1:14" ht="13" customHeight="1">
      <c r="A79" s="10">
        <f t="shared" si="9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2"/>
    </row>
    <row r="80" spans="1:14" ht="13" customHeight="1">
      <c r="A80" s="10">
        <f t="shared" si="9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/>
    </row>
    <row r="81" spans="1:14" ht="13" customHeight="1">
      <c r="A81" s="10">
        <f t="shared" si="9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2"/>
    </row>
    <row r="82" spans="1:14" ht="13" customHeight="1">
      <c r="A82" s="10">
        <f t="shared" si="9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2"/>
    </row>
    <row r="83" spans="1:14" ht="13" customHeight="1">
      <c r="A83" s="10">
        <f t="shared" si="9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/>
    </row>
    <row r="84" spans="1:14" ht="13" customHeight="1">
      <c r="A84" s="10">
        <f t="shared" si="9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2"/>
    </row>
    <row r="85" spans="1:14" ht="13" customHeight="1">
      <c r="A85" s="10">
        <f t="shared" si="9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2"/>
    </row>
    <row r="86" spans="1:14" ht="15" customHeight="1">
      <c r="A86" s="10">
        <f t="shared" si="9"/>
        <v>0</v>
      </c>
      <c r="B86" s="13"/>
      <c r="C86" s="13"/>
    </row>
    <row r="87" spans="1:14" ht="15" customHeight="1">
      <c r="A87" s="10">
        <f t="shared" si="9"/>
        <v>0</v>
      </c>
      <c r="B87" s="13"/>
      <c r="C87" s="13"/>
    </row>
    <row r="88" spans="1:14" ht="13" customHeight="1">
      <c r="A88" s="10">
        <f t="shared" si="9"/>
        <v>0</v>
      </c>
    </row>
    <row r="89" spans="1:14" ht="13" customHeight="1">
      <c r="A89" s="10">
        <f t="shared" si="9"/>
        <v>0</v>
      </c>
    </row>
    <row r="90" spans="1:14" ht="13" customHeight="1">
      <c r="A90" s="10">
        <f t="shared" si="9"/>
        <v>0</v>
      </c>
    </row>
    <row r="91" spans="1:14" ht="13" customHeight="1">
      <c r="A91" s="10">
        <f t="shared" si="9"/>
        <v>0</v>
      </c>
    </row>
    <row r="92" spans="1:14" ht="13" customHeight="1">
      <c r="A92" s="10">
        <f t="shared" si="9"/>
        <v>0</v>
      </c>
    </row>
    <row r="93" spans="1:14" ht="13" customHeight="1">
      <c r="A93" s="10">
        <f t="shared" si="9"/>
        <v>0</v>
      </c>
    </row>
    <row r="94" spans="1:14" ht="13" customHeight="1">
      <c r="A94" s="10">
        <f t="shared" si="9"/>
        <v>0</v>
      </c>
    </row>
    <row r="95" spans="1:14" ht="13" customHeight="1">
      <c r="A95" s="10">
        <f t="shared" si="9"/>
        <v>0</v>
      </c>
    </row>
    <row r="96" spans="1:14" ht="13" customHeight="1">
      <c r="A96" s="10">
        <f t="shared" si="9"/>
        <v>0</v>
      </c>
    </row>
    <row r="97" spans="1:1" ht="13" customHeight="1">
      <c r="A97" s="10">
        <f t="shared" si="9"/>
        <v>0</v>
      </c>
    </row>
    <row r="98" spans="1:1" ht="13" customHeight="1">
      <c r="A98" s="10">
        <f t="shared" si="9"/>
        <v>0</v>
      </c>
    </row>
    <row r="99" spans="1:1" ht="13" customHeight="1">
      <c r="A99" s="10">
        <f t="shared" si="9"/>
        <v>0</v>
      </c>
    </row>
    <row r="100" spans="1:1" ht="13" customHeight="1">
      <c r="A100" s="10">
        <f t="shared" si="9"/>
        <v>0</v>
      </c>
    </row>
    <row r="101" spans="1:1" ht="13" customHeight="1">
      <c r="A101" s="10">
        <f t="shared" ref="A101:A132" si="10">COUNTIF(H101:H190,"&gt;0")</f>
        <v>0</v>
      </c>
    </row>
    <row r="102" spans="1:1" ht="13" customHeight="1">
      <c r="A102" s="10">
        <f t="shared" si="10"/>
        <v>0</v>
      </c>
    </row>
    <row r="103" spans="1:1" ht="13" customHeight="1">
      <c r="A103" s="10">
        <f t="shared" si="10"/>
        <v>0</v>
      </c>
    </row>
    <row r="104" spans="1:1" ht="13" customHeight="1">
      <c r="A104" s="10">
        <f t="shared" si="10"/>
        <v>0</v>
      </c>
    </row>
    <row r="105" spans="1:1" ht="13" customHeight="1">
      <c r="A105" s="10">
        <f t="shared" si="10"/>
        <v>0</v>
      </c>
    </row>
    <row r="106" spans="1:1" ht="13" customHeight="1">
      <c r="A106" s="10">
        <f t="shared" si="10"/>
        <v>0</v>
      </c>
    </row>
    <row r="107" spans="1:1" ht="13" customHeight="1">
      <c r="A107" s="10">
        <f t="shared" si="10"/>
        <v>0</v>
      </c>
    </row>
    <row r="108" spans="1:1" ht="13" customHeight="1">
      <c r="A108" s="10">
        <f t="shared" si="10"/>
        <v>0</v>
      </c>
    </row>
    <row r="109" spans="1:1" ht="13" customHeight="1">
      <c r="A109" s="10">
        <f t="shared" si="10"/>
        <v>0</v>
      </c>
    </row>
    <row r="110" spans="1:1" ht="13" customHeight="1">
      <c r="A110" s="10">
        <f t="shared" si="10"/>
        <v>0</v>
      </c>
    </row>
    <row r="111" spans="1:1" ht="13" customHeight="1">
      <c r="A111" s="10">
        <f t="shared" si="10"/>
        <v>0</v>
      </c>
    </row>
    <row r="112" spans="1:1" ht="13" customHeight="1">
      <c r="A112" s="10">
        <f t="shared" si="10"/>
        <v>0</v>
      </c>
    </row>
    <row r="113" spans="1:1" ht="13" customHeight="1">
      <c r="A113" s="10">
        <f t="shared" si="10"/>
        <v>0</v>
      </c>
    </row>
    <row r="114" spans="1:1" ht="13" customHeight="1">
      <c r="A114" s="10">
        <f t="shared" si="10"/>
        <v>0</v>
      </c>
    </row>
    <row r="115" spans="1:1" ht="13" customHeight="1">
      <c r="A115" s="10">
        <f t="shared" si="10"/>
        <v>0</v>
      </c>
    </row>
    <row r="116" spans="1:1" ht="13" customHeight="1">
      <c r="A116" s="10">
        <f t="shared" si="10"/>
        <v>0</v>
      </c>
    </row>
    <row r="117" spans="1:1" ht="13" customHeight="1">
      <c r="A117" s="10">
        <f t="shared" si="10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">
    <outlinePr summaryBelow="0" summaryRight="0"/>
  </sheetPr>
  <dimension ref="A1:N1002"/>
  <sheetViews>
    <sheetView workbookViewId="0">
      <selection activeCell="J11" sqref="J11"/>
    </sheetView>
  </sheetViews>
  <sheetFormatPr baseColWidth="10" defaultColWidth="14.5" defaultRowHeight="15.75" customHeight="1"/>
  <cols>
    <col min="1" max="1" width="8.83203125" style="40" customWidth="1"/>
    <col min="2" max="2" width="13" style="40" bestFit="1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9.33203125" style="40" bestFit="1" customWidth="1"/>
    <col min="9" max="9" width="7.5" style="40" customWidth="1"/>
    <col min="10" max="10" width="11.83203125" style="40" customWidth="1"/>
    <col min="11" max="11" width="7.83203125" style="40" customWidth="1"/>
    <col min="12" max="12" width="9.5" style="40" customWidth="1"/>
    <col min="13" max="13" width="10.5" style="40" customWidth="1"/>
    <col min="14" max="14" width="13" style="40" customWidth="1"/>
  </cols>
  <sheetData>
    <row r="1" spans="1:14" ht="15.75" customHeight="1">
      <c r="A1" s="1"/>
      <c r="B1" s="20" t="s">
        <v>2313</v>
      </c>
      <c r="C1" s="20"/>
      <c r="H1" s="20" t="str">
        <f t="shared" ref="H1:N1" si="0">H11</f>
        <v>Comp</v>
      </c>
      <c r="I1" s="20" t="str">
        <f t="shared" si="0"/>
        <v>Att</v>
      </c>
      <c r="J1" s="20" t="str">
        <f t="shared" si="0"/>
        <v>P Yds</v>
      </c>
      <c r="K1" s="20" t="str">
        <f t="shared" si="0"/>
        <v>P TD</v>
      </c>
      <c r="L1" s="20" t="str">
        <f t="shared" si="0"/>
        <v>Int</v>
      </c>
      <c r="M1" s="20" t="str">
        <f t="shared" si="0"/>
        <v>Rush Yds</v>
      </c>
      <c r="N1" s="20" t="str">
        <f t="shared" si="0"/>
        <v>Rush Att</v>
      </c>
    </row>
    <row r="2" spans="1:14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19.5</v>
      </c>
      <c r="I2" s="2">
        <v>24.5</v>
      </c>
      <c r="J2" s="2">
        <v>212.5</v>
      </c>
      <c r="K2" s="2">
        <v>1.5</v>
      </c>
      <c r="L2" s="5">
        <v>0.5</v>
      </c>
      <c r="M2" s="5">
        <v>46.5</v>
      </c>
      <c r="N2" s="5">
        <v>29.5</v>
      </c>
    </row>
    <row r="3" spans="1:14" ht="15.75" customHeight="1">
      <c r="A3" s="1"/>
      <c r="B3" s="6"/>
      <c r="C3" s="6"/>
      <c r="D3" s="7"/>
      <c r="E3" s="20" t="s">
        <v>2316</v>
      </c>
      <c r="G3" s="3" t="s">
        <v>2317</v>
      </c>
      <c r="H3" s="7" t="e">
        <f t="shared" ref="H3:N3" si="1">COUNTIFS($A$12:$A$99,"&lt;="&amp;$B$2,$H$12:$H$99,"&gt;0",H12:H99,"&lt;"&amp;H$2)/COUNTIFS($H$12:$H$99,"&gt;0",$A$12:$A$99,"&lt;="&amp;$B$2,H$12:H$99,"&lt;&gt;"&amp;H$2)</f>
        <v>#DIV/0!</v>
      </c>
      <c r="I3" s="7" t="e">
        <f t="shared" si="1"/>
        <v>#DIV/0!</v>
      </c>
      <c r="J3" s="7" t="e">
        <f t="shared" si="1"/>
        <v>#DIV/0!</v>
      </c>
      <c r="K3" s="7" t="e">
        <f t="shared" si="1"/>
        <v>#DIV/0!</v>
      </c>
      <c r="L3" s="7" t="e">
        <f t="shared" si="1"/>
        <v>#DIV/0!</v>
      </c>
      <c r="M3" s="7" t="e">
        <f t="shared" si="1"/>
        <v>#DIV/0!</v>
      </c>
      <c r="N3" s="7" t="e">
        <f t="shared" si="1"/>
        <v>#DIV/0!</v>
      </c>
    </row>
    <row r="4" spans="1:14" ht="15.75" customHeight="1">
      <c r="A4" s="1"/>
      <c r="D4" s="8" t="e">
        <f>IF(D3&gt;0.5, 100/(1-1/D3),100/D3-100)</f>
        <v>#DIV/0!</v>
      </c>
      <c r="G4" s="3" t="s">
        <v>2318</v>
      </c>
      <c r="H4" s="8" t="e">
        <f t="shared" ref="H4:N4" si="2">IF(H3&gt;0.5, 100/(1-1/H3),100/H3-100)</f>
        <v>#DIV/0!</v>
      </c>
      <c r="I4" s="8" t="e">
        <f t="shared" si="2"/>
        <v>#DIV/0!</v>
      </c>
      <c r="J4" s="8" t="e">
        <f t="shared" si="2"/>
        <v>#DIV/0!</v>
      </c>
      <c r="K4" s="8" t="e">
        <f t="shared" si="2"/>
        <v>#DIV/0!</v>
      </c>
      <c r="L4" s="8" t="e">
        <f t="shared" si="2"/>
        <v>#DIV/0!</v>
      </c>
      <c r="M4" s="8" t="e">
        <f t="shared" si="2"/>
        <v>#DIV/0!</v>
      </c>
      <c r="N4" s="8" t="e">
        <f t="shared" si="2"/>
        <v>#DIV/0!</v>
      </c>
    </row>
    <row r="5" spans="1:14" ht="15.75" customHeight="1">
      <c r="A5" s="1"/>
      <c r="D5" s="7"/>
      <c r="E5" s="20" t="s">
        <v>2319</v>
      </c>
      <c r="G5" s="3" t="s">
        <v>2317</v>
      </c>
      <c r="H5" s="7" t="e">
        <f t="shared" ref="H5:N5" si="3">COUNTIFS($A$12:$A$99,"&lt;="&amp;$B$2,$H$12:$H$99,"&gt;0",$D$12:$D$99,"@*",H$12:H$99,"&lt;"&amp;H$2)/COUNTIFS($A$12:$A$99,"&lt;="&amp;$B$2,$H$12:$H$99,"&gt;0",$D$12:$D$99,"@*",H$12:H$99,"&lt;&gt;"&amp;H$2)</f>
        <v>#DIV/0!</v>
      </c>
      <c r="I5" s="7" t="e">
        <f t="shared" si="3"/>
        <v>#DIV/0!</v>
      </c>
      <c r="J5" s="7" t="e">
        <f t="shared" si="3"/>
        <v>#DIV/0!</v>
      </c>
      <c r="K5" s="7" t="e">
        <f t="shared" si="3"/>
        <v>#DIV/0!</v>
      </c>
      <c r="L5" s="7" t="e">
        <f t="shared" si="3"/>
        <v>#DIV/0!</v>
      </c>
      <c r="M5" s="7" t="e">
        <f t="shared" si="3"/>
        <v>#DIV/0!</v>
      </c>
      <c r="N5" s="7" t="e">
        <f t="shared" si="3"/>
        <v>#DIV/0!</v>
      </c>
    </row>
    <row r="6" spans="1:14" ht="15.75" customHeight="1">
      <c r="A6" s="1"/>
      <c r="D6" s="8"/>
      <c r="G6" s="3" t="s">
        <v>2318</v>
      </c>
      <c r="H6" s="8" t="e">
        <f t="shared" ref="H6:N6" si="4">IF(H5&gt;0.5, 100/(1-1/H5),100/H5-100)</f>
        <v>#DIV/0!</v>
      </c>
      <c r="I6" s="8" t="e">
        <f t="shared" si="4"/>
        <v>#DIV/0!</v>
      </c>
      <c r="J6" s="8" t="e">
        <f t="shared" si="4"/>
        <v>#DIV/0!</v>
      </c>
      <c r="K6" s="8" t="e">
        <f t="shared" si="4"/>
        <v>#DIV/0!</v>
      </c>
      <c r="L6" s="8" t="e">
        <f t="shared" si="4"/>
        <v>#DIV/0!</v>
      </c>
      <c r="M6" s="8" t="e">
        <f t="shared" si="4"/>
        <v>#DIV/0!</v>
      </c>
      <c r="N6" s="8" t="e">
        <f t="shared" si="4"/>
        <v>#DIV/0!</v>
      </c>
    </row>
    <row r="7" spans="1:14" ht="15.75" customHeight="1">
      <c r="A7" s="1"/>
      <c r="D7" s="7"/>
      <c r="E7" s="20" t="s">
        <v>2320</v>
      </c>
      <c r="G7" s="3" t="s">
        <v>2317</v>
      </c>
      <c r="H7" s="7" t="e">
        <f t="shared" ref="H7:N7" si="5">COUNTIFS($A$12:$A$99,"&lt;="&amp;$B$2,$H$12:$H$99,"&gt;0",$D$12:$D$99,"&lt;&gt;@*",H$12:H$99,"&lt;"&amp;H$2)/COUNTIFS($A$12:$A$99,"&lt;="&amp;$B$2,$H$12:$H$99,"&gt;0",$D$12:$D$99,"&lt;&gt;@*",H$12:H$99,"&lt;&gt;"&amp;H$2)</f>
        <v>#DIV/0!</v>
      </c>
      <c r="I7" s="7" t="e">
        <f t="shared" si="5"/>
        <v>#DIV/0!</v>
      </c>
      <c r="J7" s="7" t="e">
        <f t="shared" si="5"/>
        <v>#DIV/0!</v>
      </c>
      <c r="K7" s="7" t="e">
        <f t="shared" si="5"/>
        <v>#DIV/0!</v>
      </c>
      <c r="L7" s="7" t="e">
        <f t="shared" si="5"/>
        <v>#DIV/0!</v>
      </c>
      <c r="M7" s="7" t="e">
        <f t="shared" si="5"/>
        <v>#DIV/0!</v>
      </c>
      <c r="N7" s="7" t="e">
        <f t="shared" si="5"/>
        <v>#DIV/0!</v>
      </c>
    </row>
    <row r="8" spans="1:14" ht="15.75" customHeight="1">
      <c r="A8" s="1"/>
      <c r="B8" t="s">
        <v>712</v>
      </c>
      <c r="F8" s="8"/>
      <c r="G8" s="3" t="s">
        <v>2318</v>
      </c>
      <c r="H8" s="8" t="e">
        <f t="shared" ref="H8:N8" si="6">IF(H7&gt;0.5, 100/(1-1/H7),100/H7-100)</f>
        <v>#DIV/0!</v>
      </c>
      <c r="I8" s="8" t="e">
        <f t="shared" si="6"/>
        <v>#DIV/0!</v>
      </c>
      <c r="J8" s="8" t="e">
        <f t="shared" si="6"/>
        <v>#DIV/0!</v>
      </c>
      <c r="K8" s="8" t="e">
        <f t="shared" si="6"/>
        <v>#DIV/0!</v>
      </c>
      <c r="L8" s="8" t="e">
        <f t="shared" si="6"/>
        <v>#DIV/0!</v>
      </c>
      <c r="M8" s="8" t="e">
        <f t="shared" si="6"/>
        <v>#DIV/0!</v>
      </c>
      <c r="N8" s="8" t="e">
        <f t="shared" si="6"/>
        <v>#DIV/0!</v>
      </c>
    </row>
    <row r="9" spans="1:14" ht="15.75" customHeight="1">
      <c r="A9" s="1"/>
      <c r="B9" s="25" t="s">
        <v>3086</v>
      </c>
      <c r="C9" s="1"/>
      <c r="D9" s="14"/>
      <c r="E9" s="14"/>
      <c r="F9" s="14"/>
      <c r="G9" s="23" t="s">
        <v>2321</v>
      </c>
      <c r="H9" s="24">
        <f>INDEX(espn!$O:$O,MATCH(B8,espn!$A:$A,0),1)</f>
        <v>0</v>
      </c>
      <c r="I9" s="24">
        <f>INDEX(espn!$P:$P,MATCH(B8,espn!$A:$A,0),1)</f>
        <v>0</v>
      </c>
      <c r="J9" s="24">
        <f>INDEX(espn!$C:$C,MATCH(B8,espn!$A:$A,0),1)</f>
        <v>4</v>
      </c>
      <c r="K9" s="24"/>
      <c r="L9" s="24"/>
      <c r="M9" s="24">
        <f>INDEX(espn!$G:$G,MATCH(B8,espn!$A:$A,0),1)</f>
        <v>26</v>
      </c>
      <c r="N9" s="24">
        <f>INDEX(espn!$F:$F,MATCH(B8,espn!$A:$A,0),1)</f>
        <v>4</v>
      </c>
    </row>
    <row r="10" spans="1:14" ht="15.75" customHeight="1">
      <c r="A10" s="1"/>
      <c r="B10" s="16"/>
      <c r="C10" s="16"/>
      <c r="D10" s="15"/>
      <c r="E10" s="15"/>
      <c r="F10" s="15"/>
      <c r="G10" s="15"/>
      <c r="H10" s="15"/>
      <c r="I10" s="15" t="s">
        <v>1033</v>
      </c>
      <c r="J10" s="15" t="s">
        <v>3087</v>
      </c>
      <c r="K10" s="15"/>
      <c r="L10" s="15"/>
      <c r="M10" s="15"/>
      <c r="N10" s="15"/>
    </row>
    <row r="11" spans="1:14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797</v>
      </c>
      <c r="I11" s="19" t="s">
        <v>798</v>
      </c>
      <c r="J11" s="19" t="s">
        <v>2328</v>
      </c>
      <c r="K11" s="19" t="s">
        <v>2329</v>
      </c>
      <c r="L11" s="19" t="s">
        <v>2330</v>
      </c>
      <c r="M11" s="19" t="s">
        <v>2331</v>
      </c>
      <c r="N11" s="19" t="s">
        <v>2332</v>
      </c>
    </row>
    <row r="12" spans="1:14" ht="15.75" customHeight="1">
      <c r="A12" s="10">
        <f t="shared" ref="A12:A43" si="7">COUNTIF(H12:H99,"&gt;0")</f>
        <v>0</v>
      </c>
      <c r="B12" s="11"/>
      <c r="C12" s="11"/>
      <c r="D12" s="17"/>
      <c r="E12" s="17"/>
      <c r="F12" s="17"/>
      <c r="G12" s="17"/>
      <c r="H12" s="21"/>
      <c r="I12" s="21"/>
      <c r="J12" s="21"/>
      <c r="K12" s="21"/>
      <c r="L12" s="21"/>
      <c r="M12" s="21"/>
      <c r="N12" s="21"/>
    </row>
    <row r="13" spans="1:14" ht="15.75" customHeight="1">
      <c r="A13" s="10">
        <f t="shared" si="7"/>
        <v>0</v>
      </c>
      <c r="B13" s="12"/>
      <c r="C13" s="12"/>
      <c r="D13" s="18"/>
      <c r="E13" s="18"/>
      <c r="F13" s="18"/>
      <c r="G13" s="18"/>
      <c r="H13" s="22"/>
      <c r="I13" s="22"/>
      <c r="J13" s="22"/>
      <c r="K13" s="22"/>
      <c r="L13" s="22"/>
      <c r="M13" s="22"/>
      <c r="N13" s="22"/>
    </row>
    <row r="14" spans="1:14" ht="15.75" customHeight="1">
      <c r="A14" s="10">
        <f t="shared" si="7"/>
        <v>0</v>
      </c>
      <c r="B14" s="11"/>
      <c r="C14" s="11"/>
      <c r="D14" s="17"/>
      <c r="E14" s="17"/>
      <c r="F14" s="17"/>
      <c r="G14" s="17"/>
      <c r="H14" s="21"/>
      <c r="I14" s="21"/>
      <c r="J14" s="21"/>
      <c r="K14" s="21"/>
      <c r="L14" s="21"/>
      <c r="M14" s="21"/>
      <c r="N14" s="21"/>
    </row>
    <row r="15" spans="1:14" ht="15.75" customHeight="1">
      <c r="A15" s="10">
        <f t="shared" si="7"/>
        <v>0</v>
      </c>
      <c r="B15" s="12"/>
      <c r="C15" s="12"/>
      <c r="D15" s="18"/>
      <c r="E15" s="18"/>
      <c r="F15" s="18"/>
      <c r="G15" s="18"/>
      <c r="H15" s="22"/>
      <c r="I15" s="22"/>
      <c r="J15" s="22"/>
      <c r="K15" s="22"/>
      <c r="L15" s="22"/>
      <c r="M15" s="22"/>
      <c r="N15" s="22"/>
    </row>
    <row r="16" spans="1:14" ht="15.75" customHeight="1">
      <c r="A16" s="10">
        <f t="shared" si="7"/>
        <v>0</v>
      </c>
      <c r="B16" s="11"/>
      <c r="C16" s="11"/>
      <c r="D16" s="17"/>
      <c r="E16" s="17"/>
      <c r="F16" s="17"/>
      <c r="G16" s="17"/>
      <c r="H16" s="21"/>
      <c r="I16" s="21"/>
      <c r="J16" s="21"/>
      <c r="K16" s="21"/>
      <c r="L16" s="21"/>
      <c r="M16" s="21"/>
      <c r="N16" s="21"/>
    </row>
    <row r="17" spans="1:14" ht="15.75" customHeight="1">
      <c r="A17" s="10">
        <f t="shared" si="7"/>
        <v>0</v>
      </c>
      <c r="B17" s="12"/>
      <c r="C17" s="12"/>
      <c r="D17" s="18"/>
      <c r="E17" s="18"/>
      <c r="F17" s="18"/>
      <c r="G17" s="18"/>
      <c r="H17" s="22"/>
      <c r="I17" s="22"/>
      <c r="J17" s="22"/>
      <c r="K17" s="22"/>
      <c r="L17" s="22"/>
      <c r="M17" s="22"/>
      <c r="N17" s="22"/>
    </row>
    <row r="18" spans="1:14" ht="15.75" customHeight="1">
      <c r="A18" s="10">
        <f t="shared" si="7"/>
        <v>0</v>
      </c>
      <c r="B18" s="11"/>
      <c r="C18" s="11"/>
      <c r="D18" s="17"/>
      <c r="E18" s="17"/>
      <c r="F18" s="17"/>
      <c r="G18" s="17"/>
      <c r="H18" s="21"/>
      <c r="I18" s="21"/>
      <c r="J18" s="21"/>
      <c r="K18" s="21"/>
      <c r="L18" s="21"/>
      <c r="M18" s="21"/>
      <c r="N18" s="21"/>
    </row>
    <row r="19" spans="1:14" ht="15.75" customHeight="1">
      <c r="A19" s="10">
        <f t="shared" si="7"/>
        <v>0</v>
      </c>
      <c r="B19" s="12"/>
      <c r="C19" s="12"/>
      <c r="D19" s="18"/>
      <c r="E19" s="18"/>
      <c r="F19" s="18"/>
      <c r="G19" s="18"/>
      <c r="H19" s="22"/>
      <c r="I19" s="22"/>
      <c r="J19" s="22"/>
      <c r="K19" s="22"/>
      <c r="L19" s="22"/>
      <c r="M19" s="22"/>
      <c r="N19" s="22"/>
    </row>
    <row r="20" spans="1:14" ht="15.75" customHeight="1">
      <c r="A20" s="10">
        <f t="shared" si="7"/>
        <v>0</v>
      </c>
      <c r="B20" s="11"/>
      <c r="C20" s="11"/>
      <c r="D20" s="17"/>
      <c r="E20" s="17"/>
      <c r="F20" s="17"/>
      <c r="G20" s="17"/>
      <c r="H20" s="21"/>
      <c r="I20" s="21"/>
      <c r="J20" s="21"/>
      <c r="K20" s="21"/>
      <c r="L20" s="21"/>
      <c r="M20" s="21"/>
      <c r="N20" s="21"/>
    </row>
    <row r="21" spans="1:14" ht="15.75" customHeight="1">
      <c r="A21" s="10">
        <f t="shared" si="7"/>
        <v>0</v>
      </c>
      <c r="B21" s="12"/>
      <c r="C21" s="12"/>
      <c r="D21" s="18"/>
      <c r="E21" s="18"/>
      <c r="F21" s="18"/>
      <c r="G21" s="18"/>
      <c r="H21" s="22"/>
      <c r="I21" s="22"/>
      <c r="J21" s="22"/>
      <c r="K21" s="22"/>
      <c r="L21" s="22"/>
      <c r="M21" s="22"/>
      <c r="N21" s="22"/>
    </row>
    <row r="22" spans="1:14" ht="15.75" customHeight="1">
      <c r="A22" s="10">
        <f t="shared" si="7"/>
        <v>0</v>
      </c>
      <c r="B22" s="11"/>
      <c r="C22" s="11"/>
      <c r="D22" s="17"/>
      <c r="E22" s="17"/>
      <c r="F22" s="17"/>
      <c r="G22" s="17"/>
      <c r="H22" s="21"/>
      <c r="I22" s="21"/>
      <c r="J22" s="21"/>
      <c r="K22" s="21"/>
      <c r="L22" s="21"/>
      <c r="M22" s="21"/>
      <c r="N22" s="21"/>
    </row>
    <row r="23" spans="1:14" ht="15.75" customHeight="1">
      <c r="A23" s="10">
        <f t="shared" si="7"/>
        <v>0</v>
      </c>
      <c r="B23" s="12"/>
      <c r="C23" s="12"/>
      <c r="D23" s="18"/>
      <c r="E23" s="18"/>
      <c r="F23" s="18"/>
      <c r="G23" s="18"/>
      <c r="H23" s="22"/>
      <c r="I23" s="22"/>
      <c r="J23" s="22"/>
      <c r="K23" s="22"/>
      <c r="L23" s="22"/>
      <c r="M23" s="22"/>
      <c r="N23" s="22"/>
    </row>
    <row r="24" spans="1:14" ht="15.75" customHeight="1">
      <c r="A24" s="10">
        <f t="shared" si="7"/>
        <v>0</v>
      </c>
      <c r="B24" s="11"/>
      <c r="C24" s="11"/>
      <c r="D24" s="17"/>
      <c r="E24" s="17"/>
      <c r="F24" s="17"/>
      <c r="G24" s="17"/>
      <c r="H24" s="21"/>
      <c r="I24" s="21"/>
      <c r="J24" s="21"/>
      <c r="K24" s="21"/>
      <c r="L24" s="21"/>
      <c r="M24" s="21"/>
      <c r="N24" s="21"/>
    </row>
    <row r="25" spans="1:14" ht="15.75" customHeight="1">
      <c r="A25" s="10">
        <f t="shared" si="7"/>
        <v>0</v>
      </c>
      <c r="B25" s="12"/>
      <c r="C25" s="12"/>
      <c r="D25" s="18"/>
      <c r="E25" s="18"/>
      <c r="F25" s="18"/>
      <c r="G25" s="18"/>
      <c r="H25" s="22"/>
      <c r="I25" s="22"/>
      <c r="J25" s="22"/>
      <c r="K25" s="22"/>
      <c r="L25" s="22"/>
      <c r="M25" s="22"/>
      <c r="N25" s="22"/>
    </row>
    <row r="26" spans="1:14" ht="15.75" customHeight="1">
      <c r="A26" s="10">
        <f t="shared" si="7"/>
        <v>0</v>
      </c>
      <c r="B26" s="11"/>
      <c r="C26" s="11"/>
      <c r="D26" s="17"/>
      <c r="E26" s="17"/>
      <c r="F26" s="17"/>
      <c r="G26" s="17"/>
      <c r="H26" s="21"/>
      <c r="I26" s="21"/>
      <c r="J26" s="21"/>
      <c r="K26" s="21"/>
      <c r="L26" s="21"/>
      <c r="M26" s="21"/>
      <c r="N26" s="21"/>
    </row>
    <row r="27" spans="1:14" ht="15.75" customHeight="1">
      <c r="A27" s="10">
        <f t="shared" si="7"/>
        <v>0</v>
      </c>
      <c r="B27" s="12"/>
      <c r="C27" s="12"/>
      <c r="D27" s="18"/>
      <c r="E27" s="18"/>
      <c r="F27" s="18"/>
      <c r="G27" s="18"/>
      <c r="H27" s="22"/>
      <c r="I27" s="22"/>
      <c r="J27" s="22"/>
      <c r="K27" s="22"/>
      <c r="L27" s="22"/>
      <c r="M27" s="22"/>
      <c r="N27" s="22"/>
    </row>
    <row r="28" spans="1:14" ht="15.75" customHeight="1">
      <c r="A28" s="10">
        <f t="shared" si="7"/>
        <v>0</v>
      </c>
      <c r="B28" s="11"/>
      <c r="C28" s="11"/>
      <c r="D28" s="17"/>
      <c r="E28" s="17"/>
      <c r="F28" s="17"/>
      <c r="G28" s="17"/>
      <c r="H28" s="21"/>
      <c r="I28" s="21"/>
      <c r="J28" s="21"/>
      <c r="K28" s="21"/>
      <c r="L28" s="21"/>
      <c r="M28" s="21"/>
      <c r="N28" s="21"/>
    </row>
    <row r="29" spans="1:14" ht="15.75" customHeight="1">
      <c r="A29" s="10">
        <f t="shared" si="7"/>
        <v>0</v>
      </c>
      <c r="B29" s="12"/>
      <c r="C29" s="12"/>
      <c r="D29" s="18"/>
      <c r="E29" s="18"/>
      <c r="F29" s="18"/>
      <c r="G29" s="18"/>
      <c r="H29" s="22"/>
      <c r="I29" s="22"/>
      <c r="J29" s="22"/>
      <c r="K29" s="22"/>
      <c r="L29" s="22"/>
      <c r="M29" s="22"/>
      <c r="N29" s="22"/>
    </row>
    <row r="30" spans="1:14" ht="15.75" customHeight="1">
      <c r="A30" s="10">
        <f t="shared" si="7"/>
        <v>0</v>
      </c>
      <c r="B30" s="11"/>
      <c r="C30" s="11"/>
      <c r="D30" s="17"/>
      <c r="E30" s="17"/>
      <c r="F30" s="17"/>
      <c r="G30" s="17"/>
      <c r="H30" s="21"/>
      <c r="I30" s="21"/>
      <c r="J30" s="21"/>
      <c r="K30" s="21"/>
      <c r="L30" s="21"/>
      <c r="M30" s="21"/>
      <c r="N30" s="21"/>
    </row>
    <row r="31" spans="1:14" ht="15.75" customHeight="1">
      <c r="A31" s="10">
        <f t="shared" si="7"/>
        <v>0</v>
      </c>
      <c r="B31" s="12"/>
      <c r="C31" s="12"/>
      <c r="D31" s="18"/>
      <c r="E31" s="18"/>
      <c r="F31" s="18"/>
      <c r="G31" s="18"/>
      <c r="H31" s="22"/>
      <c r="I31" s="22"/>
      <c r="J31" s="22"/>
      <c r="K31" s="22"/>
      <c r="L31" s="22"/>
      <c r="M31" s="22"/>
      <c r="N31" s="22"/>
    </row>
    <row r="32" spans="1:14" ht="15.75" customHeight="1">
      <c r="A32" s="10">
        <f t="shared" si="7"/>
        <v>0</v>
      </c>
      <c r="B32" s="11"/>
      <c r="C32" s="11"/>
      <c r="D32" s="17"/>
      <c r="E32" s="17"/>
      <c r="F32" s="17"/>
      <c r="G32" s="17"/>
      <c r="H32" s="21"/>
      <c r="I32" s="21"/>
      <c r="J32" s="21"/>
      <c r="K32" s="21"/>
      <c r="L32" s="21"/>
      <c r="M32" s="21"/>
      <c r="N32" s="21"/>
    </row>
    <row r="33" spans="1:14" ht="15.75" customHeight="1">
      <c r="A33" s="10">
        <f t="shared" si="7"/>
        <v>0</v>
      </c>
      <c r="B33" s="12"/>
      <c r="C33" s="12"/>
      <c r="D33" s="18"/>
      <c r="E33" s="18"/>
      <c r="F33" s="18"/>
      <c r="G33" s="18"/>
      <c r="H33" s="22"/>
      <c r="I33" s="22"/>
      <c r="J33" s="22"/>
      <c r="K33" s="22"/>
      <c r="L33" s="22"/>
      <c r="M33" s="22"/>
      <c r="N33" s="22"/>
    </row>
    <row r="34" spans="1:14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/>
    </row>
    <row r="35" spans="1:14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2"/>
    </row>
    <row r="36" spans="1:14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/>
    </row>
    <row r="37" spans="1:14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2"/>
    </row>
    <row r="38" spans="1:14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/>
    </row>
    <row r="39" spans="1:14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2"/>
    </row>
    <row r="40" spans="1:14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/>
    </row>
    <row r="41" spans="1:14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2"/>
    </row>
    <row r="42" spans="1:14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/>
    </row>
    <row r="43" spans="1:14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2"/>
    </row>
    <row r="44" spans="1:14" ht="15.75" customHeight="1">
      <c r="A44" s="10">
        <f t="shared" ref="A44:A75" si="8">COUNTIF(H44:H131,"&gt;0")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/>
    </row>
    <row r="45" spans="1:14" ht="15.75" customHeight="1">
      <c r="A45" s="10">
        <f t="shared" si="8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2"/>
    </row>
    <row r="46" spans="1:14" ht="15.75" customHeight="1">
      <c r="A46" s="10">
        <f t="shared" si="8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/>
    </row>
    <row r="47" spans="1:14" ht="15.75" customHeight="1">
      <c r="A47" s="10">
        <f t="shared" si="8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2"/>
    </row>
    <row r="48" spans="1:14" ht="15.75" customHeight="1">
      <c r="A48" s="10">
        <f t="shared" si="8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/>
    </row>
    <row r="49" spans="1:14" ht="15.75" customHeight="1">
      <c r="A49" s="10">
        <f t="shared" si="8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2"/>
    </row>
    <row r="50" spans="1:14" ht="15.75" customHeight="1">
      <c r="A50" s="10">
        <f t="shared" si="8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/>
    </row>
    <row r="51" spans="1:14" ht="15.75" customHeight="1">
      <c r="A51" s="10">
        <f t="shared" si="8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2"/>
    </row>
    <row r="52" spans="1:14" ht="13" customHeight="1">
      <c r="A52" s="10">
        <f t="shared" si="8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/>
    </row>
    <row r="53" spans="1:14" ht="13" customHeight="1">
      <c r="A53" s="10">
        <f t="shared" si="8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2"/>
    </row>
    <row r="54" spans="1:14" ht="13" customHeight="1">
      <c r="A54" s="10">
        <f t="shared" si="8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/>
    </row>
    <row r="55" spans="1:14" ht="13" customHeight="1">
      <c r="A55" s="10">
        <f t="shared" si="8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2"/>
    </row>
    <row r="56" spans="1:14" ht="13" customHeight="1">
      <c r="A56" s="10">
        <f t="shared" si="8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/>
    </row>
    <row r="57" spans="1:14" ht="13" customHeight="1">
      <c r="A57" s="10">
        <f t="shared" si="8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2"/>
    </row>
    <row r="58" spans="1:14" ht="13" customHeight="1">
      <c r="A58" s="10">
        <f t="shared" si="8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/>
    </row>
    <row r="59" spans="1:14" ht="13" customHeight="1">
      <c r="A59" s="10">
        <f t="shared" si="8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2"/>
    </row>
    <row r="60" spans="1:14" ht="13" customHeight="1">
      <c r="A60" s="10">
        <f t="shared" si="8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/>
    </row>
    <row r="61" spans="1:14" ht="13" customHeight="1">
      <c r="A61" s="10">
        <f t="shared" si="8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2"/>
    </row>
    <row r="62" spans="1:14" ht="13" customHeight="1">
      <c r="A62" s="10">
        <f t="shared" si="8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/>
    </row>
    <row r="63" spans="1:14" ht="13" customHeight="1">
      <c r="A63" s="10">
        <f t="shared" si="8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2"/>
    </row>
    <row r="64" spans="1:14" ht="13" customHeight="1">
      <c r="A64" s="10">
        <f t="shared" si="8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/>
    </row>
    <row r="65" spans="1:14" ht="13" customHeight="1">
      <c r="A65" s="10">
        <f t="shared" si="8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2"/>
    </row>
    <row r="66" spans="1:14" ht="13" customHeight="1">
      <c r="A66" s="10">
        <f t="shared" si="8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/>
    </row>
    <row r="67" spans="1:14" ht="13" customHeight="1">
      <c r="A67" s="10">
        <f t="shared" si="8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2"/>
    </row>
    <row r="68" spans="1:14" ht="13" customHeight="1">
      <c r="A68" s="10">
        <f t="shared" si="8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/>
    </row>
    <row r="69" spans="1:14" ht="13" customHeight="1">
      <c r="A69" s="10">
        <f t="shared" ref="A69:A100" si="9">COUNTIF(H69:H158,"&gt;0")</f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2"/>
    </row>
    <row r="70" spans="1:14" ht="13" customHeight="1">
      <c r="A70" s="10">
        <f t="shared" si="9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/>
    </row>
    <row r="71" spans="1:14" ht="13" customHeight="1">
      <c r="A71" s="10">
        <f t="shared" si="9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2"/>
    </row>
    <row r="72" spans="1:14" ht="13" customHeight="1">
      <c r="A72" s="10">
        <f t="shared" si="9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/>
    </row>
    <row r="73" spans="1:14" ht="13" customHeight="1">
      <c r="A73" s="10">
        <f t="shared" si="9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2"/>
    </row>
    <row r="74" spans="1:14" ht="13" customHeight="1">
      <c r="A74" s="10">
        <f t="shared" si="9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/>
    </row>
    <row r="75" spans="1:14" ht="13" customHeight="1">
      <c r="A75" s="10">
        <f t="shared" si="9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2"/>
    </row>
    <row r="76" spans="1:14" ht="13" customHeight="1">
      <c r="A76" s="10">
        <f t="shared" si="9"/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/>
    </row>
    <row r="77" spans="1:14" ht="13" customHeight="1">
      <c r="A77" s="10">
        <f t="shared" si="9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2"/>
    </row>
    <row r="78" spans="1:14" ht="13" customHeight="1">
      <c r="A78" s="10">
        <f t="shared" si="9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/>
    </row>
    <row r="79" spans="1:14" ht="13" customHeight="1">
      <c r="A79" s="10">
        <f t="shared" si="9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2"/>
    </row>
    <row r="80" spans="1:14" ht="13" customHeight="1">
      <c r="A80" s="10">
        <f t="shared" si="9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/>
    </row>
    <row r="81" spans="1:14" ht="13" customHeight="1">
      <c r="A81" s="10">
        <f t="shared" si="9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2"/>
    </row>
    <row r="82" spans="1:14" ht="13" customHeight="1">
      <c r="A82" s="10">
        <f t="shared" si="9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2"/>
    </row>
    <row r="83" spans="1:14" ht="13" customHeight="1">
      <c r="A83" s="10">
        <f t="shared" si="9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/>
    </row>
    <row r="84" spans="1:14" ht="13" customHeight="1">
      <c r="A84" s="10">
        <f t="shared" si="9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2"/>
    </row>
    <row r="85" spans="1:14" ht="13" customHeight="1">
      <c r="A85" s="10">
        <f t="shared" si="9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2"/>
    </row>
    <row r="86" spans="1:14" ht="15" customHeight="1">
      <c r="A86" s="10">
        <f t="shared" si="9"/>
        <v>0</v>
      </c>
      <c r="B86" s="13"/>
      <c r="C86" s="13"/>
    </row>
    <row r="87" spans="1:14" ht="15" customHeight="1">
      <c r="A87" s="10">
        <f t="shared" si="9"/>
        <v>0</v>
      </c>
      <c r="B87" s="13"/>
      <c r="C87" s="13"/>
    </row>
    <row r="88" spans="1:14" ht="13" customHeight="1">
      <c r="A88" s="10">
        <f t="shared" si="9"/>
        <v>0</v>
      </c>
    </row>
    <row r="89" spans="1:14" ht="13" customHeight="1">
      <c r="A89" s="10">
        <f t="shared" si="9"/>
        <v>0</v>
      </c>
    </row>
    <row r="90" spans="1:14" ht="13" customHeight="1">
      <c r="A90" s="10">
        <f t="shared" si="9"/>
        <v>0</v>
      </c>
    </row>
    <row r="91" spans="1:14" ht="13" customHeight="1">
      <c r="A91" s="10">
        <f t="shared" si="9"/>
        <v>0</v>
      </c>
    </row>
    <row r="92" spans="1:14" ht="13" customHeight="1">
      <c r="A92" s="10">
        <f t="shared" si="9"/>
        <v>0</v>
      </c>
    </row>
    <row r="93" spans="1:14" ht="13" customHeight="1">
      <c r="A93" s="10">
        <f t="shared" si="9"/>
        <v>0</v>
      </c>
    </row>
    <row r="94" spans="1:14" ht="13" customHeight="1">
      <c r="A94" s="10">
        <f t="shared" si="9"/>
        <v>0</v>
      </c>
    </row>
    <row r="95" spans="1:14" ht="13" customHeight="1">
      <c r="A95" s="10">
        <f t="shared" si="9"/>
        <v>0</v>
      </c>
    </row>
    <row r="96" spans="1:14" ht="13" customHeight="1">
      <c r="A96" s="10">
        <f t="shared" si="9"/>
        <v>0</v>
      </c>
    </row>
    <row r="97" spans="1:1" ht="13" customHeight="1">
      <c r="A97" s="10">
        <f t="shared" si="9"/>
        <v>0</v>
      </c>
    </row>
    <row r="98" spans="1:1" ht="13" customHeight="1">
      <c r="A98" s="10">
        <f t="shared" si="9"/>
        <v>0</v>
      </c>
    </row>
    <row r="99" spans="1:1" ht="13" customHeight="1">
      <c r="A99" s="10">
        <f t="shared" si="9"/>
        <v>0</v>
      </c>
    </row>
    <row r="100" spans="1:1" ht="13" customHeight="1">
      <c r="A100" s="10">
        <f t="shared" si="9"/>
        <v>0</v>
      </c>
    </row>
    <row r="101" spans="1:1" ht="13" customHeight="1">
      <c r="A101" s="10">
        <f t="shared" ref="A101:A132" si="10">COUNTIF(H101:H190,"&gt;0")</f>
        <v>0</v>
      </c>
    </row>
    <row r="102" spans="1:1" ht="13" customHeight="1">
      <c r="A102" s="10">
        <f t="shared" si="10"/>
        <v>0</v>
      </c>
    </row>
    <row r="103" spans="1:1" ht="13" customHeight="1">
      <c r="A103" s="10">
        <f t="shared" si="10"/>
        <v>0</v>
      </c>
    </row>
    <row r="104" spans="1:1" ht="13" customHeight="1">
      <c r="A104" s="10">
        <f t="shared" si="10"/>
        <v>0</v>
      </c>
    </row>
    <row r="105" spans="1:1" ht="13" customHeight="1">
      <c r="A105" s="10">
        <f t="shared" si="10"/>
        <v>0</v>
      </c>
    </row>
    <row r="106" spans="1:1" ht="13" customHeight="1">
      <c r="A106" s="10">
        <f t="shared" si="10"/>
        <v>0</v>
      </c>
    </row>
    <row r="107" spans="1:1" ht="13" customHeight="1">
      <c r="A107" s="10">
        <f t="shared" si="10"/>
        <v>0</v>
      </c>
    </row>
    <row r="108" spans="1:1" ht="13" customHeight="1">
      <c r="A108" s="10">
        <f t="shared" si="10"/>
        <v>0</v>
      </c>
    </row>
    <row r="109" spans="1:1" ht="13" customHeight="1">
      <c r="A109" s="10">
        <f t="shared" si="10"/>
        <v>0</v>
      </c>
    </row>
    <row r="110" spans="1:1" ht="13" customHeight="1">
      <c r="A110" s="10">
        <f t="shared" si="10"/>
        <v>0</v>
      </c>
    </row>
    <row r="111" spans="1:1" ht="13" customHeight="1">
      <c r="A111" s="10">
        <f t="shared" si="10"/>
        <v>0</v>
      </c>
    </row>
    <row r="112" spans="1:1" ht="13" customHeight="1">
      <c r="A112" s="10">
        <f t="shared" si="10"/>
        <v>0</v>
      </c>
    </row>
    <row r="113" spans="1:1" ht="13" customHeight="1">
      <c r="A113" s="10">
        <f t="shared" si="10"/>
        <v>0</v>
      </c>
    </row>
    <row r="114" spans="1:1" ht="13" customHeight="1">
      <c r="A114" s="10">
        <f t="shared" si="10"/>
        <v>0</v>
      </c>
    </row>
    <row r="115" spans="1:1" ht="13" customHeight="1">
      <c r="A115" s="10">
        <f t="shared" si="10"/>
        <v>0</v>
      </c>
    </row>
    <row r="116" spans="1:1" ht="13" customHeight="1">
      <c r="A116" s="10">
        <f t="shared" si="10"/>
        <v>0</v>
      </c>
    </row>
    <row r="117" spans="1:1" ht="13" customHeight="1">
      <c r="A117" s="10">
        <f t="shared" si="10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hyperlinks>
    <hyperlink ref="B9" r:id="rId1" xr:uid="{00000000-0004-0000-7A00-000000000000}"/>
    <hyperlink ref="B9" r:id="rId2" xr:uid="{00000000-0004-0000-7A00-000001000000}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260">
    <outlinePr summaryBelow="0" summaryRight="0"/>
  </sheetPr>
  <dimension ref="A1:Q1002"/>
  <sheetViews>
    <sheetView workbookViewId="0">
      <selection activeCell="K3" sqref="K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15.5</v>
      </c>
      <c r="I2" s="5">
        <v>65.5</v>
      </c>
      <c r="J2" s="5">
        <v>0.5</v>
      </c>
      <c r="K2" s="2">
        <v>6.5</v>
      </c>
      <c r="L2" s="2">
        <v>40.5</v>
      </c>
      <c r="M2" s="2">
        <v>0.5</v>
      </c>
      <c r="N2" s="5">
        <v>110.5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0.9</v>
      </c>
      <c r="I3" s="7">
        <f t="shared" si="1"/>
        <v>0.6</v>
      </c>
      <c r="J3" s="7">
        <f t="shared" si="1"/>
        <v>0.4</v>
      </c>
      <c r="K3" s="7">
        <f t="shared" si="1"/>
        <v>0.6</v>
      </c>
      <c r="L3" s="7">
        <f t="shared" si="1"/>
        <v>0.6</v>
      </c>
      <c r="M3" s="7">
        <f t="shared" si="1"/>
        <v>0.8</v>
      </c>
      <c r="N3" s="7">
        <f t="shared" si="1"/>
        <v>0.7</v>
      </c>
      <c r="O3" s="7">
        <f t="shared" si="1"/>
        <v>0.8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O4" si="2">IF(H3&gt;0.5, 100/(1-1/H3),100/H3-100)</f>
        <v>-899.99999999999955</v>
      </c>
      <c r="I4" s="8">
        <f t="shared" si="2"/>
        <v>-149.99999999999997</v>
      </c>
      <c r="J4" s="8">
        <f t="shared" si="2"/>
        <v>150</v>
      </c>
      <c r="K4" s="8">
        <f t="shared" si="2"/>
        <v>-149.99999999999997</v>
      </c>
      <c r="L4" s="8">
        <f t="shared" si="2"/>
        <v>-149.99999999999997</v>
      </c>
      <c r="M4" s="8">
        <f t="shared" si="2"/>
        <v>-400</v>
      </c>
      <c r="N4" s="8">
        <f t="shared" si="2"/>
        <v>-233.33333333333331</v>
      </c>
      <c r="O4" s="8">
        <f t="shared" si="2"/>
        <v>-400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1</v>
      </c>
      <c r="I5" s="7">
        <f t="shared" si="3"/>
        <v>0.6</v>
      </c>
      <c r="J5" s="7">
        <f t="shared" si="3"/>
        <v>0.4</v>
      </c>
      <c r="K5" s="7">
        <f t="shared" si="3"/>
        <v>0.6</v>
      </c>
      <c r="L5" s="7">
        <f t="shared" si="3"/>
        <v>0.6</v>
      </c>
      <c r="M5" s="7">
        <f t="shared" si="3"/>
        <v>1</v>
      </c>
      <c r="N5" s="7">
        <f t="shared" si="3"/>
        <v>0.8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 t="e">
        <f t="shared" ref="H6:O6" si="4">IF(H5&gt;0.5, 100/(1-1/H5),100/H5-100)</f>
        <v>#DIV/0!</v>
      </c>
      <c r="I6" s="8">
        <f t="shared" si="4"/>
        <v>-149.99999999999997</v>
      </c>
      <c r="J6" s="8">
        <f t="shared" si="4"/>
        <v>150</v>
      </c>
      <c r="K6" s="8">
        <f t="shared" si="4"/>
        <v>-149.99999999999997</v>
      </c>
      <c r="L6" s="8">
        <f t="shared" si="4"/>
        <v>-149.99999999999997</v>
      </c>
      <c r="M6" s="8" t="e">
        <f t="shared" si="4"/>
        <v>#DIV/0!</v>
      </c>
      <c r="N6" s="8">
        <f t="shared" si="4"/>
        <v>-400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0.8</v>
      </c>
      <c r="I7" s="7">
        <f t="shared" si="5"/>
        <v>0.6</v>
      </c>
      <c r="J7" s="7">
        <f t="shared" si="5"/>
        <v>0.4</v>
      </c>
      <c r="K7" s="7">
        <f t="shared" si="5"/>
        <v>0.6</v>
      </c>
      <c r="L7" s="7">
        <f t="shared" si="5"/>
        <v>0.6</v>
      </c>
      <c r="M7" s="7">
        <f t="shared" si="5"/>
        <v>0.6</v>
      </c>
      <c r="N7" s="7">
        <f t="shared" si="5"/>
        <v>0.6</v>
      </c>
      <c r="O7" s="7">
        <f t="shared" si="5"/>
        <v>0.6</v>
      </c>
    </row>
    <row r="8" spans="1:17" ht="15.75" customHeight="1">
      <c r="A8" s="1"/>
      <c r="B8" t="s">
        <v>3088</v>
      </c>
      <c r="F8" s="8"/>
      <c r="G8" s="3" t="s">
        <v>2318</v>
      </c>
      <c r="H8" s="8">
        <f t="shared" ref="H8:O8" si="6">IF(H7&gt;0.5, 100/(1-1/H7),100/H7-100)</f>
        <v>-400</v>
      </c>
      <c r="I8" s="8">
        <f t="shared" si="6"/>
        <v>-149.99999999999997</v>
      </c>
      <c r="J8" s="8">
        <f t="shared" si="6"/>
        <v>150</v>
      </c>
      <c r="K8" s="8">
        <f t="shared" si="6"/>
        <v>-149.99999999999997</v>
      </c>
      <c r="L8" s="8">
        <f t="shared" si="6"/>
        <v>-149.99999999999997</v>
      </c>
      <c r="M8" s="8">
        <f t="shared" si="6"/>
        <v>-149.99999999999997</v>
      </c>
      <c r="N8" s="8">
        <f t="shared" si="6"/>
        <v>-149.99999999999997</v>
      </c>
      <c r="O8" s="8">
        <f t="shared" si="6"/>
        <v>-149.99999999999997</v>
      </c>
    </row>
    <row r="9" spans="1:17" ht="15.75" customHeight="1">
      <c r="A9" s="1"/>
      <c r="B9" s="1" t="s">
        <v>3089</v>
      </c>
      <c r="C9" s="1"/>
      <c r="D9" s="14"/>
      <c r="E9" s="14"/>
      <c r="F9" s="14"/>
      <c r="G9" s="23" t="s">
        <v>2321</v>
      </c>
      <c r="H9" s="24" t="e">
        <f>INDEX(espn!$F:$F,MATCH(B8,espn!$A:$A,0),1)</f>
        <v>#N/A</v>
      </c>
      <c r="I9" s="24" t="e">
        <f>INDEX(espn!$G:$G,MATCH(B8,espn!$A:$A,0),1)</f>
        <v>#N/A</v>
      </c>
      <c r="J9" s="24"/>
      <c r="K9" s="24" t="e">
        <f>INDEX(espn!$I:$I,MATCH(B8,espn!$A:$A,0),1)</f>
        <v>#N/A</v>
      </c>
      <c r="L9" s="24" t="e">
        <f>INDEX(espn!$J:$J,MATCH(B8,espn!$A:$A,0),1)</f>
        <v>#N/A</v>
      </c>
      <c r="M9" s="24"/>
      <c r="N9" s="24" t="e">
        <f>I9+L9</f>
        <v>#N/A</v>
      </c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22</v>
      </c>
      <c r="B12" s="11" t="s">
        <v>2521</v>
      </c>
      <c r="C12" s="11" t="s">
        <v>2403</v>
      </c>
      <c r="D12" s="17">
        <v>0</v>
      </c>
      <c r="E12" s="17" t="s">
        <v>792</v>
      </c>
      <c r="F12" s="17" t="s">
        <v>2863</v>
      </c>
      <c r="G12" s="17" t="s">
        <v>2502</v>
      </c>
      <c r="H12" s="21">
        <v>10</v>
      </c>
      <c r="I12" s="21">
        <v>23</v>
      </c>
      <c r="J12" s="21">
        <v>1</v>
      </c>
      <c r="K12" s="21">
        <v>1</v>
      </c>
      <c r="L12" s="21">
        <v>10</v>
      </c>
      <c r="M12" s="21">
        <v>0</v>
      </c>
      <c r="N12" s="21">
        <f t="shared" ref="N12:N43" si="8">L12+I12</f>
        <v>33</v>
      </c>
      <c r="O12">
        <f t="shared" ref="O12:O43" si="9">M12+J12</f>
        <v>1</v>
      </c>
    </row>
    <row r="13" spans="1:17" ht="15.75" customHeight="1">
      <c r="A13" s="10">
        <f t="shared" si="7"/>
        <v>21</v>
      </c>
      <c r="B13" s="12" t="s">
        <v>2550</v>
      </c>
      <c r="C13" s="12" t="s">
        <v>2403</v>
      </c>
      <c r="D13" s="18" t="s">
        <v>2342</v>
      </c>
      <c r="E13" s="18" t="s">
        <v>2370</v>
      </c>
      <c r="F13" s="18" t="s">
        <v>2864</v>
      </c>
      <c r="G13" s="18" t="s">
        <v>2576</v>
      </c>
      <c r="H13" s="22">
        <v>11</v>
      </c>
      <c r="I13" s="22">
        <v>43</v>
      </c>
      <c r="J13" s="22">
        <v>0</v>
      </c>
      <c r="K13" s="22">
        <v>4</v>
      </c>
      <c r="L13" s="22">
        <v>62</v>
      </c>
      <c r="M13" s="22">
        <v>1</v>
      </c>
      <c r="N13" s="21">
        <f t="shared" si="8"/>
        <v>105</v>
      </c>
      <c r="O13">
        <f t="shared" si="9"/>
        <v>1</v>
      </c>
    </row>
    <row r="14" spans="1:17" ht="15.75" customHeight="1">
      <c r="A14" s="10">
        <f t="shared" si="7"/>
        <v>20</v>
      </c>
      <c r="B14" s="11" t="s">
        <v>2503</v>
      </c>
      <c r="C14" s="11" t="s">
        <v>2403</v>
      </c>
      <c r="D14" s="17">
        <v>0</v>
      </c>
      <c r="E14" s="17" t="s">
        <v>2410</v>
      </c>
      <c r="F14" s="17" t="s">
        <v>2461</v>
      </c>
      <c r="G14" s="17" t="s">
        <v>2565</v>
      </c>
      <c r="H14" s="21">
        <v>16</v>
      </c>
      <c r="I14" s="21">
        <v>71</v>
      </c>
      <c r="J14" s="21">
        <v>0</v>
      </c>
      <c r="K14" s="21">
        <v>4</v>
      </c>
      <c r="L14" s="21">
        <v>35</v>
      </c>
      <c r="M14" s="21">
        <v>0</v>
      </c>
      <c r="N14" s="21">
        <f t="shared" si="8"/>
        <v>106</v>
      </c>
      <c r="O14">
        <f t="shared" si="9"/>
        <v>0</v>
      </c>
    </row>
    <row r="15" spans="1:17" ht="15.75" customHeight="1">
      <c r="A15" s="10">
        <f t="shared" si="7"/>
        <v>19</v>
      </c>
      <c r="B15" s="12" t="s">
        <v>2506</v>
      </c>
      <c r="C15" s="12" t="s">
        <v>2403</v>
      </c>
      <c r="D15" s="18">
        <v>0</v>
      </c>
      <c r="E15" s="18" t="s">
        <v>2355</v>
      </c>
      <c r="F15" s="18" t="s">
        <v>2374</v>
      </c>
      <c r="G15" s="18" t="s">
        <v>2576</v>
      </c>
      <c r="H15" s="22">
        <v>8</v>
      </c>
      <c r="I15" s="22">
        <v>15</v>
      </c>
      <c r="J15" s="22">
        <v>0</v>
      </c>
      <c r="K15" s="22">
        <v>11</v>
      </c>
      <c r="L15" s="22">
        <v>96</v>
      </c>
      <c r="M15" s="22">
        <v>0</v>
      </c>
      <c r="N15" s="21">
        <f t="shared" si="8"/>
        <v>111</v>
      </c>
      <c r="O15">
        <f t="shared" si="9"/>
        <v>0</v>
      </c>
    </row>
    <row r="16" spans="1:17" ht="15.75" customHeight="1">
      <c r="A16" s="10">
        <f t="shared" si="7"/>
        <v>18</v>
      </c>
      <c r="B16" s="11" t="s">
        <v>2419</v>
      </c>
      <c r="C16" s="11" t="s">
        <v>2403</v>
      </c>
      <c r="D16" s="17" t="s">
        <v>2342</v>
      </c>
      <c r="E16" s="17" t="s">
        <v>2558</v>
      </c>
      <c r="F16" s="17" t="s">
        <v>2965</v>
      </c>
      <c r="G16" s="17" t="s">
        <v>2573</v>
      </c>
      <c r="H16" s="21">
        <v>11</v>
      </c>
      <c r="I16" s="21">
        <v>80</v>
      </c>
      <c r="J16" s="21">
        <v>2</v>
      </c>
      <c r="K16" s="21">
        <v>6</v>
      </c>
      <c r="L16" s="21">
        <v>30</v>
      </c>
      <c r="M16" s="21">
        <v>0</v>
      </c>
      <c r="N16" s="21">
        <f t="shared" si="8"/>
        <v>110</v>
      </c>
      <c r="O16">
        <f t="shared" si="9"/>
        <v>2</v>
      </c>
    </row>
    <row r="17" spans="1:15" ht="15.75" customHeight="1">
      <c r="A17" s="10">
        <f t="shared" si="7"/>
        <v>17</v>
      </c>
      <c r="B17" s="12" t="s">
        <v>2422</v>
      </c>
      <c r="C17" s="12" t="s">
        <v>2403</v>
      </c>
      <c r="D17" s="18" t="s">
        <v>2342</v>
      </c>
      <c r="E17" s="18" t="s">
        <v>792</v>
      </c>
      <c r="F17" s="18" t="s">
        <v>2966</v>
      </c>
      <c r="G17" s="18" t="s">
        <v>2556</v>
      </c>
      <c r="H17" s="22">
        <v>8</v>
      </c>
      <c r="I17" s="22">
        <v>39</v>
      </c>
      <c r="J17" s="22">
        <v>2</v>
      </c>
      <c r="K17" s="22">
        <v>2</v>
      </c>
      <c r="L17" s="22">
        <v>18</v>
      </c>
      <c r="M17" s="22">
        <v>0</v>
      </c>
      <c r="N17" s="21">
        <f t="shared" si="8"/>
        <v>57</v>
      </c>
      <c r="O17">
        <f t="shared" si="9"/>
        <v>2</v>
      </c>
    </row>
    <row r="18" spans="1:15" ht="15.75" customHeight="1">
      <c r="A18" s="10">
        <f t="shared" si="7"/>
        <v>16</v>
      </c>
      <c r="B18" s="11" t="s">
        <v>2732</v>
      </c>
      <c r="C18" s="11" t="s">
        <v>2403</v>
      </c>
      <c r="D18" s="17">
        <v>0</v>
      </c>
      <c r="E18" s="17" t="s">
        <v>2370</v>
      </c>
      <c r="F18" s="17" t="s">
        <v>2535</v>
      </c>
      <c r="G18" s="17" t="s">
        <v>2500</v>
      </c>
      <c r="H18" s="21">
        <v>7</v>
      </c>
      <c r="I18" s="21">
        <v>21</v>
      </c>
      <c r="J18" s="21">
        <v>1</v>
      </c>
      <c r="K18" s="21">
        <v>8</v>
      </c>
      <c r="L18" s="21">
        <v>34</v>
      </c>
      <c r="M18" s="21">
        <v>0</v>
      </c>
      <c r="N18" s="21">
        <f t="shared" si="8"/>
        <v>55</v>
      </c>
      <c r="O18">
        <f t="shared" si="9"/>
        <v>1</v>
      </c>
    </row>
    <row r="19" spans="1:15" ht="15.75" customHeight="1">
      <c r="A19" s="10">
        <f t="shared" si="7"/>
        <v>15</v>
      </c>
      <c r="B19" s="12" t="s">
        <v>2639</v>
      </c>
      <c r="C19" s="12" t="s">
        <v>2403</v>
      </c>
      <c r="D19" s="18">
        <v>0</v>
      </c>
      <c r="E19" s="18" t="s">
        <v>2496</v>
      </c>
      <c r="F19" s="18" t="s">
        <v>3079</v>
      </c>
      <c r="G19" s="18" t="s">
        <v>2576</v>
      </c>
      <c r="H19" s="22">
        <v>12</v>
      </c>
      <c r="I19" s="22">
        <v>16</v>
      </c>
      <c r="J19" s="22">
        <v>1</v>
      </c>
      <c r="K19" s="22">
        <v>5</v>
      </c>
      <c r="L19" s="22">
        <v>51</v>
      </c>
      <c r="M19" s="22">
        <v>1</v>
      </c>
      <c r="N19" s="21">
        <f t="shared" si="8"/>
        <v>67</v>
      </c>
      <c r="O19">
        <f t="shared" si="9"/>
        <v>2</v>
      </c>
    </row>
    <row r="20" spans="1:15" ht="15.75" customHeight="1">
      <c r="A20" s="10">
        <f t="shared" si="7"/>
        <v>14</v>
      </c>
      <c r="B20" s="11" t="s">
        <v>2641</v>
      </c>
      <c r="C20" s="11" t="s">
        <v>2403</v>
      </c>
      <c r="D20" s="17" t="s">
        <v>2342</v>
      </c>
      <c r="E20" s="17" t="s">
        <v>2647</v>
      </c>
      <c r="F20" s="17" t="s">
        <v>3080</v>
      </c>
      <c r="G20" s="17" t="s">
        <v>2860</v>
      </c>
      <c r="H20" s="21">
        <v>13</v>
      </c>
      <c r="I20" s="21">
        <v>79</v>
      </c>
      <c r="J20" s="21">
        <v>2</v>
      </c>
      <c r="K20" s="21">
        <v>9</v>
      </c>
      <c r="L20" s="21">
        <v>95</v>
      </c>
      <c r="M20" s="21">
        <v>0</v>
      </c>
      <c r="N20" s="21">
        <f t="shared" si="8"/>
        <v>174</v>
      </c>
      <c r="O20">
        <f t="shared" si="9"/>
        <v>2</v>
      </c>
    </row>
    <row r="21" spans="1:15" ht="15.75" customHeight="1">
      <c r="A21" s="10">
        <f t="shared" si="7"/>
        <v>13</v>
      </c>
      <c r="B21" s="12" t="s">
        <v>2642</v>
      </c>
      <c r="C21" s="12" t="s">
        <v>2403</v>
      </c>
      <c r="D21" s="18">
        <v>0</v>
      </c>
      <c r="E21" s="18" t="s">
        <v>2359</v>
      </c>
      <c r="F21" s="18" t="s">
        <v>3081</v>
      </c>
      <c r="G21" s="18" t="s">
        <v>2569</v>
      </c>
      <c r="H21" s="22">
        <v>6</v>
      </c>
      <c r="I21" s="22">
        <v>58</v>
      </c>
      <c r="J21" s="22">
        <v>0</v>
      </c>
      <c r="K21" s="22">
        <v>13</v>
      </c>
      <c r="L21" s="22">
        <v>139</v>
      </c>
      <c r="M21" s="22">
        <v>2</v>
      </c>
      <c r="N21" s="21">
        <f t="shared" si="8"/>
        <v>197</v>
      </c>
      <c r="O21">
        <f t="shared" si="9"/>
        <v>2</v>
      </c>
    </row>
    <row r="22" spans="1:15" ht="15.75" customHeight="1">
      <c r="A22" s="10">
        <f t="shared" si="7"/>
        <v>12</v>
      </c>
      <c r="B22" s="11" t="s">
        <v>2644</v>
      </c>
      <c r="C22" s="11" t="s">
        <v>2403</v>
      </c>
      <c r="D22" s="17" t="s">
        <v>2342</v>
      </c>
      <c r="E22" s="17" t="s">
        <v>2440</v>
      </c>
      <c r="F22" s="17" t="s">
        <v>3082</v>
      </c>
      <c r="G22" s="17" t="s">
        <v>2569</v>
      </c>
      <c r="H22" s="21">
        <v>19</v>
      </c>
      <c r="I22" s="21">
        <v>83</v>
      </c>
      <c r="J22" s="21">
        <v>1</v>
      </c>
      <c r="K22" s="21">
        <v>3</v>
      </c>
      <c r="L22" s="21">
        <v>36</v>
      </c>
      <c r="M22" s="21">
        <v>0</v>
      </c>
      <c r="N22" s="21">
        <f t="shared" si="8"/>
        <v>119</v>
      </c>
      <c r="O22">
        <f t="shared" si="9"/>
        <v>1</v>
      </c>
    </row>
    <row r="23" spans="1:15" ht="15.75" customHeight="1">
      <c r="A23" s="10">
        <f t="shared" si="7"/>
        <v>11</v>
      </c>
      <c r="B23" s="12" t="s">
        <v>2646</v>
      </c>
      <c r="C23" s="12" t="s">
        <v>2403</v>
      </c>
      <c r="D23" s="18">
        <v>0</v>
      </c>
      <c r="E23" s="18" t="s">
        <v>2352</v>
      </c>
      <c r="F23" s="18" t="s">
        <v>2363</v>
      </c>
      <c r="G23" s="18" t="s">
        <v>2571</v>
      </c>
      <c r="H23" s="22">
        <v>11</v>
      </c>
      <c r="I23" s="22">
        <v>45</v>
      </c>
      <c r="J23" s="22">
        <v>0</v>
      </c>
      <c r="K23" s="22">
        <v>8</v>
      </c>
      <c r="L23" s="22">
        <v>74</v>
      </c>
      <c r="M23" s="22">
        <v>0</v>
      </c>
      <c r="N23" s="21">
        <f t="shared" si="8"/>
        <v>119</v>
      </c>
      <c r="O23">
        <f t="shared" si="9"/>
        <v>0</v>
      </c>
    </row>
    <row r="24" spans="1:15" ht="15.75" customHeight="1">
      <c r="A24" s="10">
        <f t="shared" si="7"/>
        <v>10</v>
      </c>
      <c r="B24" s="11" t="s">
        <v>2888</v>
      </c>
      <c r="C24" s="11" t="s">
        <v>2403</v>
      </c>
      <c r="D24" s="17">
        <v>0</v>
      </c>
      <c r="E24" s="17" t="s">
        <v>792</v>
      </c>
      <c r="F24" s="17" t="s">
        <v>2360</v>
      </c>
      <c r="G24" s="17" t="s">
        <v>2529</v>
      </c>
      <c r="H24" s="21">
        <v>14</v>
      </c>
      <c r="I24" s="21">
        <v>83</v>
      </c>
      <c r="J24" s="21">
        <v>0</v>
      </c>
      <c r="K24" s="21">
        <v>8</v>
      </c>
      <c r="L24" s="21">
        <v>65</v>
      </c>
      <c r="M24" s="21">
        <v>0</v>
      </c>
      <c r="N24" s="21">
        <f t="shared" si="8"/>
        <v>148</v>
      </c>
      <c r="O24">
        <f t="shared" si="9"/>
        <v>0</v>
      </c>
    </row>
    <row r="25" spans="1:15" ht="15.75" customHeight="1">
      <c r="A25" s="10">
        <f t="shared" si="7"/>
        <v>9</v>
      </c>
      <c r="B25" s="12" t="s">
        <v>2651</v>
      </c>
      <c r="C25" s="12" t="s">
        <v>2403</v>
      </c>
      <c r="D25" s="18" t="s">
        <v>2342</v>
      </c>
      <c r="E25" s="18" t="s">
        <v>2387</v>
      </c>
      <c r="F25" s="18" t="s">
        <v>2507</v>
      </c>
      <c r="G25" s="18" t="s">
        <v>2526</v>
      </c>
      <c r="H25" s="22">
        <v>12</v>
      </c>
      <c r="I25" s="22">
        <v>67</v>
      </c>
      <c r="J25" s="22">
        <v>0</v>
      </c>
      <c r="K25" s="22">
        <v>9</v>
      </c>
      <c r="L25" s="22">
        <v>96</v>
      </c>
      <c r="M25" s="22">
        <v>0</v>
      </c>
      <c r="N25" s="21">
        <f t="shared" si="8"/>
        <v>163</v>
      </c>
      <c r="O25">
        <f t="shared" si="9"/>
        <v>0</v>
      </c>
    </row>
    <row r="26" spans="1:15" ht="15.75" customHeight="1">
      <c r="A26" s="10">
        <f t="shared" si="7"/>
        <v>8</v>
      </c>
      <c r="B26" s="11" t="s">
        <v>2653</v>
      </c>
      <c r="C26" s="11" t="s">
        <v>2403</v>
      </c>
      <c r="D26" s="17" t="s">
        <v>2342</v>
      </c>
      <c r="E26" s="17" t="s">
        <v>2496</v>
      </c>
      <c r="F26" s="17" t="s">
        <v>3083</v>
      </c>
      <c r="G26" s="17" t="s">
        <v>2766</v>
      </c>
      <c r="H26" s="21">
        <v>9</v>
      </c>
      <c r="I26" s="21">
        <v>40</v>
      </c>
      <c r="J26" s="21">
        <v>1</v>
      </c>
      <c r="K26" s="21">
        <v>5</v>
      </c>
      <c r="L26" s="21">
        <v>9</v>
      </c>
      <c r="M26" s="21">
        <v>0</v>
      </c>
      <c r="N26" s="21">
        <f t="shared" si="8"/>
        <v>49</v>
      </c>
      <c r="O26">
        <f t="shared" si="9"/>
        <v>1</v>
      </c>
    </row>
    <row r="27" spans="1:15" ht="15.75" customHeight="1">
      <c r="A27" s="10">
        <f t="shared" si="7"/>
        <v>7</v>
      </c>
      <c r="B27" s="12" t="s">
        <v>2851</v>
      </c>
      <c r="C27" s="12" t="s">
        <v>2403</v>
      </c>
      <c r="D27" s="18">
        <v>0</v>
      </c>
      <c r="E27" s="18" t="s">
        <v>2366</v>
      </c>
      <c r="F27" s="18" t="s">
        <v>2855</v>
      </c>
      <c r="G27" s="18" t="s">
        <v>2576</v>
      </c>
      <c r="H27" s="22">
        <v>8</v>
      </c>
      <c r="I27" s="22">
        <v>15</v>
      </c>
      <c r="J27" s="22">
        <v>2</v>
      </c>
      <c r="K27" s="22">
        <v>7</v>
      </c>
      <c r="L27" s="22">
        <v>83</v>
      </c>
      <c r="M27" s="22">
        <v>1</v>
      </c>
      <c r="N27" s="21">
        <f t="shared" si="8"/>
        <v>98</v>
      </c>
      <c r="O27">
        <f t="shared" si="9"/>
        <v>3</v>
      </c>
    </row>
    <row r="28" spans="1:15" ht="15.75" customHeight="1">
      <c r="A28" s="10">
        <f t="shared" si="7"/>
        <v>6</v>
      </c>
      <c r="B28" s="11" t="s">
        <v>2654</v>
      </c>
      <c r="C28" s="11" t="s">
        <v>2403</v>
      </c>
      <c r="D28" s="17">
        <v>0</v>
      </c>
      <c r="E28" s="17" t="s">
        <v>2415</v>
      </c>
      <c r="F28" s="17" t="s">
        <v>2704</v>
      </c>
      <c r="G28" s="17" t="s">
        <v>2805</v>
      </c>
      <c r="H28" s="21">
        <v>13</v>
      </c>
      <c r="I28" s="21">
        <v>45</v>
      </c>
      <c r="J28" s="21">
        <v>1</v>
      </c>
      <c r="K28" s="21">
        <v>0</v>
      </c>
      <c r="L28" s="21">
        <v>0</v>
      </c>
      <c r="M28" s="21">
        <v>0</v>
      </c>
      <c r="N28" s="21">
        <f t="shared" si="8"/>
        <v>45</v>
      </c>
      <c r="O28">
        <f t="shared" si="9"/>
        <v>1</v>
      </c>
    </row>
    <row r="29" spans="1:15" ht="15.75" customHeight="1">
      <c r="A29" s="10">
        <f t="shared" si="7"/>
        <v>5</v>
      </c>
      <c r="B29" s="12" t="s">
        <v>2656</v>
      </c>
      <c r="C29" s="12" t="s">
        <v>2403</v>
      </c>
      <c r="D29" s="18" t="s">
        <v>2342</v>
      </c>
      <c r="E29" s="18" t="s">
        <v>2391</v>
      </c>
      <c r="F29" s="18" t="s">
        <v>3090</v>
      </c>
      <c r="G29" s="18" t="s">
        <v>2441</v>
      </c>
      <c r="H29" s="22">
        <v>11</v>
      </c>
      <c r="I29" s="22">
        <v>54</v>
      </c>
      <c r="J29" s="22">
        <v>0</v>
      </c>
      <c r="K29" s="22">
        <v>1</v>
      </c>
      <c r="L29" s="22">
        <v>-2</v>
      </c>
      <c r="M29" s="22">
        <v>0</v>
      </c>
      <c r="N29" s="21">
        <f t="shared" si="8"/>
        <v>52</v>
      </c>
      <c r="O29">
        <f t="shared" si="9"/>
        <v>0</v>
      </c>
    </row>
    <row r="30" spans="1:15" ht="15.75" customHeight="1">
      <c r="A30" s="10">
        <f t="shared" si="7"/>
        <v>4</v>
      </c>
      <c r="B30" s="11" t="s">
        <v>2657</v>
      </c>
      <c r="C30" s="11" t="s">
        <v>2403</v>
      </c>
      <c r="D30" s="17" t="s">
        <v>2342</v>
      </c>
      <c r="E30" s="17" t="s">
        <v>2415</v>
      </c>
      <c r="F30" s="17" t="s">
        <v>2771</v>
      </c>
      <c r="G30" s="17" t="s">
        <v>2676</v>
      </c>
      <c r="H30" s="21">
        <v>15</v>
      </c>
      <c r="I30" s="21">
        <v>88</v>
      </c>
      <c r="J30" s="21">
        <v>1</v>
      </c>
      <c r="K30" s="21">
        <v>2</v>
      </c>
      <c r="L30" s="21">
        <v>9</v>
      </c>
      <c r="M30" s="21">
        <v>0</v>
      </c>
      <c r="N30" s="21">
        <f t="shared" si="8"/>
        <v>97</v>
      </c>
      <c r="O30">
        <f t="shared" si="9"/>
        <v>1</v>
      </c>
    </row>
    <row r="31" spans="1:15" ht="15.75" customHeight="1">
      <c r="A31" s="10">
        <f t="shared" si="7"/>
        <v>3</v>
      </c>
      <c r="B31" s="12" t="s">
        <v>2659</v>
      </c>
      <c r="C31" s="12" t="s">
        <v>2403</v>
      </c>
      <c r="D31" s="18" t="s">
        <v>2342</v>
      </c>
      <c r="E31" s="18" t="s">
        <v>2410</v>
      </c>
      <c r="F31" s="18" t="s">
        <v>2400</v>
      </c>
      <c r="G31" s="18" t="s">
        <v>2464</v>
      </c>
      <c r="H31" s="22">
        <v>11</v>
      </c>
      <c r="I31" s="22">
        <v>50</v>
      </c>
      <c r="J31" s="22">
        <v>1</v>
      </c>
      <c r="K31" s="22">
        <v>7</v>
      </c>
      <c r="L31" s="22">
        <v>44</v>
      </c>
      <c r="M31" s="22">
        <v>0</v>
      </c>
      <c r="N31" s="21">
        <f t="shared" si="8"/>
        <v>94</v>
      </c>
      <c r="O31">
        <f t="shared" si="9"/>
        <v>1</v>
      </c>
    </row>
    <row r="32" spans="1:15" ht="15.75" customHeight="1">
      <c r="A32" s="10">
        <f t="shared" si="7"/>
        <v>2</v>
      </c>
      <c r="B32" s="11" t="s">
        <v>2853</v>
      </c>
      <c r="C32" s="11" t="s">
        <v>2403</v>
      </c>
      <c r="D32" s="17">
        <v>0</v>
      </c>
      <c r="E32" s="17" t="s">
        <v>2377</v>
      </c>
      <c r="F32" s="17" t="s">
        <v>3084</v>
      </c>
      <c r="G32" s="17" t="s">
        <v>2529</v>
      </c>
      <c r="H32" s="21">
        <v>11</v>
      </c>
      <c r="I32" s="21">
        <v>54</v>
      </c>
      <c r="J32" s="21">
        <v>0</v>
      </c>
      <c r="K32" s="21">
        <v>3</v>
      </c>
      <c r="L32" s="21">
        <v>40</v>
      </c>
      <c r="M32" s="21">
        <v>1</v>
      </c>
      <c r="N32" s="21">
        <f t="shared" si="8"/>
        <v>94</v>
      </c>
      <c r="O32">
        <f t="shared" si="9"/>
        <v>1</v>
      </c>
    </row>
    <row r="33" spans="1:15" ht="15.75" customHeight="1">
      <c r="A33" s="10">
        <f t="shared" si="7"/>
        <v>1</v>
      </c>
      <c r="B33" s="12" t="s">
        <v>2661</v>
      </c>
      <c r="C33" s="12" t="s">
        <v>2403</v>
      </c>
      <c r="D33" s="18">
        <v>0</v>
      </c>
      <c r="E33" s="18" t="s">
        <v>2370</v>
      </c>
      <c r="F33" s="18" t="s">
        <v>3085</v>
      </c>
      <c r="G33" s="18" t="s">
        <v>2873</v>
      </c>
      <c r="H33" s="22">
        <v>22</v>
      </c>
      <c r="I33" s="22">
        <v>155</v>
      </c>
      <c r="J33" s="22">
        <v>6</v>
      </c>
      <c r="K33" s="22">
        <v>3</v>
      </c>
      <c r="L33" s="22">
        <v>17</v>
      </c>
      <c r="M33" s="22">
        <v>0</v>
      </c>
      <c r="N33" s="21">
        <f t="shared" si="8"/>
        <v>172</v>
      </c>
      <c r="O33">
        <f t="shared" si="9"/>
        <v>6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3130">
    <outlinePr summaryBelow="0" summaryRight="0"/>
  </sheetPr>
  <dimension ref="A1:Q1002"/>
  <sheetViews>
    <sheetView workbookViewId="0">
      <selection activeCell="I14" sqref="I14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22</v>
      </c>
      <c r="C2" s="20"/>
      <c r="D2" s="4" t="s">
        <v>2314</v>
      </c>
      <c r="G2" s="3" t="s">
        <v>2315</v>
      </c>
      <c r="H2" s="2">
        <v>5.5</v>
      </c>
      <c r="I2" s="2">
        <v>70.5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0.27272727272727271</v>
      </c>
      <c r="I3" s="7">
        <f>COUNTIFS($A$12:$A$99,"&lt;="&amp;$B$2,$H$12:$H$99,"&gt;-1",I12:I99,"&lt;"&amp;I$2)/COUNTIFS($H$12:$H$99,"&gt;-1",$A$12:$A$99,"&lt;="&amp;$B$2,I$12:I$99,"&lt;&gt;"&amp;I$2)</f>
        <v>0.36363636363636365</v>
      </c>
      <c r="J3" s="7">
        <f>COUNTIFS($A$12:$A$99,"&lt;="&amp;$B$2,$H$12:$H$99,"&gt;-1",J12:J99,"&lt;"&amp;J$2)/COUNTIFS($H$12:$H$99,"&gt;-1",$A$12:$A$99,"&lt;="&amp;$B$2,J$12:J$99,"&lt;&gt;"&amp;J$2)</f>
        <v>0.63636363636363635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266.66666666666669</v>
      </c>
      <c r="I4" s="8">
        <f>IF(I3&gt;0.5, 100/(1-1/I3),100/I3-100)</f>
        <v>175</v>
      </c>
      <c r="J4" s="8">
        <f>IF(J3&gt;0.5, 100/(1-1/J3),100/J3-100)</f>
        <v>-175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0.3</v>
      </c>
      <c r="I5" s="7">
        <f>COUNTIFS($A$12:$A$99,"&lt;="&amp;$B$2,$H$12:$H$99,"&gt;-1",$D$12:$D$99,"@*",I$12:I$99,"&lt;"&amp;I$2)/COUNTIFS($A$12:$A$99,"&lt;="&amp;$B$2,$H$12:$H$99,"&gt;-1",$D$12:$D$99,"@*",I$12:I$99,"&lt;&gt;"&amp;I$2)</f>
        <v>0.4</v>
      </c>
      <c r="J5" s="7">
        <f>COUNTIFS($A$12:$A$99,"&lt;="&amp;$B$2,$H$12:$H$99,"&gt;-1",$D$12:$D$99,"@*",J$12:J$99,"&lt;"&amp;J$2)/COUNTIFS($A$12:$A$99,"&lt;="&amp;$B$2,$H$12:$H$99,"&gt;-1",$D$12:$D$99,"@*",J$12:J$99,"&lt;&gt;"&amp;J$2)</f>
        <v>0.7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233.33333333333337</v>
      </c>
      <c r="I6" s="8">
        <f>IF(I5&gt;0.5, 100/(1-1/I5),100/I5-100)</f>
        <v>150</v>
      </c>
      <c r="J6" s="8">
        <f>IF(J5&gt;0.5, 100/(1-1/J5),100/J5-100)</f>
        <v>-233.33333333333331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0.25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0.33333333333333331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0.58333333333333337</v>
      </c>
    </row>
    <row r="8" spans="1:17" ht="15.75" customHeight="1">
      <c r="A8" s="1"/>
      <c r="B8" t="s">
        <v>3091</v>
      </c>
      <c r="D8" s="8"/>
      <c r="G8" s="3" t="s">
        <v>2318</v>
      </c>
      <c r="H8" s="8">
        <f>IF(H7&gt;0.5, 100/(1-1/H7),100/H7-100)</f>
        <v>300</v>
      </c>
      <c r="I8" s="8">
        <f>IF(I7&gt;0.5, 100/(1-1/I7),100/I7-100)</f>
        <v>200</v>
      </c>
      <c r="J8" s="8">
        <f>IF(J7&gt;0.5, 100/(1-1/J7),100/J7-100)</f>
        <v>-140.00000000000003</v>
      </c>
    </row>
    <row r="9" spans="1:17" ht="15.75" customHeight="1">
      <c r="A9" s="1"/>
      <c r="B9" s="1" t="s">
        <v>3092</v>
      </c>
      <c r="C9" s="1"/>
      <c r="D9" s="14"/>
      <c r="E9" s="14"/>
      <c r="F9" s="14"/>
      <c r="G9" s="23" t="s">
        <v>2321</v>
      </c>
      <c r="H9" s="24" t="e">
        <f>INDEX(espn!$I:$I,MATCH(B8,espn!$A:$A,0),1)</f>
        <v>#N/A</v>
      </c>
      <c r="I9" s="24" t="e">
        <f>INDEX(espn!$J:$J,MATCH(B8,espn!$A:$A,0),1)</f>
        <v>#N/A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2521</v>
      </c>
      <c r="C12" s="11" t="s">
        <v>2403</v>
      </c>
      <c r="D12" s="17">
        <v>0</v>
      </c>
      <c r="E12" s="17" t="s">
        <v>792</v>
      </c>
      <c r="F12" s="17" t="s">
        <v>2863</v>
      </c>
      <c r="G12" s="17" t="s">
        <v>2753</v>
      </c>
      <c r="H12" s="21">
        <v>8</v>
      </c>
      <c r="I12" s="21">
        <v>131</v>
      </c>
      <c r="J12" s="21">
        <v>0</v>
      </c>
    </row>
    <row r="13" spans="1:17" ht="15.75" customHeight="1">
      <c r="A13" s="10">
        <f t="shared" si="0"/>
        <v>21</v>
      </c>
      <c r="B13" s="12" t="s">
        <v>2550</v>
      </c>
      <c r="C13" s="12" t="s">
        <v>2403</v>
      </c>
      <c r="D13" s="18" t="s">
        <v>2342</v>
      </c>
      <c r="E13" s="18" t="s">
        <v>2370</v>
      </c>
      <c r="F13" s="18" t="s">
        <v>2864</v>
      </c>
      <c r="G13" s="18" t="s">
        <v>2594</v>
      </c>
      <c r="H13" s="22">
        <v>7</v>
      </c>
      <c r="I13" s="22">
        <v>85</v>
      </c>
      <c r="J13" s="22">
        <v>2</v>
      </c>
    </row>
    <row r="14" spans="1:17" ht="15.75" customHeight="1">
      <c r="A14" s="10">
        <f t="shared" si="0"/>
        <v>20</v>
      </c>
      <c r="B14" s="11" t="s">
        <v>2503</v>
      </c>
      <c r="C14" s="11" t="s">
        <v>2403</v>
      </c>
      <c r="D14" s="17">
        <v>0</v>
      </c>
      <c r="E14" s="17" t="s">
        <v>2410</v>
      </c>
      <c r="F14" s="17" t="s">
        <v>2461</v>
      </c>
      <c r="G14" s="17" t="s">
        <v>2761</v>
      </c>
      <c r="H14" s="21">
        <v>12</v>
      </c>
      <c r="I14" s="21">
        <v>171</v>
      </c>
      <c r="J14" s="21">
        <v>1</v>
      </c>
    </row>
    <row r="15" spans="1:17" ht="15.75" customHeight="1">
      <c r="A15" s="10">
        <f t="shared" si="0"/>
        <v>19</v>
      </c>
      <c r="B15" s="12" t="s">
        <v>2506</v>
      </c>
      <c r="C15" s="12" t="s">
        <v>2403</v>
      </c>
      <c r="D15" s="18">
        <v>0</v>
      </c>
      <c r="E15" s="18" t="s">
        <v>2355</v>
      </c>
      <c r="F15" s="18" t="s">
        <v>2374</v>
      </c>
      <c r="G15" s="18" t="s">
        <v>2758</v>
      </c>
      <c r="H15" s="22">
        <v>4</v>
      </c>
      <c r="I15" s="22">
        <v>36</v>
      </c>
      <c r="J15" s="22">
        <v>0</v>
      </c>
    </row>
    <row r="16" spans="1:17" ht="15.75" customHeight="1">
      <c r="A16" s="10">
        <f t="shared" si="0"/>
        <v>18</v>
      </c>
      <c r="B16" s="11" t="s">
        <v>2402</v>
      </c>
      <c r="C16" s="11" t="s">
        <v>2403</v>
      </c>
      <c r="D16" s="17" t="s">
        <v>2342</v>
      </c>
      <c r="E16" s="17" t="s">
        <v>2387</v>
      </c>
      <c r="F16" s="17" t="s">
        <v>2959</v>
      </c>
      <c r="G16" s="17" t="s">
        <v>2595</v>
      </c>
      <c r="H16" s="21">
        <v>9</v>
      </c>
      <c r="I16" s="21">
        <v>131</v>
      </c>
      <c r="J16" s="21">
        <v>0</v>
      </c>
    </row>
    <row r="17" spans="1:10" ht="15.75" customHeight="1">
      <c r="A17" s="10">
        <f t="shared" si="0"/>
        <v>17</v>
      </c>
      <c r="B17" s="12" t="s">
        <v>2406</v>
      </c>
      <c r="C17" s="12" t="s">
        <v>2403</v>
      </c>
      <c r="D17" s="18">
        <v>0</v>
      </c>
      <c r="E17" s="18" t="s">
        <v>2380</v>
      </c>
      <c r="F17" s="18" t="s">
        <v>2499</v>
      </c>
      <c r="G17" s="18" t="s">
        <v>2601</v>
      </c>
      <c r="H17" s="22">
        <v>11</v>
      </c>
      <c r="I17" s="22">
        <v>112</v>
      </c>
      <c r="J17" s="22">
        <v>1</v>
      </c>
    </row>
    <row r="18" spans="1:10" ht="15.75" customHeight="1">
      <c r="A18" s="10">
        <f t="shared" si="0"/>
        <v>16</v>
      </c>
      <c r="B18" s="11" t="s">
        <v>2481</v>
      </c>
      <c r="C18" s="11" t="s">
        <v>2403</v>
      </c>
      <c r="D18" s="17">
        <v>0</v>
      </c>
      <c r="E18" s="17" t="s">
        <v>2415</v>
      </c>
      <c r="F18" s="17" t="s">
        <v>2960</v>
      </c>
      <c r="G18" s="17" t="s">
        <v>2595</v>
      </c>
      <c r="H18" s="21">
        <v>13</v>
      </c>
      <c r="I18" s="21">
        <v>152</v>
      </c>
      <c r="J18" s="21">
        <v>0</v>
      </c>
    </row>
    <row r="19" spans="1:10" ht="15.75" customHeight="1">
      <c r="A19" s="10">
        <f t="shared" si="0"/>
        <v>15</v>
      </c>
      <c r="B19" s="12" t="s">
        <v>2470</v>
      </c>
      <c r="C19" s="12" t="s">
        <v>2403</v>
      </c>
      <c r="D19" s="18" t="s">
        <v>2342</v>
      </c>
      <c r="E19" s="18" t="s">
        <v>2496</v>
      </c>
      <c r="F19" s="18" t="s">
        <v>2616</v>
      </c>
      <c r="G19" s="18" t="s">
        <v>2868</v>
      </c>
      <c r="H19" s="22">
        <v>8</v>
      </c>
      <c r="I19" s="22">
        <v>114</v>
      </c>
      <c r="J19" s="22">
        <v>1</v>
      </c>
    </row>
    <row r="20" spans="1:10" ht="15.75" customHeight="1">
      <c r="A20" s="10">
        <f t="shared" si="0"/>
        <v>14</v>
      </c>
      <c r="B20" s="11" t="s">
        <v>2471</v>
      </c>
      <c r="C20" s="11" t="s">
        <v>2403</v>
      </c>
      <c r="D20" s="17">
        <v>0</v>
      </c>
      <c r="E20" s="17" t="s">
        <v>792</v>
      </c>
      <c r="F20" s="17" t="s">
        <v>2961</v>
      </c>
      <c r="G20" s="17" t="s">
        <v>2523</v>
      </c>
      <c r="H20" s="21">
        <v>10</v>
      </c>
      <c r="I20" s="21">
        <v>101</v>
      </c>
      <c r="J20" s="21">
        <v>1</v>
      </c>
    </row>
    <row r="21" spans="1:10" ht="15.75" customHeight="1">
      <c r="A21" s="10">
        <f t="shared" si="0"/>
        <v>13</v>
      </c>
      <c r="B21" s="12" t="s">
        <v>2412</v>
      </c>
      <c r="C21" s="12" t="s">
        <v>2403</v>
      </c>
      <c r="D21" s="18" t="s">
        <v>2342</v>
      </c>
      <c r="E21" s="18" t="s">
        <v>2415</v>
      </c>
      <c r="F21" s="18" t="s">
        <v>2962</v>
      </c>
      <c r="G21" s="18" t="s">
        <v>2719</v>
      </c>
      <c r="H21" s="22">
        <v>6</v>
      </c>
      <c r="I21" s="22">
        <v>48</v>
      </c>
      <c r="J21" s="22">
        <v>0</v>
      </c>
    </row>
    <row r="22" spans="1:10" ht="15.75" customHeight="1">
      <c r="A22" s="10">
        <f t="shared" si="0"/>
        <v>12</v>
      </c>
      <c r="B22" s="11" t="s">
        <v>2414</v>
      </c>
      <c r="C22" s="11" t="s">
        <v>2403</v>
      </c>
      <c r="D22" s="17">
        <v>0</v>
      </c>
      <c r="E22" s="17" t="s">
        <v>2366</v>
      </c>
      <c r="F22" s="17" t="s">
        <v>2963</v>
      </c>
      <c r="G22" s="17" t="s">
        <v>2527</v>
      </c>
      <c r="H22" s="21">
        <v>11</v>
      </c>
      <c r="I22" s="21">
        <v>134</v>
      </c>
      <c r="J22" s="21">
        <v>1</v>
      </c>
    </row>
    <row r="23" spans="1:10" ht="15.75" customHeight="1">
      <c r="A23" s="10">
        <f t="shared" si="0"/>
        <v>11</v>
      </c>
      <c r="B23" s="12" t="s">
        <v>2417</v>
      </c>
      <c r="C23" s="12" t="s">
        <v>2403</v>
      </c>
      <c r="D23" s="18">
        <v>0</v>
      </c>
      <c r="E23" s="18" t="s">
        <v>2420</v>
      </c>
      <c r="F23" s="18" t="s">
        <v>2964</v>
      </c>
      <c r="G23" s="18" t="s">
        <v>2354</v>
      </c>
      <c r="H23" s="22">
        <v>12</v>
      </c>
      <c r="I23" s="22">
        <v>128</v>
      </c>
      <c r="J23" s="22">
        <v>1</v>
      </c>
    </row>
    <row r="24" spans="1:10" ht="15.75" customHeight="1">
      <c r="A24" s="10">
        <f t="shared" si="0"/>
        <v>10</v>
      </c>
      <c r="B24" s="11" t="s">
        <v>2419</v>
      </c>
      <c r="C24" s="11" t="s">
        <v>2403</v>
      </c>
      <c r="D24" s="17" t="s">
        <v>2342</v>
      </c>
      <c r="E24" s="17" t="s">
        <v>2558</v>
      </c>
      <c r="F24" s="17" t="s">
        <v>2965</v>
      </c>
      <c r="G24" s="17" t="s">
        <v>2761</v>
      </c>
      <c r="H24" s="21">
        <v>12</v>
      </c>
      <c r="I24" s="21">
        <v>136</v>
      </c>
      <c r="J24" s="21">
        <v>1</v>
      </c>
    </row>
    <row r="25" spans="1:10" ht="15.75" customHeight="1">
      <c r="A25" s="10">
        <f t="shared" si="0"/>
        <v>9</v>
      </c>
      <c r="B25" s="12" t="s">
        <v>2422</v>
      </c>
      <c r="C25" s="12" t="s">
        <v>2403</v>
      </c>
      <c r="D25" s="18" t="s">
        <v>2342</v>
      </c>
      <c r="E25" s="18" t="s">
        <v>792</v>
      </c>
      <c r="F25" s="18" t="s">
        <v>2966</v>
      </c>
      <c r="G25" s="18" t="s">
        <v>2569</v>
      </c>
      <c r="H25" s="22">
        <v>4</v>
      </c>
      <c r="I25" s="22">
        <v>37</v>
      </c>
      <c r="J25" s="22">
        <v>0</v>
      </c>
    </row>
    <row r="26" spans="1:10" ht="15.75" customHeight="1">
      <c r="A26" s="10">
        <f t="shared" si="0"/>
        <v>8</v>
      </c>
      <c r="B26" s="11" t="s">
        <v>2732</v>
      </c>
      <c r="C26" s="11" t="s">
        <v>2403</v>
      </c>
      <c r="D26" s="17">
        <v>0</v>
      </c>
      <c r="E26" s="17" t="s">
        <v>2370</v>
      </c>
      <c r="F26" s="17" t="s">
        <v>2535</v>
      </c>
      <c r="G26" s="17" t="s">
        <v>2595</v>
      </c>
      <c r="H26" s="21">
        <v>7</v>
      </c>
      <c r="I26" s="21">
        <v>70</v>
      </c>
      <c r="J26" s="21">
        <v>0</v>
      </c>
    </row>
    <row r="27" spans="1:10" ht="15.75" customHeight="1">
      <c r="A27" s="10">
        <f t="shared" si="0"/>
        <v>7</v>
      </c>
      <c r="B27" s="12" t="s">
        <v>2639</v>
      </c>
      <c r="C27" s="12" t="s">
        <v>2403</v>
      </c>
      <c r="D27" s="18">
        <v>0</v>
      </c>
      <c r="E27" s="18" t="s">
        <v>2496</v>
      </c>
      <c r="F27" s="18" t="s">
        <v>3079</v>
      </c>
      <c r="G27" s="18" t="s">
        <v>2567</v>
      </c>
      <c r="H27" s="22">
        <v>3</v>
      </c>
      <c r="I27" s="22">
        <v>17</v>
      </c>
      <c r="J27" s="22">
        <v>0</v>
      </c>
    </row>
    <row r="28" spans="1:10" ht="15.75" customHeight="1">
      <c r="A28" s="10">
        <f t="shared" si="0"/>
        <v>6</v>
      </c>
      <c r="B28" s="11" t="s">
        <v>2653</v>
      </c>
      <c r="C28" s="11" t="s">
        <v>2403</v>
      </c>
      <c r="D28" s="17" t="s">
        <v>2342</v>
      </c>
      <c r="E28" s="17" t="s">
        <v>2496</v>
      </c>
      <c r="F28" s="17" t="s">
        <v>3083</v>
      </c>
      <c r="G28" s="17" t="s">
        <v>2682</v>
      </c>
      <c r="H28" s="21">
        <v>5</v>
      </c>
      <c r="I28" s="21">
        <v>51</v>
      </c>
      <c r="J28" s="21">
        <v>0</v>
      </c>
    </row>
    <row r="29" spans="1:10" ht="15.75" customHeight="1">
      <c r="A29" s="10">
        <f t="shared" si="0"/>
        <v>5</v>
      </c>
      <c r="B29" s="12" t="s">
        <v>2851</v>
      </c>
      <c r="C29" s="12" t="s">
        <v>2403</v>
      </c>
      <c r="D29" s="18">
        <v>0</v>
      </c>
      <c r="E29" s="18" t="s">
        <v>2366</v>
      </c>
      <c r="F29" s="18" t="s">
        <v>2855</v>
      </c>
      <c r="G29" s="18" t="s">
        <v>2526</v>
      </c>
      <c r="H29" s="22">
        <v>2</v>
      </c>
      <c r="I29" s="22">
        <v>27</v>
      </c>
      <c r="J29" s="22">
        <v>0</v>
      </c>
    </row>
    <row r="30" spans="1:10" ht="15.75" customHeight="1">
      <c r="A30" s="10">
        <f t="shared" si="0"/>
        <v>4</v>
      </c>
      <c r="B30" s="11" t="s">
        <v>2654</v>
      </c>
      <c r="C30" s="11" t="s">
        <v>2403</v>
      </c>
      <c r="D30" s="17">
        <v>0</v>
      </c>
      <c r="E30" s="17" t="s">
        <v>2415</v>
      </c>
      <c r="F30" s="17" t="s">
        <v>2704</v>
      </c>
      <c r="G30" s="17" t="s">
        <v>2524</v>
      </c>
      <c r="H30" s="21">
        <v>9</v>
      </c>
      <c r="I30" s="21">
        <v>104</v>
      </c>
      <c r="J30" s="21">
        <v>0</v>
      </c>
    </row>
    <row r="31" spans="1:10" ht="15.75" customHeight="1">
      <c r="A31" s="10">
        <f t="shared" si="0"/>
        <v>3</v>
      </c>
      <c r="B31" s="12" t="s">
        <v>2656</v>
      </c>
      <c r="C31" s="12" t="s">
        <v>2403</v>
      </c>
      <c r="D31" s="18" t="s">
        <v>2342</v>
      </c>
      <c r="E31" s="18" t="s">
        <v>2391</v>
      </c>
      <c r="F31" s="18" t="s">
        <v>3090</v>
      </c>
      <c r="G31" s="18" t="s">
        <v>2569</v>
      </c>
      <c r="H31" s="22">
        <v>4</v>
      </c>
      <c r="I31" s="22">
        <v>50</v>
      </c>
      <c r="J31" s="22">
        <v>0</v>
      </c>
    </row>
    <row r="32" spans="1:10" ht="15.75" customHeight="1">
      <c r="A32" s="10">
        <f t="shared" si="0"/>
        <v>2</v>
      </c>
      <c r="B32" s="11" t="s">
        <v>2657</v>
      </c>
      <c r="C32" s="11" t="s">
        <v>2403</v>
      </c>
      <c r="D32" s="17" t="s">
        <v>2342</v>
      </c>
      <c r="E32" s="17" t="s">
        <v>2415</v>
      </c>
      <c r="F32" s="17" t="s">
        <v>2771</v>
      </c>
      <c r="G32" s="17" t="s">
        <v>2873</v>
      </c>
      <c r="H32" s="21">
        <v>9</v>
      </c>
      <c r="I32" s="21">
        <v>105</v>
      </c>
      <c r="J32" s="21">
        <v>0</v>
      </c>
    </row>
    <row r="33" spans="1:10" ht="15.75" customHeight="1">
      <c r="A33" s="10">
        <f t="shared" si="0"/>
        <v>1</v>
      </c>
      <c r="B33" s="12" t="s">
        <v>2659</v>
      </c>
      <c r="C33" s="12" t="s">
        <v>2403</v>
      </c>
      <c r="D33" s="18" t="s">
        <v>2342</v>
      </c>
      <c r="E33" s="18" t="s">
        <v>2410</v>
      </c>
      <c r="F33" s="18" t="s">
        <v>2400</v>
      </c>
      <c r="G33" s="18" t="s">
        <v>2597</v>
      </c>
      <c r="H33" s="22">
        <v>8</v>
      </c>
      <c r="I33" s="22">
        <v>84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3131">
    <outlinePr summaryBelow="0" summaryRight="0"/>
  </sheetPr>
  <dimension ref="A1:Q1002"/>
  <sheetViews>
    <sheetView topLeftCell="A11" workbookViewId="0">
      <selection activeCell="L29" sqref="L29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14</v>
      </c>
      <c r="C2" s="20"/>
      <c r="D2" s="4" t="s">
        <v>2314</v>
      </c>
      <c r="G2" s="3" t="s">
        <v>2315</v>
      </c>
      <c r="H2" s="2">
        <v>2.5</v>
      </c>
      <c r="I2" s="2">
        <v>31.5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0.5714285714285714</v>
      </c>
      <c r="I3" s="7">
        <f>COUNTIFS($A$12:$A$99,"&lt;="&amp;$B$2,$H$12:$H$99,"&gt;-1",I12:I99,"&lt;"&amp;I$2)/COUNTIFS($H$12:$H$99,"&gt;-1",$A$12:$A$99,"&lt;="&amp;$B$2,I$12:I$99,"&lt;&gt;"&amp;I$2)</f>
        <v>0.5714285714285714</v>
      </c>
      <c r="J3" s="7">
        <f>COUNTIFS($A$12:$A$99,"&lt;="&amp;$B$2,$H$12:$H$99,"&gt;-1",J12:J99,"&lt;"&amp;J$2)/COUNTIFS($H$12:$H$99,"&gt;-1",$A$12:$A$99,"&lt;="&amp;$B$2,J$12:J$99,"&lt;&gt;"&amp;J$2)</f>
        <v>0.5714285714285714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-133.33333333333334</v>
      </c>
      <c r="I4" s="8">
        <f>IF(I3&gt;0.5, 100/(1-1/I3),100/I3-100)</f>
        <v>-133.33333333333334</v>
      </c>
      <c r="J4" s="8">
        <f>IF(J3&gt;0.5, 100/(1-1/J3),100/J3-100)</f>
        <v>-133.33333333333334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0.5</v>
      </c>
      <c r="I5" s="7">
        <f>COUNTIFS($A$12:$A$99,"&lt;="&amp;$B$2,$H$12:$H$99,"&gt;-1",$D$12:$D$99,"@*",I$12:I$99,"&lt;"&amp;I$2)/COUNTIFS($A$12:$A$99,"&lt;="&amp;$B$2,$H$12:$H$99,"&gt;-1",$D$12:$D$99,"@*",I$12:I$99,"&lt;&gt;"&amp;I$2)</f>
        <v>0.66666666666666663</v>
      </c>
      <c r="J5" s="7">
        <f>COUNTIFS($A$12:$A$99,"&lt;="&amp;$B$2,$H$12:$H$99,"&gt;-1",$D$12:$D$99,"@*",J$12:J$99,"&lt;"&amp;J$2)/COUNTIFS($A$12:$A$99,"&lt;="&amp;$B$2,$H$12:$H$99,"&gt;-1",$D$12:$D$99,"@*",J$12:J$99,"&lt;&gt;"&amp;J$2)</f>
        <v>0.33333333333333331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100</v>
      </c>
      <c r="I6" s="8">
        <f>IF(I5&gt;0.5, 100/(1-1/I5),100/I5-100)</f>
        <v>-200</v>
      </c>
      <c r="J6" s="8">
        <f>IF(J5&gt;0.5, 100/(1-1/J5),100/J5-100)</f>
        <v>200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0.625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0.5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0.75</v>
      </c>
    </row>
    <row r="8" spans="1:17" ht="15.75" customHeight="1">
      <c r="A8" s="1"/>
      <c r="B8" t="s">
        <v>371</v>
      </c>
      <c r="D8" s="8"/>
      <c r="G8" s="3" t="s">
        <v>2318</v>
      </c>
      <c r="H8" s="8">
        <f>IF(H7&gt;0.5, 100/(1-1/H7),100/H7-100)</f>
        <v>-166.66666666666663</v>
      </c>
      <c r="I8" s="8">
        <f>IF(I7&gt;0.5, 100/(1-1/I7),100/I7-100)</f>
        <v>100</v>
      </c>
      <c r="J8" s="8">
        <f>IF(J7&gt;0.5, 100/(1-1/J7),100/J7-100)</f>
        <v>-300.00000000000006</v>
      </c>
    </row>
    <row r="9" spans="1:17" ht="15.75" customHeight="1">
      <c r="A9" s="1"/>
      <c r="B9" s="1" t="s">
        <v>3093</v>
      </c>
      <c r="C9" s="1"/>
      <c r="D9" s="14"/>
      <c r="E9" s="14"/>
      <c r="F9" s="14"/>
      <c r="G9" s="23" t="s">
        <v>2321</v>
      </c>
      <c r="H9" s="24">
        <f>INDEX(espn!$I:$I,MATCH(B8,espn!$A:$A,0),1)</f>
        <v>3</v>
      </c>
      <c r="I9" s="24">
        <f>INDEX(espn!$J:$J,MATCH(B8,espn!$A:$A,0),1)</f>
        <v>42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2470</v>
      </c>
      <c r="C12" s="11" t="s">
        <v>2403</v>
      </c>
      <c r="D12" s="17" t="s">
        <v>2342</v>
      </c>
      <c r="E12" s="17" t="s">
        <v>2496</v>
      </c>
      <c r="F12" s="17" t="s">
        <v>2616</v>
      </c>
      <c r="G12" s="17" t="s">
        <v>2677</v>
      </c>
      <c r="H12" s="21">
        <v>2</v>
      </c>
      <c r="I12" s="21">
        <v>33</v>
      </c>
      <c r="J12" s="21">
        <v>1</v>
      </c>
    </row>
    <row r="13" spans="1:17" ht="15.75" customHeight="1">
      <c r="A13" s="10">
        <f t="shared" si="0"/>
        <v>21</v>
      </c>
      <c r="B13" s="12" t="s">
        <v>2471</v>
      </c>
      <c r="C13" s="12" t="s">
        <v>2403</v>
      </c>
      <c r="D13" s="18">
        <v>0</v>
      </c>
      <c r="E13" s="18" t="s">
        <v>792</v>
      </c>
      <c r="F13" s="18" t="s">
        <v>2961</v>
      </c>
      <c r="G13" s="18" t="s">
        <v>2674</v>
      </c>
      <c r="H13" s="22">
        <v>6</v>
      </c>
      <c r="I13" s="22">
        <v>99</v>
      </c>
      <c r="J13" s="22">
        <v>1</v>
      </c>
    </row>
    <row r="14" spans="1:17" ht="15.75" customHeight="1">
      <c r="A14" s="10">
        <f t="shared" si="0"/>
        <v>20</v>
      </c>
      <c r="B14" s="11" t="s">
        <v>2412</v>
      </c>
      <c r="C14" s="11" t="s">
        <v>2403</v>
      </c>
      <c r="D14" s="17" t="s">
        <v>2342</v>
      </c>
      <c r="E14" s="17" t="s">
        <v>2415</v>
      </c>
      <c r="F14" s="17" t="s">
        <v>2962</v>
      </c>
      <c r="G14" s="17" t="s">
        <v>2357</v>
      </c>
      <c r="H14" s="21">
        <v>3</v>
      </c>
      <c r="I14" s="21">
        <v>85</v>
      </c>
      <c r="J14" s="21">
        <v>0</v>
      </c>
    </row>
    <row r="15" spans="1:17" ht="15.75" customHeight="1">
      <c r="A15" s="10">
        <f t="shared" si="0"/>
        <v>19</v>
      </c>
      <c r="B15" s="12" t="s">
        <v>2414</v>
      </c>
      <c r="C15" s="12" t="s">
        <v>2403</v>
      </c>
      <c r="D15" s="18">
        <v>0</v>
      </c>
      <c r="E15" s="18" t="s">
        <v>2366</v>
      </c>
      <c r="F15" s="18" t="s">
        <v>2963</v>
      </c>
      <c r="G15" s="18" t="s">
        <v>2424</v>
      </c>
      <c r="H15" s="22">
        <v>2</v>
      </c>
      <c r="I15" s="22">
        <v>64</v>
      </c>
      <c r="J15" s="22">
        <v>2</v>
      </c>
    </row>
    <row r="16" spans="1:17" ht="15.75" customHeight="1">
      <c r="A16" s="10">
        <f t="shared" si="0"/>
        <v>18</v>
      </c>
      <c r="B16" s="11" t="s">
        <v>2417</v>
      </c>
      <c r="C16" s="11" t="s">
        <v>2403</v>
      </c>
      <c r="D16" s="17">
        <v>0</v>
      </c>
      <c r="E16" s="17" t="s">
        <v>2420</v>
      </c>
      <c r="F16" s="17" t="s">
        <v>2964</v>
      </c>
      <c r="G16" s="17" t="s">
        <v>2611</v>
      </c>
      <c r="H16" s="21">
        <v>4</v>
      </c>
      <c r="I16" s="21">
        <v>54</v>
      </c>
      <c r="J16" s="21">
        <v>0</v>
      </c>
    </row>
    <row r="17" spans="1:10" ht="15.75" customHeight="1">
      <c r="A17" s="10">
        <f t="shared" si="0"/>
        <v>17</v>
      </c>
      <c r="B17" s="12" t="s">
        <v>2419</v>
      </c>
      <c r="C17" s="12" t="s">
        <v>2403</v>
      </c>
      <c r="D17" s="18" t="s">
        <v>2342</v>
      </c>
      <c r="E17" s="18" t="s">
        <v>2558</v>
      </c>
      <c r="F17" s="18" t="s">
        <v>2965</v>
      </c>
      <c r="G17" s="18" t="s">
        <v>2766</v>
      </c>
      <c r="H17" s="22">
        <v>3</v>
      </c>
      <c r="I17" s="22">
        <v>84</v>
      </c>
      <c r="J17" s="22">
        <v>2</v>
      </c>
    </row>
    <row r="18" spans="1:10" ht="15.75" customHeight="1">
      <c r="A18" s="10">
        <f t="shared" si="0"/>
        <v>16</v>
      </c>
      <c r="B18" s="11" t="s">
        <v>2422</v>
      </c>
      <c r="C18" s="11" t="s">
        <v>2403</v>
      </c>
      <c r="D18" s="17" t="s">
        <v>2342</v>
      </c>
      <c r="E18" s="17" t="s">
        <v>792</v>
      </c>
      <c r="F18" s="17" t="s">
        <v>2966</v>
      </c>
      <c r="G18" s="17" t="s">
        <v>2679</v>
      </c>
      <c r="H18" s="21">
        <v>2</v>
      </c>
      <c r="I18" s="21">
        <v>44</v>
      </c>
      <c r="J18" s="21">
        <v>1</v>
      </c>
    </row>
    <row r="19" spans="1:10" ht="15.75" customHeight="1">
      <c r="A19" s="10">
        <f t="shared" si="0"/>
        <v>15</v>
      </c>
      <c r="B19" s="12" t="s">
        <v>2732</v>
      </c>
      <c r="C19" s="12" t="s">
        <v>2403</v>
      </c>
      <c r="D19" s="18">
        <v>0</v>
      </c>
      <c r="E19" s="18" t="s">
        <v>2370</v>
      </c>
      <c r="F19" s="18" t="s">
        <v>2535</v>
      </c>
      <c r="G19" s="18" t="s">
        <v>2580</v>
      </c>
      <c r="H19" s="22">
        <v>5</v>
      </c>
      <c r="I19" s="22">
        <v>54</v>
      </c>
      <c r="J19" s="22">
        <v>0</v>
      </c>
    </row>
    <row r="20" spans="1:10" ht="15.75" customHeight="1">
      <c r="A20" s="10">
        <f t="shared" si="0"/>
        <v>14</v>
      </c>
      <c r="B20" s="11" t="s">
        <v>2639</v>
      </c>
      <c r="C20" s="11" t="s">
        <v>2403</v>
      </c>
      <c r="D20" s="17">
        <v>0</v>
      </c>
      <c r="E20" s="17" t="s">
        <v>2496</v>
      </c>
      <c r="F20" s="17" t="s">
        <v>3079</v>
      </c>
      <c r="G20" s="17" t="s">
        <v>2859</v>
      </c>
      <c r="H20" s="21">
        <v>5</v>
      </c>
      <c r="I20" s="21">
        <v>80</v>
      </c>
      <c r="J20" s="21">
        <v>0</v>
      </c>
    </row>
    <row r="21" spans="1:10" ht="15.75" customHeight="1">
      <c r="A21" s="10">
        <f t="shared" si="0"/>
        <v>13</v>
      </c>
      <c r="B21" s="12" t="s">
        <v>2641</v>
      </c>
      <c r="C21" s="12" t="s">
        <v>2403</v>
      </c>
      <c r="D21" s="18" t="s">
        <v>2342</v>
      </c>
      <c r="E21" s="18" t="s">
        <v>2647</v>
      </c>
      <c r="F21" s="18" t="s">
        <v>3080</v>
      </c>
      <c r="G21" s="18" t="s">
        <v>2859</v>
      </c>
      <c r="H21" s="22">
        <v>2</v>
      </c>
      <c r="I21" s="22">
        <v>13</v>
      </c>
      <c r="J21" s="22">
        <v>1</v>
      </c>
    </row>
    <row r="22" spans="1:10" ht="15.75" customHeight="1">
      <c r="A22" s="10">
        <f t="shared" si="0"/>
        <v>12</v>
      </c>
      <c r="B22" s="11" t="s">
        <v>2642</v>
      </c>
      <c r="C22" s="11" t="s">
        <v>2403</v>
      </c>
      <c r="D22" s="17">
        <v>0</v>
      </c>
      <c r="E22" s="17" t="s">
        <v>2359</v>
      </c>
      <c r="F22" s="17" t="s">
        <v>3081</v>
      </c>
      <c r="G22" s="17" t="s">
        <v>2444</v>
      </c>
      <c r="H22" s="21">
        <v>2</v>
      </c>
      <c r="I22" s="21">
        <v>21</v>
      </c>
      <c r="J22" s="21">
        <v>0</v>
      </c>
    </row>
    <row r="23" spans="1:10" ht="15.75" customHeight="1">
      <c r="A23" s="10">
        <f t="shared" si="0"/>
        <v>11</v>
      </c>
      <c r="B23" s="12" t="s">
        <v>2646</v>
      </c>
      <c r="C23" s="12" t="s">
        <v>2403</v>
      </c>
      <c r="D23" s="18">
        <v>0</v>
      </c>
      <c r="E23" s="18" t="s">
        <v>2352</v>
      </c>
      <c r="F23" s="18" t="s">
        <v>2363</v>
      </c>
      <c r="G23" s="18" t="s">
        <v>2508</v>
      </c>
      <c r="H23" s="22">
        <v>2</v>
      </c>
      <c r="I23" s="22">
        <v>52</v>
      </c>
      <c r="J23" s="22">
        <v>1</v>
      </c>
    </row>
    <row r="24" spans="1:10" ht="15.75" customHeight="1">
      <c r="A24" s="10">
        <f t="shared" si="0"/>
        <v>10</v>
      </c>
      <c r="B24" s="11" t="s">
        <v>2888</v>
      </c>
      <c r="C24" s="11" t="s">
        <v>2403</v>
      </c>
      <c r="D24" s="17">
        <v>0</v>
      </c>
      <c r="E24" s="17" t="s">
        <v>792</v>
      </c>
      <c r="F24" s="17" t="s">
        <v>2360</v>
      </c>
      <c r="G24" s="17" t="s">
        <v>2805</v>
      </c>
      <c r="H24" s="21">
        <v>3</v>
      </c>
      <c r="I24" s="21">
        <v>32</v>
      </c>
      <c r="J24" s="21">
        <v>1</v>
      </c>
    </row>
    <row r="25" spans="1:10" ht="15.75" customHeight="1">
      <c r="A25" s="10">
        <f t="shared" si="0"/>
        <v>9</v>
      </c>
      <c r="B25" s="12" t="s">
        <v>2651</v>
      </c>
      <c r="C25" s="12" t="s">
        <v>2403</v>
      </c>
      <c r="D25" s="18" t="s">
        <v>2342</v>
      </c>
      <c r="E25" s="18" t="s">
        <v>2387</v>
      </c>
      <c r="F25" s="18" t="s">
        <v>2507</v>
      </c>
      <c r="G25" s="18" t="s">
        <v>2508</v>
      </c>
      <c r="H25" s="22">
        <v>5</v>
      </c>
      <c r="I25" s="22">
        <v>51</v>
      </c>
      <c r="J25" s="22">
        <v>1</v>
      </c>
    </row>
    <row r="26" spans="1:10" ht="15.75" customHeight="1">
      <c r="A26" s="10">
        <f t="shared" si="0"/>
        <v>8</v>
      </c>
      <c r="B26" s="11" t="s">
        <v>2653</v>
      </c>
      <c r="C26" s="11" t="s">
        <v>2403</v>
      </c>
      <c r="D26" s="17" t="s">
        <v>2342</v>
      </c>
      <c r="E26" s="17" t="s">
        <v>2496</v>
      </c>
      <c r="F26" s="17" t="s">
        <v>3083</v>
      </c>
      <c r="G26" s="17" t="s">
        <v>2858</v>
      </c>
      <c r="H26" s="21">
        <v>2</v>
      </c>
      <c r="I26" s="21">
        <v>30</v>
      </c>
      <c r="J26" s="21">
        <v>0</v>
      </c>
    </row>
    <row r="27" spans="1:10" ht="15.75" customHeight="1">
      <c r="A27" s="10">
        <f t="shared" si="0"/>
        <v>7</v>
      </c>
      <c r="B27" s="12" t="s">
        <v>2851</v>
      </c>
      <c r="C27" s="12" t="s">
        <v>2403</v>
      </c>
      <c r="D27" s="18">
        <v>0</v>
      </c>
      <c r="E27" s="18" t="s">
        <v>2366</v>
      </c>
      <c r="F27" s="18" t="s">
        <v>2855</v>
      </c>
      <c r="G27" s="18" t="s">
        <v>2858</v>
      </c>
      <c r="H27" s="22">
        <v>0</v>
      </c>
      <c r="I27" s="22">
        <v>0</v>
      </c>
      <c r="J27" s="22">
        <v>0</v>
      </c>
    </row>
    <row r="28" spans="1:10" ht="15.75" customHeight="1">
      <c r="A28" s="10">
        <f t="shared" si="0"/>
        <v>6</v>
      </c>
      <c r="B28" s="11" t="s">
        <v>2654</v>
      </c>
      <c r="C28" s="11" t="s">
        <v>2403</v>
      </c>
      <c r="D28" s="17">
        <v>0</v>
      </c>
      <c r="E28" s="17" t="s">
        <v>2415</v>
      </c>
      <c r="F28" s="17" t="s">
        <v>2704</v>
      </c>
      <c r="G28" s="17" t="s">
        <v>2714</v>
      </c>
      <c r="H28" s="21">
        <v>1</v>
      </c>
      <c r="I28" s="21">
        <v>6</v>
      </c>
      <c r="J28" s="21">
        <v>0</v>
      </c>
    </row>
    <row r="29" spans="1:10" ht="15.75" customHeight="1">
      <c r="A29" s="10">
        <f t="shared" si="0"/>
        <v>5</v>
      </c>
      <c r="B29" s="12" t="s">
        <v>2656</v>
      </c>
      <c r="C29" s="12" t="s">
        <v>2403</v>
      </c>
      <c r="D29" s="18" t="s">
        <v>2342</v>
      </c>
      <c r="E29" s="18" t="s">
        <v>2391</v>
      </c>
      <c r="F29" s="18" t="s">
        <v>3090</v>
      </c>
      <c r="G29" s="18" t="s">
        <v>2792</v>
      </c>
      <c r="H29" s="22">
        <v>0</v>
      </c>
      <c r="I29" s="22">
        <v>0</v>
      </c>
      <c r="J29" s="22">
        <v>0</v>
      </c>
    </row>
    <row r="30" spans="1:10" ht="15.75" customHeight="1">
      <c r="A30" s="10">
        <f t="shared" si="0"/>
        <v>4</v>
      </c>
      <c r="B30" s="11" t="s">
        <v>2657</v>
      </c>
      <c r="C30" s="11" t="s">
        <v>2403</v>
      </c>
      <c r="D30" s="17" t="s">
        <v>2342</v>
      </c>
      <c r="E30" s="17" t="s">
        <v>2415</v>
      </c>
      <c r="F30" s="17" t="s">
        <v>2771</v>
      </c>
      <c r="G30" s="17" t="s">
        <v>2858</v>
      </c>
      <c r="H30" s="21">
        <v>3</v>
      </c>
      <c r="I30" s="21">
        <v>28</v>
      </c>
      <c r="J30" s="21">
        <v>1</v>
      </c>
    </row>
    <row r="31" spans="1:10" ht="15.75" customHeight="1">
      <c r="A31" s="10">
        <f t="shared" si="0"/>
        <v>3</v>
      </c>
      <c r="B31" s="12" t="s">
        <v>2659</v>
      </c>
      <c r="C31" s="12" t="s">
        <v>2403</v>
      </c>
      <c r="D31" s="18" t="s">
        <v>2342</v>
      </c>
      <c r="E31" s="18" t="s">
        <v>2410</v>
      </c>
      <c r="F31" s="18" t="s">
        <v>2400</v>
      </c>
      <c r="G31" s="18" t="s">
        <v>2357</v>
      </c>
      <c r="H31" s="22">
        <v>3</v>
      </c>
      <c r="I31" s="22">
        <v>37</v>
      </c>
      <c r="J31" s="22">
        <v>1</v>
      </c>
    </row>
    <row r="32" spans="1:10" ht="15.75" customHeight="1">
      <c r="A32" s="10">
        <f t="shared" si="0"/>
        <v>2</v>
      </c>
      <c r="B32" s="11" t="s">
        <v>2853</v>
      </c>
      <c r="C32" s="11" t="s">
        <v>2403</v>
      </c>
      <c r="D32" s="17">
        <v>0</v>
      </c>
      <c r="E32" s="17" t="s">
        <v>2377</v>
      </c>
      <c r="F32" s="17" t="s">
        <v>3084</v>
      </c>
      <c r="G32" s="17" t="s">
        <v>2674</v>
      </c>
      <c r="H32" s="21">
        <v>2</v>
      </c>
      <c r="I32" s="21">
        <v>29</v>
      </c>
      <c r="J32" s="21">
        <v>0</v>
      </c>
    </row>
    <row r="33" spans="1:10" ht="15.75" customHeight="1">
      <c r="A33" s="10">
        <f t="shared" si="0"/>
        <v>1</v>
      </c>
      <c r="B33" s="12" t="s">
        <v>2661</v>
      </c>
      <c r="C33" s="12" t="s">
        <v>2403</v>
      </c>
      <c r="D33" s="18">
        <v>0</v>
      </c>
      <c r="E33" s="18" t="s">
        <v>2370</v>
      </c>
      <c r="F33" s="18" t="s">
        <v>3085</v>
      </c>
      <c r="G33" s="18" t="s">
        <v>2587</v>
      </c>
      <c r="H33" s="22">
        <v>3</v>
      </c>
      <c r="I33" s="22">
        <v>82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3132">
    <outlinePr summaryBelow="0" summaryRight="0"/>
  </sheetPr>
  <dimension ref="A1:Q1002"/>
  <sheetViews>
    <sheetView topLeftCell="A12" workbookViewId="0">
      <selection activeCell="D19" sqref="D19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3.5</v>
      </c>
      <c r="I2" s="2">
        <v>20.5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0.3</v>
      </c>
      <c r="I3" s="7">
        <f>COUNTIFS($A$12:$A$99,"&lt;="&amp;$B$2,$H$12:$H$99,"&gt;-1",I12:I99,"&lt;"&amp;I$2)/COUNTIFS($H$12:$H$99,"&gt;-1",$A$12:$A$99,"&lt;="&amp;$B$2,I$12:I$99,"&lt;&gt;"&amp;I$2)</f>
        <v>0.2</v>
      </c>
      <c r="J3" s="7">
        <f>COUNTIFS($A$12:$A$99,"&lt;="&amp;$B$2,$H$12:$H$99,"&gt;-1",J12:J99,"&lt;"&amp;J$2)/COUNTIFS($H$12:$H$99,"&gt;-1",$A$12:$A$99,"&lt;="&amp;$B$2,J$12:J$99,"&lt;&gt;"&amp;J$2)</f>
        <v>0.8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233.33333333333337</v>
      </c>
      <c r="I4" s="8">
        <f>IF(I3&gt;0.5, 100/(1-1/I3),100/I3-100)</f>
        <v>400</v>
      </c>
      <c r="J4" s="8">
        <f>IF(J3&gt;0.5, 100/(1-1/J3),100/J3-100)</f>
        <v>-400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0.4</v>
      </c>
      <c r="I5" s="7">
        <f>COUNTIFS($A$12:$A$99,"&lt;="&amp;$B$2,$H$12:$H$99,"&gt;-1",$D$12:$D$99,"@*",I$12:I$99,"&lt;"&amp;I$2)/COUNTIFS($A$12:$A$99,"&lt;="&amp;$B$2,$H$12:$H$99,"&gt;-1",$D$12:$D$99,"@*",I$12:I$99,"&lt;&gt;"&amp;I$2)</f>
        <v>0.2</v>
      </c>
      <c r="J5" s="7">
        <f>COUNTIFS($A$12:$A$99,"&lt;="&amp;$B$2,$H$12:$H$99,"&gt;-1",$D$12:$D$99,"@*",J$12:J$99,"&lt;"&amp;J$2)/COUNTIFS($A$12:$A$99,"&lt;="&amp;$B$2,$H$12:$H$99,"&gt;-1",$D$12:$D$99,"@*",J$12:J$99,"&lt;&gt;"&amp;J$2)</f>
        <v>0.6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150</v>
      </c>
      <c r="I6" s="8">
        <f>IF(I5&gt;0.5, 100/(1-1/I5),100/I5-100)</f>
        <v>400</v>
      </c>
      <c r="J6" s="8">
        <f>IF(J5&gt;0.5, 100/(1-1/J5),100/J5-100)</f>
        <v>-149.99999999999997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0.2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0.2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B8" t="s">
        <v>283</v>
      </c>
      <c r="D8" s="8"/>
      <c r="G8" s="3" t="s">
        <v>2318</v>
      </c>
      <c r="H8" s="8">
        <f>IF(H7&gt;0.5, 100/(1-1/H7),100/H7-100)</f>
        <v>400</v>
      </c>
      <c r="I8" s="8">
        <f>IF(I7&gt;0.5, 100/(1-1/I7),100/I7-100)</f>
        <v>400</v>
      </c>
      <c r="J8" s="8" t="e">
        <f>IF(J7&gt;0.5, 100/(1-1/J7),100/J7-100)</f>
        <v>#DIV/0!</v>
      </c>
    </row>
    <row r="9" spans="1:17" ht="15.75" customHeight="1">
      <c r="A9" s="1"/>
      <c r="B9" s="1" t="s">
        <v>3094</v>
      </c>
      <c r="C9" s="1"/>
      <c r="D9" s="14"/>
      <c r="E9" s="14"/>
      <c r="F9" s="14"/>
      <c r="G9" s="23" t="s">
        <v>2321</v>
      </c>
      <c r="H9" s="24">
        <f>INDEX(espn!$I:$I,MATCH(B8,espn!$A:$A,0),1)</f>
        <v>4</v>
      </c>
      <c r="I9" s="24">
        <f>INDEX(espn!$J:$J,MATCH(B8,espn!$A:$A,0),1)</f>
        <v>53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2471</v>
      </c>
      <c r="C12" s="11" t="s">
        <v>2366</v>
      </c>
      <c r="D12" s="17">
        <v>0</v>
      </c>
      <c r="E12" s="17" t="s">
        <v>2359</v>
      </c>
      <c r="F12" s="17" t="s">
        <v>3095</v>
      </c>
      <c r="G12" s="17" t="s">
        <v>2569</v>
      </c>
      <c r="H12" s="21">
        <v>1</v>
      </c>
      <c r="I12" s="21">
        <v>15</v>
      </c>
      <c r="J12" s="21">
        <v>0</v>
      </c>
    </row>
    <row r="13" spans="1:17" ht="15.75" customHeight="1">
      <c r="A13" s="10">
        <f t="shared" si="0"/>
        <v>21</v>
      </c>
      <c r="B13" s="12" t="s">
        <v>2412</v>
      </c>
      <c r="C13" s="12" t="s">
        <v>2366</v>
      </c>
      <c r="D13" s="18" t="s">
        <v>2342</v>
      </c>
      <c r="E13" s="18" t="s">
        <v>2494</v>
      </c>
      <c r="F13" s="18" t="s">
        <v>2598</v>
      </c>
      <c r="G13" s="18" t="s">
        <v>2901</v>
      </c>
      <c r="H13" s="22">
        <v>4</v>
      </c>
      <c r="I13" s="22">
        <v>41</v>
      </c>
      <c r="J13" s="22">
        <v>0</v>
      </c>
    </row>
    <row r="14" spans="1:17" ht="15.75" customHeight="1">
      <c r="A14" s="10">
        <f t="shared" si="0"/>
        <v>20</v>
      </c>
      <c r="B14" s="11" t="s">
        <v>2414</v>
      </c>
      <c r="C14" s="11" t="s">
        <v>2366</v>
      </c>
      <c r="D14" s="17" t="s">
        <v>2342</v>
      </c>
      <c r="E14" s="17" t="s">
        <v>2403</v>
      </c>
      <c r="F14" s="17" t="s">
        <v>3096</v>
      </c>
      <c r="G14" s="17" t="s">
        <v>2595</v>
      </c>
      <c r="H14" s="21">
        <v>7</v>
      </c>
      <c r="I14" s="21">
        <v>157</v>
      </c>
      <c r="J14" s="21">
        <v>1</v>
      </c>
    </row>
    <row r="15" spans="1:17" ht="15.75" customHeight="1">
      <c r="A15" s="10">
        <f t="shared" si="0"/>
        <v>19</v>
      </c>
      <c r="B15" s="12" t="s">
        <v>2417</v>
      </c>
      <c r="C15" s="12" t="s">
        <v>2366</v>
      </c>
      <c r="D15" s="18">
        <v>0</v>
      </c>
      <c r="E15" s="18" t="s">
        <v>2415</v>
      </c>
      <c r="F15" s="18" t="s">
        <v>3097</v>
      </c>
      <c r="G15" s="18" t="s">
        <v>2595</v>
      </c>
      <c r="H15" s="22">
        <v>2</v>
      </c>
      <c r="I15" s="22">
        <v>9</v>
      </c>
      <c r="J15" s="22">
        <v>0</v>
      </c>
    </row>
    <row r="16" spans="1:17" ht="15.75" customHeight="1">
      <c r="A16" s="10">
        <f t="shared" si="0"/>
        <v>18</v>
      </c>
      <c r="B16" s="11" t="s">
        <v>2419</v>
      </c>
      <c r="C16" s="11" t="s">
        <v>2366</v>
      </c>
      <c r="D16" s="17">
        <v>0</v>
      </c>
      <c r="E16" s="17" t="s">
        <v>2355</v>
      </c>
      <c r="F16" s="17" t="s">
        <v>2961</v>
      </c>
      <c r="G16" s="17" t="s">
        <v>2901</v>
      </c>
      <c r="H16" s="21">
        <v>3</v>
      </c>
      <c r="I16" s="21">
        <v>61</v>
      </c>
      <c r="J16" s="21">
        <v>0</v>
      </c>
    </row>
    <row r="17" spans="1:10" ht="15.75" customHeight="1">
      <c r="A17" s="10">
        <f t="shared" si="0"/>
        <v>17</v>
      </c>
      <c r="B17" s="12" t="s">
        <v>2422</v>
      </c>
      <c r="C17" s="12" t="s">
        <v>2366</v>
      </c>
      <c r="D17" s="18" t="s">
        <v>2342</v>
      </c>
      <c r="E17" s="18" t="s">
        <v>2351</v>
      </c>
      <c r="F17" s="18" t="s">
        <v>3098</v>
      </c>
      <c r="G17" s="18" t="s">
        <v>2432</v>
      </c>
      <c r="H17" s="22">
        <v>3</v>
      </c>
      <c r="I17" s="22">
        <v>25</v>
      </c>
      <c r="J17" s="22">
        <v>0</v>
      </c>
    </row>
    <row r="18" spans="1:10" ht="15.75" customHeight="1">
      <c r="A18" s="10">
        <f t="shared" si="0"/>
        <v>16</v>
      </c>
      <c r="B18" s="11" t="s">
        <v>2633</v>
      </c>
      <c r="C18" s="11" t="s">
        <v>2366</v>
      </c>
      <c r="D18" s="17">
        <v>0</v>
      </c>
      <c r="E18" s="17" t="s">
        <v>2370</v>
      </c>
      <c r="F18" s="17" t="s">
        <v>2790</v>
      </c>
      <c r="G18" s="17" t="s">
        <v>2524</v>
      </c>
      <c r="H18" s="21">
        <v>2</v>
      </c>
      <c r="I18" s="21">
        <v>33</v>
      </c>
      <c r="J18" s="21">
        <v>0</v>
      </c>
    </row>
    <row r="19" spans="1:10" ht="15.75" customHeight="1">
      <c r="A19" s="10">
        <f t="shared" si="0"/>
        <v>15</v>
      </c>
      <c r="B19" s="12" t="s">
        <v>2635</v>
      </c>
      <c r="C19" s="12" t="s">
        <v>2366</v>
      </c>
      <c r="D19" s="18">
        <v>0</v>
      </c>
      <c r="E19" s="18" t="s">
        <v>2359</v>
      </c>
      <c r="F19" s="18" t="s">
        <v>2878</v>
      </c>
      <c r="G19" s="18" t="s">
        <v>2500</v>
      </c>
      <c r="H19" s="22">
        <v>0</v>
      </c>
      <c r="I19" s="22">
        <v>0</v>
      </c>
      <c r="J19" s="22">
        <v>0</v>
      </c>
    </row>
    <row r="20" spans="1:10" ht="15.75" customHeight="1">
      <c r="A20" s="10">
        <f t="shared" si="0"/>
        <v>14</v>
      </c>
      <c r="B20" s="11" t="s">
        <v>2638</v>
      </c>
      <c r="C20" s="11" t="s">
        <v>2366</v>
      </c>
      <c r="D20" s="17" t="s">
        <v>2510</v>
      </c>
      <c r="E20" s="17" t="s">
        <v>2377</v>
      </c>
      <c r="F20" s="17" t="s">
        <v>3099</v>
      </c>
      <c r="G20" s="17" t="s">
        <v>2595</v>
      </c>
      <c r="H20" s="21">
        <v>3</v>
      </c>
      <c r="I20" s="21">
        <v>38</v>
      </c>
      <c r="J20" s="21">
        <v>0</v>
      </c>
    </row>
    <row r="21" spans="1:10" ht="15.75" customHeight="1">
      <c r="A21" s="10">
        <f t="shared" si="0"/>
        <v>13</v>
      </c>
      <c r="B21" s="12" t="s">
        <v>2639</v>
      </c>
      <c r="C21" s="12" t="s">
        <v>2403</v>
      </c>
      <c r="D21" s="18">
        <v>0</v>
      </c>
      <c r="E21" s="18" t="s">
        <v>2496</v>
      </c>
      <c r="F21" s="18" t="s">
        <v>3079</v>
      </c>
      <c r="G21" s="18" t="s">
        <v>2805</v>
      </c>
      <c r="H21" s="22">
        <v>3</v>
      </c>
      <c r="I21" s="22">
        <v>15</v>
      </c>
      <c r="J21" s="22">
        <v>1</v>
      </c>
    </row>
    <row r="22" spans="1:10" ht="15.75" customHeight="1">
      <c r="A22" s="10">
        <f t="shared" si="0"/>
        <v>12</v>
      </c>
      <c r="B22" s="11" t="s">
        <v>2641</v>
      </c>
      <c r="C22" s="11" t="s">
        <v>2403</v>
      </c>
      <c r="D22" s="17" t="s">
        <v>2342</v>
      </c>
      <c r="E22" s="17" t="s">
        <v>2647</v>
      </c>
      <c r="F22" s="17" t="s">
        <v>3080</v>
      </c>
      <c r="G22" s="17" t="s">
        <v>2526</v>
      </c>
      <c r="H22" s="21">
        <v>1</v>
      </c>
      <c r="I22" s="21">
        <v>18</v>
      </c>
      <c r="J22" s="21">
        <v>0</v>
      </c>
    </row>
    <row r="23" spans="1:10" ht="15.75" customHeight="1">
      <c r="A23" s="10">
        <f t="shared" si="0"/>
        <v>11</v>
      </c>
      <c r="B23" s="12" t="s">
        <v>2642</v>
      </c>
      <c r="C23" s="12" t="s">
        <v>2403</v>
      </c>
      <c r="D23" s="18">
        <v>0</v>
      </c>
      <c r="E23" s="18" t="s">
        <v>2359</v>
      </c>
      <c r="F23" s="18" t="s">
        <v>3081</v>
      </c>
      <c r="G23" s="18" t="s">
        <v>2434</v>
      </c>
      <c r="H23" s="22">
        <v>4</v>
      </c>
      <c r="I23" s="22">
        <v>56</v>
      </c>
      <c r="J23" s="22">
        <v>1</v>
      </c>
    </row>
    <row r="24" spans="1:10" ht="15.75" customHeight="1">
      <c r="A24" s="10">
        <f t="shared" si="0"/>
        <v>10</v>
      </c>
      <c r="B24" s="11" t="s">
        <v>2644</v>
      </c>
      <c r="C24" s="11" t="s">
        <v>2403</v>
      </c>
      <c r="D24" s="17" t="s">
        <v>2342</v>
      </c>
      <c r="E24" s="17" t="s">
        <v>2440</v>
      </c>
      <c r="F24" s="17" t="s">
        <v>3082</v>
      </c>
      <c r="G24" s="17" t="s">
        <v>2529</v>
      </c>
      <c r="H24" s="21">
        <v>6</v>
      </c>
      <c r="I24" s="21">
        <v>93</v>
      </c>
      <c r="J24" s="21">
        <v>0</v>
      </c>
    </row>
    <row r="25" spans="1:10" ht="15.75" customHeight="1">
      <c r="A25" s="10">
        <f t="shared" si="0"/>
        <v>9</v>
      </c>
      <c r="B25" s="12" t="s">
        <v>2646</v>
      </c>
      <c r="C25" s="12" t="s">
        <v>2403</v>
      </c>
      <c r="D25" s="18">
        <v>0</v>
      </c>
      <c r="E25" s="18" t="s">
        <v>2352</v>
      </c>
      <c r="F25" s="18" t="s">
        <v>2363</v>
      </c>
      <c r="G25" s="18" t="s">
        <v>2580</v>
      </c>
      <c r="H25" s="22">
        <v>12</v>
      </c>
      <c r="I25" s="22">
        <v>122</v>
      </c>
      <c r="J25" s="22">
        <v>0</v>
      </c>
    </row>
    <row r="26" spans="1:10" ht="15.75" customHeight="1">
      <c r="A26" s="10">
        <f t="shared" si="0"/>
        <v>8</v>
      </c>
      <c r="B26" s="11" t="s">
        <v>2653</v>
      </c>
      <c r="C26" s="11" t="s">
        <v>2403</v>
      </c>
      <c r="D26" s="17" t="s">
        <v>2342</v>
      </c>
      <c r="E26" s="17" t="s">
        <v>2496</v>
      </c>
      <c r="F26" s="17" t="s">
        <v>3083</v>
      </c>
      <c r="G26" s="17" t="s">
        <v>2792</v>
      </c>
      <c r="H26" s="21">
        <v>4</v>
      </c>
      <c r="I26" s="21">
        <v>38</v>
      </c>
      <c r="J26" s="21">
        <v>1</v>
      </c>
    </row>
    <row r="27" spans="1:10" ht="15.75" customHeight="1">
      <c r="A27" s="10">
        <f t="shared" si="0"/>
        <v>7</v>
      </c>
      <c r="B27" s="12" t="s">
        <v>2851</v>
      </c>
      <c r="C27" s="12" t="s">
        <v>2403</v>
      </c>
      <c r="D27" s="18">
        <v>0</v>
      </c>
      <c r="E27" s="18" t="s">
        <v>2366</v>
      </c>
      <c r="F27" s="18" t="s">
        <v>2855</v>
      </c>
      <c r="G27" s="18" t="s">
        <v>2674</v>
      </c>
      <c r="H27" s="22">
        <v>1</v>
      </c>
      <c r="I27" s="22">
        <v>5</v>
      </c>
      <c r="J27" s="22">
        <v>0</v>
      </c>
    </row>
    <row r="28" spans="1:10" ht="15.75" customHeight="1">
      <c r="A28" s="10">
        <f t="shared" si="0"/>
        <v>6</v>
      </c>
      <c r="B28" s="11" t="s">
        <v>2654</v>
      </c>
      <c r="C28" s="11" t="s">
        <v>2403</v>
      </c>
      <c r="D28" s="17">
        <v>0</v>
      </c>
      <c r="E28" s="17" t="s">
        <v>2415</v>
      </c>
      <c r="F28" s="17" t="s">
        <v>2704</v>
      </c>
      <c r="G28" s="17" t="s">
        <v>2674</v>
      </c>
      <c r="H28" s="21">
        <v>4</v>
      </c>
      <c r="I28" s="21">
        <v>66</v>
      </c>
      <c r="J28" s="21">
        <v>0</v>
      </c>
    </row>
    <row r="29" spans="1:10" ht="15.75" customHeight="1">
      <c r="A29" s="10">
        <f t="shared" si="0"/>
        <v>5</v>
      </c>
      <c r="B29" s="12" t="s">
        <v>2656</v>
      </c>
      <c r="C29" s="12" t="s">
        <v>2403</v>
      </c>
      <c r="D29" s="18" t="s">
        <v>2342</v>
      </c>
      <c r="E29" s="18" t="s">
        <v>2391</v>
      </c>
      <c r="F29" s="18" t="s">
        <v>3090</v>
      </c>
      <c r="G29" s="18" t="s">
        <v>2361</v>
      </c>
      <c r="H29" s="22">
        <v>1</v>
      </c>
      <c r="I29" s="22">
        <v>4</v>
      </c>
      <c r="J29" s="22">
        <v>0</v>
      </c>
    </row>
    <row r="30" spans="1:10" ht="15.75" customHeight="1">
      <c r="A30" s="10">
        <f t="shared" si="0"/>
        <v>4</v>
      </c>
      <c r="B30" s="11" t="s">
        <v>2657</v>
      </c>
      <c r="C30" s="11" t="s">
        <v>2403</v>
      </c>
      <c r="D30" s="17" t="s">
        <v>2342</v>
      </c>
      <c r="E30" s="17" t="s">
        <v>2415</v>
      </c>
      <c r="F30" s="17" t="s">
        <v>2771</v>
      </c>
      <c r="G30" s="17" t="s">
        <v>2573</v>
      </c>
      <c r="H30" s="21">
        <v>5</v>
      </c>
      <c r="I30" s="21">
        <v>39</v>
      </c>
      <c r="J30" s="21">
        <v>0</v>
      </c>
    </row>
    <row r="31" spans="1:10" ht="15.75" customHeight="1">
      <c r="A31" s="10">
        <f t="shared" si="0"/>
        <v>3</v>
      </c>
      <c r="B31" s="12" t="s">
        <v>2659</v>
      </c>
      <c r="C31" s="12" t="s">
        <v>2403</v>
      </c>
      <c r="D31" s="18" t="s">
        <v>2342</v>
      </c>
      <c r="E31" s="18" t="s">
        <v>2410</v>
      </c>
      <c r="F31" s="18" t="s">
        <v>2400</v>
      </c>
      <c r="G31" s="18" t="s">
        <v>2753</v>
      </c>
      <c r="H31" s="22">
        <v>3</v>
      </c>
      <c r="I31" s="22">
        <v>48</v>
      </c>
      <c r="J31" s="22">
        <v>1</v>
      </c>
    </row>
    <row r="32" spans="1:10" ht="15.75" customHeight="1">
      <c r="A32" s="10">
        <f t="shared" si="0"/>
        <v>2</v>
      </c>
      <c r="B32" s="11" t="s">
        <v>2853</v>
      </c>
      <c r="C32" s="11" t="s">
        <v>2403</v>
      </c>
      <c r="D32" s="17">
        <v>0</v>
      </c>
      <c r="E32" s="17" t="s">
        <v>2377</v>
      </c>
      <c r="F32" s="17" t="s">
        <v>3084</v>
      </c>
      <c r="G32" s="17" t="s">
        <v>2464</v>
      </c>
      <c r="H32" s="21">
        <v>4</v>
      </c>
      <c r="I32" s="21">
        <v>76</v>
      </c>
      <c r="J32" s="21">
        <v>0</v>
      </c>
    </row>
    <row r="33" spans="1:10" ht="15.75" customHeight="1">
      <c r="A33" s="10">
        <f t="shared" si="0"/>
        <v>1</v>
      </c>
      <c r="B33" s="12" t="s">
        <v>2661</v>
      </c>
      <c r="C33" s="12" t="s">
        <v>2403</v>
      </c>
      <c r="D33" s="18">
        <v>0</v>
      </c>
      <c r="E33" s="18" t="s">
        <v>2370</v>
      </c>
      <c r="F33" s="18" t="s">
        <v>3085</v>
      </c>
      <c r="G33" s="18" t="s">
        <v>2766</v>
      </c>
      <c r="H33" s="22">
        <v>4</v>
      </c>
      <c r="I33" s="22">
        <v>83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261">
    <outlinePr summaryBelow="0" summaryRight="0"/>
  </sheetPr>
  <dimension ref="A1:Q1002"/>
  <sheetViews>
    <sheetView workbookViewId="0">
      <selection activeCell="I15" sqref="I15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8.5</v>
      </c>
      <c r="I2" s="5">
        <v>42.5</v>
      </c>
      <c r="J2" s="5">
        <v>0.5</v>
      </c>
      <c r="K2" s="2">
        <v>5</v>
      </c>
      <c r="L2" s="2">
        <v>8.5</v>
      </c>
      <c r="M2" s="2">
        <v>0.5</v>
      </c>
      <c r="N2" s="5">
        <v>100.5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0.4</v>
      </c>
      <c r="I3" s="7">
        <f t="shared" si="1"/>
        <v>0.5</v>
      </c>
      <c r="J3" s="7">
        <f t="shared" si="1"/>
        <v>0.9</v>
      </c>
      <c r="K3" s="7">
        <f t="shared" si="1"/>
        <v>1</v>
      </c>
      <c r="L3" s="7">
        <f t="shared" si="1"/>
        <v>0.5</v>
      </c>
      <c r="M3" s="7">
        <f t="shared" si="1"/>
        <v>0.9</v>
      </c>
      <c r="N3" s="7">
        <f t="shared" si="1"/>
        <v>0.9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O4" si="2">IF(H3&gt;0.5, 100/(1-1/H3),100/H3-100)</f>
        <v>150</v>
      </c>
      <c r="I4" s="8">
        <f t="shared" si="2"/>
        <v>100</v>
      </c>
      <c r="J4" s="8">
        <f t="shared" si="2"/>
        <v>-899.99999999999955</v>
      </c>
      <c r="K4" s="8" t="e">
        <f t="shared" si="2"/>
        <v>#DIV/0!</v>
      </c>
      <c r="L4" s="8">
        <f t="shared" si="2"/>
        <v>100</v>
      </c>
      <c r="M4" s="8">
        <f t="shared" si="2"/>
        <v>-899.99999999999955</v>
      </c>
      <c r="N4" s="8">
        <f t="shared" si="2"/>
        <v>-899.99999999999955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0.6</v>
      </c>
      <c r="I5" s="7">
        <f t="shared" si="3"/>
        <v>0.8</v>
      </c>
      <c r="J5" s="7">
        <f t="shared" si="3"/>
        <v>0.8</v>
      </c>
      <c r="K5" s="7">
        <f t="shared" si="3"/>
        <v>1</v>
      </c>
      <c r="L5" s="7">
        <f t="shared" si="3"/>
        <v>0.8</v>
      </c>
      <c r="M5" s="7">
        <f t="shared" si="3"/>
        <v>1</v>
      </c>
      <c r="N5" s="7">
        <f t="shared" si="3"/>
        <v>0.8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>
        <f t="shared" ref="H6:O6" si="4">IF(H5&gt;0.5, 100/(1-1/H5),100/H5-100)</f>
        <v>-149.99999999999997</v>
      </c>
      <c r="I6" s="8">
        <f t="shared" si="4"/>
        <v>-400</v>
      </c>
      <c r="J6" s="8">
        <f t="shared" si="4"/>
        <v>-400</v>
      </c>
      <c r="K6" s="8" t="e">
        <f t="shared" si="4"/>
        <v>#DIV/0!</v>
      </c>
      <c r="L6" s="8">
        <f t="shared" si="4"/>
        <v>-400</v>
      </c>
      <c r="M6" s="8" t="e">
        <f t="shared" si="4"/>
        <v>#DIV/0!</v>
      </c>
      <c r="N6" s="8">
        <f t="shared" si="4"/>
        <v>-400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0.2</v>
      </c>
      <c r="I7" s="7">
        <f t="shared" si="5"/>
        <v>0.2</v>
      </c>
      <c r="J7" s="7">
        <f t="shared" si="5"/>
        <v>1</v>
      </c>
      <c r="K7" s="7">
        <f t="shared" si="5"/>
        <v>1</v>
      </c>
      <c r="L7" s="7">
        <f t="shared" si="5"/>
        <v>0.2</v>
      </c>
      <c r="M7" s="7">
        <f t="shared" si="5"/>
        <v>0.8</v>
      </c>
      <c r="N7" s="7">
        <f t="shared" si="5"/>
        <v>1</v>
      </c>
      <c r="O7" s="7">
        <f t="shared" si="5"/>
        <v>1</v>
      </c>
    </row>
    <row r="8" spans="1:17" ht="15.75" customHeight="1">
      <c r="A8" s="1"/>
      <c r="B8" t="s">
        <v>77</v>
      </c>
      <c r="F8" s="8"/>
      <c r="G8" s="3" t="s">
        <v>2318</v>
      </c>
      <c r="H8" s="8">
        <f t="shared" ref="H8:O8" si="6">IF(H7&gt;0.5, 100/(1-1/H7),100/H7-100)</f>
        <v>400</v>
      </c>
      <c r="I8" s="8">
        <f t="shared" si="6"/>
        <v>400</v>
      </c>
      <c r="J8" s="8" t="e">
        <f t="shared" si="6"/>
        <v>#DIV/0!</v>
      </c>
      <c r="K8" s="8" t="e">
        <f t="shared" si="6"/>
        <v>#DIV/0!</v>
      </c>
      <c r="L8" s="8">
        <f t="shared" si="6"/>
        <v>400</v>
      </c>
      <c r="M8" s="8">
        <f t="shared" si="6"/>
        <v>-400</v>
      </c>
      <c r="N8" s="8" t="e">
        <f t="shared" si="6"/>
        <v>#DIV/0!</v>
      </c>
      <c r="O8" s="8" t="e">
        <f t="shared" si="6"/>
        <v>#DIV/0!</v>
      </c>
    </row>
    <row r="9" spans="1:17" ht="15.75" customHeight="1">
      <c r="A9" s="1"/>
      <c r="B9" s="1" t="s">
        <v>3100</v>
      </c>
      <c r="C9" s="1"/>
      <c r="D9" s="14"/>
      <c r="E9" s="14"/>
      <c r="F9" s="14"/>
      <c r="G9" s="23" t="s">
        <v>2321</v>
      </c>
      <c r="H9" s="24">
        <f>INDEX(espn!$F:$F,MATCH(B8,espn!$A:$A,0),1)</f>
        <v>15</v>
      </c>
      <c r="I9" s="24">
        <f>INDEX(espn!$G:$G,MATCH(B8,espn!$A:$A,0),1)</f>
        <v>68</v>
      </c>
      <c r="J9" s="24"/>
      <c r="K9" s="24">
        <f>INDEX(espn!$I:$I,MATCH(B8,espn!$A:$A,0),1)</f>
        <v>3</v>
      </c>
      <c r="L9" s="24">
        <f>INDEX(espn!$J:$J,MATCH(B8,espn!$A:$A,0),1)</f>
        <v>22</v>
      </c>
      <c r="M9" s="24"/>
      <c r="N9" s="24">
        <f>I9+L9</f>
        <v>90</v>
      </c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22</v>
      </c>
      <c r="B12" s="11" t="s">
        <v>2550</v>
      </c>
      <c r="C12" s="11" t="s">
        <v>2370</v>
      </c>
      <c r="D12" s="17">
        <v>0</v>
      </c>
      <c r="E12" s="17" t="s">
        <v>2403</v>
      </c>
      <c r="F12" s="17" t="s">
        <v>2830</v>
      </c>
      <c r="G12" s="17" t="s">
        <v>2375</v>
      </c>
      <c r="H12" s="21">
        <v>19</v>
      </c>
      <c r="I12" s="21">
        <v>50</v>
      </c>
      <c r="J12" s="21">
        <v>1</v>
      </c>
      <c r="K12" s="21">
        <v>2</v>
      </c>
      <c r="L12" s="21">
        <v>17</v>
      </c>
      <c r="M12" s="21">
        <v>0</v>
      </c>
      <c r="N12" s="21">
        <f t="shared" ref="N12:N43" si="8">L12+I12</f>
        <v>67</v>
      </c>
      <c r="O12">
        <f t="shared" ref="O12:O43" si="9">M12+J12</f>
        <v>1</v>
      </c>
    </row>
    <row r="13" spans="1:17" ht="15.75" customHeight="1">
      <c r="A13" s="10">
        <f t="shared" si="7"/>
        <v>21</v>
      </c>
      <c r="B13" s="12" t="s">
        <v>2553</v>
      </c>
      <c r="C13" s="12" t="s">
        <v>2370</v>
      </c>
      <c r="D13" s="18" t="s">
        <v>2342</v>
      </c>
      <c r="E13" s="18" t="s">
        <v>2410</v>
      </c>
      <c r="F13" s="18" t="s">
        <v>2831</v>
      </c>
      <c r="G13" s="18" t="s">
        <v>2460</v>
      </c>
      <c r="H13" s="22">
        <v>6</v>
      </c>
      <c r="I13" s="22">
        <v>18</v>
      </c>
      <c r="J13" s="22">
        <v>0</v>
      </c>
      <c r="K13" s="22">
        <v>2</v>
      </c>
      <c r="L13" s="22">
        <v>11</v>
      </c>
      <c r="M13" s="22">
        <v>0</v>
      </c>
      <c r="N13" s="21">
        <f t="shared" si="8"/>
        <v>29</v>
      </c>
      <c r="O13">
        <f t="shared" si="9"/>
        <v>0</v>
      </c>
    </row>
    <row r="14" spans="1:17" ht="15.75" customHeight="1">
      <c r="A14" s="10">
        <f t="shared" si="7"/>
        <v>20</v>
      </c>
      <c r="B14" s="11" t="s">
        <v>2414</v>
      </c>
      <c r="C14" s="11" t="s">
        <v>2403</v>
      </c>
      <c r="D14" s="17">
        <v>0</v>
      </c>
      <c r="E14" s="17" t="s">
        <v>2366</v>
      </c>
      <c r="F14" s="17" t="s">
        <v>2963</v>
      </c>
      <c r="G14" s="17" t="s">
        <v>2385</v>
      </c>
      <c r="H14" s="21">
        <v>7</v>
      </c>
      <c r="I14" s="21">
        <v>69</v>
      </c>
      <c r="J14" s="21">
        <v>0</v>
      </c>
      <c r="K14" s="21">
        <v>2</v>
      </c>
      <c r="L14" s="21">
        <v>25</v>
      </c>
      <c r="M14" s="21">
        <v>0</v>
      </c>
      <c r="N14" s="21">
        <f t="shared" si="8"/>
        <v>94</v>
      </c>
      <c r="O14">
        <f t="shared" si="9"/>
        <v>0</v>
      </c>
    </row>
    <row r="15" spans="1:17" ht="15.75" customHeight="1">
      <c r="A15" s="10">
        <f t="shared" si="7"/>
        <v>19</v>
      </c>
      <c r="B15" s="12" t="s">
        <v>2417</v>
      </c>
      <c r="C15" s="12" t="s">
        <v>2403</v>
      </c>
      <c r="D15" s="18">
        <v>0</v>
      </c>
      <c r="E15" s="18" t="s">
        <v>2420</v>
      </c>
      <c r="F15" s="18" t="s">
        <v>2964</v>
      </c>
      <c r="G15" s="18" t="s">
        <v>2385</v>
      </c>
      <c r="H15" s="22">
        <v>9</v>
      </c>
      <c r="I15" s="22">
        <v>29</v>
      </c>
      <c r="J15" s="22">
        <v>0</v>
      </c>
      <c r="K15" s="22">
        <v>2</v>
      </c>
      <c r="L15" s="22">
        <v>20</v>
      </c>
      <c r="M15" s="22">
        <v>0</v>
      </c>
      <c r="N15" s="21">
        <f t="shared" si="8"/>
        <v>49</v>
      </c>
      <c r="O15">
        <f t="shared" si="9"/>
        <v>0</v>
      </c>
    </row>
    <row r="16" spans="1:17" ht="15.75" customHeight="1">
      <c r="A16" s="10">
        <f t="shared" si="7"/>
        <v>18</v>
      </c>
      <c r="B16" s="11" t="s">
        <v>2419</v>
      </c>
      <c r="C16" s="11" t="s">
        <v>2403</v>
      </c>
      <c r="D16" s="17" t="s">
        <v>2342</v>
      </c>
      <c r="E16" s="17" t="s">
        <v>2558</v>
      </c>
      <c r="F16" s="17" t="s">
        <v>2965</v>
      </c>
      <c r="G16" s="17" t="s">
        <v>2858</v>
      </c>
      <c r="H16" s="21">
        <v>7</v>
      </c>
      <c r="I16" s="21">
        <v>14</v>
      </c>
      <c r="J16" s="21">
        <v>0</v>
      </c>
      <c r="K16" s="21">
        <v>2</v>
      </c>
      <c r="L16" s="21">
        <v>11</v>
      </c>
      <c r="M16" s="21">
        <v>0</v>
      </c>
      <c r="N16" s="21">
        <f t="shared" si="8"/>
        <v>25</v>
      </c>
      <c r="O16">
        <f t="shared" si="9"/>
        <v>0</v>
      </c>
    </row>
    <row r="17" spans="1:15" ht="15.75" customHeight="1">
      <c r="A17" s="10">
        <f t="shared" si="7"/>
        <v>17</v>
      </c>
      <c r="B17" s="12" t="s">
        <v>2422</v>
      </c>
      <c r="C17" s="12" t="s">
        <v>2403</v>
      </c>
      <c r="D17" s="18" t="s">
        <v>2342</v>
      </c>
      <c r="E17" s="18" t="s">
        <v>792</v>
      </c>
      <c r="F17" s="18" t="s">
        <v>2966</v>
      </c>
      <c r="G17" s="18" t="s">
        <v>2508</v>
      </c>
      <c r="H17" s="22">
        <v>17</v>
      </c>
      <c r="I17" s="22">
        <v>61</v>
      </c>
      <c r="J17" s="22">
        <v>0</v>
      </c>
      <c r="K17" s="22">
        <v>1</v>
      </c>
      <c r="L17" s="22">
        <v>14</v>
      </c>
      <c r="M17" s="22">
        <v>0</v>
      </c>
      <c r="N17" s="21">
        <f t="shared" si="8"/>
        <v>75</v>
      </c>
      <c r="O17">
        <f t="shared" si="9"/>
        <v>0</v>
      </c>
    </row>
    <row r="18" spans="1:15" ht="15.75" customHeight="1">
      <c r="A18" s="10">
        <f t="shared" si="7"/>
        <v>16</v>
      </c>
      <c r="B18" s="11" t="s">
        <v>2732</v>
      </c>
      <c r="C18" s="11" t="s">
        <v>2403</v>
      </c>
      <c r="D18" s="17">
        <v>0</v>
      </c>
      <c r="E18" s="17" t="s">
        <v>2370</v>
      </c>
      <c r="F18" s="17" t="s">
        <v>2535</v>
      </c>
      <c r="G18" s="17" t="s">
        <v>2372</v>
      </c>
      <c r="H18" s="21">
        <v>5</v>
      </c>
      <c r="I18" s="21">
        <v>21</v>
      </c>
      <c r="J18" s="21">
        <v>0</v>
      </c>
      <c r="K18" s="21">
        <v>1</v>
      </c>
      <c r="L18" s="21">
        <v>4</v>
      </c>
      <c r="M18" s="21">
        <v>0</v>
      </c>
      <c r="N18" s="21">
        <f t="shared" si="8"/>
        <v>25</v>
      </c>
      <c r="O18">
        <f t="shared" si="9"/>
        <v>0</v>
      </c>
    </row>
    <row r="19" spans="1:15" ht="15.75" customHeight="1">
      <c r="A19" s="10">
        <f t="shared" si="7"/>
        <v>15</v>
      </c>
      <c r="B19" s="12" t="s">
        <v>2639</v>
      </c>
      <c r="C19" s="12" t="s">
        <v>2403</v>
      </c>
      <c r="D19" s="18">
        <v>0</v>
      </c>
      <c r="E19" s="18" t="s">
        <v>2496</v>
      </c>
      <c r="F19" s="18" t="s">
        <v>3079</v>
      </c>
      <c r="G19" s="18" t="s">
        <v>2444</v>
      </c>
      <c r="H19" s="22">
        <v>15</v>
      </c>
      <c r="I19" s="22">
        <v>48</v>
      </c>
      <c r="J19" s="22">
        <v>0</v>
      </c>
      <c r="K19" s="22">
        <v>0</v>
      </c>
      <c r="L19" s="22">
        <v>0</v>
      </c>
      <c r="M19" s="22">
        <v>0</v>
      </c>
      <c r="N19" s="21">
        <f t="shared" si="8"/>
        <v>48</v>
      </c>
      <c r="O19">
        <f t="shared" si="9"/>
        <v>0</v>
      </c>
    </row>
    <row r="20" spans="1:15" ht="15.75" customHeight="1">
      <c r="A20" s="10">
        <f t="shared" si="7"/>
        <v>14</v>
      </c>
      <c r="B20" s="11" t="s">
        <v>2641</v>
      </c>
      <c r="C20" s="11" t="s">
        <v>2403</v>
      </c>
      <c r="D20" s="17" t="s">
        <v>2342</v>
      </c>
      <c r="E20" s="17" t="s">
        <v>2647</v>
      </c>
      <c r="F20" s="17" t="s">
        <v>3080</v>
      </c>
      <c r="G20" s="17" t="s">
        <v>2372</v>
      </c>
      <c r="H20" s="21">
        <v>3</v>
      </c>
      <c r="I20" s="21">
        <v>14</v>
      </c>
      <c r="J20" s="21">
        <v>0</v>
      </c>
      <c r="K20" s="21">
        <v>2</v>
      </c>
      <c r="L20" s="21">
        <v>19</v>
      </c>
      <c r="M20" s="21">
        <v>0</v>
      </c>
      <c r="N20" s="21">
        <f t="shared" si="8"/>
        <v>33</v>
      </c>
      <c r="O20">
        <f t="shared" si="9"/>
        <v>0</v>
      </c>
    </row>
    <row r="21" spans="1:15" ht="15.75" customHeight="1">
      <c r="A21" s="10">
        <f t="shared" si="7"/>
        <v>13</v>
      </c>
      <c r="B21" s="12" t="s">
        <v>2642</v>
      </c>
      <c r="C21" s="12" t="s">
        <v>2403</v>
      </c>
      <c r="D21" s="18">
        <v>0</v>
      </c>
      <c r="E21" s="18" t="s">
        <v>2359</v>
      </c>
      <c r="F21" s="18" t="s">
        <v>3081</v>
      </c>
      <c r="G21" s="18" t="s">
        <v>2444</v>
      </c>
      <c r="H21" s="22">
        <v>12</v>
      </c>
      <c r="I21" s="22">
        <v>58</v>
      </c>
      <c r="J21" s="22">
        <v>0</v>
      </c>
      <c r="K21" s="22">
        <v>1</v>
      </c>
      <c r="L21" s="22">
        <v>7</v>
      </c>
      <c r="M21" s="22">
        <v>0</v>
      </c>
      <c r="N21" s="21">
        <f t="shared" si="8"/>
        <v>65</v>
      </c>
      <c r="O21">
        <f t="shared" si="9"/>
        <v>0</v>
      </c>
    </row>
    <row r="22" spans="1:15" ht="15.75" customHeight="1">
      <c r="A22" s="10">
        <f t="shared" si="7"/>
        <v>12</v>
      </c>
      <c r="B22" s="11" t="s">
        <v>2644</v>
      </c>
      <c r="C22" s="11" t="s">
        <v>2403</v>
      </c>
      <c r="D22" s="17" t="s">
        <v>2342</v>
      </c>
      <c r="E22" s="17" t="s">
        <v>2440</v>
      </c>
      <c r="F22" s="17" t="s">
        <v>3082</v>
      </c>
      <c r="G22" s="17" t="s">
        <v>2556</v>
      </c>
      <c r="H22" s="21">
        <v>14</v>
      </c>
      <c r="I22" s="21">
        <v>64</v>
      </c>
      <c r="J22" s="21">
        <v>2</v>
      </c>
      <c r="K22" s="21">
        <v>1</v>
      </c>
      <c r="L22" s="21">
        <v>19</v>
      </c>
      <c r="M22" s="21">
        <v>0</v>
      </c>
      <c r="N22" s="21">
        <f t="shared" si="8"/>
        <v>83</v>
      </c>
      <c r="O22">
        <f t="shared" si="9"/>
        <v>2</v>
      </c>
    </row>
    <row r="23" spans="1:15" ht="15.75" customHeight="1">
      <c r="A23" s="10">
        <f t="shared" si="7"/>
        <v>11</v>
      </c>
      <c r="B23" s="12" t="s">
        <v>2646</v>
      </c>
      <c r="C23" s="12" t="s">
        <v>2403</v>
      </c>
      <c r="D23" s="18">
        <v>0</v>
      </c>
      <c r="E23" s="18" t="s">
        <v>2352</v>
      </c>
      <c r="F23" s="18" t="s">
        <v>2363</v>
      </c>
      <c r="G23" s="18" t="s">
        <v>2552</v>
      </c>
      <c r="H23" s="22">
        <v>8</v>
      </c>
      <c r="I23" s="22">
        <v>34</v>
      </c>
      <c r="J23" s="22">
        <v>0</v>
      </c>
      <c r="K23" s="22">
        <v>2</v>
      </c>
      <c r="L23" s="22">
        <v>23</v>
      </c>
      <c r="M23" s="22">
        <v>0</v>
      </c>
      <c r="N23" s="21">
        <f t="shared" si="8"/>
        <v>57</v>
      </c>
      <c r="O23">
        <f t="shared" si="9"/>
        <v>0</v>
      </c>
    </row>
    <row r="24" spans="1:15" ht="15.75" customHeight="1">
      <c r="A24" s="10">
        <f t="shared" si="7"/>
        <v>10</v>
      </c>
      <c r="B24" s="11" t="s">
        <v>2888</v>
      </c>
      <c r="C24" s="11" t="s">
        <v>2403</v>
      </c>
      <c r="D24" s="17">
        <v>0</v>
      </c>
      <c r="E24" s="17" t="s">
        <v>792</v>
      </c>
      <c r="F24" s="17" t="s">
        <v>2360</v>
      </c>
      <c r="G24" s="17" t="s">
        <v>2385</v>
      </c>
      <c r="H24" s="21">
        <v>11</v>
      </c>
      <c r="I24" s="21">
        <v>47</v>
      </c>
      <c r="J24" s="21">
        <v>0</v>
      </c>
      <c r="K24" s="21">
        <v>1</v>
      </c>
      <c r="L24" s="21">
        <v>9</v>
      </c>
      <c r="M24" s="21">
        <v>0</v>
      </c>
      <c r="N24" s="21">
        <f t="shared" si="8"/>
        <v>56</v>
      </c>
      <c r="O24">
        <f t="shared" si="9"/>
        <v>0</v>
      </c>
    </row>
    <row r="25" spans="1:15" ht="15.75" customHeight="1">
      <c r="A25" s="10">
        <f t="shared" si="7"/>
        <v>9</v>
      </c>
      <c r="B25" s="12" t="s">
        <v>2651</v>
      </c>
      <c r="C25" s="12" t="s">
        <v>2403</v>
      </c>
      <c r="D25" s="18" t="s">
        <v>2342</v>
      </c>
      <c r="E25" s="18" t="s">
        <v>2387</v>
      </c>
      <c r="F25" s="18" t="s">
        <v>2507</v>
      </c>
      <c r="G25" s="18" t="s">
        <v>2538</v>
      </c>
      <c r="H25" s="22">
        <v>8</v>
      </c>
      <c r="I25" s="22">
        <v>17</v>
      </c>
      <c r="J25" s="22">
        <v>0</v>
      </c>
      <c r="K25" s="22">
        <v>3</v>
      </c>
      <c r="L25" s="22">
        <v>14</v>
      </c>
      <c r="M25" s="22">
        <v>0</v>
      </c>
      <c r="N25" s="21">
        <f t="shared" si="8"/>
        <v>31</v>
      </c>
      <c r="O25">
        <f t="shared" si="9"/>
        <v>0</v>
      </c>
    </row>
    <row r="26" spans="1:15" ht="15.75" customHeight="1">
      <c r="A26" s="10">
        <f t="shared" si="7"/>
        <v>8</v>
      </c>
      <c r="B26" s="11" t="s">
        <v>2653</v>
      </c>
      <c r="C26" s="11" t="s">
        <v>2403</v>
      </c>
      <c r="D26" s="17" t="s">
        <v>2342</v>
      </c>
      <c r="E26" s="17" t="s">
        <v>2496</v>
      </c>
      <c r="F26" s="17" t="s">
        <v>3083</v>
      </c>
      <c r="G26" s="17" t="s">
        <v>2381</v>
      </c>
      <c r="H26" s="21">
        <v>10</v>
      </c>
      <c r="I26" s="21">
        <v>39</v>
      </c>
      <c r="J26" s="21">
        <v>0</v>
      </c>
      <c r="K26" s="21">
        <v>2</v>
      </c>
      <c r="L26" s="21">
        <v>3</v>
      </c>
      <c r="M26" s="21">
        <v>0</v>
      </c>
      <c r="N26" s="21">
        <f t="shared" si="8"/>
        <v>42</v>
      </c>
      <c r="O26">
        <f t="shared" si="9"/>
        <v>0</v>
      </c>
    </row>
    <row r="27" spans="1:15" ht="15.75" customHeight="1">
      <c r="A27" s="10">
        <f t="shared" si="7"/>
        <v>7</v>
      </c>
      <c r="B27" s="12" t="s">
        <v>2851</v>
      </c>
      <c r="C27" s="12" t="s">
        <v>2403</v>
      </c>
      <c r="D27" s="18">
        <v>0</v>
      </c>
      <c r="E27" s="18" t="s">
        <v>2366</v>
      </c>
      <c r="F27" s="18" t="s">
        <v>2855</v>
      </c>
      <c r="G27" s="18" t="s">
        <v>2556</v>
      </c>
      <c r="H27" s="22">
        <v>9</v>
      </c>
      <c r="I27" s="22">
        <v>57</v>
      </c>
      <c r="J27" s="22">
        <v>0</v>
      </c>
      <c r="K27" s="22">
        <v>0</v>
      </c>
      <c r="L27" s="22">
        <v>0</v>
      </c>
      <c r="M27" s="22">
        <v>0</v>
      </c>
      <c r="N27" s="21">
        <f t="shared" si="8"/>
        <v>57</v>
      </c>
      <c r="O27">
        <f t="shared" si="9"/>
        <v>0</v>
      </c>
    </row>
    <row r="28" spans="1:15" ht="15.75" customHeight="1">
      <c r="A28" s="10">
        <f t="shared" si="7"/>
        <v>6</v>
      </c>
      <c r="B28" s="11" t="s">
        <v>2654</v>
      </c>
      <c r="C28" s="11" t="s">
        <v>2403</v>
      </c>
      <c r="D28" s="17">
        <v>0</v>
      </c>
      <c r="E28" s="17" t="s">
        <v>2415</v>
      </c>
      <c r="F28" s="17" t="s">
        <v>2704</v>
      </c>
      <c r="G28" s="17" t="s">
        <v>2805</v>
      </c>
      <c r="H28" s="21">
        <v>12</v>
      </c>
      <c r="I28" s="21">
        <v>49</v>
      </c>
      <c r="J28" s="21">
        <v>0</v>
      </c>
      <c r="K28" s="21">
        <v>2</v>
      </c>
      <c r="L28" s="21">
        <v>36</v>
      </c>
      <c r="M28" s="21">
        <v>0</v>
      </c>
      <c r="N28" s="21">
        <f t="shared" si="8"/>
        <v>85</v>
      </c>
      <c r="O28">
        <f t="shared" si="9"/>
        <v>0</v>
      </c>
    </row>
    <row r="29" spans="1:15" ht="15.75" customHeight="1">
      <c r="A29" s="10">
        <f t="shared" si="7"/>
        <v>5</v>
      </c>
      <c r="B29" s="12" t="s">
        <v>2656</v>
      </c>
      <c r="C29" s="12" t="s">
        <v>2403</v>
      </c>
      <c r="D29" s="18" t="s">
        <v>2342</v>
      </c>
      <c r="E29" s="18" t="s">
        <v>2391</v>
      </c>
      <c r="F29" s="18" t="s">
        <v>3090</v>
      </c>
      <c r="G29" s="18" t="s">
        <v>2609</v>
      </c>
      <c r="H29" s="22">
        <v>19</v>
      </c>
      <c r="I29" s="22">
        <v>124</v>
      </c>
      <c r="J29" s="22">
        <v>2</v>
      </c>
      <c r="K29" s="22">
        <v>1</v>
      </c>
      <c r="L29" s="22">
        <v>2</v>
      </c>
      <c r="M29" s="22">
        <v>0</v>
      </c>
      <c r="N29" s="21">
        <f t="shared" si="8"/>
        <v>126</v>
      </c>
      <c r="O29">
        <f t="shared" si="9"/>
        <v>2</v>
      </c>
    </row>
    <row r="30" spans="1:15" ht="15.75" customHeight="1">
      <c r="A30" s="10">
        <f t="shared" si="7"/>
        <v>4</v>
      </c>
      <c r="B30" s="11" t="s">
        <v>2657</v>
      </c>
      <c r="C30" s="11" t="s">
        <v>2403</v>
      </c>
      <c r="D30" s="17" t="s">
        <v>2342</v>
      </c>
      <c r="E30" s="17" t="s">
        <v>2415</v>
      </c>
      <c r="F30" s="17" t="s">
        <v>2771</v>
      </c>
      <c r="G30" s="17" t="s">
        <v>2556</v>
      </c>
      <c r="H30" s="21">
        <v>5</v>
      </c>
      <c r="I30" s="21">
        <v>17</v>
      </c>
      <c r="J30" s="21">
        <v>0</v>
      </c>
      <c r="K30" s="21">
        <v>2</v>
      </c>
      <c r="L30" s="21">
        <v>0</v>
      </c>
      <c r="M30" s="21">
        <v>0</v>
      </c>
      <c r="N30" s="21">
        <f t="shared" si="8"/>
        <v>17</v>
      </c>
      <c r="O30">
        <f t="shared" si="9"/>
        <v>0</v>
      </c>
    </row>
    <row r="31" spans="1:15" ht="15.75" customHeight="1">
      <c r="A31" s="10">
        <f t="shared" si="7"/>
        <v>3</v>
      </c>
      <c r="B31" s="12" t="s">
        <v>2659</v>
      </c>
      <c r="C31" s="12" t="s">
        <v>2403</v>
      </c>
      <c r="D31" s="18" t="s">
        <v>2342</v>
      </c>
      <c r="E31" s="18" t="s">
        <v>2410</v>
      </c>
      <c r="F31" s="18" t="s">
        <v>2400</v>
      </c>
      <c r="G31" s="18" t="s">
        <v>2683</v>
      </c>
      <c r="H31" s="22">
        <v>4</v>
      </c>
      <c r="I31" s="22">
        <v>13</v>
      </c>
      <c r="J31" s="22">
        <v>0</v>
      </c>
      <c r="K31" s="22">
        <v>1</v>
      </c>
      <c r="L31" s="22">
        <v>-6</v>
      </c>
      <c r="M31" s="22">
        <v>0</v>
      </c>
      <c r="N31" s="21">
        <f t="shared" si="8"/>
        <v>7</v>
      </c>
      <c r="O31">
        <f t="shared" si="9"/>
        <v>0</v>
      </c>
    </row>
    <row r="32" spans="1:15" ht="15.75" customHeight="1">
      <c r="A32" s="10">
        <f t="shared" si="7"/>
        <v>2</v>
      </c>
      <c r="B32" s="11" t="s">
        <v>2853</v>
      </c>
      <c r="C32" s="11" t="s">
        <v>2403</v>
      </c>
      <c r="D32" s="17">
        <v>0</v>
      </c>
      <c r="E32" s="17" t="s">
        <v>2377</v>
      </c>
      <c r="F32" s="17" t="s">
        <v>3084</v>
      </c>
      <c r="G32" s="17" t="s">
        <v>2364</v>
      </c>
      <c r="H32" s="21">
        <v>4</v>
      </c>
      <c r="I32" s="21">
        <v>3</v>
      </c>
      <c r="J32" s="21">
        <v>0</v>
      </c>
      <c r="K32" s="21">
        <v>2</v>
      </c>
      <c r="L32" s="21">
        <v>26</v>
      </c>
      <c r="M32" s="21">
        <v>1</v>
      </c>
      <c r="N32" s="21">
        <f t="shared" si="8"/>
        <v>29</v>
      </c>
      <c r="O32">
        <f t="shared" si="9"/>
        <v>1</v>
      </c>
    </row>
    <row r="33" spans="1:15" ht="15.75" customHeight="1">
      <c r="A33" s="10">
        <f t="shared" si="7"/>
        <v>1</v>
      </c>
      <c r="B33" s="12" t="s">
        <v>2661</v>
      </c>
      <c r="C33" s="12" t="s">
        <v>2403</v>
      </c>
      <c r="D33" s="18">
        <v>0</v>
      </c>
      <c r="E33" s="18" t="s">
        <v>2370</v>
      </c>
      <c r="F33" s="18" t="s">
        <v>3085</v>
      </c>
      <c r="G33" s="18" t="s">
        <v>2536</v>
      </c>
      <c r="H33" s="22">
        <v>12</v>
      </c>
      <c r="I33" s="22">
        <v>72</v>
      </c>
      <c r="J33" s="22">
        <v>0</v>
      </c>
      <c r="K33" s="22">
        <v>3</v>
      </c>
      <c r="L33" s="22">
        <v>24</v>
      </c>
      <c r="M33" s="22">
        <v>0</v>
      </c>
      <c r="N33" s="21">
        <f t="shared" si="8"/>
        <v>96</v>
      </c>
      <c r="O33">
        <f t="shared" si="9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3133">
    <outlinePr summaryBelow="0" summaryRight="0"/>
  </sheetPr>
  <dimension ref="A1:Q1002"/>
  <sheetViews>
    <sheetView workbookViewId="0">
      <selection activeCell="B9" sqref="B9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</v>
      </c>
      <c r="I2" s="2">
        <v>50.5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1</v>
      </c>
      <c r="J3" s="7">
        <f>COUNTIFS($A$12:$A$99,"&lt;="&amp;$B$2,$H$12:$H$99,"&gt;-1",J12:J99,"&lt;"&amp;J$2)/COUNTIFS($H$12:$H$99,"&gt;-1",$A$12:$A$99,"&lt;="&amp;$B$2,J$12:J$99,"&lt;&gt;"&amp;J$2)</f>
        <v>0.9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 t="e">
        <f>IF(I3&gt;0.5, 100/(1-1/I3),100/I3-100)</f>
        <v>#DIV/0!</v>
      </c>
      <c r="J4" s="8">
        <f>IF(J3&gt;0.5, 100/(1-1/J3),100/J3-100)</f>
        <v>-899.99999999999955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1</v>
      </c>
      <c r="J5" s="7">
        <f>COUNTIFS($A$12:$A$99,"&lt;="&amp;$B$2,$H$12:$H$99,"&gt;-1",$D$12:$D$99,"@*",J$12:J$99,"&lt;"&amp;J$2)/COUNTIFS($A$12:$A$99,"&lt;="&amp;$B$2,$H$12:$H$99,"&gt;-1",$D$12:$D$99,"@*",J$12:J$99,"&lt;&gt;"&amp;J$2)</f>
        <v>0.8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 t="e">
        <f>IF(I5&gt;0.5, 100/(1-1/I5),100/I5-100)</f>
        <v>#DIV/0!</v>
      </c>
      <c r="J6" s="8">
        <f>IF(J5&gt;0.5, 100/(1-1/J5),100/J5-100)</f>
        <v>-400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1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B8" t="s">
        <v>3101</v>
      </c>
      <c r="D8" s="8"/>
      <c r="G8" s="3" t="s">
        <v>2318</v>
      </c>
      <c r="H8" s="8" t="e">
        <f>IF(H7&gt;0.5, 100/(1-1/H7),100/H7-100)</f>
        <v>#DIV/0!</v>
      </c>
      <c r="I8" s="8" t="e">
        <f>IF(I7&gt;0.5, 100/(1-1/I7),100/I7-100)</f>
        <v>#DIV/0!</v>
      </c>
      <c r="J8" s="8" t="e">
        <f>IF(J7&gt;0.5, 100/(1-1/J7),100/J7-100)</f>
        <v>#DIV/0!</v>
      </c>
    </row>
    <row r="9" spans="1:17" ht="15.75" customHeight="1">
      <c r="A9" s="1"/>
      <c r="B9" s="1" t="s">
        <v>3102</v>
      </c>
      <c r="C9" s="1"/>
      <c r="D9" s="14"/>
      <c r="E9" s="14"/>
      <c r="F9" s="14"/>
      <c r="G9" s="23" t="s">
        <v>2321</v>
      </c>
      <c r="H9" s="24" t="e">
        <f>INDEX(espn!$I:$I,MATCH(B8,espn!$A:$A,0),1)</f>
        <v>#N/A</v>
      </c>
      <c r="I9" s="24" t="e">
        <f>INDEX(espn!$J:$J,MATCH(B8,espn!$A:$A,0),1)</f>
        <v>#N/A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14</v>
      </c>
      <c r="B12" s="11" t="s">
        <v>2639</v>
      </c>
      <c r="C12" s="11" t="s">
        <v>2403</v>
      </c>
      <c r="D12" s="17">
        <v>0</v>
      </c>
      <c r="E12" s="17" t="s">
        <v>2496</v>
      </c>
      <c r="F12" s="17" t="s">
        <v>3079</v>
      </c>
      <c r="G12" s="17" t="s">
        <v>2491</v>
      </c>
      <c r="H12" s="21">
        <v>0</v>
      </c>
      <c r="I12" s="21">
        <v>0</v>
      </c>
      <c r="J12" s="21">
        <v>0</v>
      </c>
    </row>
    <row r="13" spans="1:17" ht="15.75" customHeight="1">
      <c r="A13" s="10">
        <f t="shared" si="0"/>
        <v>13</v>
      </c>
      <c r="B13" s="12" t="s">
        <v>2641</v>
      </c>
      <c r="C13" s="12" t="s">
        <v>2403</v>
      </c>
      <c r="D13" s="18" t="s">
        <v>2342</v>
      </c>
      <c r="E13" s="18" t="s">
        <v>2647</v>
      </c>
      <c r="F13" s="18" t="s">
        <v>3080</v>
      </c>
      <c r="G13" s="18" t="s">
        <v>2687</v>
      </c>
      <c r="H13" s="22">
        <v>1</v>
      </c>
      <c r="I13" s="22">
        <v>17</v>
      </c>
      <c r="J13" s="22">
        <v>0</v>
      </c>
    </row>
    <row r="14" spans="1:17" ht="15.75" customHeight="1">
      <c r="A14" s="10">
        <f t="shared" si="0"/>
        <v>12</v>
      </c>
      <c r="B14" s="11" t="s">
        <v>2642</v>
      </c>
      <c r="C14" s="11" t="s">
        <v>2403</v>
      </c>
      <c r="D14" s="17">
        <v>0</v>
      </c>
      <c r="E14" s="17" t="s">
        <v>2359</v>
      </c>
      <c r="F14" s="17" t="s">
        <v>3081</v>
      </c>
      <c r="G14" s="17" t="s">
        <v>2438</v>
      </c>
      <c r="H14" s="21">
        <v>2</v>
      </c>
      <c r="I14" s="21">
        <v>17</v>
      </c>
      <c r="J14" s="21">
        <v>0</v>
      </c>
    </row>
    <row r="15" spans="1:17" ht="15.75" customHeight="1">
      <c r="A15" s="10">
        <f t="shared" si="0"/>
        <v>11</v>
      </c>
      <c r="B15" s="12" t="s">
        <v>2644</v>
      </c>
      <c r="C15" s="12" t="s">
        <v>2403</v>
      </c>
      <c r="D15" s="18" t="s">
        <v>2342</v>
      </c>
      <c r="E15" s="18" t="s">
        <v>2440</v>
      </c>
      <c r="F15" s="18" t="s">
        <v>3082</v>
      </c>
      <c r="G15" s="18" t="s">
        <v>2372</v>
      </c>
      <c r="H15" s="22">
        <v>0</v>
      </c>
      <c r="I15" s="22">
        <v>0</v>
      </c>
      <c r="J15" s="22">
        <v>0</v>
      </c>
    </row>
    <row r="16" spans="1:17" ht="15.75" customHeight="1">
      <c r="A16" s="10">
        <f t="shared" si="0"/>
        <v>10</v>
      </c>
      <c r="B16" s="11" t="s">
        <v>2888</v>
      </c>
      <c r="C16" s="11" t="s">
        <v>2403</v>
      </c>
      <c r="D16" s="17">
        <v>0</v>
      </c>
      <c r="E16" s="17" t="s">
        <v>792</v>
      </c>
      <c r="F16" s="17" t="s">
        <v>2360</v>
      </c>
      <c r="G16" s="17" t="s">
        <v>2381</v>
      </c>
      <c r="H16" s="21">
        <v>0</v>
      </c>
      <c r="I16" s="21">
        <v>0</v>
      </c>
      <c r="J16" s="21">
        <v>0</v>
      </c>
    </row>
    <row r="17" spans="1:10" ht="15.75" customHeight="1">
      <c r="A17" s="10">
        <f t="shared" si="0"/>
        <v>9</v>
      </c>
      <c r="B17" s="12" t="s">
        <v>2651</v>
      </c>
      <c r="C17" s="12" t="s">
        <v>2403</v>
      </c>
      <c r="D17" s="18" t="s">
        <v>2342</v>
      </c>
      <c r="E17" s="18" t="s">
        <v>2387</v>
      </c>
      <c r="F17" s="18" t="s">
        <v>2507</v>
      </c>
      <c r="G17" s="18" t="s">
        <v>2632</v>
      </c>
      <c r="H17" s="22">
        <v>0</v>
      </c>
      <c r="I17" s="22">
        <v>0</v>
      </c>
      <c r="J17" s="22">
        <v>0</v>
      </c>
    </row>
    <row r="18" spans="1:10" ht="15.75" customHeight="1">
      <c r="A18" s="10">
        <f t="shared" si="0"/>
        <v>8</v>
      </c>
      <c r="B18" s="11" t="s">
        <v>2653</v>
      </c>
      <c r="C18" s="11" t="s">
        <v>2403</v>
      </c>
      <c r="D18" s="17" t="s">
        <v>2342</v>
      </c>
      <c r="E18" s="17" t="s">
        <v>2496</v>
      </c>
      <c r="F18" s="17" t="s">
        <v>3083</v>
      </c>
      <c r="G18" s="17" t="s">
        <v>2381</v>
      </c>
      <c r="H18" s="21">
        <v>3</v>
      </c>
      <c r="I18" s="21">
        <v>39</v>
      </c>
      <c r="J18" s="21">
        <v>1</v>
      </c>
    </row>
    <row r="19" spans="1:10" ht="15.75" customHeight="1">
      <c r="A19" s="10">
        <f t="shared" si="0"/>
        <v>7</v>
      </c>
      <c r="B19" s="12" t="s">
        <v>2851</v>
      </c>
      <c r="C19" s="12" t="s">
        <v>2403</v>
      </c>
      <c r="D19" s="18">
        <v>0</v>
      </c>
      <c r="E19" s="18" t="s">
        <v>2366</v>
      </c>
      <c r="F19" s="18" t="s">
        <v>2855</v>
      </c>
      <c r="G19" s="18" t="s">
        <v>2534</v>
      </c>
      <c r="H19" s="22">
        <v>0</v>
      </c>
      <c r="I19" s="22">
        <v>0</v>
      </c>
      <c r="J19" s="22">
        <v>0</v>
      </c>
    </row>
    <row r="20" spans="1:10" ht="15.75" customHeight="1">
      <c r="A20" s="10">
        <f t="shared" si="0"/>
        <v>6</v>
      </c>
      <c r="B20" s="11" t="s">
        <v>2654</v>
      </c>
      <c r="C20" s="11" t="s">
        <v>2403</v>
      </c>
      <c r="D20" s="17">
        <v>0</v>
      </c>
      <c r="E20" s="17" t="s">
        <v>2415</v>
      </c>
      <c r="F20" s="17" t="s">
        <v>2704</v>
      </c>
      <c r="G20" s="17" t="s">
        <v>2441</v>
      </c>
      <c r="H20" s="21">
        <v>1</v>
      </c>
      <c r="I20" s="21">
        <v>19</v>
      </c>
      <c r="J20" s="21">
        <v>0</v>
      </c>
    </row>
    <row r="21" spans="1:10" ht="15.75" customHeight="1">
      <c r="A21" s="10">
        <f t="shared" si="0"/>
        <v>5</v>
      </c>
      <c r="B21" s="12" t="s">
        <v>2656</v>
      </c>
      <c r="C21" s="12" t="s">
        <v>2403</v>
      </c>
      <c r="D21" s="18" t="s">
        <v>2342</v>
      </c>
      <c r="E21" s="18" t="s">
        <v>2391</v>
      </c>
      <c r="F21" s="18" t="s">
        <v>3090</v>
      </c>
      <c r="G21" s="18" t="s">
        <v>2729</v>
      </c>
      <c r="H21" s="22">
        <v>1</v>
      </c>
      <c r="I21" s="22">
        <v>8</v>
      </c>
      <c r="J21" s="22">
        <v>0</v>
      </c>
    </row>
    <row r="22" spans="1:10" ht="15.75" customHeight="1">
      <c r="A22" s="10">
        <f t="shared" si="0"/>
        <v>4</v>
      </c>
      <c r="B22" s="11" t="s">
        <v>2657</v>
      </c>
      <c r="C22" s="11" t="s">
        <v>2403</v>
      </c>
      <c r="D22" s="17" t="s">
        <v>2342</v>
      </c>
      <c r="E22" s="17" t="s">
        <v>2415</v>
      </c>
      <c r="F22" s="17" t="s">
        <v>2771</v>
      </c>
      <c r="G22" s="17" t="s">
        <v>2614</v>
      </c>
      <c r="H22" s="21">
        <v>3</v>
      </c>
      <c r="I22" s="21">
        <v>9</v>
      </c>
      <c r="J22" s="21">
        <v>0</v>
      </c>
    </row>
    <row r="23" spans="1:10" ht="15.75" customHeight="1">
      <c r="A23" s="10">
        <f t="shared" si="0"/>
        <v>3</v>
      </c>
      <c r="B23" s="12" t="s">
        <v>2659</v>
      </c>
      <c r="C23" s="12" t="s">
        <v>2403</v>
      </c>
      <c r="D23" s="18" t="s">
        <v>2342</v>
      </c>
      <c r="E23" s="18" t="s">
        <v>2410</v>
      </c>
      <c r="F23" s="18" t="s">
        <v>2400</v>
      </c>
      <c r="G23" s="18" t="s">
        <v>2538</v>
      </c>
      <c r="H23" s="22">
        <v>1</v>
      </c>
      <c r="I23" s="22">
        <v>12</v>
      </c>
      <c r="J23" s="22">
        <v>0</v>
      </c>
    </row>
    <row r="24" spans="1:10" ht="15.75" customHeight="1">
      <c r="A24" s="10">
        <f t="shared" si="0"/>
        <v>2</v>
      </c>
      <c r="B24" s="11" t="s">
        <v>2853</v>
      </c>
      <c r="C24" s="11" t="s">
        <v>2403</v>
      </c>
      <c r="D24" s="17">
        <v>0</v>
      </c>
      <c r="E24" s="17" t="s">
        <v>2377</v>
      </c>
      <c r="F24" s="17" t="s">
        <v>3084</v>
      </c>
      <c r="G24" s="17" t="s">
        <v>2679</v>
      </c>
      <c r="H24" s="21">
        <v>0</v>
      </c>
      <c r="I24" s="21">
        <v>0</v>
      </c>
      <c r="J24" s="21">
        <v>0</v>
      </c>
    </row>
    <row r="25" spans="1:10" ht="15.75" customHeight="1">
      <c r="A25" s="10">
        <f t="shared" si="0"/>
        <v>1</v>
      </c>
      <c r="B25" s="12" t="s">
        <v>2661</v>
      </c>
      <c r="C25" s="12" t="s">
        <v>2403</v>
      </c>
      <c r="D25" s="18">
        <v>0</v>
      </c>
      <c r="E25" s="18" t="s">
        <v>2370</v>
      </c>
      <c r="F25" s="18" t="s">
        <v>3085</v>
      </c>
      <c r="G25" s="18" t="s">
        <v>2565</v>
      </c>
      <c r="H25" s="22">
        <v>2</v>
      </c>
      <c r="I25" s="22">
        <v>45</v>
      </c>
      <c r="J25" s="22">
        <v>0</v>
      </c>
    </row>
    <row r="26" spans="1:10" ht="15.75" customHeight="1">
      <c r="A26" s="10">
        <f t="shared" si="0"/>
        <v>0</v>
      </c>
      <c r="B26" s="11"/>
      <c r="C26" s="11"/>
      <c r="D26" s="17"/>
      <c r="E26" s="17"/>
      <c r="F26" s="17"/>
      <c r="G26" s="17"/>
      <c r="H26" s="21"/>
      <c r="I26" s="21"/>
      <c r="J26" s="21"/>
    </row>
    <row r="27" spans="1:10" ht="15.75" customHeight="1">
      <c r="A27" s="10">
        <f t="shared" si="0"/>
        <v>0</v>
      </c>
      <c r="B27" s="12"/>
      <c r="C27" s="12"/>
      <c r="D27" s="18"/>
      <c r="E27" s="18"/>
      <c r="F27" s="18"/>
      <c r="G27" s="18"/>
      <c r="H27" s="22"/>
      <c r="I27" s="22"/>
      <c r="J27" s="22"/>
    </row>
    <row r="28" spans="1:10" ht="15.75" customHeight="1">
      <c r="A28" s="10">
        <f t="shared" si="0"/>
        <v>0</v>
      </c>
      <c r="B28" s="11"/>
      <c r="C28" s="11"/>
      <c r="D28" s="17"/>
      <c r="E28" s="17"/>
      <c r="F28" s="17"/>
      <c r="G28" s="17"/>
      <c r="H28" s="21"/>
      <c r="I28" s="21"/>
      <c r="J28" s="21"/>
    </row>
    <row r="29" spans="1:10" ht="15.75" customHeight="1">
      <c r="A29" s="10">
        <f t="shared" si="0"/>
        <v>0</v>
      </c>
      <c r="B29" s="12"/>
      <c r="C29" s="12"/>
      <c r="D29" s="18"/>
      <c r="E29" s="18"/>
      <c r="F29" s="18"/>
      <c r="G29" s="18"/>
      <c r="H29" s="22"/>
      <c r="I29" s="22"/>
      <c r="J29" s="22"/>
    </row>
    <row r="30" spans="1:10" ht="15.75" customHeight="1">
      <c r="A30" s="10">
        <f t="shared" si="0"/>
        <v>0</v>
      </c>
      <c r="B30" s="11"/>
      <c r="C30" s="11"/>
      <c r="D30" s="17"/>
      <c r="E30" s="17"/>
      <c r="F30" s="17"/>
      <c r="G30" s="17"/>
      <c r="H30" s="21"/>
      <c r="I30" s="21"/>
      <c r="J30" s="21"/>
    </row>
    <row r="31" spans="1:10" ht="15.75" customHeight="1">
      <c r="A31" s="10">
        <f t="shared" si="0"/>
        <v>0</v>
      </c>
      <c r="B31" s="12"/>
      <c r="C31" s="12"/>
      <c r="D31" s="18"/>
      <c r="E31" s="18"/>
      <c r="F31" s="18"/>
      <c r="G31" s="18"/>
      <c r="H31" s="22"/>
      <c r="I31" s="22"/>
      <c r="J31" s="22"/>
    </row>
    <row r="32" spans="1:10" ht="15.75" customHeight="1">
      <c r="A32" s="10">
        <f t="shared" si="0"/>
        <v>0</v>
      </c>
      <c r="B32" s="11"/>
      <c r="C32" s="11"/>
      <c r="D32" s="17"/>
      <c r="E32" s="17"/>
      <c r="F32" s="17"/>
      <c r="G32" s="17"/>
      <c r="H32" s="21"/>
      <c r="I32" s="21"/>
      <c r="J32" s="21"/>
    </row>
    <row r="33" spans="1:10" ht="15.75" customHeight="1">
      <c r="A33" s="10">
        <f t="shared" si="0"/>
        <v>0</v>
      </c>
      <c r="B33" s="12"/>
      <c r="C33" s="12"/>
      <c r="D33" s="18"/>
      <c r="E33" s="18"/>
      <c r="F33" s="18"/>
      <c r="G33" s="18"/>
      <c r="H33" s="22"/>
      <c r="I33" s="22"/>
      <c r="J33" s="22"/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3">
    <outlinePr summaryBelow="0" summaryRight="0"/>
  </sheetPr>
  <dimension ref="A1:J1002"/>
  <sheetViews>
    <sheetView workbookViewId="0">
      <selection activeCell="N10" sqref="N10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0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0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</v>
      </c>
      <c r="I2" s="2">
        <v>50.5</v>
      </c>
      <c r="J2" s="2">
        <v>0.5</v>
      </c>
    </row>
    <row r="3" spans="1:10" ht="15.75" customHeight="1">
      <c r="A3" s="1"/>
      <c r="B3" s="6"/>
      <c r="C3" s="6"/>
      <c r="D3" s="7"/>
      <c r="E3" s="20" t="s">
        <v>2316</v>
      </c>
      <c r="G3" s="3" t="s">
        <v>2317</v>
      </c>
      <c r="H3" s="7" t="e">
        <f>COUNTIFS($A$12:$A$99,"&lt;="&amp;$B$2,$H$12:$H$99,"&gt;-1",H12:H99,"&lt;"&amp;H$2)/COUNTIFS($H$12:$H$99,"&gt;-1",$A$12:$A$99,"&lt;="&amp;$B$2,H$12:H$99,"&lt;&gt;"&amp;H$2)</f>
        <v>#DIV/0!</v>
      </c>
      <c r="I3" s="7" t="e">
        <f>COUNTIFS($A$12:$A$99,"&lt;="&amp;$B$2,$H$12:$H$99,"&gt;-1",I12:I99,"&lt;"&amp;I$2)/COUNTIFS($H$12:$H$99,"&gt;-1",$A$12:$A$99,"&lt;="&amp;$B$2,I$12:I$99,"&lt;&gt;"&amp;I$2)</f>
        <v>#DIV/0!</v>
      </c>
      <c r="J3" s="7" t="e">
        <f>COUNTIFS($A$12:$A$99,"&lt;="&amp;$B$2,$H$12:$H$99,"&gt;-1",J12:J99,"&lt;"&amp;J$2)/COUNTIFS($H$12:$H$99,"&gt;-1",$A$12:$A$99,"&lt;="&amp;$B$2,J$12:J$99,"&lt;&gt;"&amp;J$2)</f>
        <v>#DIV/0!</v>
      </c>
    </row>
    <row r="4" spans="1:10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 t="e">
        <f>IF(I3&gt;0.5, 100/(1-1/I3),100/I3-100)</f>
        <v>#DIV/0!</v>
      </c>
      <c r="J4" s="8" t="e">
        <f>IF(J3&gt;0.5, 100/(1-1/J3),100/J3-100)</f>
        <v>#DIV/0!</v>
      </c>
    </row>
    <row r="5" spans="1:10" ht="15.75" customHeight="1">
      <c r="A5" s="1"/>
      <c r="D5" s="7"/>
      <c r="E5" s="20" t="s">
        <v>2319</v>
      </c>
      <c r="G5" s="3" t="s">
        <v>2317</v>
      </c>
      <c r="H5" s="7" t="e">
        <f>COUNTIFS($A$12:$A$99,"&lt;="&amp;$B$2,$H$12:$H$99,"&gt;-1",$D$12:$D$99,"@*",H$12:H$99,"&lt;"&amp;H$2)/COUNTIFS($A$12:$A$99,"&lt;="&amp;$B$2,$H$12:$H$99,"&gt;-1",$D$12:$D$99,"@*",H$12:H$99,"&lt;&gt;"&amp;H$2)</f>
        <v>#DIV/0!</v>
      </c>
      <c r="I5" s="7" t="e">
        <f>COUNTIFS($A$12:$A$99,"&lt;="&amp;$B$2,$H$12:$H$99,"&gt;-1",$D$12:$D$99,"@*",I$12:I$99,"&lt;"&amp;I$2)/COUNTIFS($A$12:$A$99,"&lt;="&amp;$B$2,$H$12:$H$99,"&gt;-1",$D$12:$D$99,"@*",I$12:I$99,"&lt;&gt;"&amp;I$2)</f>
        <v>#DIV/0!</v>
      </c>
      <c r="J5" s="7" t="e">
        <f>COUNTIFS($A$12:$A$99,"&lt;="&amp;$B$2,$H$12:$H$99,"&gt;-1",$D$12:$D$99,"@*",J$12:J$99,"&lt;"&amp;J$2)/COUNTIFS($A$12:$A$99,"&lt;="&amp;$B$2,$H$12:$H$99,"&gt;-1",$D$12:$D$99,"@*",J$12:J$99,"&lt;&gt;"&amp;J$2)</f>
        <v>#DIV/0!</v>
      </c>
    </row>
    <row r="6" spans="1:10" ht="15.75" customHeight="1">
      <c r="A6" s="1"/>
      <c r="D6" s="8"/>
      <c r="G6" s="3" t="s">
        <v>2318</v>
      </c>
      <c r="H6" s="8" t="e">
        <f>IF(H5&gt;0.5, 100/(1-1/H5),100/H5-100)</f>
        <v>#DIV/0!</v>
      </c>
      <c r="I6" s="8" t="e">
        <f>IF(I5&gt;0.5, 100/(1-1/I5),100/I5-100)</f>
        <v>#DIV/0!</v>
      </c>
      <c r="J6" s="8" t="e">
        <f>IF(J5&gt;0.5, 100/(1-1/J5),100/J5-100)</f>
        <v>#DIV/0!</v>
      </c>
    </row>
    <row r="7" spans="1:10" ht="15.75" customHeight="1">
      <c r="A7" s="1"/>
      <c r="D7" s="7"/>
      <c r="E7" s="20" t="s">
        <v>2320</v>
      </c>
      <c r="G7" s="3" t="s">
        <v>2317</v>
      </c>
      <c r="H7" s="7" t="e">
        <f>COUNTIFS($A$12:$A$99,"&lt;="&amp;$B$2,$H$12:$H$99,"&gt;-1",$D$12:$D$99,"&lt;&gt;@*",H$12:H$99,"&lt;"&amp;H$2)/COUNTIFS($A$12:$A$99,"&lt;="&amp;$B$2,$H$12:$H$99,"&gt;-1",$D$12:$D$99,"&lt;&gt;@*",H$12:H$99,"&lt;&gt;"&amp;H$2)</f>
        <v>#DIV/0!</v>
      </c>
      <c r="I7" s="7" t="e">
        <f>COUNTIFS($A$12:$A$99,"&lt;="&amp;$B$2,$H$12:$H$99,"&gt;-1",$D$12:$D$99,"&lt;&gt;@*",I$12:I$99,"&lt;"&amp;I$2)/COUNTIFS($A$12:$A$99,"&lt;="&amp;$B$2,$H$12:$H$99,"&gt;-1",$D$12:$D$99,"&lt;&gt;@*",I$12:I$99,"&lt;&gt;"&amp;I$2)</f>
        <v>#DIV/0!</v>
      </c>
      <c r="J7" s="7" t="e">
        <f>COUNTIFS($A$12:$A$99,"&lt;="&amp;$B$2,$H$12:$H$99,"&gt;-1",$D$12:$D$99,"&lt;&gt;@*",J$12:J$99,"&lt;"&amp;J$2)/COUNTIFS($A$12:$A$99,"&lt;="&amp;$B$2,$H$12:$H$99,"&gt;-1",$D$12:$D$99,"&lt;&gt;@*",J$12:J$99,"&lt;&gt;"&amp;J$2)</f>
        <v>#DIV/0!</v>
      </c>
    </row>
    <row r="8" spans="1:10" ht="15.75" customHeight="1">
      <c r="A8" s="1"/>
      <c r="B8" t="s">
        <v>439</v>
      </c>
      <c r="D8" s="8"/>
      <c r="G8" s="3" t="s">
        <v>2318</v>
      </c>
      <c r="H8" s="8" t="e">
        <f>IF(H7&gt;0.5, 100/(1-1/H7),100/H7-100)</f>
        <v>#DIV/0!</v>
      </c>
      <c r="I8" s="8" t="e">
        <f>IF(I7&gt;0.5, 100/(1-1/I7),100/I7-100)</f>
        <v>#DIV/0!</v>
      </c>
      <c r="J8" s="8" t="e">
        <f>IF(J7&gt;0.5, 100/(1-1/J7),100/J7-100)</f>
        <v>#DIV/0!</v>
      </c>
    </row>
    <row r="9" spans="1:10" ht="15.75" customHeight="1">
      <c r="A9" s="1"/>
      <c r="B9" s="1" t="s">
        <v>3103</v>
      </c>
      <c r="C9" s="1"/>
      <c r="D9" s="14"/>
      <c r="E9" s="14"/>
      <c r="F9" s="14"/>
      <c r="G9" s="23" t="s">
        <v>2321</v>
      </c>
      <c r="H9" s="24">
        <f>INDEX(espn!$I:$I,MATCH(B8,espn!$A:$A,0),1)</f>
        <v>3</v>
      </c>
      <c r="I9" s="24">
        <f>INDEX(espn!$J:$J,MATCH(B8,espn!$A:$A,0),1)</f>
        <v>38</v>
      </c>
      <c r="J9" s="24"/>
    </row>
    <row r="10" spans="1:10" ht="15.75" customHeight="1">
      <c r="A10" s="1"/>
      <c r="B10" s="16"/>
      <c r="C10" s="16"/>
      <c r="D10" s="15"/>
      <c r="E10" s="15"/>
      <c r="F10" s="15"/>
      <c r="G10" s="15"/>
      <c r="H10" s="15"/>
      <c r="I10" s="15"/>
      <c r="J10" s="15"/>
    </row>
    <row r="11" spans="1:10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0" ht="15.75" customHeight="1">
      <c r="A12" s="10">
        <f t="shared" ref="A12:A43" si="0">COUNTIF(H12:H99,"&gt;-1")</f>
        <v>0</v>
      </c>
      <c r="B12" s="11"/>
      <c r="C12" s="11"/>
      <c r="D12" s="17"/>
      <c r="E12" s="17"/>
      <c r="F12" s="17"/>
      <c r="G12" s="17"/>
      <c r="H12" s="21"/>
      <c r="I12" s="21"/>
      <c r="J12" s="21"/>
    </row>
    <row r="13" spans="1:10" ht="15.75" customHeight="1">
      <c r="A13" s="10">
        <f t="shared" si="0"/>
        <v>0</v>
      </c>
      <c r="B13" s="12"/>
      <c r="C13" s="12"/>
      <c r="D13" s="18"/>
      <c r="E13" s="18"/>
      <c r="F13" s="18"/>
      <c r="G13" s="18"/>
      <c r="H13" s="22"/>
      <c r="I13" s="22"/>
      <c r="J13" s="22"/>
    </row>
    <row r="14" spans="1:10" ht="15.75" customHeight="1">
      <c r="A14" s="10">
        <f t="shared" si="0"/>
        <v>0</v>
      </c>
      <c r="B14" s="11"/>
      <c r="C14" s="11"/>
      <c r="D14" s="17"/>
      <c r="E14" s="17"/>
      <c r="F14" s="17"/>
      <c r="G14" s="17"/>
      <c r="H14" s="21"/>
      <c r="I14" s="21"/>
      <c r="J14" s="21"/>
    </row>
    <row r="15" spans="1:10" ht="15.75" customHeight="1">
      <c r="A15" s="10">
        <f t="shared" si="0"/>
        <v>0</v>
      </c>
      <c r="B15" s="12"/>
      <c r="C15" s="12"/>
      <c r="D15" s="18"/>
      <c r="E15" s="18"/>
      <c r="F15" s="18"/>
      <c r="G15" s="18"/>
      <c r="H15" s="22"/>
      <c r="I15" s="22"/>
      <c r="J15" s="22"/>
    </row>
    <row r="16" spans="1:10" ht="15.75" customHeight="1">
      <c r="A16" s="10">
        <f t="shared" si="0"/>
        <v>0</v>
      </c>
      <c r="B16" s="11"/>
      <c r="C16" s="11"/>
      <c r="D16" s="17"/>
      <c r="E16" s="17"/>
      <c r="F16" s="17"/>
      <c r="G16" s="17"/>
      <c r="H16" s="21"/>
      <c r="I16" s="21"/>
      <c r="J16" s="21"/>
    </row>
    <row r="17" spans="1:10" ht="15.75" customHeight="1">
      <c r="A17" s="10">
        <f t="shared" si="0"/>
        <v>0</v>
      </c>
      <c r="B17" s="12"/>
      <c r="C17" s="12"/>
      <c r="D17" s="18"/>
      <c r="E17" s="18"/>
      <c r="F17" s="18"/>
      <c r="G17" s="18"/>
      <c r="H17" s="22"/>
      <c r="I17" s="22"/>
      <c r="J17" s="22"/>
    </row>
    <row r="18" spans="1:10" ht="15.75" customHeight="1">
      <c r="A18" s="10">
        <f t="shared" si="0"/>
        <v>0</v>
      </c>
      <c r="B18" s="11"/>
      <c r="C18" s="11"/>
      <c r="D18" s="17"/>
      <c r="E18" s="17"/>
      <c r="F18" s="17"/>
      <c r="G18" s="17"/>
      <c r="H18" s="21"/>
      <c r="I18" s="21"/>
      <c r="J18" s="21"/>
    </row>
    <row r="19" spans="1:10" ht="15.75" customHeight="1">
      <c r="A19" s="10">
        <f t="shared" si="0"/>
        <v>0</v>
      </c>
      <c r="B19" s="12"/>
      <c r="C19" s="12"/>
      <c r="D19" s="18"/>
      <c r="E19" s="18"/>
      <c r="F19" s="18"/>
      <c r="G19" s="18"/>
      <c r="H19" s="22"/>
      <c r="I19" s="22"/>
      <c r="J19" s="22"/>
    </row>
    <row r="20" spans="1:10" ht="15.75" customHeight="1">
      <c r="A20" s="10">
        <f t="shared" si="0"/>
        <v>0</v>
      </c>
      <c r="B20" s="11"/>
      <c r="C20" s="11"/>
      <c r="D20" s="17"/>
      <c r="E20" s="17"/>
      <c r="F20" s="17"/>
      <c r="G20" s="17"/>
      <c r="H20" s="21"/>
      <c r="I20" s="21"/>
      <c r="J20" s="21"/>
    </row>
    <row r="21" spans="1:10" ht="15.75" customHeight="1">
      <c r="A21" s="10">
        <f t="shared" si="0"/>
        <v>0</v>
      </c>
      <c r="B21" s="12"/>
      <c r="C21" s="12"/>
      <c r="D21" s="18"/>
      <c r="E21" s="18"/>
      <c r="F21" s="18"/>
      <c r="G21" s="18"/>
      <c r="H21" s="22"/>
      <c r="I21" s="22"/>
      <c r="J21" s="22"/>
    </row>
    <row r="22" spans="1:10" ht="15.75" customHeight="1">
      <c r="A22" s="10">
        <f t="shared" si="0"/>
        <v>0</v>
      </c>
      <c r="B22" s="11"/>
      <c r="C22" s="11"/>
      <c r="D22" s="17"/>
      <c r="E22" s="17"/>
      <c r="F22" s="17"/>
      <c r="G22" s="17"/>
      <c r="H22" s="21"/>
      <c r="I22" s="21"/>
      <c r="J22" s="21"/>
    </row>
    <row r="23" spans="1:10" ht="15.75" customHeight="1">
      <c r="A23" s="10">
        <f t="shared" si="0"/>
        <v>0</v>
      </c>
      <c r="B23" s="12"/>
      <c r="C23" s="12"/>
      <c r="D23" s="18"/>
      <c r="E23" s="18"/>
      <c r="F23" s="18"/>
      <c r="G23" s="18"/>
      <c r="H23" s="22"/>
      <c r="I23" s="22"/>
      <c r="J23" s="22"/>
    </row>
    <row r="24" spans="1:10" ht="15.75" customHeight="1">
      <c r="A24" s="10">
        <f t="shared" si="0"/>
        <v>0</v>
      </c>
      <c r="B24" s="11"/>
      <c r="C24" s="11"/>
      <c r="D24" s="17"/>
      <c r="E24" s="17"/>
      <c r="F24" s="17"/>
      <c r="G24" s="17"/>
      <c r="H24" s="21"/>
      <c r="I24" s="21"/>
      <c r="J24" s="21"/>
    </row>
    <row r="25" spans="1:10" ht="15.75" customHeight="1">
      <c r="A25" s="10">
        <f t="shared" si="0"/>
        <v>0</v>
      </c>
      <c r="B25" s="12"/>
      <c r="C25" s="12"/>
      <c r="D25" s="18"/>
      <c r="E25" s="18"/>
      <c r="F25" s="18"/>
      <c r="G25" s="18"/>
      <c r="H25" s="22"/>
      <c r="I25" s="22"/>
      <c r="J25" s="22"/>
    </row>
    <row r="26" spans="1:10" ht="15.75" customHeight="1">
      <c r="A26" s="10">
        <f t="shared" si="0"/>
        <v>0</v>
      </c>
      <c r="B26" s="11"/>
      <c r="C26" s="11"/>
      <c r="D26" s="17"/>
      <c r="E26" s="17"/>
      <c r="F26" s="17"/>
      <c r="G26" s="17"/>
      <c r="H26" s="21"/>
      <c r="I26" s="21"/>
      <c r="J26" s="21"/>
    </row>
    <row r="27" spans="1:10" ht="15.75" customHeight="1">
      <c r="A27" s="10">
        <f t="shared" si="0"/>
        <v>0</v>
      </c>
      <c r="B27" s="12"/>
      <c r="C27" s="12"/>
      <c r="D27" s="18"/>
      <c r="E27" s="18"/>
      <c r="F27" s="18"/>
      <c r="G27" s="18"/>
      <c r="H27" s="22"/>
      <c r="I27" s="22"/>
      <c r="J27" s="22"/>
    </row>
    <row r="28" spans="1:10" ht="15.75" customHeight="1">
      <c r="A28" s="10">
        <f t="shared" si="0"/>
        <v>0</v>
      </c>
      <c r="B28" s="11"/>
      <c r="C28" s="11"/>
      <c r="D28" s="17"/>
      <c r="E28" s="17"/>
      <c r="F28" s="17"/>
      <c r="G28" s="17"/>
      <c r="H28" s="21"/>
      <c r="I28" s="21"/>
      <c r="J28" s="21"/>
    </row>
    <row r="29" spans="1:10" ht="15.75" customHeight="1">
      <c r="A29" s="10">
        <f t="shared" si="0"/>
        <v>0</v>
      </c>
      <c r="B29" s="12"/>
      <c r="C29" s="12"/>
      <c r="D29" s="18"/>
      <c r="E29" s="18"/>
      <c r="F29" s="18"/>
      <c r="G29" s="18"/>
      <c r="H29" s="22"/>
      <c r="I29" s="22"/>
      <c r="J29" s="22"/>
    </row>
    <row r="30" spans="1:10" ht="15.75" customHeight="1">
      <c r="A30" s="10">
        <f t="shared" si="0"/>
        <v>0</v>
      </c>
      <c r="B30" s="11"/>
      <c r="C30" s="11"/>
      <c r="D30" s="17"/>
      <c r="E30" s="17"/>
      <c r="F30" s="17"/>
      <c r="G30" s="17"/>
      <c r="H30" s="21"/>
      <c r="I30" s="21"/>
      <c r="J30" s="21"/>
    </row>
    <row r="31" spans="1:10" ht="15.75" customHeight="1">
      <c r="A31" s="10">
        <f t="shared" si="0"/>
        <v>0</v>
      </c>
      <c r="B31" s="12"/>
      <c r="C31" s="12"/>
      <c r="D31" s="18"/>
      <c r="E31" s="18"/>
      <c r="F31" s="18"/>
      <c r="G31" s="18"/>
      <c r="H31" s="22"/>
      <c r="I31" s="22"/>
      <c r="J31" s="22"/>
    </row>
    <row r="32" spans="1:10" ht="15.75" customHeight="1">
      <c r="A32" s="10">
        <f t="shared" si="0"/>
        <v>0</v>
      </c>
      <c r="B32" s="11"/>
      <c r="C32" s="11"/>
      <c r="D32" s="17"/>
      <c r="E32" s="17"/>
      <c r="F32" s="17"/>
      <c r="G32" s="17"/>
      <c r="H32" s="21"/>
      <c r="I32" s="21"/>
      <c r="J32" s="21"/>
    </row>
    <row r="33" spans="1:10" ht="15.75" customHeight="1">
      <c r="A33" s="10">
        <f t="shared" si="0"/>
        <v>0</v>
      </c>
      <c r="B33" s="12"/>
      <c r="C33" s="12"/>
      <c r="D33" s="18"/>
      <c r="E33" s="18"/>
      <c r="F33" s="18"/>
      <c r="G33" s="18"/>
      <c r="H33" s="22"/>
      <c r="I33" s="22"/>
      <c r="J33" s="22"/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3135">
    <outlinePr summaryBelow="0" summaryRight="0"/>
  </sheetPr>
  <dimension ref="A1:Q1002"/>
  <sheetViews>
    <sheetView topLeftCell="A14" zoomScale="125" zoomScaleNormal="125" workbookViewId="0">
      <selection activeCell="I3" sqref="I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3" width="6.6640625" style="40" bestFit="1" customWidth="1"/>
    <col min="4" max="4" width="7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</v>
      </c>
      <c r="I2" s="2">
        <v>16.5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0.5</v>
      </c>
      <c r="J3" s="7">
        <f>COUNTIFS($A$12:$A$99,"&lt;="&amp;$B$2,$H$12:$H$99,"&gt;-1",J12:J99,"&lt;"&amp;J$2)/COUNTIFS($H$12:$H$99,"&gt;-1",$A$12:$A$99,"&lt;="&amp;$B$2,J$12:J$99,"&lt;&gt;"&amp;J$2)</f>
        <v>0.8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>
        <f>IF(I3&gt;0.5, 100/(1-1/I3),100/I3-100)</f>
        <v>100</v>
      </c>
      <c r="J4" s="8">
        <f>IF(J3&gt;0.5, 100/(1-1/J3),100/J3-100)</f>
        <v>-400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0.4</v>
      </c>
      <c r="J5" s="7">
        <f>COUNTIFS($A$12:$A$99,"&lt;="&amp;$B$2,$H$12:$H$99,"&gt;-1",$D$12:$D$99,"@*",J$12:J$99,"&lt;"&amp;J$2)/COUNTIFS($A$12:$A$99,"&lt;="&amp;$B$2,$H$12:$H$99,"&gt;-1",$D$12:$D$99,"@*",J$12:J$99,"&lt;&gt;"&amp;J$2)</f>
        <v>0.6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>
        <f>IF(I5&gt;0.5, 100/(1-1/I5),100/I5-100)</f>
        <v>150</v>
      </c>
      <c r="J6" s="8">
        <f>IF(J5&gt;0.5, 100/(1-1/J5),100/J5-100)</f>
        <v>-149.99999999999997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0.6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B8" t="s">
        <v>3104</v>
      </c>
      <c r="D8" s="8"/>
      <c r="G8" s="3" t="s">
        <v>2318</v>
      </c>
      <c r="H8" s="8" t="e">
        <f>IF(H7&gt;0.5, 100/(1-1/H7),100/H7-100)</f>
        <v>#DIV/0!</v>
      </c>
      <c r="I8" s="8">
        <f>IF(I7&gt;0.5, 100/(1-1/I7),100/I7-100)</f>
        <v>-149.99999999999997</v>
      </c>
      <c r="J8" s="8" t="e">
        <f>IF(J7&gt;0.5, 100/(1-1/J7),100/J7-100)</f>
        <v>#DIV/0!</v>
      </c>
    </row>
    <row r="9" spans="1:17" ht="15.75" customHeight="1">
      <c r="A9" s="1"/>
      <c r="B9" s="1" t="s">
        <v>3105</v>
      </c>
      <c r="C9" s="1"/>
      <c r="D9" s="14"/>
      <c r="E9" s="14"/>
      <c r="F9" s="14"/>
      <c r="G9" s="23" t="s">
        <v>2321</v>
      </c>
      <c r="H9" s="24" t="e">
        <f>INDEX(espn!$I:$I,MATCH(B8,espn!$A:$A,0),1)</f>
        <v>#N/A</v>
      </c>
      <c r="I9" s="24" t="e">
        <f>INDEX(espn!$J:$J,MATCH(B8,espn!$A:$A,0),1)</f>
        <v>#N/A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2503</v>
      </c>
      <c r="C12" s="11" t="s">
        <v>2403</v>
      </c>
      <c r="D12" s="17">
        <v>0</v>
      </c>
      <c r="E12" s="17" t="s">
        <v>2410</v>
      </c>
      <c r="F12" s="17" t="s">
        <v>2461</v>
      </c>
      <c r="G12" s="17" t="s">
        <v>2792</v>
      </c>
      <c r="H12" s="21">
        <v>1</v>
      </c>
      <c r="I12" s="21">
        <v>15</v>
      </c>
      <c r="J12" s="21">
        <v>0</v>
      </c>
    </row>
    <row r="13" spans="1:17" ht="15.75" customHeight="1">
      <c r="A13" s="10">
        <f t="shared" si="0"/>
        <v>21</v>
      </c>
      <c r="B13" s="12" t="s">
        <v>2506</v>
      </c>
      <c r="C13" s="12" t="s">
        <v>2403</v>
      </c>
      <c r="D13" s="18">
        <v>0</v>
      </c>
      <c r="E13" s="18" t="s">
        <v>2355</v>
      </c>
      <c r="F13" s="18" t="s">
        <v>2374</v>
      </c>
      <c r="G13" s="18" t="s">
        <v>2729</v>
      </c>
      <c r="H13" s="22">
        <v>1</v>
      </c>
      <c r="I13" s="22">
        <v>10</v>
      </c>
      <c r="J13" s="22">
        <v>0</v>
      </c>
    </row>
    <row r="14" spans="1:17" ht="15.75" customHeight="1">
      <c r="A14" s="10">
        <f t="shared" si="0"/>
        <v>20</v>
      </c>
      <c r="B14" s="11" t="s">
        <v>2412</v>
      </c>
      <c r="C14" s="11" t="s">
        <v>2403</v>
      </c>
      <c r="D14" s="17" t="s">
        <v>2342</v>
      </c>
      <c r="E14" s="17" t="s">
        <v>2415</v>
      </c>
      <c r="F14" s="17" t="s">
        <v>2962</v>
      </c>
      <c r="G14" s="17" t="s">
        <v>2529</v>
      </c>
      <c r="H14" s="21">
        <v>2</v>
      </c>
      <c r="I14" s="21">
        <v>14</v>
      </c>
      <c r="J14" s="21">
        <v>0</v>
      </c>
    </row>
    <row r="15" spans="1:17" ht="15.75" customHeight="1">
      <c r="A15" s="10">
        <f t="shared" si="0"/>
        <v>19</v>
      </c>
      <c r="B15" s="12" t="s">
        <v>2414</v>
      </c>
      <c r="C15" s="12" t="s">
        <v>2403</v>
      </c>
      <c r="D15" s="18">
        <v>0</v>
      </c>
      <c r="E15" s="18" t="s">
        <v>2366</v>
      </c>
      <c r="F15" s="18" t="s">
        <v>2963</v>
      </c>
      <c r="G15" s="18" t="s">
        <v>2526</v>
      </c>
      <c r="H15" s="22">
        <v>2</v>
      </c>
      <c r="I15" s="22">
        <v>29</v>
      </c>
      <c r="J15" s="22">
        <v>1</v>
      </c>
    </row>
    <row r="16" spans="1:17" ht="15.75" customHeight="1">
      <c r="A16" s="10">
        <f t="shared" si="0"/>
        <v>18</v>
      </c>
      <c r="B16" s="11" t="s">
        <v>2417</v>
      </c>
      <c r="C16" s="11" t="s">
        <v>2403</v>
      </c>
      <c r="D16" s="17">
        <v>0</v>
      </c>
      <c r="E16" s="17" t="s">
        <v>2420</v>
      </c>
      <c r="F16" s="17" t="s">
        <v>2964</v>
      </c>
      <c r="G16" s="17" t="s">
        <v>2569</v>
      </c>
      <c r="H16" s="21">
        <v>1</v>
      </c>
      <c r="I16" s="21">
        <v>21</v>
      </c>
      <c r="J16" s="21">
        <v>1</v>
      </c>
    </row>
    <row r="17" spans="1:10" ht="15.75" customHeight="1">
      <c r="A17" s="10">
        <f t="shared" si="0"/>
        <v>17</v>
      </c>
      <c r="B17" s="12" t="s">
        <v>2419</v>
      </c>
      <c r="C17" s="12" t="s">
        <v>2403</v>
      </c>
      <c r="D17" s="18" t="s">
        <v>2342</v>
      </c>
      <c r="E17" s="18" t="s">
        <v>2558</v>
      </c>
      <c r="F17" s="18" t="s">
        <v>2965</v>
      </c>
      <c r="G17" s="18" t="s">
        <v>2508</v>
      </c>
      <c r="H17" s="22">
        <v>1</v>
      </c>
      <c r="I17" s="22">
        <v>13</v>
      </c>
      <c r="J17" s="22">
        <v>0</v>
      </c>
    </row>
    <row r="18" spans="1:10" ht="15.75" customHeight="1">
      <c r="A18" s="10">
        <f t="shared" si="0"/>
        <v>16</v>
      </c>
      <c r="B18" s="11" t="s">
        <v>2422</v>
      </c>
      <c r="C18" s="11" t="s">
        <v>2403</v>
      </c>
      <c r="D18" s="17" t="s">
        <v>2342</v>
      </c>
      <c r="E18" s="17" t="s">
        <v>792</v>
      </c>
      <c r="F18" s="17" t="s">
        <v>2966</v>
      </c>
      <c r="G18" s="17" t="s">
        <v>2676</v>
      </c>
      <c r="H18" s="21">
        <v>5</v>
      </c>
      <c r="I18" s="21">
        <v>56</v>
      </c>
      <c r="J18" s="21">
        <v>1</v>
      </c>
    </row>
    <row r="19" spans="1:10" ht="15.75" customHeight="1">
      <c r="A19" s="10">
        <f t="shared" si="0"/>
        <v>15</v>
      </c>
      <c r="B19" s="12" t="s">
        <v>2732</v>
      </c>
      <c r="C19" s="12" t="s">
        <v>2403</v>
      </c>
      <c r="D19" s="18">
        <v>0</v>
      </c>
      <c r="E19" s="18" t="s">
        <v>2370</v>
      </c>
      <c r="F19" s="18" t="s">
        <v>2535</v>
      </c>
      <c r="G19" s="18" t="s">
        <v>2529</v>
      </c>
      <c r="H19" s="22">
        <v>0</v>
      </c>
      <c r="I19" s="22">
        <v>0</v>
      </c>
      <c r="J19" s="22">
        <v>0</v>
      </c>
    </row>
    <row r="20" spans="1:10" ht="15.75" customHeight="1">
      <c r="A20" s="10">
        <f t="shared" si="0"/>
        <v>14</v>
      </c>
      <c r="B20" s="11" t="s">
        <v>2639</v>
      </c>
      <c r="C20" s="11" t="s">
        <v>2403</v>
      </c>
      <c r="D20" s="17">
        <v>0</v>
      </c>
      <c r="E20" s="17" t="s">
        <v>2496</v>
      </c>
      <c r="F20" s="17" t="s">
        <v>3079</v>
      </c>
      <c r="G20" s="17" t="s">
        <v>2859</v>
      </c>
      <c r="H20" s="21">
        <v>1</v>
      </c>
      <c r="I20" s="21">
        <v>4</v>
      </c>
      <c r="J20" s="21">
        <v>0</v>
      </c>
    </row>
    <row r="21" spans="1:10" ht="15.75" customHeight="1">
      <c r="A21" s="10">
        <f t="shared" si="0"/>
        <v>13</v>
      </c>
      <c r="B21" s="12" t="s">
        <v>2641</v>
      </c>
      <c r="C21" s="12" t="s">
        <v>2403</v>
      </c>
      <c r="D21" s="18" t="s">
        <v>2342</v>
      </c>
      <c r="E21" s="18" t="s">
        <v>2647</v>
      </c>
      <c r="F21" s="18" t="s">
        <v>3080</v>
      </c>
      <c r="G21" s="18" t="s">
        <v>2523</v>
      </c>
      <c r="H21" s="22">
        <v>5</v>
      </c>
      <c r="I21" s="22">
        <v>86</v>
      </c>
      <c r="J21" s="22">
        <v>0</v>
      </c>
    </row>
    <row r="22" spans="1:10" ht="15.75" customHeight="1">
      <c r="A22" s="10">
        <f t="shared" si="0"/>
        <v>12</v>
      </c>
      <c r="B22" s="11" t="s">
        <v>2642</v>
      </c>
      <c r="C22" s="11" t="s">
        <v>2403</v>
      </c>
      <c r="D22" s="17">
        <v>0</v>
      </c>
      <c r="E22" s="17" t="s">
        <v>2359</v>
      </c>
      <c r="F22" s="17" t="s">
        <v>3081</v>
      </c>
      <c r="G22" s="17" t="s">
        <v>2905</v>
      </c>
      <c r="H22" s="21">
        <v>4</v>
      </c>
      <c r="I22" s="21">
        <v>42</v>
      </c>
      <c r="J22" s="21">
        <v>0</v>
      </c>
    </row>
    <row r="23" spans="1:10" ht="15.75" customHeight="1">
      <c r="A23" s="10">
        <f t="shared" si="0"/>
        <v>11</v>
      </c>
      <c r="B23" s="12" t="s">
        <v>2644</v>
      </c>
      <c r="C23" s="12" t="s">
        <v>2403</v>
      </c>
      <c r="D23" s="18" t="s">
        <v>2342</v>
      </c>
      <c r="E23" s="18" t="s">
        <v>2440</v>
      </c>
      <c r="F23" s="18" t="s">
        <v>3082</v>
      </c>
      <c r="G23" s="18" t="s">
        <v>2601</v>
      </c>
      <c r="H23" s="22">
        <v>4</v>
      </c>
      <c r="I23" s="22">
        <v>54</v>
      </c>
      <c r="J23" s="22">
        <v>2</v>
      </c>
    </row>
    <row r="24" spans="1:10" ht="15.75" customHeight="1">
      <c r="A24" s="10">
        <f t="shared" si="0"/>
        <v>10</v>
      </c>
      <c r="B24" s="11" t="s">
        <v>2646</v>
      </c>
      <c r="C24" s="11" t="s">
        <v>2403</v>
      </c>
      <c r="D24" s="17">
        <v>0</v>
      </c>
      <c r="E24" s="17" t="s">
        <v>2352</v>
      </c>
      <c r="F24" s="17" t="s">
        <v>2363</v>
      </c>
      <c r="G24" s="17" t="s">
        <v>2526</v>
      </c>
      <c r="H24" s="21">
        <v>2</v>
      </c>
      <c r="I24" s="21">
        <v>8</v>
      </c>
      <c r="J24" s="21">
        <v>0</v>
      </c>
    </row>
    <row r="25" spans="1:10" ht="15.75" customHeight="1">
      <c r="A25" s="10">
        <f t="shared" si="0"/>
        <v>9</v>
      </c>
      <c r="B25" s="12" t="s">
        <v>2888</v>
      </c>
      <c r="C25" s="12" t="s">
        <v>2403</v>
      </c>
      <c r="D25" s="18">
        <v>0</v>
      </c>
      <c r="E25" s="18" t="s">
        <v>792</v>
      </c>
      <c r="F25" s="18" t="s">
        <v>2360</v>
      </c>
      <c r="G25" s="18" t="s">
        <v>2567</v>
      </c>
      <c r="H25" s="22">
        <v>4</v>
      </c>
      <c r="I25" s="22">
        <v>54</v>
      </c>
      <c r="J25" s="22">
        <v>0</v>
      </c>
    </row>
    <row r="26" spans="1:10" ht="15.75" customHeight="1">
      <c r="A26" s="10">
        <f t="shared" si="0"/>
        <v>8</v>
      </c>
      <c r="B26" s="11" t="s">
        <v>2651</v>
      </c>
      <c r="C26" s="11" t="s">
        <v>2403</v>
      </c>
      <c r="D26" s="17" t="s">
        <v>2342</v>
      </c>
      <c r="E26" s="17" t="s">
        <v>2387</v>
      </c>
      <c r="F26" s="17" t="s">
        <v>2507</v>
      </c>
      <c r="G26" s="17" t="s">
        <v>2526</v>
      </c>
      <c r="H26" s="21">
        <v>5</v>
      </c>
      <c r="I26" s="21">
        <v>43</v>
      </c>
      <c r="J26" s="21">
        <v>0</v>
      </c>
    </row>
    <row r="27" spans="1:10" ht="15.75" customHeight="1">
      <c r="A27" s="10">
        <f t="shared" si="0"/>
        <v>7</v>
      </c>
      <c r="B27" s="12" t="s">
        <v>2653</v>
      </c>
      <c r="C27" s="12" t="s">
        <v>2403</v>
      </c>
      <c r="D27" s="18" t="s">
        <v>2342</v>
      </c>
      <c r="E27" s="18" t="s">
        <v>2496</v>
      </c>
      <c r="F27" s="18" t="s">
        <v>3083</v>
      </c>
      <c r="G27" s="18" t="s">
        <v>2676</v>
      </c>
      <c r="H27" s="22">
        <v>1</v>
      </c>
      <c r="I27" s="22">
        <v>14</v>
      </c>
      <c r="J27" s="22">
        <v>1</v>
      </c>
    </row>
    <row r="28" spans="1:10" ht="15.75" customHeight="1">
      <c r="A28" s="10">
        <f t="shared" si="0"/>
        <v>6</v>
      </c>
      <c r="B28" s="11" t="s">
        <v>2851</v>
      </c>
      <c r="C28" s="11" t="s">
        <v>2403</v>
      </c>
      <c r="D28" s="17">
        <v>0</v>
      </c>
      <c r="E28" s="17" t="s">
        <v>2366</v>
      </c>
      <c r="F28" s="17" t="s">
        <v>2855</v>
      </c>
      <c r="G28" s="17" t="s">
        <v>2372</v>
      </c>
      <c r="H28" s="21">
        <v>0</v>
      </c>
      <c r="I28" s="21">
        <v>0</v>
      </c>
      <c r="J28" s="21">
        <v>0</v>
      </c>
    </row>
    <row r="29" spans="1:10" ht="15.75" customHeight="1">
      <c r="A29" s="10">
        <f t="shared" si="0"/>
        <v>5</v>
      </c>
      <c r="B29" s="12" t="s">
        <v>2654</v>
      </c>
      <c r="C29" s="12" t="s">
        <v>2403</v>
      </c>
      <c r="D29" s="18">
        <v>0</v>
      </c>
      <c r="E29" s="18" t="s">
        <v>2415</v>
      </c>
      <c r="F29" s="18" t="s">
        <v>2704</v>
      </c>
      <c r="G29" s="18" t="s">
        <v>2565</v>
      </c>
      <c r="H29" s="22">
        <v>0</v>
      </c>
      <c r="I29" s="22">
        <v>0</v>
      </c>
      <c r="J29" s="22">
        <v>0</v>
      </c>
    </row>
    <row r="30" spans="1:10" ht="15.75" customHeight="1">
      <c r="A30" s="10">
        <f t="shared" si="0"/>
        <v>4</v>
      </c>
      <c r="B30" s="11" t="s">
        <v>2656</v>
      </c>
      <c r="C30" s="11" t="s">
        <v>2403</v>
      </c>
      <c r="D30" s="17" t="s">
        <v>2342</v>
      </c>
      <c r="E30" s="17" t="s">
        <v>2391</v>
      </c>
      <c r="F30" s="17" t="s">
        <v>3090</v>
      </c>
      <c r="G30" s="17" t="s">
        <v>2441</v>
      </c>
      <c r="H30" s="21">
        <v>1</v>
      </c>
      <c r="I30" s="21">
        <v>16</v>
      </c>
      <c r="J30" s="21">
        <v>0</v>
      </c>
    </row>
    <row r="31" spans="1:10" ht="15.75" customHeight="1">
      <c r="A31" s="10">
        <f t="shared" si="0"/>
        <v>3</v>
      </c>
      <c r="B31" s="12" t="s">
        <v>2657</v>
      </c>
      <c r="C31" s="12" t="s">
        <v>2403</v>
      </c>
      <c r="D31" s="18" t="s">
        <v>2342</v>
      </c>
      <c r="E31" s="18" t="s">
        <v>2415</v>
      </c>
      <c r="F31" s="18" t="s">
        <v>2771</v>
      </c>
      <c r="G31" s="18" t="s">
        <v>2567</v>
      </c>
      <c r="H31" s="22">
        <v>3</v>
      </c>
      <c r="I31" s="22">
        <v>42</v>
      </c>
      <c r="J31" s="22">
        <v>1</v>
      </c>
    </row>
    <row r="32" spans="1:10" ht="15.75" customHeight="1">
      <c r="A32" s="10">
        <f t="shared" si="0"/>
        <v>2</v>
      </c>
      <c r="B32" s="11" t="s">
        <v>2659</v>
      </c>
      <c r="C32" s="11" t="s">
        <v>2403</v>
      </c>
      <c r="D32" s="17" t="s">
        <v>2342</v>
      </c>
      <c r="E32" s="17" t="s">
        <v>2410</v>
      </c>
      <c r="F32" s="17" t="s">
        <v>2400</v>
      </c>
      <c r="G32" s="17" t="s">
        <v>2530</v>
      </c>
      <c r="H32" s="21">
        <v>3</v>
      </c>
      <c r="I32" s="21">
        <v>60</v>
      </c>
      <c r="J32" s="21">
        <v>0</v>
      </c>
    </row>
    <row r="33" spans="1:10" ht="15.75" customHeight="1">
      <c r="A33" s="10">
        <f t="shared" si="0"/>
        <v>1</v>
      </c>
      <c r="B33" s="12" t="s">
        <v>2853</v>
      </c>
      <c r="C33" s="12" t="s">
        <v>2403</v>
      </c>
      <c r="D33" s="18">
        <v>0</v>
      </c>
      <c r="E33" s="18" t="s">
        <v>2377</v>
      </c>
      <c r="F33" s="18" t="s">
        <v>3084</v>
      </c>
      <c r="G33" s="18" t="s">
        <v>2375</v>
      </c>
      <c r="H33" s="22">
        <v>1</v>
      </c>
      <c r="I33" s="22">
        <v>25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3136">
    <outlinePr summaryBelow="0" summaryRight="0"/>
  </sheetPr>
  <dimension ref="A1:Q1002"/>
  <sheetViews>
    <sheetView workbookViewId="0">
      <selection activeCell="N21" sqref="N21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</v>
      </c>
      <c r="I2" s="2">
        <v>12.5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0.9</v>
      </c>
      <c r="J3" s="7">
        <f>COUNTIFS($A$12:$A$99,"&lt;="&amp;$B$2,$H$12:$H$99,"&gt;-1",J12:J99,"&lt;"&amp;J$2)/COUNTIFS($H$12:$H$99,"&gt;-1",$A$12:$A$99,"&lt;="&amp;$B$2,J$12:J$99,"&lt;&gt;"&amp;J$2)</f>
        <v>0.9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>
        <f>IF(I3&gt;0.5, 100/(1-1/I3),100/I3-100)</f>
        <v>-899.99999999999955</v>
      </c>
      <c r="J4" s="8">
        <f>IF(J3&gt;0.5, 100/(1-1/J3),100/J3-100)</f>
        <v>-899.99999999999955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0.8</v>
      </c>
      <c r="J5" s="7">
        <f>COUNTIFS($A$12:$A$99,"&lt;="&amp;$B$2,$H$12:$H$99,"&gt;-1",$D$12:$D$99,"@*",J$12:J$99,"&lt;"&amp;J$2)/COUNTIFS($A$12:$A$99,"&lt;="&amp;$B$2,$H$12:$H$99,"&gt;-1",$D$12:$D$99,"@*",J$12:J$99,"&lt;&gt;"&amp;J$2)</f>
        <v>0.8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>
        <f>IF(I5&gt;0.5, 100/(1-1/I5),100/I5-100)</f>
        <v>-400</v>
      </c>
      <c r="J6" s="8">
        <f>IF(J5&gt;0.5, 100/(1-1/J5),100/J5-100)</f>
        <v>-400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1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B8" t="s">
        <v>3106</v>
      </c>
      <c r="D8" s="8"/>
      <c r="G8" s="3" t="s">
        <v>2318</v>
      </c>
      <c r="H8" s="8" t="e">
        <f>IF(H7&gt;0.5, 100/(1-1/H7),100/H7-100)</f>
        <v>#DIV/0!</v>
      </c>
      <c r="I8" s="8" t="e">
        <f>IF(I7&gt;0.5, 100/(1-1/I7),100/I7-100)</f>
        <v>#DIV/0!</v>
      </c>
      <c r="J8" s="8" t="e">
        <f>IF(J7&gt;0.5, 100/(1-1/J7),100/J7-100)</f>
        <v>#DIV/0!</v>
      </c>
    </row>
    <row r="9" spans="1:17" ht="15.75" customHeight="1">
      <c r="A9" s="1"/>
      <c r="B9" s="1" t="s">
        <v>3107</v>
      </c>
      <c r="C9" s="1"/>
      <c r="D9" s="14"/>
      <c r="E9" s="14"/>
      <c r="F9" s="14"/>
      <c r="G9" s="23" t="s">
        <v>2321</v>
      </c>
      <c r="H9" s="24" t="e">
        <f>INDEX(espn!$I:$I,MATCH(B8,espn!$A:$A,0),1)</f>
        <v>#N/A</v>
      </c>
      <c r="I9" s="24" t="e">
        <f>INDEX(espn!$J:$J,MATCH(B8,espn!$A:$A,0),1)</f>
        <v>#N/A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2521</v>
      </c>
      <c r="C12" s="11" t="s">
        <v>2403</v>
      </c>
      <c r="D12" s="17">
        <v>0</v>
      </c>
      <c r="E12" s="17" t="s">
        <v>792</v>
      </c>
      <c r="F12" s="17" t="s">
        <v>2863</v>
      </c>
      <c r="G12" s="17" t="s">
        <v>2528</v>
      </c>
      <c r="H12" s="21">
        <v>3</v>
      </c>
      <c r="I12" s="21">
        <v>49</v>
      </c>
      <c r="J12" s="21">
        <v>1</v>
      </c>
    </row>
    <row r="13" spans="1:17" ht="15.75" customHeight="1">
      <c r="A13" s="10">
        <f t="shared" si="0"/>
        <v>21</v>
      </c>
      <c r="B13" s="12" t="s">
        <v>2550</v>
      </c>
      <c r="C13" s="12" t="s">
        <v>2403</v>
      </c>
      <c r="D13" s="18" t="s">
        <v>2342</v>
      </c>
      <c r="E13" s="18" t="s">
        <v>2370</v>
      </c>
      <c r="F13" s="18" t="s">
        <v>2864</v>
      </c>
      <c r="G13" s="18" t="s">
        <v>2524</v>
      </c>
      <c r="H13" s="22">
        <v>3</v>
      </c>
      <c r="I13" s="22">
        <v>54</v>
      </c>
      <c r="J13" s="22">
        <v>0</v>
      </c>
    </row>
    <row r="14" spans="1:17" ht="15.75" customHeight="1">
      <c r="A14" s="10">
        <f t="shared" si="0"/>
        <v>20</v>
      </c>
      <c r="B14" s="11" t="s">
        <v>2503</v>
      </c>
      <c r="C14" s="11" t="s">
        <v>2403</v>
      </c>
      <c r="D14" s="17">
        <v>0</v>
      </c>
      <c r="E14" s="17" t="s">
        <v>2410</v>
      </c>
      <c r="F14" s="17" t="s">
        <v>2461</v>
      </c>
      <c r="G14" s="17" t="s">
        <v>2676</v>
      </c>
      <c r="H14" s="21">
        <v>3</v>
      </c>
      <c r="I14" s="21">
        <v>7</v>
      </c>
      <c r="J14" s="21">
        <v>0</v>
      </c>
    </row>
    <row r="15" spans="1:17" ht="15.75" customHeight="1">
      <c r="A15" s="10">
        <f t="shared" si="0"/>
        <v>19</v>
      </c>
      <c r="B15" s="12" t="s">
        <v>2506</v>
      </c>
      <c r="C15" s="12" t="s">
        <v>2403</v>
      </c>
      <c r="D15" s="18">
        <v>0</v>
      </c>
      <c r="E15" s="18" t="s">
        <v>2355</v>
      </c>
      <c r="F15" s="18" t="s">
        <v>2374</v>
      </c>
      <c r="G15" s="18" t="s">
        <v>2687</v>
      </c>
      <c r="H15" s="22">
        <v>1</v>
      </c>
      <c r="I15" s="22">
        <v>24</v>
      </c>
      <c r="J15" s="22">
        <v>0</v>
      </c>
    </row>
    <row r="16" spans="1:17" ht="15.75" customHeight="1">
      <c r="A16" s="10">
        <f t="shared" si="0"/>
        <v>18</v>
      </c>
      <c r="B16" s="11" t="s">
        <v>2417</v>
      </c>
      <c r="C16" s="11" t="s">
        <v>2403</v>
      </c>
      <c r="D16" s="17">
        <v>0</v>
      </c>
      <c r="E16" s="17" t="s">
        <v>2420</v>
      </c>
      <c r="F16" s="17" t="s">
        <v>2964</v>
      </c>
      <c r="G16" s="17" t="s">
        <v>2677</v>
      </c>
      <c r="H16" s="21">
        <v>1</v>
      </c>
      <c r="I16" s="21">
        <v>5</v>
      </c>
      <c r="J16" s="21">
        <v>1</v>
      </c>
    </row>
    <row r="17" spans="1:10" ht="15.75" customHeight="1">
      <c r="A17" s="10">
        <f t="shared" si="0"/>
        <v>17</v>
      </c>
      <c r="B17" s="12" t="s">
        <v>2419</v>
      </c>
      <c r="C17" s="12" t="s">
        <v>2403</v>
      </c>
      <c r="D17" s="18" t="s">
        <v>2342</v>
      </c>
      <c r="E17" s="18" t="s">
        <v>2558</v>
      </c>
      <c r="F17" s="18" t="s">
        <v>2965</v>
      </c>
      <c r="G17" s="18" t="s">
        <v>2873</v>
      </c>
      <c r="H17" s="22">
        <v>0</v>
      </c>
      <c r="I17" s="22">
        <v>0</v>
      </c>
      <c r="J17" s="22">
        <v>0</v>
      </c>
    </row>
    <row r="18" spans="1:10" ht="15.75" customHeight="1">
      <c r="A18" s="10">
        <f t="shared" si="0"/>
        <v>16</v>
      </c>
      <c r="B18" s="11" t="s">
        <v>2422</v>
      </c>
      <c r="C18" s="11" t="s">
        <v>2403</v>
      </c>
      <c r="D18" s="17" t="s">
        <v>2342</v>
      </c>
      <c r="E18" s="17" t="s">
        <v>792</v>
      </c>
      <c r="F18" s="17" t="s">
        <v>2966</v>
      </c>
      <c r="G18" s="17" t="s">
        <v>2719</v>
      </c>
      <c r="H18" s="21">
        <v>3</v>
      </c>
      <c r="I18" s="21">
        <v>35</v>
      </c>
      <c r="J18" s="21">
        <v>0</v>
      </c>
    </row>
    <row r="19" spans="1:10" ht="15.75" customHeight="1">
      <c r="A19" s="10">
        <f t="shared" si="0"/>
        <v>15</v>
      </c>
      <c r="B19" s="12" t="s">
        <v>2732</v>
      </c>
      <c r="C19" s="12" t="s">
        <v>2403</v>
      </c>
      <c r="D19" s="18">
        <v>0</v>
      </c>
      <c r="E19" s="18" t="s">
        <v>2370</v>
      </c>
      <c r="F19" s="18" t="s">
        <v>2535</v>
      </c>
      <c r="G19" s="18" t="s">
        <v>2441</v>
      </c>
      <c r="H19" s="22">
        <v>2</v>
      </c>
      <c r="I19" s="22">
        <v>3</v>
      </c>
      <c r="J19" s="22">
        <v>0</v>
      </c>
    </row>
    <row r="20" spans="1:10" ht="15.75" customHeight="1">
      <c r="A20" s="10">
        <f t="shared" si="0"/>
        <v>14</v>
      </c>
      <c r="B20" s="11" t="s">
        <v>2639</v>
      </c>
      <c r="C20" s="11" t="s">
        <v>2403</v>
      </c>
      <c r="D20" s="17">
        <v>0</v>
      </c>
      <c r="E20" s="17" t="s">
        <v>2496</v>
      </c>
      <c r="F20" s="17" t="s">
        <v>3079</v>
      </c>
      <c r="G20" s="17" t="s">
        <v>2587</v>
      </c>
      <c r="H20" s="21">
        <v>0</v>
      </c>
      <c r="I20" s="21">
        <v>0</v>
      </c>
      <c r="J20" s="21">
        <v>0</v>
      </c>
    </row>
    <row r="21" spans="1:10" ht="15.75" customHeight="1">
      <c r="A21" s="10">
        <f t="shared" si="0"/>
        <v>13</v>
      </c>
      <c r="B21" s="12" t="s">
        <v>2641</v>
      </c>
      <c r="C21" s="12" t="s">
        <v>2403</v>
      </c>
      <c r="D21" s="18" t="s">
        <v>2342</v>
      </c>
      <c r="E21" s="18" t="s">
        <v>2647</v>
      </c>
      <c r="F21" s="18" t="s">
        <v>3080</v>
      </c>
      <c r="G21" s="18" t="s">
        <v>2714</v>
      </c>
      <c r="H21" s="22">
        <v>1</v>
      </c>
      <c r="I21" s="22">
        <v>16</v>
      </c>
      <c r="J21" s="22">
        <v>0</v>
      </c>
    </row>
    <row r="22" spans="1:10" ht="15.75" customHeight="1">
      <c r="A22" s="10">
        <f t="shared" si="0"/>
        <v>12</v>
      </c>
      <c r="B22" s="11" t="s">
        <v>2642</v>
      </c>
      <c r="C22" s="11" t="s">
        <v>2403</v>
      </c>
      <c r="D22" s="17">
        <v>0</v>
      </c>
      <c r="E22" s="17" t="s">
        <v>2359</v>
      </c>
      <c r="F22" s="17" t="s">
        <v>3081</v>
      </c>
      <c r="G22" s="17" t="s">
        <v>2385</v>
      </c>
      <c r="H22" s="21">
        <v>0</v>
      </c>
      <c r="I22" s="21">
        <v>0</v>
      </c>
      <c r="J22" s="21">
        <v>0</v>
      </c>
    </row>
    <row r="23" spans="1:10" ht="15.75" customHeight="1">
      <c r="A23" s="10">
        <f t="shared" si="0"/>
        <v>11</v>
      </c>
      <c r="B23" s="12" t="s">
        <v>2644</v>
      </c>
      <c r="C23" s="12" t="s">
        <v>2403</v>
      </c>
      <c r="D23" s="18" t="s">
        <v>2342</v>
      </c>
      <c r="E23" s="18" t="s">
        <v>2440</v>
      </c>
      <c r="F23" s="18" t="s">
        <v>3082</v>
      </c>
      <c r="G23" s="18" t="s">
        <v>2357</v>
      </c>
      <c r="H23" s="22">
        <v>1</v>
      </c>
      <c r="I23" s="22">
        <v>7</v>
      </c>
      <c r="J23" s="22">
        <v>0</v>
      </c>
    </row>
    <row r="24" spans="1:10" ht="15.75" customHeight="1">
      <c r="A24" s="10">
        <f t="shared" si="0"/>
        <v>10</v>
      </c>
      <c r="B24" s="11" t="s">
        <v>2646</v>
      </c>
      <c r="C24" s="11" t="s">
        <v>2403</v>
      </c>
      <c r="D24" s="17">
        <v>0</v>
      </c>
      <c r="E24" s="17" t="s">
        <v>2352</v>
      </c>
      <c r="F24" s="17" t="s">
        <v>2363</v>
      </c>
      <c r="G24" s="17" t="s">
        <v>2714</v>
      </c>
      <c r="H24" s="21">
        <v>1</v>
      </c>
      <c r="I24" s="21">
        <v>1</v>
      </c>
      <c r="J24" s="21">
        <v>0</v>
      </c>
    </row>
    <row r="25" spans="1:10" ht="15.75" customHeight="1">
      <c r="A25" s="10">
        <f t="shared" si="0"/>
        <v>9</v>
      </c>
      <c r="B25" s="12" t="s">
        <v>2888</v>
      </c>
      <c r="C25" s="12" t="s">
        <v>2403</v>
      </c>
      <c r="D25" s="18">
        <v>0</v>
      </c>
      <c r="E25" s="18" t="s">
        <v>792</v>
      </c>
      <c r="F25" s="18" t="s">
        <v>2360</v>
      </c>
      <c r="G25" s="18" t="s">
        <v>2505</v>
      </c>
      <c r="H25" s="22">
        <v>1</v>
      </c>
      <c r="I25" s="22">
        <v>0</v>
      </c>
      <c r="J25" s="22">
        <v>0</v>
      </c>
    </row>
    <row r="26" spans="1:10" ht="15.75" customHeight="1">
      <c r="A26" s="10">
        <f t="shared" si="0"/>
        <v>8</v>
      </c>
      <c r="B26" s="11" t="s">
        <v>2651</v>
      </c>
      <c r="C26" s="11" t="s">
        <v>2403</v>
      </c>
      <c r="D26" s="17" t="s">
        <v>2342</v>
      </c>
      <c r="E26" s="17" t="s">
        <v>2387</v>
      </c>
      <c r="F26" s="17" t="s">
        <v>2507</v>
      </c>
      <c r="G26" s="17" t="s">
        <v>2792</v>
      </c>
      <c r="H26" s="21">
        <v>1</v>
      </c>
      <c r="I26" s="21">
        <v>7</v>
      </c>
      <c r="J26" s="21">
        <v>0</v>
      </c>
    </row>
    <row r="27" spans="1:10" ht="15.75" customHeight="1">
      <c r="A27" s="10">
        <f t="shared" si="0"/>
        <v>7</v>
      </c>
      <c r="B27" s="12" t="s">
        <v>2653</v>
      </c>
      <c r="C27" s="12" t="s">
        <v>2403</v>
      </c>
      <c r="D27" s="18" t="s">
        <v>2342</v>
      </c>
      <c r="E27" s="18" t="s">
        <v>2496</v>
      </c>
      <c r="F27" s="18" t="s">
        <v>3083</v>
      </c>
      <c r="G27" s="18" t="s">
        <v>2676</v>
      </c>
      <c r="H27" s="22">
        <v>2</v>
      </c>
      <c r="I27" s="22">
        <v>14</v>
      </c>
      <c r="J27" s="22">
        <v>1</v>
      </c>
    </row>
    <row r="28" spans="1:10" ht="15.75" customHeight="1">
      <c r="A28" s="10">
        <f t="shared" si="0"/>
        <v>6</v>
      </c>
      <c r="B28" s="11" t="s">
        <v>2851</v>
      </c>
      <c r="C28" s="11" t="s">
        <v>2403</v>
      </c>
      <c r="D28" s="17">
        <v>0</v>
      </c>
      <c r="E28" s="17" t="s">
        <v>2366</v>
      </c>
      <c r="F28" s="17" t="s">
        <v>2855</v>
      </c>
      <c r="G28" s="17" t="s">
        <v>2799</v>
      </c>
      <c r="H28" s="21">
        <v>0</v>
      </c>
      <c r="I28" s="21">
        <v>0</v>
      </c>
      <c r="J28" s="21">
        <v>0</v>
      </c>
    </row>
    <row r="29" spans="1:10" ht="15.75" customHeight="1">
      <c r="A29" s="10">
        <f t="shared" si="0"/>
        <v>5</v>
      </c>
      <c r="B29" s="12" t="s">
        <v>2656</v>
      </c>
      <c r="C29" s="12" t="s">
        <v>2403</v>
      </c>
      <c r="D29" s="18" t="s">
        <v>2342</v>
      </c>
      <c r="E29" s="18" t="s">
        <v>2391</v>
      </c>
      <c r="F29" s="18" t="s">
        <v>3090</v>
      </c>
      <c r="G29" s="18" t="s">
        <v>2729</v>
      </c>
      <c r="H29" s="22">
        <v>0</v>
      </c>
      <c r="I29" s="22">
        <v>0</v>
      </c>
      <c r="J29" s="22">
        <v>0</v>
      </c>
    </row>
    <row r="30" spans="1:10" ht="15.75" customHeight="1">
      <c r="A30" s="10">
        <f t="shared" si="0"/>
        <v>4</v>
      </c>
      <c r="B30" s="11" t="s">
        <v>2657</v>
      </c>
      <c r="C30" s="11" t="s">
        <v>2403</v>
      </c>
      <c r="D30" s="17" t="s">
        <v>2342</v>
      </c>
      <c r="E30" s="17" t="s">
        <v>2415</v>
      </c>
      <c r="F30" s="17" t="s">
        <v>2771</v>
      </c>
      <c r="G30" s="17" t="s">
        <v>2508</v>
      </c>
      <c r="H30" s="21">
        <v>0</v>
      </c>
      <c r="I30" s="21">
        <v>0</v>
      </c>
      <c r="J30" s="21">
        <v>0</v>
      </c>
    </row>
    <row r="31" spans="1:10" ht="15.75" customHeight="1">
      <c r="A31" s="10">
        <f t="shared" si="0"/>
        <v>3</v>
      </c>
      <c r="B31" s="12" t="s">
        <v>2659</v>
      </c>
      <c r="C31" s="12" t="s">
        <v>2403</v>
      </c>
      <c r="D31" s="18" t="s">
        <v>2342</v>
      </c>
      <c r="E31" s="18" t="s">
        <v>2410</v>
      </c>
      <c r="F31" s="18" t="s">
        <v>2400</v>
      </c>
      <c r="G31" s="18" t="s">
        <v>2364</v>
      </c>
      <c r="H31" s="22">
        <v>1</v>
      </c>
      <c r="I31" s="22">
        <v>1</v>
      </c>
      <c r="J31" s="22">
        <v>0</v>
      </c>
    </row>
    <row r="32" spans="1:10" ht="15.75" customHeight="1">
      <c r="A32" s="10">
        <f t="shared" si="0"/>
        <v>2</v>
      </c>
      <c r="B32" s="11" t="s">
        <v>2853</v>
      </c>
      <c r="C32" s="11" t="s">
        <v>2403</v>
      </c>
      <c r="D32" s="17">
        <v>0</v>
      </c>
      <c r="E32" s="17" t="s">
        <v>2377</v>
      </c>
      <c r="F32" s="17" t="s">
        <v>3084</v>
      </c>
      <c r="G32" s="17" t="s">
        <v>2687</v>
      </c>
      <c r="H32" s="21">
        <v>0</v>
      </c>
      <c r="I32" s="21">
        <v>0</v>
      </c>
      <c r="J32" s="21">
        <v>0</v>
      </c>
    </row>
    <row r="33" spans="1:10" ht="15.75" customHeight="1">
      <c r="A33" s="10">
        <f t="shared" si="0"/>
        <v>1</v>
      </c>
      <c r="B33" s="12" t="s">
        <v>2661</v>
      </c>
      <c r="C33" s="12" t="s">
        <v>2403</v>
      </c>
      <c r="D33" s="18">
        <v>0</v>
      </c>
      <c r="E33" s="18" t="s">
        <v>2370</v>
      </c>
      <c r="F33" s="18" t="s">
        <v>3085</v>
      </c>
      <c r="G33" s="18" t="s">
        <v>2773</v>
      </c>
      <c r="H33" s="22">
        <v>0</v>
      </c>
      <c r="I33" s="22">
        <v>0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33">
    <outlinePr summaryBelow="0" summaryRight="0"/>
  </sheetPr>
  <dimension ref="A1:Q1002"/>
  <sheetViews>
    <sheetView workbookViewId="0">
      <selection activeCell="J11" sqref="J11"/>
    </sheetView>
  </sheetViews>
  <sheetFormatPr baseColWidth="10" defaultColWidth="14.5" defaultRowHeight="15.75" customHeight="1"/>
  <cols>
    <col min="1" max="1" width="8.83203125" style="40" customWidth="1"/>
    <col min="2" max="2" width="13" style="40" bestFit="1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9.33203125" style="40" bestFit="1" customWidth="1"/>
    <col min="9" max="9" width="7.5" style="40" customWidth="1"/>
    <col min="10" max="10" width="11.83203125" style="40" customWidth="1"/>
    <col min="11" max="11" width="7.83203125" style="40" customWidth="1"/>
    <col min="12" max="12" width="9.5" style="40" customWidth="1"/>
    <col min="13" max="13" width="10.5" style="40" customWidth="1"/>
    <col min="14" max="14" width="13" style="40" customWidth="1"/>
  </cols>
  <sheetData>
    <row r="1" spans="1:17" ht="15.75" customHeight="1">
      <c r="A1" s="1"/>
      <c r="B1" s="20" t="s">
        <v>2313</v>
      </c>
      <c r="C1" s="20"/>
      <c r="H1" s="20" t="str">
        <f t="shared" ref="H1:N1" si="0">H11</f>
        <v>Comp</v>
      </c>
      <c r="I1" s="20" t="str">
        <f t="shared" si="0"/>
        <v>Att</v>
      </c>
      <c r="J1" s="20" t="str">
        <f t="shared" si="0"/>
        <v>P Yds</v>
      </c>
      <c r="K1" s="20" t="str">
        <f t="shared" si="0"/>
        <v>P TD</v>
      </c>
      <c r="L1" s="20" t="str">
        <f t="shared" si="0"/>
        <v>Int</v>
      </c>
      <c r="M1" s="20" t="str">
        <f t="shared" si="0"/>
        <v>Rush Yds</v>
      </c>
      <c r="N1" s="20" t="str">
        <f t="shared" si="0"/>
        <v>Rush Att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26.5</v>
      </c>
      <c r="I2" s="2">
        <v>38.5</v>
      </c>
      <c r="J2" s="2">
        <v>274.5</v>
      </c>
      <c r="K2" s="2">
        <v>2.5</v>
      </c>
      <c r="L2" s="5">
        <v>0.5</v>
      </c>
      <c r="M2" s="5">
        <v>5.5</v>
      </c>
      <c r="N2" s="5">
        <v>29.5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N3" si="1">COUNTIFS($A$12:$A$99,"&lt;="&amp;$B$2,$H$12:$H$99,"&gt;0",H12:H99,"&lt;"&amp;H$2)/COUNTIFS($H$12:$H$99,"&gt;0",$A$12:$A$99,"&lt;="&amp;$B$2,H$12:H$99,"&lt;&gt;"&amp;H$2)</f>
        <v>0.3</v>
      </c>
      <c r="I3" s="7">
        <f t="shared" si="1"/>
        <v>0.3</v>
      </c>
      <c r="J3" s="7">
        <f t="shared" si="1"/>
        <v>0.6</v>
      </c>
      <c r="K3" s="7">
        <f t="shared" si="1"/>
        <v>0.7</v>
      </c>
      <c r="L3" s="7">
        <f t="shared" si="1"/>
        <v>0.4</v>
      </c>
      <c r="M3" s="7">
        <f t="shared" si="1"/>
        <v>0.9</v>
      </c>
      <c r="N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N4" si="2">IF(H3&gt;0.5, 100/(1-1/H3),100/H3-100)</f>
        <v>233.33333333333337</v>
      </c>
      <c r="I4" s="8">
        <f t="shared" si="2"/>
        <v>233.33333333333337</v>
      </c>
      <c r="J4" s="8">
        <f t="shared" si="2"/>
        <v>-149.99999999999997</v>
      </c>
      <c r="K4" s="8">
        <f t="shared" si="2"/>
        <v>-233.33333333333331</v>
      </c>
      <c r="L4" s="8">
        <f t="shared" si="2"/>
        <v>150</v>
      </c>
      <c r="M4" s="8">
        <f t="shared" si="2"/>
        <v>-899.99999999999955</v>
      </c>
      <c r="N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N5" si="3">COUNTIFS($A$12:$A$99,"&lt;="&amp;$B$2,$H$12:$H$99,"&gt;0",$D$12:$D$99,"@*",H$12:H$99,"&lt;"&amp;H$2)/COUNTIFS($A$12:$A$99,"&lt;="&amp;$B$2,$H$12:$H$99,"&gt;0",$D$12:$D$99,"@*",H$12:H$99,"&lt;&gt;"&amp;H$2)</f>
        <v>0.5</v>
      </c>
      <c r="I5" s="7">
        <f t="shared" si="3"/>
        <v>0.5</v>
      </c>
      <c r="J5" s="7">
        <f t="shared" si="3"/>
        <v>0.83333333333333337</v>
      </c>
      <c r="K5" s="7">
        <f t="shared" si="3"/>
        <v>0.83333333333333337</v>
      </c>
      <c r="L5" s="7">
        <f t="shared" si="3"/>
        <v>0.33333333333333331</v>
      </c>
      <c r="M5" s="7">
        <f t="shared" si="3"/>
        <v>0.83333333333333337</v>
      </c>
      <c r="N5" s="7">
        <f t="shared" si="3"/>
        <v>1</v>
      </c>
    </row>
    <row r="6" spans="1:17" ht="15.75" customHeight="1">
      <c r="A6" s="1"/>
      <c r="D6" s="8"/>
      <c r="G6" s="3" t="s">
        <v>2318</v>
      </c>
      <c r="H6" s="8">
        <f t="shared" ref="H6:N6" si="4">IF(H5&gt;0.5, 100/(1-1/H5),100/H5-100)</f>
        <v>100</v>
      </c>
      <c r="I6" s="8">
        <f t="shared" si="4"/>
        <v>100</v>
      </c>
      <c r="J6" s="8">
        <f t="shared" si="4"/>
        <v>-500.00000000000011</v>
      </c>
      <c r="K6" s="8">
        <f t="shared" si="4"/>
        <v>-500.00000000000011</v>
      </c>
      <c r="L6" s="8">
        <f t="shared" si="4"/>
        <v>200</v>
      </c>
      <c r="M6" s="8">
        <f t="shared" si="4"/>
        <v>-500.00000000000011</v>
      </c>
      <c r="N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N7" si="5">COUNTIFS($A$12:$A$99,"&lt;="&amp;$B$2,$H$12:$H$99,"&gt;0",$D$12:$D$99,"&lt;&gt;@*",H$12:H$99,"&lt;"&amp;H$2)/COUNTIFS($A$12:$A$99,"&lt;="&amp;$B$2,$H$12:$H$99,"&gt;0",$D$12:$D$99,"&lt;&gt;@*",H$12:H$99,"&lt;&gt;"&amp;H$2)</f>
        <v>0</v>
      </c>
      <c r="I7" s="7">
        <f t="shared" si="5"/>
        <v>0</v>
      </c>
      <c r="J7" s="7">
        <f t="shared" si="5"/>
        <v>0.25</v>
      </c>
      <c r="K7" s="7">
        <f t="shared" si="5"/>
        <v>0.5</v>
      </c>
      <c r="L7" s="7">
        <f t="shared" si="5"/>
        <v>0.5</v>
      </c>
      <c r="M7" s="7">
        <f t="shared" si="5"/>
        <v>1</v>
      </c>
      <c r="N7" s="7">
        <f t="shared" si="5"/>
        <v>1</v>
      </c>
    </row>
    <row r="8" spans="1:17" ht="15.75" customHeight="1">
      <c r="A8" s="1"/>
      <c r="B8" t="s">
        <v>3108</v>
      </c>
      <c r="F8" s="8"/>
      <c r="G8" s="3" t="s">
        <v>2318</v>
      </c>
      <c r="H8" s="8" t="e">
        <f t="shared" ref="H8:N8" si="6">IF(H7&gt;0.5, 100/(1-1/H7),100/H7-100)</f>
        <v>#DIV/0!</v>
      </c>
      <c r="I8" s="8" t="e">
        <f t="shared" si="6"/>
        <v>#DIV/0!</v>
      </c>
      <c r="J8" s="8">
        <f t="shared" si="6"/>
        <v>300</v>
      </c>
      <c r="K8" s="8">
        <f t="shared" si="6"/>
        <v>100</v>
      </c>
      <c r="L8" s="8">
        <f t="shared" si="6"/>
        <v>100</v>
      </c>
      <c r="M8" s="8" t="e">
        <f t="shared" si="6"/>
        <v>#DIV/0!</v>
      </c>
      <c r="N8" s="8" t="e">
        <f t="shared" si="6"/>
        <v>#DIV/0!</v>
      </c>
    </row>
    <row r="9" spans="1:17" ht="15.75" customHeight="1">
      <c r="A9" s="1"/>
      <c r="B9" s="1" t="s">
        <v>3109</v>
      </c>
      <c r="C9" s="1"/>
      <c r="D9" s="14"/>
      <c r="E9" s="14"/>
      <c r="F9" s="14"/>
      <c r="G9" s="23" t="s">
        <v>2321</v>
      </c>
      <c r="H9" s="24" t="e">
        <f>INDEX(espn!$O:$O,MATCH(B8,espn!$A:$A,0),1)</f>
        <v>#N/A</v>
      </c>
      <c r="I9" s="24" t="e">
        <f>INDEX(espn!$P:$P,MATCH(B8,espn!$A:$A,0),1)</f>
        <v>#N/A</v>
      </c>
      <c r="J9" s="24" t="e">
        <f>INDEX(espn!$C:$C,MATCH(B8,espn!$A:$A,0),1)</f>
        <v>#N/A</v>
      </c>
      <c r="K9" s="24"/>
      <c r="L9" s="24"/>
      <c r="M9" s="24" t="e">
        <f>INDEX(espn!$G:$G,MATCH(B8,espn!$A:$A,0),1)</f>
        <v>#N/A</v>
      </c>
      <c r="N9" s="24" t="e">
        <f>INDEX(espn!$F:$F,MATCH(B8,espn!$A:$A,0),1)</f>
        <v>#N/A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797</v>
      </c>
      <c r="I11" s="19" t="s">
        <v>798</v>
      </c>
      <c r="J11" s="19" t="s">
        <v>2328</v>
      </c>
      <c r="K11" s="19" t="s">
        <v>2329</v>
      </c>
      <c r="L11" s="19" t="s">
        <v>2330</v>
      </c>
      <c r="M11" s="19" t="s">
        <v>2331</v>
      </c>
      <c r="N11" s="19" t="s">
        <v>2332</v>
      </c>
    </row>
    <row r="12" spans="1:17" ht="15.75" customHeight="1">
      <c r="A12" s="10">
        <f t="shared" ref="A12:A43" si="7">COUNTIF(H12:H99,"&gt;0")</f>
        <v>22</v>
      </c>
      <c r="B12" s="11" t="s">
        <v>2550</v>
      </c>
      <c r="C12" s="11" t="s">
        <v>2479</v>
      </c>
      <c r="D12" s="17">
        <v>0</v>
      </c>
      <c r="E12" s="17" t="s">
        <v>2548</v>
      </c>
      <c r="F12" s="17" t="s">
        <v>3110</v>
      </c>
      <c r="G12" s="17" t="s">
        <v>2345</v>
      </c>
      <c r="H12" s="21">
        <v>37</v>
      </c>
      <c r="I12" s="21">
        <v>58</v>
      </c>
      <c r="J12" s="21">
        <v>469</v>
      </c>
      <c r="K12" s="21">
        <v>5</v>
      </c>
      <c r="L12" s="21">
        <v>1</v>
      </c>
      <c r="M12" s="21">
        <v>16</v>
      </c>
      <c r="N12" s="21">
        <v>2</v>
      </c>
    </row>
    <row r="13" spans="1:17" ht="15.75" customHeight="1">
      <c r="A13" s="10">
        <f t="shared" si="7"/>
        <v>21</v>
      </c>
      <c r="B13" s="12" t="s">
        <v>2369</v>
      </c>
      <c r="C13" s="12" t="s">
        <v>2479</v>
      </c>
      <c r="D13" s="18" t="s">
        <v>2342</v>
      </c>
      <c r="E13" s="18" t="s">
        <v>2399</v>
      </c>
      <c r="F13" s="18" t="s">
        <v>2400</v>
      </c>
      <c r="G13" s="18" t="s">
        <v>2345</v>
      </c>
      <c r="H13" s="22">
        <v>25</v>
      </c>
      <c r="I13" s="22">
        <v>29</v>
      </c>
      <c r="J13" s="22">
        <v>282</v>
      </c>
      <c r="K13" s="22">
        <v>2</v>
      </c>
      <c r="L13" s="22">
        <v>0</v>
      </c>
      <c r="M13" s="22">
        <v>0</v>
      </c>
      <c r="N13" s="22">
        <v>0</v>
      </c>
    </row>
    <row r="14" spans="1:17" ht="15.75" customHeight="1">
      <c r="A14" s="10">
        <f t="shared" si="7"/>
        <v>20</v>
      </c>
      <c r="B14" s="11" t="s">
        <v>2373</v>
      </c>
      <c r="C14" s="11" t="s">
        <v>2479</v>
      </c>
      <c r="D14" s="17">
        <v>0</v>
      </c>
      <c r="E14" s="17" t="s">
        <v>2347</v>
      </c>
      <c r="F14" s="17" t="s">
        <v>2726</v>
      </c>
      <c r="G14" s="17" t="s">
        <v>2345</v>
      </c>
      <c r="H14" s="21">
        <v>22</v>
      </c>
      <c r="I14" s="21">
        <v>34</v>
      </c>
      <c r="J14" s="21">
        <v>235</v>
      </c>
      <c r="K14" s="21">
        <v>2</v>
      </c>
      <c r="L14" s="21">
        <v>2</v>
      </c>
      <c r="M14" s="21">
        <v>-3</v>
      </c>
      <c r="N14" s="21">
        <v>2</v>
      </c>
    </row>
    <row r="15" spans="1:17" ht="15.75" customHeight="1">
      <c r="A15" s="10">
        <f t="shared" si="7"/>
        <v>19</v>
      </c>
      <c r="B15" s="12" t="s">
        <v>2376</v>
      </c>
      <c r="C15" s="12" t="s">
        <v>2479</v>
      </c>
      <c r="D15" s="18" t="s">
        <v>2342</v>
      </c>
      <c r="E15" s="18" t="s">
        <v>2403</v>
      </c>
      <c r="F15" s="18" t="s">
        <v>3111</v>
      </c>
      <c r="G15" s="18" t="s">
        <v>2345</v>
      </c>
      <c r="H15" s="22">
        <v>33</v>
      </c>
      <c r="I15" s="22">
        <v>50</v>
      </c>
      <c r="J15" s="22">
        <v>380</v>
      </c>
      <c r="K15" s="22">
        <v>3</v>
      </c>
      <c r="L15" s="22">
        <v>0</v>
      </c>
      <c r="M15" s="22">
        <v>4</v>
      </c>
      <c r="N15" s="22">
        <v>2</v>
      </c>
    </row>
    <row r="16" spans="1:17" ht="15.75" customHeight="1">
      <c r="A16" s="10">
        <f t="shared" si="7"/>
        <v>18</v>
      </c>
      <c r="B16" s="11" t="s">
        <v>2379</v>
      </c>
      <c r="C16" s="11" t="s">
        <v>2479</v>
      </c>
      <c r="D16" s="17">
        <v>0</v>
      </c>
      <c r="E16" s="17" t="s">
        <v>2474</v>
      </c>
      <c r="F16" s="17" t="s">
        <v>3112</v>
      </c>
      <c r="G16" s="17" t="s">
        <v>2345</v>
      </c>
      <c r="H16" s="21">
        <v>31</v>
      </c>
      <c r="I16" s="21">
        <v>45</v>
      </c>
      <c r="J16" s="21">
        <v>287</v>
      </c>
      <c r="K16" s="21">
        <v>1</v>
      </c>
      <c r="L16" s="21">
        <v>1</v>
      </c>
      <c r="M16" s="21">
        <v>3</v>
      </c>
      <c r="N16" s="21">
        <v>3</v>
      </c>
    </row>
    <row r="17" spans="1:14" ht="15.75" customHeight="1">
      <c r="A17" s="10">
        <f t="shared" si="7"/>
        <v>17</v>
      </c>
      <c r="B17" s="12" t="s">
        <v>2386</v>
      </c>
      <c r="C17" s="12" t="s">
        <v>2479</v>
      </c>
      <c r="D17" s="18" t="s">
        <v>2342</v>
      </c>
      <c r="E17" s="18" t="s">
        <v>2347</v>
      </c>
      <c r="F17" s="18" t="s">
        <v>3113</v>
      </c>
      <c r="G17" s="18" t="s">
        <v>2345</v>
      </c>
      <c r="H17" s="22">
        <v>27</v>
      </c>
      <c r="I17" s="22">
        <v>47</v>
      </c>
      <c r="J17" s="22">
        <v>276</v>
      </c>
      <c r="K17" s="22">
        <v>0</v>
      </c>
      <c r="L17" s="22">
        <v>1</v>
      </c>
      <c r="M17" s="22">
        <v>7</v>
      </c>
      <c r="N17" s="22">
        <v>1</v>
      </c>
    </row>
    <row r="18" spans="1:14" ht="15.75" customHeight="1">
      <c r="A18" s="10">
        <f t="shared" si="7"/>
        <v>16</v>
      </c>
      <c r="B18" s="11" t="s">
        <v>2390</v>
      </c>
      <c r="C18" s="11" t="s">
        <v>2479</v>
      </c>
      <c r="D18" s="17">
        <v>0</v>
      </c>
      <c r="E18" s="17" t="s">
        <v>2351</v>
      </c>
      <c r="F18" s="17" t="s">
        <v>3114</v>
      </c>
      <c r="G18" s="17" t="s">
        <v>2345</v>
      </c>
      <c r="H18" s="21">
        <v>8</v>
      </c>
      <c r="I18" s="21">
        <v>15</v>
      </c>
      <c r="J18" s="21">
        <v>75</v>
      </c>
      <c r="K18" s="21">
        <v>0</v>
      </c>
      <c r="L18" s="21">
        <v>0</v>
      </c>
      <c r="M18" s="21">
        <v>0</v>
      </c>
      <c r="N18" s="21">
        <v>0</v>
      </c>
    </row>
    <row r="19" spans="1:14" ht="15.75" customHeight="1">
      <c r="A19" s="10">
        <f t="shared" si="7"/>
        <v>15</v>
      </c>
      <c r="B19" s="12" t="s">
        <v>2639</v>
      </c>
      <c r="C19" s="12" t="s">
        <v>2479</v>
      </c>
      <c r="D19" s="18" t="s">
        <v>2342</v>
      </c>
      <c r="E19" s="18" t="s">
        <v>287</v>
      </c>
      <c r="F19" s="18" t="s">
        <v>3115</v>
      </c>
      <c r="G19" s="18" t="s">
        <v>2345</v>
      </c>
      <c r="H19" s="22">
        <v>21</v>
      </c>
      <c r="I19" s="22">
        <v>32</v>
      </c>
      <c r="J19" s="22">
        <v>229</v>
      </c>
      <c r="K19" s="22">
        <v>3</v>
      </c>
      <c r="L19" s="22">
        <v>0</v>
      </c>
      <c r="M19" s="22">
        <v>9</v>
      </c>
      <c r="N19" s="22">
        <v>3</v>
      </c>
    </row>
    <row r="20" spans="1:14" ht="15.75" customHeight="1">
      <c r="A20" s="10">
        <f t="shared" si="7"/>
        <v>14</v>
      </c>
      <c r="B20" s="11" t="s">
        <v>2641</v>
      </c>
      <c r="C20" s="11" t="s">
        <v>2479</v>
      </c>
      <c r="D20" s="17">
        <v>0</v>
      </c>
      <c r="E20" s="17" t="s">
        <v>2391</v>
      </c>
      <c r="F20" s="17" t="s">
        <v>3098</v>
      </c>
      <c r="G20" s="17" t="s">
        <v>2345</v>
      </c>
      <c r="H20" s="21">
        <v>29</v>
      </c>
      <c r="I20" s="21">
        <v>41</v>
      </c>
      <c r="J20" s="21">
        <v>311</v>
      </c>
      <c r="K20" s="21">
        <v>2</v>
      </c>
      <c r="L20" s="21">
        <v>1</v>
      </c>
      <c r="M20" s="21">
        <v>-2</v>
      </c>
      <c r="N20" s="21">
        <v>3</v>
      </c>
    </row>
    <row r="21" spans="1:14" ht="15.75" customHeight="1">
      <c r="A21" s="10">
        <f t="shared" si="7"/>
        <v>13</v>
      </c>
      <c r="B21" s="12" t="s">
        <v>2642</v>
      </c>
      <c r="C21" s="12" t="s">
        <v>2479</v>
      </c>
      <c r="D21" s="18">
        <v>0</v>
      </c>
      <c r="E21" s="18" t="s">
        <v>2574</v>
      </c>
      <c r="F21" s="18" t="s">
        <v>3116</v>
      </c>
      <c r="G21" s="18" t="s">
        <v>2345</v>
      </c>
      <c r="H21" s="22">
        <v>23</v>
      </c>
      <c r="I21" s="22">
        <v>36</v>
      </c>
      <c r="J21" s="22">
        <v>237</v>
      </c>
      <c r="K21" s="22">
        <v>2</v>
      </c>
      <c r="L21" s="22">
        <v>0</v>
      </c>
      <c r="M21" s="22">
        <v>-3</v>
      </c>
      <c r="N21" s="22">
        <v>5</v>
      </c>
    </row>
    <row r="22" spans="1:14" ht="15.75" customHeight="1">
      <c r="A22" s="10">
        <f t="shared" si="7"/>
        <v>12</v>
      </c>
      <c r="B22" s="11" t="s">
        <v>2646</v>
      </c>
      <c r="C22" s="11" t="s">
        <v>2479</v>
      </c>
      <c r="D22" s="17">
        <v>0</v>
      </c>
      <c r="E22" s="17" t="s">
        <v>2410</v>
      </c>
      <c r="F22" s="17" t="s">
        <v>3117</v>
      </c>
      <c r="G22" s="17" t="s">
        <v>2345</v>
      </c>
      <c r="H22" s="21">
        <v>27</v>
      </c>
      <c r="I22" s="21">
        <v>34</v>
      </c>
      <c r="J22" s="21">
        <v>239</v>
      </c>
      <c r="K22" s="21">
        <v>3</v>
      </c>
      <c r="L22" s="21">
        <v>0</v>
      </c>
      <c r="M22" s="21">
        <v>-2</v>
      </c>
      <c r="N22" s="21">
        <v>2</v>
      </c>
    </row>
    <row r="23" spans="1:14" ht="15.75" customHeight="1">
      <c r="A23" s="10">
        <f t="shared" si="7"/>
        <v>11</v>
      </c>
      <c r="B23" s="12" t="s">
        <v>2649</v>
      </c>
      <c r="C23" s="12" t="s">
        <v>2479</v>
      </c>
      <c r="D23" s="18">
        <v>0</v>
      </c>
      <c r="E23" s="18" t="s">
        <v>2468</v>
      </c>
      <c r="F23" s="18" t="s">
        <v>2935</v>
      </c>
      <c r="G23" s="18" t="s">
        <v>2345</v>
      </c>
      <c r="H23" s="22">
        <v>14</v>
      </c>
      <c r="I23" s="22">
        <v>22</v>
      </c>
      <c r="J23" s="22">
        <v>162</v>
      </c>
      <c r="K23" s="22">
        <v>1</v>
      </c>
      <c r="L23" s="22">
        <v>0</v>
      </c>
      <c r="M23" s="22">
        <v>5</v>
      </c>
      <c r="N23" s="22">
        <v>3</v>
      </c>
    </row>
    <row r="24" spans="1:14" ht="15.75" customHeight="1">
      <c r="A24" s="10">
        <f t="shared" si="7"/>
        <v>10</v>
      </c>
      <c r="B24" s="11" t="s">
        <v>2888</v>
      </c>
      <c r="C24" s="11" t="s">
        <v>2479</v>
      </c>
      <c r="D24" s="17" t="s">
        <v>2342</v>
      </c>
      <c r="E24" s="17" t="s">
        <v>2558</v>
      </c>
      <c r="F24" s="17" t="s">
        <v>2360</v>
      </c>
      <c r="G24" s="17" t="s">
        <v>2345</v>
      </c>
      <c r="H24" s="21">
        <v>32</v>
      </c>
      <c r="I24" s="21">
        <v>49</v>
      </c>
      <c r="J24" s="21">
        <v>268</v>
      </c>
      <c r="K24" s="21">
        <v>2</v>
      </c>
      <c r="L24" s="21">
        <v>3</v>
      </c>
      <c r="M24" s="21">
        <v>-1</v>
      </c>
      <c r="N24" s="21">
        <v>1</v>
      </c>
    </row>
    <row r="25" spans="1:14" ht="15.75" customHeight="1">
      <c r="A25" s="10">
        <f t="shared" si="7"/>
        <v>9</v>
      </c>
      <c r="B25" s="12" t="s">
        <v>2651</v>
      </c>
      <c r="C25" s="12" t="s">
        <v>2479</v>
      </c>
      <c r="D25" s="18" t="s">
        <v>2342</v>
      </c>
      <c r="E25" s="18" t="s">
        <v>2494</v>
      </c>
      <c r="F25" s="18" t="s">
        <v>3118</v>
      </c>
      <c r="G25" s="18" t="s">
        <v>2345</v>
      </c>
      <c r="H25" s="22">
        <v>21</v>
      </c>
      <c r="I25" s="22">
        <v>32</v>
      </c>
      <c r="J25" s="22">
        <v>182</v>
      </c>
      <c r="K25" s="22">
        <v>2</v>
      </c>
      <c r="L25" s="22">
        <v>0</v>
      </c>
      <c r="M25" s="22">
        <v>0</v>
      </c>
      <c r="N25" s="22">
        <v>0</v>
      </c>
    </row>
    <row r="26" spans="1:14" ht="15.75" customHeight="1">
      <c r="A26" s="10">
        <f t="shared" si="7"/>
        <v>8</v>
      </c>
      <c r="B26" s="11" t="s">
        <v>2653</v>
      </c>
      <c r="C26" s="11" t="s">
        <v>2479</v>
      </c>
      <c r="D26" s="17" t="s">
        <v>2342</v>
      </c>
      <c r="E26" s="17" t="s">
        <v>2383</v>
      </c>
      <c r="F26" s="17" t="s">
        <v>2469</v>
      </c>
      <c r="G26" s="17" t="s">
        <v>2345</v>
      </c>
      <c r="H26" s="21">
        <v>29</v>
      </c>
      <c r="I26" s="21">
        <v>42</v>
      </c>
      <c r="J26" s="21">
        <v>306</v>
      </c>
      <c r="K26" s="21">
        <v>3</v>
      </c>
      <c r="L26" s="21">
        <v>0</v>
      </c>
      <c r="M26" s="21">
        <v>8</v>
      </c>
      <c r="N26" s="21">
        <v>1</v>
      </c>
    </row>
    <row r="27" spans="1:14" ht="15.75" customHeight="1">
      <c r="A27" s="10">
        <f t="shared" si="7"/>
        <v>7</v>
      </c>
      <c r="B27" s="12" t="s">
        <v>2851</v>
      </c>
      <c r="C27" s="12" t="s">
        <v>2479</v>
      </c>
      <c r="D27" s="18">
        <v>0</v>
      </c>
      <c r="E27" s="18" t="s">
        <v>2474</v>
      </c>
      <c r="F27" s="18" t="s">
        <v>3119</v>
      </c>
      <c r="G27" s="18" t="s">
        <v>2345</v>
      </c>
      <c r="H27" s="22">
        <v>27</v>
      </c>
      <c r="I27" s="22">
        <v>46</v>
      </c>
      <c r="J27" s="22">
        <v>333</v>
      </c>
      <c r="K27" s="22">
        <v>4</v>
      </c>
      <c r="L27" s="22">
        <v>0</v>
      </c>
      <c r="M27" s="22">
        <v>0</v>
      </c>
      <c r="N27" s="22">
        <v>1</v>
      </c>
    </row>
    <row r="28" spans="1:14" ht="15.75" customHeight="1">
      <c r="A28" s="10">
        <f t="shared" si="7"/>
        <v>6</v>
      </c>
      <c r="B28" s="11" t="s">
        <v>2654</v>
      </c>
      <c r="C28" s="11" t="s">
        <v>2479</v>
      </c>
      <c r="D28" s="17" t="s">
        <v>2342</v>
      </c>
      <c r="E28" s="17" t="s">
        <v>2548</v>
      </c>
      <c r="F28" s="17" t="s">
        <v>2783</v>
      </c>
      <c r="G28" s="17" t="s">
        <v>2345</v>
      </c>
      <c r="H28" s="21">
        <v>32</v>
      </c>
      <c r="I28" s="21">
        <v>46</v>
      </c>
      <c r="J28" s="21">
        <v>267</v>
      </c>
      <c r="K28" s="21">
        <v>2</v>
      </c>
      <c r="L28" s="21">
        <v>1</v>
      </c>
      <c r="M28" s="21">
        <v>0</v>
      </c>
      <c r="N28" s="21">
        <v>0</v>
      </c>
    </row>
    <row r="29" spans="1:14" ht="15.75" customHeight="1">
      <c r="A29" s="10">
        <f t="shared" si="7"/>
        <v>5</v>
      </c>
      <c r="B29" s="12" t="s">
        <v>2656</v>
      </c>
      <c r="C29" s="12" t="s">
        <v>2479</v>
      </c>
      <c r="D29" s="18">
        <v>0</v>
      </c>
      <c r="E29" s="18" t="s">
        <v>2494</v>
      </c>
      <c r="F29" s="18" t="s">
        <v>2918</v>
      </c>
      <c r="G29" s="18" t="s">
        <v>2345</v>
      </c>
      <c r="H29" s="22">
        <v>36</v>
      </c>
      <c r="I29" s="22">
        <v>51</v>
      </c>
      <c r="J29" s="22">
        <v>266</v>
      </c>
      <c r="K29" s="22">
        <v>1</v>
      </c>
      <c r="L29" s="22">
        <v>1</v>
      </c>
      <c r="M29" s="22">
        <v>-1</v>
      </c>
      <c r="N29" s="22">
        <v>1</v>
      </c>
    </row>
    <row r="30" spans="1:14" ht="15.75" customHeight="1">
      <c r="A30" s="10">
        <f t="shared" si="7"/>
        <v>4</v>
      </c>
      <c r="B30" s="11" t="s">
        <v>2657</v>
      </c>
      <c r="C30" s="11" t="s">
        <v>2479</v>
      </c>
      <c r="D30" s="17">
        <v>0</v>
      </c>
      <c r="E30" s="17" t="s">
        <v>2395</v>
      </c>
      <c r="F30" s="17" t="s">
        <v>2492</v>
      </c>
      <c r="G30" s="17" t="s">
        <v>2345</v>
      </c>
      <c r="H30" s="21">
        <v>33</v>
      </c>
      <c r="I30" s="21">
        <v>53</v>
      </c>
      <c r="J30" s="21">
        <v>305</v>
      </c>
      <c r="K30" s="21">
        <v>2</v>
      </c>
      <c r="L30" s="21">
        <v>1</v>
      </c>
      <c r="M30" s="21">
        <v>0</v>
      </c>
      <c r="N30" s="21">
        <v>1</v>
      </c>
    </row>
    <row r="31" spans="1:14" ht="15.75" customHeight="1">
      <c r="A31" s="10">
        <f t="shared" si="7"/>
        <v>3</v>
      </c>
      <c r="B31" s="12" t="s">
        <v>2659</v>
      </c>
      <c r="C31" s="12" t="s">
        <v>2479</v>
      </c>
      <c r="D31" s="18" t="s">
        <v>2342</v>
      </c>
      <c r="E31" s="18" t="s">
        <v>2341</v>
      </c>
      <c r="F31" s="18" t="s">
        <v>3120</v>
      </c>
      <c r="G31" s="18" t="s">
        <v>2345</v>
      </c>
      <c r="H31" s="22">
        <v>21</v>
      </c>
      <c r="I31" s="22">
        <v>37</v>
      </c>
      <c r="J31" s="22">
        <v>187</v>
      </c>
      <c r="K31" s="22">
        <v>2</v>
      </c>
      <c r="L31" s="22">
        <v>2</v>
      </c>
      <c r="M31" s="22">
        <v>0</v>
      </c>
      <c r="N31" s="22">
        <v>0</v>
      </c>
    </row>
    <row r="32" spans="1:14" ht="15.75" customHeight="1">
      <c r="A32" s="10">
        <f t="shared" si="7"/>
        <v>2</v>
      </c>
      <c r="B32" s="11" t="s">
        <v>2853</v>
      </c>
      <c r="C32" s="11" t="s">
        <v>2479</v>
      </c>
      <c r="D32" s="17" t="s">
        <v>2342</v>
      </c>
      <c r="E32" s="17" t="s">
        <v>2474</v>
      </c>
      <c r="F32" s="17" t="s">
        <v>2691</v>
      </c>
      <c r="G32" s="17" t="s">
        <v>2345</v>
      </c>
      <c r="H32" s="21">
        <v>20</v>
      </c>
      <c r="I32" s="21">
        <v>38</v>
      </c>
      <c r="J32" s="21">
        <v>170</v>
      </c>
      <c r="K32" s="21">
        <v>1</v>
      </c>
      <c r="L32" s="21">
        <v>1</v>
      </c>
      <c r="M32" s="21">
        <v>-1</v>
      </c>
      <c r="N32" s="21">
        <v>2</v>
      </c>
    </row>
    <row r="33" spans="1:14" ht="15.75" customHeight="1">
      <c r="A33" s="10">
        <f t="shared" si="7"/>
        <v>1</v>
      </c>
      <c r="B33" s="12" t="s">
        <v>2661</v>
      </c>
      <c r="C33" s="12" t="s">
        <v>2479</v>
      </c>
      <c r="D33" s="18">
        <v>0</v>
      </c>
      <c r="E33" s="18" t="s">
        <v>2420</v>
      </c>
      <c r="F33" s="18" t="s">
        <v>3118</v>
      </c>
      <c r="G33" s="18" t="s">
        <v>2345</v>
      </c>
      <c r="H33" s="22">
        <v>34</v>
      </c>
      <c r="I33" s="22">
        <v>49</v>
      </c>
      <c r="J33" s="22">
        <v>341</v>
      </c>
      <c r="K33" s="22">
        <v>3</v>
      </c>
      <c r="L33" s="22">
        <v>0</v>
      </c>
      <c r="M33" s="22">
        <v>-1</v>
      </c>
      <c r="N33" s="22">
        <v>2</v>
      </c>
    </row>
    <row r="34" spans="1:14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/>
    </row>
    <row r="35" spans="1:14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2"/>
    </row>
    <row r="36" spans="1:14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/>
    </row>
    <row r="37" spans="1:14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2"/>
    </row>
    <row r="38" spans="1:14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/>
    </row>
    <row r="39" spans="1:14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2"/>
    </row>
    <row r="40" spans="1:14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/>
    </row>
    <row r="41" spans="1:14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2"/>
    </row>
    <row r="42" spans="1:14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/>
    </row>
    <row r="43" spans="1:14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2"/>
    </row>
    <row r="44" spans="1:14" ht="15.75" customHeight="1">
      <c r="A44" s="10">
        <f t="shared" ref="A44:A75" si="8">COUNTIF(H44:H131,"&gt;0")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/>
    </row>
    <row r="45" spans="1:14" ht="15.75" customHeight="1">
      <c r="A45" s="10">
        <f t="shared" si="8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2"/>
    </row>
    <row r="46" spans="1:14" ht="15.75" customHeight="1">
      <c r="A46" s="10">
        <f t="shared" si="8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/>
    </row>
    <row r="47" spans="1:14" ht="15.75" customHeight="1">
      <c r="A47" s="10">
        <f t="shared" si="8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2"/>
    </row>
    <row r="48" spans="1:14" ht="15.75" customHeight="1">
      <c r="A48" s="10">
        <f t="shared" si="8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/>
    </row>
    <row r="49" spans="1:14" ht="15.75" customHeight="1">
      <c r="A49" s="10">
        <f t="shared" si="8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2"/>
    </row>
    <row r="50" spans="1:14" ht="15.75" customHeight="1">
      <c r="A50" s="10">
        <f t="shared" si="8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/>
    </row>
    <row r="51" spans="1:14" ht="15.75" customHeight="1">
      <c r="A51" s="10">
        <f t="shared" si="8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2"/>
    </row>
    <row r="52" spans="1:14" ht="13" customHeight="1">
      <c r="A52" s="10">
        <f t="shared" si="8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/>
    </row>
    <row r="53" spans="1:14" ht="13" customHeight="1">
      <c r="A53" s="10">
        <f t="shared" si="8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2"/>
    </row>
    <row r="54" spans="1:14" ht="13" customHeight="1">
      <c r="A54" s="10">
        <f t="shared" si="8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/>
    </row>
    <row r="55" spans="1:14" ht="13" customHeight="1">
      <c r="A55" s="10">
        <f t="shared" si="8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2"/>
    </row>
    <row r="56" spans="1:14" ht="13" customHeight="1">
      <c r="A56" s="10">
        <f t="shared" si="8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/>
    </row>
    <row r="57" spans="1:14" ht="13" customHeight="1">
      <c r="A57" s="10">
        <f t="shared" si="8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2"/>
    </row>
    <row r="58" spans="1:14" ht="13" customHeight="1">
      <c r="A58" s="10">
        <f t="shared" si="8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/>
    </row>
    <row r="59" spans="1:14" ht="13" customHeight="1">
      <c r="A59" s="10">
        <f t="shared" si="8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2"/>
    </row>
    <row r="60" spans="1:14" ht="13" customHeight="1">
      <c r="A60" s="10">
        <f t="shared" si="8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/>
    </row>
    <row r="61" spans="1:14" ht="13" customHeight="1">
      <c r="A61" s="10">
        <f t="shared" si="8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2"/>
    </row>
    <row r="62" spans="1:14" ht="13" customHeight="1">
      <c r="A62" s="10">
        <f t="shared" si="8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/>
    </row>
    <row r="63" spans="1:14" ht="13" customHeight="1">
      <c r="A63" s="10">
        <f t="shared" si="8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2"/>
    </row>
    <row r="64" spans="1:14" ht="13" customHeight="1">
      <c r="A64" s="10">
        <f t="shared" si="8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/>
    </row>
    <row r="65" spans="1:14" ht="13" customHeight="1">
      <c r="A65" s="10">
        <f t="shared" si="8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2"/>
    </row>
    <row r="66" spans="1:14" ht="13" customHeight="1">
      <c r="A66" s="10">
        <f t="shared" si="8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/>
    </row>
    <row r="67" spans="1:14" ht="13" customHeight="1">
      <c r="A67" s="10">
        <f t="shared" si="8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2"/>
    </row>
    <row r="68" spans="1:14" ht="13" customHeight="1">
      <c r="A68" s="10">
        <f t="shared" si="8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/>
    </row>
    <row r="69" spans="1:14" ht="13" customHeight="1">
      <c r="A69" s="10">
        <f t="shared" ref="A69:A100" si="9">COUNTIF(H69:H158,"&gt;0")</f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2"/>
    </row>
    <row r="70" spans="1:14" ht="13" customHeight="1">
      <c r="A70" s="10">
        <f t="shared" si="9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/>
    </row>
    <row r="71" spans="1:14" ht="13" customHeight="1">
      <c r="A71" s="10">
        <f t="shared" si="9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2"/>
    </row>
    <row r="72" spans="1:14" ht="13" customHeight="1">
      <c r="A72" s="10">
        <f t="shared" si="9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/>
    </row>
    <row r="73" spans="1:14" ht="13" customHeight="1">
      <c r="A73" s="10">
        <f t="shared" si="9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2"/>
    </row>
    <row r="74" spans="1:14" ht="13" customHeight="1">
      <c r="A74" s="10">
        <f t="shared" si="9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/>
    </row>
    <row r="75" spans="1:14" ht="13" customHeight="1">
      <c r="A75" s="10">
        <f t="shared" si="9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2"/>
    </row>
    <row r="76" spans="1:14" ht="13" customHeight="1">
      <c r="A76" s="10">
        <f t="shared" si="9"/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/>
    </row>
    <row r="77" spans="1:14" ht="13" customHeight="1">
      <c r="A77" s="10">
        <f t="shared" si="9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2"/>
    </row>
    <row r="78" spans="1:14" ht="13" customHeight="1">
      <c r="A78" s="10">
        <f t="shared" si="9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/>
    </row>
    <row r="79" spans="1:14" ht="13" customHeight="1">
      <c r="A79" s="10">
        <f t="shared" si="9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2"/>
    </row>
    <row r="80" spans="1:14" ht="13" customHeight="1">
      <c r="A80" s="10">
        <f t="shared" si="9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/>
    </row>
    <row r="81" spans="1:14" ht="13" customHeight="1">
      <c r="A81" s="10">
        <f t="shared" si="9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2"/>
    </row>
    <row r="82" spans="1:14" ht="13" customHeight="1">
      <c r="A82" s="10">
        <f t="shared" si="9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2"/>
    </row>
    <row r="83" spans="1:14" ht="13" customHeight="1">
      <c r="A83" s="10">
        <f t="shared" si="9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/>
    </row>
    <row r="84" spans="1:14" ht="13" customHeight="1">
      <c r="A84" s="10">
        <f t="shared" si="9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2"/>
    </row>
    <row r="85" spans="1:14" ht="13" customHeight="1">
      <c r="A85" s="10">
        <f t="shared" si="9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2"/>
    </row>
    <row r="86" spans="1:14" ht="15" customHeight="1">
      <c r="A86" s="10">
        <f t="shared" si="9"/>
        <v>0</v>
      </c>
      <c r="B86" s="13"/>
      <c r="C86" s="13"/>
    </row>
    <row r="87" spans="1:14" ht="15" customHeight="1">
      <c r="A87" s="10">
        <f t="shared" si="9"/>
        <v>0</v>
      </c>
      <c r="B87" s="13"/>
      <c r="C87" s="13"/>
    </row>
    <row r="88" spans="1:14" ht="13" customHeight="1">
      <c r="A88" s="10">
        <f t="shared" si="9"/>
        <v>0</v>
      </c>
    </row>
    <row r="89" spans="1:14" ht="13" customHeight="1">
      <c r="A89" s="10">
        <f t="shared" si="9"/>
        <v>0</v>
      </c>
    </row>
    <row r="90" spans="1:14" ht="13" customHeight="1">
      <c r="A90" s="10">
        <f t="shared" si="9"/>
        <v>0</v>
      </c>
    </row>
    <row r="91" spans="1:14" ht="13" customHeight="1">
      <c r="A91" s="10">
        <f t="shared" si="9"/>
        <v>0</v>
      </c>
    </row>
    <row r="92" spans="1:14" ht="13" customHeight="1">
      <c r="A92" s="10">
        <f t="shared" si="9"/>
        <v>0</v>
      </c>
    </row>
    <row r="93" spans="1:14" ht="13" customHeight="1">
      <c r="A93" s="10">
        <f t="shared" si="9"/>
        <v>0</v>
      </c>
    </row>
    <row r="94" spans="1:14" ht="13" customHeight="1">
      <c r="A94" s="10">
        <f t="shared" si="9"/>
        <v>0</v>
      </c>
    </row>
    <row r="95" spans="1:14" ht="13" customHeight="1">
      <c r="A95" s="10">
        <f t="shared" si="9"/>
        <v>0</v>
      </c>
    </row>
    <row r="96" spans="1:14" ht="13" customHeight="1">
      <c r="A96" s="10">
        <f t="shared" si="9"/>
        <v>0</v>
      </c>
    </row>
    <row r="97" spans="1:1" ht="13" customHeight="1">
      <c r="A97" s="10">
        <f t="shared" si="9"/>
        <v>0</v>
      </c>
    </row>
    <row r="98" spans="1:1" ht="13" customHeight="1">
      <c r="A98" s="10">
        <f t="shared" si="9"/>
        <v>0</v>
      </c>
    </row>
    <row r="99" spans="1:1" ht="13" customHeight="1">
      <c r="A99" s="10">
        <f t="shared" si="9"/>
        <v>0</v>
      </c>
    </row>
    <row r="100" spans="1:1" ht="13" customHeight="1">
      <c r="A100" s="10">
        <f t="shared" si="9"/>
        <v>0</v>
      </c>
    </row>
    <row r="101" spans="1:1" ht="13" customHeight="1">
      <c r="A101" s="10">
        <f t="shared" ref="A101:A132" si="10">COUNTIF(H101:H190,"&gt;0")</f>
        <v>0</v>
      </c>
    </row>
    <row r="102" spans="1:1" ht="13" customHeight="1">
      <c r="A102" s="10">
        <f t="shared" si="10"/>
        <v>0</v>
      </c>
    </row>
    <row r="103" spans="1:1" ht="13" customHeight="1">
      <c r="A103" s="10">
        <f t="shared" si="10"/>
        <v>0</v>
      </c>
    </row>
    <row r="104" spans="1:1" ht="13" customHeight="1">
      <c r="A104" s="10">
        <f t="shared" si="10"/>
        <v>0</v>
      </c>
    </row>
    <row r="105" spans="1:1" ht="13" customHeight="1">
      <c r="A105" s="10">
        <f t="shared" si="10"/>
        <v>0</v>
      </c>
    </row>
    <row r="106" spans="1:1" ht="13" customHeight="1">
      <c r="A106" s="10">
        <f t="shared" si="10"/>
        <v>0</v>
      </c>
    </row>
    <row r="107" spans="1:1" ht="13" customHeight="1">
      <c r="A107" s="10">
        <f t="shared" si="10"/>
        <v>0</v>
      </c>
    </row>
    <row r="108" spans="1:1" ht="13" customHeight="1">
      <c r="A108" s="10">
        <f t="shared" si="10"/>
        <v>0</v>
      </c>
    </row>
    <row r="109" spans="1:1" ht="13" customHeight="1">
      <c r="A109" s="10">
        <f t="shared" si="10"/>
        <v>0</v>
      </c>
    </row>
    <row r="110" spans="1:1" ht="13" customHeight="1">
      <c r="A110" s="10">
        <f t="shared" si="10"/>
        <v>0</v>
      </c>
    </row>
    <row r="111" spans="1:1" ht="13" customHeight="1">
      <c r="A111" s="10">
        <f t="shared" si="10"/>
        <v>0</v>
      </c>
    </row>
    <row r="112" spans="1:1" ht="13" customHeight="1">
      <c r="A112" s="10">
        <f t="shared" si="10"/>
        <v>0</v>
      </c>
    </row>
    <row r="113" spans="1:1" ht="13" customHeight="1">
      <c r="A113" s="10">
        <f t="shared" si="10"/>
        <v>0</v>
      </c>
    </row>
    <row r="114" spans="1:1" ht="13" customHeight="1">
      <c r="A114" s="10">
        <f t="shared" si="10"/>
        <v>0</v>
      </c>
    </row>
    <row r="115" spans="1:1" ht="13" customHeight="1">
      <c r="A115" s="10">
        <f t="shared" si="10"/>
        <v>0</v>
      </c>
    </row>
    <row r="116" spans="1:1" ht="13" customHeight="1">
      <c r="A116" s="10">
        <f t="shared" si="10"/>
        <v>0</v>
      </c>
    </row>
    <row r="117" spans="1:1" ht="13" customHeight="1">
      <c r="A117" s="10">
        <f t="shared" si="10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268">
    <outlinePr summaryBelow="0" summaryRight="0"/>
  </sheetPr>
  <dimension ref="A1:Q1002"/>
  <sheetViews>
    <sheetView workbookViewId="0">
      <selection activeCell="L11" sqref="L11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14.5</v>
      </c>
      <c r="I2" s="5">
        <v>41.5</v>
      </c>
      <c r="J2" s="5">
        <v>0.5</v>
      </c>
      <c r="K2" s="2">
        <v>3.5</v>
      </c>
      <c r="L2" s="2">
        <v>13.4</v>
      </c>
      <c r="M2" s="2">
        <v>0.5</v>
      </c>
      <c r="N2" s="5">
        <v>86.5</v>
      </c>
      <c r="O2" s="5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0.5</v>
      </c>
      <c r="I3" s="7">
        <f t="shared" si="1"/>
        <v>0.4</v>
      </c>
      <c r="J3" s="7">
        <f t="shared" si="1"/>
        <v>0.5</v>
      </c>
      <c r="K3" s="7">
        <f t="shared" si="1"/>
        <v>0.8</v>
      </c>
      <c r="L3" s="7">
        <f t="shared" si="1"/>
        <v>0.6</v>
      </c>
      <c r="M3" s="7">
        <f t="shared" si="1"/>
        <v>1</v>
      </c>
      <c r="N3" s="7">
        <f t="shared" si="1"/>
        <v>0.6</v>
      </c>
      <c r="O3" s="7">
        <f t="shared" si="1"/>
        <v>0.5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O4" si="2">IF(H3&gt;0.5, 100/(1-1/H3),100/H3-100)</f>
        <v>100</v>
      </c>
      <c r="I4" s="8">
        <f t="shared" si="2"/>
        <v>150</v>
      </c>
      <c r="J4" s="8">
        <f t="shared" si="2"/>
        <v>100</v>
      </c>
      <c r="K4" s="8">
        <f t="shared" si="2"/>
        <v>-400</v>
      </c>
      <c r="L4" s="8">
        <f t="shared" si="2"/>
        <v>-149.99999999999997</v>
      </c>
      <c r="M4" s="8" t="e">
        <f t="shared" si="2"/>
        <v>#DIV/0!</v>
      </c>
      <c r="N4" s="8">
        <f t="shared" si="2"/>
        <v>-149.99999999999997</v>
      </c>
      <c r="O4" s="8">
        <f t="shared" si="2"/>
        <v>100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0.6</v>
      </c>
      <c r="I5" s="7">
        <f t="shared" si="3"/>
        <v>0.4</v>
      </c>
      <c r="J5" s="7">
        <f t="shared" si="3"/>
        <v>0.8</v>
      </c>
      <c r="K5" s="7">
        <f t="shared" si="3"/>
        <v>1</v>
      </c>
      <c r="L5" s="7">
        <f t="shared" si="3"/>
        <v>0.8</v>
      </c>
      <c r="M5" s="7">
        <f t="shared" si="3"/>
        <v>1</v>
      </c>
      <c r="N5" s="7">
        <f t="shared" si="3"/>
        <v>0.6</v>
      </c>
      <c r="O5" s="7">
        <f t="shared" si="3"/>
        <v>0.8</v>
      </c>
    </row>
    <row r="6" spans="1:17" ht="15.75" customHeight="1">
      <c r="A6" s="1"/>
      <c r="D6" s="8"/>
      <c r="G6" s="3" t="s">
        <v>2318</v>
      </c>
      <c r="H6" s="8">
        <f t="shared" ref="H6:O6" si="4">IF(H5&gt;0.5, 100/(1-1/H5),100/H5-100)</f>
        <v>-149.99999999999997</v>
      </c>
      <c r="I6" s="8">
        <f t="shared" si="4"/>
        <v>150</v>
      </c>
      <c r="J6" s="8">
        <f t="shared" si="4"/>
        <v>-400</v>
      </c>
      <c r="K6" s="8" t="e">
        <f t="shared" si="4"/>
        <v>#DIV/0!</v>
      </c>
      <c r="L6" s="8">
        <f t="shared" si="4"/>
        <v>-400</v>
      </c>
      <c r="M6" s="8" t="e">
        <f t="shared" si="4"/>
        <v>#DIV/0!</v>
      </c>
      <c r="N6" s="8">
        <f t="shared" si="4"/>
        <v>-149.99999999999997</v>
      </c>
      <c r="O6" s="8">
        <f t="shared" si="4"/>
        <v>-400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0.4</v>
      </c>
      <c r="I7" s="7">
        <f t="shared" si="5"/>
        <v>0.4</v>
      </c>
      <c r="J7" s="7">
        <f t="shared" si="5"/>
        <v>0.2</v>
      </c>
      <c r="K7" s="7">
        <f t="shared" si="5"/>
        <v>0.6</v>
      </c>
      <c r="L7" s="7">
        <f t="shared" si="5"/>
        <v>0.4</v>
      </c>
      <c r="M7" s="7">
        <f t="shared" si="5"/>
        <v>1</v>
      </c>
      <c r="N7" s="7">
        <f t="shared" si="5"/>
        <v>0.6</v>
      </c>
      <c r="O7" s="7">
        <f t="shared" si="5"/>
        <v>0.2</v>
      </c>
    </row>
    <row r="8" spans="1:17" ht="15.75" customHeight="1">
      <c r="A8" s="1"/>
      <c r="B8" t="s">
        <v>419</v>
      </c>
      <c r="F8" s="8"/>
      <c r="G8" s="3" t="s">
        <v>2318</v>
      </c>
      <c r="H8" s="8">
        <f t="shared" ref="H8:O8" si="6">IF(H7&gt;0.5, 100/(1-1/H7),100/H7-100)</f>
        <v>150</v>
      </c>
      <c r="I8" s="8">
        <f t="shared" si="6"/>
        <v>150</v>
      </c>
      <c r="J8" s="8">
        <f t="shared" si="6"/>
        <v>400</v>
      </c>
      <c r="K8" s="8">
        <f t="shared" si="6"/>
        <v>-149.99999999999997</v>
      </c>
      <c r="L8" s="8">
        <f t="shared" si="6"/>
        <v>150</v>
      </c>
      <c r="M8" s="8" t="e">
        <f t="shared" si="6"/>
        <v>#DIV/0!</v>
      </c>
      <c r="N8" s="8">
        <f t="shared" si="6"/>
        <v>-149.99999999999997</v>
      </c>
      <c r="O8" s="8">
        <f t="shared" si="6"/>
        <v>400</v>
      </c>
    </row>
    <row r="9" spans="1:17" ht="15.75" customHeight="1">
      <c r="A9" s="1"/>
      <c r="B9" s="1" t="s">
        <v>3121</v>
      </c>
      <c r="C9" s="1"/>
      <c r="D9" s="14"/>
      <c r="E9" s="14"/>
      <c r="F9" s="14"/>
      <c r="G9" s="23" t="s">
        <v>2321</v>
      </c>
      <c r="H9" s="24">
        <f>INDEX(espn!$F:$F,MATCH(B8,espn!$A:$A,0),1)</f>
        <v>9</v>
      </c>
      <c r="I9" s="24">
        <f>INDEX(espn!$G:$G,MATCH(B8,espn!$A:$A,0),1)</f>
        <v>39</v>
      </c>
      <c r="J9" s="24"/>
      <c r="K9" s="24">
        <f>INDEX(espn!$I:$I,MATCH(B8,espn!$A:$A,0),1)</f>
        <v>2</v>
      </c>
      <c r="L9" s="24">
        <f>INDEX(espn!$J:$J,MATCH(B8,espn!$A:$A,0),1)</f>
        <v>13</v>
      </c>
      <c r="M9" s="24"/>
      <c r="N9" s="24">
        <f>I9+L9</f>
        <v>52</v>
      </c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22</v>
      </c>
      <c r="B12" s="11" t="s">
        <v>2386</v>
      </c>
      <c r="C12" s="11" t="s">
        <v>2479</v>
      </c>
      <c r="D12" s="17" t="s">
        <v>2342</v>
      </c>
      <c r="E12" s="17" t="s">
        <v>2347</v>
      </c>
      <c r="F12" s="17" t="s">
        <v>3113</v>
      </c>
      <c r="G12" s="17" t="s">
        <v>2534</v>
      </c>
      <c r="H12" s="21">
        <v>10</v>
      </c>
      <c r="I12" s="21">
        <v>21</v>
      </c>
      <c r="J12" s="21">
        <v>0</v>
      </c>
      <c r="K12" s="21">
        <v>4</v>
      </c>
      <c r="L12" s="21">
        <v>44</v>
      </c>
      <c r="M12" s="21">
        <v>0</v>
      </c>
      <c r="N12" s="21">
        <f t="shared" ref="N12:N43" si="8">L12+I12</f>
        <v>65</v>
      </c>
      <c r="O12">
        <f t="shared" ref="O12:O43" si="9">M12+J12</f>
        <v>0</v>
      </c>
    </row>
    <row r="13" spans="1:17" ht="15.75" customHeight="1">
      <c r="A13" s="10">
        <f t="shared" si="7"/>
        <v>21</v>
      </c>
      <c r="B13" s="12" t="s">
        <v>2390</v>
      </c>
      <c r="C13" s="12" t="s">
        <v>2479</v>
      </c>
      <c r="D13" s="18">
        <v>0</v>
      </c>
      <c r="E13" s="18" t="s">
        <v>2351</v>
      </c>
      <c r="F13" s="18" t="s">
        <v>3114</v>
      </c>
      <c r="G13" s="18" t="s">
        <v>2682</v>
      </c>
      <c r="H13" s="22">
        <v>11</v>
      </c>
      <c r="I13" s="22">
        <v>33</v>
      </c>
      <c r="J13" s="22">
        <v>1</v>
      </c>
      <c r="K13" s="22">
        <v>3</v>
      </c>
      <c r="L13" s="22">
        <v>12</v>
      </c>
      <c r="M13" s="22">
        <v>0</v>
      </c>
      <c r="N13" s="21">
        <f t="shared" si="8"/>
        <v>45</v>
      </c>
      <c r="O13">
        <f t="shared" si="9"/>
        <v>1</v>
      </c>
    </row>
    <row r="14" spans="1:17" ht="15.75" customHeight="1">
      <c r="A14" s="10">
        <f t="shared" si="7"/>
        <v>20</v>
      </c>
      <c r="B14" s="11" t="s">
        <v>2394</v>
      </c>
      <c r="C14" s="11" t="s">
        <v>2479</v>
      </c>
      <c r="D14" s="17" t="s">
        <v>2342</v>
      </c>
      <c r="E14" s="17" t="s">
        <v>2366</v>
      </c>
      <c r="F14" s="17" t="s">
        <v>2554</v>
      </c>
      <c r="G14" s="17" t="s">
        <v>2860</v>
      </c>
      <c r="H14" s="21">
        <v>13</v>
      </c>
      <c r="I14" s="21">
        <v>43</v>
      </c>
      <c r="J14" s="21">
        <v>0</v>
      </c>
      <c r="K14" s="21">
        <v>4</v>
      </c>
      <c r="L14" s="21">
        <v>14</v>
      </c>
      <c r="M14" s="21">
        <v>0</v>
      </c>
      <c r="N14" s="21">
        <f t="shared" si="8"/>
        <v>57</v>
      </c>
      <c r="O14">
        <f t="shared" si="9"/>
        <v>0</v>
      </c>
    </row>
    <row r="15" spans="1:17" ht="15.75" customHeight="1">
      <c r="A15" s="10">
        <f t="shared" si="7"/>
        <v>19</v>
      </c>
      <c r="B15" s="12" t="s">
        <v>2346</v>
      </c>
      <c r="C15" s="12" t="s">
        <v>2479</v>
      </c>
      <c r="D15" s="18">
        <v>0</v>
      </c>
      <c r="E15" s="18" t="s">
        <v>2474</v>
      </c>
      <c r="F15" s="18" t="s">
        <v>2783</v>
      </c>
      <c r="G15" s="18" t="s">
        <v>2576</v>
      </c>
      <c r="H15" s="22">
        <v>10</v>
      </c>
      <c r="I15" s="22">
        <v>42</v>
      </c>
      <c r="J15" s="22">
        <v>0</v>
      </c>
      <c r="K15" s="22">
        <v>8</v>
      </c>
      <c r="L15" s="22">
        <v>83</v>
      </c>
      <c r="M15" s="22">
        <v>1</v>
      </c>
      <c r="N15" s="21">
        <f t="shared" si="8"/>
        <v>125</v>
      </c>
      <c r="O15">
        <f t="shared" si="9"/>
        <v>1</v>
      </c>
    </row>
    <row r="16" spans="1:17" ht="15.75" customHeight="1">
      <c r="A16" s="10">
        <f t="shared" si="7"/>
        <v>18</v>
      </c>
      <c r="B16" s="11" t="s">
        <v>2398</v>
      </c>
      <c r="C16" s="11" t="s">
        <v>2479</v>
      </c>
      <c r="D16" s="17">
        <v>0</v>
      </c>
      <c r="E16" s="17" t="s">
        <v>2494</v>
      </c>
      <c r="F16" s="17" t="s">
        <v>2374</v>
      </c>
      <c r="G16" s="17" t="s">
        <v>2434</v>
      </c>
      <c r="H16" s="21">
        <v>14</v>
      </c>
      <c r="I16" s="21">
        <v>55</v>
      </c>
      <c r="J16" s="21">
        <v>1</v>
      </c>
      <c r="K16" s="21">
        <v>0</v>
      </c>
      <c r="L16" s="21">
        <v>0</v>
      </c>
      <c r="M16" s="21">
        <v>0</v>
      </c>
      <c r="N16" s="21">
        <f t="shared" si="8"/>
        <v>55</v>
      </c>
      <c r="O16">
        <f t="shared" si="9"/>
        <v>1</v>
      </c>
    </row>
    <row r="17" spans="1:15" ht="15.75" customHeight="1">
      <c r="A17" s="10">
        <f t="shared" si="7"/>
        <v>17</v>
      </c>
      <c r="B17" s="12" t="s">
        <v>2603</v>
      </c>
      <c r="C17" s="12" t="s">
        <v>2479</v>
      </c>
      <c r="D17" s="18" t="s">
        <v>2342</v>
      </c>
      <c r="E17" s="18" t="s">
        <v>2352</v>
      </c>
      <c r="F17" s="18" t="s">
        <v>2717</v>
      </c>
      <c r="G17" s="18" t="s">
        <v>2805</v>
      </c>
      <c r="H17" s="22">
        <v>16</v>
      </c>
      <c r="I17" s="22">
        <v>41</v>
      </c>
      <c r="J17" s="22">
        <v>1</v>
      </c>
      <c r="K17" s="22">
        <v>7</v>
      </c>
      <c r="L17" s="22">
        <v>78</v>
      </c>
      <c r="M17" s="22">
        <v>1</v>
      </c>
      <c r="N17" s="21">
        <f t="shared" si="8"/>
        <v>119</v>
      </c>
      <c r="O17">
        <f t="shared" si="9"/>
        <v>2</v>
      </c>
    </row>
    <row r="18" spans="1:15" ht="15.75" customHeight="1">
      <c r="A18" s="10">
        <f t="shared" si="7"/>
        <v>16</v>
      </c>
      <c r="B18" s="11" t="s">
        <v>2406</v>
      </c>
      <c r="C18" s="11" t="s">
        <v>2479</v>
      </c>
      <c r="D18" s="17">
        <v>0</v>
      </c>
      <c r="E18" s="17" t="s">
        <v>2430</v>
      </c>
      <c r="F18" s="17" t="s">
        <v>2784</v>
      </c>
      <c r="G18" s="17" t="s">
        <v>2868</v>
      </c>
      <c r="H18" s="21">
        <v>23</v>
      </c>
      <c r="I18" s="21">
        <v>145</v>
      </c>
      <c r="J18" s="21">
        <v>1</v>
      </c>
      <c r="K18" s="21">
        <v>3</v>
      </c>
      <c r="L18" s="21">
        <v>5</v>
      </c>
      <c r="M18" s="21">
        <v>0</v>
      </c>
      <c r="N18" s="21">
        <f t="shared" si="8"/>
        <v>150</v>
      </c>
      <c r="O18">
        <f t="shared" si="9"/>
        <v>1</v>
      </c>
    </row>
    <row r="19" spans="1:15" ht="15.75" customHeight="1">
      <c r="A19" s="10">
        <f t="shared" si="7"/>
        <v>15</v>
      </c>
      <c r="B19" s="12" t="s">
        <v>2470</v>
      </c>
      <c r="C19" s="12" t="s">
        <v>2479</v>
      </c>
      <c r="D19" s="18" t="s">
        <v>2342</v>
      </c>
      <c r="E19" s="18" t="s">
        <v>2468</v>
      </c>
      <c r="F19" s="18" t="s">
        <v>2622</v>
      </c>
      <c r="G19" s="18" t="s">
        <v>2458</v>
      </c>
      <c r="H19" s="22">
        <v>5</v>
      </c>
      <c r="I19" s="22">
        <v>10</v>
      </c>
      <c r="J19" s="22">
        <v>0</v>
      </c>
      <c r="K19" s="22">
        <v>1</v>
      </c>
      <c r="L19" s="22">
        <v>6</v>
      </c>
      <c r="M19" s="22">
        <v>0</v>
      </c>
      <c r="N19" s="21">
        <f t="shared" si="8"/>
        <v>16</v>
      </c>
      <c r="O19">
        <f t="shared" si="9"/>
        <v>0</v>
      </c>
    </row>
    <row r="20" spans="1:15" ht="15.75" customHeight="1">
      <c r="A20" s="10">
        <f t="shared" si="7"/>
        <v>14</v>
      </c>
      <c r="B20" s="11" t="s">
        <v>2417</v>
      </c>
      <c r="C20" s="11" t="s">
        <v>2479</v>
      </c>
      <c r="D20" s="17">
        <v>0</v>
      </c>
      <c r="E20" s="17" t="s">
        <v>2341</v>
      </c>
      <c r="F20" s="17" t="s">
        <v>3122</v>
      </c>
      <c r="G20" s="17" t="s">
        <v>2674</v>
      </c>
      <c r="H20" s="21">
        <v>8</v>
      </c>
      <c r="I20" s="21">
        <v>42</v>
      </c>
      <c r="J20" s="21">
        <v>0</v>
      </c>
      <c r="K20" s="21">
        <v>4</v>
      </c>
      <c r="L20" s="21">
        <v>9</v>
      </c>
      <c r="M20" s="21">
        <v>1</v>
      </c>
      <c r="N20" s="21">
        <f t="shared" si="8"/>
        <v>51</v>
      </c>
      <c r="O20">
        <f t="shared" si="9"/>
        <v>1</v>
      </c>
    </row>
    <row r="21" spans="1:15" ht="15.75" customHeight="1">
      <c r="A21" s="10">
        <f t="shared" si="7"/>
        <v>13</v>
      </c>
      <c r="B21" s="12" t="s">
        <v>2419</v>
      </c>
      <c r="C21" s="12" t="s">
        <v>2479</v>
      </c>
      <c r="D21" s="18" t="s">
        <v>2342</v>
      </c>
      <c r="E21" s="18" t="s">
        <v>2343</v>
      </c>
      <c r="F21" s="18" t="s">
        <v>2348</v>
      </c>
      <c r="G21" s="18" t="s">
        <v>2687</v>
      </c>
      <c r="H21" s="22">
        <v>6</v>
      </c>
      <c r="I21" s="22">
        <v>32</v>
      </c>
      <c r="J21" s="22">
        <v>0</v>
      </c>
      <c r="K21" s="22">
        <v>0</v>
      </c>
      <c r="L21" s="22">
        <v>0</v>
      </c>
      <c r="M21" s="22">
        <v>0</v>
      </c>
      <c r="N21" s="21">
        <f t="shared" si="8"/>
        <v>32</v>
      </c>
      <c r="O21">
        <f t="shared" si="9"/>
        <v>0</v>
      </c>
    </row>
    <row r="22" spans="1:15" ht="15.75" customHeight="1">
      <c r="A22" s="10">
        <f t="shared" si="7"/>
        <v>12</v>
      </c>
      <c r="B22" s="11" t="s">
        <v>2639</v>
      </c>
      <c r="C22" s="11" t="s">
        <v>2479</v>
      </c>
      <c r="D22" s="17" t="s">
        <v>2342</v>
      </c>
      <c r="E22" s="17" t="s">
        <v>287</v>
      </c>
      <c r="F22" s="17" t="s">
        <v>3115</v>
      </c>
      <c r="G22" s="17" t="s">
        <v>2447</v>
      </c>
      <c r="H22" s="21">
        <v>6</v>
      </c>
      <c r="I22" s="21">
        <v>9</v>
      </c>
      <c r="J22" s="21">
        <v>0</v>
      </c>
      <c r="K22" s="21">
        <v>2</v>
      </c>
      <c r="L22" s="21">
        <v>8</v>
      </c>
      <c r="M22" s="21">
        <v>0</v>
      </c>
      <c r="N22" s="21">
        <f t="shared" si="8"/>
        <v>17</v>
      </c>
      <c r="O22">
        <f t="shared" si="9"/>
        <v>0</v>
      </c>
    </row>
    <row r="23" spans="1:15" ht="15.75" customHeight="1">
      <c r="A23" s="10">
        <f t="shared" si="7"/>
        <v>11</v>
      </c>
      <c r="B23" s="12" t="s">
        <v>2641</v>
      </c>
      <c r="C23" s="12" t="s">
        <v>2479</v>
      </c>
      <c r="D23" s="18">
        <v>0</v>
      </c>
      <c r="E23" s="18" t="s">
        <v>2391</v>
      </c>
      <c r="F23" s="18" t="s">
        <v>3098</v>
      </c>
      <c r="G23" s="18" t="s">
        <v>2619</v>
      </c>
      <c r="H23" s="22">
        <v>16</v>
      </c>
      <c r="I23" s="22">
        <v>106</v>
      </c>
      <c r="J23" s="22">
        <v>1</v>
      </c>
      <c r="K23" s="22">
        <v>2</v>
      </c>
      <c r="L23" s="22">
        <v>15</v>
      </c>
      <c r="M23" s="22">
        <v>0</v>
      </c>
      <c r="N23" s="21">
        <f t="shared" si="8"/>
        <v>121</v>
      </c>
      <c r="O23">
        <f t="shared" si="9"/>
        <v>1</v>
      </c>
    </row>
    <row r="24" spans="1:15" ht="15.75" customHeight="1">
      <c r="A24" s="10">
        <f t="shared" si="7"/>
        <v>10</v>
      </c>
      <c r="B24" s="11" t="s">
        <v>2642</v>
      </c>
      <c r="C24" s="11" t="s">
        <v>2479</v>
      </c>
      <c r="D24" s="17">
        <v>0</v>
      </c>
      <c r="E24" s="17" t="s">
        <v>2574</v>
      </c>
      <c r="F24" s="17" t="s">
        <v>3116</v>
      </c>
      <c r="G24" s="17" t="s">
        <v>2576</v>
      </c>
      <c r="H24" s="21">
        <v>18</v>
      </c>
      <c r="I24" s="21">
        <v>109</v>
      </c>
      <c r="J24" s="21">
        <v>1</v>
      </c>
      <c r="K24" s="21">
        <v>4</v>
      </c>
      <c r="L24" s="21">
        <v>40</v>
      </c>
      <c r="M24" s="21">
        <v>0</v>
      </c>
      <c r="N24" s="21">
        <f t="shared" si="8"/>
        <v>149</v>
      </c>
      <c r="O24">
        <f t="shared" si="9"/>
        <v>1</v>
      </c>
    </row>
    <row r="25" spans="1:15" ht="15.75" customHeight="1">
      <c r="A25" s="10">
        <f t="shared" si="7"/>
        <v>9</v>
      </c>
      <c r="B25" s="12" t="s">
        <v>2646</v>
      </c>
      <c r="C25" s="12" t="s">
        <v>2479</v>
      </c>
      <c r="D25" s="18">
        <v>0</v>
      </c>
      <c r="E25" s="18" t="s">
        <v>2410</v>
      </c>
      <c r="F25" s="18" t="s">
        <v>3117</v>
      </c>
      <c r="G25" s="18" t="s">
        <v>2573</v>
      </c>
      <c r="H25" s="22">
        <v>15</v>
      </c>
      <c r="I25" s="22">
        <v>44</v>
      </c>
      <c r="J25" s="22">
        <v>1</v>
      </c>
      <c r="K25" s="22">
        <v>3</v>
      </c>
      <c r="L25" s="22">
        <v>19</v>
      </c>
      <c r="M25" s="22">
        <v>0</v>
      </c>
      <c r="N25" s="21">
        <f t="shared" si="8"/>
        <v>63</v>
      </c>
      <c r="O25">
        <f t="shared" si="9"/>
        <v>1</v>
      </c>
    </row>
    <row r="26" spans="1:15" ht="15.75" customHeight="1">
      <c r="A26" s="10">
        <f t="shared" si="7"/>
        <v>8</v>
      </c>
      <c r="B26" s="11" t="s">
        <v>2649</v>
      </c>
      <c r="C26" s="11" t="s">
        <v>2479</v>
      </c>
      <c r="D26" s="17">
        <v>0</v>
      </c>
      <c r="E26" s="17" t="s">
        <v>2468</v>
      </c>
      <c r="F26" s="17" t="s">
        <v>2935</v>
      </c>
      <c r="G26" s="17" t="s">
        <v>2576</v>
      </c>
      <c r="H26" s="21">
        <v>20</v>
      </c>
      <c r="I26" s="21">
        <v>101</v>
      </c>
      <c r="J26" s="21">
        <v>1</v>
      </c>
      <c r="K26" s="21">
        <v>1</v>
      </c>
      <c r="L26" s="21">
        <v>1</v>
      </c>
      <c r="M26" s="21">
        <v>0</v>
      </c>
      <c r="N26" s="21">
        <f t="shared" si="8"/>
        <v>102</v>
      </c>
      <c r="O26">
        <f t="shared" si="9"/>
        <v>1</v>
      </c>
    </row>
    <row r="27" spans="1:15" ht="15.75" customHeight="1">
      <c r="A27" s="10">
        <f t="shared" si="7"/>
        <v>7</v>
      </c>
      <c r="B27" s="12" t="s">
        <v>2888</v>
      </c>
      <c r="C27" s="12" t="s">
        <v>2479</v>
      </c>
      <c r="D27" s="18" t="s">
        <v>2342</v>
      </c>
      <c r="E27" s="18" t="s">
        <v>2558</v>
      </c>
      <c r="F27" s="18" t="s">
        <v>2360</v>
      </c>
      <c r="G27" s="18" t="s">
        <v>2753</v>
      </c>
      <c r="H27" s="22">
        <v>20</v>
      </c>
      <c r="I27" s="22">
        <v>82</v>
      </c>
      <c r="J27" s="22">
        <v>0</v>
      </c>
      <c r="K27" s="22">
        <v>3</v>
      </c>
      <c r="L27" s="22">
        <v>29</v>
      </c>
      <c r="M27" s="22">
        <v>0</v>
      </c>
      <c r="N27" s="21">
        <f t="shared" si="8"/>
        <v>111</v>
      </c>
      <c r="O27">
        <f t="shared" si="9"/>
        <v>0</v>
      </c>
    </row>
    <row r="28" spans="1:15" ht="15.75" customHeight="1">
      <c r="A28" s="10">
        <f t="shared" si="7"/>
        <v>6</v>
      </c>
      <c r="B28" s="11" t="s">
        <v>2651</v>
      </c>
      <c r="C28" s="11" t="s">
        <v>2479</v>
      </c>
      <c r="D28" s="17" t="s">
        <v>2342</v>
      </c>
      <c r="E28" s="17" t="s">
        <v>2494</v>
      </c>
      <c r="F28" s="17" t="s">
        <v>3118</v>
      </c>
      <c r="G28" s="17" t="s">
        <v>2674</v>
      </c>
      <c r="H28" s="21">
        <v>15</v>
      </c>
      <c r="I28" s="21">
        <v>47</v>
      </c>
      <c r="J28" s="21">
        <v>1</v>
      </c>
      <c r="K28" s="21">
        <v>3</v>
      </c>
      <c r="L28" s="21">
        <v>13</v>
      </c>
      <c r="M28" s="21">
        <v>0</v>
      </c>
      <c r="N28" s="21">
        <f t="shared" si="8"/>
        <v>60</v>
      </c>
      <c r="O28">
        <f t="shared" si="9"/>
        <v>1</v>
      </c>
    </row>
    <row r="29" spans="1:15" ht="15.75" customHeight="1">
      <c r="A29" s="10">
        <f t="shared" si="7"/>
        <v>5</v>
      </c>
      <c r="B29" s="12" t="s">
        <v>2653</v>
      </c>
      <c r="C29" s="12" t="s">
        <v>2479</v>
      </c>
      <c r="D29" s="18" t="s">
        <v>2342</v>
      </c>
      <c r="E29" s="18" t="s">
        <v>2383</v>
      </c>
      <c r="F29" s="18" t="s">
        <v>2469</v>
      </c>
      <c r="G29" s="18" t="s">
        <v>2534</v>
      </c>
      <c r="H29" s="22">
        <v>9</v>
      </c>
      <c r="I29" s="22">
        <v>22</v>
      </c>
      <c r="J29" s="22">
        <v>0</v>
      </c>
      <c r="K29" s="22">
        <v>2</v>
      </c>
      <c r="L29" s="22">
        <v>-2</v>
      </c>
      <c r="M29" s="22">
        <v>0</v>
      </c>
      <c r="N29" s="21">
        <f t="shared" si="8"/>
        <v>20</v>
      </c>
      <c r="O29">
        <f t="shared" si="9"/>
        <v>0</v>
      </c>
    </row>
    <row r="30" spans="1:15" ht="15.75" customHeight="1">
      <c r="A30" s="10">
        <f t="shared" si="7"/>
        <v>4</v>
      </c>
      <c r="B30" s="11" t="s">
        <v>2851</v>
      </c>
      <c r="C30" s="11" t="s">
        <v>2479</v>
      </c>
      <c r="D30" s="17">
        <v>0</v>
      </c>
      <c r="E30" s="17" t="s">
        <v>2474</v>
      </c>
      <c r="F30" s="17" t="s">
        <v>3119</v>
      </c>
      <c r="G30" s="17" t="s">
        <v>2523</v>
      </c>
      <c r="H30" s="21">
        <v>13</v>
      </c>
      <c r="I30" s="21">
        <v>36</v>
      </c>
      <c r="J30" s="21">
        <v>0</v>
      </c>
      <c r="K30" s="21">
        <v>2</v>
      </c>
      <c r="L30" s="21">
        <v>12</v>
      </c>
      <c r="M30" s="21">
        <v>0</v>
      </c>
      <c r="N30" s="21">
        <f t="shared" si="8"/>
        <v>48</v>
      </c>
      <c r="O30">
        <f t="shared" si="9"/>
        <v>0</v>
      </c>
    </row>
    <row r="31" spans="1:15" ht="15.75" customHeight="1">
      <c r="A31" s="10">
        <f t="shared" si="7"/>
        <v>3</v>
      </c>
      <c r="B31" s="12" t="s">
        <v>2654</v>
      </c>
      <c r="C31" s="12" t="s">
        <v>2479</v>
      </c>
      <c r="D31" s="18" t="s">
        <v>2342</v>
      </c>
      <c r="E31" s="18" t="s">
        <v>2548</v>
      </c>
      <c r="F31" s="18" t="s">
        <v>2783</v>
      </c>
      <c r="G31" s="18" t="s">
        <v>2860</v>
      </c>
      <c r="H31" s="22">
        <v>13</v>
      </c>
      <c r="I31" s="22">
        <v>89</v>
      </c>
      <c r="J31" s="22">
        <v>0</v>
      </c>
      <c r="K31" s="22">
        <v>3</v>
      </c>
      <c r="L31" s="22">
        <v>10</v>
      </c>
      <c r="M31" s="22">
        <v>0</v>
      </c>
      <c r="N31" s="21">
        <f t="shared" si="8"/>
        <v>99</v>
      </c>
      <c r="O31">
        <f t="shared" si="9"/>
        <v>0</v>
      </c>
    </row>
    <row r="32" spans="1:15" ht="15.75" customHeight="1">
      <c r="A32" s="10">
        <f t="shared" si="7"/>
        <v>2</v>
      </c>
      <c r="B32" s="11" t="s">
        <v>2659</v>
      </c>
      <c r="C32" s="11" t="s">
        <v>2479</v>
      </c>
      <c r="D32" s="17" t="s">
        <v>2342</v>
      </c>
      <c r="E32" s="17" t="s">
        <v>2341</v>
      </c>
      <c r="F32" s="17" t="s">
        <v>3120</v>
      </c>
      <c r="G32" s="17" t="s">
        <v>2381</v>
      </c>
      <c r="H32" s="21">
        <v>10</v>
      </c>
      <c r="I32" s="21">
        <v>18</v>
      </c>
      <c r="J32" s="21">
        <v>0</v>
      </c>
      <c r="K32" s="21">
        <v>0</v>
      </c>
      <c r="L32" s="21">
        <v>0</v>
      </c>
      <c r="M32" s="21">
        <v>0</v>
      </c>
      <c r="N32" s="21">
        <f t="shared" si="8"/>
        <v>18</v>
      </c>
      <c r="O32">
        <f t="shared" si="9"/>
        <v>0</v>
      </c>
    </row>
    <row r="33" spans="1:15" ht="15.75" customHeight="1">
      <c r="A33" s="10">
        <f t="shared" si="7"/>
        <v>1</v>
      </c>
      <c r="B33" s="12" t="s">
        <v>2661</v>
      </c>
      <c r="C33" s="12" t="s">
        <v>2479</v>
      </c>
      <c r="D33" s="18">
        <v>0</v>
      </c>
      <c r="E33" s="18" t="s">
        <v>2420</v>
      </c>
      <c r="F33" s="18" t="s">
        <v>3118</v>
      </c>
      <c r="G33" s="18" t="s">
        <v>2676</v>
      </c>
      <c r="H33" s="22">
        <v>5</v>
      </c>
      <c r="I33" s="22">
        <v>21</v>
      </c>
      <c r="J33" s="22">
        <v>1</v>
      </c>
      <c r="K33" s="22">
        <v>5</v>
      </c>
      <c r="L33" s="22">
        <v>45</v>
      </c>
      <c r="M33" s="22">
        <v>0</v>
      </c>
      <c r="N33" s="21">
        <f t="shared" si="8"/>
        <v>66</v>
      </c>
      <c r="O33">
        <f t="shared" si="9"/>
        <v>1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3152">
    <outlinePr summaryBelow="0" summaryRight="0"/>
  </sheetPr>
  <dimension ref="A1:Q1002"/>
  <sheetViews>
    <sheetView workbookViewId="0">
      <selection activeCell="I11" sqref="I11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5.5</v>
      </c>
      <c r="I2" s="2">
        <v>55.5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0.2</v>
      </c>
      <c r="I3" s="7">
        <f>COUNTIFS($A$12:$A$99,"&lt;="&amp;$B$2,$H$12:$H$99,"&gt;-1",I12:I99,"&lt;"&amp;I$2)/COUNTIFS($H$12:$H$99,"&gt;-1",$A$12:$A$99,"&lt;="&amp;$B$2,I$12:I$99,"&lt;&gt;"&amp;I$2)</f>
        <v>0.5</v>
      </c>
      <c r="J3" s="7">
        <f>COUNTIFS($A$12:$A$99,"&lt;="&amp;$B$2,$H$12:$H$99,"&gt;-1",J12:J99,"&lt;"&amp;J$2)/COUNTIFS($H$12:$H$99,"&gt;-1",$A$12:$A$99,"&lt;="&amp;$B$2,J$12:J$99,"&lt;&gt;"&amp;J$2)</f>
        <v>0.5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400</v>
      </c>
      <c r="I4" s="8">
        <f>IF(I3&gt;0.5, 100/(1-1/I3),100/I3-100)</f>
        <v>100</v>
      </c>
      <c r="J4" s="8">
        <f>IF(J3&gt;0.5, 100/(1-1/J3),100/J3-100)</f>
        <v>100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0.33333333333333331</v>
      </c>
      <c r="I5" s="7">
        <f>COUNTIFS($A$12:$A$99,"&lt;="&amp;$B$2,$H$12:$H$99,"&gt;-1",$D$12:$D$99,"@*",I$12:I$99,"&lt;"&amp;I$2)/COUNTIFS($A$12:$A$99,"&lt;="&amp;$B$2,$H$12:$H$99,"&gt;-1",$D$12:$D$99,"@*",I$12:I$99,"&lt;&gt;"&amp;I$2)</f>
        <v>0.5</v>
      </c>
      <c r="J5" s="7">
        <f>COUNTIFS($A$12:$A$99,"&lt;="&amp;$B$2,$H$12:$H$99,"&gt;-1",$D$12:$D$99,"@*",J$12:J$99,"&lt;"&amp;J$2)/COUNTIFS($A$12:$A$99,"&lt;="&amp;$B$2,$H$12:$H$99,"&gt;-1",$D$12:$D$99,"@*",J$12:J$99,"&lt;&gt;"&amp;J$2)</f>
        <v>0.66666666666666663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200</v>
      </c>
      <c r="I6" s="8">
        <f>IF(I5&gt;0.5, 100/(1-1/I5),100/I5-100)</f>
        <v>100</v>
      </c>
      <c r="J6" s="8">
        <f>IF(J5&gt;0.5, 100/(1-1/J5),100/J5-100)</f>
        <v>-200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0.5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0.25</v>
      </c>
    </row>
    <row r="8" spans="1:17" ht="15.75" customHeight="1">
      <c r="A8" s="1"/>
      <c r="B8" t="s">
        <v>300</v>
      </c>
      <c r="D8" s="8"/>
      <c r="G8" s="3" t="s">
        <v>2318</v>
      </c>
      <c r="H8" s="8" t="e">
        <f>IF(H7&gt;0.5, 100/(1-1/H7),100/H7-100)</f>
        <v>#DIV/0!</v>
      </c>
      <c r="I8" s="8">
        <f>IF(I7&gt;0.5, 100/(1-1/I7),100/I7-100)</f>
        <v>100</v>
      </c>
      <c r="J8" s="8">
        <f>IF(J7&gt;0.5, 100/(1-1/J7),100/J7-100)</f>
        <v>300</v>
      </c>
    </row>
    <row r="9" spans="1:17" ht="15.75" customHeight="1">
      <c r="A9" s="1"/>
      <c r="B9" s="25" t="s">
        <v>3123</v>
      </c>
      <c r="C9" s="1"/>
      <c r="D9" s="14"/>
      <c r="E9" s="14"/>
      <c r="F9" s="14"/>
      <c r="G9" s="23" t="s">
        <v>2321</v>
      </c>
      <c r="H9" s="24">
        <f>INDEX(espn!$I:$I,MATCH(B8,espn!$A:$A,0),1)</f>
        <v>5</v>
      </c>
      <c r="I9" s="24">
        <f>INDEX(espn!$J:$J,MATCH(B8,espn!$A:$A,0),1)</f>
        <v>48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2550</v>
      </c>
      <c r="C12" s="11" t="s">
        <v>2479</v>
      </c>
      <c r="D12" s="17">
        <v>0</v>
      </c>
      <c r="E12" s="17" t="s">
        <v>2548</v>
      </c>
      <c r="F12" s="17" t="s">
        <v>3110</v>
      </c>
      <c r="G12" s="17" t="s">
        <v>2590</v>
      </c>
      <c r="H12" s="21">
        <v>3</v>
      </c>
      <c r="I12" s="21">
        <v>5</v>
      </c>
      <c r="J12" s="21">
        <v>1</v>
      </c>
    </row>
    <row r="13" spans="1:17" ht="15.75" customHeight="1">
      <c r="A13" s="10">
        <f t="shared" si="0"/>
        <v>21</v>
      </c>
      <c r="B13" s="12" t="s">
        <v>2406</v>
      </c>
      <c r="C13" s="12" t="s">
        <v>2479</v>
      </c>
      <c r="D13" s="18">
        <v>0</v>
      </c>
      <c r="E13" s="18" t="s">
        <v>2430</v>
      </c>
      <c r="F13" s="18" t="s">
        <v>2784</v>
      </c>
      <c r="G13" s="18" t="s">
        <v>2528</v>
      </c>
      <c r="H13" s="22">
        <v>5</v>
      </c>
      <c r="I13" s="22">
        <v>103</v>
      </c>
      <c r="J13" s="22">
        <v>1</v>
      </c>
    </row>
    <row r="14" spans="1:17" ht="15.75" customHeight="1">
      <c r="A14" s="10">
        <f t="shared" si="0"/>
        <v>20</v>
      </c>
      <c r="B14" s="11" t="s">
        <v>2409</v>
      </c>
      <c r="C14" s="11" t="s">
        <v>2479</v>
      </c>
      <c r="D14" s="17">
        <v>0</v>
      </c>
      <c r="E14" s="17" t="s">
        <v>2420</v>
      </c>
      <c r="F14" s="17" t="s">
        <v>2579</v>
      </c>
      <c r="G14" s="17" t="s">
        <v>2528</v>
      </c>
      <c r="H14" s="21">
        <v>3</v>
      </c>
      <c r="I14" s="21">
        <v>16</v>
      </c>
      <c r="J14" s="21">
        <v>0</v>
      </c>
    </row>
    <row r="15" spans="1:17" ht="15.75" customHeight="1">
      <c r="A15" s="10">
        <f t="shared" si="0"/>
        <v>19</v>
      </c>
      <c r="B15" s="12" t="s">
        <v>2481</v>
      </c>
      <c r="C15" s="12" t="s">
        <v>2479</v>
      </c>
      <c r="D15" s="18">
        <v>0</v>
      </c>
      <c r="E15" s="18" t="s">
        <v>2355</v>
      </c>
      <c r="F15" s="18" t="s">
        <v>2785</v>
      </c>
      <c r="G15" s="18" t="s">
        <v>2500</v>
      </c>
      <c r="H15" s="22">
        <v>3</v>
      </c>
      <c r="I15" s="22">
        <v>44</v>
      </c>
      <c r="J15" s="22">
        <v>0</v>
      </c>
    </row>
    <row r="16" spans="1:17" ht="15.75" customHeight="1">
      <c r="A16" s="10">
        <f t="shared" si="0"/>
        <v>18</v>
      </c>
      <c r="B16" s="11" t="s">
        <v>2470</v>
      </c>
      <c r="C16" s="11" t="s">
        <v>2479</v>
      </c>
      <c r="D16" s="17" t="s">
        <v>2342</v>
      </c>
      <c r="E16" s="17" t="s">
        <v>2468</v>
      </c>
      <c r="F16" s="17" t="s">
        <v>2622</v>
      </c>
      <c r="G16" s="17" t="s">
        <v>2361</v>
      </c>
      <c r="H16" s="21">
        <v>2</v>
      </c>
      <c r="I16" s="21">
        <v>21</v>
      </c>
      <c r="J16" s="21">
        <v>0</v>
      </c>
    </row>
    <row r="17" spans="1:10" ht="15.75" customHeight="1">
      <c r="A17" s="10">
        <f t="shared" si="0"/>
        <v>17</v>
      </c>
      <c r="B17" s="12" t="s">
        <v>2419</v>
      </c>
      <c r="C17" s="12" t="s">
        <v>2479</v>
      </c>
      <c r="D17" s="18" t="s">
        <v>2342</v>
      </c>
      <c r="E17" s="18" t="s">
        <v>2343</v>
      </c>
      <c r="F17" s="18" t="s">
        <v>2348</v>
      </c>
      <c r="G17" s="18" t="s">
        <v>2434</v>
      </c>
      <c r="H17" s="22">
        <v>2</v>
      </c>
      <c r="I17" s="22">
        <v>22</v>
      </c>
      <c r="J17" s="22">
        <v>0</v>
      </c>
    </row>
    <row r="18" spans="1:10" ht="15.75" customHeight="1">
      <c r="A18" s="10">
        <f t="shared" si="0"/>
        <v>16</v>
      </c>
      <c r="B18" s="11" t="s">
        <v>2422</v>
      </c>
      <c r="C18" s="11" t="s">
        <v>2479</v>
      </c>
      <c r="D18" s="17" t="s">
        <v>2342</v>
      </c>
      <c r="E18" s="17" t="s">
        <v>2494</v>
      </c>
      <c r="F18" s="17" t="s">
        <v>2779</v>
      </c>
      <c r="G18" s="17" t="s">
        <v>2528</v>
      </c>
      <c r="H18" s="21">
        <v>2</v>
      </c>
      <c r="I18" s="21">
        <v>6</v>
      </c>
      <c r="J18" s="21">
        <v>0</v>
      </c>
    </row>
    <row r="19" spans="1:10" ht="15.75" customHeight="1">
      <c r="A19" s="10">
        <f t="shared" si="0"/>
        <v>15</v>
      </c>
      <c r="B19" s="12" t="s">
        <v>2639</v>
      </c>
      <c r="C19" s="12" t="s">
        <v>2479</v>
      </c>
      <c r="D19" s="18" t="s">
        <v>2342</v>
      </c>
      <c r="E19" s="18" t="s">
        <v>287</v>
      </c>
      <c r="F19" s="18" t="s">
        <v>3115</v>
      </c>
      <c r="G19" s="18" t="s">
        <v>2530</v>
      </c>
      <c r="H19" s="22">
        <v>6</v>
      </c>
      <c r="I19" s="22">
        <v>69</v>
      </c>
      <c r="J19" s="22">
        <v>2</v>
      </c>
    </row>
    <row r="20" spans="1:10" ht="15.75" customHeight="1">
      <c r="A20" s="10">
        <f t="shared" si="0"/>
        <v>14</v>
      </c>
      <c r="B20" s="11" t="s">
        <v>2641</v>
      </c>
      <c r="C20" s="11" t="s">
        <v>2479</v>
      </c>
      <c r="D20" s="17">
        <v>0</v>
      </c>
      <c r="E20" s="17" t="s">
        <v>2391</v>
      </c>
      <c r="F20" s="17" t="s">
        <v>3098</v>
      </c>
      <c r="G20" s="17" t="s">
        <v>2590</v>
      </c>
      <c r="H20" s="21">
        <v>7</v>
      </c>
      <c r="I20" s="21">
        <v>48</v>
      </c>
      <c r="J20" s="21">
        <v>0</v>
      </c>
    </row>
    <row r="21" spans="1:10" ht="15.75" customHeight="1">
      <c r="A21" s="10">
        <f t="shared" si="0"/>
        <v>13</v>
      </c>
      <c r="B21" s="12" t="s">
        <v>2642</v>
      </c>
      <c r="C21" s="12" t="s">
        <v>2479</v>
      </c>
      <c r="D21" s="18">
        <v>0</v>
      </c>
      <c r="E21" s="18" t="s">
        <v>2574</v>
      </c>
      <c r="F21" s="18" t="s">
        <v>3116</v>
      </c>
      <c r="G21" s="18" t="s">
        <v>2529</v>
      </c>
      <c r="H21" s="22">
        <v>4</v>
      </c>
      <c r="I21" s="22">
        <v>43</v>
      </c>
      <c r="J21" s="22">
        <v>1</v>
      </c>
    </row>
    <row r="22" spans="1:10" ht="15.75" customHeight="1">
      <c r="A22" s="10">
        <f t="shared" si="0"/>
        <v>12</v>
      </c>
      <c r="B22" s="11" t="s">
        <v>2646</v>
      </c>
      <c r="C22" s="11" t="s">
        <v>2479</v>
      </c>
      <c r="D22" s="17">
        <v>0</v>
      </c>
      <c r="E22" s="17" t="s">
        <v>2410</v>
      </c>
      <c r="F22" s="17" t="s">
        <v>3117</v>
      </c>
      <c r="G22" s="17" t="s">
        <v>2571</v>
      </c>
      <c r="H22" s="21">
        <v>4</v>
      </c>
      <c r="I22" s="21">
        <v>28</v>
      </c>
      <c r="J22" s="21">
        <v>0</v>
      </c>
    </row>
    <row r="23" spans="1:10" ht="15.75" customHeight="1">
      <c r="A23" s="10">
        <f t="shared" si="0"/>
        <v>11</v>
      </c>
      <c r="B23" s="12" t="s">
        <v>2649</v>
      </c>
      <c r="C23" s="12" t="s">
        <v>2479</v>
      </c>
      <c r="D23" s="18">
        <v>0</v>
      </c>
      <c r="E23" s="18" t="s">
        <v>2468</v>
      </c>
      <c r="F23" s="18" t="s">
        <v>2935</v>
      </c>
      <c r="G23" s="18" t="s">
        <v>2859</v>
      </c>
      <c r="H23" s="22">
        <v>2</v>
      </c>
      <c r="I23" s="22">
        <v>6</v>
      </c>
      <c r="J23" s="22">
        <v>0</v>
      </c>
    </row>
    <row r="24" spans="1:10" ht="15.75" customHeight="1">
      <c r="A24" s="10">
        <f t="shared" si="0"/>
        <v>10</v>
      </c>
      <c r="B24" s="11" t="s">
        <v>2888</v>
      </c>
      <c r="C24" s="11" t="s">
        <v>2479</v>
      </c>
      <c r="D24" s="17" t="s">
        <v>2342</v>
      </c>
      <c r="E24" s="17" t="s">
        <v>2558</v>
      </c>
      <c r="F24" s="17" t="s">
        <v>2360</v>
      </c>
      <c r="G24" s="17" t="s">
        <v>2868</v>
      </c>
      <c r="H24" s="21">
        <v>9</v>
      </c>
      <c r="I24" s="21">
        <v>85</v>
      </c>
      <c r="J24" s="21">
        <v>0</v>
      </c>
    </row>
    <row r="25" spans="1:10" ht="15.75" customHeight="1">
      <c r="A25" s="10">
        <f t="shared" si="0"/>
        <v>9</v>
      </c>
      <c r="B25" s="12" t="s">
        <v>2651</v>
      </c>
      <c r="C25" s="12" t="s">
        <v>2479</v>
      </c>
      <c r="D25" s="18" t="s">
        <v>2342</v>
      </c>
      <c r="E25" s="18" t="s">
        <v>2494</v>
      </c>
      <c r="F25" s="18" t="s">
        <v>3118</v>
      </c>
      <c r="G25" s="18" t="s">
        <v>2619</v>
      </c>
      <c r="H25" s="22">
        <v>7</v>
      </c>
      <c r="I25" s="22">
        <v>67</v>
      </c>
      <c r="J25" s="22">
        <v>0</v>
      </c>
    </row>
    <row r="26" spans="1:10" ht="15.75" customHeight="1">
      <c r="A26" s="10">
        <f t="shared" si="0"/>
        <v>8</v>
      </c>
      <c r="B26" s="11" t="s">
        <v>2653</v>
      </c>
      <c r="C26" s="11" t="s">
        <v>2479</v>
      </c>
      <c r="D26" s="17" t="s">
        <v>2342</v>
      </c>
      <c r="E26" s="17" t="s">
        <v>2383</v>
      </c>
      <c r="F26" s="17" t="s">
        <v>2469</v>
      </c>
      <c r="G26" s="17" t="s">
        <v>2590</v>
      </c>
      <c r="H26" s="21">
        <v>6</v>
      </c>
      <c r="I26" s="21">
        <v>93</v>
      </c>
      <c r="J26" s="21">
        <v>1</v>
      </c>
    </row>
    <row r="27" spans="1:10" ht="15.75" customHeight="1">
      <c r="A27" s="10">
        <f t="shared" si="0"/>
        <v>7</v>
      </c>
      <c r="B27" s="12" t="s">
        <v>2851</v>
      </c>
      <c r="C27" s="12" t="s">
        <v>2479</v>
      </c>
      <c r="D27" s="18">
        <v>0</v>
      </c>
      <c r="E27" s="18" t="s">
        <v>2474</v>
      </c>
      <c r="F27" s="18" t="s">
        <v>3119</v>
      </c>
      <c r="G27" s="18" t="s">
        <v>2753</v>
      </c>
      <c r="H27" s="22">
        <v>9</v>
      </c>
      <c r="I27" s="22">
        <v>77</v>
      </c>
      <c r="J27" s="22">
        <v>1</v>
      </c>
    </row>
    <row r="28" spans="1:10" ht="15.75" customHeight="1">
      <c r="A28" s="10">
        <f t="shared" si="0"/>
        <v>6</v>
      </c>
      <c r="B28" s="11" t="s">
        <v>2654</v>
      </c>
      <c r="C28" s="11" t="s">
        <v>2479</v>
      </c>
      <c r="D28" s="17" t="s">
        <v>2342</v>
      </c>
      <c r="E28" s="17" t="s">
        <v>2548</v>
      </c>
      <c r="F28" s="17" t="s">
        <v>2783</v>
      </c>
      <c r="G28" s="17" t="s">
        <v>2526</v>
      </c>
      <c r="H28" s="21">
        <v>4</v>
      </c>
      <c r="I28" s="21">
        <v>19</v>
      </c>
      <c r="J28" s="21">
        <v>0</v>
      </c>
    </row>
    <row r="29" spans="1:10" ht="15.75" customHeight="1">
      <c r="A29" s="10">
        <f t="shared" si="0"/>
        <v>5</v>
      </c>
      <c r="B29" s="12" t="s">
        <v>2656</v>
      </c>
      <c r="C29" s="12" t="s">
        <v>2479</v>
      </c>
      <c r="D29" s="18">
        <v>0</v>
      </c>
      <c r="E29" s="18" t="s">
        <v>2494</v>
      </c>
      <c r="F29" s="18" t="s">
        <v>2918</v>
      </c>
      <c r="G29" s="18" t="s">
        <v>2594</v>
      </c>
      <c r="H29" s="22">
        <v>8</v>
      </c>
      <c r="I29" s="22">
        <v>37</v>
      </c>
      <c r="J29" s="22">
        <v>1</v>
      </c>
    </row>
    <row r="30" spans="1:10" ht="15.75" customHeight="1">
      <c r="A30" s="10">
        <f t="shared" si="0"/>
        <v>4</v>
      </c>
      <c r="B30" s="11" t="s">
        <v>2657</v>
      </c>
      <c r="C30" s="11" t="s">
        <v>2479</v>
      </c>
      <c r="D30" s="17">
        <v>0</v>
      </c>
      <c r="E30" s="17" t="s">
        <v>2395</v>
      </c>
      <c r="F30" s="17" t="s">
        <v>2492</v>
      </c>
      <c r="G30" s="17" t="s">
        <v>2530</v>
      </c>
      <c r="H30" s="21">
        <v>7</v>
      </c>
      <c r="I30" s="21">
        <v>28</v>
      </c>
      <c r="J30" s="21">
        <v>0</v>
      </c>
    </row>
    <row r="31" spans="1:10" ht="15.75" customHeight="1">
      <c r="A31" s="10">
        <f t="shared" si="0"/>
        <v>3</v>
      </c>
      <c r="B31" s="12" t="s">
        <v>2659</v>
      </c>
      <c r="C31" s="12" t="s">
        <v>2479</v>
      </c>
      <c r="D31" s="18" t="s">
        <v>2342</v>
      </c>
      <c r="E31" s="18" t="s">
        <v>2341</v>
      </c>
      <c r="F31" s="18" t="s">
        <v>3120</v>
      </c>
      <c r="G31" s="18" t="s">
        <v>2905</v>
      </c>
      <c r="H31" s="22">
        <v>6</v>
      </c>
      <c r="I31" s="22">
        <v>55</v>
      </c>
      <c r="J31" s="22">
        <v>1</v>
      </c>
    </row>
    <row r="32" spans="1:10" ht="15.75" customHeight="1">
      <c r="A32" s="10">
        <f t="shared" si="0"/>
        <v>2</v>
      </c>
      <c r="B32" s="11" t="s">
        <v>2853</v>
      </c>
      <c r="C32" s="11" t="s">
        <v>2479</v>
      </c>
      <c r="D32" s="17" t="s">
        <v>2342</v>
      </c>
      <c r="E32" s="17" t="s">
        <v>2474</v>
      </c>
      <c r="F32" s="17" t="s">
        <v>2691</v>
      </c>
      <c r="G32" s="17" t="s">
        <v>2590</v>
      </c>
      <c r="H32" s="21">
        <v>3</v>
      </c>
      <c r="I32" s="21">
        <v>15</v>
      </c>
      <c r="J32" s="21">
        <v>0</v>
      </c>
    </row>
    <row r="33" spans="1:10" ht="15.75" customHeight="1">
      <c r="A33" s="10">
        <f t="shared" si="0"/>
        <v>1</v>
      </c>
      <c r="B33" s="12" t="s">
        <v>2661</v>
      </c>
      <c r="C33" s="12" t="s">
        <v>2479</v>
      </c>
      <c r="D33" s="18">
        <v>0</v>
      </c>
      <c r="E33" s="18" t="s">
        <v>2420</v>
      </c>
      <c r="F33" s="18" t="s">
        <v>3118</v>
      </c>
      <c r="G33" s="18" t="s">
        <v>2594</v>
      </c>
      <c r="H33" s="22">
        <v>9</v>
      </c>
      <c r="I33" s="22">
        <v>96</v>
      </c>
      <c r="J33" s="22">
        <v>1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hyperlinks>
    <hyperlink ref="B9" r:id="rId1" xr:uid="{00000000-0004-0000-8600-000000000000}"/>
    <hyperlink ref="B9" r:id="rId2" xr:uid="{00000000-0004-0000-8600-000001000000}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3153">
    <outlinePr summaryBelow="0" summaryRight="0"/>
  </sheetPr>
  <dimension ref="A1:Q1002"/>
  <sheetViews>
    <sheetView workbookViewId="0">
      <selection activeCell="I2" sqref="I2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6.5</v>
      </c>
      <c r="I2" s="2">
        <v>64.5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0.4</v>
      </c>
      <c r="I3" s="7">
        <f>COUNTIFS($A$12:$A$99,"&lt;="&amp;$B$2,$H$12:$H$99,"&gt;-1",I12:I99,"&lt;"&amp;I$2)/COUNTIFS($H$12:$H$99,"&gt;-1",$A$12:$A$99,"&lt;="&amp;$B$2,I$12:I$99,"&lt;&gt;"&amp;I$2)</f>
        <v>0.4</v>
      </c>
      <c r="J3" s="7">
        <f>COUNTIFS($A$12:$A$99,"&lt;="&amp;$B$2,$H$12:$H$99,"&gt;-1",J12:J99,"&lt;"&amp;J$2)/COUNTIFS($H$12:$H$99,"&gt;-1",$A$12:$A$99,"&lt;="&amp;$B$2,J$12:J$99,"&lt;&gt;"&amp;J$2)</f>
        <v>0.5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150</v>
      </c>
      <c r="I4" s="8">
        <f>IF(I3&gt;0.5, 100/(1-1/I3),100/I3-100)</f>
        <v>150</v>
      </c>
      <c r="J4" s="8">
        <f>IF(J3&gt;0.5, 100/(1-1/J3),100/J3-100)</f>
        <v>100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0.5</v>
      </c>
      <c r="I5" s="7">
        <f>COUNTIFS($A$12:$A$99,"&lt;="&amp;$B$2,$H$12:$H$99,"&gt;-1",$D$12:$D$99,"@*",I$12:I$99,"&lt;"&amp;I$2)/COUNTIFS($A$12:$A$99,"&lt;="&amp;$B$2,$H$12:$H$99,"&gt;-1",$D$12:$D$99,"@*",I$12:I$99,"&lt;&gt;"&amp;I$2)</f>
        <v>0.5</v>
      </c>
      <c r="J5" s="7">
        <f>COUNTIFS($A$12:$A$99,"&lt;="&amp;$B$2,$H$12:$H$99,"&gt;-1",$D$12:$D$99,"@*",J$12:J$99,"&lt;"&amp;J$2)/COUNTIFS($A$12:$A$99,"&lt;="&amp;$B$2,$H$12:$H$99,"&gt;-1",$D$12:$D$99,"@*",J$12:J$99,"&lt;&gt;"&amp;J$2)</f>
        <v>0.66666666666666663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100</v>
      </c>
      <c r="I6" s="8">
        <f>IF(I5&gt;0.5, 100/(1-1/I5),100/I5-100)</f>
        <v>100</v>
      </c>
      <c r="J6" s="8">
        <f>IF(J5&gt;0.5, 100/(1-1/J5),100/J5-100)</f>
        <v>-200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0.25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0.25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0.25</v>
      </c>
    </row>
    <row r="8" spans="1:17" ht="15.75" customHeight="1">
      <c r="A8" s="1"/>
      <c r="B8" t="s">
        <v>232</v>
      </c>
      <c r="D8" s="8"/>
      <c r="G8" s="3" t="s">
        <v>2318</v>
      </c>
      <c r="H8" s="8">
        <f>IF(H7&gt;0.5, 100/(1-1/H7),100/H7-100)</f>
        <v>300</v>
      </c>
      <c r="I8" s="8">
        <f>IF(I7&gt;0.5, 100/(1-1/I7),100/I7-100)</f>
        <v>300</v>
      </c>
      <c r="J8" s="8">
        <f>IF(J7&gt;0.5, 100/(1-1/J7),100/J7-100)</f>
        <v>300</v>
      </c>
    </row>
    <row r="9" spans="1:17" ht="15.75" customHeight="1">
      <c r="A9" s="1"/>
      <c r="B9" s="1" t="s">
        <v>3124</v>
      </c>
      <c r="C9" s="1"/>
      <c r="D9" s="14"/>
      <c r="E9" s="14"/>
      <c r="F9" s="14"/>
      <c r="G9" s="23" t="s">
        <v>2321</v>
      </c>
      <c r="H9" s="24">
        <f>INDEX(espn!$I:$I,MATCH(B8,espn!$A:$A,0),1)</f>
        <v>5</v>
      </c>
      <c r="I9" s="24">
        <f>INDEX(espn!$J:$J,MATCH(B8,espn!$A:$A,0),1)</f>
        <v>54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2481</v>
      </c>
      <c r="C12" s="11" t="s">
        <v>2479</v>
      </c>
      <c r="D12" s="17">
        <v>0</v>
      </c>
      <c r="E12" s="17" t="s">
        <v>2355</v>
      </c>
      <c r="F12" s="17" t="s">
        <v>2785</v>
      </c>
      <c r="G12" s="17" t="s">
        <v>2529</v>
      </c>
      <c r="H12" s="21">
        <v>4</v>
      </c>
      <c r="I12" s="21">
        <v>64</v>
      </c>
      <c r="J12" s="21">
        <v>0</v>
      </c>
    </row>
    <row r="13" spans="1:17" ht="15.75" customHeight="1">
      <c r="A13" s="10">
        <f t="shared" si="0"/>
        <v>21</v>
      </c>
      <c r="B13" s="12" t="s">
        <v>2470</v>
      </c>
      <c r="C13" s="12" t="s">
        <v>2479</v>
      </c>
      <c r="D13" s="18" t="s">
        <v>2342</v>
      </c>
      <c r="E13" s="18" t="s">
        <v>2468</v>
      </c>
      <c r="F13" s="18" t="s">
        <v>2622</v>
      </c>
      <c r="G13" s="18" t="s">
        <v>2587</v>
      </c>
      <c r="H13" s="22">
        <v>2</v>
      </c>
      <c r="I13" s="22">
        <v>17</v>
      </c>
      <c r="J13" s="22">
        <v>0</v>
      </c>
    </row>
    <row r="14" spans="1:17" ht="15.75" customHeight="1">
      <c r="A14" s="10">
        <f t="shared" si="0"/>
        <v>20</v>
      </c>
      <c r="B14" s="11" t="s">
        <v>2471</v>
      </c>
      <c r="C14" s="11" t="s">
        <v>2479</v>
      </c>
      <c r="D14" s="17" t="s">
        <v>2342</v>
      </c>
      <c r="E14" s="17" t="s">
        <v>2474</v>
      </c>
      <c r="F14" s="17" t="s">
        <v>2723</v>
      </c>
      <c r="G14" s="17" t="s">
        <v>2569</v>
      </c>
      <c r="H14" s="21">
        <v>3</v>
      </c>
      <c r="I14" s="21">
        <v>29</v>
      </c>
      <c r="J14" s="21">
        <v>0</v>
      </c>
    </row>
    <row r="15" spans="1:17" ht="15.75" customHeight="1">
      <c r="A15" s="10">
        <f t="shared" si="0"/>
        <v>19</v>
      </c>
      <c r="B15" s="12" t="s">
        <v>2412</v>
      </c>
      <c r="C15" s="12" t="s">
        <v>2479</v>
      </c>
      <c r="D15" s="18">
        <v>0</v>
      </c>
      <c r="E15" s="18" t="s">
        <v>2468</v>
      </c>
      <c r="F15" s="18" t="s">
        <v>2591</v>
      </c>
      <c r="G15" s="18" t="s">
        <v>2502</v>
      </c>
      <c r="H15" s="22">
        <v>1</v>
      </c>
      <c r="I15" s="22">
        <v>14</v>
      </c>
      <c r="J15" s="22">
        <v>0</v>
      </c>
    </row>
    <row r="16" spans="1:17" ht="15.75" customHeight="1">
      <c r="A16" s="10">
        <f t="shared" si="0"/>
        <v>18</v>
      </c>
      <c r="B16" s="11" t="s">
        <v>2414</v>
      </c>
      <c r="C16" s="11" t="s">
        <v>2479</v>
      </c>
      <c r="D16" s="17" t="s">
        <v>2342</v>
      </c>
      <c r="E16" s="17" t="s">
        <v>2380</v>
      </c>
      <c r="F16" s="17" t="s">
        <v>2877</v>
      </c>
      <c r="G16" s="17" t="s">
        <v>2565</v>
      </c>
      <c r="H16" s="21">
        <v>6</v>
      </c>
      <c r="I16" s="21">
        <v>60</v>
      </c>
      <c r="J16" s="21">
        <v>1</v>
      </c>
    </row>
    <row r="17" spans="1:10" ht="15.75" customHeight="1">
      <c r="A17" s="10">
        <f t="shared" si="0"/>
        <v>17</v>
      </c>
      <c r="B17" s="12" t="s">
        <v>2417</v>
      </c>
      <c r="C17" s="12" t="s">
        <v>2479</v>
      </c>
      <c r="D17" s="18">
        <v>0</v>
      </c>
      <c r="E17" s="18" t="s">
        <v>2341</v>
      </c>
      <c r="F17" s="18" t="s">
        <v>3122</v>
      </c>
      <c r="G17" s="18" t="s">
        <v>2500</v>
      </c>
      <c r="H17" s="22">
        <v>5</v>
      </c>
      <c r="I17" s="22">
        <v>62</v>
      </c>
      <c r="J17" s="22">
        <v>0</v>
      </c>
    </row>
    <row r="18" spans="1:10" ht="15.75" customHeight="1">
      <c r="A18" s="10">
        <f t="shared" si="0"/>
        <v>16</v>
      </c>
      <c r="B18" s="11" t="s">
        <v>2419</v>
      </c>
      <c r="C18" s="11" t="s">
        <v>2479</v>
      </c>
      <c r="D18" s="17" t="s">
        <v>2342</v>
      </c>
      <c r="E18" s="17" t="s">
        <v>2343</v>
      </c>
      <c r="F18" s="17" t="s">
        <v>2348</v>
      </c>
      <c r="G18" s="17" t="s">
        <v>2753</v>
      </c>
      <c r="H18" s="21">
        <v>8</v>
      </c>
      <c r="I18" s="21">
        <v>81</v>
      </c>
      <c r="J18" s="21">
        <v>1</v>
      </c>
    </row>
    <row r="19" spans="1:10" ht="15.75" customHeight="1">
      <c r="A19" s="10">
        <f t="shared" si="0"/>
        <v>15</v>
      </c>
      <c r="B19" s="12" t="s">
        <v>2422</v>
      </c>
      <c r="C19" s="12" t="s">
        <v>2479</v>
      </c>
      <c r="D19" s="18" t="s">
        <v>2342</v>
      </c>
      <c r="E19" s="18" t="s">
        <v>2494</v>
      </c>
      <c r="F19" s="18" t="s">
        <v>2779</v>
      </c>
      <c r="G19" s="18" t="s">
        <v>2526</v>
      </c>
      <c r="H19" s="22">
        <v>4</v>
      </c>
      <c r="I19" s="22">
        <v>54</v>
      </c>
      <c r="J19" s="22">
        <v>0</v>
      </c>
    </row>
    <row r="20" spans="1:10" ht="15.75" customHeight="1">
      <c r="A20" s="10">
        <f t="shared" si="0"/>
        <v>14</v>
      </c>
      <c r="B20" s="11" t="s">
        <v>2639</v>
      </c>
      <c r="C20" s="11" t="s">
        <v>2479</v>
      </c>
      <c r="D20" s="17" t="s">
        <v>2342</v>
      </c>
      <c r="E20" s="17" t="s">
        <v>287</v>
      </c>
      <c r="F20" s="17" t="s">
        <v>3115</v>
      </c>
      <c r="G20" s="17" t="s">
        <v>2530</v>
      </c>
      <c r="H20" s="21">
        <v>6</v>
      </c>
      <c r="I20" s="21">
        <v>57</v>
      </c>
      <c r="J20" s="21">
        <v>0</v>
      </c>
    </row>
    <row r="21" spans="1:10" ht="15.75" customHeight="1">
      <c r="A21" s="10">
        <f t="shared" si="0"/>
        <v>13</v>
      </c>
      <c r="B21" s="12" t="s">
        <v>2641</v>
      </c>
      <c r="C21" s="12" t="s">
        <v>2479</v>
      </c>
      <c r="D21" s="18">
        <v>0</v>
      </c>
      <c r="E21" s="18" t="s">
        <v>2391</v>
      </c>
      <c r="F21" s="18" t="s">
        <v>3098</v>
      </c>
      <c r="G21" s="18" t="s">
        <v>2532</v>
      </c>
      <c r="H21" s="22">
        <v>8</v>
      </c>
      <c r="I21" s="22">
        <v>92</v>
      </c>
      <c r="J21" s="22">
        <v>1</v>
      </c>
    </row>
    <row r="22" spans="1:10" ht="15.75" customHeight="1">
      <c r="A22" s="10">
        <f t="shared" si="0"/>
        <v>12</v>
      </c>
      <c r="B22" s="11" t="s">
        <v>2642</v>
      </c>
      <c r="C22" s="11" t="s">
        <v>2479</v>
      </c>
      <c r="D22" s="17">
        <v>0</v>
      </c>
      <c r="E22" s="17" t="s">
        <v>2574</v>
      </c>
      <c r="F22" s="17" t="s">
        <v>3116</v>
      </c>
      <c r="G22" s="17" t="s">
        <v>2538</v>
      </c>
      <c r="H22" s="21">
        <v>0</v>
      </c>
      <c r="I22" s="21">
        <v>0</v>
      </c>
      <c r="J22" s="21">
        <v>0</v>
      </c>
    </row>
    <row r="23" spans="1:10" ht="15.75" customHeight="1">
      <c r="A23" s="10">
        <f t="shared" si="0"/>
        <v>11</v>
      </c>
      <c r="B23" s="12" t="s">
        <v>2646</v>
      </c>
      <c r="C23" s="12" t="s">
        <v>2479</v>
      </c>
      <c r="D23" s="18">
        <v>0</v>
      </c>
      <c r="E23" s="18" t="s">
        <v>2410</v>
      </c>
      <c r="F23" s="18" t="s">
        <v>3117</v>
      </c>
      <c r="G23" s="18" t="s">
        <v>2643</v>
      </c>
      <c r="H23" s="22">
        <v>1</v>
      </c>
      <c r="I23" s="22">
        <v>-2</v>
      </c>
      <c r="J23" s="22">
        <v>0</v>
      </c>
    </row>
    <row r="24" spans="1:10" ht="15.75" customHeight="1">
      <c r="A24" s="10">
        <f t="shared" si="0"/>
        <v>10</v>
      </c>
      <c r="B24" s="11" t="s">
        <v>2888</v>
      </c>
      <c r="C24" s="11" t="s">
        <v>2479</v>
      </c>
      <c r="D24" s="17" t="s">
        <v>2342</v>
      </c>
      <c r="E24" s="17" t="s">
        <v>2558</v>
      </c>
      <c r="F24" s="17" t="s">
        <v>2360</v>
      </c>
      <c r="G24" s="17" t="s">
        <v>2500</v>
      </c>
      <c r="H24" s="21">
        <v>9</v>
      </c>
      <c r="I24" s="21">
        <v>80</v>
      </c>
      <c r="J24" s="21">
        <v>2</v>
      </c>
    </row>
    <row r="25" spans="1:10" ht="15.75" customHeight="1">
      <c r="A25" s="10">
        <f t="shared" si="0"/>
        <v>9</v>
      </c>
      <c r="B25" s="12" t="s">
        <v>2651</v>
      </c>
      <c r="C25" s="12" t="s">
        <v>2479</v>
      </c>
      <c r="D25" s="18" t="s">
        <v>2342</v>
      </c>
      <c r="E25" s="18" t="s">
        <v>2494</v>
      </c>
      <c r="F25" s="18" t="s">
        <v>3118</v>
      </c>
      <c r="G25" s="18" t="s">
        <v>2619</v>
      </c>
      <c r="H25" s="22">
        <v>1</v>
      </c>
      <c r="I25" s="22">
        <v>6</v>
      </c>
      <c r="J25" s="22">
        <v>0</v>
      </c>
    </row>
    <row r="26" spans="1:10" ht="15.75" customHeight="1">
      <c r="A26" s="10">
        <f t="shared" si="0"/>
        <v>8</v>
      </c>
      <c r="B26" s="11" t="s">
        <v>2653</v>
      </c>
      <c r="C26" s="11" t="s">
        <v>2479</v>
      </c>
      <c r="D26" s="17" t="s">
        <v>2342</v>
      </c>
      <c r="E26" s="17" t="s">
        <v>2383</v>
      </c>
      <c r="F26" s="17" t="s">
        <v>2469</v>
      </c>
      <c r="G26" s="17" t="s">
        <v>2530</v>
      </c>
      <c r="H26" s="21">
        <v>6</v>
      </c>
      <c r="I26" s="21">
        <v>77</v>
      </c>
      <c r="J26" s="21">
        <v>0</v>
      </c>
    </row>
    <row r="27" spans="1:10" ht="15.75" customHeight="1">
      <c r="A27" s="10">
        <f t="shared" si="0"/>
        <v>7</v>
      </c>
      <c r="B27" s="12" t="s">
        <v>2851</v>
      </c>
      <c r="C27" s="12" t="s">
        <v>2479</v>
      </c>
      <c r="D27" s="18">
        <v>0</v>
      </c>
      <c r="E27" s="18" t="s">
        <v>2474</v>
      </c>
      <c r="F27" s="18" t="s">
        <v>3119</v>
      </c>
      <c r="G27" s="18" t="s">
        <v>2530</v>
      </c>
      <c r="H27" s="22">
        <v>6</v>
      </c>
      <c r="I27" s="22">
        <v>116</v>
      </c>
      <c r="J27" s="22">
        <v>1</v>
      </c>
    </row>
    <row r="28" spans="1:10" ht="15.75" customHeight="1">
      <c r="A28" s="10">
        <f t="shared" si="0"/>
        <v>6</v>
      </c>
      <c r="B28" s="11" t="s">
        <v>2654</v>
      </c>
      <c r="C28" s="11" t="s">
        <v>2479</v>
      </c>
      <c r="D28" s="17" t="s">
        <v>2342</v>
      </c>
      <c r="E28" s="17" t="s">
        <v>2548</v>
      </c>
      <c r="F28" s="17" t="s">
        <v>2783</v>
      </c>
      <c r="G28" s="17" t="s">
        <v>2434</v>
      </c>
      <c r="H28" s="21">
        <v>12</v>
      </c>
      <c r="I28" s="21">
        <v>111</v>
      </c>
      <c r="J28" s="21">
        <v>0</v>
      </c>
    </row>
    <row r="29" spans="1:10" ht="15.75" customHeight="1">
      <c r="A29" s="10">
        <f t="shared" si="0"/>
        <v>5</v>
      </c>
      <c r="B29" s="12" t="s">
        <v>2656</v>
      </c>
      <c r="C29" s="12" t="s">
        <v>2479</v>
      </c>
      <c r="D29" s="18">
        <v>0</v>
      </c>
      <c r="E29" s="18" t="s">
        <v>2494</v>
      </c>
      <c r="F29" s="18" t="s">
        <v>2918</v>
      </c>
      <c r="G29" s="18" t="s">
        <v>2597</v>
      </c>
      <c r="H29" s="22">
        <v>8</v>
      </c>
      <c r="I29" s="22">
        <v>46</v>
      </c>
      <c r="J29" s="22">
        <v>0</v>
      </c>
    </row>
    <row r="30" spans="1:10" ht="15.75" customHeight="1">
      <c r="A30" s="10">
        <f t="shared" si="0"/>
        <v>4</v>
      </c>
      <c r="B30" s="11" t="s">
        <v>2657</v>
      </c>
      <c r="C30" s="11" t="s">
        <v>2479</v>
      </c>
      <c r="D30" s="17">
        <v>0</v>
      </c>
      <c r="E30" s="17" t="s">
        <v>2395</v>
      </c>
      <c r="F30" s="17" t="s">
        <v>2492</v>
      </c>
      <c r="G30" s="17" t="s">
        <v>2719</v>
      </c>
      <c r="H30" s="21">
        <v>8</v>
      </c>
      <c r="I30" s="21">
        <v>71</v>
      </c>
      <c r="J30" s="21">
        <v>1</v>
      </c>
    </row>
    <row r="31" spans="1:10" ht="15.75" customHeight="1">
      <c r="A31" s="10">
        <f t="shared" si="0"/>
        <v>3</v>
      </c>
      <c r="B31" s="12" t="s">
        <v>2659</v>
      </c>
      <c r="C31" s="12" t="s">
        <v>2479</v>
      </c>
      <c r="D31" s="18" t="s">
        <v>2342</v>
      </c>
      <c r="E31" s="18" t="s">
        <v>2341</v>
      </c>
      <c r="F31" s="18" t="s">
        <v>3120</v>
      </c>
      <c r="G31" s="18" t="s">
        <v>2805</v>
      </c>
      <c r="H31" s="22">
        <v>4</v>
      </c>
      <c r="I31" s="22">
        <v>40</v>
      </c>
      <c r="J31" s="22">
        <v>0</v>
      </c>
    </row>
    <row r="32" spans="1:10" ht="15.75" customHeight="1">
      <c r="A32" s="10">
        <f t="shared" si="0"/>
        <v>2</v>
      </c>
      <c r="B32" s="11" t="s">
        <v>2853</v>
      </c>
      <c r="C32" s="11" t="s">
        <v>2479</v>
      </c>
      <c r="D32" s="17" t="s">
        <v>2342</v>
      </c>
      <c r="E32" s="17" t="s">
        <v>2474</v>
      </c>
      <c r="F32" s="17" t="s">
        <v>2691</v>
      </c>
      <c r="G32" s="17" t="s">
        <v>2868</v>
      </c>
      <c r="H32" s="21">
        <v>8</v>
      </c>
      <c r="I32" s="21">
        <v>59</v>
      </c>
      <c r="J32" s="21">
        <v>1</v>
      </c>
    </row>
    <row r="33" spans="1:10" ht="15.75" customHeight="1">
      <c r="A33" s="10">
        <f t="shared" si="0"/>
        <v>1</v>
      </c>
      <c r="B33" s="12" t="s">
        <v>2661</v>
      </c>
      <c r="C33" s="12" t="s">
        <v>2479</v>
      </c>
      <c r="D33" s="18">
        <v>0</v>
      </c>
      <c r="E33" s="18" t="s">
        <v>2420</v>
      </c>
      <c r="F33" s="18" t="s">
        <v>3118</v>
      </c>
      <c r="G33" s="18" t="s">
        <v>2868</v>
      </c>
      <c r="H33" s="22">
        <v>8</v>
      </c>
      <c r="I33" s="22">
        <v>74</v>
      </c>
      <c r="J33" s="22">
        <v>1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3154">
    <outlinePr summaryBelow="0" summaryRight="0"/>
  </sheetPr>
  <dimension ref="A1:Q1002"/>
  <sheetViews>
    <sheetView topLeftCell="A6" workbookViewId="0">
      <selection activeCell="N11" sqref="N11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3.5</v>
      </c>
      <c r="I2" s="2">
        <v>43.5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0.4</v>
      </c>
      <c r="I3" s="7">
        <f>COUNTIFS($A$12:$A$99,"&lt;="&amp;$B$2,$H$12:$H$99,"&gt;-1",I12:I99,"&lt;"&amp;I$2)/COUNTIFS($H$12:$H$99,"&gt;-1",$A$12:$A$99,"&lt;="&amp;$B$2,I$12:I$99,"&lt;&gt;"&amp;I$2)</f>
        <v>0.5</v>
      </c>
      <c r="J3" s="7">
        <f>COUNTIFS($A$12:$A$99,"&lt;="&amp;$B$2,$H$12:$H$99,"&gt;-1",J12:J99,"&lt;"&amp;J$2)/COUNTIFS($H$12:$H$99,"&gt;-1",$A$12:$A$99,"&lt;="&amp;$B$2,J$12:J$99,"&lt;&gt;"&amp;J$2)</f>
        <v>0.6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150</v>
      </c>
      <c r="I4" s="8">
        <f>IF(I3&gt;0.5, 100/(1-1/I3),100/I3-100)</f>
        <v>100</v>
      </c>
      <c r="J4" s="8">
        <f>IF(J3&gt;0.5, 100/(1-1/J3),100/J3-100)</f>
        <v>-149.99999999999997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0.5</v>
      </c>
      <c r="I5" s="7">
        <f>COUNTIFS($A$12:$A$99,"&lt;="&amp;$B$2,$H$12:$H$99,"&gt;-1",$D$12:$D$99,"@*",I$12:I$99,"&lt;"&amp;I$2)/COUNTIFS($A$12:$A$99,"&lt;="&amp;$B$2,$H$12:$H$99,"&gt;-1",$D$12:$D$99,"@*",I$12:I$99,"&lt;&gt;"&amp;I$2)</f>
        <v>0.66666666666666663</v>
      </c>
      <c r="J5" s="7">
        <f>COUNTIFS($A$12:$A$99,"&lt;="&amp;$B$2,$H$12:$H$99,"&gt;-1",$D$12:$D$99,"@*",J$12:J$99,"&lt;"&amp;J$2)/COUNTIFS($A$12:$A$99,"&lt;="&amp;$B$2,$H$12:$H$99,"&gt;-1",$D$12:$D$99,"@*",J$12:J$99,"&lt;&gt;"&amp;J$2)</f>
        <v>0.5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100</v>
      </c>
      <c r="I6" s="8">
        <f>IF(I5&gt;0.5, 100/(1-1/I5),100/I5-100)</f>
        <v>-200</v>
      </c>
      <c r="J6" s="8">
        <f>IF(J5&gt;0.5, 100/(1-1/J5),100/J5-100)</f>
        <v>100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0.25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0.25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0.75</v>
      </c>
    </row>
    <row r="8" spans="1:17" ht="15.75" customHeight="1">
      <c r="A8" s="1"/>
      <c r="B8" t="s">
        <v>488</v>
      </c>
      <c r="D8" s="8"/>
      <c r="G8" s="3" t="s">
        <v>2318</v>
      </c>
      <c r="H8" s="8">
        <f>IF(H7&gt;0.5, 100/(1-1/H7),100/H7-100)</f>
        <v>300</v>
      </c>
      <c r="I8" s="8">
        <f>IF(I7&gt;0.5, 100/(1-1/I7),100/I7-100)</f>
        <v>300</v>
      </c>
      <c r="J8" s="8">
        <f>IF(J7&gt;0.5, 100/(1-1/J7),100/J7-100)</f>
        <v>-300.00000000000006</v>
      </c>
    </row>
    <row r="9" spans="1:17" ht="15.75" customHeight="1">
      <c r="A9" s="1"/>
      <c r="B9" s="1" t="s">
        <v>3125</v>
      </c>
      <c r="C9" s="1"/>
      <c r="D9" s="14"/>
      <c r="E9" s="14"/>
      <c r="F9" s="14"/>
      <c r="G9" s="23" t="s">
        <v>2321</v>
      </c>
      <c r="H9" s="24">
        <f>INDEX(espn!$I:$I,MATCH(B8,espn!$A:$A,0),1)</f>
        <v>3</v>
      </c>
      <c r="I9" s="24">
        <f>INDEX(espn!$J:$J,MATCH(B8,espn!$A:$A,0),1)</f>
        <v>33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2382</v>
      </c>
      <c r="C12" s="11" t="s">
        <v>2420</v>
      </c>
      <c r="D12" s="17" t="s">
        <v>2342</v>
      </c>
      <c r="E12" s="17" t="s">
        <v>2574</v>
      </c>
      <c r="F12" s="17" t="s">
        <v>2371</v>
      </c>
      <c r="G12" s="17" t="s">
        <v>2805</v>
      </c>
      <c r="H12" s="21">
        <v>3</v>
      </c>
      <c r="I12" s="21">
        <v>26</v>
      </c>
      <c r="J12" s="21">
        <v>1</v>
      </c>
    </row>
    <row r="13" spans="1:17" ht="15.75" customHeight="1">
      <c r="A13" s="10">
        <f t="shared" si="0"/>
        <v>21</v>
      </c>
      <c r="B13" s="12" t="s">
        <v>2503</v>
      </c>
      <c r="C13" s="12" t="s">
        <v>2420</v>
      </c>
      <c r="D13" s="18" t="s">
        <v>2342</v>
      </c>
      <c r="E13" s="18" t="s">
        <v>2377</v>
      </c>
      <c r="F13" s="18" t="s">
        <v>2678</v>
      </c>
      <c r="G13" s="18" t="s">
        <v>2719</v>
      </c>
      <c r="H13" s="22">
        <v>5</v>
      </c>
      <c r="I13" s="22">
        <v>51</v>
      </c>
      <c r="J13" s="22">
        <v>0</v>
      </c>
    </row>
    <row r="14" spans="1:17" ht="15.75" customHeight="1">
      <c r="A14" s="10">
        <f t="shared" si="0"/>
        <v>20</v>
      </c>
      <c r="B14" s="11" t="s">
        <v>2406</v>
      </c>
      <c r="C14" s="11" t="s">
        <v>2420</v>
      </c>
      <c r="D14" s="17">
        <v>0</v>
      </c>
      <c r="E14" s="17" t="s">
        <v>2391</v>
      </c>
      <c r="F14" s="17" t="s">
        <v>3031</v>
      </c>
      <c r="G14" s="17" t="s">
        <v>2444</v>
      </c>
      <c r="H14" s="21">
        <v>3</v>
      </c>
      <c r="I14" s="21">
        <v>26</v>
      </c>
      <c r="J14" s="21">
        <v>0</v>
      </c>
    </row>
    <row r="15" spans="1:17" ht="15.75" customHeight="1">
      <c r="A15" s="10">
        <f t="shared" si="0"/>
        <v>19</v>
      </c>
      <c r="B15" s="12" t="s">
        <v>2409</v>
      </c>
      <c r="C15" s="12" t="s">
        <v>2420</v>
      </c>
      <c r="D15" s="18" t="s">
        <v>2342</v>
      </c>
      <c r="E15" s="18" t="s">
        <v>2479</v>
      </c>
      <c r="F15" s="18" t="s">
        <v>2547</v>
      </c>
      <c r="G15" s="18" t="s">
        <v>2444</v>
      </c>
      <c r="H15" s="22">
        <v>2</v>
      </c>
      <c r="I15" s="22">
        <v>16</v>
      </c>
      <c r="J15" s="22">
        <v>0</v>
      </c>
    </row>
    <row r="16" spans="1:17" ht="15.75" customHeight="1">
      <c r="A16" s="10">
        <f t="shared" si="0"/>
        <v>18</v>
      </c>
      <c r="B16" s="11" t="s">
        <v>2481</v>
      </c>
      <c r="C16" s="11" t="s">
        <v>2420</v>
      </c>
      <c r="D16" s="17">
        <v>0</v>
      </c>
      <c r="E16" s="17" t="s">
        <v>2430</v>
      </c>
      <c r="F16" s="17" t="s">
        <v>2540</v>
      </c>
      <c r="G16" s="17" t="s">
        <v>2729</v>
      </c>
      <c r="H16" s="21">
        <v>5</v>
      </c>
      <c r="I16" s="21">
        <v>56</v>
      </c>
      <c r="J16" s="21">
        <v>0</v>
      </c>
    </row>
    <row r="17" spans="1:10" ht="15.75" customHeight="1">
      <c r="A17" s="10">
        <f t="shared" si="0"/>
        <v>17</v>
      </c>
      <c r="B17" s="12" t="s">
        <v>2470</v>
      </c>
      <c r="C17" s="12" t="s">
        <v>2420</v>
      </c>
      <c r="D17" s="18">
        <v>0</v>
      </c>
      <c r="E17" s="18" t="s">
        <v>2548</v>
      </c>
      <c r="F17" s="18" t="s">
        <v>3033</v>
      </c>
      <c r="G17" s="18" t="s">
        <v>2375</v>
      </c>
      <c r="H17" s="22">
        <v>4</v>
      </c>
      <c r="I17" s="22">
        <v>27</v>
      </c>
      <c r="J17" s="22">
        <v>0</v>
      </c>
    </row>
    <row r="18" spans="1:10" ht="15.75" customHeight="1">
      <c r="A18" s="10">
        <f t="shared" si="0"/>
        <v>16</v>
      </c>
      <c r="B18" s="11" t="s">
        <v>2471</v>
      </c>
      <c r="C18" s="11" t="s">
        <v>2420</v>
      </c>
      <c r="D18" s="17" t="s">
        <v>2342</v>
      </c>
      <c r="E18" s="17" t="s">
        <v>2574</v>
      </c>
      <c r="F18" s="17" t="s">
        <v>2598</v>
      </c>
      <c r="G18" s="17" t="s">
        <v>2505</v>
      </c>
      <c r="H18" s="21">
        <v>4</v>
      </c>
      <c r="I18" s="21">
        <v>44</v>
      </c>
      <c r="J18" s="21">
        <v>0</v>
      </c>
    </row>
    <row r="19" spans="1:10" ht="15.75" customHeight="1">
      <c r="A19" s="10">
        <f t="shared" si="0"/>
        <v>15</v>
      </c>
      <c r="B19" s="12" t="s">
        <v>2639</v>
      </c>
      <c r="C19" s="12" t="s">
        <v>2479</v>
      </c>
      <c r="D19" s="18" t="s">
        <v>2342</v>
      </c>
      <c r="E19" s="18" t="s">
        <v>287</v>
      </c>
      <c r="F19" s="18" t="s">
        <v>3115</v>
      </c>
      <c r="G19" s="18" t="s">
        <v>2573</v>
      </c>
      <c r="H19" s="22">
        <v>1</v>
      </c>
      <c r="I19" s="22">
        <v>18</v>
      </c>
      <c r="J19" s="22">
        <v>0</v>
      </c>
    </row>
    <row r="20" spans="1:10" ht="15.75" customHeight="1">
      <c r="A20" s="10">
        <f t="shared" si="0"/>
        <v>14</v>
      </c>
      <c r="B20" s="11" t="s">
        <v>2641</v>
      </c>
      <c r="C20" s="11" t="s">
        <v>2479</v>
      </c>
      <c r="D20" s="17">
        <v>0</v>
      </c>
      <c r="E20" s="17" t="s">
        <v>2391</v>
      </c>
      <c r="F20" s="17" t="s">
        <v>3098</v>
      </c>
      <c r="G20" s="17" t="s">
        <v>2619</v>
      </c>
      <c r="H20" s="21">
        <v>3</v>
      </c>
      <c r="I20" s="21">
        <v>43</v>
      </c>
      <c r="J20" s="21">
        <v>0</v>
      </c>
    </row>
    <row r="21" spans="1:10" ht="15.75" customHeight="1">
      <c r="A21" s="10">
        <f t="shared" si="0"/>
        <v>13</v>
      </c>
      <c r="B21" s="12" t="s">
        <v>2642</v>
      </c>
      <c r="C21" s="12" t="s">
        <v>2479</v>
      </c>
      <c r="D21" s="18">
        <v>0</v>
      </c>
      <c r="E21" s="18" t="s">
        <v>2574</v>
      </c>
      <c r="F21" s="18" t="s">
        <v>3116</v>
      </c>
      <c r="G21" s="18" t="s">
        <v>2500</v>
      </c>
      <c r="H21" s="22">
        <v>5</v>
      </c>
      <c r="I21" s="22">
        <v>52</v>
      </c>
      <c r="J21" s="22">
        <v>1</v>
      </c>
    </row>
    <row r="22" spans="1:10" ht="15.75" customHeight="1">
      <c r="A22" s="10">
        <f t="shared" si="0"/>
        <v>12</v>
      </c>
      <c r="B22" s="11" t="s">
        <v>2646</v>
      </c>
      <c r="C22" s="11" t="s">
        <v>2479</v>
      </c>
      <c r="D22" s="17">
        <v>0</v>
      </c>
      <c r="E22" s="17" t="s">
        <v>2410</v>
      </c>
      <c r="F22" s="17" t="s">
        <v>3117</v>
      </c>
      <c r="G22" s="17" t="s">
        <v>2619</v>
      </c>
      <c r="H22" s="21">
        <v>5</v>
      </c>
      <c r="I22" s="21">
        <v>43</v>
      </c>
      <c r="J22" s="21">
        <v>0</v>
      </c>
    </row>
    <row r="23" spans="1:10" ht="15.75" customHeight="1">
      <c r="A23" s="10">
        <f t="shared" si="0"/>
        <v>11</v>
      </c>
      <c r="B23" s="12" t="s">
        <v>2649</v>
      </c>
      <c r="C23" s="12" t="s">
        <v>2479</v>
      </c>
      <c r="D23" s="18">
        <v>0</v>
      </c>
      <c r="E23" s="18" t="s">
        <v>2468</v>
      </c>
      <c r="F23" s="18" t="s">
        <v>2935</v>
      </c>
      <c r="G23" s="18" t="s">
        <v>2464</v>
      </c>
      <c r="H23" s="22">
        <v>2</v>
      </c>
      <c r="I23" s="22">
        <v>9</v>
      </c>
      <c r="J23" s="22">
        <v>0</v>
      </c>
    </row>
    <row r="24" spans="1:10" ht="15.75" customHeight="1">
      <c r="A24" s="10">
        <f t="shared" si="0"/>
        <v>10</v>
      </c>
      <c r="B24" s="11" t="s">
        <v>2888</v>
      </c>
      <c r="C24" s="11" t="s">
        <v>2479</v>
      </c>
      <c r="D24" s="17" t="s">
        <v>2342</v>
      </c>
      <c r="E24" s="17" t="s">
        <v>2558</v>
      </c>
      <c r="F24" s="17" t="s">
        <v>2360</v>
      </c>
      <c r="G24" s="17" t="s">
        <v>2753</v>
      </c>
      <c r="H24" s="21">
        <v>6</v>
      </c>
      <c r="I24" s="21">
        <v>50</v>
      </c>
      <c r="J24" s="21">
        <v>0</v>
      </c>
    </row>
    <row r="25" spans="1:10" ht="15.75" customHeight="1">
      <c r="A25" s="10">
        <f t="shared" si="0"/>
        <v>9</v>
      </c>
      <c r="B25" s="12" t="s">
        <v>2651</v>
      </c>
      <c r="C25" s="12" t="s">
        <v>2479</v>
      </c>
      <c r="D25" s="18" t="s">
        <v>2342</v>
      </c>
      <c r="E25" s="18" t="s">
        <v>2494</v>
      </c>
      <c r="F25" s="18" t="s">
        <v>3118</v>
      </c>
      <c r="G25" s="18" t="s">
        <v>2761</v>
      </c>
      <c r="H25" s="22">
        <v>4</v>
      </c>
      <c r="I25" s="22">
        <v>48</v>
      </c>
      <c r="J25" s="22">
        <v>1</v>
      </c>
    </row>
    <row r="26" spans="1:10" ht="15.75" customHeight="1">
      <c r="A26" s="10">
        <f t="shared" si="0"/>
        <v>8</v>
      </c>
      <c r="B26" s="11" t="s">
        <v>2653</v>
      </c>
      <c r="C26" s="11" t="s">
        <v>2479</v>
      </c>
      <c r="D26" s="17" t="s">
        <v>2342</v>
      </c>
      <c r="E26" s="17" t="s">
        <v>2383</v>
      </c>
      <c r="F26" s="17" t="s">
        <v>2469</v>
      </c>
      <c r="G26" s="17" t="s">
        <v>2530</v>
      </c>
      <c r="H26" s="21">
        <v>3</v>
      </c>
      <c r="I26" s="21">
        <v>22</v>
      </c>
      <c r="J26" s="21">
        <v>1</v>
      </c>
    </row>
    <row r="27" spans="1:10" ht="15.75" customHeight="1">
      <c r="A27" s="10">
        <f t="shared" si="0"/>
        <v>7</v>
      </c>
      <c r="B27" s="12" t="s">
        <v>2851</v>
      </c>
      <c r="C27" s="12" t="s">
        <v>2479</v>
      </c>
      <c r="D27" s="18">
        <v>0</v>
      </c>
      <c r="E27" s="18" t="s">
        <v>2474</v>
      </c>
      <c r="F27" s="18" t="s">
        <v>3119</v>
      </c>
      <c r="G27" s="18" t="s">
        <v>2524</v>
      </c>
      <c r="H27" s="22">
        <v>2</v>
      </c>
      <c r="I27" s="22">
        <v>38</v>
      </c>
      <c r="J27" s="22">
        <v>0</v>
      </c>
    </row>
    <row r="28" spans="1:10" ht="15.75" customHeight="1">
      <c r="A28" s="10">
        <f t="shared" si="0"/>
        <v>6</v>
      </c>
      <c r="B28" s="11" t="s">
        <v>2654</v>
      </c>
      <c r="C28" s="11" t="s">
        <v>2479</v>
      </c>
      <c r="D28" s="17" t="s">
        <v>2342</v>
      </c>
      <c r="E28" s="17" t="s">
        <v>2548</v>
      </c>
      <c r="F28" s="17" t="s">
        <v>2783</v>
      </c>
      <c r="G28" s="17" t="s">
        <v>2432</v>
      </c>
      <c r="H28" s="21">
        <v>4</v>
      </c>
      <c r="I28" s="21">
        <v>36</v>
      </c>
      <c r="J28" s="21">
        <v>1</v>
      </c>
    </row>
    <row r="29" spans="1:10" ht="15.75" customHeight="1">
      <c r="A29" s="10">
        <f t="shared" si="0"/>
        <v>5</v>
      </c>
      <c r="B29" s="12" t="s">
        <v>2656</v>
      </c>
      <c r="C29" s="12" t="s">
        <v>2479</v>
      </c>
      <c r="D29" s="18">
        <v>0</v>
      </c>
      <c r="E29" s="18" t="s">
        <v>2494</v>
      </c>
      <c r="F29" s="18" t="s">
        <v>2918</v>
      </c>
      <c r="G29" s="18" t="s">
        <v>2860</v>
      </c>
      <c r="H29" s="22">
        <v>7</v>
      </c>
      <c r="I29" s="22">
        <v>54</v>
      </c>
      <c r="J29" s="22">
        <v>0</v>
      </c>
    </row>
    <row r="30" spans="1:10" ht="15.75" customHeight="1">
      <c r="A30" s="10">
        <f t="shared" si="0"/>
        <v>4</v>
      </c>
      <c r="B30" s="11" t="s">
        <v>2657</v>
      </c>
      <c r="C30" s="11" t="s">
        <v>2479</v>
      </c>
      <c r="D30" s="17">
        <v>0</v>
      </c>
      <c r="E30" s="17" t="s">
        <v>2395</v>
      </c>
      <c r="F30" s="17" t="s">
        <v>2492</v>
      </c>
      <c r="G30" s="17" t="s">
        <v>2719</v>
      </c>
      <c r="H30" s="21">
        <v>7</v>
      </c>
      <c r="I30" s="21">
        <v>68</v>
      </c>
      <c r="J30" s="21">
        <v>0</v>
      </c>
    </row>
    <row r="31" spans="1:10" ht="15.75" customHeight="1">
      <c r="A31" s="10">
        <f t="shared" si="0"/>
        <v>3</v>
      </c>
      <c r="B31" s="12" t="s">
        <v>2659</v>
      </c>
      <c r="C31" s="12" t="s">
        <v>2479</v>
      </c>
      <c r="D31" s="18" t="s">
        <v>2342</v>
      </c>
      <c r="E31" s="18" t="s">
        <v>2341</v>
      </c>
      <c r="F31" s="18" t="s">
        <v>3120</v>
      </c>
      <c r="G31" s="18" t="s">
        <v>2569</v>
      </c>
      <c r="H31" s="22">
        <v>2</v>
      </c>
      <c r="I31" s="22">
        <v>30</v>
      </c>
      <c r="J31" s="22">
        <v>0</v>
      </c>
    </row>
    <row r="32" spans="1:10" ht="15.75" customHeight="1">
      <c r="A32" s="10">
        <f t="shared" si="0"/>
        <v>2</v>
      </c>
      <c r="B32" s="11" t="s">
        <v>2853</v>
      </c>
      <c r="C32" s="11" t="s">
        <v>2479</v>
      </c>
      <c r="D32" s="17" t="s">
        <v>2342</v>
      </c>
      <c r="E32" s="17" t="s">
        <v>2474</v>
      </c>
      <c r="F32" s="17" t="s">
        <v>2691</v>
      </c>
      <c r="G32" s="17" t="s">
        <v>2799</v>
      </c>
      <c r="H32" s="21">
        <v>0</v>
      </c>
      <c r="I32" s="21">
        <v>0</v>
      </c>
      <c r="J32" s="21">
        <v>0</v>
      </c>
    </row>
    <row r="33" spans="1:10" ht="15.75" customHeight="1">
      <c r="A33" s="10">
        <f t="shared" si="0"/>
        <v>1</v>
      </c>
      <c r="B33" s="12" t="s">
        <v>2661</v>
      </c>
      <c r="C33" s="12" t="s">
        <v>2479</v>
      </c>
      <c r="D33" s="18">
        <v>0</v>
      </c>
      <c r="E33" s="18" t="s">
        <v>2420</v>
      </c>
      <c r="F33" s="18" t="s">
        <v>3118</v>
      </c>
      <c r="G33" s="18" t="s">
        <v>2567</v>
      </c>
      <c r="H33" s="22">
        <v>5</v>
      </c>
      <c r="I33" s="22">
        <v>47</v>
      </c>
      <c r="J33" s="22">
        <v>1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3155">
    <outlinePr summaryBelow="0" summaryRight="0"/>
  </sheetPr>
  <dimension ref="A1:Q1002"/>
  <sheetViews>
    <sheetView workbookViewId="0">
      <selection activeCell="I11" sqref="I11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2.5</v>
      </c>
      <c r="I2" s="2">
        <v>28.5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0.9</v>
      </c>
      <c r="I3" s="7">
        <f>COUNTIFS($A$12:$A$99,"&lt;="&amp;$B$2,$H$12:$H$99,"&gt;-1",I12:I99,"&lt;"&amp;I$2)/COUNTIFS($H$12:$H$99,"&gt;-1",$A$12:$A$99,"&lt;="&amp;$B$2,I$12:I$99,"&lt;&gt;"&amp;I$2)</f>
        <v>0.7</v>
      </c>
      <c r="J3" s="7">
        <f>COUNTIFS($A$12:$A$99,"&lt;="&amp;$B$2,$H$12:$H$99,"&gt;-1",J12:J99,"&lt;"&amp;J$2)/COUNTIFS($H$12:$H$99,"&gt;-1",$A$12:$A$99,"&lt;="&amp;$B$2,J$12:J$99,"&lt;&gt;"&amp;J$2)</f>
        <v>0.7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-899.99999999999955</v>
      </c>
      <c r="I4" s="8">
        <f>IF(I3&gt;0.5, 100/(1-1/I3),100/I3-100)</f>
        <v>-233.33333333333331</v>
      </c>
      <c r="J4" s="8">
        <f>IF(J3&gt;0.5, 100/(1-1/J3),100/J3-100)</f>
        <v>-233.33333333333331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0.83333333333333337</v>
      </c>
      <c r="I5" s="7">
        <f>COUNTIFS($A$12:$A$99,"&lt;="&amp;$B$2,$H$12:$H$99,"&gt;-1",$D$12:$D$99,"@*",I$12:I$99,"&lt;"&amp;I$2)/COUNTIFS($A$12:$A$99,"&lt;="&amp;$B$2,$H$12:$H$99,"&gt;-1",$D$12:$D$99,"@*",I$12:I$99,"&lt;&gt;"&amp;I$2)</f>
        <v>0.83333333333333337</v>
      </c>
      <c r="J5" s="7">
        <f>COUNTIFS($A$12:$A$99,"&lt;="&amp;$B$2,$H$12:$H$99,"&gt;-1",$D$12:$D$99,"@*",J$12:J$99,"&lt;"&amp;J$2)/COUNTIFS($A$12:$A$99,"&lt;="&amp;$B$2,$H$12:$H$99,"&gt;-1",$D$12:$D$99,"@*",J$12:J$99,"&lt;&gt;"&amp;J$2)</f>
        <v>0.66666666666666663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-500.00000000000011</v>
      </c>
      <c r="I6" s="8">
        <f>IF(I5&gt;0.5, 100/(1-1/I5),100/I5-100)</f>
        <v>-500.00000000000011</v>
      </c>
      <c r="J6" s="8">
        <f>IF(J5&gt;0.5, 100/(1-1/J5),100/J5-100)</f>
        <v>-200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0.5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0.75</v>
      </c>
    </row>
    <row r="8" spans="1:17" ht="15.75" customHeight="1">
      <c r="A8" s="1"/>
      <c r="B8" t="s">
        <v>745</v>
      </c>
      <c r="D8" s="8"/>
      <c r="G8" s="3" t="s">
        <v>2318</v>
      </c>
      <c r="H8" s="8" t="e">
        <f>IF(H7&gt;0.5, 100/(1-1/H7),100/H7-100)</f>
        <v>#DIV/0!</v>
      </c>
      <c r="I8" s="8">
        <f>IF(I7&gt;0.5, 100/(1-1/I7),100/I7-100)</f>
        <v>100</v>
      </c>
      <c r="J8" s="8">
        <f>IF(J7&gt;0.5, 100/(1-1/J7),100/J7-100)</f>
        <v>-300.00000000000006</v>
      </c>
    </row>
    <row r="9" spans="1:17" ht="15.75" customHeight="1">
      <c r="A9" s="1"/>
      <c r="B9" s="1" t="s">
        <v>3126</v>
      </c>
      <c r="C9" s="1"/>
      <c r="D9" s="14"/>
      <c r="E9" s="14"/>
      <c r="F9" s="14"/>
      <c r="G9" s="23" t="s">
        <v>2321</v>
      </c>
      <c r="H9" s="24">
        <f>INDEX(espn!$I:$I,MATCH(B8,espn!$A:$A,0),1)</f>
        <v>2</v>
      </c>
      <c r="I9" s="24">
        <f>INDEX(espn!$J:$J,MATCH(B8,espn!$A:$A,0),1)</f>
        <v>25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2470</v>
      </c>
      <c r="C12" s="11" t="s">
        <v>2479</v>
      </c>
      <c r="D12" s="17" t="s">
        <v>2342</v>
      </c>
      <c r="E12" s="17" t="s">
        <v>2468</v>
      </c>
      <c r="F12" s="17" t="s">
        <v>2622</v>
      </c>
      <c r="G12" s="17" t="s">
        <v>2524</v>
      </c>
      <c r="H12" s="21">
        <v>3</v>
      </c>
      <c r="I12" s="21">
        <v>49</v>
      </c>
      <c r="J12" s="21">
        <v>0</v>
      </c>
    </row>
    <row r="13" spans="1:17" ht="15.75" customHeight="1">
      <c r="A13" s="10">
        <f t="shared" si="0"/>
        <v>21</v>
      </c>
      <c r="B13" s="12" t="s">
        <v>2471</v>
      </c>
      <c r="C13" s="12" t="s">
        <v>2479</v>
      </c>
      <c r="D13" s="18" t="s">
        <v>2342</v>
      </c>
      <c r="E13" s="18" t="s">
        <v>2474</v>
      </c>
      <c r="F13" s="18" t="s">
        <v>2723</v>
      </c>
      <c r="G13" s="18" t="s">
        <v>2526</v>
      </c>
      <c r="H13" s="22">
        <v>3</v>
      </c>
      <c r="I13" s="22">
        <v>98</v>
      </c>
      <c r="J13" s="22">
        <v>1</v>
      </c>
    </row>
    <row r="14" spans="1:17" ht="15.75" customHeight="1">
      <c r="A14" s="10">
        <f t="shared" si="0"/>
        <v>20</v>
      </c>
      <c r="B14" s="11" t="s">
        <v>2412</v>
      </c>
      <c r="C14" s="11" t="s">
        <v>2479</v>
      </c>
      <c r="D14" s="17">
        <v>0</v>
      </c>
      <c r="E14" s="17" t="s">
        <v>2468</v>
      </c>
      <c r="F14" s="17" t="s">
        <v>2591</v>
      </c>
      <c r="G14" s="17" t="s">
        <v>2464</v>
      </c>
      <c r="H14" s="21">
        <v>4</v>
      </c>
      <c r="I14" s="21">
        <v>111</v>
      </c>
      <c r="J14" s="21">
        <v>1</v>
      </c>
    </row>
    <row r="15" spans="1:17" ht="15.75" customHeight="1">
      <c r="A15" s="10">
        <f t="shared" si="0"/>
        <v>19</v>
      </c>
      <c r="B15" s="12" t="s">
        <v>2414</v>
      </c>
      <c r="C15" s="12" t="s">
        <v>2479</v>
      </c>
      <c r="D15" s="18" t="s">
        <v>2342</v>
      </c>
      <c r="E15" s="18" t="s">
        <v>2380</v>
      </c>
      <c r="F15" s="18" t="s">
        <v>2877</v>
      </c>
      <c r="G15" s="18" t="s">
        <v>2464</v>
      </c>
      <c r="H15" s="22">
        <v>4</v>
      </c>
      <c r="I15" s="22">
        <v>33</v>
      </c>
      <c r="J15" s="22">
        <v>0</v>
      </c>
    </row>
    <row r="16" spans="1:17" ht="15.75" customHeight="1">
      <c r="A16" s="10">
        <f t="shared" si="0"/>
        <v>18</v>
      </c>
      <c r="B16" s="11" t="s">
        <v>2417</v>
      </c>
      <c r="C16" s="11" t="s">
        <v>2479</v>
      </c>
      <c r="D16" s="17">
        <v>0</v>
      </c>
      <c r="E16" s="17" t="s">
        <v>2341</v>
      </c>
      <c r="F16" s="17" t="s">
        <v>3122</v>
      </c>
      <c r="G16" s="17" t="s">
        <v>2524</v>
      </c>
      <c r="H16" s="21">
        <v>5</v>
      </c>
      <c r="I16" s="21">
        <v>83</v>
      </c>
      <c r="J16" s="21">
        <v>0</v>
      </c>
    </row>
    <row r="17" spans="1:10" ht="15.75" customHeight="1">
      <c r="A17" s="10">
        <f t="shared" si="0"/>
        <v>17</v>
      </c>
      <c r="B17" s="12" t="s">
        <v>2419</v>
      </c>
      <c r="C17" s="12" t="s">
        <v>2479</v>
      </c>
      <c r="D17" s="18" t="s">
        <v>2342</v>
      </c>
      <c r="E17" s="18" t="s">
        <v>2343</v>
      </c>
      <c r="F17" s="18" t="s">
        <v>2348</v>
      </c>
      <c r="G17" s="18" t="s">
        <v>2571</v>
      </c>
      <c r="H17" s="22">
        <v>5</v>
      </c>
      <c r="I17" s="22">
        <v>41</v>
      </c>
      <c r="J17" s="22">
        <v>0</v>
      </c>
    </row>
    <row r="18" spans="1:10" ht="15.75" customHeight="1">
      <c r="A18" s="10">
        <f t="shared" si="0"/>
        <v>16</v>
      </c>
      <c r="B18" s="11" t="s">
        <v>2422</v>
      </c>
      <c r="C18" s="11" t="s">
        <v>2479</v>
      </c>
      <c r="D18" s="17" t="s">
        <v>2342</v>
      </c>
      <c r="E18" s="17" t="s">
        <v>2494</v>
      </c>
      <c r="F18" s="17" t="s">
        <v>2779</v>
      </c>
      <c r="G18" s="17" t="s">
        <v>2523</v>
      </c>
      <c r="H18" s="21">
        <v>0</v>
      </c>
      <c r="I18" s="21">
        <v>0</v>
      </c>
      <c r="J18" s="21">
        <v>0</v>
      </c>
    </row>
    <row r="19" spans="1:10" ht="15.75" customHeight="1">
      <c r="A19" s="10">
        <f t="shared" si="0"/>
        <v>15</v>
      </c>
      <c r="B19" s="12" t="s">
        <v>2639</v>
      </c>
      <c r="C19" s="12" t="s">
        <v>2479</v>
      </c>
      <c r="D19" s="18" t="s">
        <v>2342</v>
      </c>
      <c r="E19" s="18" t="s">
        <v>287</v>
      </c>
      <c r="F19" s="18" t="s">
        <v>3115</v>
      </c>
      <c r="G19" s="18" t="s">
        <v>2674</v>
      </c>
      <c r="H19" s="22">
        <v>2</v>
      </c>
      <c r="I19" s="22">
        <v>34</v>
      </c>
      <c r="J19" s="22">
        <v>1</v>
      </c>
    </row>
    <row r="20" spans="1:10" ht="15.75" customHeight="1">
      <c r="A20" s="10">
        <f t="shared" si="0"/>
        <v>14</v>
      </c>
      <c r="B20" s="11" t="s">
        <v>2641</v>
      </c>
      <c r="C20" s="11" t="s">
        <v>2479</v>
      </c>
      <c r="D20" s="17">
        <v>0</v>
      </c>
      <c r="E20" s="17" t="s">
        <v>2391</v>
      </c>
      <c r="F20" s="17" t="s">
        <v>3098</v>
      </c>
      <c r="G20" s="17" t="s">
        <v>2441</v>
      </c>
      <c r="H20" s="21">
        <v>3</v>
      </c>
      <c r="I20" s="21">
        <v>22</v>
      </c>
      <c r="J20" s="21">
        <v>0</v>
      </c>
    </row>
    <row r="21" spans="1:10" ht="15.75" customHeight="1">
      <c r="A21" s="10">
        <f t="shared" si="0"/>
        <v>13</v>
      </c>
      <c r="B21" s="12" t="s">
        <v>2642</v>
      </c>
      <c r="C21" s="12" t="s">
        <v>2479</v>
      </c>
      <c r="D21" s="18">
        <v>0</v>
      </c>
      <c r="E21" s="18" t="s">
        <v>2574</v>
      </c>
      <c r="F21" s="18" t="s">
        <v>3116</v>
      </c>
      <c r="G21" s="18" t="s">
        <v>2729</v>
      </c>
      <c r="H21" s="22">
        <v>5</v>
      </c>
      <c r="I21" s="22">
        <v>36</v>
      </c>
      <c r="J21" s="22">
        <v>0</v>
      </c>
    </row>
    <row r="22" spans="1:10" ht="15.75" customHeight="1">
      <c r="A22" s="10">
        <f t="shared" si="0"/>
        <v>12</v>
      </c>
      <c r="B22" s="11" t="s">
        <v>2646</v>
      </c>
      <c r="C22" s="11" t="s">
        <v>2479</v>
      </c>
      <c r="D22" s="17">
        <v>0</v>
      </c>
      <c r="E22" s="17" t="s">
        <v>2410</v>
      </c>
      <c r="F22" s="17" t="s">
        <v>3117</v>
      </c>
      <c r="G22" s="17" t="s">
        <v>2464</v>
      </c>
      <c r="H22" s="21">
        <v>3</v>
      </c>
      <c r="I22" s="21">
        <v>25</v>
      </c>
      <c r="J22" s="21">
        <v>0</v>
      </c>
    </row>
    <row r="23" spans="1:10" ht="15.75" customHeight="1">
      <c r="A23" s="10">
        <f t="shared" si="0"/>
        <v>11</v>
      </c>
      <c r="B23" s="12" t="s">
        <v>2649</v>
      </c>
      <c r="C23" s="12" t="s">
        <v>2479</v>
      </c>
      <c r="D23" s="18">
        <v>0</v>
      </c>
      <c r="E23" s="18" t="s">
        <v>2468</v>
      </c>
      <c r="F23" s="18" t="s">
        <v>2935</v>
      </c>
      <c r="G23" s="18" t="s">
        <v>2576</v>
      </c>
      <c r="H23" s="22">
        <v>4</v>
      </c>
      <c r="I23" s="22">
        <v>68</v>
      </c>
      <c r="J23" s="22">
        <v>1</v>
      </c>
    </row>
    <row r="24" spans="1:10" ht="15.75" customHeight="1">
      <c r="A24" s="10">
        <f t="shared" si="0"/>
        <v>10</v>
      </c>
      <c r="B24" s="11" t="s">
        <v>2888</v>
      </c>
      <c r="C24" s="11" t="s">
        <v>2479</v>
      </c>
      <c r="D24" s="17" t="s">
        <v>2342</v>
      </c>
      <c r="E24" s="17" t="s">
        <v>2558</v>
      </c>
      <c r="F24" s="17" t="s">
        <v>2360</v>
      </c>
      <c r="G24" s="17" t="s">
        <v>2447</v>
      </c>
      <c r="H24" s="21">
        <v>0</v>
      </c>
      <c r="I24" s="21">
        <v>0</v>
      </c>
      <c r="J24" s="21">
        <v>0</v>
      </c>
    </row>
    <row r="25" spans="1:10" ht="15.75" customHeight="1">
      <c r="A25" s="10">
        <f t="shared" si="0"/>
        <v>9</v>
      </c>
      <c r="B25" s="12" t="s">
        <v>2651</v>
      </c>
      <c r="C25" s="12" t="s">
        <v>2479</v>
      </c>
      <c r="D25" s="18" t="s">
        <v>2342</v>
      </c>
      <c r="E25" s="18" t="s">
        <v>2494</v>
      </c>
      <c r="F25" s="18" t="s">
        <v>3118</v>
      </c>
      <c r="G25" s="18" t="s">
        <v>2460</v>
      </c>
      <c r="H25" s="22">
        <v>0</v>
      </c>
      <c r="I25" s="22">
        <v>0</v>
      </c>
      <c r="J25" s="22">
        <v>0</v>
      </c>
    </row>
    <row r="26" spans="1:10" ht="15.75" customHeight="1">
      <c r="A26" s="10">
        <f t="shared" si="0"/>
        <v>8</v>
      </c>
      <c r="B26" s="11" t="s">
        <v>2653</v>
      </c>
      <c r="C26" s="11" t="s">
        <v>2479</v>
      </c>
      <c r="D26" s="17" t="s">
        <v>2342</v>
      </c>
      <c r="E26" s="17" t="s">
        <v>2383</v>
      </c>
      <c r="F26" s="17" t="s">
        <v>2469</v>
      </c>
      <c r="G26" s="17" t="s">
        <v>2460</v>
      </c>
      <c r="H26" s="21">
        <v>1</v>
      </c>
      <c r="I26" s="21">
        <v>17</v>
      </c>
      <c r="J26" s="21">
        <v>1</v>
      </c>
    </row>
    <row r="27" spans="1:10" ht="15.75" customHeight="1">
      <c r="A27" s="10">
        <f t="shared" si="0"/>
        <v>7</v>
      </c>
      <c r="B27" s="12" t="s">
        <v>2851</v>
      </c>
      <c r="C27" s="12" t="s">
        <v>2479</v>
      </c>
      <c r="D27" s="18">
        <v>0</v>
      </c>
      <c r="E27" s="18" t="s">
        <v>2474</v>
      </c>
      <c r="F27" s="18" t="s">
        <v>3119</v>
      </c>
      <c r="G27" s="18" t="s">
        <v>2679</v>
      </c>
      <c r="H27" s="22">
        <v>2</v>
      </c>
      <c r="I27" s="22">
        <v>30</v>
      </c>
      <c r="J27" s="22">
        <v>0</v>
      </c>
    </row>
    <row r="28" spans="1:10" ht="15.75" customHeight="1">
      <c r="A28" s="10">
        <f t="shared" si="0"/>
        <v>6</v>
      </c>
      <c r="B28" s="11" t="s">
        <v>2654</v>
      </c>
      <c r="C28" s="11" t="s">
        <v>2479</v>
      </c>
      <c r="D28" s="17" t="s">
        <v>2342</v>
      </c>
      <c r="E28" s="17" t="s">
        <v>2548</v>
      </c>
      <c r="F28" s="17" t="s">
        <v>2783</v>
      </c>
      <c r="G28" s="17" t="s">
        <v>2552</v>
      </c>
      <c r="H28" s="21">
        <v>1</v>
      </c>
      <c r="I28" s="21">
        <v>12</v>
      </c>
      <c r="J28" s="21">
        <v>0</v>
      </c>
    </row>
    <row r="29" spans="1:10" ht="15.75" customHeight="1">
      <c r="A29" s="10">
        <f t="shared" si="0"/>
        <v>5</v>
      </c>
      <c r="B29" s="12" t="s">
        <v>2656</v>
      </c>
      <c r="C29" s="12" t="s">
        <v>2479</v>
      </c>
      <c r="D29" s="18">
        <v>0</v>
      </c>
      <c r="E29" s="18" t="s">
        <v>2494</v>
      </c>
      <c r="F29" s="18" t="s">
        <v>2918</v>
      </c>
      <c r="G29" s="18" t="s">
        <v>2385</v>
      </c>
      <c r="H29" s="22">
        <v>2</v>
      </c>
      <c r="I29" s="22">
        <v>19</v>
      </c>
      <c r="J29" s="22">
        <v>0</v>
      </c>
    </row>
    <row r="30" spans="1:10" ht="15.75" customHeight="1">
      <c r="A30" s="10">
        <f t="shared" si="0"/>
        <v>4</v>
      </c>
      <c r="B30" s="11" t="s">
        <v>2657</v>
      </c>
      <c r="C30" s="11" t="s">
        <v>2479</v>
      </c>
      <c r="D30" s="17">
        <v>0</v>
      </c>
      <c r="E30" s="17" t="s">
        <v>2395</v>
      </c>
      <c r="F30" s="17" t="s">
        <v>2492</v>
      </c>
      <c r="G30" s="17" t="s">
        <v>2508</v>
      </c>
      <c r="H30" s="21">
        <v>2</v>
      </c>
      <c r="I30" s="21">
        <v>80</v>
      </c>
      <c r="J30" s="21">
        <v>1</v>
      </c>
    </row>
    <row r="31" spans="1:10" ht="15.75" customHeight="1">
      <c r="A31" s="10">
        <f t="shared" si="0"/>
        <v>3</v>
      </c>
      <c r="B31" s="12" t="s">
        <v>2659</v>
      </c>
      <c r="C31" s="12" t="s">
        <v>2479</v>
      </c>
      <c r="D31" s="18" t="s">
        <v>2342</v>
      </c>
      <c r="E31" s="18" t="s">
        <v>2341</v>
      </c>
      <c r="F31" s="18" t="s">
        <v>3120</v>
      </c>
      <c r="G31" s="18" t="s">
        <v>2567</v>
      </c>
      <c r="H31" s="22">
        <v>3</v>
      </c>
      <c r="I31" s="22">
        <v>29</v>
      </c>
      <c r="J31" s="22">
        <v>1</v>
      </c>
    </row>
    <row r="32" spans="1:10" ht="15.75" customHeight="1">
      <c r="A32" s="10">
        <f t="shared" si="0"/>
        <v>2</v>
      </c>
      <c r="B32" s="11" t="s">
        <v>2853</v>
      </c>
      <c r="C32" s="11" t="s">
        <v>2479</v>
      </c>
      <c r="D32" s="17" t="s">
        <v>2342</v>
      </c>
      <c r="E32" s="17" t="s">
        <v>2474</v>
      </c>
      <c r="F32" s="17" t="s">
        <v>2691</v>
      </c>
      <c r="G32" s="17" t="s">
        <v>2611</v>
      </c>
      <c r="H32" s="21">
        <v>0</v>
      </c>
      <c r="I32" s="21">
        <v>0</v>
      </c>
      <c r="J32" s="21">
        <v>0</v>
      </c>
    </row>
    <row r="33" spans="1:10" ht="15.75" customHeight="1">
      <c r="A33" s="10">
        <f t="shared" si="0"/>
        <v>1</v>
      </c>
      <c r="B33" s="12" t="s">
        <v>2661</v>
      </c>
      <c r="C33" s="12" t="s">
        <v>2479</v>
      </c>
      <c r="D33" s="18">
        <v>0</v>
      </c>
      <c r="E33" s="18" t="s">
        <v>2420</v>
      </c>
      <c r="F33" s="18" t="s">
        <v>3118</v>
      </c>
      <c r="G33" s="18" t="s">
        <v>2429</v>
      </c>
      <c r="H33" s="22">
        <v>2</v>
      </c>
      <c r="I33" s="22">
        <v>20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3156">
    <outlinePr summaryBelow="0" summaryRight="0"/>
  </sheetPr>
  <dimension ref="A1:Q1002"/>
  <sheetViews>
    <sheetView workbookViewId="0">
      <selection activeCell="B8" sqref="B8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4.5</v>
      </c>
      <c r="I2" s="2">
        <v>45.5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0.7</v>
      </c>
      <c r="I3" s="7">
        <f>COUNTIFS($A$12:$A$99,"&lt;="&amp;$B$2,$H$12:$H$99,"&gt;-1",I12:I99,"&lt;"&amp;I$2)/COUNTIFS($H$12:$H$99,"&gt;-1",$A$12:$A$99,"&lt;="&amp;$B$2,I$12:I$99,"&lt;&gt;"&amp;I$2)</f>
        <v>0.4</v>
      </c>
      <c r="J3" s="7">
        <f>COUNTIFS($A$12:$A$99,"&lt;="&amp;$B$2,$H$12:$H$99,"&gt;-1",J12:J99,"&lt;"&amp;J$2)/COUNTIFS($H$12:$H$99,"&gt;-1",$A$12:$A$99,"&lt;="&amp;$B$2,J$12:J$99,"&lt;&gt;"&amp;J$2)</f>
        <v>0.7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-233.33333333333331</v>
      </c>
      <c r="I4" s="8">
        <f>IF(I3&gt;0.5, 100/(1-1/I3),100/I3-100)</f>
        <v>150</v>
      </c>
      <c r="J4" s="8">
        <f>IF(J3&gt;0.5, 100/(1-1/J3),100/J3-100)</f>
        <v>-233.33333333333331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0.66666666666666663</v>
      </c>
      <c r="I5" s="7">
        <f>COUNTIFS($A$12:$A$99,"&lt;="&amp;$B$2,$H$12:$H$99,"&gt;-1",$D$12:$D$99,"@*",I$12:I$99,"&lt;"&amp;I$2)/COUNTIFS($A$12:$A$99,"&lt;="&amp;$B$2,$H$12:$H$99,"&gt;-1",$D$12:$D$99,"@*",I$12:I$99,"&lt;&gt;"&amp;I$2)</f>
        <v>0.5</v>
      </c>
      <c r="J5" s="7">
        <f>COUNTIFS($A$12:$A$99,"&lt;="&amp;$B$2,$H$12:$H$99,"&gt;-1",$D$12:$D$99,"@*",J$12:J$99,"&lt;"&amp;J$2)/COUNTIFS($A$12:$A$99,"&lt;="&amp;$B$2,$H$12:$H$99,"&gt;-1",$D$12:$D$99,"@*",J$12:J$99,"&lt;&gt;"&amp;J$2)</f>
        <v>0.66666666666666663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-200</v>
      </c>
      <c r="I6" s="8">
        <f>IF(I5&gt;0.5, 100/(1-1/I5),100/I5-100)</f>
        <v>100</v>
      </c>
      <c r="J6" s="8">
        <f>IF(J5&gt;0.5, 100/(1-1/J5),100/J5-100)</f>
        <v>-200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0.75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0.25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0.75</v>
      </c>
    </row>
    <row r="8" spans="1:17" ht="15.75" customHeight="1">
      <c r="A8" s="1"/>
      <c r="B8" t="s">
        <v>347</v>
      </c>
      <c r="D8" s="8"/>
      <c r="G8" s="3" t="s">
        <v>2318</v>
      </c>
      <c r="H8" s="8">
        <f>IF(H7&gt;0.5, 100/(1-1/H7),100/H7-100)</f>
        <v>-300.00000000000006</v>
      </c>
      <c r="I8" s="8">
        <f>IF(I7&gt;0.5, 100/(1-1/I7),100/I7-100)</f>
        <v>300</v>
      </c>
      <c r="J8" s="8">
        <f>IF(J7&gt;0.5, 100/(1-1/J7),100/J7-100)</f>
        <v>-300.00000000000006</v>
      </c>
    </row>
    <row r="9" spans="1:17" ht="15.75" customHeight="1">
      <c r="A9" s="1"/>
      <c r="B9" s="1" t="s">
        <v>3127</v>
      </c>
      <c r="C9" s="1"/>
      <c r="D9" s="14"/>
      <c r="E9" s="14"/>
      <c r="F9" s="14"/>
      <c r="G9" s="23" t="s">
        <v>2321</v>
      </c>
      <c r="H9" s="24">
        <f>INDEX(espn!$I:$I,MATCH(B8,espn!$A:$A,0),1)</f>
        <v>3</v>
      </c>
      <c r="I9" s="24">
        <f>INDEX(espn!$J:$J,MATCH(B8,espn!$A:$A,0),1)</f>
        <v>45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15</v>
      </c>
      <c r="B12" s="11" t="s">
        <v>2639</v>
      </c>
      <c r="C12" s="11" t="s">
        <v>2479</v>
      </c>
      <c r="D12" s="17" t="s">
        <v>2342</v>
      </c>
      <c r="E12" s="17" t="s">
        <v>287</v>
      </c>
      <c r="F12" s="17" t="s">
        <v>3115</v>
      </c>
      <c r="G12" s="17" t="s">
        <v>2792</v>
      </c>
      <c r="H12" s="21">
        <v>2</v>
      </c>
      <c r="I12" s="21">
        <v>39</v>
      </c>
      <c r="J12" s="21">
        <v>0</v>
      </c>
    </row>
    <row r="13" spans="1:17" ht="15.75" customHeight="1">
      <c r="A13" s="10">
        <f t="shared" si="0"/>
        <v>14</v>
      </c>
      <c r="B13" s="12" t="s">
        <v>2641</v>
      </c>
      <c r="C13" s="12" t="s">
        <v>2479</v>
      </c>
      <c r="D13" s="18">
        <v>0</v>
      </c>
      <c r="E13" s="18" t="s">
        <v>2391</v>
      </c>
      <c r="F13" s="18" t="s">
        <v>3098</v>
      </c>
      <c r="G13" s="18" t="s">
        <v>2714</v>
      </c>
      <c r="H13" s="22">
        <v>3</v>
      </c>
      <c r="I13" s="22">
        <v>88</v>
      </c>
      <c r="J13" s="22">
        <v>1</v>
      </c>
    </row>
    <row r="14" spans="1:17" ht="15.75" customHeight="1">
      <c r="A14" s="10">
        <f t="shared" si="0"/>
        <v>13</v>
      </c>
      <c r="B14" s="11" t="s">
        <v>2642</v>
      </c>
      <c r="C14" s="11" t="s">
        <v>2479</v>
      </c>
      <c r="D14" s="17">
        <v>0</v>
      </c>
      <c r="E14" s="17" t="s">
        <v>2574</v>
      </c>
      <c r="F14" s="17" t="s">
        <v>3116</v>
      </c>
      <c r="G14" s="17" t="s">
        <v>2571</v>
      </c>
      <c r="H14" s="21">
        <v>1</v>
      </c>
      <c r="I14" s="21">
        <v>24</v>
      </c>
      <c r="J14" s="21">
        <v>0</v>
      </c>
    </row>
    <row r="15" spans="1:17" ht="15.75" customHeight="1">
      <c r="A15" s="10">
        <f t="shared" si="0"/>
        <v>12</v>
      </c>
      <c r="B15" s="12" t="s">
        <v>2646</v>
      </c>
      <c r="C15" s="12" t="s">
        <v>2479</v>
      </c>
      <c r="D15" s="18">
        <v>0</v>
      </c>
      <c r="E15" s="18" t="s">
        <v>2410</v>
      </c>
      <c r="F15" s="18" t="s">
        <v>3117</v>
      </c>
      <c r="G15" s="18" t="s">
        <v>2565</v>
      </c>
      <c r="H15" s="22">
        <v>7</v>
      </c>
      <c r="I15" s="22">
        <v>110</v>
      </c>
      <c r="J15" s="22">
        <v>3</v>
      </c>
    </row>
    <row r="16" spans="1:17" ht="15.75" customHeight="1">
      <c r="A16" s="10">
        <f t="shared" si="0"/>
        <v>11</v>
      </c>
      <c r="B16" s="11" t="s">
        <v>2649</v>
      </c>
      <c r="C16" s="11" t="s">
        <v>2479</v>
      </c>
      <c r="D16" s="17">
        <v>0</v>
      </c>
      <c r="E16" s="17" t="s">
        <v>2468</v>
      </c>
      <c r="F16" s="17" t="s">
        <v>2935</v>
      </c>
      <c r="G16" s="17" t="s">
        <v>2526</v>
      </c>
      <c r="H16" s="21">
        <v>4</v>
      </c>
      <c r="I16" s="21">
        <v>74</v>
      </c>
      <c r="J16" s="21">
        <v>0</v>
      </c>
    </row>
    <row r="17" spans="1:10" ht="15.75" customHeight="1">
      <c r="A17" s="10">
        <f t="shared" si="0"/>
        <v>10</v>
      </c>
      <c r="B17" s="12" t="s">
        <v>2888</v>
      </c>
      <c r="C17" s="12" t="s">
        <v>2479</v>
      </c>
      <c r="D17" s="18" t="s">
        <v>2342</v>
      </c>
      <c r="E17" s="18" t="s">
        <v>2558</v>
      </c>
      <c r="F17" s="18" t="s">
        <v>2360</v>
      </c>
      <c r="G17" s="18" t="s">
        <v>2859</v>
      </c>
      <c r="H17" s="22">
        <v>1</v>
      </c>
      <c r="I17" s="22">
        <v>-2</v>
      </c>
      <c r="J17" s="22">
        <v>0</v>
      </c>
    </row>
    <row r="18" spans="1:10" ht="15.75" customHeight="1">
      <c r="A18" s="10">
        <f t="shared" si="0"/>
        <v>9</v>
      </c>
      <c r="B18" s="11" t="s">
        <v>2651</v>
      </c>
      <c r="C18" s="11" t="s">
        <v>2479</v>
      </c>
      <c r="D18" s="17" t="s">
        <v>2342</v>
      </c>
      <c r="E18" s="17" t="s">
        <v>2494</v>
      </c>
      <c r="F18" s="17" t="s">
        <v>3118</v>
      </c>
      <c r="G18" s="17" t="s">
        <v>2619</v>
      </c>
      <c r="H18" s="21">
        <v>5</v>
      </c>
      <c r="I18" s="21">
        <v>42</v>
      </c>
      <c r="J18" s="21">
        <v>1</v>
      </c>
    </row>
    <row r="19" spans="1:10" ht="15.75" customHeight="1">
      <c r="A19" s="10">
        <f t="shared" si="0"/>
        <v>8</v>
      </c>
      <c r="B19" s="12" t="s">
        <v>2653</v>
      </c>
      <c r="C19" s="12" t="s">
        <v>2479</v>
      </c>
      <c r="D19" s="18" t="s">
        <v>2342</v>
      </c>
      <c r="E19" s="18" t="s">
        <v>2383</v>
      </c>
      <c r="F19" s="18" t="s">
        <v>2469</v>
      </c>
      <c r="G19" s="18" t="s">
        <v>2567</v>
      </c>
      <c r="H19" s="22">
        <v>8</v>
      </c>
      <c r="I19" s="22">
        <v>69</v>
      </c>
      <c r="J19" s="22">
        <v>0</v>
      </c>
    </row>
    <row r="20" spans="1:10" ht="15.75" customHeight="1">
      <c r="A20" s="10">
        <f t="shared" si="0"/>
        <v>7</v>
      </c>
      <c r="B20" s="11" t="s">
        <v>2851</v>
      </c>
      <c r="C20" s="11" t="s">
        <v>2479</v>
      </c>
      <c r="D20" s="17">
        <v>0</v>
      </c>
      <c r="E20" s="17" t="s">
        <v>2474</v>
      </c>
      <c r="F20" s="17" t="s">
        <v>3119</v>
      </c>
      <c r="G20" s="17" t="s">
        <v>2873</v>
      </c>
      <c r="H20" s="21">
        <v>4</v>
      </c>
      <c r="I20" s="21">
        <v>56</v>
      </c>
      <c r="J20" s="21">
        <v>2</v>
      </c>
    </row>
    <row r="21" spans="1:10" ht="15.75" customHeight="1">
      <c r="A21" s="10">
        <f t="shared" si="0"/>
        <v>6</v>
      </c>
      <c r="B21" s="12" t="s">
        <v>2654</v>
      </c>
      <c r="C21" s="12" t="s">
        <v>2479</v>
      </c>
      <c r="D21" s="18" t="s">
        <v>2342</v>
      </c>
      <c r="E21" s="18" t="s">
        <v>2548</v>
      </c>
      <c r="F21" s="18" t="s">
        <v>2783</v>
      </c>
      <c r="G21" s="18" t="s">
        <v>2676</v>
      </c>
      <c r="H21" s="22">
        <v>4</v>
      </c>
      <c r="I21" s="22">
        <v>59</v>
      </c>
      <c r="J21" s="22">
        <v>1</v>
      </c>
    </row>
    <row r="22" spans="1:10" ht="15.75" customHeight="1">
      <c r="A22" s="10">
        <f t="shared" si="0"/>
        <v>5</v>
      </c>
      <c r="B22" s="11" t="s">
        <v>2656</v>
      </c>
      <c r="C22" s="11" t="s">
        <v>2479</v>
      </c>
      <c r="D22" s="17">
        <v>0</v>
      </c>
      <c r="E22" s="17" t="s">
        <v>2494</v>
      </c>
      <c r="F22" s="17" t="s">
        <v>2918</v>
      </c>
      <c r="G22" s="17" t="s">
        <v>2573</v>
      </c>
      <c r="H22" s="21">
        <v>6</v>
      </c>
      <c r="I22" s="21">
        <v>52</v>
      </c>
      <c r="J22" s="21">
        <v>0</v>
      </c>
    </row>
    <row r="23" spans="1:10" ht="15.75" customHeight="1">
      <c r="A23" s="10">
        <f t="shared" si="0"/>
        <v>4</v>
      </c>
      <c r="B23" s="12" t="s">
        <v>2657</v>
      </c>
      <c r="C23" s="12" t="s">
        <v>2479</v>
      </c>
      <c r="D23" s="18">
        <v>0</v>
      </c>
      <c r="E23" s="18" t="s">
        <v>2395</v>
      </c>
      <c r="F23" s="18" t="s">
        <v>2492</v>
      </c>
      <c r="G23" s="18" t="s">
        <v>2375</v>
      </c>
      <c r="H23" s="22">
        <v>2</v>
      </c>
      <c r="I23" s="22">
        <v>38</v>
      </c>
      <c r="J23" s="22">
        <v>0</v>
      </c>
    </row>
    <row r="24" spans="1:10" ht="15.75" customHeight="1">
      <c r="A24" s="10">
        <f t="shared" si="0"/>
        <v>3</v>
      </c>
      <c r="B24" s="11" t="s">
        <v>2659</v>
      </c>
      <c r="C24" s="11" t="s">
        <v>2479</v>
      </c>
      <c r="D24" s="17" t="s">
        <v>2342</v>
      </c>
      <c r="E24" s="17" t="s">
        <v>2341</v>
      </c>
      <c r="F24" s="17" t="s">
        <v>3120</v>
      </c>
      <c r="G24" s="17" t="s">
        <v>2569</v>
      </c>
      <c r="H24" s="21">
        <v>3</v>
      </c>
      <c r="I24" s="21">
        <v>15</v>
      </c>
      <c r="J24" s="21">
        <v>0</v>
      </c>
    </row>
    <row r="25" spans="1:10" ht="15.75" customHeight="1">
      <c r="A25" s="10">
        <f t="shared" si="0"/>
        <v>2</v>
      </c>
      <c r="B25" s="12" t="s">
        <v>2853</v>
      </c>
      <c r="C25" s="12" t="s">
        <v>2479</v>
      </c>
      <c r="D25" s="18" t="s">
        <v>2342</v>
      </c>
      <c r="E25" s="18" t="s">
        <v>2474</v>
      </c>
      <c r="F25" s="18" t="s">
        <v>2691</v>
      </c>
      <c r="G25" s="18" t="s">
        <v>2576</v>
      </c>
      <c r="H25" s="22">
        <v>3</v>
      </c>
      <c r="I25" s="22">
        <v>54</v>
      </c>
      <c r="J25" s="22">
        <v>0</v>
      </c>
    </row>
    <row r="26" spans="1:10" ht="15.75" customHeight="1">
      <c r="A26" s="10">
        <f t="shared" si="0"/>
        <v>1</v>
      </c>
      <c r="B26" s="11" t="s">
        <v>2661</v>
      </c>
      <c r="C26" s="11" t="s">
        <v>2479</v>
      </c>
      <c r="D26" s="17">
        <v>0</v>
      </c>
      <c r="E26" s="17" t="s">
        <v>2420</v>
      </c>
      <c r="F26" s="17" t="s">
        <v>3118</v>
      </c>
      <c r="G26" s="17" t="s">
        <v>2434</v>
      </c>
      <c r="H26" s="21">
        <v>4</v>
      </c>
      <c r="I26" s="21">
        <v>54</v>
      </c>
      <c r="J26" s="21">
        <v>0</v>
      </c>
    </row>
    <row r="27" spans="1:10" ht="15.75" customHeight="1">
      <c r="A27" s="10">
        <f t="shared" si="0"/>
        <v>0</v>
      </c>
      <c r="B27" s="12"/>
      <c r="C27" s="12"/>
      <c r="D27" s="18"/>
      <c r="E27" s="18"/>
      <c r="F27" s="18"/>
      <c r="G27" s="18"/>
      <c r="H27" s="22"/>
      <c r="I27" s="22"/>
      <c r="J27" s="22"/>
    </row>
    <row r="28" spans="1:10" ht="15.75" customHeight="1">
      <c r="A28" s="10">
        <f t="shared" si="0"/>
        <v>0</v>
      </c>
      <c r="B28" s="11"/>
      <c r="C28" s="11"/>
      <c r="D28" s="17"/>
      <c r="E28" s="17"/>
      <c r="F28" s="17"/>
      <c r="G28" s="17"/>
      <c r="H28" s="21"/>
      <c r="I28" s="21"/>
      <c r="J28" s="21"/>
    </row>
    <row r="29" spans="1:10" ht="15.75" customHeight="1">
      <c r="A29" s="10">
        <f t="shared" si="0"/>
        <v>0</v>
      </c>
      <c r="B29" s="12"/>
      <c r="C29" s="12"/>
      <c r="D29" s="18"/>
      <c r="E29" s="18"/>
      <c r="F29" s="18"/>
      <c r="G29" s="18"/>
      <c r="H29" s="22"/>
      <c r="I29" s="22"/>
      <c r="J29" s="22"/>
    </row>
    <row r="30" spans="1:10" ht="15.75" customHeight="1">
      <c r="A30" s="10">
        <f t="shared" si="0"/>
        <v>0</v>
      </c>
      <c r="B30" s="11"/>
      <c r="C30" s="11"/>
      <c r="D30" s="17"/>
      <c r="E30" s="17"/>
      <c r="F30" s="17"/>
      <c r="G30" s="17"/>
      <c r="H30" s="21"/>
      <c r="I30" s="21"/>
      <c r="J30" s="21"/>
    </row>
    <row r="31" spans="1:10" ht="15.75" customHeight="1">
      <c r="A31" s="10">
        <f t="shared" si="0"/>
        <v>0</v>
      </c>
      <c r="B31" s="12"/>
      <c r="C31" s="12"/>
      <c r="D31" s="18"/>
      <c r="E31" s="18"/>
      <c r="F31" s="18"/>
      <c r="G31" s="18"/>
      <c r="H31" s="22"/>
      <c r="I31" s="22"/>
      <c r="J31" s="22"/>
    </row>
    <row r="32" spans="1:10" ht="15.75" customHeight="1">
      <c r="A32" s="10">
        <f t="shared" si="0"/>
        <v>0</v>
      </c>
      <c r="B32" s="11"/>
      <c r="C32" s="11"/>
      <c r="D32" s="17"/>
      <c r="E32" s="17"/>
      <c r="F32" s="17"/>
      <c r="G32" s="17"/>
      <c r="H32" s="21"/>
      <c r="I32" s="21"/>
      <c r="J32" s="21"/>
    </row>
    <row r="33" spans="1:10" ht="15.75" customHeight="1">
      <c r="A33" s="10">
        <f t="shared" si="0"/>
        <v>0</v>
      </c>
      <c r="B33" s="12"/>
      <c r="C33" s="12"/>
      <c r="D33" s="18"/>
      <c r="E33" s="18"/>
      <c r="F33" s="18"/>
      <c r="G33" s="18"/>
      <c r="H33" s="22"/>
      <c r="I33" s="22"/>
      <c r="J33" s="22"/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270">
    <outlinePr summaryBelow="0" summaryRight="0"/>
  </sheetPr>
  <dimension ref="A1:Q1002"/>
  <sheetViews>
    <sheetView workbookViewId="0"/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10.5</v>
      </c>
      <c r="I2" s="5">
        <v>50.5</v>
      </c>
      <c r="J2" s="5">
        <v>0.5</v>
      </c>
      <c r="K2" s="2">
        <v>5</v>
      </c>
      <c r="L2" s="2">
        <v>50.5</v>
      </c>
      <c r="M2" s="2">
        <v>0.5</v>
      </c>
      <c r="N2" s="5">
        <v>100.5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0.8</v>
      </c>
      <c r="I3" s="7">
        <f t="shared" si="1"/>
        <v>0.8</v>
      </c>
      <c r="J3" s="7">
        <f t="shared" si="1"/>
        <v>0.7</v>
      </c>
      <c r="K3" s="7">
        <f t="shared" si="1"/>
        <v>1</v>
      </c>
      <c r="L3" s="7">
        <f t="shared" si="1"/>
        <v>1</v>
      </c>
      <c r="M3" s="7">
        <f t="shared" si="1"/>
        <v>1</v>
      </c>
      <c r="N3" s="7">
        <f t="shared" si="1"/>
        <v>0.9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O4" si="2">IF(H3&gt;0.5, 100/(1-1/H3),100/H3-100)</f>
        <v>-400</v>
      </c>
      <c r="I4" s="8">
        <f t="shared" si="2"/>
        <v>-400</v>
      </c>
      <c r="J4" s="8">
        <f t="shared" si="2"/>
        <v>-233.33333333333331</v>
      </c>
      <c r="K4" s="8" t="e">
        <f t="shared" si="2"/>
        <v>#DIV/0!</v>
      </c>
      <c r="L4" s="8" t="e">
        <f t="shared" si="2"/>
        <v>#DIV/0!</v>
      </c>
      <c r="M4" s="8" t="e">
        <f t="shared" si="2"/>
        <v>#DIV/0!</v>
      </c>
      <c r="N4" s="8">
        <f t="shared" si="2"/>
        <v>-899.99999999999955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0.83333333333333337</v>
      </c>
      <c r="I5" s="7">
        <f t="shared" si="3"/>
        <v>0.83333333333333337</v>
      </c>
      <c r="J5" s="7">
        <f t="shared" si="3"/>
        <v>0.5</v>
      </c>
      <c r="K5" s="7">
        <f t="shared" si="3"/>
        <v>1</v>
      </c>
      <c r="L5" s="7">
        <f t="shared" si="3"/>
        <v>1</v>
      </c>
      <c r="M5" s="7">
        <f t="shared" si="3"/>
        <v>1</v>
      </c>
      <c r="N5" s="7">
        <f t="shared" si="3"/>
        <v>0.83333333333333337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>
        <f t="shared" ref="H6:O6" si="4">IF(H5&gt;0.5, 100/(1-1/H5),100/H5-100)</f>
        <v>-500.00000000000011</v>
      </c>
      <c r="I6" s="8">
        <f t="shared" si="4"/>
        <v>-500.00000000000011</v>
      </c>
      <c r="J6" s="8">
        <f t="shared" si="4"/>
        <v>100</v>
      </c>
      <c r="K6" s="8" t="e">
        <f t="shared" si="4"/>
        <v>#DIV/0!</v>
      </c>
      <c r="L6" s="8" t="e">
        <f t="shared" si="4"/>
        <v>#DIV/0!</v>
      </c>
      <c r="M6" s="8" t="e">
        <f t="shared" si="4"/>
        <v>#DIV/0!</v>
      </c>
      <c r="N6" s="8">
        <f t="shared" si="4"/>
        <v>-500.00000000000011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0.75</v>
      </c>
      <c r="I7" s="7">
        <f t="shared" si="5"/>
        <v>0.75</v>
      </c>
      <c r="J7" s="7">
        <f t="shared" si="5"/>
        <v>1</v>
      </c>
      <c r="K7" s="7">
        <f t="shared" si="5"/>
        <v>1</v>
      </c>
      <c r="L7" s="7">
        <f t="shared" si="5"/>
        <v>1</v>
      </c>
      <c r="M7" s="7">
        <f t="shared" si="5"/>
        <v>1</v>
      </c>
      <c r="N7" s="7">
        <f t="shared" si="5"/>
        <v>1</v>
      </c>
      <c r="O7" s="7">
        <f t="shared" si="5"/>
        <v>1</v>
      </c>
    </row>
    <row r="8" spans="1:17" ht="15.75" customHeight="1">
      <c r="A8" s="1"/>
      <c r="B8" t="s">
        <v>747</v>
      </c>
      <c r="F8" s="8"/>
      <c r="G8" s="3" t="s">
        <v>2318</v>
      </c>
      <c r="H8" s="8">
        <f t="shared" ref="H8:O8" si="6">IF(H7&gt;0.5, 100/(1-1/H7),100/H7-100)</f>
        <v>-300.00000000000006</v>
      </c>
      <c r="I8" s="8">
        <f t="shared" si="6"/>
        <v>-300.00000000000006</v>
      </c>
      <c r="J8" s="8" t="e">
        <f t="shared" si="6"/>
        <v>#DIV/0!</v>
      </c>
      <c r="K8" s="8" t="e">
        <f t="shared" si="6"/>
        <v>#DIV/0!</v>
      </c>
      <c r="L8" s="8" t="e">
        <f t="shared" si="6"/>
        <v>#DIV/0!</v>
      </c>
      <c r="M8" s="8" t="e">
        <f t="shared" si="6"/>
        <v>#DIV/0!</v>
      </c>
      <c r="N8" s="8" t="e">
        <f t="shared" si="6"/>
        <v>#DIV/0!</v>
      </c>
      <c r="O8" s="8" t="e">
        <f t="shared" si="6"/>
        <v>#DIV/0!</v>
      </c>
    </row>
    <row r="9" spans="1:17" ht="15.75" customHeight="1">
      <c r="A9" s="1"/>
      <c r="B9" s="1" t="s">
        <v>3128</v>
      </c>
      <c r="C9" s="1"/>
      <c r="D9" s="14"/>
      <c r="E9" s="14"/>
      <c r="F9" s="14"/>
      <c r="G9" s="23" t="s">
        <v>2321</v>
      </c>
      <c r="H9" s="24">
        <f>INDEX(espn!$F:$F,MATCH(B8,espn!$A:$A,0),1)</f>
        <v>7</v>
      </c>
      <c r="I9" s="24">
        <f>INDEX(espn!$G:$G,MATCH(B8,espn!$A:$A,0),1)</f>
        <v>27</v>
      </c>
      <c r="J9" s="24"/>
      <c r="K9" s="24">
        <f>INDEX(espn!$I:$I,MATCH(B8,espn!$A:$A,0),1)</f>
        <v>1</v>
      </c>
      <c r="L9" s="24">
        <f>INDEX(espn!$J:$J,MATCH(B8,espn!$A:$A,0),1)</f>
        <v>4</v>
      </c>
      <c r="M9" s="24"/>
      <c r="N9" s="24">
        <f>I9+L9</f>
        <v>31</v>
      </c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22</v>
      </c>
      <c r="B12" s="11" t="s">
        <v>2406</v>
      </c>
      <c r="C12" s="11" t="s">
        <v>2479</v>
      </c>
      <c r="D12" s="17">
        <v>0</v>
      </c>
      <c r="E12" s="17" t="s">
        <v>2430</v>
      </c>
      <c r="F12" s="17" t="s">
        <v>2784</v>
      </c>
      <c r="G12" s="17" t="s">
        <v>2799</v>
      </c>
      <c r="H12" s="21">
        <v>5</v>
      </c>
      <c r="I12" s="21">
        <v>13</v>
      </c>
      <c r="J12" s="21">
        <v>0</v>
      </c>
      <c r="K12" s="21">
        <v>0</v>
      </c>
      <c r="L12" s="21">
        <v>0</v>
      </c>
      <c r="M12" s="21">
        <v>0</v>
      </c>
      <c r="N12" s="21">
        <f t="shared" ref="N12:N43" si="8">L12+I12</f>
        <v>13</v>
      </c>
      <c r="O12">
        <f t="shared" ref="O12:O43" si="9">M12+J12</f>
        <v>0</v>
      </c>
    </row>
    <row r="13" spans="1:17" ht="15.75" customHeight="1">
      <c r="A13" s="10">
        <f t="shared" si="7"/>
        <v>21</v>
      </c>
      <c r="B13" s="12" t="s">
        <v>2471</v>
      </c>
      <c r="C13" s="12" t="s">
        <v>2479</v>
      </c>
      <c r="D13" s="18" t="s">
        <v>2342</v>
      </c>
      <c r="E13" s="18" t="s">
        <v>2474</v>
      </c>
      <c r="F13" s="18" t="s">
        <v>2723</v>
      </c>
      <c r="G13" s="18" t="s">
        <v>2805</v>
      </c>
      <c r="H13" s="22">
        <v>21</v>
      </c>
      <c r="I13" s="22">
        <v>98</v>
      </c>
      <c r="J13" s="22">
        <v>0</v>
      </c>
      <c r="K13" s="22">
        <v>1</v>
      </c>
      <c r="L13" s="22">
        <v>5</v>
      </c>
      <c r="M13" s="22">
        <v>0</v>
      </c>
      <c r="N13" s="21">
        <f t="shared" si="8"/>
        <v>103</v>
      </c>
      <c r="O13">
        <f t="shared" si="9"/>
        <v>0</v>
      </c>
    </row>
    <row r="14" spans="1:17" ht="15.75" customHeight="1">
      <c r="A14" s="10">
        <f t="shared" si="7"/>
        <v>20</v>
      </c>
      <c r="B14" s="11" t="s">
        <v>2412</v>
      </c>
      <c r="C14" s="11" t="s">
        <v>2479</v>
      </c>
      <c r="D14" s="17">
        <v>0</v>
      </c>
      <c r="E14" s="17" t="s">
        <v>2468</v>
      </c>
      <c r="F14" s="17" t="s">
        <v>2591</v>
      </c>
      <c r="G14" s="17" t="s">
        <v>2858</v>
      </c>
      <c r="H14" s="21">
        <v>16</v>
      </c>
      <c r="I14" s="21">
        <v>63</v>
      </c>
      <c r="J14" s="21">
        <v>1</v>
      </c>
      <c r="K14" s="21">
        <v>1</v>
      </c>
      <c r="L14" s="21">
        <v>4</v>
      </c>
      <c r="M14" s="21">
        <v>0</v>
      </c>
      <c r="N14" s="21">
        <f t="shared" si="8"/>
        <v>67</v>
      </c>
      <c r="O14">
        <f t="shared" si="9"/>
        <v>1</v>
      </c>
    </row>
    <row r="15" spans="1:17" ht="15.75" customHeight="1">
      <c r="A15" s="10">
        <f t="shared" si="7"/>
        <v>19</v>
      </c>
      <c r="B15" s="12" t="s">
        <v>2414</v>
      </c>
      <c r="C15" s="12" t="s">
        <v>2479</v>
      </c>
      <c r="D15" s="18" t="s">
        <v>2342</v>
      </c>
      <c r="E15" s="18" t="s">
        <v>2380</v>
      </c>
      <c r="F15" s="18" t="s">
        <v>2877</v>
      </c>
      <c r="G15" s="18" t="s">
        <v>2556</v>
      </c>
      <c r="H15" s="22">
        <v>16</v>
      </c>
      <c r="I15" s="22">
        <v>41</v>
      </c>
      <c r="J15" s="22">
        <v>0</v>
      </c>
      <c r="K15" s="22">
        <v>0</v>
      </c>
      <c r="L15" s="22">
        <v>0</v>
      </c>
      <c r="M15" s="22">
        <v>0</v>
      </c>
      <c r="N15" s="21">
        <f t="shared" si="8"/>
        <v>41</v>
      </c>
      <c r="O15">
        <f t="shared" si="9"/>
        <v>0</v>
      </c>
    </row>
    <row r="16" spans="1:17" ht="15.75" customHeight="1">
      <c r="A16" s="10">
        <f t="shared" si="7"/>
        <v>18</v>
      </c>
      <c r="B16" s="11" t="s">
        <v>2417</v>
      </c>
      <c r="C16" s="11" t="s">
        <v>2479</v>
      </c>
      <c r="D16" s="17">
        <v>0</v>
      </c>
      <c r="E16" s="17" t="s">
        <v>2341</v>
      </c>
      <c r="F16" s="17" t="s">
        <v>3122</v>
      </c>
      <c r="G16" s="17" t="s">
        <v>2780</v>
      </c>
      <c r="H16" s="21">
        <v>2</v>
      </c>
      <c r="I16" s="21">
        <v>1</v>
      </c>
      <c r="J16" s="21">
        <v>0</v>
      </c>
      <c r="K16" s="21">
        <v>0</v>
      </c>
      <c r="L16" s="21">
        <v>0</v>
      </c>
      <c r="M16" s="21">
        <v>0</v>
      </c>
      <c r="N16" s="21">
        <f t="shared" si="8"/>
        <v>1</v>
      </c>
      <c r="O16">
        <f t="shared" si="9"/>
        <v>0</v>
      </c>
    </row>
    <row r="17" spans="1:15" ht="15.75" customHeight="1">
      <c r="A17" s="10">
        <f t="shared" si="7"/>
        <v>17</v>
      </c>
      <c r="B17" s="12" t="s">
        <v>2419</v>
      </c>
      <c r="C17" s="12" t="s">
        <v>2479</v>
      </c>
      <c r="D17" s="18" t="s">
        <v>2342</v>
      </c>
      <c r="E17" s="18" t="s">
        <v>2343</v>
      </c>
      <c r="F17" s="18" t="s">
        <v>2348</v>
      </c>
      <c r="G17" s="18" t="s">
        <v>2687</v>
      </c>
      <c r="H17" s="22">
        <v>7</v>
      </c>
      <c r="I17" s="22">
        <v>14</v>
      </c>
      <c r="J17" s="22">
        <v>0</v>
      </c>
      <c r="K17" s="22">
        <v>0</v>
      </c>
      <c r="L17" s="22">
        <v>0</v>
      </c>
      <c r="M17" s="22">
        <v>0</v>
      </c>
      <c r="N17" s="21">
        <f t="shared" si="8"/>
        <v>14</v>
      </c>
      <c r="O17">
        <f t="shared" si="9"/>
        <v>0</v>
      </c>
    </row>
    <row r="18" spans="1:15" ht="15.75" customHeight="1">
      <c r="A18" s="10">
        <f t="shared" si="7"/>
        <v>16</v>
      </c>
      <c r="B18" s="11" t="s">
        <v>2422</v>
      </c>
      <c r="C18" s="11" t="s">
        <v>2479</v>
      </c>
      <c r="D18" s="17" t="s">
        <v>2342</v>
      </c>
      <c r="E18" s="17" t="s">
        <v>2494</v>
      </c>
      <c r="F18" s="17" t="s">
        <v>2779</v>
      </c>
      <c r="G18" s="17" t="s">
        <v>2602</v>
      </c>
      <c r="H18" s="21">
        <v>18</v>
      </c>
      <c r="I18" s="21">
        <v>91</v>
      </c>
      <c r="J18" s="21">
        <v>1</v>
      </c>
      <c r="K18" s="21">
        <v>0</v>
      </c>
      <c r="L18" s="21">
        <v>0</v>
      </c>
      <c r="M18" s="21">
        <v>0</v>
      </c>
      <c r="N18" s="21">
        <f t="shared" si="8"/>
        <v>91</v>
      </c>
      <c r="O18">
        <f t="shared" si="9"/>
        <v>1</v>
      </c>
    </row>
    <row r="19" spans="1:15" ht="15.75" customHeight="1">
      <c r="A19" s="10">
        <f t="shared" si="7"/>
        <v>15</v>
      </c>
      <c r="B19" s="12" t="s">
        <v>2639</v>
      </c>
      <c r="C19" s="12" t="s">
        <v>2479</v>
      </c>
      <c r="D19" s="18" t="s">
        <v>2342</v>
      </c>
      <c r="E19" s="18" t="s">
        <v>287</v>
      </c>
      <c r="F19" s="18" t="s">
        <v>3115</v>
      </c>
      <c r="G19" s="18" t="s">
        <v>2450</v>
      </c>
      <c r="H19" s="22">
        <v>19</v>
      </c>
      <c r="I19" s="22">
        <v>113</v>
      </c>
      <c r="J19" s="22">
        <v>0</v>
      </c>
      <c r="K19" s="22">
        <v>0</v>
      </c>
      <c r="L19" s="22">
        <v>0</v>
      </c>
      <c r="M19" s="22">
        <v>0</v>
      </c>
      <c r="N19" s="21">
        <f t="shared" si="8"/>
        <v>113</v>
      </c>
      <c r="O19">
        <f t="shared" si="9"/>
        <v>0</v>
      </c>
    </row>
    <row r="20" spans="1:15" ht="15.75" customHeight="1">
      <c r="A20" s="10">
        <f t="shared" si="7"/>
        <v>14</v>
      </c>
      <c r="B20" s="11" t="s">
        <v>2641</v>
      </c>
      <c r="C20" s="11" t="s">
        <v>2479</v>
      </c>
      <c r="D20" s="17">
        <v>0</v>
      </c>
      <c r="E20" s="17" t="s">
        <v>2391</v>
      </c>
      <c r="F20" s="17" t="s">
        <v>3098</v>
      </c>
      <c r="G20" s="17" t="s">
        <v>2799</v>
      </c>
      <c r="H20" s="21">
        <v>3</v>
      </c>
      <c r="I20" s="21">
        <v>5</v>
      </c>
      <c r="J20" s="21">
        <v>0</v>
      </c>
      <c r="K20" s="21">
        <v>1</v>
      </c>
      <c r="L20" s="21">
        <v>-4</v>
      </c>
      <c r="M20" s="21">
        <v>0</v>
      </c>
      <c r="N20" s="21">
        <f t="shared" si="8"/>
        <v>1</v>
      </c>
      <c r="O20">
        <f t="shared" si="9"/>
        <v>0</v>
      </c>
    </row>
    <row r="21" spans="1:15" ht="15.75" customHeight="1">
      <c r="A21" s="10">
        <f t="shared" si="7"/>
        <v>13</v>
      </c>
      <c r="B21" s="12" t="s">
        <v>2642</v>
      </c>
      <c r="C21" s="12" t="s">
        <v>2479</v>
      </c>
      <c r="D21" s="18">
        <v>0</v>
      </c>
      <c r="E21" s="18" t="s">
        <v>2574</v>
      </c>
      <c r="F21" s="18" t="s">
        <v>3116</v>
      </c>
      <c r="G21" s="18" t="s">
        <v>2460</v>
      </c>
      <c r="H21" s="22">
        <v>7</v>
      </c>
      <c r="I21" s="22">
        <v>11</v>
      </c>
      <c r="J21" s="22">
        <v>0</v>
      </c>
      <c r="K21" s="22">
        <v>0</v>
      </c>
      <c r="L21" s="22">
        <v>0</v>
      </c>
      <c r="M21" s="22">
        <v>0</v>
      </c>
      <c r="N21" s="21">
        <f t="shared" si="8"/>
        <v>11</v>
      </c>
      <c r="O21">
        <f t="shared" si="9"/>
        <v>0</v>
      </c>
    </row>
    <row r="22" spans="1:15" ht="15.75" customHeight="1">
      <c r="A22" s="10">
        <f t="shared" si="7"/>
        <v>12</v>
      </c>
      <c r="B22" s="11" t="s">
        <v>2646</v>
      </c>
      <c r="C22" s="11" t="s">
        <v>2479</v>
      </c>
      <c r="D22" s="17">
        <v>0</v>
      </c>
      <c r="E22" s="17" t="s">
        <v>2410</v>
      </c>
      <c r="F22" s="17" t="s">
        <v>3117</v>
      </c>
      <c r="G22" s="17" t="s">
        <v>2514</v>
      </c>
      <c r="H22" s="21">
        <v>7</v>
      </c>
      <c r="I22" s="21">
        <v>19</v>
      </c>
      <c r="J22" s="21">
        <v>0</v>
      </c>
      <c r="K22" s="21">
        <v>0</v>
      </c>
      <c r="L22" s="21">
        <v>0</v>
      </c>
      <c r="M22" s="21">
        <v>0</v>
      </c>
      <c r="N22" s="21">
        <f t="shared" si="8"/>
        <v>19</v>
      </c>
      <c r="O22">
        <f t="shared" si="9"/>
        <v>0</v>
      </c>
    </row>
    <row r="23" spans="1:15" ht="15.75" customHeight="1">
      <c r="A23" s="10">
        <f t="shared" si="7"/>
        <v>11</v>
      </c>
      <c r="B23" s="12" t="s">
        <v>2649</v>
      </c>
      <c r="C23" s="12" t="s">
        <v>2479</v>
      </c>
      <c r="D23" s="18">
        <v>0</v>
      </c>
      <c r="E23" s="18" t="s">
        <v>2468</v>
      </c>
      <c r="F23" s="18" t="s">
        <v>2935</v>
      </c>
      <c r="G23" s="18" t="s">
        <v>2632</v>
      </c>
      <c r="H23" s="22">
        <v>6</v>
      </c>
      <c r="I23" s="22">
        <v>17</v>
      </c>
      <c r="J23" s="22">
        <v>1</v>
      </c>
      <c r="K23" s="22">
        <v>1</v>
      </c>
      <c r="L23" s="22">
        <v>4</v>
      </c>
      <c r="M23" s="22">
        <v>0</v>
      </c>
      <c r="N23" s="21">
        <f t="shared" si="8"/>
        <v>21</v>
      </c>
      <c r="O23">
        <f t="shared" si="9"/>
        <v>1</v>
      </c>
    </row>
    <row r="24" spans="1:15" ht="15.75" customHeight="1">
      <c r="A24" s="10">
        <f t="shared" si="7"/>
        <v>10</v>
      </c>
      <c r="B24" s="11" t="s">
        <v>2888</v>
      </c>
      <c r="C24" s="11" t="s">
        <v>2479</v>
      </c>
      <c r="D24" s="17" t="s">
        <v>2342</v>
      </c>
      <c r="E24" s="17" t="s">
        <v>2558</v>
      </c>
      <c r="F24" s="17" t="s">
        <v>2360</v>
      </c>
      <c r="G24" s="17" t="s">
        <v>2643</v>
      </c>
      <c r="H24" s="21">
        <v>2</v>
      </c>
      <c r="I24" s="21">
        <v>2</v>
      </c>
      <c r="J24" s="21">
        <v>1</v>
      </c>
      <c r="K24" s="21">
        <v>0</v>
      </c>
      <c r="L24" s="21">
        <v>0</v>
      </c>
      <c r="M24" s="21">
        <v>0</v>
      </c>
      <c r="N24" s="21">
        <f t="shared" si="8"/>
        <v>2</v>
      </c>
      <c r="O24">
        <f t="shared" si="9"/>
        <v>1</v>
      </c>
    </row>
    <row r="25" spans="1:15" ht="15.75" customHeight="1">
      <c r="A25" s="10">
        <f t="shared" si="7"/>
        <v>9</v>
      </c>
      <c r="B25" s="12" t="s">
        <v>2651</v>
      </c>
      <c r="C25" s="12" t="s">
        <v>2479</v>
      </c>
      <c r="D25" s="18" t="s">
        <v>2342</v>
      </c>
      <c r="E25" s="18" t="s">
        <v>2494</v>
      </c>
      <c r="F25" s="18" t="s">
        <v>3118</v>
      </c>
      <c r="G25" s="18" t="s">
        <v>2405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1">
        <f t="shared" si="8"/>
        <v>0</v>
      </c>
      <c r="O25">
        <f t="shared" si="9"/>
        <v>0</v>
      </c>
    </row>
    <row r="26" spans="1:15" ht="15.75" customHeight="1">
      <c r="A26" s="10">
        <f t="shared" si="7"/>
        <v>8</v>
      </c>
      <c r="B26" s="11" t="s">
        <v>2653</v>
      </c>
      <c r="C26" s="11" t="s">
        <v>2479</v>
      </c>
      <c r="D26" s="17" t="s">
        <v>2342</v>
      </c>
      <c r="E26" s="17" t="s">
        <v>2383</v>
      </c>
      <c r="F26" s="17" t="s">
        <v>2469</v>
      </c>
      <c r="G26" s="17" t="s">
        <v>2401</v>
      </c>
      <c r="H26" s="21">
        <v>3</v>
      </c>
      <c r="I26" s="21">
        <v>1</v>
      </c>
      <c r="J26" s="21">
        <v>0</v>
      </c>
      <c r="K26" s="21">
        <v>0</v>
      </c>
      <c r="L26" s="21">
        <v>0</v>
      </c>
      <c r="M26" s="21">
        <v>0</v>
      </c>
      <c r="N26" s="21">
        <f t="shared" si="8"/>
        <v>1</v>
      </c>
      <c r="O26">
        <f t="shared" si="9"/>
        <v>0</v>
      </c>
    </row>
    <row r="27" spans="1:15" ht="15.75" customHeight="1">
      <c r="A27" s="10">
        <f t="shared" si="7"/>
        <v>7</v>
      </c>
      <c r="B27" s="12" t="s">
        <v>2851</v>
      </c>
      <c r="C27" s="12" t="s">
        <v>2479</v>
      </c>
      <c r="D27" s="18">
        <v>0</v>
      </c>
      <c r="E27" s="18" t="s">
        <v>2474</v>
      </c>
      <c r="F27" s="18" t="s">
        <v>3119</v>
      </c>
      <c r="G27" s="18" t="s">
        <v>2466</v>
      </c>
      <c r="H27" s="22">
        <v>3</v>
      </c>
      <c r="I27" s="22">
        <v>12</v>
      </c>
      <c r="J27" s="22">
        <v>0</v>
      </c>
      <c r="K27" s="22">
        <v>0</v>
      </c>
      <c r="L27" s="22">
        <v>0</v>
      </c>
      <c r="M27" s="22">
        <v>0</v>
      </c>
      <c r="N27" s="21">
        <f t="shared" si="8"/>
        <v>12</v>
      </c>
      <c r="O27">
        <f t="shared" si="9"/>
        <v>0</v>
      </c>
    </row>
    <row r="28" spans="1:15" ht="15.75" customHeight="1">
      <c r="A28" s="10">
        <f t="shared" si="7"/>
        <v>6</v>
      </c>
      <c r="B28" s="11" t="s">
        <v>2654</v>
      </c>
      <c r="C28" s="11" t="s">
        <v>2479</v>
      </c>
      <c r="D28" s="17" t="s">
        <v>2342</v>
      </c>
      <c r="E28" s="17" t="s">
        <v>2548</v>
      </c>
      <c r="F28" s="17" t="s">
        <v>2783</v>
      </c>
      <c r="G28" s="17" t="s">
        <v>2687</v>
      </c>
      <c r="H28" s="21">
        <v>7</v>
      </c>
      <c r="I28" s="21">
        <v>15</v>
      </c>
      <c r="J28" s="21">
        <v>1</v>
      </c>
      <c r="K28" s="21">
        <v>0</v>
      </c>
      <c r="L28" s="21">
        <v>0</v>
      </c>
      <c r="M28" s="21">
        <v>0</v>
      </c>
      <c r="N28" s="21">
        <f t="shared" si="8"/>
        <v>15</v>
      </c>
      <c r="O28">
        <f t="shared" si="9"/>
        <v>1</v>
      </c>
    </row>
    <row r="29" spans="1:15" ht="15.75" customHeight="1">
      <c r="A29" s="10">
        <f t="shared" si="7"/>
        <v>5</v>
      </c>
      <c r="B29" s="12" t="s">
        <v>2656</v>
      </c>
      <c r="C29" s="12" t="s">
        <v>2479</v>
      </c>
      <c r="D29" s="18">
        <v>0</v>
      </c>
      <c r="E29" s="18" t="s">
        <v>2494</v>
      </c>
      <c r="F29" s="18" t="s">
        <v>2918</v>
      </c>
      <c r="G29" s="18" t="s">
        <v>2464</v>
      </c>
      <c r="H29" s="22">
        <v>16</v>
      </c>
      <c r="I29" s="22">
        <v>60</v>
      </c>
      <c r="J29" s="22">
        <v>0</v>
      </c>
      <c r="K29" s="22">
        <v>3</v>
      </c>
      <c r="L29" s="22">
        <v>33</v>
      </c>
      <c r="M29" s="22">
        <v>0</v>
      </c>
      <c r="N29" s="21">
        <f t="shared" si="8"/>
        <v>93</v>
      </c>
      <c r="O29">
        <f t="shared" si="9"/>
        <v>0</v>
      </c>
    </row>
    <row r="30" spans="1:15" ht="15.75" customHeight="1">
      <c r="A30" s="10">
        <f t="shared" si="7"/>
        <v>4</v>
      </c>
      <c r="B30" s="11" t="s">
        <v>2657</v>
      </c>
      <c r="C30" s="11" t="s">
        <v>2479</v>
      </c>
      <c r="D30" s="17">
        <v>0</v>
      </c>
      <c r="E30" s="17" t="s">
        <v>2395</v>
      </c>
      <c r="F30" s="17" t="s">
        <v>2492</v>
      </c>
      <c r="G30" s="17" t="s">
        <v>2534</v>
      </c>
      <c r="H30" s="21">
        <v>8</v>
      </c>
      <c r="I30" s="21">
        <v>5</v>
      </c>
      <c r="J30" s="21">
        <v>0</v>
      </c>
      <c r="K30" s="21">
        <v>2</v>
      </c>
      <c r="L30" s="21">
        <v>5</v>
      </c>
      <c r="M30" s="21">
        <v>0</v>
      </c>
      <c r="N30" s="21">
        <f t="shared" si="8"/>
        <v>10</v>
      </c>
      <c r="O30">
        <f t="shared" si="9"/>
        <v>0</v>
      </c>
    </row>
    <row r="31" spans="1:15" ht="15.75" customHeight="1">
      <c r="A31" s="10">
        <f t="shared" si="7"/>
        <v>3</v>
      </c>
      <c r="B31" s="12" t="s">
        <v>2659</v>
      </c>
      <c r="C31" s="12" t="s">
        <v>2479</v>
      </c>
      <c r="D31" s="18" t="s">
        <v>2342</v>
      </c>
      <c r="E31" s="18" t="s">
        <v>2341</v>
      </c>
      <c r="F31" s="18" t="s">
        <v>3120</v>
      </c>
      <c r="G31" s="18" t="s">
        <v>2427</v>
      </c>
      <c r="H31" s="22">
        <v>3</v>
      </c>
      <c r="I31" s="22">
        <v>14</v>
      </c>
      <c r="J31" s="22">
        <v>0</v>
      </c>
      <c r="K31" s="22">
        <v>0</v>
      </c>
      <c r="L31" s="22">
        <v>0</v>
      </c>
      <c r="M31" s="22">
        <v>0</v>
      </c>
      <c r="N31" s="21">
        <f t="shared" si="8"/>
        <v>14</v>
      </c>
      <c r="O31">
        <f t="shared" si="9"/>
        <v>0</v>
      </c>
    </row>
    <row r="32" spans="1:15" ht="15.75" customHeight="1">
      <c r="A32" s="10">
        <f t="shared" si="7"/>
        <v>2</v>
      </c>
      <c r="B32" s="11" t="s">
        <v>2853</v>
      </c>
      <c r="C32" s="11" t="s">
        <v>2479</v>
      </c>
      <c r="D32" s="17" t="s">
        <v>2342</v>
      </c>
      <c r="E32" s="17" t="s">
        <v>2474</v>
      </c>
      <c r="F32" s="17" t="s">
        <v>2691</v>
      </c>
      <c r="G32" s="17" t="s">
        <v>2526</v>
      </c>
      <c r="H32" s="21">
        <v>18</v>
      </c>
      <c r="I32" s="21">
        <v>84</v>
      </c>
      <c r="J32" s="21">
        <v>1</v>
      </c>
      <c r="K32" s="21">
        <v>3</v>
      </c>
      <c r="L32" s="21">
        <v>23</v>
      </c>
      <c r="M32" s="21">
        <v>0</v>
      </c>
      <c r="N32" s="21">
        <f t="shared" si="8"/>
        <v>107</v>
      </c>
      <c r="O32">
        <f t="shared" si="9"/>
        <v>1</v>
      </c>
    </row>
    <row r="33" spans="1:15" ht="15.75" customHeight="1">
      <c r="A33" s="10">
        <f t="shared" si="7"/>
        <v>1</v>
      </c>
      <c r="B33" s="12" t="s">
        <v>2661</v>
      </c>
      <c r="C33" s="12" t="s">
        <v>2479</v>
      </c>
      <c r="D33" s="18">
        <v>0</v>
      </c>
      <c r="E33" s="18" t="s">
        <v>2420</v>
      </c>
      <c r="F33" s="18" t="s">
        <v>3118</v>
      </c>
      <c r="G33" s="18" t="s">
        <v>2683</v>
      </c>
      <c r="H33" s="22">
        <v>6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1">
        <f t="shared" si="8"/>
        <v>0</v>
      </c>
      <c r="O33">
        <f t="shared" si="9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3157">
    <outlinePr summaryBelow="0" summaryRight="0"/>
  </sheetPr>
  <dimension ref="A1:Q1002"/>
  <sheetViews>
    <sheetView topLeftCell="A8" workbookViewId="0">
      <selection activeCell="I36" sqref="I36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</v>
      </c>
      <c r="I2" s="2">
        <v>13.5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0.9</v>
      </c>
      <c r="J3" s="7">
        <f>COUNTIFS($A$12:$A$99,"&lt;="&amp;$B$2,$H$12:$H$99,"&gt;-1",J12:J99,"&lt;"&amp;J$2)/COUNTIFS($H$12:$H$99,"&gt;-1",$A$12:$A$99,"&lt;="&amp;$B$2,J$12:J$99,"&lt;&gt;"&amp;J$2)</f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>
        <f>IF(I3&gt;0.5, 100/(1-1/I3),100/I3-100)</f>
        <v>-899.99999999999955</v>
      </c>
      <c r="J4" s="8" t="e">
        <f>IF(J3&gt;0.5, 100/(1-1/J3),100/J3-100)</f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0.8</v>
      </c>
      <c r="J5" s="7">
        <f>COUNTIFS($A$12:$A$99,"&lt;="&amp;$B$2,$H$12:$H$99,"&gt;-1",$D$12:$D$99,"@*",J$12:J$99,"&lt;"&amp;J$2)/COUNTIFS($A$12:$A$99,"&lt;="&amp;$B$2,$H$12:$H$99,"&gt;-1",$D$12:$D$99,"@*",J$12:J$99,"&lt;&gt;"&amp;J$2)</f>
        <v>1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>
        <f>IF(I5&gt;0.5, 100/(1-1/I5),100/I5-100)</f>
        <v>-400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1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B8" t="s">
        <v>3129</v>
      </c>
      <c r="D8" s="8"/>
      <c r="G8" s="3" t="s">
        <v>2318</v>
      </c>
      <c r="H8" s="8" t="e">
        <f>IF(H7&gt;0.5, 100/(1-1/H7),100/H7-100)</f>
        <v>#DIV/0!</v>
      </c>
      <c r="I8" s="8" t="e">
        <f>IF(I7&gt;0.5, 100/(1-1/I7),100/I7-100)</f>
        <v>#DIV/0!</v>
      </c>
      <c r="J8" s="8" t="e">
        <f>IF(J7&gt;0.5, 100/(1-1/J7),100/J7-100)</f>
        <v>#DIV/0!</v>
      </c>
    </row>
    <row r="9" spans="1:17" ht="15.75" customHeight="1">
      <c r="A9" s="1"/>
      <c r="B9" s="1" t="s">
        <v>3130</v>
      </c>
      <c r="C9" s="1"/>
      <c r="D9" s="14"/>
      <c r="E9" s="14"/>
      <c r="F9" s="14"/>
      <c r="G9" s="23" t="s">
        <v>2321</v>
      </c>
      <c r="H9" s="24" t="e">
        <f>INDEX(espn!$I:$I,MATCH(B8,espn!$A:$A,0),1)</f>
        <v>#N/A</v>
      </c>
      <c r="I9" s="24" t="e">
        <f>INDEX(espn!$J:$J,MATCH(B8,espn!$A:$A,0),1)</f>
        <v>#N/A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2550</v>
      </c>
      <c r="C12" s="11" t="s">
        <v>2479</v>
      </c>
      <c r="D12" s="17">
        <v>0</v>
      </c>
      <c r="E12" s="17" t="s">
        <v>2548</v>
      </c>
      <c r="F12" s="17" t="s">
        <v>3110</v>
      </c>
      <c r="G12" s="17" t="s">
        <v>2761</v>
      </c>
      <c r="H12" s="21">
        <v>10</v>
      </c>
      <c r="I12" s="21">
        <v>112</v>
      </c>
      <c r="J12" s="21">
        <v>0</v>
      </c>
    </row>
    <row r="13" spans="1:17" ht="15.75" customHeight="1">
      <c r="A13" s="10">
        <f t="shared" si="0"/>
        <v>21</v>
      </c>
      <c r="B13" s="12" t="s">
        <v>2409</v>
      </c>
      <c r="C13" s="12" t="s">
        <v>2479</v>
      </c>
      <c r="D13" s="18">
        <v>0</v>
      </c>
      <c r="E13" s="18" t="s">
        <v>2420</v>
      </c>
      <c r="F13" s="18" t="s">
        <v>2579</v>
      </c>
      <c r="G13" s="18" t="s">
        <v>2567</v>
      </c>
      <c r="H13" s="22">
        <v>5</v>
      </c>
      <c r="I13" s="22">
        <v>30</v>
      </c>
      <c r="J13" s="22">
        <v>1</v>
      </c>
    </row>
    <row r="14" spans="1:17" ht="15.75" customHeight="1">
      <c r="A14" s="10">
        <f t="shared" si="0"/>
        <v>20</v>
      </c>
      <c r="B14" s="11" t="s">
        <v>2481</v>
      </c>
      <c r="C14" s="11" t="s">
        <v>2479</v>
      </c>
      <c r="D14" s="17">
        <v>0</v>
      </c>
      <c r="E14" s="17" t="s">
        <v>2355</v>
      </c>
      <c r="F14" s="17" t="s">
        <v>2785</v>
      </c>
      <c r="G14" s="17" t="s">
        <v>2527</v>
      </c>
      <c r="H14" s="21">
        <v>3</v>
      </c>
      <c r="I14" s="21">
        <v>11</v>
      </c>
      <c r="J14" s="21">
        <v>0</v>
      </c>
    </row>
    <row r="15" spans="1:17" ht="15.75" customHeight="1">
      <c r="A15" s="10">
        <f t="shared" si="0"/>
        <v>19</v>
      </c>
      <c r="B15" s="12" t="s">
        <v>2470</v>
      </c>
      <c r="C15" s="12" t="s">
        <v>2479</v>
      </c>
      <c r="D15" s="18" t="s">
        <v>2342</v>
      </c>
      <c r="E15" s="18" t="s">
        <v>2468</v>
      </c>
      <c r="F15" s="18" t="s">
        <v>2622</v>
      </c>
      <c r="G15" s="18" t="s">
        <v>2758</v>
      </c>
      <c r="H15" s="22">
        <v>3</v>
      </c>
      <c r="I15" s="22">
        <v>33</v>
      </c>
      <c r="J15" s="22">
        <v>0</v>
      </c>
    </row>
    <row r="16" spans="1:17" ht="15.75" customHeight="1">
      <c r="A16" s="10">
        <f t="shared" si="0"/>
        <v>18</v>
      </c>
      <c r="B16" s="11" t="s">
        <v>2471</v>
      </c>
      <c r="C16" s="11" t="s">
        <v>2479</v>
      </c>
      <c r="D16" s="17" t="s">
        <v>2342</v>
      </c>
      <c r="E16" s="17" t="s">
        <v>2474</v>
      </c>
      <c r="F16" s="17" t="s">
        <v>2723</v>
      </c>
      <c r="G16" s="17" t="s">
        <v>2524</v>
      </c>
      <c r="H16" s="21">
        <v>1</v>
      </c>
      <c r="I16" s="21">
        <v>1</v>
      </c>
      <c r="J16" s="21">
        <v>0</v>
      </c>
    </row>
    <row r="17" spans="1:10" ht="15.75" customHeight="1">
      <c r="A17" s="10">
        <f t="shared" si="0"/>
        <v>17</v>
      </c>
      <c r="B17" s="12" t="s">
        <v>2412</v>
      </c>
      <c r="C17" s="12" t="s">
        <v>2479</v>
      </c>
      <c r="D17" s="18">
        <v>0</v>
      </c>
      <c r="E17" s="18" t="s">
        <v>2468</v>
      </c>
      <c r="F17" s="18" t="s">
        <v>2591</v>
      </c>
      <c r="G17" s="18" t="s">
        <v>2530</v>
      </c>
      <c r="H17" s="22">
        <v>3</v>
      </c>
      <c r="I17" s="22">
        <v>21</v>
      </c>
      <c r="J17" s="22">
        <v>0</v>
      </c>
    </row>
    <row r="18" spans="1:10" ht="15.75" customHeight="1">
      <c r="A18" s="10">
        <f t="shared" si="0"/>
        <v>16</v>
      </c>
      <c r="B18" s="11" t="s">
        <v>2414</v>
      </c>
      <c r="C18" s="11" t="s">
        <v>2479</v>
      </c>
      <c r="D18" s="17" t="s">
        <v>2342</v>
      </c>
      <c r="E18" s="17" t="s">
        <v>2380</v>
      </c>
      <c r="F18" s="17" t="s">
        <v>2877</v>
      </c>
      <c r="G18" s="17" t="s">
        <v>2587</v>
      </c>
      <c r="H18" s="21">
        <v>1</v>
      </c>
      <c r="I18" s="21">
        <v>3</v>
      </c>
      <c r="J18" s="21">
        <v>0</v>
      </c>
    </row>
    <row r="19" spans="1:10" ht="15.75" customHeight="1">
      <c r="A19" s="10">
        <f t="shared" si="0"/>
        <v>15</v>
      </c>
      <c r="B19" s="12" t="s">
        <v>2419</v>
      </c>
      <c r="C19" s="12" t="s">
        <v>2479</v>
      </c>
      <c r="D19" s="18" t="s">
        <v>2342</v>
      </c>
      <c r="E19" s="18" t="s">
        <v>2343</v>
      </c>
      <c r="F19" s="18" t="s">
        <v>2348</v>
      </c>
      <c r="G19" s="18" t="s">
        <v>2527</v>
      </c>
      <c r="H19" s="22">
        <v>3</v>
      </c>
      <c r="I19" s="22">
        <v>9</v>
      </c>
      <c r="J19" s="22">
        <v>0</v>
      </c>
    </row>
    <row r="20" spans="1:10" ht="15.75" customHeight="1">
      <c r="A20" s="10">
        <f t="shared" si="0"/>
        <v>14</v>
      </c>
      <c r="B20" s="11" t="s">
        <v>2422</v>
      </c>
      <c r="C20" s="11" t="s">
        <v>2479</v>
      </c>
      <c r="D20" s="17" t="s">
        <v>2342</v>
      </c>
      <c r="E20" s="17" t="s">
        <v>2494</v>
      </c>
      <c r="F20" s="17" t="s">
        <v>2779</v>
      </c>
      <c r="G20" s="17" t="s">
        <v>2523</v>
      </c>
      <c r="H20" s="21">
        <v>2</v>
      </c>
      <c r="I20" s="21">
        <v>19</v>
      </c>
      <c r="J20" s="21">
        <v>0</v>
      </c>
    </row>
    <row r="21" spans="1:10" ht="15.75" customHeight="1">
      <c r="A21" s="10">
        <f t="shared" si="0"/>
        <v>13</v>
      </c>
      <c r="B21" s="12" t="s">
        <v>2639</v>
      </c>
      <c r="C21" s="12" t="s">
        <v>2479</v>
      </c>
      <c r="D21" s="18" t="s">
        <v>2342</v>
      </c>
      <c r="E21" s="18" t="s">
        <v>287</v>
      </c>
      <c r="F21" s="18" t="s">
        <v>3115</v>
      </c>
      <c r="G21" s="18" t="s">
        <v>2580</v>
      </c>
      <c r="H21" s="22">
        <v>1</v>
      </c>
      <c r="I21" s="22">
        <v>3</v>
      </c>
      <c r="J21" s="22">
        <v>0</v>
      </c>
    </row>
    <row r="22" spans="1:10" ht="15.75" customHeight="1">
      <c r="A22" s="10">
        <f t="shared" si="0"/>
        <v>12</v>
      </c>
      <c r="B22" s="11" t="s">
        <v>2641</v>
      </c>
      <c r="C22" s="11" t="s">
        <v>2479</v>
      </c>
      <c r="D22" s="17">
        <v>0</v>
      </c>
      <c r="E22" s="17" t="s">
        <v>2391</v>
      </c>
      <c r="F22" s="17" t="s">
        <v>3098</v>
      </c>
      <c r="G22" s="17" t="s">
        <v>2682</v>
      </c>
      <c r="H22" s="21">
        <v>1</v>
      </c>
      <c r="I22" s="21">
        <v>3</v>
      </c>
      <c r="J22" s="21">
        <v>0</v>
      </c>
    </row>
    <row r="23" spans="1:10" ht="15.75" customHeight="1">
      <c r="A23" s="10">
        <f t="shared" si="0"/>
        <v>11</v>
      </c>
      <c r="B23" s="12" t="s">
        <v>2642</v>
      </c>
      <c r="C23" s="12" t="s">
        <v>2479</v>
      </c>
      <c r="D23" s="18">
        <v>0</v>
      </c>
      <c r="E23" s="18" t="s">
        <v>2574</v>
      </c>
      <c r="F23" s="18" t="s">
        <v>3116</v>
      </c>
      <c r="G23" s="18" t="s">
        <v>2766</v>
      </c>
      <c r="H23" s="22">
        <v>3</v>
      </c>
      <c r="I23" s="22">
        <v>35</v>
      </c>
      <c r="J23" s="22">
        <v>0</v>
      </c>
    </row>
    <row r="24" spans="1:10" ht="15.75" customHeight="1">
      <c r="A24" s="10">
        <f t="shared" si="0"/>
        <v>10</v>
      </c>
      <c r="B24" s="11" t="s">
        <v>2646</v>
      </c>
      <c r="C24" s="11" t="s">
        <v>2479</v>
      </c>
      <c r="D24" s="17">
        <v>0</v>
      </c>
      <c r="E24" s="17" t="s">
        <v>2410</v>
      </c>
      <c r="F24" s="17" t="s">
        <v>3117</v>
      </c>
      <c r="G24" s="17" t="s">
        <v>2389</v>
      </c>
      <c r="H24" s="21">
        <v>1</v>
      </c>
      <c r="I24" s="21">
        <v>4</v>
      </c>
      <c r="J24" s="21">
        <v>0</v>
      </c>
    </row>
    <row r="25" spans="1:10" ht="15.75" customHeight="1">
      <c r="A25" s="10">
        <f t="shared" si="0"/>
        <v>9</v>
      </c>
      <c r="B25" s="12" t="s">
        <v>2649</v>
      </c>
      <c r="C25" s="12" t="s">
        <v>2479</v>
      </c>
      <c r="D25" s="18">
        <v>0</v>
      </c>
      <c r="E25" s="18" t="s">
        <v>2468</v>
      </c>
      <c r="F25" s="18" t="s">
        <v>2935</v>
      </c>
      <c r="G25" s="18" t="s">
        <v>2676</v>
      </c>
      <c r="H25" s="22">
        <v>0</v>
      </c>
      <c r="I25" s="22">
        <v>0</v>
      </c>
      <c r="J25" s="22">
        <v>0</v>
      </c>
    </row>
    <row r="26" spans="1:10" ht="15.75" customHeight="1">
      <c r="A26" s="10">
        <f t="shared" si="0"/>
        <v>8</v>
      </c>
      <c r="B26" s="11" t="s">
        <v>2888</v>
      </c>
      <c r="C26" s="11" t="s">
        <v>2479</v>
      </c>
      <c r="D26" s="17" t="s">
        <v>2342</v>
      </c>
      <c r="E26" s="17" t="s">
        <v>2558</v>
      </c>
      <c r="F26" s="17" t="s">
        <v>2360</v>
      </c>
      <c r="G26" s="17" t="s">
        <v>2375</v>
      </c>
      <c r="H26" s="21">
        <v>2</v>
      </c>
      <c r="I26" s="21">
        <v>14</v>
      </c>
      <c r="J26" s="21">
        <v>0</v>
      </c>
    </row>
    <row r="27" spans="1:10" ht="15.75" customHeight="1">
      <c r="A27" s="10">
        <f t="shared" si="0"/>
        <v>7</v>
      </c>
      <c r="B27" s="12" t="s">
        <v>2651</v>
      </c>
      <c r="C27" s="12" t="s">
        <v>2479</v>
      </c>
      <c r="D27" s="18" t="s">
        <v>2342</v>
      </c>
      <c r="E27" s="18" t="s">
        <v>2494</v>
      </c>
      <c r="F27" s="18" t="s">
        <v>3118</v>
      </c>
      <c r="G27" s="18" t="s">
        <v>2381</v>
      </c>
      <c r="H27" s="22">
        <v>0</v>
      </c>
      <c r="I27" s="22">
        <v>0</v>
      </c>
      <c r="J27" s="22">
        <v>0</v>
      </c>
    </row>
    <row r="28" spans="1:10" ht="15.75" customHeight="1">
      <c r="A28" s="10">
        <f t="shared" si="0"/>
        <v>6</v>
      </c>
      <c r="B28" s="11" t="s">
        <v>2653</v>
      </c>
      <c r="C28" s="11" t="s">
        <v>2479</v>
      </c>
      <c r="D28" s="17" t="s">
        <v>2342</v>
      </c>
      <c r="E28" s="17" t="s">
        <v>2383</v>
      </c>
      <c r="F28" s="17" t="s">
        <v>2469</v>
      </c>
      <c r="G28" s="17" t="s">
        <v>2364</v>
      </c>
      <c r="H28" s="21">
        <v>1</v>
      </c>
      <c r="I28" s="21">
        <v>2</v>
      </c>
      <c r="J28" s="21">
        <v>0</v>
      </c>
    </row>
    <row r="29" spans="1:10" ht="15.75" customHeight="1">
      <c r="A29" s="10">
        <f t="shared" si="0"/>
        <v>5</v>
      </c>
      <c r="B29" s="12" t="s">
        <v>2656</v>
      </c>
      <c r="C29" s="12" t="s">
        <v>2479</v>
      </c>
      <c r="D29" s="18">
        <v>0</v>
      </c>
      <c r="E29" s="18" t="s">
        <v>2494</v>
      </c>
      <c r="F29" s="18" t="s">
        <v>2918</v>
      </c>
      <c r="G29" s="18" t="s">
        <v>2536</v>
      </c>
      <c r="H29" s="22">
        <v>0</v>
      </c>
      <c r="I29" s="22">
        <v>0</v>
      </c>
      <c r="J29" s="22">
        <v>0</v>
      </c>
    </row>
    <row r="30" spans="1:10" ht="15.75" customHeight="1">
      <c r="A30" s="10">
        <f t="shared" si="0"/>
        <v>4</v>
      </c>
      <c r="B30" s="11" t="s">
        <v>2657</v>
      </c>
      <c r="C30" s="11" t="s">
        <v>2479</v>
      </c>
      <c r="D30" s="17">
        <v>0</v>
      </c>
      <c r="E30" s="17" t="s">
        <v>2395</v>
      </c>
      <c r="F30" s="17" t="s">
        <v>2492</v>
      </c>
      <c r="G30" s="17" t="s">
        <v>2536</v>
      </c>
      <c r="H30" s="21">
        <v>0</v>
      </c>
      <c r="I30" s="21">
        <v>0</v>
      </c>
      <c r="J30" s="21">
        <v>0</v>
      </c>
    </row>
    <row r="31" spans="1:10" ht="15.75" customHeight="1">
      <c r="A31" s="10">
        <f t="shared" si="0"/>
        <v>3</v>
      </c>
      <c r="B31" s="12" t="s">
        <v>2659</v>
      </c>
      <c r="C31" s="12" t="s">
        <v>2479</v>
      </c>
      <c r="D31" s="18" t="s">
        <v>2342</v>
      </c>
      <c r="E31" s="18" t="s">
        <v>2341</v>
      </c>
      <c r="F31" s="18" t="s">
        <v>3120</v>
      </c>
      <c r="G31" s="18" t="s">
        <v>2385</v>
      </c>
      <c r="H31" s="22">
        <v>0</v>
      </c>
      <c r="I31" s="22">
        <v>0</v>
      </c>
      <c r="J31" s="22">
        <v>0</v>
      </c>
    </row>
    <row r="32" spans="1:10" ht="15.75" customHeight="1">
      <c r="A32" s="10">
        <f t="shared" si="0"/>
        <v>2</v>
      </c>
      <c r="B32" s="11" t="s">
        <v>2853</v>
      </c>
      <c r="C32" s="11" t="s">
        <v>2479</v>
      </c>
      <c r="D32" s="17" t="s">
        <v>2342</v>
      </c>
      <c r="E32" s="17" t="s">
        <v>2474</v>
      </c>
      <c r="F32" s="17" t="s">
        <v>2691</v>
      </c>
      <c r="G32" s="17" t="s">
        <v>2432</v>
      </c>
      <c r="H32" s="21">
        <v>0</v>
      </c>
      <c r="I32" s="21">
        <v>0</v>
      </c>
      <c r="J32" s="21">
        <v>0</v>
      </c>
    </row>
    <row r="33" spans="1:10" ht="15.75" customHeight="1">
      <c r="A33" s="10">
        <f t="shared" si="0"/>
        <v>1</v>
      </c>
      <c r="B33" s="12" t="s">
        <v>2661</v>
      </c>
      <c r="C33" s="12" t="s">
        <v>2479</v>
      </c>
      <c r="D33" s="18">
        <v>0</v>
      </c>
      <c r="E33" s="18" t="s">
        <v>2420</v>
      </c>
      <c r="F33" s="18" t="s">
        <v>3118</v>
      </c>
      <c r="G33" s="18" t="s">
        <v>2538</v>
      </c>
      <c r="H33" s="22">
        <v>1</v>
      </c>
      <c r="I33" s="22">
        <v>5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271">
    <outlinePr summaryBelow="0" summaryRight="0"/>
  </sheetPr>
  <dimension ref="A1:Q1002"/>
  <sheetViews>
    <sheetView topLeftCell="A5" workbookViewId="0"/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10.5</v>
      </c>
      <c r="I2" s="5">
        <v>50.5</v>
      </c>
      <c r="J2" s="5">
        <v>0.5</v>
      </c>
      <c r="K2" s="2">
        <v>5</v>
      </c>
      <c r="L2" s="2">
        <v>50.5</v>
      </c>
      <c r="M2" s="2">
        <v>0.5</v>
      </c>
      <c r="N2" s="5">
        <v>100.5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1</v>
      </c>
      <c r="I3" s="7">
        <f t="shared" si="1"/>
        <v>1</v>
      </c>
      <c r="J3" s="7">
        <f t="shared" si="1"/>
        <v>1</v>
      </c>
      <c r="K3" s="7">
        <f t="shared" si="1"/>
        <v>1</v>
      </c>
      <c r="L3" s="7">
        <f t="shared" si="1"/>
        <v>1</v>
      </c>
      <c r="M3" s="7">
        <f t="shared" si="1"/>
        <v>1</v>
      </c>
      <c r="N3" s="7">
        <f t="shared" si="1"/>
        <v>1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 t="shared" ref="H4:O4" si="2">IF(H3&gt;0.5, 100/(1-1/H3),100/H3-100)</f>
        <v>#DIV/0!</v>
      </c>
      <c r="I4" s="8" t="e">
        <f t="shared" si="2"/>
        <v>#DIV/0!</v>
      </c>
      <c r="J4" s="8" t="e">
        <f t="shared" si="2"/>
        <v>#DIV/0!</v>
      </c>
      <c r="K4" s="8" t="e">
        <f t="shared" si="2"/>
        <v>#DIV/0!</v>
      </c>
      <c r="L4" s="8" t="e">
        <f t="shared" si="2"/>
        <v>#DIV/0!</v>
      </c>
      <c r="M4" s="8" t="e">
        <f t="shared" si="2"/>
        <v>#DIV/0!</v>
      </c>
      <c r="N4" s="8" t="e">
        <f t="shared" si="2"/>
        <v>#DIV/0!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1</v>
      </c>
      <c r="I5" s="7">
        <f t="shared" si="3"/>
        <v>1</v>
      </c>
      <c r="J5" s="7">
        <f t="shared" si="3"/>
        <v>1</v>
      </c>
      <c r="K5" s="7">
        <f t="shared" si="3"/>
        <v>1</v>
      </c>
      <c r="L5" s="7">
        <f t="shared" si="3"/>
        <v>1</v>
      </c>
      <c r="M5" s="7">
        <f t="shared" si="3"/>
        <v>1</v>
      </c>
      <c r="N5" s="7">
        <f t="shared" si="3"/>
        <v>1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 t="e">
        <f t="shared" ref="H6:O6" si="4">IF(H5&gt;0.5, 100/(1-1/H5),100/H5-100)</f>
        <v>#DIV/0!</v>
      </c>
      <c r="I6" s="8" t="e">
        <f t="shared" si="4"/>
        <v>#DIV/0!</v>
      </c>
      <c r="J6" s="8" t="e">
        <f t="shared" si="4"/>
        <v>#DIV/0!</v>
      </c>
      <c r="K6" s="8" t="e">
        <f t="shared" si="4"/>
        <v>#DIV/0!</v>
      </c>
      <c r="L6" s="8" t="e">
        <f t="shared" si="4"/>
        <v>#DIV/0!</v>
      </c>
      <c r="M6" s="8" t="e">
        <f t="shared" si="4"/>
        <v>#DIV/0!</v>
      </c>
      <c r="N6" s="8" t="e">
        <f t="shared" si="4"/>
        <v>#DIV/0!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 t="shared" si="5"/>
        <v>1</v>
      </c>
      <c r="J7" s="7">
        <f t="shared" si="5"/>
        <v>1</v>
      </c>
      <c r="K7" s="7">
        <f t="shared" si="5"/>
        <v>1</v>
      </c>
      <c r="L7" s="7">
        <f t="shared" si="5"/>
        <v>1</v>
      </c>
      <c r="M7" s="7">
        <f t="shared" si="5"/>
        <v>1</v>
      </c>
      <c r="N7" s="7">
        <f t="shared" si="5"/>
        <v>1</v>
      </c>
      <c r="O7" s="7">
        <f t="shared" si="5"/>
        <v>1</v>
      </c>
    </row>
    <row r="8" spans="1:17" ht="15.75" customHeight="1">
      <c r="A8" s="1"/>
      <c r="B8" t="s">
        <v>3131</v>
      </c>
      <c r="F8" s="8"/>
      <c r="G8" s="3" t="s">
        <v>2318</v>
      </c>
      <c r="H8" s="8" t="e">
        <f t="shared" ref="H8:O8" si="6">IF(H7&gt;0.5, 100/(1-1/H7),100/H7-100)</f>
        <v>#DIV/0!</v>
      </c>
      <c r="I8" s="8" t="e">
        <f t="shared" si="6"/>
        <v>#DIV/0!</v>
      </c>
      <c r="J8" s="8" t="e">
        <f t="shared" si="6"/>
        <v>#DIV/0!</v>
      </c>
      <c r="K8" s="8" t="e">
        <f t="shared" si="6"/>
        <v>#DIV/0!</v>
      </c>
      <c r="L8" s="8" t="e">
        <f t="shared" si="6"/>
        <v>#DIV/0!</v>
      </c>
      <c r="M8" s="8" t="e">
        <f t="shared" si="6"/>
        <v>#DIV/0!</v>
      </c>
      <c r="N8" s="8" t="e">
        <f t="shared" si="6"/>
        <v>#DIV/0!</v>
      </c>
      <c r="O8" s="8" t="e">
        <f t="shared" si="6"/>
        <v>#DIV/0!</v>
      </c>
    </row>
    <row r="9" spans="1:17" ht="15.75" customHeight="1">
      <c r="A9" s="1"/>
      <c r="B9" s="1" t="s">
        <v>3132</v>
      </c>
      <c r="C9" s="1"/>
      <c r="D9" s="14"/>
      <c r="E9" s="14"/>
      <c r="F9" s="14"/>
      <c r="G9" s="23" t="s">
        <v>2321</v>
      </c>
      <c r="H9" s="24" t="e">
        <f>INDEX(espn!$F:$F,MATCH(B8,espn!$A:$A,0),1)</f>
        <v>#N/A</v>
      </c>
      <c r="I9" s="24" t="e">
        <f>INDEX(espn!$G:$G,MATCH(B8,espn!$A:$A,0),1)</f>
        <v>#N/A</v>
      </c>
      <c r="J9" s="24"/>
      <c r="K9" s="24" t="e">
        <f>INDEX(espn!$I:$I,MATCH(B8,espn!$A:$A,0),1)</f>
        <v>#N/A</v>
      </c>
      <c r="L9" s="24" t="e">
        <f>INDEX(espn!$J:$J,MATCH(B8,espn!$A:$A,0),1)</f>
        <v>#N/A</v>
      </c>
      <c r="M9" s="24"/>
      <c r="N9" s="24" t="e">
        <f>I9+L9</f>
        <v>#N/A</v>
      </c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22</v>
      </c>
      <c r="B12" s="11" t="s">
        <v>2409</v>
      </c>
      <c r="C12" s="11" t="s">
        <v>2479</v>
      </c>
      <c r="D12" s="17">
        <v>0</v>
      </c>
      <c r="E12" s="17" t="s">
        <v>2420</v>
      </c>
      <c r="F12" s="17" t="s">
        <v>2579</v>
      </c>
      <c r="G12" s="17" t="s">
        <v>2859</v>
      </c>
      <c r="H12" s="21">
        <v>8</v>
      </c>
      <c r="I12" s="21">
        <v>10</v>
      </c>
      <c r="J12" s="21">
        <v>0</v>
      </c>
      <c r="K12" s="21">
        <v>13</v>
      </c>
      <c r="L12" s="21">
        <v>73</v>
      </c>
      <c r="M12" s="21">
        <v>0</v>
      </c>
      <c r="N12" s="21">
        <f t="shared" ref="N12:N43" si="8">L12+I12</f>
        <v>83</v>
      </c>
      <c r="O12">
        <f t="shared" ref="O12:O43" si="9">M12+J12</f>
        <v>0</v>
      </c>
    </row>
    <row r="13" spans="1:17" ht="15.75" customHeight="1">
      <c r="A13" s="10">
        <f t="shared" si="7"/>
        <v>21</v>
      </c>
      <c r="B13" s="12" t="s">
        <v>2481</v>
      </c>
      <c r="C13" s="12" t="s">
        <v>2479</v>
      </c>
      <c r="D13" s="18">
        <v>0</v>
      </c>
      <c r="E13" s="18" t="s">
        <v>2355</v>
      </c>
      <c r="F13" s="18" t="s">
        <v>2785</v>
      </c>
      <c r="G13" s="18" t="s">
        <v>2682</v>
      </c>
      <c r="H13" s="22">
        <v>14</v>
      </c>
      <c r="I13" s="22">
        <v>29</v>
      </c>
      <c r="J13" s="22">
        <v>0</v>
      </c>
      <c r="K13" s="22">
        <v>3</v>
      </c>
      <c r="L13" s="22">
        <v>11</v>
      </c>
      <c r="M13" s="22">
        <v>0</v>
      </c>
      <c r="N13" s="21">
        <f t="shared" si="8"/>
        <v>40</v>
      </c>
      <c r="O13">
        <f t="shared" si="9"/>
        <v>0</v>
      </c>
    </row>
    <row r="14" spans="1:17" ht="15.75" customHeight="1">
      <c r="A14" s="10">
        <f t="shared" si="7"/>
        <v>20</v>
      </c>
      <c r="B14" s="11" t="s">
        <v>2470</v>
      </c>
      <c r="C14" s="11" t="s">
        <v>2479</v>
      </c>
      <c r="D14" s="17" t="s">
        <v>2342</v>
      </c>
      <c r="E14" s="17" t="s">
        <v>2468</v>
      </c>
      <c r="F14" s="17" t="s">
        <v>2622</v>
      </c>
      <c r="G14" s="17" t="s">
        <v>2614</v>
      </c>
      <c r="H14" s="21">
        <v>5</v>
      </c>
      <c r="I14" s="21">
        <v>26</v>
      </c>
      <c r="J14" s="21">
        <v>0</v>
      </c>
      <c r="K14" s="21">
        <v>5</v>
      </c>
      <c r="L14" s="21">
        <v>19</v>
      </c>
      <c r="M14" s="21">
        <v>1</v>
      </c>
      <c r="N14" s="21">
        <f t="shared" si="8"/>
        <v>45</v>
      </c>
      <c r="O14">
        <f t="shared" si="9"/>
        <v>1</v>
      </c>
    </row>
    <row r="15" spans="1:17" ht="15.75" customHeight="1">
      <c r="A15" s="10">
        <f t="shared" si="7"/>
        <v>19</v>
      </c>
      <c r="B15" s="12" t="s">
        <v>2471</v>
      </c>
      <c r="C15" s="12" t="s">
        <v>2479</v>
      </c>
      <c r="D15" s="18" t="s">
        <v>2342</v>
      </c>
      <c r="E15" s="18" t="s">
        <v>2474</v>
      </c>
      <c r="F15" s="18" t="s">
        <v>2723</v>
      </c>
      <c r="G15" s="18" t="s">
        <v>2364</v>
      </c>
      <c r="H15" s="22">
        <v>2</v>
      </c>
      <c r="I15" s="22">
        <v>6</v>
      </c>
      <c r="J15" s="22">
        <v>0</v>
      </c>
      <c r="K15" s="22">
        <v>3</v>
      </c>
      <c r="L15" s="22">
        <v>26</v>
      </c>
      <c r="M15" s="22">
        <v>0</v>
      </c>
      <c r="N15" s="21">
        <f t="shared" si="8"/>
        <v>32</v>
      </c>
      <c r="O15">
        <f t="shared" si="9"/>
        <v>0</v>
      </c>
    </row>
    <row r="16" spans="1:17" ht="15.75" customHeight="1">
      <c r="A16" s="10">
        <f t="shared" si="7"/>
        <v>18</v>
      </c>
      <c r="B16" s="11" t="s">
        <v>2412</v>
      </c>
      <c r="C16" s="11" t="s">
        <v>2479</v>
      </c>
      <c r="D16" s="17">
        <v>0</v>
      </c>
      <c r="E16" s="17" t="s">
        <v>2468</v>
      </c>
      <c r="F16" s="17" t="s">
        <v>2591</v>
      </c>
      <c r="G16" s="17" t="s">
        <v>2357</v>
      </c>
      <c r="H16" s="21">
        <v>7</v>
      </c>
      <c r="I16" s="21">
        <v>32</v>
      </c>
      <c r="J16" s="21">
        <v>0</v>
      </c>
      <c r="K16" s="21">
        <v>2</v>
      </c>
      <c r="L16" s="21">
        <v>22</v>
      </c>
      <c r="M16" s="21">
        <v>0</v>
      </c>
      <c r="N16" s="21">
        <f t="shared" si="8"/>
        <v>54</v>
      </c>
      <c r="O16">
        <f t="shared" si="9"/>
        <v>0</v>
      </c>
    </row>
    <row r="17" spans="1:15" ht="15.75" customHeight="1">
      <c r="A17" s="10">
        <f t="shared" si="7"/>
        <v>17</v>
      </c>
      <c r="B17" s="12" t="s">
        <v>2414</v>
      </c>
      <c r="C17" s="12" t="s">
        <v>2479</v>
      </c>
      <c r="D17" s="18" t="s">
        <v>2342</v>
      </c>
      <c r="E17" s="18" t="s">
        <v>2380</v>
      </c>
      <c r="F17" s="18" t="s">
        <v>2877</v>
      </c>
      <c r="G17" s="18" t="s">
        <v>2534</v>
      </c>
      <c r="H17" s="22">
        <v>7</v>
      </c>
      <c r="I17" s="22">
        <v>16</v>
      </c>
      <c r="J17" s="22">
        <v>0</v>
      </c>
      <c r="K17" s="22">
        <v>2</v>
      </c>
      <c r="L17" s="22">
        <v>18</v>
      </c>
      <c r="M17" s="22">
        <v>0</v>
      </c>
      <c r="N17" s="21">
        <f t="shared" si="8"/>
        <v>34</v>
      </c>
      <c r="O17">
        <f t="shared" si="9"/>
        <v>0</v>
      </c>
    </row>
    <row r="18" spans="1:15" ht="15.75" customHeight="1">
      <c r="A18" s="10">
        <f t="shared" si="7"/>
        <v>16</v>
      </c>
      <c r="B18" s="11" t="s">
        <v>2417</v>
      </c>
      <c r="C18" s="11" t="s">
        <v>2479</v>
      </c>
      <c r="D18" s="17">
        <v>0</v>
      </c>
      <c r="E18" s="17" t="s">
        <v>2341</v>
      </c>
      <c r="F18" s="17" t="s">
        <v>3122</v>
      </c>
      <c r="G18" s="17" t="s">
        <v>2364</v>
      </c>
      <c r="H18" s="21">
        <v>2</v>
      </c>
      <c r="I18" s="21">
        <v>-1</v>
      </c>
      <c r="J18" s="21">
        <v>0</v>
      </c>
      <c r="K18" s="21">
        <v>1</v>
      </c>
      <c r="L18" s="21">
        <v>5</v>
      </c>
      <c r="M18" s="21">
        <v>0</v>
      </c>
      <c r="N18" s="21">
        <f t="shared" si="8"/>
        <v>4</v>
      </c>
      <c r="O18">
        <f t="shared" si="9"/>
        <v>0</v>
      </c>
    </row>
    <row r="19" spans="1:15" ht="15.75" customHeight="1">
      <c r="A19" s="10">
        <f t="shared" si="7"/>
        <v>15</v>
      </c>
      <c r="B19" s="12" t="s">
        <v>2419</v>
      </c>
      <c r="C19" s="12" t="s">
        <v>2479</v>
      </c>
      <c r="D19" s="18" t="s">
        <v>2342</v>
      </c>
      <c r="E19" s="18" t="s">
        <v>2343</v>
      </c>
      <c r="F19" s="18" t="s">
        <v>2348</v>
      </c>
      <c r="G19" s="18" t="s">
        <v>2573</v>
      </c>
      <c r="H19" s="22">
        <v>3</v>
      </c>
      <c r="I19" s="22">
        <v>7</v>
      </c>
      <c r="J19" s="22">
        <v>0</v>
      </c>
      <c r="K19" s="22">
        <v>4</v>
      </c>
      <c r="L19" s="22">
        <v>32</v>
      </c>
      <c r="M19" s="22">
        <v>0</v>
      </c>
      <c r="N19" s="21">
        <f t="shared" si="8"/>
        <v>39</v>
      </c>
      <c r="O19">
        <f t="shared" si="9"/>
        <v>0</v>
      </c>
    </row>
    <row r="20" spans="1:15" ht="15.75" customHeight="1">
      <c r="A20" s="10">
        <f t="shared" si="7"/>
        <v>14</v>
      </c>
      <c r="B20" s="11" t="s">
        <v>2422</v>
      </c>
      <c r="C20" s="11" t="s">
        <v>2479</v>
      </c>
      <c r="D20" s="17" t="s">
        <v>2342</v>
      </c>
      <c r="E20" s="17" t="s">
        <v>2494</v>
      </c>
      <c r="F20" s="17" t="s">
        <v>2779</v>
      </c>
      <c r="G20" s="17" t="s">
        <v>2381</v>
      </c>
      <c r="H20" s="21">
        <v>0</v>
      </c>
      <c r="I20" s="21">
        <v>0</v>
      </c>
      <c r="J20" s="21">
        <v>0</v>
      </c>
      <c r="K20" s="21">
        <v>1</v>
      </c>
      <c r="L20" s="21">
        <v>16</v>
      </c>
      <c r="M20" s="21">
        <v>0</v>
      </c>
      <c r="N20" s="21">
        <f t="shared" si="8"/>
        <v>16</v>
      </c>
      <c r="O20">
        <f t="shared" si="9"/>
        <v>0</v>
      </c>
    </row>
    <row r="21" spans="1:15" ht="15.75" customHeight="1">
      <c r="A21" s="10">
        <f t="shared" si="7"/>
        <v>13</v>
      </c>
      <c r="B21" s="12" t="s">
        <v>2639</v>
      </c>
      <c r="C21" s="12" t="s">
        <v>2479</v>
      </c>
      <c r="D21" s="18" t="s">
        <v>2342</v>
      </c>
      <c r="E21" s="18" t="s">
        <v>287</v>
      </c>
      <c r="F21" s="18" t="s">
        <v>3115</v>
      </c>
      <c r="G21" s="18" t="s">
        <v>2361</v>
      </c>
      <c r="H21" s="22">
        <v>1</v>
      </c>
      <c r="I21" s="22">
        <v>2</v>
      </c>
      <c r="J21" s="22">
        <v>0</v>
      </c>
      <c r="K21" s="22">
        <v>1</v>
      </c>
      <c r="L21" s="22">
        <v>1</v>
      </c>
      <c r="M21" s="22">
        <v>0</v>
      </c>
      <c r="N21" s="21">
        <f t="shared" si="8"/>
        <v>3</v>
      </c>
      <c r="O21">
        <f t="shared" si="9"/>
        <v>0</v>
      </c>
    </row>
    <row r="22" spans="1:15" ht="15.75" customHeight="1">
      <c r="A22" s="10">
        <f t="shared" si="7"/>
        <v>12</v>
      </c>
      <c r="B22" s="11" t="s">
        <v>2641</v>
      </c>
      <c r="C22" s="11" t="s">
        <v>2479</v>
      </c>
      <c r="D22" s="17">
        <v>0</v>
      </c>
      <c r="E22" s="17" t="s">
        <v>2391</v>
      </c>
      <c r="F22" s="17" t="s">
        <v>3098</v>
      </c>
      <c r="G22" s="17" t="s">
        <v>2643</v>
      </c>
      <c r="H22" s="21">
        <v>0</v>
      </c>
      <c r="I22" s="21">
        <v>0</v>
      </c>
      <c r="J22" s="21">
        <v>0</v>
      </c>
      <c r="K22" s="21">
        <v>1</v>
      </c>
      <c r="L22" s="21">
        <v>4</v>
      </c>
      <c r="M22" s="21">
        <v>0</v>
      </c>
      <c r="N22" s="21">
        <f t="shared" si="8"/>
        <v>4</v>
      </c>
      <c r="O22">
        <f t="shared" si="9"/>
        <v>0</v>
      </c>
    </row>
    <row r="23" spans="1:15" ht="15.75" customHeight="1">
      <c r="A23" s="10">
        <f t="shared" si="7"/>
        <v>11</v>
      </c>
      <c r="B23" s="12" t="s">
        <v>2642</v>
      </c>
      <c r="C23" s="12" t="s">
        <v>2479</v>
      </c>
      <c r="D23" s="18">
        <v>0</v>
      </c>
      <c r="E23" s="18" t="s">
        <v>2574</v>
      </c>
      <c r="F23" s="18" t="s">
        <v>3116</v>
      </c>
      <c r="G23" s="18" t="s">
        <v>2643</v>
      </c>
      <c r="H23" s="22">
        <v>1</v>
      </c>
      <c r="I23" s="22">
        <v>1</v>
      </c>
      <c r="J23" s="22">
        <v>0</v>
      </c>
      <c r="K23" s="22">
        <v>0</v>
      </c>
      <c r="L23" s="22">
        <v>0</v>
      </c>
      <c r="M23" s="22">
        <v>0</v>
      </c>
      <c r="N23" s="21">
        <f t="shared" si="8"/>
        <v>1</v>
      </c>
      <c r="O23">
        <f t="shared" si="9"/>
        <v>0</v>
      </c>
    </row>
    <row r="24" spans="1:15" ht="15.75" customHeight="1">
      <c r="A24" s="10">
        <f t="shared" si="7"/>
        <v>10</v>
      </c>
      <c r="B24" s="11" t="s">
        <v>2646</v>
      </c>
      <c r="C24" s="11" t="s">
        <v>2479</v>
      </c>
      <c r="D24" s="17">
        <v>0</v>
      </c>
      <c r="E24" s="17" t="s">
        <v>2410</v>
      </c>
      <c r="F24" s="17" t="s">
        <v>3117</v>
      </c>
      <c r="G24" s="17" t="s">
        <v>2780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f t="shared" si="8"/>
        <v>0</v>
      </c>
      <c r="O24">
        <f t="shared" si="9"/>
        <v>0</v>
      </c>
    </row>
    <row r="25" spans="1:15" ht="15.75" customHeight="1">
      <c r="A25" s="10">
        <f t="shared" si="7"/>
        <v>9</v>
      </c>
      <c r="B25" s="12" t="s">
        <v>2649</v>
      </c>
      <c r="C25" s="12" t="s">
        <v>2479</v>
      </c>
      <c r="D25" s="18">
        <v>0</v>
      </c>
      <c r="E25" s="18" t="s">
        <v>2468</v>
      </c>
      <c r="F25" s="18" t="s">
        <v>2935</v>
      </c>
      <c r="G25" s="18" t="s">
        <v>2643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1">
        <f t="shared" si="8"/>
        <v>0</v>
      </c>
      <c r="O25">
        <f t="shared" si="9"/>
        <v>0</v>
      </c>
    </row>
    <row r="26" spans="1:15" ht="15.75" customHeight="1">
      <c r="A26" s="10">
        <f t="shared" si="7"/>
        <v>8</v>
      </c>
      <c r="B26" s="11" t="s">
        <v>2888</v>
      </c>
      <c r="C26" s="11" t="s">
        <v>2479</v>
      </c>
      <c r="D26" s="17" t="s">
        <v>2342</v>
      </c>
      <c r="E26" s="17" t="s">
        <v>2558</v>
      </c>
      <c r="F26" s="17" t="s">
        <v>2360</v>
      </c>
      <c r="G26" s="17" t="s">
        <v>2424</v>
      </c>
      <c r="H26" s="21">
        <v>1</v>
      </c>
      <c r="I26" s="21">
        <v>5</v>
      </c>
      <c r="J26" s="21">
        <v>0</v>
      </c>
      <c r="K26" s="21">
        <v>0</v>
      </c>
      <c r="L26" s="21">
        <v>0</v>
      </c>
      <c r="M26" s="21">
        <v>0</v>
      </c>
      <c r="N26" s="21">
        <f t="shared" si="8"/>
        <v>5</v>
      </c>
      <c r="O26">
        <f t="shared" si="9"/>
        <v>0</v>
      </c>
    </row>
    <row r="27" spans="1:15" ht="15.75" customHeight="1">
      <c r="A27" s="10">
        <f t="shared" si="7"/>
        <v>7</v>
      </c>
      <c r="B27" s="12" t="s">
        <v>2651</v>
      </c>
      <c r="C27" s="12" t="s">
        <v>2479</v>
      </c>
      <c r="D27" s="18" t="s">
        <v>2342</v>
      </c>
      <c r="E27" s="18" t="s">
        <v>2494</v>
      </c>
      <c r="F27" s="18" t="s">
        <v>3118</v>
      </c>
      <c r="G27" s="18" t="s">
        <v>2799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1">
        <f t="shared" si="8"/>
        <v>0</v>
      </c>
      <c r="O27">
        <f t="shared" si="9"/>
        <v>0</v>
      </c>
    </row>
    <row r="28" spans="1:15" ht="15.75" customHeight="1">
      <c r="A28" s="10">
        <f t="shared" si="7"/>
        <v>6</v>
      </c>
      <c r="B28" s="11" t="s">
        <v>2653</v>
      </c>
      <c r="C28" s="11" t="s">
        <v>2479</v>
      </c>
      <c r="D28" s="17" t="s">
        <v>2342</v>
      </c>
      <c r="E28" s="17" t="s">
        <v>2383</v>
      </c>
      <c r="F28" s="17" t="s">
        <v>2469</v>
      </c>
      <c r="G28" s="17" t="s">
        <v>2405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f t="shared" si="8"/>
        <v>0</v>
      </c>
      <c r="O28">
        <f t="shared" si="9"/>
        <v>0</v>
      </c>
    </row>
    <row r="29" spans="1:15" ht="15.75" customHeight="1">
      <c r="A29" s="10">
        <f t="shared" si="7"/>
        <v>5</v>
      </c>
      <c r="B29" s="12" t="s">
        <v>2851</v>
      </c>
      <c r="C29" s="12" t="s">
        <v>2479</v>
      </c>
      <c r="D29" s="18">
        <v>0</v>
      </c>
      <c r="E29" s="18" t="s">
        <v>2474</v>
      </c>
      <c r="F29" s="18" t="s">
        <v>3119</v>
      </c>
      <c r="G29" s="18" t="s">
        <v>2773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1">
        <f t="shared" si="8"/>
        <v>0</v>
      </c>
      <c r="O29">
        <f t="shared" si="9"/>
        <v>0</v>
      </c>
    </row>
    <row r="30" spans="1:15" ht="15.75" customHeight="1">
      <c r="A30" s="10">
        <f t="shared" si="7"/>
        <v>4</v>
      </c>
      <c r="B30" s="11" t="s">
        <v>2657</v>
      </c>
      <c r="C30" s="11" t="s">
        <v>2479</v>
      </c>
      <c r="D30" s="17">
        <v>0</v>
      </c>
      <c r="E30" s="17" t="s">
        <v>2395</v>
      </c>
      <c r="F30" s="17" t="s">
        <v>2492</v>
      </c>
      <c r="G30" s="17" t="s">
        <v>2679</v>
      </c>
      <c r="H30" s="21">
        <v>1</v>
      </c>
      <c r="I30" s="21">
        <v>1</v>
      </c>
      <c r="J30" s="21">
        <v>0</v>
      </c>
      <c r="K30" s="21">
        <v>3</v>
      </c>
      <c r="L30" s="21">
        <v>11</v>
      </c>
      <c r="M30" s="21">
        <v>0</v>
      </c>
      <c r="N30" s="21">
        <f t="shared" si="8"/>
        <v>12</v>
      </c>
      <c r="O30">
        <f t="shared" si="9"/>
        <v>0</v>
      </c>
    </row>
    <row r="31" spans="1:15" ht="15.75" customHeight="1">
      <c r="A31" s="10">
        <f t="shared" si="7"/>
        <v>3</v>
      </c>
      <c r="B31" s="12" t="s">
        <v>2659</v>
      </c>
      <c r="C31" s="12" t="s">
        <v>2479</v>
      </c>
      <c r="D31" s="18" t="s">
        <v>2342</v>
      </c>
      <c r="E31" s="18" t="s">
        <v>2341</v>
      </c>
      <c r="F31" s="18" t="s">
        <v>3120</v>
      </c>
      <c r="G31" s="18" t="s">
        <v>2609</v>
      </c>
      <c r="H31" s="22">
        <v>4</v>
      </c>
      <c r="I31" s="22">
        <v>15</v>
      </c>
      <c r="J31" s="22">
        <v>0</v>
      </c>
      <c r="K31" s="22">
        <v>3</v>
      </c>
      <c r="L31" s="22">
        <v>18</v>
      </c>
      <c r="M31" s="22">
        <v>0</v>
      </c>
      <c r="N31" s="21">
        <f t="shared" si="8"/>
        <v>33</v>
      </c>
      <c r="O31">
        <f t="shared" si="9"/>
        <v>0</v>
      </c>
    </row>
    <row r="32" spans="1:15" ht="15.75" customHeight="1">
      <c r="A32" s="10">
        <f t="shared" si="7"/>
        <v>2</v>
      </c>
      <c r="B32" s="11" t="s">
        <v>2853</v>
      </c>
      <c r="C32" s="11" t="s">
        <v>2479</v>
      </c>
      <c r="D32" s="17" t="s">
        <v>2342</v>
      </c>
      <c r="E32" s="17" t="s">
        <v>2474</v>
      </c>
      <c r="F32" s="17" t="s">
        <v>2691</v>
      </c>
      <c r="G32" s="17" t="s">
        <v>2424</v>
      </c>
      <c r="H32" s="21">
        <v>1</v>
      </c>
      <c r="I32" s="21">
        <v>4</v>
      </c>
      <c r="J32" s="21">
        <v>0</v>
      </c>
      <c r="K32" s="21">
        <v>1</v>
      </c>
      <c r="L32" s="21">
        <v>12</v>
      </c>
      <c r="M32" s="21">
        <v>0</v>
      </c>
      <c r="N32" s="21">
        <f t="shared" si="8"/>
        <v>16</v>
      </c>
      <c r="O32">
        <f t="shared" si="9"/>
        <v>0</v>
      </c>
    </row>
    <row r="33" spans="1:15" ht="15.75" customHeight="1">
      <c r="A33" s="10">
        <f t="shared" si="7"/>
        <v>1</v>
      </c>
      <c r="B33" s="12" t="s">
        <v>2661</v>
      </c>
      <c r="C33" s="12" t="s">
        <v>2479</v>
      </c>
      <c r="D33" s="18">
        <v>0</v>
      </c>
      <c r="E33" s="18" t="s">
        <v>2420</v>
      </c>
      <c r="F33" s="18" t="s">
        <v>3118</v>
      </c>
      <c r="G33" s="18" t="s">
        <v>2462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1">
        <f t="shared" si="8"/>
        <v>0</v>
      </c>
      <c r="O33">
        <f t="shared" si="9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34">
    <outlinePr summaryBelow="0" summaryRight="0"/>
  </sheetPr>
  <dimension ref="A1:Q1002"/>
  <sheetViews>
    <sheetView workbookViewId="0">
      <selection activeCell="I3" sqref="I3"/>
    </sheetView>
  </sheetViews>
  <sheetFormatPr baseColWidth="10" defaultColWidth="14.5" defaultRowHeight="15.75" customHeight="1"/>
  <cols>
    <col min="1" max="1" width="8.83203125" style="40" customWidth="1"/>
    <col min="2" max="2" width="13" style="40" bestFit="1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9.33203125" style="40" bestFit="1" customWidth="1"/>
    <col min="9" max="9" width="7.5" style="40" customWidth="1"/>
    <col min="10" max="10" width="11.83203125" style="40" customWidth="1"/>
    <col min="11" max="11" width="7.83203125" style="40" customWidth="1"/>
    <col min="12" max="12" width="9.5" style="40" customWidth="1"/>
    <col min="13" max="13" width="10.5" style="40" customWidth="1"/>
    <col min="14" max="14" width="13" style="40" customWidth="1"/>
  </cols>
  <sheetData>
    <row r="1" spans="1:17" ht="15.75" customHeight="1">
      <c r="A1" s="1"/>
      <c r="B1" s="20" t="s">
        <v>2313</v>
      </c>
      <c r="C1" s="20"/>
      <c r="H1" s="20" t="str">
        <f t="shared" ref="H1:N1" si="0">H11</f>
        <v>Comp</v>
      </c>
      <c r="I1" s="20" t="str">
        <f t="shared" si="0"/>
        <v>Att</v>
      </c>
      <c r="J1" s="20" t="str">
        <f t="shared" si="0"/>
        <v>P Yds</v>
      </c>
      <c r="K1" s="20" t="str">
        <f t="shared" si="0"/>
        <v>P TD</v>
      </c>
      <c r="L1" s="20" t="str">
        <f t="shared" si="0"/>
        <v>Int</v>
      </c>
      <c r="M1" s="20" t="str">
        <f t="shared" si="0"/>
        <v>Rush Yds</v>
      </c>
      <c r="N1" s="20" t="str">
        <f t="shared" si="0"/>
        <v>Rush Att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25.5</v>
      </c>
      <c r="I2" s="2">
        <v>35.5</v>
      </c>
      <c r="J2" s="2">
        <v>269.5</v>
      </c>
      <c r="K2" s="2">
        <v>2.5</v>
      </c>
      <c r="L2" s="5">
        <v>0.5</v>
      </c>
      <c r="M2" s="5">
        <v>28.5</v>
      </c>
      <c r="N2" s="5">
        <v>29.5</v>
      </c>
      <c r="O2">
        <f>J2/I2</f>
        <v>7.591549295774648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N3" si="1">COUNTIFS($A$12:$A$99,"&lt;="&amp;$B$2,$H$12:$H$99,"&gt;0",H12:H99,"&lt;"&amp;H$2)/COUNTIFS($H$12:$H$99,"&gt;0",$A$12:$A$99,"&lt;="&amp;$B$2,H$12:H$99,"&lt;&gt;"&amp;H$2)</f>
        <v>0.6</v>
      </c>
      <c r="I3" s="7">
        <f t="shared" si="1"/>
        <v>0.5</v>
      </c>
      <c r="J3" s="7">
        <f t="shared" si="1"/>
        <v>0.8</v>
      </c>
      <c r="K3" s="7">
        <f t="shared" si="1"/>
        <v>0.7</v>
      </c>
      <c r="L3" s="7">
        <f t="shared" si="1"/>
        <v>0.4</v>
      </c>
      <c r="M3" s="7">
        <f t="shared" si="1"/>
        <v>0.5</v>
      </c>
      <c r="N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N4" si="2">IF(H3&gt;0.5, 100/(1-1/H3),100/H3-100)</f>
        <v>-149.99999999999997</v>
      </c>
      <c r="I4" s="8">
        <f t="shared" si="2"/>
        <v>100</v>
      </c>
      <c r="J4" s="8">
        <f t="shared" si="2"/>
        <v>-400</v>
      </c>
      <c r="K4" s="8">
        <f t="shared" si="2"/>
        <v>-233.33333333333331</v>
      </c>
      <c r="L4" s="8">
        <f t="shared" si="2"/>
        <v>150</v>
      </c>
      <c r="M4" s="8">
        <f t="shared" si="2"/>
        <v>100</v>
      </c>
      <c r="N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N5" si="3">COUNTIFS($A$12:$A$99,"&lt;="&amp;$B$2,$H$12:$H$99,"&gt;0",$D$12:$D$99,"@*",H$12:H$99,"&lt;"&amp;H$2)/COUNTIFS($A$12:$A$99,"&lt;="&amp;$B$2,$H$12:$H$99,"&gt;0",$D$12:$D$99,"@*",H$12:H$99,"&lt;&gt;"&amp;H$2)</f>
        <v>0.6</v>
      </c>
      <c r="I5" s="7">
        <f t="shared" si="3"/>
        <v>0.4</v>
      </c>
      <c r="J5" s="7">
        <f t="shared" si="3"/>
        <v>0.6</v>
      </c>
      <c r="K5" s="7">
        <f t="shared" si="3"/>
        <v>0.8</v>
      </c>
      <c r="L5" s="7">
        <f t="shared" si="3"/>
        <v>0.2</v>
      </c>
      <c r="M5" s="7">
        <f t="shared" si="3"/>
        <v>0.4</v>
      </c>
      <c r="N5" s="7">
        <f t="shared" si="3"/>
        <v>1</v>
      </c>
    </row>
    <row r="6" spans="1:17" ht="15.75" customHeight="1">
      <c r="A6" s="1"/>
      <c r="D6" s="8"/>
      <c r="G6" s="3" t="s">
        <v>2318</v>
      </c>
      <c r="H6" s="8">
        <f t="shared" ref="H6:N6" si="4">IF(H5&gt;0.5, 100/(1-1/H5),100/H5-100)</f>
        <v>-149.99999999999997</v>
      </c>
      <c r="I6" s="8">
        <f t="shared" si="4"/>
        <v>150</v>
      </c>
      <c r="J6" s="8">
        <f t="shared" si="4"/>
        <v>-149.99999999999997</v>
      </c>
      <c r="K6" s="8">
        <f t="shared" si="4"/>
        <v>-400</v>
      </c>
      <c r="L6" s="8">
        <f t="shared" si="4"/>
        <v>400</v>
      </c>
      <c r="M6" s="8">
        <f t="shared" si="4"/>
        <v>150</v>
      </c>
      <c r="N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N7" si="5">COUNTIFS($A$12:$A$99,"&lt;="&amp;$B$2,$H$12:$H$99,"&gt;0",$D$12:$D$99,"&lt;&gt;@*",H$12:H$99,"&lt;"&amp;H$2)/COUNTIFS($A$12:$A$99,"&lt;="&amp;$B$2,$H$12:$H$99,"&gt;0",$D$12:$D$99,"&lt;&gt;@*",H$12:H$99,"&lt;&gt;"&amp;H$2)</f>
        <v>0.6</v>
      </c>
      <c r="I7" s="7">
        <f t="shared" si="5"/>
        <v>0.6</v>
      </c>
      <c r="J7" s="7">
        <f t="shared" si="5"/>
        <v>1</v>
      </c>
      <c r="K7" s="7">
        <f t="shared" si="5"/>
        <v>0.6</v>
      </c>
      <c r="L7" s="7">
        <f t="shared" si="5"/>
        <v>0.6</v>
      </c>
      <c r="M7" s="7">
        <f t="shared" si="5"/>
        <v>0.6</v>
      </c>
      <c r="N7" s="7">
        <f t="shared" si="5"/>
        <v>1</v>
      </c>
    </row>
    <row r="8" spans="1:17" ht="15.75" customHeight="1">
      <c r="A8" s="1"/>
      <c r="B8" t="s">
        <v>29</v>
      </c>
      <c r="F8" s="8"/>
      <c r="G8" s="3" t="s">
        <v>2318</v>
      </c>
      <c r="H8" s="8">
        <f t="shared" ref="H8:N8" si="6">IF(H7&gt;0.5, 100/(1-1/H7),100/H7-100)</f>
        <v>-149.99999999999997</v>
      </c>
      <c r="I8" s="8">
        <f t="shared" si="6"/>
        <v>-149.99999999999997</v>
      </c>
      <c r="J8" s="8" t="e">
        <f t="shared" si="6"/>
        <v>#DIV/0!</v>
      </c>
      <c r="K8" s="8">
        <f t="shared" si="6"/>
        <v>-149.99999999999997</v>
      </c>
      <c r="L8" s="8">
        <f t="shared" si="6"/>
        <v>-149.99999999999997</v>
      </c>
      <c r="M8" s="8">
        <f t="shared" si="6"/>
        <v>-149.99999999999997</v>
      </c>
      <c r="N8" s="8" t="e">
        <f t="shared" si="6"/>
        <v>#DIV/0!</v>
      </c>
    </row>
    <row r="9" spans="1:17" ht="15.75" customHeight="1">
      <c r="A9" s="1"/>
      <c r="B9" s="1" t="s">
        <v>3133</v>
      </c>
      <c r="C9" s="1"/>
      <c r="D9" s="14"/>
      <c r="E9" s="14"/>
      <c r="F9" s="14"/>
      <c r="G9" s="23" t="s">
        <v>2321</v>
      </c>
      <c r="H9" s="24" t="str">
        <f>INDEX(espn!$O:$O,MATCH(B8,espn!$A:$A,0),1)</f>
        <v>24</v>
      </c>
      <c r="I9" s="24" t="str">
        <f>INDEX(espn!$P:$P,MATCH(B8,espn!$A:$A,0),1)</f>
        <v>36</v>
      </c>
      <c r="J9" s="24">
        <f>INDEX(espn!$C:$C,MATCH(B8,espn!$A:$A,0),1)</f>
        <v>266</v>
      </c>
      <c r="K9" s="24"/>
      <c r="L9" s="24"/>
      <c r="M9" s="24">
        <f>INDEX(espn!$G:$G,MATCH(B8,espn!$A:$A,0),1)</f>
        <v>26</v>
      </c>
      <c r="N9" s="24">
        <f>INDEX(espn!$F:$F,MATCH(B8,espn!$A:$A,0),1)</f>
        <v>5</v>
      </c>
      <c r="O9">
        <f>J9/I9</f>
        <v>7.3888888888888893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797</v>
      </c>
      <c r="I11" s="19" t="s">
        <v>798</v>
      </c>
      <c r="J11" s="19" t="s">
        <v>2328</v>
      </c>
      <c r="K11" s="19" t="s">
        <v>2329</v>
      </c>
      <c r="L11" s="19" t="s">
        <v>2330</v>
      </c>
      <c r="M11" s="19" t="s">
        <v>2331</v>
      </c>
      <c r="N11" s="19" t="s">
        <v>2332</v>
      </c>
    </row>
    <row r="12" spans="1:17" ht="15.75" customHeight="1">
      <c r="A12" s="10">
        <f t="shared" ref="A12:A43" si="7">COUNTIF(H12:H99,"&gt;0")</f>
        <v>22</v>
      </c>
      <c r="B12" s="11" t="s">
        <v>2382</v>
      </c>
      <c r="C12" s="11" t="s">
        <v>2351</v>
      </c>
      <c r="D12" s="17" t="s">
        <v>2342</v>
      </c>
      <c r="E12" s="17" t="s">
        <v>2383</v>
      </c>
      <c r="F12" s="17" t="s">
        <v>2384</v>
      </c>
      <c r="G12" s="17" t="s">
        <v>2345</v>
      </c>
      <c r="H12" s="21">
        <v>18</v>
      </c>
      <c r="I12" s="21">
        <v>27</v>
      </c>
      <c r="J12" s="21">
        <v>233</v>
      </c>
      <c r="K12" s="21">
        <v>1</v>
      </c>
      <c r="L12" s="21">
        <v>0</v>
      </c>
      <c r="M12" s="21">
        <v>14</v>
      </c>
      <c r="N12" s="21">
        <v>3</v>
      </c>
    </row>
    <row r="13" spans="1:17" ht="15.75" customHeight="1">
      <c r="A13" s="10">
        <f t="shared" si="7"/>
        <v>21</v>
      </c>
      <c r="B13" s="12" t="s">
        <v>2414</v>
      </c>
      <c r="C13" s="12" t="s">
        <v>2351</v>
      </c>
      <c r="D13" s="18" t="s">
        <v>2342</v>
      </c>
      <c r="E13" s="18" t="s">
        <v>2355</v>
      </c>
      <c r="F13" s="18" t="s">
        <v>2797</v>
      </c>
      <c r="G13" s="18" t="s">
        <v>2345</v>
      </c>
      <c r="H13" s="22">
        <v>22</v>
      </c>
      <c r="I13" s="22">
        <v>36</v>
      </c>
      <c r="J13" s="22">
        <v>245</v>
      </c>
      <c r="K13" s="22">
        <v>0</v>
      </c>
      <c r="L13" s="22">
        <v>1</v>
      </c>
      <c r="M13" s="22">
        <v>28</v>
      </c>
      <c r="N13" s="22">
        <v>5</v>
      </c>
    </row>
    <row r="14" spans="1:17" ht="15.75" customHeight="1">
      <c r="A14" s="10">
        <f t="shared" si="7"/>
        <v>20</v>
      </c>
      <c r="B14" s="11" t="s">
        <v>2417</v>
      </c>
      <c r="C14" s="11" t="s">
        <v>2351</v>
      </c>
      <c r="D14" s="17" t="s">
        <v>2342</v>
      </c>
      <c r="E14" s="17" t="s">
        <v>792</v>
      </c>
      <c r="F14" s="17" t="s">
        <v>2680</v>
      </c>
      <c r="G14" s="17" t="s">
        <v>2345</v>
      </c>
      <c r="H14" s="21">
        <v>20</v>
      </c>
      <c r="I14" s="21">
        <v>26</v>
      </c>
      <c r="J14" s="21">
        <v>286</v>
      </c>
      <c r="K14" s="21">
        <v>2</v>
      </c>
      <c r="L14" s="21">
        <v>0</v>
      </c>
      <c r="M14" s="21">
        <v>-1</v>
      </c>
      <c r="N14" s="21">
        <v>3</v>
      </c>
    </row>
    <row r="15" spans="1:17" ht="15.75" customHeight="1">
      <c r="A15" s="10">
        <f t="shared" si="7"/>
        <v>19</v>
      </c>
      <c r="B15" s="12" t="s">
        <v>2419</v>
      </c>
      <c r="C15" s="12" t="s">
        <v>2351</v>
      </c>
      <c r="D15" s="18">
        <v>0</v>
      </c>
      <c r="E15" s="18" t="s">
        <v>2380</v>
      </c>
      <c r="F15" s="18" t="s">
        <v>2759</v>
      </c>
      <c r="G15" s="18" t="s">
        <v>2345</v>
      </c>
      <c r="H15" s="22">
        <v>16</v>
      </c>
      <c r="I15" s="22">
        <v>31</v>
      </c>
      <c r="J15" s="22">
        <v>169</v>
      </c>
      <c r="K15" s="22">
        <v>1</v>
      </c>
      <c r="L15" s="22">
        <v>0</v>
      </c>
      <c r="M15" s="22">
        <v>2</v>
      </c>
      <c r="N15" s="22">
        <v>2</v>
      </c>
    </row>
    <row r="16" spans="1:17" ht="15.75" customHeight="1">
      <c r="A16" s="10">
        <f t="shared" si="7"/>
        <v>18</v>
      </c>
      <c r="B16" s="11" t="s">
        <v>2422</v>
      </c>
      <c r="C16" s="11" t="s">
        <v>2351</v>
      </c>
      <c r="D16" s="17">
        <v>0</v>
      </c>
      <c r="E16" s="17" t="s">
        <v>2366</v>
      </c>
      <c r="F16" s="17" t="s">
        <v>2476</v>
      </c>
      <c r="G16" s="17" t="s">
        <v>2345</v>
      </c>
      <c r="H16" s="21">
        <v>25</v>
      </c>
      <c r="I16" s="21">
        <v>40</v>
      </c>
      <c r="J16" s="21">
        <v>233</v>
      </c>
      <c r="K16" s="21">
        <v>2</v>
      </c>
      <c r="L16" s="21">
        <v>0</v>
      </c>
      <c r="M16" s="21">
        <v>29</v>
      </c>
      <c r="N16" s="21">
        <v>8</v>
      </c>
    </row>
    <row r="17" spans="1:14" ht="15.75" customHeight="1">
      <c r="A17" s="10">
        <f t="shared" si="7"/>
        <v>17</v>
      </c>
      <c r="B17" s="12" t="s">
        <v>2732</v>
      </c>
      <c r="C17" s="12" t="s">
        <v>2351</v>
      </c>
      <c r="D17" s="18" t="s">
        <v>2342</v>
      </c>
      <c r="E17" s="18" t="s">
        <v>2410</v>
      </c>
      <c r="F17" s="18" t="s">
        <v>2810</v>
      </c>
      <c r="G17" s="18" t="s">
        <v>2345</v>
      </c>
      <c r="H17" s="22">
        <v>18</v>
      </c>
      <c r="I17" s="22">
        <v>30</v>
      </c>
      <c r="J17" s="22">
        <v>325</v>
      </c>
      <c r="K17" s="22">
        <v>1</v>
      </c>
      <c r="L17" s="22">
        <v>0</v>
      </c>
      <c r="M17" s="22">
        <v>45</v>
      </c>
      <c r="N17" s="22">
        <v>9</v>
      </c>
    </row>
    <row r="18" spans="1:14" ht="15.75" customHeight="1">
      <c r="A18" s="10">
        <f t="shared" si="7"/>
        <v>16</v>
      </c>
      <c r="B18" s="11" t="s">
        <v>2633</v>
      </c>
      <c r="C18" s="11" t="s">
        <v>2351</v>
      </c>
      <c r="D18" s="17" t="s">
        <v>2342</v>
      </c>
      <c r="E18" s="17" t="s">
        <v>2359</v>
      </c>
      <c r="F18" s="17" t="s">
        <v>2798</v>
      </c>
      <c r="G18" s="17" t="s">
        <v>2345</v>
      </c>
      <c r="H18" s="21">
        <v>21</v>
      </c>
      <c r="I18" s="21">
        <v>31</v>
      </c>
      <c r="J18" s="21">
        <v>277</v>
      </c>
      <c r="K18" s="21">
        <v>1</v>
      </c>
      <c r="L18" s="21">
        <v>0</v>
      </c>
      <c r="M18" s="21">
        <v>64</v>
      </c>
      <c r="N18" s="21">
        <v>7</v>
      </c>
    </row>
    <row r="19" spans="1:14" ht="15.75" customHeight="1">
      <c r="A19" s="10">
        <f t="shared" si="7"/>
        <v>15</v>
      </c>
      <c r="B19" s="12" t="s">
        <v>2639</v>
      </c>
      <c r="C19" s="12" t="s">
        <v>2351</v>
      </c>
      <c r="D19" s="18" t="s">
        <v>2342</v>
      </c>
      <c r="E19" s="18" t="s">
        <v>2415</v>
      </c>
      <c r="F19" s="18" t="s">
        <v>3134</v>
      </c>
      <c r="G19" s="18" t="s">
        <v>2345</v>
      </c>
      <c r="H19" s="22">
        <v>31</v>
      </c>
      <c r="I19" s="22">
        <v>35</v>
      </c>
      <c r="J19" s="22">
        <v>322</v>
      </c>
      <c r="K19" s="22">
        <v>4</v>
      </c>
      <c r="L19" s="22">
        <v>0</v>
      </c>
      <c r="M19" s="22">
        <v>29</v>
      </c>
      <c r="N19" s="22">
        <v>3</v>
      </c>
    </row>
    <row r="20" spans="1:14" ht="15.75" customHeight="1">
      <c r="A20" s="10">
        <f t="shared" si="7"/>
        <v>14</v>
      </c>
      <c r="B20" s="11" t="s">
        <v>2641</v>
      </c>
      <c r="C20" s="11" t="s">
        <v>2351</v>
      </c>
      <c r="D20" s="17">
        <v>0</v>
      </c>
      <c r="E20" s="17" t="s">
        <v>2347</v>
      </c>
      <c r="F20" s="17" t="s">
        <v>2973</v>
      </c>
      <c r="G20" s="17" t="s">
        <v>2345</v>
      </c>
      <c r="H20" s="21">
        <v>21</v>
      </c>
      <c r="I20" s="21">
        <v>28</v>
      </c>
      <c r="J20" s="21">
        <v>288</v>
      </c>
      <c r="K20" s="21">
        <v>5</v>
      </c>
      <c r="L20" s="21">
        <v>1</v>
      </c>
      <c r="M20" s="21">
        <v>39</v>
      </c>
      <c r="N20" s="21">
        <v>5</v>
      </c>
    </row>
    <row r="21" spans="1:14" ht="15.75" customHeight="1">
      <c r="A21" s="10">
        <f t="shared" si="7"/>
        <v>13</v>
      </c>
      <c r="B21" s="12" t="s">
        <v>2642</v>
      </c>
      <c r="C21" s="12" t="s">
        <v>2351</v>
      </c>
      <c r="D21" s="18">
        <v>0</v>
      </c>
      <c r="E21" s="18" t="s">
        <v>2383</v>
      </c>
      <c r="F21" s="18" t="s">
        <v>2378</v>
      </c>
      <c r="G21" s="18" t="s">
        <v>2345</v>
      </c>
      <c r="H21" s="22">
        <v>27</v>
      </c>
      <c r="I21" s="22">
        <v>40</v>
      </c>
      <c r="J21" s="22">
        <v>315</v>
      </c>
      <c r="K21" s="22">
        <v>5</v>
      </c>
      <c r="L21" s="22">
        <v>0</v>
      </c>
      <c r="M21" s="22">
        <v>22</v>
      </c>
      <c r="N21" s="22">
        <v>6</v>
      </c>
    </row>
    <row r="22" spans="1:14" ht="15.75" customHeight="1">
      <c r="A22" s="10">
        <f t="shared" si="7"/>
        <v>12</v>
      </c>
      <c r="B22" s="11" t="s">
        <v>2644</v>
      </c>
      <c r="C22" s="11" t="s">
        <v>2351</v>
      </c>
      <c r="D22" s="17" t="s">
        <v>2342</v>
      </c>
      <c r="E22" s="17" t="s">
        <v>2430</v>
      </c>
      <c r="F22" s="17" t="s">
        <v>2801</v>
      </c>
      <c r="G22" s="17" t="s">
        <v>2345</v>
      </c>
      <c r="H22" s="21">
        <v>24</v>
      </c>
      <c r="I22" s="21">
        <v>34</v>
      </c>
      <c r="J22" s="21">
        <v>360</v>
      </c>
      <c r="K22" s="21">
        <v>2</v>
      </c>
      <c r="L22" s="21">
        <v>1</v>
      </c>
      <c r="M22" s="21">
        <v>5</v>
      </c>
      <c r="N22" s="21">
        <v>4</v>
      </c>
    </row>
    <row r="23" spans="1:14" ht="15.75" customHeight="1">
      <c r="A23" s="10">
        <f t="shared" si="7"/>
        <v>11</v>
      </c>
      <c r="B23" s="12" t="s">
        <v>2646</v>
      </c>
      <c r="C23" s="12" t="s">
        <v>2351</v>
      </c>
      <c r="D23" s="18">
        <v>0</v>
      </c>
      <c r="E23" s="18" t="s">
        <v>2370</v>
      </c>
      <c r="F23" s="18" t="s">
        <v>3135</v>
      </c>
      <c r="G23" s="18" t="s">
        <v>2345</v>
      </c>
      <c r="H23" s="22">
        <v>20</v>
      </c>
      <c r="I23" s="22">
        <v>32</v>
      </c>
      <c r="J23" s="22">
        <v>217</v>
      </c>
      <c r="K23" s="22">
        <v>3</v>
      </c>
      <c r="L23" s="22">
        <v>1</v>
      </c>
      <c r="M23" s="22">
        <v>58</v>
      </c>
      <c r="N23" s="22">
        <v>5</v>
      </c>
    </row>
    <row r="24" spans="1:14" ht="15.75" customHeight="1">
      <c r="A24" s="10">
        <f t="shared" si="7"/>
        <v>10</v>
      </c>
      <c r="B24" s="11" t="s">
        <v>2888</v>
      </c>
      <c r="C24" s="11" t="s">
        <v>2351</v>
      </c>
      <c r="D24" s="17" t="s">
        <v>2342</v>
      </c>
      <c r="E24" s="17" t="s">
        <v>2380</v>
      </c>
      <c r="F24" s="17" t="s">
        <v>3032</v>
      </c>
      <c r="G24" s="17" t="s">
        <v>2345</v>
      </c>
      <c r="H24" s="21">
        <v>33</v>
      </c>
      <c r="I24" s="21">
        <v>50</v>
      </c>
      <c r="J24" s="21">
        <v>388</v>
      </c>
      <c r="K24" s="21">
        <v>3</v>
      </c>
      <c r="L24" s="21">
        <v>3</v>
      </c>
      <c r="M24" s="21">
        <v>84</v>
      </c>
      <c r="N24" s="21">
        <v>6</v>
      </c>
    </row>
    <row r="25" spans="1:14" ht="15.75" customHeight="1">
      <c r="A25" s="10">
        <f t="shared" si="7"/>
        <v>9</v>
      </c>
      <c r="B25" s="12" t="s">
        <v>2651</v>
      </c>
      <c r="C25" s="12" t="s">
        <v>2351</v>
      </c>
      <c r="D25" s="18">
        <v>0</v>
      </c>
      <c r="E25" s="18" t="s">
        <v>2366</v>
      </c>
      <c r="F25" s="18" t="s">
        <v>3136</v>
      </c>
      <c r="G25" s="18" t="s">
        <v>2345</v>
      </c>
      <c r="H25" s="22">
        <v>27</v>
      </c>
      <c r="I25" s="22">
        <v>37</v>
      </c>
      <c r="J25" s="22">
        <v>261</v>
      </c>
      <c r="K25" s="22">
        <v>4</v>
      </c>
      <c r="L25" s="22">
        <v>0</v>
      </c>
      <c r="M25" s="22">
        <v>23</v>
      </c>
      <c r="N25" s="22">
        <v>6</v>
      </c>
    </row>
    <row r="26" spans="1:14" ht="15.75" customHeight="1">
      <c r="A26" s="10">
        <f t="shared" si="7"/>
        <v>8</v>
      </c>
      <c r="B26" s="11" t="s">
        <v>2653</v>
      </c>
      <c r="C26" s="11" t="s">
        <v>2351</v>
      </c>
      <c r="D26" s="17" t="s">
        <v>2342</v>
      </c>
      <c r="E26" s="17" t="s">
        <v>2341</v>
      </c>
      <c r="F26" s="17" t="s">
        <v>3137</v>
      </c>
      <c r="G26" s="17" t="s">
        <v>2345</v>
      </c>
      <c r="H26" s="21">
        <v>28</v>
      </c>
      <c r="I26" s="21">
        <v>41</v>
      </c>
      <c r="J26" s="21">
        <v>390</v>
      </c>
      <c r="K26" s="21">
        <v>2</v>
      </c>
      <c r="L26" s="21">
        <v>2</v>
      </c>
      <c r="M26" s="21">
        <v>5</v>
      </c>
      <c r="N26" s="21">
        <v>2</v>
      </c>
    </row>
    <row r="27" spans="1:14" ht="15.75" customHeight="1">
      <c r="A27" s="10">
        <f t="shared" si="7"/>
        <v>7</v>
      </c>
      <c r="B27" s="12" t="s">
        <v>2851</v>
      </c>
      <c r="C27" s="12" t="s">
        <v>2351</v>
      </c>
      <c r="D27" s="18" t="s">
        <v>2342</v>
      </c>
      <c r="E27" s="18" t="s">
        <v>2355</v>
      </c>
      <c r="F27" s="18" t="s">
        <v>2730</v>
      </c>
      <c r="G27" s="18" t="s">
        <v>2345</v>
      </c>
      <c r="H27" s="22">
        <v>22</v>
      </c>
      <c r="I27" s="22">
        <v>37</v>
      </c>
      <c r="J27" s="22">
        <v>248</v>
      </c>
      <c r="K27" s="22">
        <v>0</v>
      </c>
      <c r="L27" s="22">
        <v>2</v>
      </c>
      <c r="M27" s="22">
        <v>60</v>
      </c>
      <c r="N27" s="22">
        <v>8</v>
      </c>
    </row>
    <row r="28" spans="1:14" ht="15.75" customHeight="1">
      <c r="A28" s="10">
        <f t="shared" si="7"/>
        <v>6</v>
      </c>
      <c r="B28" s="11" t="s">
        <v>2654</v>
      </c>
      <c r="C28" s="11" t="s">
        <v>2351</v>
      </c>
      <c r="D28" s="17">
        <v>0</v>
      </c>
      <c r="E28" s="17" t="s">
        <v>2380</v>
      </c>
      <c r="F28" s="17" t="s">
        <v>3116</v>
      </c>
      <c r="G28" s="17" t="s">
        <v>2345</v>
      </c>
      <c r="H28" s="21">
        <v>23</v>
      </c>
      <c r="I28" s="21">
        <v>28</v>
      </c>
      <c r="J28" s="21">
        <v>197</v>
      </c>
      <c r="K28" s="21">
        <v>2</v>
      </c>
      <c r="L28" s="21">
        <v>0</v>
      </c>
      <c r="M28" s="21">
        <v>42</v>
      </c>
      <c r="N28" s="21">
        <v>10</v>
      </c>
    </row>
    <row r="29" spans="1:14" ht="15.75" customHeight="1">
      <c r="A29" s="10">
        <f t="shared" si="7"/>
        <v>5</v>
      </c>
      <c r="B29" s="12" t="s">
        <v>2656</v>
      </c>
      <c r="C29" s="12" t="s">
        <v>2351</v>
      </c>
      <c r="D29" s="18" t="s">
        <v>2342</v>
      </c>
      <c r="E29" s="18" t="s">
        <v>2410</v>
      </c>
      <c r="F29" s="18" t="s">
        <v>2877</v>
      </c>
      <c r="G29" s="18" t="s">
        <v>2345</v>
      </c>
      <c r="H29" s="22">
        <v>22</v>
      </c>
      <c r="I29" s="22">
        <v>31</v>
      </c>
      <c r="J29" s="22">
        <v>230</v>
      </c>
      <c r="K29" s="22">
        <v>1</v>
      </c>
      <c r="L29" s="22">
        <v>0</v>
      </c>
      <c r="M29" s="22">
        <v>12</v>
      </c>
      <c r="N29" s="22">
        <v>6</v>
      </c>
    </row>
    <row r="30" spans="1:14" ht="15.75" customHeight="1">
      <c r="A30" s="10">
        <f t="shared" si="7"/>
        <v>4</v>
      </c>
      <c r="B30" s="11" t="s">
        <v>2657</v>
      </c>
      <c r="C30" s="11" t="s">
        <v>2351</v>
      </c>
      <c r="D30" s="17">
        <v>0</v>
      </c>
      <c r="E30" s="17" t="s">
        <v>287</v>
      </c>
      <c r="F30" s="17" t="s">
        <v>3076</v>
      </c>
      <c r="G30" s="17" t="s">
        <v>2345</v>
      </c>
      <c r="H30" s="21">
        <v>27</v>
      </c>
      <c r="I30" s="21">
        <v>43</v>
      </c>
      <c r="J30" s="21">
        <v>263</v>
      </c>
      <c r="K30" s="21">
        <v>1</v>
      </c>
      <c r="L30" s="21">
        <v>1</v>
      </c>
      <c r="M30" s="21">
        <v>45</v>
      </c>
      <c r="N30" s="21">
        <v>7</v>
      </c>
    </row>
    <row r="31" spans="1:14" ht="15.75" customHeight="1">
      <c r="A31" s="10">
        <f t="shared" si="7"/>
        <v>3</v>
      </c>
      <c r="B31" s="12" t="s">
        <v>2659</v>
      </c>
      <c r="C31" s="12" t="s">
        <v>2351</v>
      </c>
      <c r="D31" s="18">
        <v>0</v>
      </c>
      <c r="E31" s="18" t="s">
        <v>2343</v>
      </c>
      <c r="F31" s="18" t="s">
        <v>3138</v>
      </c>
      <c r="G31" s="18" t="s">
        <v>2345</v>
      </c>
      <c r="H31" s="22">
        <v>21</v>
      </c>
      <c r="I31" s="22">
        <v>27</v>
      </c>
      <c r="J31" s="22">
        <v>206</v>
      </c>
      <c r="K31" s="22">
        <v>4</v>
      </c>
      <c r="L31" s="22">
        <v>1</v>
      </c>
      <c r="M31" s="22">
        <v>-1</v>
      </c>
      <c r="N31" s="22">
        <v>1</v>
      </c>
    </row>
    <row r="32" spans="1:14" ht="15.75" customHeight="1">
      <c r="A32" s="10">
        <f t="shared" si="7"/>
        <v>2</v>
      </c>
      <c r="B32" s="11" t="s">
        <v>2853</v>
      </c>
      <c r="C32" s="11" t="s">
        <v>2351</v>
      </c>
      <c r="D32" s="17" t="s">
        <v>2342</v>
      </c>
      <c r="E32" s="17" t="s">
        <v>2395</v>
      </c>
      <c r="F32" s="17" t="s">
        <v>2555</v>
      </c>
      <c r="G32" s="17" t="s">
        <v>2345</v>
      </c>
      <c r="H32" s="21">
        <v>18</v>
      </c>
      <c r="I32" s="21">
        <v>27</v>
      </c>
      <c r="J32" s="21">
        <v>121</v>
      </c>
      <c r="K32" s="21">
        <v>1</v>
      </c>
      <c r="L32" s="21">
        <v>1</v>
      </c>
      <c r="M32" s="21">
        <v>52</v>
      </c>
      <c r="N32" s="21">
        <v>6</v>
      </c>
    </row>
    <row r="33" spans="1:14" ht="15.75" customHeight="1">
      <c r="A33" s="10">
        <f t="shared" si="7"/>
        <v>1</v>
      </c>
      <c r="B33" s="12" t="s">
        <v>2661</v>
      </c>
      <c r="C33" s="12" t="s">
        <v>2351</v>
      </c>
      <c r="D33" s="18">
        <v>0</v>
      </c>
      <c r="E33" s="18" t="s">
        <v>2355</v>
      </c>
      <c r="F33" s="18" t="s">
        <v>3139</v>
      </c>
      <c r="G33" s="18" t="s">
        <v>2345</v>
      </c>
      <c r="H33" s="22">
        <v>20</v>
      </c>
      <c r="I33" s="22">
        <v>32</v>
      </c>
      <c r="J33" s="22">
        <v>225</v>
      </c>
      <c r="K33" s="22">
        <v>1</v>
      </c>
      <c r="L33" s="22">
        <v>0</v>
      </c>
      <c r="M33" s="22">
        <v>9</v>
      </c>
      <c r="N33" s="22">
        <v>3</v>
      </c>
    </row>
    <row r="34" spans="1:14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/>
    </row>
    <row r="35" spans="1:14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2"/>
    </row>
    <row r="36" spans="1:14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/>
    </row>
    <row r="37" spans="1:14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2"/>
    </row>
    <row r="38" spans="1:14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/>
    </row>
    <row r="39" spans="1:14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2"/>
    </row>
    <row r="40" spans="1:14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/>
    </row>
    <row r="41" spans="1:14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2"/>
    </row>
    <row r="42" spans="1:14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/>
    </row>
    <row r="43" spans="1:14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2"/>
    </row>
    <row r="44" spans="1:14" ht="15.75" customHeight="1">
      <c r="A44" s="10">
        <f t="shared" ref="A44:A75" si="8">COUNTIF(H44:H131,"&gt;0")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/>
    </row>
    <row r="45" spans="1:14" ht="15.75" customHeight="1">
      <c r="A45" s="10">
        <f t="shared" si="8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2"/>
    </row>
    <row r="46" spans="1:14" ht="15.75" customHeight="1">
      <c r="A46" s="10">
        <f t="shared" si="8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/>
    </row>
    <row r="47" spans="1:14" ht="15.75" customHeight="1">
      <c r="A47" s="10">
        <f t="shared" si="8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2"/>
    </row>
    <row r="48" spans="1:14" ht="15.75" customHeight="1">
      <c r="A48" s="10">
        <f t="shared" si="8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/>
    </row>
    <row r="49" spans="1:14" ht="15.75" customHeight="1">
      <c r="A49" s="10">
        <f t="shared" si="8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2"/>
    </row>
    <row r="50" spans="1:14" ht="15.75" customHeight="1">
      <c r="A50" s="10">
        <f t="shared" si="8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/>
    </row>
    <row r="51" spans="1:14" ht="15.75" customHeight="1">
      <c r="A51" s="10">
        <f t="shared" si="8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2"/>
    </row>
    <row r="52" spans="1:14" ht="13" customHeight="1">
      <c r="A52" s="10">
        <f t="shared" si="8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/>
    </row>
    <row r="53" spans="1:14" ht="13" customHeight="1">
      <c r="A53" s="10">
        <f t="shared" si="8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2"/>
    </row>
    <row r="54" spans="1:14" ht="13" customHeight="1">
      <c r="A54" s="10">
        <f t="shared" si="8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/>
    </row>
    <row r="55" spans="1:14" ht="13" customHeight="1">
      <c r="A55" s="10">
        <f t="shared" si="8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2"/>
    </row>
    <row r="56" spans="1:14" ht="13" customHeight="1">
      <c r="A56" s="10">
        <f t="shared" si="8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/>
    </row>
    <row r="57" spans="1:14" ht="13" customHeight="1">
      <c r="A57" s="10">
        <f t="shared" si="8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2"/>
    </row>
    <row r="58" spans="1:14" ht="13" customHeight="1">
      <c r="A58" s="10">
        <f t="shared" si="8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/>
    </row>
    <row r="59" spans="1:14" ht="13" customHeight="1">
      <c r="A59" s="10">
        <f t="shared" si="8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2"/>
    </row>
    <row r="60" spans="1:14" ht="13" customHeight="1">
      <c r="A60" s="10">
        <f t="shared" si="8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/>
    </row>
    <row r="61" spans="1:14" ht="13" customHeight="1">
      <c r="A61" s="10">
        <f t="shared" si="8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2"/>
    </row>
    <row r="62" spans="1:14" ht="13" customHeight="1">
      <c r="A62" s="10">
        <f t="shared" si="8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/>
    </row>
    <row r="63" spans="1:14" ht="13" customHeight="1">
      <c r="A63" s="10">
        <f t="shared" si="8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2"/>
    </row>
    <row r="64" spans="1:14" ht="13" customHeight="1">
      <c r="A64" s="10">
        <f t="shared" si="8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/>
    </row>
    <row r="65" spans="1:14" ht="13" customHeight="1">
      <c r="A65" s="10">
        <f t="shared" si="8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2"/>
    </row>
    <row r="66" spans="1:14" ht="13" customHeight="1">
      <c r="A66" s="10">
        <f t="shared" si="8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/>
    </row>
    <row r="67" spans="1:14" ht="13" customHeight="1">
      <c r="A67" s="10">
        <f t="shared" si="8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2"/>
    </row>
    <row r="68" spans="1:14" ht="13" customHeight="1">
      <c r="A68" s="10">
        <f t="shared" si="8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/>
    </row>
    <row r="69" spans="1:14" ht="13" customHeight="1">
      <c r="A69" s="10">
        <f t="shared" ref="A69:A100" si="9">COUNTIF(H69:H158,"&gt;0")</f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2"/>
    </row>
    <row r="70" spans="1:14" ht="13" customHeight="1">
      <c r="A70" s="10">
        <f t="shared" si="9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/>
    </row>
    <row r="71" spans="1:14" ht="13" customHeight="1">
      <c r="A71" s="10">
        <f t="shared" si="9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2"/>
    </row>
    <row r="72" spans="1:14" ht="13" customHeight="1">
      <c r="A72" s="10">
        <f t="shared" si="9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/>
    </row>
    <row r="73" spans="1:14" ht="13" customHeight="1">
      <c r="A73" s="10">
        <f t="shared" si="9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2"/>
    </row>
    <row r="74" spans="1:14" ht="13" customHeight="1">
      <c r="A74" s="10">
        <f t="shared" si="9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/>
    </row>
    <row r="75" spans="1:14" ht="13" customHeight="1">
      <c r="A75" s="10">
        <f t="shared" si="9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2"/>
    </row>
    <row r="76" spans="1:14" ht="13" customHeight="1">
      <c r="A76" s="10">
        <f t="shared" si="9"/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/>
    </row>
    <row r="77" spans="1:14" ht="13" customHeight="1">
      <c r="A77" s="10">
        <f t="shared" si="9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2"/>
    </row>
    <row r="78" spans="1:14" ht="13" customHeight="1">
      <c r="A78" s="10">
        <f t="shared" si="9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/>
    </row>
    <row r="79" spans="1:14" ht="13" customHeight="1">
      <c r="A79" s="10">
        <f t="shared" si="9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2"/>
    </row>
    <row r="80" spans="1:14" ht="13" customHeight="1">
      <c r="A80" s="10">
        <f t="shared" si="9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/>
    </row>
    <row r="81" spans="1:14" ht="13" customHeight="1">
      <c r="A81" s="10">
        <f t="shared" si="9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2"/>
    </row>
    <row r="82" spans="1:14" ht="13" customHeight="1">
      <c r="A82" s="10">
        <f t="shared" si="9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2"/>
    </row>
    <row r="83" spans="1:14" ht="13" customHeight="1">
      <c r="A83" s="10">
        <f t="shared" si="9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/>
    </row>
    <row r="84" spans="1:14" ht="13" customHeight="1">
      <c r="A84" s="10">
        <f t="shared" si="9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2"/>
    </row>
    <row r="85" spans="1:14" ht="13" customHeight="1">
      <c r="A85" s="10">
        <f t="shared" si="9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2"/>
    </row>
    <row r="86" spans="1:14" ht="15" customHeight="1">
      <c r="A86" s="10">
        <f t="shared" si="9"/>
        <v>0</v>
      </c>
      <c r="B86" s="13"/>
      <c r="C86" s="13"/>
    </row>
    <row r="87" spans="1:14" ht="15" customHeight="1">
      <c r="A87" s="10">
        <f t="shared" si="9"/>
        <v>0</v>
      </c>
      <c r="B87" s="13"/>
      <c r="C87" s="13"/>
    </row>
    <row r="88" spans="1:14" ht="13" customHeight="1">
      <c r="A88" s="10">
        <f t="shared" si="9"/>
        <v>0</v>
      </c>
    </row>
    <row r="89" spans="1:14" ht="13" customHeight="1">
      <c r="A89" s="10">
        <f t="shared" si="9"/>
        <v>0</v>
      </c>
    </row>
    <row r="90" spans="1:14" ht="13" customHeight="1">
      <c r="A90" s="10">
        <f t="shared" si="9"/>
        <v>0</v>
      </c>
    </row>
    <row r="91" spans="1:14" ht="13" customHeight="1">
      <c r="A91" s="10">
        <f t="shared" si="9"/>
        <v>0</v>
      </c>
    </row>
    <row r="92" spans="1:14" ht="13" customHeight="1">
      <c r="A92" s="10">
        <f t="shared" si="9"/>
        <v>0</v>
      </c>
    </row>
    <row r="93" spans="1:14" ht="13" customHeight="1">
      <c r="A93" s="10">
        <f t="shared" si="9"/>
        <v>0</v>
      </c>
    </row>
    <row r="94" spans="1:14" ht="13" customHeight="1">
      <c r="A94" s="10">
        <f t="shared" si="9"/>
        <v>0</v>
      </c>
    </row>
    <row r="95" spans="1:14" ht="13" customHeight="1">
      <c r="A95" s="10">
        <f t="shared" si="9"/>
        <v>0</v>
      </c>
    </row>
    <row r="96" spans="1:14" ht="13" customHeight="1">
      <c r="A96" s="10">
        <f t="shared" si="9"/>
        <v>0</v>
      </c>
    </row>
    <row r="97" spans="1:1" ht="13" customHeight="1">
      <c r="A97" s="10">
        <f t="shared" si="9"/>
        <v>0</v>
      </c>
    </row>
    <row r="98" spans="1:1" ht="13" customHeight="1">
      <c r="A98" s="10">
        <f t="shared" si="9"/>
        <v>0</v>
      </c>
    </row>
    <row r="99" spans="1:1" ht="13" customHeight="1">
      <c r="A99" s="10">
        <f t="shared" si="9"/>
        <v>0</v>
      </c>
    </row>
    <row r="100" spans="1:1" ht="13" customHeight="1">
      <c r="A100" s="10">
        <f t="shared" si="9"/>
        <v>0</v>
      </c>
    </row>
    <row r="101" spans="1:1" ht="13" customHeight="1">
      <c r="A101" s="10">
        <f t="shared" ref="A101:A132" si="10">COUNTIF(H101:H190,"&gt;0")</f>
        <v>0</v>
      </c>
    </row>
    <row r="102" spans="1:1" ht="13" customHeight="1">
      <c r="A102" s="10">
        <f t="shared" si="10"/>
        <v>0</v>
      </c>
    </row>
    <row r="103" spans="1:1" ht="13" customHeight="1">
      <c r="A103" s="10">
        <f t="shared" si="10"/>
        <v>0</v>
      </c>
    </row>
    <row r="104" spans="1:1" ht="13" customHeight="1">
      <c r="A104" s="10">
        <f t="shared" si="10"/>
        <v>0</v>
      </c>
    </row>
    <row r="105" spans="1:1" ht="13" customHeight="1">
      <c r="A105" s="10">
        <f t="shared" si="10"/>
        <v>0</v>
      </c>
    </row>
    <row r="106" spans="1:1" ht="13" customHeight="1">
      <c r="A106" s="10">
        <f t="shared" si="10"/>
        <v>0</v>
      </c>
    </row>
    <row r="107" spans="1:1" ht="13" customHeight="1">
      <c r="A107" s="10">
        <f t="shared" si="10"/>
        <v>0</v>
      </c>
    </row>
    <row r="108" spans="1:1" ht="13" customHeight="1">
      <c r="A108" s="10">
        <f t="shared" si="10"/>
        <v>0</v>
      </c>
    </row>
    <row r="109" spans="1:1" ht="13" customHeight="1">
      <c r="A109" s="10">
        <f t="shared" si="10"/>
        <v>0</v>
      </c>
    </row>
    <row r="110" spans="1:1" ht="13" customHeight="1">
      <c r="A110" s="10">
        <f t="shared" si="10"/>
        <v>0</v>
      </c>
    </row>
    <row r="111" spans="1:1" ht="13" customHeight="1">
      <c r="A111" s="10">
        <f t="shared" si="10"/>
        <v>0</v>
      </c>
    </row>
    <row r="112" spans="1:1" ht="13" customHeight="1">
      <c r="A112" s="10">
        <f t="shared" si="10"/>
        <v>0</v>
      </c>
    </row>
    <row r="113" spans="1:1" ht="13" customHeight="1">
      <c r="A113" s="10">
        <f t="shared" si="10"/>
        <v>0</v>
      </c>
    </row>
    <row r="114" spans="1:1" ht="13" customHeight="1">
      <c r="A114" s="10">
        <f t="shared" si="10"/>
        <v>0</v>
      </c>
    </row>
    <row r="115" spans="1:1" ht="13" customHeight="1">
      <c r="A115" s="10">
        <f t="shared" si="10"/>
        <v>0</v>
      </c>
    </row>
    <row r="116" spans="1:1" ht="13" customHeight="1">
      <c r="A116" s="10">
        <f t="shared" si="10"/>
        <v>0</v>
      </c>
    </row>
    <row r="117" spans="1:1" ht="13" customHeight="1">
      <c r="A117" s="10">
        <f t="shared" si="10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272">
    <outlinePr summaryBelow="0" summaryRight="0"/>
  </sheetPr>
  <dimension ref="A1:Q1002"/>
  <sheetViews>
    <sheetView workbookViewId="0">
      <selection activeCell="N10" sqref="N10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16.5</v>
      </c>
      <c r="I2" s="5">
        <v>70.5</v>
      </c>
      <c r="J2" s="5">
        <v>0.5</v>
      </c>
      <c r="K2" s="2">
        <v>2.5</v>
      </c>
      <c r="L2" s="2">
        <v>20.5</v>
      </c>
      <c r="M2" s="2">
        <v>0.5</v>
      </c>
      <c r="N2" s="5">
        <v>80.5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0.9</v>
      </c>
      <c r="I3" s="7">
        <f t="shared" si="1"/>
        <v>0.7</v>
      </c>
      <c r="J3" s="7">
        <f t="shared" si="1"/>
        <v>0.6</v>
      </c>
      <c r="K3" s="7">
        <f t="shared" si="1"/>
        <v>0.3</v>
      </c>
      <c r="L3" s="7">
        <f t="shared" si="1"/>
        <v>0.6</v>
      </c>
      <c r="M3" s="7">
        <f t="shared" si="1"/>
        <v>0.8</v>
      </c>
      <c r="N3" s="7">
        <f t="shared" si="1"/>
        <v>0.6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O4" si="2">IF(H3&gt;0.5, 100/(1-1/H3),100/H3-100)</f>
        <v>-899.99999999999955</v>
      </c>
      <c r="I4" s="8">
        <f t="shared" si="2"/>
        <v>-233.33333333333331</v>
      </c>
      <c r="J4" s="8">
        <f t="shared" si="2"/>
        <v>-149.99999999999997</v>
      </c>
      <c r="K4" s="8">
        <f t="shared" si="2"/>
        <v>233.33333333333337</v>
      </c>
      <c r="L4" s="8">
        <f t="shared" si="2"/>
        <v>-149.99999999999997</v>
      </c>
      <c r="M4" s="8">
        <f t="shared" si="2"/>
        <v>-400</v>
      </c>
      <c r="N4" s="8">
        <f t="shared" si="2"/>
        <v>-149.99999999999997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1</v>
      </c>
      <c r="I5" s="7">
        <f t="shared" si="3"/>
        <v>0.75</v>
      </c>
      <c r="J5" s="7">
        <f t="shared" si="3"/>
        <v>0.5</v>
      </c>
      <c r="K5" s="7">
        <f t="shared" si="3"/>
        <v>0.75</v>
      </c>
      <c r="L5" s="7">
        <f t="shared" si="3"/>
        <v>1</v>
      </c>
      <c r="M5" s="7">
        <f t="shared" si="3"/>
        <v>1</v>
      </c>
      <c r="N5" s="7">
        <f t="shared" si="3"/>
        <v>0.75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 t="e">
        <f t="shared" ref="H6:O6" si="4">IF(H5&gt;0.5, 100/(1-1/H5),100/H5-100)</f>
        <v>#DIV/0!</v>
      </c>
      <c r="I6" s="8">
        <f t="shared" si="4"/>
        <v>-300.00000000000006</v>
      </c>
      <c r="J6" s="8">
        <f t="shared" si="4"/>
        <v>100</v>
      </c>
      <c r="K6" s="8">
        <f t="shared" si="4"/>
        <v>-300.00000000000006</v>
      </c>
      <c r="L6" s="8" t="e">
        <f t="shared" si="4"/>
        <v>#DIV/0!</v>
      </c>
      <c r="M6" s="8" t="e">
        <f t="shared" si="4"/>
        <v>#DIV/0!</v>
      </c>
      <c r="N6" s="8">
        <f t="shared" si="4"/>
        <v>-300.00000000000006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0.83333333333333337</v>
      </c>
      <c r="I7" s="7">
        <f t="shared" si="5"/>
        <v>0.66666666666666663</v>
      </c>
      <c r="J7" s="7">
        <f t="shared" si="5"/>
        <v>0.66666666666666663</v>
      </c>
      <c r="K7" s="7">
        <f t="shared" si="5"/>
        <v>0</v>
      </c>
      <c r="L7" s="7">
        <f t="shared" si="5"/>
        <v>0.33333333333333331</v>
      </c>
      <c r="M7" s="7">
        <f t="shared" si="5"/>
        <v>0.66666666666666663</v>
      </c>
      <c r="N7" s="7">
        <f t="shared" si="5"/>
        <v>0.5</v>
      </c>
      <c r="O7" s="7">
        <f t="shared" si="5"/>
        <v>1</v>
      </c>
    </row>
    <row r="8" spans="1:17" ht="15.75" customHeight="1">
      <c r="A8" s="1"/>
      <c r="B8" t="s">
        <v>115</v>
      </c>
      <c r="F8" s="8"/>
      <c r="G8" s="3" t="s">
        <v>2318</v>
      </c>
      <c r="H8" s="8">
        <f t="shared" ref="H8:O8" si="6">IF(H7&gt;0.5, 100/(1-1/H7),100/H7-100)</f>
        <v>-500.00000000000011</v>
      </c>
      <c r="I8" s="8">
        <f t="shared" si="6"/>
        <v>-200</v>
      </c>
      <c r="J8" s="8">
        <f t="shared" si="6"/>
        <v>-200</v>
      </c>
      <c r="K8" s="8" t="e">
        <f t="shared" si="6"/>
        <v>#DIV/0!</v>
      </c>
      <c r="L8" s="8">
        <f t="shared" si="6"/>
        <v>200</v>
      </c>
      <c r="M8" s="8">
        <f t="shared" si="6"/>
        <v>-200</v>
      </c>
      <c r="N8" s="8">
        <f t="shared" si="6"/>
        <v>100</v>
      </c>
      <c r="O8" s="8" t="e">
        <f t="shared" si="6"/>
        <v>#DIV/0!</v>
      </c>
    </row>
    <row r="9" spans="1:17" ht="15.75" customHeight="1">
      <c r="A9" s="1"/>
      <c r="B9" s="1" t="s">
        <v>3140</v>
      </c>
      <c r="C9" s="1"/>
      <c r="D9" s="14"/>
      <c r="E9" s="14"/>
      <c r="F9" s="14"/>
      <c r="G9" s="23" t="s">
        <v>2321</v>
      </c>
      <c r="H9" s="24">
        <f>INDEX(espn!$F:$F,MATCH(B8,espn!$A:$A,0),1)</f>
        <v>15</v>
      </c>
      <c r="I9" s="24">
        <f>INDEX(espn!$G:$G,MATCH(B8,espn!$A:$A,0),1)</f>
        <v>63</v>
      </c>
      <c r="J9" s="24"/>
      <c r="K9" s="24">
        <f>INDEX(espn!$I:$I,MATCH(B8,espn!$A:$A,0),1)</f>
        <v>3</v>
      </c>
      <c r="L9" s="24">
        <f>INDEX(espn!$J:$J,MATCH(B8,espn!$A:$A,0),1)</f>
        <v>24</v>
      </c>
      <c r="M9" s="24"/>
      <c r="N9" s="24">
        <f>I9+L9</f>
        <v>87</v>
      </c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22</v>
      </c>
      <c r="B12" s="11" t="s">
        <v>2382</v>
      </c>
      <c r="C12" s="11" t="s">
        <v>2351</v>
      </c>
      <c r="D12" s="17" t="s">
        <v>2342</v>
      </c>
      <c r="E12" s="17" t="s">
        <v>2383</v>
      </c>
      <c r="F12" s="17" t="s">
        <v>2384</v>
      </c>
      <c r="G12" s="17" t="s">
        <v>2609</v>
      </c>
      <c r="H12" s="21">
        <v>13</v>
      </c>
      <c r="I12" s="21">
        <v>20</v>
      </c>
      <c r="J12" s="21">
        <v>0</v>
      </c>
      <c r="K12" s="21">
        <v>2</v>
      </c>
      <c r="L12" s="21">
        <v>-1</v>
      </c>
      <c r="M12" s="21">
        <v>0</v>
      </c>
      <c r="N12" s="21">
        <f t="shared" ref="N12:N43" si="8">L12+I12</f>
        <v>19</v>
      </c>
      <c r="O12">
        <f t="shared" ref="O12:O43" si="9">M12+J12</f>
        <v>0</v>
      </c>
    </row>
    <row r="13" spans="1:17" ht="15.75" customHeight="1">
      <c r="A13" s="10">
        <f t="shared" si="7"/>
        <v>21</v>
      </c>
      <c r="B13" s="12" t="s">
        <v>2603</v>
      </c>
      <c r="C13" s="12" t="s">
        <v>2351</v>
      </c>
      <c r="D13" s="18" t="s">
        <v>2342</v>
      </c>
      <c r="E13" s="18" t="s">
        <v>2468</v>
      </c>
      <c r="F13" s="18" t="s">
        <v>2793</v>
      </c>
      <c r="G13" s="18" t="s">
        <v>2434</v>
      </c>
      <c r="H13" s="22">
        <v>24</v>
      </c>
      <c r="I13" s="22">
        <v>124</v>
      </c>
      <c r="J13" s="22">
        <v>1</v>
      </c>
      <c r="K13" s="22">
        <v>4</v>
      </c>
      <c r="L13" s="22">
        <v>35</v>
      </c>
      <c r="M13" s="22">
        <v>0</v>
      </c>
      <c r="N13" s="21">
        <f t="shared" si="8"/>
        <v>159</v>
      </c>
      <c r="O13">
        <f t="shared" si="9"/>
        <v>1</v>
      </c>
    </row>
    <row r="14" spans="1:17" ht="15.75" customHeight="1">
      <c r="A14" s="10">
        <f t="shared" si="7"/>
        <v>20</v>
      </c>
      <c r="B14" s="11" t="s">
        <v>2402</v>
      </c>
      <c r="C14" s="11" t="s">
        <v>2351</v>
      </c>
      <c r="D14" s="17">
        <v>0</v>
      </c>
      <c r="E14" s="17" t="s">
        <v>2494</v>
      </c>
      <c r="F14" s="17" t="s">
        <v>2794</v>
      </c>
      <c r="G14" s="17" t="s">
        <v>2601</v>
      </c>
      <c r="H14" s="21">
        <v>21</v>
      </c>
      <c r="I14" s="21">
        <v>65</v>
      </c>
      <c r="J14" s="21">
        <v>0</v>
      </c>
      <c r="K14" s="21">
        <v>3</v>
      </c>
      <c r="L14" s="21">
        <v>9</v>
      </c>
      <c r="M14" s="21">
        <v>0</v>
      </c>
      <c r="N14" s="21">
        <f t="shared" si="8"/>
        <v>74</v>
      </c>
      <c r="O14">
        <f t="shared" si="9"/>
        <v>0</v>
      </c>
    </row>
    <row r="15" spans="1:17" ht="15.75" customHeight="1">
      <c r="A15" s="10">
        <f t="shared" si="7"/>
        <v>19</v>
      </c>
      <c r="B15" s="12" t="s">
        <v>2406</v>
      </c>
      <c r="C15" s="12" t="s">
        <v>2351</v>
      </c>
      <c r="D15" s="18" t="s">
        <v>2342</v>
      </c>
      <c r="E15" s="18" t="s">
        <v>2415</v>
      </c>
      <c r="F15" s="18" t="s">
        <v>2599</v>
      </c>
      <c r="G15" s="18" t="s">
        <v>2860</v>
      </c>
      <c r="H15" s="22">
        <v>20</v>
      </c>
      <c r="I15" s="22">
        <v>90</v>
      </c>
      <c r="J15" s="22">
        <v>1</v>
      </c>
      <c r="K15" s="22">
        <v>0</v>
      </c>
      <c r="L15" s="22">
        <v>0</v>
      </c>
      <c r="M15" s="22">
        <v>0</v>
      </c>
      <c r="N15" s="21">
        <f t="shared" si="8"/>
        <v>90</v>
      </c>
      <c r="O15">
        <f t="shared" si="9"/>
        <v>1</v>
      </c>
    </row>
    <row r="16" spans="1:17" ht="15.75" customHeight="1">
      <c r="A16" s="10">
        <f t="shared" si="7"/>
        <v>18</v>
      </c>
      <c r="B16" s="11" t="s">
        <v>2409</v>
      </c>
      <c r="C16" s="11" t="s">
        <v>2351</v>
      </c>
      <c r="D16" s="17">
        <v>0</v>
      </c>
      <c r="E16" s="17" t="s">
        <v>2496</v>
      </c>
      <c r="F16" s="17" t="s">
        <v>2795</v>
      </c>
      <c r="G16" s="17" t="s">
        <v>2524</v>
      </c>
      <c r="H16" s="21">
        <v>16</v>
      </c>
      <c r="I16" s="21">
        <v>105</v>
      </c>
      <c r="J16" s="21">
        <v>0</v>
      </c>
      <c r="K16" s="21">
        <v>2</v>
      </c>
      <c r="L16" s="21">
        <v>28</v>
      </c>
      <c r="M16" s="21">
        <v>0</v>
      </c>
      <c r="N16" s="21">
        <f t="shared" si="8"/>
        <v>133</v>
      </c>
      <c r="O16">
        <f t="shared" si="9"/>
        <v>0</v>
      </c>
    </row>
    <row r="17" spans="1:15" ht="15.75" customHeight="1">
      <c r="A17" s="10">
        <f t="shared" si="7"/>
        <v>17</v>
      </c>
      <c r="B17" s="12" t="s">
        <v>2481</v>
      </c>
      <c r="C17" s="12" t="s">
        <v>2351</v>
      </c>
      <c r="D17" s="18" t="s">
        <v>2342</v>
      </c>
      <c r="E17" s="18" t="s">
        <v>2366</v>
      </c>
      <c r="F17" s="18" t="s">
        <v>2360</v>
      </c>
      <c r="G17" s="18" t="s">
        <v>2758</v>
      </c>
      <c r="H17" s="22">
        <v>25</v>
      </c>
      <c r="I17" s="22">
        <v>89</v>
      </c>
      <c r="J17" s="22">
        <v>1</v>
      </c>
      <c r="K17" s="22">
        <v>3</v>
      </c>
      <c r="L17" s="22">
        <v>12</v>
      </c>
      <c r="M17" s="22">
        <v>0</v>
      </c>
      <c r="N17" s="21">
        <f t="shared" si="8"/>
        <v>101</v>
      </c>
      <c r="O17">
        <f t="shared" si="9"/>
        <v>1</v>
      </c>
    </row>
    <row r="18" spans="1:15" ht="15.75" customHeight="1">
      <c r="A18" s="10">
        <f t="shared" si="7"/>
        <v>16</v>
      </c>
      <c r="B18" s="11" t="s">
        <v>2471</v>
      </c>
      <c r="C18" s="11" t="s">
        <v>2351</v>
      </c>
      <c r="D18" s="17" t="s">
        <v>2342</v>
      </c>
      <c r="E18" s="17" t="s">
        <v>2410</v>
      </c>
      <c r="F18" s="17" t="s">
        <v>2810</v>
      </c>
      <c r="G18" s="17" t="s">
        <v>2766</v>
      </c>
      <c r="H18" s="21">
        <v>8</v>
      </c>
      <c r="I18" s="21">
        <v>26</v>
      </c>
      <c r="J18" s="21">
        <v>0</v>
      </c>
      <c r="K18" s="21">
        <v>4</v>
      </c>
      <c r="L18" s="21">
        <v>31</v>
      </c>
      <c r="M18" s="21">
        <v>0</v>
      </c>
      <c r="N18" s="21">
        <f t="shared" si="8"/>
        <v>57</v>
      </c>
      <c r="O18">
        <f t="shared" si="9"/>
        <v>0</v>
      </c>
    </row>
    <row r="19" spans="1:15" ht="15.75" customHeight="1">
      <c r="A19" s="10">
        <f t="shared" si="7"/>
        <v>15</v>
      </c>
      <c r="B19" s="12" t="s">
        <v>2412</v>
      </c>
      <c r="C19" s="12" t="s">
        <v>2351</v>
      </c>
      <c r="D19" s="18">
        <v>0</v>
      </c>
      <c r="E19" s="18" t="s">
        <v>2370</v>
      </c>
      <c r="F19" s="18" t="s">
        <v>2796</v>
      </c>
      <c r="G19" s="18" t="s">
        <v>2438</v>
      </c>
      <c r="H19" s="22">
        <v>23</v>
      </c>
      <c r="I19" s="22">
        <v>102</v>
      </c>
      <c r="J19" s="22">
        <v>1</v>
      </c>
      <c r="K19" s="22">
        <v>1</v>
      </c>
      <c r="L19" s="22">
        <v>7</v>
      </c>
      <c r="M19" s="22">
        <v>0</v>
      </c>
      <c r="N19" s="21">
        <f t="shared" si="8"/>
        <v>109</v>
      </c>
      <c r="O19">
        <f t="shared" si="9"/>
        <v>1</v>
      </c>
    </row>
    <row r="20" spans="1:15" ht="15.75" customHeight="1">
      <c r="A20" s="10">
        <f t="shared" si="7"/>
        <v>14</v>
      </c>
      <c r="B20" s="11" t="s">
        <v>2414</v>
      </c>
      <c r="C20" s="11" t="s">
        <v>2351</v>
      </c>
      <c r="D20" s="17" t="s">
        <v>2342</v>
      </c>
      <c r="E20" s="17" t="s">
        <v>2355</v>
      </c>
      <c r="F20" s="17" t="s">
        <v>2797</v>
      </c>
      <c r="G20" s="17" t="s">
        <v>2532</v>
      </c>
      <c r="H20" s="21">
        <v>15</v>
      </c>
      <c r="I20" s="21">
        <v>76</v>
      </c>
      <c r="J20" s="21">
        <v>0</v>
      </c>
      <c r="K20" s="21">
        <v>3</v>
      </c>
      <c r="L20" s="21">
        <v>15</v>
      </c>
      <c r="M20" s="21">
        <v>0</v>
      </c>
      <c r="N20" s="21">
        <f t="shared" si="8"/>
        <v>91</v>
      </c>
      <c r="O20">
        <f t="shared" si="9"/>
        <v>0</v>
      </c>
    </row>
    <row r="21" spans="1:15" ht="15.75" customHeight="1">
      <c r="A21" s="10">
        <f t="shared" si="7"/>
        <v>13</v>
      </c>
      <c r="B21" s="12" t="s">
        <v>2417</v>
      </c>
      <c r="C21" s="12" t="s">
        <v>2351</v>
      </c>
      <c r="D21" s="18" t="s">
        <v>2342</v>
      </c>
      <c r="E21" s="18" t="s">
        <v>792</v>
      </c>
      <c r="F21" s="18" t="s">
        <v>2680</v>
      </c>
      <c r="G21" s="18" t="s">
        <v>2571</v>
      </c>
      <c r="H21" s="22">
        <v>24</v>
      </c>
      <c r="I21" s="22">
        <v>133</v>
      </c>
      <c r="J21" s="22">
        <v>2</v>
      </c>
      <c r="K21" s="22">
        <v>1</v>
      </c>
      <c r="L21" s="22">
        <v>4</v>
      </c>
      <c r="M21" s="22">
        <v>0</v>
      </c>
      <c r="N21" s="21">
        <f t="shared" si="8"/>
        <v>137</v>
      </c>
      <c r="O21">
        <f t="shared" si="9"/>
        <v>2</v>
      </c>
    </row>
    <row r="22" spans="1:15" ht="15.75" customHeight="1">
      <c r="A22" s="10">
        <f t="shared" si="7"/>
        <v>12</v>
      </c>
      <c r="B22" s="11" t="s">
        <v>2419</v>
      </c>
      <c r="C22" s="11" t="s">
        <v>2351</v>
      </c>
      <c r="D22" s="17">
        <v>0</v>
      </c>
      <c r="E22" s="17" t="s">
        <v>2380</v>
      </c>
      <c r="F22" s="17" t="s">
        <v>2759</v>
      </c>
      <c r="G22" s="17" t="s">
        <v>2683</v>
      </c>
      <c r="H22" s="21">
        <v>8</v>
      </c>
      <c r="I22" s="21">
        <v>40</v>
      </c>
      <c r="J22" s="21">
        <v>0</v>
      </c>
      <c r="K22" s="21">
        <v>1</v>
      </c>
      <c r="L22" s="21">
        <v>20</v>
      </c>
      <c r="M22" s="21">
        <v>0</v>
      </c>
      <c r="N22" s="21">
        <f t="shared" si="8"/>
        <v>60</v>
      </c>
      <c r="O22">
        <f t="shared" si="9"/>
        <v>0</v>
      </c>
    </row>
    <row r="23" spans="1:15" ht="15.75" customHeight="1">
      <c r="A23" s="10">
        <f t="shared" si="7"/>
        <v>11</v>
      </c>
      <c r="B23" s="12" t="s">
        <v>2639</v>
      </c>
      <c r="C23" s="12" t="s">
        <v>2351</v>
      </c>
      <c r="D23" s="18" t="s">
        <v>2342</v>
      </c>
      <c r="E23" s="18" t="s">
        <v>2415</v>
      </c>
      <c r="F23" s="18" t="s">
        <v>3134</v>
      </c>
      <c r="G23" s="18" t="s">
        <v>2450</v>
      </c>
      <c r="H23" s="22">
        <v>6</v>
      </c>
      <c r="I23" s="22">
        <v>21</v>
      </c>
      <c r="J23" s="22">
        <v>0</v>
      </c>
      <c r="K23" s="22">
        <v>6</v>
      </c>
      <c r="L23" s="22">
        <v>45</v>
      </c>
      <c r="M23" s="22">
        <v>2</v>
      </c>
      <c r="N23" s="21">
        <f t="shared" si="8"/>
        <v>66</v>
      </c>
      <c r="O23">
        <f t="shared" si="9"/>
        <v>2</v>
      </c>
    </row>
    <row r="24" spans="1:15" ht="15.75" customHeight="1">
      <c r="A24" s="10">
        <f t="shared" si="7"/>
        <v>10</v>
      </c>
      <c r="B24" s="11" t="s">
        <v>2641</v>
      </c>
      <c r="C24" s="11" t="s">
        <v>2351</v>
      </c>
      <c r="D24" s="17">
        <v>0</v>
      </c>
      <c r="E24" s="17" t="s">
        <v>2347</v>
      </c>
      <c r="F24" s="17" t="s">
        <v>2973</v>
      </c>
      <c r="G24" s="17" t="s">
        <v>2573</v>
      </c>
      <c r="H24" s="21">
        <v>17</v>
      </c>
      <c r="I24" s="21">
        <v>72</v>
      </c>
      <c r="J24" s="21">
        <v>0</v>
      </c>
      <c r="K24" s="21">
        <v>3</v>
      </c>
      <c r="L24" s="21">
        <v>36</v>
      </c>
      <c r="M24" s="21">
        <v>1</v>
      </c>
      <c r="N24" s="21">
        <f t="shared" si="8"/>
        <v>108</v>
      </c>
      <c r="O24">
        <f t="shared" si="9"/>
        <v>1</v>
      </c>
    </row>
    <row r="25" spans="1:15" ht="15.75" customHeight="1">
      <c r="A25" s="10">
        <f t="shared" si="7"/>
        <v>9</v>
      </c>
      <c r="B25" s="12" t="s">
        <v>2642</v>
      </c>
      <c r="C25" s="12" t="s">
        <v>2351</v>
      </c>
      <c r="D25" s="18">
        <v>0</v>
      </c>
      <c r="E25" s="18" t="s">
        <v>2383</v>
      </c>
      <c r="F25" s="18" t="s">
        <v>2378</v>
      </c>
      <c r="G25" s="18" t="s">
        <v>2674</v>
      </c>
      <c r="H25" s="22">
        <v>14</v>
      </c>
      <c r="I25" s="22">
        <v>64</v>
      </c>
      <c r="J25" s="22">
        <v>0</v>
      </c>
      <c r="K25" s="22">
        <v>3</v>
      </c>
      <c r="L25" s="22">
        <v>12</v>
      </c>
      <c r="M25" s="22">
        <v>0</v>
      </c>
      <c r="N25" s="21">
        <f t="shared" si="8"/>
        <v>76</v>
      </c>
      <c r="O25">
        <f t="shared" si="9"/>
        <v>0</v>
      </c>
    </row>
    <row r="26" spans="1:15" ht="15.75" customHeight="1">
      <c r="A26" s="10">
        <f t="shared" si="7"/>
        <v>8</v>
      </c>
      <c r="B26" s="11" t="s">
        <v>2644</v>
      </c>
      <c r="C26" s="11" t="s">
        <v>2351</v>
      </c>
      <c r="D26" s="17" t="s">
        <v>2342</v>
      </c>
      <c r="E26" s="17" t="s">
        <v>2430</v>
      </c>
      <c r="F26" s="17" t="s">
        <v>2801</v>
      </c>
      <c r="G26" s="17" t="s">
        <v>2389</v>
      </c>
      <c r="H26" s="21">
        <v>16</v>
      </c>
      <c r="I26" s="21">
        <v>80</v>
      </c>
      <c r="J26" s="21">
        <v>2</v>
      </c>
      <c r="K26" s="21">
        <v>3</v>
      </c>
      <c r="L26" s="21">
        <v>20</v>
      </c>
      <c r="M26" s="21">
        <v>0</v>
      </c>
      <c r="N26" s="21">
        <f t="shared" si="8"/>
        <v>100</v>
      </c>
      <c r="O26">
        <f t="shared" si="9"/>
        <v>2</v>
      </c>
    </row>
    <row r="27" spans="1:15" ht="15.75" customHeight="1">
      <c r="A27" s="10">
        <f t="shared" si="7"/>
        <v>7</v>
      </c>
      <c r="B27" s="12" t="s">
        <v>2646</v>
      </c>
      <c r="C27" s="12" t="s">
        <v>2351</v>
      </c>
      <c r="D27" s="18">
        <v>0</v>
      </c>
      <c r="E27" s="18" t="s">
        <v>2370</v>
      </c>
      <c r="F27" s="18" t="s">
        <v>3135</v>
      </c>
      <c r="G27" s="18" t="s">
        <v>2357</v>
      </c>
      <c r="H27" s="22">
        <v>8</v>
      </c>
      <c r="I27" s="22">
        <v>52</v>
      </c>
      <c r="J27" s="22">
        <v>1</v>
      </c>
      <c r="K27" s="22">
        <v>6</v>
      </c>
      <c r="L27" s="22">
        <v>27</v>
      </c>
      <c r="M27" s="22">
        <v>0</v>
      </c>
      <c r="N27" s="21">
        <f t="shared" si="8"/>
        <v>79</v>
      </c>
      <c r="O27">
        <f t="shared" si="9"/>
        <v>1</v>
      </c>
    </row>
    <row r="28" spans="1:15" ht="15.75" customHeight="1">
      <c r="A28" s="10">
        <f t="shared" si="7"/>
        <v>6</v>
      </c>
      <c r="B28" s="11" t="s">
        <v>2888</v>
      </c>
      <c r="C28" s="11" t="s">
        <v>2351</v>
      </c>
      <c r="D28" s="17" t="s">
        <v>2342</v>
      </c>
      <c r="E28" s="17" t="s">
        <v>2380</v>
      </c>
      <c r="F28" s="17" t="s">
        <v>3032</v>
      </c>
      <c r="G28" s="17" t="s">
        <v>2458</v>
      </c>
      <c r="H28" s="21">
        <v>5</v>
      </c>
      <c r="I28" s="21">
        <v>34</v>
      </c>
      <c r="J28" s="21">
        <v>0</v>
      </c>
      <c r="K28" s="21">
        <v>1</v>
      </c>
      <c r="L28" s="21">
        <v>7</v>
      </c>
      <c r="M28" s="21">
        <v>0</v>
      </c>
      <c r="N28" s="21">
        <f t="shared" si="8"/>
        <v>41</v>
      </c>
      <c r="O28">
        <f t="shared" si="9"/>
        <v>0</v>
      </c>
    </row>
    <row r="29" spans="1:15" ht="15.75" customHeight="1">
      <c r="A29" s="10">
        <f t="shared" si="7"/>
        <v>5</v>
      </c>
      <c r="B29" s="12" t="s">
        <v>2656</v>
      </c>
      <c r="C29" s="12" t="s">
        <v>2351</v>
      </c>
      <c r="D29" s="18" t="s">
        <v>2342</v>
      </c>
      <c r="E29" s="18" t="s">
        <v>2410</v>
      </c>
      <c r="F29" s="18" t="s">
        <v>2877</v>
      </c>
      <c r="G29" s="18" t="s">
        <v>2714</v>
      </c>
      <c r="H29" s="22">
        <v>8</v>
      </c>
      <c r="I29" s="22">
        <v>41</v>
      </c>
      <c r="J29" s="22">
        <v>1</v>
      </c>
      <c r="K29" s="22">
        <v>2</v>
      </c>
      <c r="L29" s="22">
        <v>18</v>
      </c>
      <c r="M29" s="22">
        <v>0</v>
      </c>
      <c r="N29" s="21">
        <f t="shared" si="8"/>
        <v>59</v>
      </c>
      <c r="O29">
        <f t="shared" si="9"/>
        <v>1</v>
      </c>
    </row>
    <row r="30" spans="1:15" ht="15.75" customHeight="1">
      <c r="A30" s="10">
        <f t="shared" si="7"/>
        <v>4</v>
      </c>
      <c r="B30" s="11" t="s">
        <v>2657</v>
      </c>
      <c r="C30" s="11" t="s">
        <v>2351</v>
      </c>
      <c r="D30" s="17">
        <v>0</v>
      </c>
      <c r="E30" s="17" t="s">
        <v>287</v>
      </c>
      <c r="F30" s="17" t="s">
        <v>3076</v>
      </c>
      <c r="G30" s="17" t="s">
        <v>2674</v>
      </c>
      <c r="H30" s="21">
        <v>13</v>
      </c>
      <c r="I30" s="21">
        <v>65</v>
      </c>
      <c r="J30" s="21">
        <v>0</v>
      </c>
      <c r="K30" s="21">
        <v>3</v>
      </c>
      <c r="L30" s="21">
        <v>45</v>
      </c>
      <c r="M30" s="21">
        <v>1</v>
      </c>
      <c r="N30" s="21">
        <f t="shared" si="8"/>
        <v>110</v>
      </c>
      <c r="O30">
        <f t="shared" si="9"/>
        <v>1</v>
      </c>
    </row>
    <row r="31" spans="1:15" ht="15.75" customHeight="1">
      <c r="A31" s="10">
        <f t="shared" si="7"/>
        <v>3</v>
      </c>
      <c r="B31" s="12" t="s">
        <v>2659</v>
      </c>
      <c r="C31" s="12" t="s">
        <v>2351</v>
      </c>
      <c r="D31" s="18">
        <v>0</v>
      </c>
      <c r="E31" s="18" t="s">
        <v>2343</v>
      </c>
      <c r="F31" s="18" t="s">
        <v>3138</v>
      </c>
      <c r="G31" s="18" t="s">
        <v>2450</v>
      </c>
      <c r="H31" s="22">
        <v>12</v>
      </c>
      <c r="I31" s="22">
        <v>76</v>
      </c>
      <c r="J31" s="22">
        <v>1</v>
      </c>
      <c r="K31" s="22">
        <v>3</v>
      </c>
      <c r="L31" s="22">
        <v>22</v>
      </c>
      <c r="M31" s="22">
        <v>0</v>
      </c>
      <c r="N31" s="21">
        <f t="shared" si="8"/>
        <v>98</v>
      </c>
      <c r="O31">
        <f t="shared" si="9"/>
        <v>1</v>
      </c>
    </row>
    <row r="32" spans="1:15" ht="15.75" customHeight="1">
      <c r="A32" s="10">
        <f t="shared" si="7"/>
        <v>2</v>
      </c>
      <c r="B32" s="11" t="s">
        <v>2853</v>
      </c>
      <c r="C32" s="11" t="s">
        <v>2351</v>
      </c>
      <c r="D32" s="17" t="s">
        <v>2342</v>
      </c>
      <c r="E32" s="17" t="s">
        <v>2395</v>
      </c>
      <c r="F32" s="17" t="s">
        <v>2555</v>
      </c>
      <c r="G32" s="17" t="s">
        <v>2677</v>
      </c>
      <c r="H32" s="21">
        <v>15</v>
      </c>
      <c r="I32" s="21">
        <v>63</v>
      </c>
      <c r="J32" s="21">
        <v>0</v>
      </c>
      <c r="K32" s="21">
        <v>2</v>
      </c>
      <c r="L32" s="21">
        <v>6</v>
      </c>
      <c r="M32" s="21">
        <v>0</v>
      </c>
      <c r="N32" s="21">
        <f t="shared" si="8"/>
        <v>69</v>
      </c>
      <c r="O32">
        <f t="shared" si="9"/>
        <v>0</v>
      </c>
    </row>
    <row r="33" spans="1:15" ht="15.75" customHeight="1">
      <c r="A33" s="10">
        <f t="shared" si="7"/>
        <v>1</v>
      </c>
      <c r="B33" s="12" t="s">
        <v>2661</v>
      </c>
      <c r="C33" s="12" t="s">
        <v>2351</v>
      </c>
      <c r="D33" s="18">
        <v>0</v>
      </c>
      <c r="E33" s="18" t="s">
        <v>2355</v>
      </c>
      <c r="F33" s="18" t="s">
        <v>3139</v>
      </c>
      <c r="G33" s="18" t="s">
        <v>2573</v>
      </c>
      <c r="H33" s="22">
        <v>16</v>
      </c>
      <c r="I33" s="22">
        <v>69</v>
      </c>
      <c r="J33" s="22">
        <v>0</v>
      </c>
      <c r="K33" s="22">
        <v>3</v>
      </c>
      <c r="L33" s="22">
        <v>10</v>
      </c>
      <c r="M33" s="22">
        <v>0</v>
      </c>
      <c r="N33" s="21">
        <f t="shared" si="8"/>
        <v>79</v>
      </c>
      <c r="O33">
        <f t="shared" si="9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3158">
    <outlinePr summaryBelow="0" summaryRight="0"/>
  </sheetPr>
  <dimension ref="A1:Q1002"/>
  <sheetViews>
    <sheetView workbookViewId="0">
      <selection activeCell="I11" sqref="I11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5.5</v>
      </c>
      <c r="I2" s="2">
        <v>64.5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0.7</v>
      </c>
      <c r="I3" s="7">
        <f>COUNTIFS($A$12:$A$99,"&lt;="&amp;$B$2,$H$12:$H$99,"&gt;-1",I12:I99,"&lt;"&amp;I$2)/COUNTIFS($H$12:$H$99,"&gt;-1",$A$12:$A$99,"&lt;="&amp;$B$2,I$12:I$99,"&lt;&gt;"&amp;I$2)</f>
        <v>0.7</v>
      </c>
      <c r="J3" s="7">
        <f>COUNTIFS($A$12:$A$99,"&lt;="&amp;$B$2,$H$12:$H$99,"&gt;-1",J12:J99,"&lt;"&amp;J$2)/COUNTIFS($H$12:$H$99,"&gt;-1",$A$12:$A$99,"&lt;="&amp;$B$2,J$12:J$99,"&lt;&gt;"&amp;J$2)</f>
        <v>0.8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-233.33333333333331</v>
      </c>
      <c r="I4" s="8">
        <f>IF(I3&gt;0.5, 100/(1-1/I3),100/I3-100)</f>
        <v>-233.33333333333331</v>
      </c>
      <c r="J4" s="8">
        <f>IF(J3&gt;0.5, 100/(1-1/J3),100/J3-100)</f>
        <v>-400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0.8</v>
      </c>
      <c r="I5" s="7">
        <f>COUNTIFS($A$12:$A$99,"&lt;="&amp;$B$2,$H$12:$H$99,"&gt;-1",$D$12:$D$99,"@*",I$12:I$99,"&lt;"&amp;I$2)/COUNTIFS($A$12:$A$99,"&lt;="&amp;$B$2,$H$12:$H$99,"&gt;-1",$D$12:$D$99,"@*",I$12:I$99,"&lt;&gt;"&amp;I$2)</f>
        <v>0.6</v>
      </c>
      <c r="J5" s="7">
        <f>COUNTIFS($A$12:$A$99,"&lt;="&amp;$B$2,$H$12:$H$99,"&gt;-1",$D$12:$D$99,"@*",J$12:J$99,"&lt;"&amp;J$2)/COUNTIFS($A$12:$A$99,"&lt;="&amp;$B$2,$H$12:$H$99,"&gt;-1",$D$12:$D$99,"@*",J$12:J$99,"&lt;&gt;"&amp;J$2)</f>
        <v>0.8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-400</v>
      </c>
      <c r="I6" s="8">
        <f>IF(I5&gt;0.5, 100/(1-1/I5),100/I5-100)</f>
        <v>-149.99999999999997</v>
      </c>
      <c r="J6" s="8">
        <f>IF(J5&gt;0.5, 100/(1-1/J5),100/J5-100)</f>
        <v>-400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0.6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0.8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0.8</v>
      </c>
    </row>
    <row r="8" spans="1:17" ht="15.75" customHeight="1">
      <c r="A8" s="1"/>
      <c r="B8" t="s">
        <v>208</v>
      </c>
      <c r="D8" s="8"/>
      <c r="G8" s="3" t="s">
        <v>2318</v>
      </c>
      <c r="H8" s="8">
        <f>IF(H7&gt;0.5, 100/(1-1/H7),100/H7-100)</f>
        <v>-149.99999999999997</v>
      </c>
      <c r="I8" s="8">
        <f>IF(I7&gt;0.5, 100/(1-1/I7),100/I7-100)</f>
        <v>-400</v>
      </c>
      <c r="J8" s="8">
        <f>IF(J7&gt;0.5, 100/(1-1/J7),100/J7-100)</f>
        <v>-400</v>
      </c>
    </row>
    <row r="9" spans="1:17" ht="15.75" customHeight="1">
      <c r="A9" s="1"/>
      <c r="B9" s="1" t="s">
        <v>3141</v>
      </c>
      <c r="C9" s="1"/>
      <c r="D9" s="14"/>
      <c r="E9" s="14"/>
      <c r="F9" s="14"/>
      <c r="G9" s="23" t="s">
        <v>2321</v>
      </c>
      <c r="H9" s="24">
        <f>INDEX(espn!$I:$I,MATCH(B8,espn!$A:$A,0),1)</f>
        <v>5</v>
      </c>
      <c r="I9" s="24">
        <f>INDEX(espn!$J:$J,MATCH(B8,espn!$A:$A,0),1)</f>
        <v>61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2382</v>
      </c>
      <c r="C12" s="11" t="s">
        <v>2351</v>
      </c>
      <c r="D12" s="17" t="s">
        <v>2342</v>
      </c>
      <c r="E12" s="17" t="s">
        <v>2383</v>
      </c>
      <c r="F12" s="17" t="s">
        <v>2384</v>
      </c>
      <c r="G12" s="17" t="s">
        <v>2590</v>
      </c>
      <c r="H12" s="21">
        <v>4</v>
      </c>
      <c r="I12" s="21">
        <v>120</v>
      </c>
      <c r="J12" s="21">
        <v>0</v>
      </c>
    </row>
    <row r="13" spans="1:17" ht="15.75" customHeight="1">
      <c r="A13" s="10">
        <f t="shared" si="0"/>
        <v>21</v>
      </c>
      <c r="B13" s="12" t="s">
        <v>2414</v>
      </c>
      <c r="C13" s="12" t="s">
        <v>2351</v>
      </c>
      <c r="D13" s="18" t="s">
        <v>2342</v>
      </c>
      <c r="E13" s="18" t="s">
        <v>2355</v>
      </c>
      <c r="F13" s="18" t="s">
        <v>2797</v>
      </c>
      <c r="G13" s="18" t="s">
        <v>2601</v>
      </c>
      <c r="H13" s="22">
        <v>4</v>
      </c>
      <c r="I13" s="22">
        <v>43</v>
      </c>
      <c r="J13" s="22">
        <v>0</v>
      </c>
    </row>
    <row r="14" spans="1:17" ht="15.75" customHeight="1">
      <c r="A14" s="10">
        <f t="shared" si="0"/>
        <v>20</v>
      </c>
      <c r="B14" s="11" t="s">
        <v>2417</v>
      </c>
      <c r="C14" s="11" t="s">
        <v>2351</v>
      </c>
      <c r="D14" s="17" t="s">
        <v>2342</v>
      </c>
      <c r="E14" s="17" t="s">
        <v>792</v>
      </c>
      <c r="F14" s="17" t="s">
        <v>2680</v>
      </c>
      <c r="G14" s="17" t="s">
        <v>2434</v>
      </c>
      <c r="H14" s="21">
        <v>8</v>
      </c>
      <c r="I14" s="21">
        <v>120</v>
      </c>
      <c r="J14" s="21">
        <v>1</v>
      </c>
    </row>
    <row r="15" spans="1:17" ht="15.75" customHeight="1">
      <c r="A15" s="10">
        <f t="shared" si="0"/>
        <v>19</v>
      </c>
      <c r="B15" s="12" t="s">
        <v>2419</v>
      </c>
      <c r="C15" s="12" t="s">
        <v>2351</v>
      </c>
      <c r="D15" s="18">
        <v>0</v>
      </c>
      <c r="E15" s="18" t="s">
        <v>2380</v>
      </c>
      <c r="F15" s="18" t="s">
        <v>2759</v>
      </c>
      <c r="G15" s="18" t="s">
        <v>2753</v>
      </c>
      <c r="H15" s="22">
        <v>1</v>
      </c>
      <c r="I15" s="22">
        <v>12</v>
      </c>
      <c r="J15" s="22">
        <v>0</v>
      </c>
    </row>
    <row r="16" spans="1:17" ht="15.75" customHeight="1">
      <c r="A16" s="10">
        <f t="shared" si="0"/>
        <v>18</v>
      </c>
      <c r="B16" s="11" t="s">
        <v>2422</v>
      </c>
      <c r="C16" s="11" t="s">
        <v>2351</v>
      </c>
      <c r="D16" s="17">
        <v>0</v>
      </c>
      <c r="E16" s="17" t="s">
        <v>2366</v>
      </c>
      <c r="F16" s="17" t="s">
        <v>2476</v>
      </c>
      <c r="G16" s="17" t="s">
        <v>2594</v>
      </c>
      <c r="H16" s="21">
        <v>6</v>
      </c>
      <c r="I16" s="21">
        <v>51</v>
      </c>
      <c r="J16" s="21">
        <v>1</v>
      </c>
    </row>
    <row r="17" spans="1:10" ht="15.75" customHeight="1">
      <c r="A17" s="10">
        <f t="shared" si="0"/>
        <v>17</v>
      </c>
      <c r="B17" s="12" t="s">
        <v>2732</v>
      </c>
      <c r="C17" s="12" t="s">
        <v>2351</v>
      </c>
      <c r="D17" s="18" t="s">
        <v>2342</v>
      </c>
      <c r="E17" s="18" t="s">
        <v>2410</v>
      </c>
      <c r="F17" s="18" t="s">
        <v>2810</v>
      </c>
      <c r="G17" s="18" t="s">
        <v>2594</v>
      </c>
      <c r="H17" s="22">
        <v>4</v>
      </c>
      <c r="I17" s="22">
        <v>62</v>
      </c>
      <c r="J17" s="22">
        <v>0</v>
      </c>
    </row>
    <row r="18" spans="1:10" ht="15.75" customHeight="1">
      <c r="A18" s="10">
        <f t="shared" si="0"/>
        <v>16</v>
      </c>
      <c r="B18" s="11" t="s">
        <v>2633</v>
      </c>
      <c r="C18" s="11" t="s">
        <v>2351</v>
      </c>
      <c r="D18" s="17" t="s">
        <v>2342</v>
      </c>
      <c r="E18" s="17" t="s">
        <v>2359</v>
      </c>
      <c r="F18" s="17" t="s">
        <v>2798</v>
      </c>
      <c r="G18" s="17" t="s">
        <v>2601</v>
      </c>
      <c r="H18" s="21">
        <v>9</v>
      </c>
      <c r="I18" s="21">
        <v>136</v>
      </c>
      <c r="J18" s="21">
        <v>1</v>
      </c>
    </row>
    <row r="19" spans="1:10" ht="15.75" customHeight="1">
      <c r="A19" s="10">
        <f t="shared" si="0"/>
        <v>15</v>
      </c>
      <c r="B19" s="12" t="s">
        <v>2639</v>
      </c>
      <c r="C19" s="12" t="s">
        <v>2351</v>
      </c>
      <c r="D19" s="18" t="s">
        <v>2342</v>
      </c>
      <c r="E19" s="18" t="s">
        <v>2415</v>
      </c>
      <c r="F19" s="18" t="s">
        <v>3134</v>
      </c>
      <c r="G19" s="18" t="s">
        <v>2592</v>
      </c>
      <c r="H19" s="22">
        <v>8</v>
      </c>
      <c r="I19" s="22">
        <v>92</v>
      </c>
      <c r="J19" s="22">
        <v>0</v>
      </c>
    </row>
    <row r="20" spans="1:10" ht="15.75" customHeight="1">
      <c r="A20" s="10">
        <f t="shared" si="0"/>
        <v>14</v>
      </c>
      <c r="B20" s="11" t="s">
        <v>2641</v>
      </c>
      <c r="C20" s="11" t="s">
        <v>2351</v>
      </c>
      <c r="D20" s="17">
        <v>0</v>
      </c>
      <c r="E20" s="17" t="s">
        <v>2347</v>
      </c>
      <c r="F20" s="17" t="s">
        <v>2973</v>
      </c>
      <c r="G20" s="17" t="s">
        <v>2595</v>
      </c>
      <c r="H20" s="21">
        <v>7</v>
      </c>
      <c r="I20" s="21">
        <v>67</v>
      </c>
      <c r="J20" s="21">
        <v>1</v>
      </c>
    </row>
    <row r="21" spans="1:10" ht="15.75" customHeight="1">
      <c r="A21" s="10">
        <f t="shared" si="0"/>
        <v>13</v>
      </c>
      <c r="B21" s="12" t="s">
        <v>2642</v>
      </c>
      <c r="C21" s="12" t="s">
        <v>2351</v>
      </c>
      <c r="D21" s="18">
        <v>0</v>
      </c>
      <c r="E21" s="18" t="s">
        <v>2383</v>
      </c>
      <c r="F21" s="18" t="s">
        <v>2378</v>
      </c>
      <c r="G21" s="18" t="s">
        <v>2527</v>
      </c>
      <c r="H21" s="22">
        <v>9</v>
      </c>
      <c r="I21" s="22">
        <v>100</v>
      </c>
      <c r="J21" s="22">
        <v>3</v>
      </c>
    </row>
    <row r="22" spans="1:10" ht="15.75" customHeight="1">
      <c r="A22" s="10">
        <f t="shared" si="0"/>
        <v>12</v>
      </c>
      <c r="B22" s="11" t="s">
        <v>2644</v>
      </c>
      <c r="C22" s="11" t="s">
        <v>2351</v>
      </c>
      <c r="D22" s="17" t="s">
        <v>2342</v>
      </c>
      <c r="E22" s="17" t="s">
        <v>2430</v>
      </c>
      <c r="F22" s="17" t="s">
        <v>2801</v>
      </c>
      <c r="G22" s="17" t="s">
        <v>2601</v>
      </c>
      <c r="H22" s="21">
        <v>2</v>
      </c>
      <c r="I22" s="21">
        <v>39</v>
      </c>
      <c r="J22" s="21">
        <v>0</v>
      </c>
    </row>
    <row r="23" spans="1:10" ht="15.75" customHeight="1">
      <c r="A23" s="10">
        <f t="shared" si="0"/>
        <v>11</v>
      </c>
      <c r="B23" s="12" t="s">
        <v>2646</v>
      </c>
      <c r="C23" s="12" t="s">
        <v>2351</v>
      </c>
      <c r="D23" s="18">
        <v>0</v>
      </c>
      <c r="E23" s="18" t="s">
        <v>2370</v>
      </c>
      <c r="F23" s="18" t="s">
        <v>3135</v>
      </c>
      <c r="G23" s="18" t="s">
        <v>2758</v>
      </c>
      <c r="H23" s="22">
        <v>4</v>
      </c>
      <c r="I23" s="22">
        <v>44</v>
      </c>
      <c r="J23" s="22">
        <v>0</v>
      </c>
    </row>
    <row r="24" spans="1:10" ht="15.75" customHeight="1">
      <c r="A24" s="10">
        <f t="shared" si="0"/>
        <v>10</v>
      </c>
      <c r="B24" s="11" t="s">
        <v>2888</v>
      </c>
      <c r="C24" s="11" t="s">
        <v>2351</v>
      </c>
      <c r="D24" s="17" t="s">
        <v>2342</v>
      </c>
      <c r="E24" s="17" t="s">
        <v>2380</v>
      </c>
      <c r="F24" s="17" t="s">
        <v>3032</v>
      </c>
      <c r="G24" s="17" t="s">
        <v>2594</v>
      </c>
      <c r="H24" s="21">
        <v>15</v>
      </c>
      <c r="I24" s="21">
        <v>200</v>
      </c>
      <c r="J24" s="21">
        <v>3</v>
      </c>
    </row>
    <row r="25" spans="1:10" ht="15.75" customHeight="1">
      <c r="A25" s="10">
        <f t="shared" si="0"/>
        <v>9</v>
      </c>
      <c r="B25" s="12" t="s">
        <v>2651</v>
      </c>
      <c r="C25" s="12" t="s">
        <v>2351</v>
      </c>
      <c r="D25" s="18">
        <v>0</v>
      </c>
      <c r="E25" s="18" t="s">
        <v>2366</v>
      </c>
      <c r="F25" s="18" t="s">
        <v>3136</v>
      </c>
      <c r="G25" s="18" t="s">
        <v>2761</v>
      </c>
      <c r="H25" s="22">
        <v>4</v>
      </c>
      <c r="I25" s="22">
        <v>33</v>
      </c>
      <c r="J25" s="22">
        <v>0</v>
      </c>
    </row>
    <row r="26" spans="1:10" ht="15.75" customHeight="1">
      <c r="A26" s="10">
        <f t="shared" si="0"/>
        <v>8</v>
      </c>
      <c r="B26" s="11" t="s">
        <v>2653</v>
      </c>
      <c r="C26" s="11" t="s">
        <v>2351</v>
      </c>
      <c r="D26" s="17" t="s">
        <v>2342</v>
      </c>
      <c r="E26" s="17" t="s">
        <v>2341</v>
      </c>
      <c r="F26" s="17" t="s">
        <v>3137</v>
      </c>
      <c r="G26" s="17" t="s">
        <v>2595</v>
      </c>
      <c r="H26" s="21">
        <v>4</v>
      </c>
      <c r="I26" s="21">
        <v>40</v>
      </c>
      <c r="J26" s="21">
        <v>0</v>
      </c>
    </row>
    <row r="27" spans="1:10" ht="15.75" customHeight="1">
      <c r="A27" s="10">
        <f t="shared" si="0"/>
        <v>7</v>
      </c>
      <c r="B27" s="12" t="s">
        <v>2851</v>
      </c>
      <c r="C27" s="12" t="s">
        <v>2351</v>
      </c>
      <c r="D27" s="18" t="s">
        <v>2342</v>
      </c>
      <c r="E27" s="18" t="s">
        <v>2355</v>
      </c>
      <c r="F27" s="18" t="s">
        <v>2730</v>
      </c>
      <c r="G27" s="18" t="s">
        <v>2530</v>
      </c>
      <c r="H27" s="22">
        <v>5</v>
      </c>
      <c r="I27" s="22">
        <v>66</v>
      </c>
      <c r="J27" s="22">
        <v>0</v>
      </c>
    </row>
    <row r="28" spans="1:10" ht="15.75" customHeight="1">
      <c r="A28" s="10">
        <f t="shared" si="0"/>
        <v>6</v>
      </c>
      <c r="B28" s="11" t="s">
        <v>2654</v>
      </c>
      <c r="C28" s="11" t="s">
        <v>2351</v>
      </c>
      <c r="D28" s="17">
        <v>0</v>
      </c>
      <c r="E28" s="17" t="s">
        <v>2380</v>
      </c>
      <c r="F28" s="17" t="s">
        <v>3116</v>
      </c>
      <c r="G28" s="17" t="s">
        <v>2528</v>
      </c>
      <c r="H28" s="21">
        <v>9</v>
      </c>
      <c r="I28" s="21">
        <v>67</v>
      </c>
      <c r="J28" s="21">
        <v>1</v>
      </c>
    </row>
    <row r="29" spans="1:10" ht="15.75" customHeight="1">
      <c r="A29" s="10">
        <f t="shared" si="0"/>
        <v>5</v>
      </c>
      <c r="B29" s="12" t="s">
        <v>2656</v>
      </c>
      <c r="C29" s="12" t="s">
        <v>2351</v>
      </c>
      <c r="D29" s="18" t="s">
        <v>2342</v>
      </c>
      <c r="E29" s="18" t="s">
        <v>2410</v>
      </c>
      <c r="F29" s="18" t="s">
        <v>2877</v>
      </c>
      <c r="G29" s="18" t="s">
        <v>2597</v>
      </c>
      <c r="H29" s="22">
        <v>3</v>
      </c>
      <c r="I29" s="22">
        <v>23</v>
      </c>
      <c r="J29" s="22">
        <v>0</v>
      </c>
    </row>
    <row r="30" spans="1:10" ht="15.75" customHeight="1">
      <c r="A30" s="10">
        <f t="shared" si="0"/>
        <v>4</v>
      </c>
      <c r="B30" s="11" t="s">
        <v>2657</v>
      </c>
      <c r="C30" s="11" t="s">
        <v>2351</v>
      </c>
      <c r="D30" s="17">
        <v>0</v>
      </c>
      <c r="E30" s="17" t="s">
        <v>287</v>
      </c>
      <c r="F30" s="17" t="s">
        <v>3076</v>
      </c>
      <c r="G30" s="17" t="s">
        <v>2530</v>
      </c>
      <c r="H30" s="21">
        <v>6</v>
      </c>
      <c r="I30" s="21">
        <v>63</v>
      </c>
      <c r="J30" s="21">
        <v>0</v>
      </c>
    </row>
    <row r="31" spans="1:10" ht="15.75" customHeight="1">
      <c r="A31" s="10">
        <f t="shared" si="0"/>
        <v>3</v>
      </c>
      <c r="B31" s="12" t="s">
        <v>2659</v>
      </c>
      <c r="C31" s="12" t="s">
        <v>2351</v>
      </c>
      <c r="D31" s="18">
        <v>0</v>
      </c>
      <c r="E31" s="18" t="s">
        <v>2343</v>
      </c>
      <c r="F31" s="18" t="s">
        <v>3138</v>
      </c>
      <c r="G31" s="18" t="s">
        <v>2502</v>
      </c>
      <c r="H31" s="22">
        <v>5</v>
      </c>
      <c r="I31" s="22">
        <v>52</v>
      </c>
      <c r="J31" s="22">
        <v>0</v>
      </c>
    </row>
    <row r="32" spans="1:10" ht="15.75" customHeight="1">
      <c r="A32" s="10">
        <f t="shared" si="0"/>
        <v>2</v>
      </c>
      <c r="B32" s="11" t="s">
        <v>2853</v>
      </c>
      <c r="C32" s="11" t="s">
        <v>2351</v>
      </c>
      <c r="D32" s="17" t="s">
        <v>2342</v>
      </c>
      <c r="E32" s="17" t="s">
        <v>2395</v>
      </c>
      <c r="F32" s="17" t="s">
        <v>2555</v>
      </c>
      <c r="G32" s="17" t="s">
        <v>2590</v>
      </c>
      <c r="H32" s="21">
        <v>4</v>
      </c>
      <c r="I32" s="21">
        <v>34</v>
      </c>
      <c r="J32" s="21">
        <v>0</v>
      </c>
    </row>
    <row r="33" spans="1:10" ht="15.75" customHeight="1">
      <c r="A33" s="10">
        <f t="shared" si="0"/>
        <v>1</v>
      </c>
      <c r="B33" s="12" t="s">
        <v>2661</v>
      </c>
      <c r="C33" s="12" t="s">
        <v>2351</v>
      </c>
      <c r="D33" s="18">
        <v>0</v>
      </c>
      <c r="E33" s="18" t="s">
        <v>2355</v>
      </c>
      <c r="F33" s="18" t="s">
        <v>3139</v>
      </c>
      <c r="G33" s="18" t="s">
        <v>2592</v>
      </c>
      <c r="H33" s="22">
        <v>3</v>
      </c>
      <c r="I33" s="22">
        <v>44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3159">
    <outlinePr summaryBelow="0" summaryRight="0"/>
  </sheetPr>
  <dimension ref="A1:Q1002"/>
  <sheetViews>
    <sheetView zoomScale="125" zoomScaleNormal="125" workbookViewId="0">
      <selection activeCell="I11" sqref="I11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3" width="6.6640625" style="40" bestFit="1" customWidth="1"/>
    <col min="4" max="4" width="7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5.5</v>
      </c>
      <c r="I2" s="2">
        <v>76.5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0.5</v>
      </c>
      <c r="I3" s="7">
        <f>COUNTIFS($A$12:$A$99,"&lt;="&amp;$B$2,$H$12:$H$99,"&gt;-1",I12:I99,"&lt;"&amp;I$2)/COUNTIFS($H$12:$H$99,"&gt;-1",$A$12:$A$99,"&lt;="&amp;$B$2,I$12:I$99,"&lt;&gt;"&amp;I$2)</f>
        <v>0.6</v>
      </c>
      <c r="J3" s="7">
        <f>COUNTIFS($A$12:$A$99,"&lt;="&amp;$B$2,$H$12:$H$99,"&gt;-1",J12:J99,"&lt;"&amp;J$2)/COUNTIFS($H$12:$H$99,"&gt;-1",$A$12:$A$99,"&lt;="&amp;$B$2,J$12:J$99,"&lt;&gt;"&amp;J$2)</f>
        <v>0.6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100</v>
      </c>
      <c r="I4" s="8">
        <f>IF(I3&gt;0.5, 100/(1-1/I3),100/I3-100)</f>
        <v>-149.99999999999997</v>
      </c>
      <c r="J4" s="8">
        <f>IF(J3&gt;0.5, 100/(1-1/J3),100/J3-100)</f>
        <v>-149.99999999999997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0.6</v>
      </c>
      <c r="I5" s="7">
        <f>COUNTIFS($A$12:$A$99,"&lt;="&amp;$B$2,$H$12:$H$99,"&gt;-1",$D$12:$D$99,"@*",I$12:I$99,"&lt;"&amp;I$2)/COUNTIFS($A$12:$A$99,"&lt;="&amp;$B$2,$H$12:$H$99,"&gt;-1",$D$12:$D$99,"@*",I$12:I$99,"&lt;&gt;"&amp;I$2)</f>
        <v>0.6</v>
      </c>
      <c r="J5" s="7">
        <f>COUNTIFS($A$12:$A$99,"&lt;="&amp;$B$2,$H$12:$H$99,"&gt;-1",$D$12:$D$99,"@*",J$12:J$99,"&lt;"&amp;J$2)/COUNTIFS($A$12:$A$99,"&lt;="&amp;$B$2,$H$12:$H$99,"&gt;-1",$D$12:$D$99,"@*",J$12:J$99,"&lt;&gt;"&amp;J$2)</f>
        <v>0.8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-149.99999999999997</v>
      </c>
      <c r="I6" s="8">
        <f>IF(I5&gt;0.5, 100/(1-1/I5),100/I5-100)</f>
        <v>-149.99999999999997</v>
      </c>
      <c r="J6" s="8">
        <f>IF(J5&gt;0.5, 100/(1-1/J5),100/J5-100)</f>
        <v>-400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0.4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0.6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0.4</v>
      </c>
    </row>
    <row r="8" spans="1:17" ht="15.75" customHeight="1">
      <c r="A8" s="1"/>
      <c r="B8" t="s">
        <v>71</v>
      </c>
      <c r="D8" s="8"/>
      <c r="G8" s="3" t="s">
        <v>2318</v>
      </c>
      <c r="H8" s="8">
        <f>IF(H7&gt;0.5, 100/(1-1/H7),100/H7-100)</f>
        <v>150</v>
      </c>
      <c r="I8" s="8">
        <f>IF(I7&gt;0.5, 100/(1-1/I7),100/I7-100)</f>
        <v>-149.99999999999997</v>
      </c>
      <c r="J8" s="8">
        <f>IF(J7&gt;0.5, 100/(1-1/J7),100/J7-100)</f>
        <v>150</v>
      </c>
    </row>
    <row r="9" spans="1:17" ht="15.75" customHeight="1">
      <c r="A9" s="1"/>
      <c r="B9" s="1" t="s">
        <v>3142</v>
      </c>
      <c r="C9" s="1"/>
      <c r="D9" s="14"/>
      <c r="E9" s="14"/>
      <c r="F9" s="14"/>
      <c r="G9" s="23" t="s">
        <v>2321</v>
      </c>
      <c r="H9" s="24">
        <f>INDEX(espn!$I:$I,MATCH(B8,espn!$A:$A,0),1)</f>
        <v>5</v>
      </c>
      <c r="I9" s="24">
        <f>INDEX(espn!$J:$J,MATCH(B8,espn!$A:$A,0),1)</f>
        <v>80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2412</v>
      </c>
      <c r="C12" s="11" t="s">
        <v>2351</v>
      </c>
      <c r="D12" s="17">
        <v>0</v>
      </c>
      <c r="E12" s="17" t="s">
        <v>2370</v>
      </c>
      <c r="F12" s="17" t="s">
        <v>2796</v>
      </c>
      <c r="G12" s="17" t="s">
        <v>2719</v>
      </c>
      <c r="H12" s="21">
        <v>6</v>
      </c>
      <c r="I12" s="21">
        <v>75</v>
      </c>
      <c r="J12" s="21">
        <v>0</v>
      </c>
    </row>
    <row r="13" spans="1:17" ht="15.75" customHeight="1">
      <c r="A13" s="10">
        <f t="shared" si="0"/>
        <v>21</v>
      </c>
      <c r="B13" s="12" t="s">
        <v>2414</v>
      </c>
      <c r="C13" s="12" t="s">
        <v>2351</v>
      </c>
      <c r="D13" s="18" t="s">
        <v>2342</v>
      </c>
      <c r="E13" s="18" t="s">
        <v>2355</v>
      </c>
      <c r="F13" s="18" t="s">
        <v>2797</v>
      </c>
      <c r="G13" s="18" t="s">
        <v>2434</v>
      </c>
      <c r="H13" s="22">
        <v>6</v>
      </c>
      <c r="I13" s="22">
        <v>78</v>
      </c>
      <c r="J13" s="22">
        <v>0</v>
      </c>
    </row>
    <row r="14" spans="1:17" ht="15.75" customHeight="1">
      <c r="A14" s="10">
        <f t="shared" si="0"/>
        <v>20</v>
      </c>
      <c r="B14" s="11" t="s">
        <v>2417</v>
      </c>
      <c r="C14" s="11" t="s">
        <v>2351</v>
      </c>
      <c r="D14" s="17" t="s">
        <v>2342</v>
      </c>
      <c r="E14" s="17" t="s">
        <v>792</v>
      </c>
      <c r="F14" s="17" t="s">
        <v>2680</v>
      </c>
      <c r="G14" s="17" t="s">
        <v>2868</v>
      </c>
      <c r="H14" s="21">
        <v>2</v>
      </c>
      <c r="I14" s="21">
        <v>36</v>
      </c>
      <c r="J14" s="21">
        <v>1</v>
      </c>
    </row>
    <row r="15" spans="1:17" ht="15.75" customHeight="1">
      <c r="A15" s="10">
        <f t="shared" si="0"/>
        <v>19</v>
      </c>
      <c r="B15" s="12" t="s">
        <v>2419</v>
      </c>
      <c r="C15" s="12" t="s">
        <v>2351</v>
      </c>
      <c r="D15" s="18">
        <v>0</v>
      </c>
      <c r="E15" s="18" t="s">
        <v>2380</v>
      </c>
      <c r="F15" s="18" t="s">
        <v>2759</v>
      </c>
      <c r="G15" s="18" t="s">
        <v>2901</v>
      </c>
      <c r="H15" s="22">
        <v>0</v>
      </c>
      <c r="I15" s="22">
        <v>0</v>
      </c>
      <c r="J15" s="22">
        <v>0</v>
      </c>
    </row>
    <row r="16" spans="1:17" ht="15.75" customHeight="1">
      <c r="A16" s="10">
        <f t="shared" si="0"/>
        <v>18</v>
      </c>
      <c r="B16" s="11" t="s">
        <v>2422</v>
      </c>
      <c r="C16" s="11" t="s">
        <v>2351</v>
      </c>
      <c r="D16" s="17">
        <v>0</v>
      </c>
      <c r="E16" s="17" t="s">
        <v>2366</v>
      </c>
      <c r="F16" s="17" t="s">
        <v>2476</v>
      </c>
      <c r="G16" s="17" t="s">
        <v>2525</v>
      </c>
      <c r="H16" s="21">
        <v>6</v>
      </c>
      <c r="I16" s="21">
        <v>81</v>
      </c>
      <c r="J16" s="21">
        <v>1</v>
      </c>
    </row>
    <row r="17" spans="1:10" ht="15.75" customHeight="1">
      <c r="A17" s="10">
        <f t="shared" si="0"/>
        <v>17</v>
      </c>
      <c r="B17" s="12" t="s">
        <v>2732</v>
      </c>
      <c r="C17" s="12" t="s">
        <v>2351</v>
      </c>
      <c r="D17" s="18" t="s">
        <v>2342</v>
      </c>
      <c r="E17" s="18" t="s">
        <v>2410</v>
      </c>
      <c r="F17" s="18" t="s">
        <v>2810</v>
      </c>
      <c r="G17" s="18" t="s">
        <v>2597</v>
      </c>
      <c r="H17" s="22">
        <v>7</v>
      </c>
      <c r="I17" s="22">
        <v>160</v>
      </c>
      <c r="J17" s="22">
        <v>1</v>
      </c>
    </row>
    <row r="18" spans="1:10" ht="15.75" customHeight="1">
      <c r="A18" s="10">
        <f t="shared" si="0"/>
        <v>16</v>
      </c>
      <c r="B18" s="11" t="s">
        <v>2633</v>
      </c>
      <c r="C18" s="11" t="s">
        <v>2351</v>
      </c>
      <c r="D18" s="17" t="s">
        <v>2342</v>
      </c>
      <c r="E18" s="17" t="s">
        <v>2359</v>
      </c>
      <c r="F18" s="17" t="s">
        <v>2798</v>
      </c>
      <c r="G18" s="17" t="s">
        <v>2594</v>
      </c>
      <c r="H18" s="21">
        <v>4</v>
      </c>
      <c r="I18" s="21">
        <v>59</v>
      </c>
      <c r="J18" s="21">
        <v>0</v>
      </c>
    </row>
    <row r="19" spans="1:10" ht="15.75" customHeight="1">
      <c r="A19" s="10">
        <f t="shared" si="0"/>
        <v>15</v>
      </c>
      <c r="B19" s="12" t="s">
        <v>2639</v>
      </c>
      <c r="C19" s="12" t="s">
        <v>2351</v>
      </c>
      <c r="D19" s="18" t="s">
        <v>2342</v>
      </c>
      <c r="E19" s="18" t="s">
        <v>2415</v>
      </c>
      <c r="F19" s="18" t="s">
        <v>3134</v>
      </c>
      <c r="G19" s="18" t="s">
        <v>2901</v>
      </c>
      <c r="H19" s="22">
        <v>4</v>
      </c>
      <c r="I19" s="22">
        <v>95</v>
      </c>
      <c r="J19" s="22">
        <v>1</v>
      </c>
    </row>
    <row r="20" spans="1:10" ht="15.75" customHeight="1">
      <c r="A20" s="10">
        <f t="shared" si="0"/>
        <v>14</v>
      </c>
      <c r="B20" s="11" t="s">
        <v>2641</v>
      </c>
      <c r="C20" s="11" t="s">
        <v>2351</v>
      </c>
      <c r="D20" s="17">
        <v>0</v>
      </c>
      <c r="E20" s="17" t="s">
        <v>2347</v>
      </c>
      <c r="F20" s="17" t="s">
        <v>2973</v>
      </c>
      <c r="G20" s="17" t="s">
        <v>2905</v>
      </c>
      <c r="H20" s="21">
        <v>4</v>
      </c>
      <c r="I20" s="21">
        <v>92</v>
      </c>
      <c r="J20" s="21">
        <v>1</v>
      </c>
    </row>
    <row r="21" spans="1:10" ht="15.75" customHeight="1">
      <c r="A21" s="10">
        <f t="shared" si="0"/>
        <v>13</v>
      </c>
      <c r="B21" s="12" t="s">
        <v>2642</v>
      </c>
      <c r="C21" s="12" t="s">
        <v>2351</v>
      </c>
      <c r="D21" s="18">
        <v>0</v>
      </c>
      <c r="E21" s="18" t="s">
        <v>2383</v>
      </c>
      <c r="F21" s="18" t="s">
        <v>2378</v>
      </c>
      <c r="G21" s="18" t="s">
        <v>2758</v>
      </c>
      <c r="H21" s="22">
        <v>4</v>
      </c>
      <c r="I21" s="22">
        <v>110</v>
      </c>
      <c r="J21" s="22">
        <v>1</v>
      </c>
    </row>
    <row r="22" spans="1:10" ht="15.75" customHeight="1">
      <c r="A22" s="10">
        <f t="shared" si="0"/>
        <v>12</v>
      </c>
      <c r="B22" s="11" t="s">
        <v>2644</v>
      </c>
      <c r="C22" s="11" t="s">
        <v>2351</v>
      </c>
      <c r="D22" s="17" t="s">
        <v>2342</v>
      </c>
      <c r="E22" s="17" t="s">
        <v>2430</v>
      </c>
      <c r="F22" s="17" t="s">
        <v>2801</v>
      </c>
      <c r="G22" s="17" t="s">
        <v>2761</v>
      </c>
      <c r="H22" s="21">
        <v>4</v>
      </c>
      <c r="I22" s="21">
        <v>106</v>
      </c>
      <c r="J22" s="21">
        <v>0</v>
      </c>
    </row>
    <row r="23" spans="1:10" ht="15.75" customHeight="1">
      <c r="A23" s="10">
        <f t="shared" si="0"/>
        <v>11</v>
      </c>
      <c r="B23" s="12" t="s">
        <v>2646</v>
      </c>
      <c r="C23" s="12" t="s">
        <v>2351</v>
      </c>
      <c r="D23" s="18">
        <v>0</v>
      </c>
      <c r="E23" s="18" t="s">
        <v>2370</v>
      </c>
      <c r="F23" s="18" t="s">
        <v>3135</v>
      </c>
      <c r="G23" s="18" t="s">
        <v>2758</v>
      </c>
      <c r="H23" s="22">
        <v>6</v>
      </c>
      <c r="I23" s="22">
        <v>93</v>
      </c>
      <c r="J23" s="22">
        <v>2</v>
      </c>
    </row>
    <row r="24" spans="1:10" ht="15.75" customHeight="1">
      <c r="A24" s="10">
        <f t="shared" si="0"/>
        <v>10</v>
      </c>
      <c r="B24" s="11" t="s">
        <v>2888</v>
      </c>
      <c r="C24" s="11" t="s">
        <v>2351</v>
      </c>
      <c r="D24" s="17" t="s">
        <v>2342</v>
      </c>
      <c r="E24" s="17" t="s">
        <v>2380</v>
      </c>
      <c r="F24" s="17" t="s">
        <v>3032</v>
      </c>
      <c r="G24" s="17" t="s">
        <v>2758</v>
      </c>
      <c r="H24" s="21">
        <v>2</v>
      </c>
      <c r="I24" s="21">
        <v>23</v>
      </c>
      <c r="J24" s="21">
        <v>0</v>
      </c>
    </row>
    <row r="25" spans="1:10" ht="15.75" customHeight="1">
      <c r="A25" s="10">
        <f t="shared" si="0"/>
        <v>9</v>
      </c>
      <c r="B25" s="12" t="s">
        <v>2651</v>
      </c>
      <c r="C25" s="12" t="s">
        <v>2351</v>
      </c>
      <c r="D25" s="18">
        <v>0</v>
      </c>
      <c r="E25" s="18" t="s">
        <v>2366</v>
      </c>
      <c r="F25" s="18" t="s">
        <v>3136</v>
      </c>
      <c r="G25" s="18" t="s">
        <v>2758</v>
      </c>
      <c r="H25" s="22">
        <v>12</v>
      </c>
      <c r="I25" s="22">
        <v>161</v>
      </c>
      <c r="J25" s="22">
        <v>2</v>
      </c>
    </row>
    <row r="26" spans="1:10" ht="15.75" customHeight="1">
      <c r="A26" s="10">
        <f t="shared" si="0"/>
        <v>8</v>
      </c>
      <c r="B26" s="11" t="s">
        <v>2653</v>
      </c>
      <c r="C26" s="11" t="s">
        <v>2351</v>
      </c>
      <c r="D26" s="17" t="s">
        <v>2342</v>
      </c>
      <c r="E26" s="17" t="s">
        <v>2341</v>
      </c>
      <c r="F26" s="17" t="s">
        <v>3137</v>
      </c>
      <c r="G26" s="17" t="s">
        <v>2905</v>
      </c>
      <c r="H26" s="21">
        <v>7</v>
      </c>
      <c r="I26" s="21">
        <v>108</v>
      </c>
      <c r="J26" s="21">
        <v>1</v>
      </c>
    </row>
    <row r="27" spans="1:10" ht="15.75" customHeight="1">
      <c r="A27" s="10">
        <f t="shared" si="0"/>
        <v>7</v>
      </c>
      <c r="B27" s="12" t="s">
        <v>2851</v>
      </c>
      <c r="C27" s="12" t="s">
        <v>2351</v>
      </c>
      <c r="D27" s="18" t="s">
        <v>2342</v>
      </c>
      <c r="E27" s="18" t="s">
        <v>2355</v>
      </c>
      <c r="F27" s="18" t="s">
        <v>2730</v>
      </c>
      <c r="G27" s="18" t="s">
        <v>2595</v>
      </c>
      <c r="H27" s="22">
        <v>2</v>
      </c>
      <c r="I27" s="22">
        <v>28</v>
      </c>
      <c r="J27" s="22">
        <v>0</v>
      </c>
    </row>
    <row r="28" spans="1:10" ht="15.75" customHeight="1">
      <c r="A28" s="10">
        <f t="shared" si="0"/>
        <v>6</v>
      </c>
      <c r="B28" s="11" t="s">
        <v>2654</v>
      </c>
      <c r="C28" s="11" t="s">
        <v>2351</v>
      </c>
      <c r="D28" s="17">
        <v>0</v>
      </c>
      <c r="E28" s="17" t="s">
        <v>2380</v>
      </c>
      <c r="F28" s="17" t="s">
        <v>3116</v>
      </c>
      <c r="G28" s="17" t="s">
        <v>2432</v>
      </c>
      <c r="H28" s="21">
        <v>3</v>
      </c>
      <c r="I28" s="21">
        <v>46</v>
      </c>
      <c r="J28" s="21">
        <v>1</v>
      </c>
    </row>
    <row r="29" spans="1:10" ht="15.75" customHeight="1">
      <c r="A29" s="10">
        <f t="shared" si="0"/>
        <v>5</v>
      </c>
      <c r="B29" s="12" t="s">
        <v>2656</v>
      </c>
      <c r="C29" s="12" t="s">
        <v>2351</v>
      </c>
      <c r="D29" s="18" t="s">
        <v>2342</v>
      </c>
      <c r="E29" s="18" t="s">
        <v>2410</v>
      </c>
      <c r="F29" s="18" t="s">
        <v>2877</v>
      </c>
      <c r="G29" s="18" t="s">
        <v>2868</v>
      </c>
      <c r="H29" s="22">
        <v>10</v>
      </c>
      <c r="I29" s="22">
        <v>177</v>
      </c>
      <c r="J29" s="22">
        <v>0</v>
      </c>
    </row>
    <row r="30" spans="1:10" ht="15.75" customHeight="1">
      <c r="A30" s="10">
        <f t="shared" si="0"/>
        <v>4</v>
      </c>
      <c r="B30" s="11" t="s">
        <v>2657</v>
      </c>
      <c r="C30" s="11" t="s">
        <v>2351</v>
      </c>
      <c r="D30" s="17">
        <v>0</v>
      </c>
      <c r="E30" s="17" t="s">
        <v>287</v>
      </c>
      <c r="F30" s="17" t="s">
        <v>3076</v>
      </c>
      <c r="G30" s="17" t="s">
        <v>2527</v>
      </c>
      <c r="H30" s="21">
        <v>5</v>
      </c>
      <c r="I30" s="21">
        <v>80</v>
      </c>
      <c r="J30" s="21">
        <v>0</v>
      </c>
    </row>
    <row r="31" spans="1:10" ht="15.75" customHeight="1">
      <c r="A31" s="10">
        <f t="shared" si="0"/>
        <v>3</v>
      </c>
      <c r="B31" s="12" t="s">
        <v>2659</v>
      </c>
      <c r="C31" s="12" t="s">
        <v>2351</v>
      </c>
      <c r="D31" s="18">
        <v>0</v>
      </c>
      <c r="E31" s="18" t="s">
        <v>2343</v>
      </c>
      <c r="F31" s="18" t="s">
        <v>3138</v>
      </c>
      <c r="G31" s="18" t="s">
        <v>2573</v>
      </c>
      <c r="H31" s="22">
        <v>6</v>
      </c>
      <c r="I31" s="22">
        <v>61</v>
      </c>
      <c r="J31" s="22">
        <v>1</v>
      </c>
    </row>
    <row r="32" spans="1:10" ht="15.75" customHeight="1">
      <c r="A32" s="10">
        <f t="shared" si="0"/>
        <v>2</v>
      </c>
      <c r="B32" s="11" t="s">
        <v>2853</v>
      </c>
      <c r="C32" s="11" t="s">
        <v>2351</v>
      </c>
      <c r="D32" s="17" t="s">
        <v>2342</v>
      </c>
      <c r="E32" s="17" t="s">
        <v>2395</v>
      </c>
      <c r="F32" s="17" t="s">
        <v>2555</v>
      </c>
      <c r="G32" s="17" t="s">
        <v>2601</v>
      </c>
      <c r="H32" s="21">
        <v>5</v>
      </c>
      <c r="I32" s="21">
        <v>43</v>
      </c>
      <c r="J32" s="21">
        <v>0</v>
      </c>
    </row>
    <row r="33" spans="1:10" ht="15.75" customHeight="1">
      <c r="A33" s="10">
        <f t="shared" si="0"/>
        <v>1</v>
      </c>
      <c r="B33" s="12" t="s">
        <v>2661</v>
      </c>
      <c r="C33" s="12" t="s">
        <v>2351</v>
      </c>
      <c r="D33" s="18">
        <v>0</v>
      </c>
      <c r="E33" s="18" t="s">
        <v>2355</v>
      </c>
      <c r="F33" s="18" t="s">
        <v>3139</v>
      </c>
      <c r="G33" s="18" t="s">
        <v>2527</v>
      </c>
      <c r="H33" s="22">
        <v>6</v>
      </c>
      <c r="I33" s="22">
        <v>59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3160">
    <outlinePr summaryBelow="0" summaryRight="0"/>
  </sheetPr>
  <dimension ref="A1:Q1002"/>
  <sheetViews>
    <sheetView workbookViewId="0"/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</v>
      </c>
      <c r="I2" s="2">
        <v>50.5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1</v>
      </c>
      <c r="J3" s="7">
        <f>COUNTIFS($A$12:$A$99,"&lt;="&amp;$B$2,$H$12:$H$99,"&gt;-1",J12:J99,"&lt;"&amp;J$2)/COUNTIFS($H$12:$H$99,"&gt;-1",$A$12:$A$99,"&lt;="&amp;$B$2,J$12:J$99,"&lt;&gt;"&amp;J$2)</f>
        <v>0.8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 t="e">
        <f>IF(I3&gt;0.5, 100/(1-1/I3),100/I3-100)</f>
        <v>#DIV/0!</v>
      </c>
      <c r="J4" s="8">
        <f>IF(J3&gt;0.5, 100/(1-1/J3),100/J3-100)</f>
        <v>-400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1</v>
      </c>
      <c r="J5" s="7">
        <f>COUNTIFS($A$12:$A$99,"&lt;="&amp;$B$2,$H$12:$H$99,"&gt;-1",$D$12:$D$99,"@*",J$12:J$99,"&lt;"&amp;J$2)/COUNTIFS($A$12:$A$99,"&lt;="&amp;$B$2,$H$12:$H$99,"&gt;-1",$D$12:$D$99,"@*",J$12:J$99,"&lt;&gt;"&amp;J$2)</f>
        <v>0.6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 t="e">
        <f>IF(I5&gt;0.5, 100/(1-1/I5),100/I5-100)</f>
        <v>#DIV/0!</v>
      </c>
      <c r="J6" s="8">
        <f>IF(J5&gt;0.5, 100/(1-1/J5),100/J5-100)</f>
        <v>-149.99999999999997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1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B8" t="s">
        <v>3143</v>
      </c>
      <c r="D8" s="8"/>
      <c r="G8" s="3" t="s">
        <v>2318</v>
      </c>
      <c r="H8" s="8" t="e">
        <f>IF(H7&gt;0.5, 100/(1-1/H7),100/H7-100)</f>
        <v>#DIV/0!</v>
      </c>
      <c r="I8" s="8" t="e">
        <f>IF(I7&gt;0.5, 100/(1-1/I7),100/I7-100)</f>
        <v>#DIV/0!</v>
      </c>
      <c r="J8" s="8" t="e">
        <f>IF(J7&gt;0.5, 100/(1-1/J7),100/J7-100)</f>
        <v>#DIV/0!</v>
      </c>
    </row>
    <row r="9" spans="1:17" ht="15.75" customHeight="1">
      <c r="A9" s="1"/>
      <c r="B9" s="1" t="s">
        <v>3144</v>
      </c>
      <c r="C9" s="1"/>
      <c r="D9" s="14"/>
      <c r="E9" s="14"/>
      <c r="F9" s="14"/>
      <c r="G9" s="23" t="s">
        <v>2321</v>
      </c>
      <c r="H9" s="24" t="e">
        <f>INDEX(espn!$I:$I,MATCH(B8,espn!$A:$A,0),1)</f>
        <v>#N/A</v>
      </c>
      <c r="I9" s="24" t="e">
        <f>INDEX(espn!$J:$J,MATCH(B8,espn!$A:$A,0),1)</f>
        <v>#N/A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2553</v>
      </c>
      <c r="C12" s="11" t="s">
        <v>2347</v>
      </c>
      <c r="D12" s="17">
        <v>0</v>
      </c>
      <c r="E12" s="17" t="s">
        <v>2548</v>
      </c>
      <c r="F12" s="17" t="s">
        <v>2919</v>
      </c>
      <c r="G12" s="17" t="s">
        <v>2466</v>
      </c>
      <c r="H12" s="21">
        <v>1</v>
      </c>
      <c r="I12" s="21">
        <v>31</v>
      </c>
      <c r="J12" s="21">
        <v>0</v>
      </c>
    </row>
    <row r="13" spans="1:17" ht="15.75" customHeight="1">
      <c r="A13" s="10">
        <f t="shared" si="0"/>
        <v>21</v>
      </c>
      <c r="B13" s="12" t="s">
        <v>2936</v>
      </c>
      <c r="C13" s="12" t="s">
        <v>2347</v>
      </c>
      <c r="D13" s="18" t="s">
        <v>2510</v>
      </c>
      <c r="E13" s="18" t="s">
        <v>2410</v>
      </c>
      <c r="F13" s="18" t="s">
        <v>3145</v>
      </c>
      <c r="G13" s="18" t="s">
        <v>2576</v>
      </c>
      <c r="H13" s="22">
        <v>1</v>
      </c>
      <c r="I13" s="22">
        <v>19</v>
      </c>
      <c r="J13" s="22">
        <v>0</v>
      </c>
    </row>
    <row r="14" spans="1:17" ht="15.75" customHeight="1">
      <c r="A14" s="10">
        <f t="shared" si="0"/>
        <v>20</v>
      </c>
      <c r="B14" s="11" t="s">
        <v>2376</v>
      </c>
      <c r="C14" s="11" t="s">
        <v>2347</v>
      </c>
      <c r="D14" s="17">
        <v>0</v>
      </c>
      <c r="E14" s="17" t="s">
        <v>2341</v>
      </c>
      <c r="F14" s="17" t="s">
        <v>3001</v>
      </c>
      <c r="G14" s="17" t="s">
        <v>2858</v>
      </c>
      <c r="H14" s="21">
        <v>0</v>
      </c>
      <c r="I14" s="21">
        <v>0</v>
      </c>
      <c r="J14" s="21">
        <v>0</v>
      </c>
    </row>
    <row r="15" spans="1:17" ht="15.75" customHeight="1">
      <c r="A15" s="10">
        <f t="shared" si="0"/>
        <v>19</v>
      </c>
      <c r="B15" s="12" t="s">
        <v>2379</v>
      </c>
      <c r="C15" s="12" t="s">
        <v>2347</v>
      </c>
      <c r="D15" s="18">
        <v>0</v>
      </c>
      <c r="E15" s="18" t="s">
        <v>2343</v>
      </c>
      <c r="F15" s="18" t="s">
        <v>3083</v>
      </c>
      <c r="G15" s="18" t="s">
        <v>2357</v>
      </c>
      <c r="H15" s="22">
        <v>5</v>
      </c>
      <c r="I15" s="22">
        <v>34</v>
      </c>
      <c r="J15" s="22">
        <v>1</v>
      </c>
    </row>
    <row r="16" spans="1:17" ht="15.75" customHeight="1">
      <c r="A16" s="10">
        <f t="shared" si="0"/>
        <v>18</v>
      </c>
      <c r="B16" s="11" t="s">
        <v>2503</v>
      </c>
      <c r="C16" s="11" t="s">
        <v>2347</v>
      </c>
      <c r="D16" s="17">
        <v>0</v>
      </c>
      <c r="E16" s="17" t="s">
        <v>2352</v>
      </c>
      <c r="F16" s="17" t="s">
        <v>3146</v>
      </c>
      <c r="G16" s="17" t="s">
        <v>2534</v>
      </c>
      <c r="H16" s="21">
        <v>4</v>
      </c>
      <c r="I16" s="21">
        <v>41</v>
      </c>
      <c r="J16" s="21">
        <v>1</v>
      </c>
    </row>
    <row r="17" spans="1:10" ht="15.75" customHeight="1">
      <c r="A17" s="10">
        <f t="shared" si="0"/>
        <v>17</v>
      </c>
      <c r="B17" s="12" t="s">
        <v>2506</v>
      </c>
      <c r="C17" s="12" t="s">
        <v>2347</v>
      </c>
      <c r="D17" s="18" t="s">
        <v>2342</v>
      </c>
      <c r="E17" s="18" t="s">
        <v>2377</v>
      </c>
      <c r="F17" s="18" t="s">
        <v>3147</v>
      </c>
      <c r="G17" s="18" t="s">
        <v>2714</v>
      </c>
      <c r="H17" s="22">
        <v>1</v>
      </c>
      <c r="I17" s="22">
        <v>29</v>
      </c>
      <c r="J17" s="22">
        <v>1</v>
      </c>
    </row>
    <row r="18" spans="1:10" ht="15.75" customHeight="1">
      <c r="A18" s="10">
        <f t="shared" si="0"/>
        <v>16</v>
      </c>
      <c r="B18" s="11" t="s">
        <v>2509</v>
      </c>
      <c r="C18" s="11" t="s">
        <v>2347</v>
      </c>
      <c r="D18" s="17" t="s">
        <v>2510</v>
      </c>
      <c r="E18" s="17" t="s">
        <v>2355</v>
      </c>
      <c r="F18" s="17" t="s">
        <v>3148</v>
      </c>
      <c r="G18" s="17" t="s">
        <v>2858</v>
      </c>
      <c r="H18" s="21">
        <v>0</v>
      </c>
      <c r="I18" s="21">
        <v>0</v>
      </c>
      <c r="J18" s="21">
        <v>0</v>
      </c>
    </row>
    <row r="19" spans="1:10" ht="15.75" customHeight="1">
      <c r="A19" s="10">
        <f t="shared" si="0"/>
        <v>15</v>
      </c>
      <c r="B19" s="12" t="s">
        <v>2386</v>
      </c>
      <c r="C19" s="12" t="s">
        <v>2347</v>
      </c>
      <c r="D19" s="18">
        <v>0</v>
      </c>
      <c r="E19" s="18" t="s">
        <v>2479</v>
      </c>
      <c r="F19" s="18" t="s">
        <v>3149</v>
      </c>
      <c r="G19" s="18" t="s">
        <v>2753</v>
      </c>
      <c r="H19" s="22">
        <v>4</v>
      </c>
      <c r="I19" s="22">
        <v>95</v>
      </c>
      <c r="J19" s="22">
        <v>2</v>
      </c>
    </row>
    <row r="20" spans="1:10" ht="15.75" customHeight="1">
      <c r="A20" s="10">
        <f t="shared" si="0"/>
        <v>14</v>
      </c>
      <c r="B20" s="11" t="s">
        <v>2390</v>
      </c>
      <c r="C20" s="11" t="s">
        <v>2347</v>
      </c>
      <c r="D20" s="17" t="s">
        <v>2342</v>
      </c>
      <c r="E20" s="17" t="s">
        <v>2430</v>
      </c>
      <c r="F20" s="17" t="s">
        <v>2722</v>
      </c>
      <c r="G20" s="17" t="s">
        <v>2805</v>
      </c>
      <c r="H20" s="21">
        <v>3</v>
      </c>
      <c r="I20" s="21">
        <v>39</v>
      </c>
      <c r="J20" s="21">
        <v>0</v>
      </c>
    </row>
    <row r="21" spans="1:10" ht="15.75" customHeight="1">
      <c r="A21" s="10">
        <f t="shared" si="0"/>
        <v>13</v>
      </c>
      <c r="B21" s="12" t="s">
        <v>2394</v>
      </c>
      <c r="C21" s="12" t="s">
        <v>2347</v>
      </c>
      <c r="D21" s="18">
        <v>0</v>
      </c>
      <c r="E21" s="18" t="s">
        <v>2343</v>
      </c>
      <c r="F21" s="18" t="s">
        <v>3150</v>
      </c>
      <c r="G21" s="18" t="s">
        <v>2432</v>
      </c>
      <c r="H21" s="22">
        <v>6</v>
      </c>
      <c r="I21" s="22">
        <v>53</v>
      </c>
      <c r="J21" s="22">
        <v>1</v>
      </c>
    </row>
    <row r="22" spans="1:10" ht="15.75" customHeight="1">
      <c r="A22" s="10">
        <f t="shared" si="0"/>
        <v>12</v>
      </c>
      <c r="B22" s="11" t="s">
        <v>2346</v>
      </c>
      <c r="C22" s="11" t="s">
        <v>2347</v>
      </c>
      <c r="D22" s="17" t="s">
        <v>2342</v>
      </c>
      <c r="E22" s="17" t="s">
        <v>2341</v>
      </c>
      <c r="F22" s="17" t="s">
        <v>2723</v>
      </c>
      <c r="G22" s="17" t="s">
        <v>2676</v>
      </c>
      <c r="H22" s="21">
        <v>2</v>
      </c>
      <c r="I22" s="21">
        <v>10</v>
      </c>
      <c r="J22" s="21">
        <v>0</v>
      </c>
    </row>
    <row r="23" spans="1:10" ht="15.75" customHeight="1">
      <c r="A23" s="10">
        <f t="shared" si="0"/>
        <v>11</v>
      </c>
      <c r="B23" s="12" t="s">
        <v>2398</v>
      </c>
      <c r="C23" s="12" t="s">
        <v>2347</v>
      </c>
      <c r="D23" s="18" t="s">
        <v>2342</v>
      </c>
      <c r="E23" s="18" t="s">
        <v>2395</v>
      </c>
      <c r="F23" s="18" t="s">
        <v>2724</v>
      </c>
      <c r="G23" s="18" t="s">
        <v>2466</v>
      </c>
      <c r="H23" s="22">
        <v>0</v>
      </c>
      <c r="I23" s="22">
        <v>0</v>
      </c>
      <c r="J23" s="22">
        <v>0</v>
      </c>
    </row>
    <row r="24" spans="1:10" ht="15.75" customHeight="1">
      <c r="A24" s="10">
        <f t="shared" si="0"/>
        <v>10</v>
      </c>
      <c r="B24" s="11" t="s">
        <v>2402</v>
      </c>
      <c r="C24" s="11" t="s">
        <v>2347</v>
      </c>
      <c r="D24" s="17" t="s">
        <v>2342</v>
      </c>
      <c r="E24" s="17" t="s">
        <v>2343</v>
      </c>
      <c r="F24" s="17" t="s">
        <v>3151</v>
      </c>
      <c r="G24" s="17" t="s">
        <v>2523</v>
      </c>
      <c r="H24" s="21">
        <v>3</v>
      </c>
      <c r="I24" s="21">
        <v>46</v>
      </c>
      <c r="J24" s="21">
        <v>1</v>
      </c>
    </row>
    <row r="25" spans="1:10" ht="15.75" customHeight="1">
      <c r="A25" s="10">
        <f t="shared" si="0"/>
        <v>9</v>
      </c>
      <c r="B25" s="12" t="s">
        <v>2406</v>
      </c>
      <c r="C25" s="12" t="s">
        <v>2347</v>
      </c>
      <c r="D25" s="18">
        <v>0</v>
      </c>
      <c r="E25" s="18" t="s">
        <v>2468</v>
      </c>
      <c r="F25" s="18" t="s">
        <v>2855</v>
      </c>
      <c r="G25" s="18" t="s">
        <v>2590</v>
      </c>
      <c r="H25" s="22">
        <v>3</v>
      </c>
      <c r="I25" s="22">
        <v>43</v>
      </c>
      <c r="J25" s="22">
        <v>0</v>
      </c>
    </row>
    <row r="26" spans="1:10" ht="15.75" customHeight="1">
      <c r="A26" s="10">
        <f t="shared" si="0"/>
        <v>8</v>
      </c>
      <c r="B26" s="11" t="s">
        <v>2409</v>
      </c>
      <c r="C26" s="11" t="s">
        <v>2347</v>
      </c>
      <c r="D26" s="17" t="s">
        <v>2342</v>
      </c>
      <c r="E26" s="17" t="s">
        <v>2494</v>
      </c>
      <c r="F26" s="17" t="s">
        <v>2955</v>
      </c>
      <c r="G26" s="17" t="s">
        <v>2525</v>
      </c>
      <c r="H26" s="21">
        <v>2</v>
      </c>
      <c r="I26" s="21">
        <v>13</v>
      </c>
      <c r="J26" s="21">
        <v>0</v>
      </c>
    </row>
    <row r="27" spans="1:10" ht="15.75" customHeight="1">
      <c r="A27" s="10">
        <f t="shared" si="0"/>
        <v>7</v>
      </c>
      <c r="B27" s="12" t="s">
        <v>2470</v>
      </c>
      <c r="C27" s="12" t="s">
        <v>2347</v>
      </c>
      <c r="D27" s="18" t="s">
        <v>2342</v>
      </c>
      <c r="E27" s="18" t="s">
        <v>2410</v>
      </c>
      <c r="F27" s="18" t="s">
        <v>2726</v>
      </c>
      <c r="G27" s="18" t="s">
        <v>2534</v>
      </c>
      <c r="H27" s="22">
        <v>3</v>
      </c>
      <c r="I27" s="22">
        <v>33</v>
      </c>
      <c r="J27" s="22">
        <v>1</v>
      </c>
    </row>
    <row r="28" spans="1:10" ht="15.75" customHeight="1">
      <c r="A28" s="10">
        <f t="shared" si="0"/>
        <v>6</v>
      </c>
      <c r="B28" s="11" t="s">
        <v>2412</v>
      </c>
      <c r="C28" s="11" t="s">
        <v>2347</v>
      </c>
      <c r="D28" s="17" t="s">
        <v>2342</v>
      </c>
      <c r="E28" s="17" t="s">
        <v>2574</v>
      </c>
      <c r="F28" s="17" t="s">
        <v>2728</v>
      </c>
      <c r="G28" s="17" t="s">
        <v>2464</v>
      </c>
      <c r="H28" s="21">
        <v>2</v>
      </c>
      <c r="I28" s="21">
        <v>15</v>
      </c>
      <c r="J28" s="21">
        <v>0</v>
      </c>
    </row>
    <row r="29" spans="1:10" ht="15.75" customHeight="1">
      <c r="A29" s="10">
        <f t="shared" si="0"/>
        <v>5</v>
      </c>
      <c r="B29" s="12" t="s">
        <v>2414</v>
      </c>
      <c r="C29" s="12" t="s">
        <v>2347</v>
      </c>
      <c r="D29" s="18">
        <v>0</v>
      </c>
      <c r="E29" s="18" t="s">
        <v>2377</v>
      </c>
      <c r="F29" s="18" t="s">
        <v>2730</v>
      </c>
      <c r="G29" s="18" t="s">
        <v>2441</v>
      </c>
      <c r="H29" s="22">
        <v>0</v>
      </c>
      <c r="I29" s="22">
        <v>0</v>
      </c>
      <c r="J29" s="22">
        <v>0</v>
      </c>
    </row>
    <row r="30" spans="1:10" ht="15.75" customHeight="1">
      <c r="A30" s="10">
        <f t="shared" si="0"/>
        <v>4</v>
      </c>
      <c r="B30" s="11" t="s">
        <v>2417</v>
      </c>
      <c r="C30" s="11" t="s">
        <v>2347</v>
      </c>
      <c r="D30" s="17" t="s">
        <v>2342</v>
      </c>
      <c r="E30" s="17" t="s">
        <v>2474</v>
      </c>
      <c r="F30" s="17" t="s">
        <v>2731</v>
      </c>
      <c r="G30" s="17" t="s">
        <v>2408</v>
      </c>
      <c r="H30" s="21">
        <v>0</v>
      </c>
      <c r="I30" s="21">
        <v>0</v>
      </c>
      <c r="J30" s="21">
        <v>0</v>
      </c>
    </row>
    <row r="31" spans="1:10" ht="15.75" customHeight="1">
      <c r="A31" s="10">
        <f t="shared" si="0"/>
        <v>3</v>
      </c>
      <c r="B31" s="12" t="s">
        <v>2419</v>
      </c>
      <c r="C31" s="12" t="s">
        <v>2347</v>
      </c>
      <c r="D31" s="18">
        <v>0</v>
      </c>
      <c r="E31" s="18" t="s">
        <v>2341</v>
      </c>
      <c r="F31" s="18" t="s">
        <v>2717</v>
      </c>
      <c r="G31" s="18" t="s">
        <v>2401</v>
      </c>
      <c r="H31" s="22">
        <v>0</v>
      </c>
      <c r="I31" s="22">
        <v>0</v>
      </c>
      <c r="J31" s="22">
        <v>0</v>
      </c>
    </row>
    <row r="32" spans="1:10" ht="15.75" customHeight="1">
      <c r="A32" s="10">
        <f t="shared" si="0"/>
        <v>2</v>
      </c>
      <c r="B32" s="11" t="s">
        <v>2422</v>
      </c>
      <c r="C32" s="11" t="s">
        <v>2347</v>
      </c>
      <c r="D32" s="17">
        <v>0</v>
      </c>
      <c r="E32" s="17" t="s">
        <v>2430</v>
      </c>
      <c r="F32" s="17" t="s">
        <v>2700</v>
      </c>
      <c r="G32" s="17" t="s">
        <v>2560</v>
      </c>
      <c r="H32" s="21">
        <v>1</v>
      </c>
      <c r="I32" s="21">
        <v>50</v>
      </c>
      <c r="J32" s="21">
        <v>0</v>
      </c>
    </row>
    <row r="33" spans="1:10" ht="15.75" customHeight="1">
      <c r="A33" s="10">
        <f t="shared" si="0"/>
        <v>1</v>
      </c>
      <c r="B33" s="12" t="s">
        <v>2732</v>
      </c>
      <c r="C33" s="12" t="s">
        <v>2347</v>
      </c>
      <c r="D33" s="18">
        <v>0</v>
      </c>
      <c r="E33" s="18" t="s">
        <v>2558</v>
      </c>
      <c r="F33" s="18" t="s">
        <v>2482</v>
      </c>
      <c r="G33" s="18" t="s">
        <v>2375</v>
      </c>
      <c r="H33" s="22">
        <v>1</v>
      </c>
      <c r="I33" s="22">
        <v>6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3161">
    <outlinePr summaryBelow="0" summaryRight="0"/>
  </sheetPr>
  <dimension ref="A1:Q1002"/>
  <sheetViews>
    <sheetView topLeftCell="A9" workbookViewId="0">
      <selection activeCell="B8" sqref="B8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</v>
      </c>
      <c r="I2" s="2">
        <v>50.5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1</v>
      </c>
      <c r="J3" s="7">
        <f>COUNTIFS($A$12:$A$99,"&lt;="&amp;$B$2,$H$12:$H$99,"&gt;-1",J12:J99,"&lt;"&amp;J$2)/COUNTIFS($H$12:$H$99,"&gt;-1",$A$12:$A$99,"&lt;="&amp;$B$2,J$12:J$99,"&lt;&gt;"&amp;J$2)</f>
        <v>0.9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 t="e">
        <f>IF(I3&gt;0.5, 100/(1-1/I3),100/I3-100)</f>
        <v>#DIV/0!</v>
      </c>
      <c r="J4" s="8">
        <f>IF(J3&gt;0.5, 100/(1-1/J3),100/J3-100)</f>
        <v>-899.99999999999955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1</v>
      </c>
      <c r="J5" s="7">
        <f>COUNTIFS($A$12:$A$99,"&lt;="&amp;$B$2,$H$12:$H$99,"&gt;-1",$D$12:$D$99,"@*",J$12:J$99,"&lt;"&amp;J$2)/COUNTIFS($A$12:$A$99,"&lt;="&amp;$B$2,$H$12:$H$99,"&gt;-1",$D$12:$D$99,"@*",J$12:J$99,"&lt;&gt;"&amp;J$2)</f>
        <v>1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 t="e">
        <f>IF(I5&gt;0.5, 100/(1-1/I5),100/I5-100)</f>
        <v>#DIV/0!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1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0.8</v>
      </c>
    </row>
    <row r="8" spans="1:17" ht="15.75" customHeight="1">
      <c r="A8" s="1"/>
      <c r="B8" t="s">
        <v>3152</v>
      </c>
      <c r="D8" s="8"/>
      <c r="G8" s="3" t="s">
        <v>2318</v>
      </c>
      <c r="H8" s="8" t="e">
        <f>IF(H7&gt;0.5, 100/(1-1/H7),100/H7-100)</f>
        <v>#DIV/0!</v>
      </c>
      <c r="I8" s="8" t="e">
        <f>IF(I7&gt;0.5, 100/(1-1/I7),100/I7-100)</f>
        <v>#DIV/0!</v>
      </c>
      <c r="J8" s="8">
        <f>IF(J7&gt;0.5, 100/(1-1/J7),100/J7-100)</f>
        <v>-400</v>
      </c>
    </row>
    <row r="9" spans="1:17" ht="15.75" customHeight="1">
      <c r="A9" s="1"/>
      <c r="B9" s="1" t="s">
        <v>3153</v>
      </c>
      <c r="C9" s="1"/>
      <c r="D9" s="14"/>
      <c r="E9" s="14"/>
      <c r="F9" s="14"/>
      <c r="G9" s="23" t="s">
        <v>2321</v>
      </c>
      <c r="H9" s="24" t="e">
        <f>INDEX(espn!$I:$I,MATCH(B8,espn!$A:$A,0),1)</f>
        <v>#N/A</v>
      </c>
      <c r="I9" s="24" t="e">
        <f>INDEX(espn!$J:$J,MATCH(B8,espn!$A:$A,0),1)</f>
        <v>#N/A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2445</v>
      </c>
      <c r="C12" s="11" t="s">
        <v>2351</v>
      </c>
      <c r="D12" s="17" t="s">
        <v>2342</v>
      </c>
      <c r="E12" s="17" t="s">
        <v>2380</v>
      </c>
      <c r="F12" s="17" t="s">
        <v>2696</v>
      </c>
      <c r="G12" s="17" t="s">
        <v>2488</v>
      </c>
      <c r="H12" s="21">
        <v>1</v>
      </c>
      <c r="I12" s="21">
        <v>5</v>
      </c>
      <c r="J12" s="21">
        <v>0</v>
      </c>
    </row>
    <row r="13" spans="1:17" ht="15.75" customHeight="1">
      <c r="A13" s="10">
        <f t="shared" si="0"/>
        <v>21</v>
      </c>
      <c r="B13" s="12" t="s">
        <v>2386</v>
      </c>
      <c r="C13" s="12" t="s">
        <v>2351</v>
      </c>
      <c r="D13" s="18">
        <v>0</v>
      </c>
      <c r="E13" s="18" t="s">
        <v>2474</v>
      </c>
      <c r="F13" s="18" t="s">
        <v>2787</v>
      </c>
      <c r="G13" s="18" t="s">
        <v>2766</v>
      </c>
      <c r="H13" s="22">
        <v>1</v>
      </c>
      <c r="I13" s="22">
        <v>12</v>
      </c>
      <c r="J13" s="22">
        <v>0</v>
      </c>
    </row>
    <row r="14" spans="1:17" ht="15.75" customHeight="1">
      <c r="A14" s="10">
        <f t="shared" si="0"/>
        <v>20</v>
      </c>
      <c r="B14" s="11" t="s">
        <v>2390</v>
      </c>
      <c r="C14" s="11" t="s">
        <v>2351</v>
      </c>
      <c r="D14" s="17" t="s">
        <v>2342</v>
      </c>
      <c r="E14" s="17" t="s">
        <v>2479</v>
      </c>
      <c r="F14" s="17" t="s">
        <v>2788</v>
      </c>
      <c r="G14" s="17" t="s">
        <v>2580</v>
      </c>
      <c r="H14" s="21">
        <v>5</v>
      </c>
      <c r="I14" s="21">
        <v>50</v>
      </c>
      <c r="J14" s="21">
        <v>2</v>
      </c>
    </row>
    <row r="15" spans="1:17" ht="15.75" customHeight="1">
      <c r="A15" s="10">
        <f t="shared" si="0"/>
        <v>19</v>
      </c>
      <c r="B15" s="12" t="s">
        <v>2394</v>
      </c>
      <c r="C15" s="12" t="s">
        <v>2351</v>
      </c>
      <c r="D15" s="18">
        <v>0</v>
      </c>
      <c r="E15" s="18" t="s">
        <v>2403</v>
      </c>
      <c r="F15" s="18" t="s">
        <v>2789</v>
      </c>
      <c r="G15" s="18" t="s">
        <v>2508</v>
      </c>
      <c r="H15" s="22">
        <v>6</v>
      </c>
      <c r="I15" s="22">
        <v>62</v>
      </c>
      <c r="J15" s="22">
        <v>1</v>
      </c>
    </row>
    <row r="16" spans="1:17" ht="15.75" customHeight="1">
      <c r="A16" s="10">
        <f t="shared" si="0"/>
        <v>18</v>
      </c>
      <c r="B16" s="11" t="s">
        <v>2346</v>
      </c>
      <c r="C16" s="11" t="s">
        <v>2351</v>
      </c>
      <c r="D16" s="17" t="s">
        <v>2342</v>
      </c>
      <c r="E16" s="17" t="s">
        <v>2380</v>
      </c>
      <c r="F16" s="17" t="s">
        <v>2790</v>
      </c>
      <c r="G16" s="17" t="s">
        <v>2434</v>
      </c>
      <c r="H16" s="21">
        <v>7</v>
      </c>
      <c r="I16" s="21">
        <v>57</v>
      </c>
      <c r="J16" s="21">
        <v>1</v>
      </c>
    </row>
    <row r="17" spans="1:10" ht="15.75" customHeight="1">
      <c r="A17" s="10">
        <f t="shared" si="0"/>
        <v>17</v>
      </c>
      <c r="B17" s="12" t="s">
        <v>2398</v>
      </c>
      <c r="C17" s="12" t="s">
        <v>2351</v>
      </c>
      <c r="D17" s="18">
        <v>0</v>
      </c>
      <c r="E17" s="18" t="s">
        <v>2355</v>
      </c>
      <c r="F17" s="18" t="s">
        <v>2791</v>
      </c>
      <c r="G17" s="18" t="s">
        <v>2601</v>
      </c>
      <c r="H17" s="22">
        <v>4</v>
      </c>
      <c r="I17" s="22">
        <v>81</v>
      </c>
      <c r="J17" s="22">
        <v>0</v>
      </c>
    </row>
    <row r="18" spans="1:10" ht="15.75" customHeight="1">
      <c r="A18" s="10">
        <f t="shared" si="0"/>
        <v>16</v>
      </c>
      <c r="B18" s="11" t="s">
        <v>2603</v>
      </c>
      <c r="C18" s="11" t="s">
        <v>2351</v>
      </c>
      <c r="D18" s="17" t="s">
        <v>2342</v>
      </c>
      <c r="E18" s="17" t="s">
        <v>2468</v>
      </c>
      <c r="F18" s="17" t="s">
        <v>2793</v>
      </c>
      <c r="G18" s="17" t="s">
        <v>2632</v>
      </c>
      <c r="H18" s="21">
        <v>0</v>
      </c>
      <c r="I18" s="21">
        <v>0</v>
      </c>
      <c r="J18" s="21">
        <v>0</v>
      </c>
    </row>
    <row r="19" spans="1:10" ht="15.75" customHeight="1">
      <c r="A19" s="10">
        <f t="shared" si="0"/>
        <v>15</v>
      </c>
      <c r="B19" s="12" t="s">
        <v>2639</v>
      </c>
      <c r="C19" s="12" t="s">
        <v>2351</v>
      </c>
      <c r="D19" s="18" t="s">
        <v>2342</v>
      </c>
      <c r="E19" s="18" t="s">
        <v>2415</v>
      </c>
      <c r="F19" s="18" t="s">
        <v>3134</v>
      </c>
      <c r="G19" s="18" t="s">
        <v>2381</v>
      </c>
      <c r="H19" s="22">
        <v>2</v>
      </c>
      <c r="I19" s="22">
        <v>8</v>
      </c>
      <c r="J19" s="22">
        <v>0</v>
      </c>
    </row>
    <row r="20" spans="1:10" ht="15.75" customHeight="1">
      <c r="A20" s="10">
        <f t="shared" si="0"/>
        <v>14</v>
      </c>
      <c r="B20" s="11" t="s">
        <v>2641</v>
      </c>
      <c r="C20" s="11" t="s">
        <v>2351</v>
      </c>
      <c r="D20" s="17">
        <v>0</v>
      </c>
      <c r="E20" s="17" t="s">
        <v>2347</v>
      </c>
      <c r="F20" s="17" t="s">
        <v>2973</v>
      </c>
      <c r="G20" s="17" t="s">
        <v>2805</v>
      </c>
      <c r="H20" s="21">
        <v>1</v>
      </c>
      <c r="I20" s="21">
        <v>9</v>
      </c>
      <c r="J20" s="21">
        <v>0</v>
      </c>
    </row>
    <row r="21" spans="1:10" ht="15.75" customHeight="1">
      <c r="A21" s="10">
        <f t="shared" si="0"/>
        <v>13</v>
      </c>
      <c r="B21" s="12" t="s">
        <v>2642</v>
      </c>
      <c r="C21" s="12" t="s">
        <v>2351</v>
      </c>
      <c r="D21" s="18">
        <v>0</v>
      </c>
      <c r="E21" s="18" t="s">
        <v>2383</v>
      </c>
      <c r="F21" s="18" t="s">
        <v>2378</v>
      </c>
      <c r="G21" s="18" t="s">
        <v>2536</v>
      </c>
      <c r="H21" s="22">
        <v>2</v>
      </c>
      <c r="I21" s="22">
        <v>5</v>
      </c>
      <c r="J21" s="22">
        <v>0</v>
      </c>
    </row>
    <row r="22" spans="1:10" ht="15.75" customHeight="1">
      <c r="A22" s="10">
        <f t="shared" si="0"/>
        <v>12</v>
      </c>
      <c r="B22" s="11" t="s">
        <v>2644</v>
      </c>
      <c r="C22" s="11" t="s">
        <v>2351</v>
      </c>
      <c r="D22" s="17" t="s">
        <v>2342</v>
      </c>
      <c r="E22" s="17" t="s">
        <v>2430</v>
      </c>
      <c r="F22" s="17" t="s">
        <v>2801</v>
      </c>
      <c r="G22" s="17" t="s">
        <v>2505</v>
      </c>
      <c r="H22" s="21">
        <v>2</v>
      </c>
      <c r="I22" s="21">
        <v>15</v>
      </c>
      <c r="J22" s="21">
        <v>0</v>
      </c>
    </row>
    <row r="23" spans="1:10" ht="15.75" customHeight="1">
      <c r="A23" s="10">
        <f t="shared" si="0"/>
        <v>11</v>
      </c>
      <c r="B23" s="12" t="s">
        <v>2646</v>
      </c>
      <c r="C23" s="12" t="s">
        <v>2351</v>
      </c>
      <c r="D23" s="18">
        <v>0</v>
      </c>
      <c r="E23" s="18" t="s">
        <v>2370</v>
      </c>
      <c r="F23" s="18" t="s">
        <v>3135</v>
      </c>
      <c r="G23" s="18" t="s">
        <v>2714</v>
      </c>
      <c r="H23" s="22">
        <v>1</v>
      </c>
      <c r="I23" s="22">
        <v>19</v>
      </c>
      <c r="J23" s="22">
        <v>1</v>
      </c>
    </row>
    <row r="24" spans="1:10" ht="15.75" customHeight="1">
      <c r="A24" s="10">
        <f t="shared" si="0"/>
        <v>10</v>
      </c>
      <c r="B24" s="11" t="s">
        <v>2888</v>
      </c>
      <c r="C24" s="11" t="s">
        <v>2351</v>
      </c>
      <c r="D24" s="17" t="s">
        <v>2342</v>
      </c>
      <c r="E24" s="17" t="s">
        <v>2380</v>
      </c>
      <c r="F24" s="17" t="s">
        <v>3032</v>
      </c>
      <c r="G24" s="17" t="s">
        <v>2674</v>
      </c>
      <c r="H24" s="21">
        <v>2</v>
      </c>
      <c r="I24" s="21">
        <v>38</v>
      </c>
      <c r="J24" s="21">
        <v>0</v>
      </c>
    </row>
    <row r="25" spans="1:10" ht="15.75" customHeight="1">
      <c r="A25" s="10">
        <f t="shared" si="0"/>
        <v>9</v>
      </c>
      <c r="B25" s="12" t="s">
        <v>2651</v>
      </c>
      <c r="C25" s="12" t="s">
        <v>2351</v>
      </c>
      <c r="D25" s="18">
        <v>0</v>
      </c>
      <c r="E25" s="18" t="s">
        <v>2366</v>
      </c>
      <c r="F25" s="18" t="s">
        <v>3136</v>
      </c>
      <c r="G25" s="18" t="s">
        <v>2573</v>
      </c>
      <c r="H25" s="22">
        <v>1</v>
      </c>
      <c r="I25" s="22">
        <v>17</v>
      </c>
      <c r="J25" s="22">
        <v>0</v>
      </c>
    </row>
    <row r="26" spans="1:10" ht="15.75" customHeight="1">
      <c r="A26" s="10">
        <f t="shared" si="0"/>
        <v>8</v>
      </c>
      <c r="B26" s="11" t="s">
        <v>2653</v>
      </c>
      <c r="C26" s="11" t="s">
        <v>2351</v>
      </c>
      <c r="D26" s="17" t="s">
        <v>2342</v>
      </c>
      <c r="E26" s="17" t="s">
        <v>2341</v>
      </c>
      <c r="F26" s="17" t="s">
        <v>3137</v>
      </c>
      <c r="G26" s="17" t="s">
        <v>2683</v>
      </c>
      <c r="H26" s="21">
        <v>1</v>
      </c>
      <c r="I26" s="21">
        <v>26</v>
      </c>
      <c r="J26" s="21">
        <v>0</v>
      </c>
    </row>
    <row r="27" spans="1:10" ht="15.75" customHeight="1">
      <c r="A27" s="10">
        <f t="shared" si="0"/>
        <v>7</v>
      </c>
      <c r="B27" s="12" t="s">
        <v>2851</v>
      </c>
      <c r="C27" s="12" t="s">
        <v>2351</v>
      </c>
      <c r="D27" s="18" t="s">
        <v>2342</v>
      </c>
      <c r="E27" s="18" t="s">
        <v>2355</v>
      </c>
      <c r="F27" s="18" t="s">
        <v>2730</v>
      </c>
      <c r="G27" s="18" t="s">
        <v>2858</v>
      </c>
      <c r="H27" s="22">
        <v>1</v>
      </c>
      <c r="I27" s="22">
        <v>16</v>
      </c>
      <c r="J27" s="22">
        <v>0</v>
      </c>
    </row>
    <row r="28" spans="1:10" ht="15.75" customHeight="1">
      <c r="A28" s="10">
        <f t="shared" si="0"/>
        <v>6</v>
      </c>
      <c r="B28" s="11" t="s">
        <v>2654</v>
      </c>
      <c r="C28" s="11" t="s">
        <v>2351</v>
      </c>
      <c r="D28" s="17">
        <v>0</v>
      </c>
      <c r="E28" s="17" t="s">
        <v>2380</v>
      </c>
      <c r="F28" s="17" t="s">
        <v>3116</v>
      </c>
      <c r="G28" s="17" t="s">
        <v>2859</v>
      </c>
      <c r="H28" s="21">
        <v>1</v>
      </c>
      <c r="I28" s="21">
        <v>10</v>
      </c>
      <c r="J28" s="21">
        <v>0</v>
      </c>
    </row>
    <row r="29" spans="1:10" ht="15.75" customHeight="1">
      <c r="A29" s="10">
        <f t="shared" si="0"/>
        <v>5</v>
      </c>
      <c r="B29" s="12" t="s">
        <v>2656</v>
      </c>
      <c r="C29" s="12" t="s">
        <v>2351</v>
      </c>
      <c r="D29" s="18" t="s">
        <v>2342</v>
      </c>
      <c r="E29" s="18" t="s">
        <v>2410</v>
      </c>
      <c r="F29" s="18" t="s">
        <v>2877</v>
      </c>
      <c r="G29" s="18" t="s">
        <v>2354</v>
      </c>
      <c r="H29" s="22">
        <v>0</v>
      </c>
      <c r="I29" s="22">
        <v>0</v>
      </c>
      <c r="J29" s="22">
        <v>0</v>
      </c>
    </row>
    <row r="30" spans="1:10" ht="15.75" customHeight="1">
      <c r="A30" s="10">
        <f t="shared" si="0"/>
        <v>4</v>
      </c>
      <c r="B30" s="11" t="s">
        <v>2657</v>
      </c>
      <c r="C30" s="11" t="s">
        <v>2351</v>
      </c>
      <c r="D30" s="17">
        <v>0</v>
      </c>
      <c r="E30" s="17" t="s">
        <v>287</v>
      </c>
      <c r="F30" s="17" t="s">
        <v>3076</v>
      </c>
      <c r="G30" s="17" t="s">
        <v>2508</v>
      </c>
      <c r="H30" s="21">
        <v>4</v>
      </c>
      <c r="I30" s="21">
        <v>28</v>
      </c>
      <c r="J30" s="21">
        <v>0</v>
      </c>
    </row>
    <row r="31" spans="1:10" ht="15.75" customHeight="1">
      <c r="A31" s="10">
        <f t="shared" si="0"/>
        <v>3</v>
      </c>
      <c r="B31" s="12" t="s">
        <v>2659</v>
      </c>
      <c r="C31" s="12" t="s">
        <v>2351</v>
      </c>
      <c r="D31" s="18">
        <v>0</v>
      </c>
      <c r="E31" s="18" t="s">
        <v>2343</v>
      </c>
      <c r="F31" s="18" t="s">
        <v>3138</v>
      </c>
      <c r="G31" s="18" t="s">
        <v>2805</v>
      </c>
      <c r="H31" s="22">
        <v>2</v>
      </c>
      <c r="I31" s="22">
        <v>23</v>
      </c>
      <c r="J31" s="22">
        <v>1</v>
      </c>
    </row>
    <row r="32" spans="1:10" ht="15.75" customHeight="1">
      <c r="A32" s="10">
        <f t="shared" si="0"/>
        <v>2</v>
      </c>
      <c r="B32" s="11" t="s">
        <v>2853</v>
      </c>
      <c r="C32" s="11" t="s">
        <v>2351</v>
      </c>
      <c r="D32" s="17" t="s">
        <v>2342</v>
      </c>
      <c r="E32" s="17" t="s">
        <v>2395</v>
      </c>
      <c r="F32" s="17" t="s">
        <v>2555</v>
      </c>
      <c r="G32" s="17" t="s">
        <v>2859</v>
      </c>
      <c r="H32" s="21">
        <v>0</v>
      </c>
      <c r="I32" s="21">
        <v>0</v>
      </c>
      <c r="J32" s="21">
        <v>0</v>
      </c>
    </row>
    <row r="33" spans="1:10" ht="15.75" customHeight="1">
      <c r="A33" s="10">
        <f t="shared" si="0"/>
        <v>1</v>
      </c>
      <c r="B33" s="12" t="s">
        <v>2661</v>
      </c>
      <c r="C33" s="12" t="s">
        <v>2351</v>
      </c>
      <c r="D33" s="18">
        <v>0</v>
      </c>
      <c r="E33" s="18" t="s">
        <v>2355</v>
      </c>
      <c r="F33" s="18" t="s">
        <v>3139</v>
      </c>
      <c r="G33" s="18" t="s">
        <v>2389</v>
      </c>
      <c r="H33" s="22">
        <v>3</v>
      </c>
      <c r="I33" s="22">
        <v>17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273">
    <outlinePr summaryBelow="0" summaryRight="0"/>
  </sheetPr>
  <dimension ref="A1:Q1002"/>
  <sheetViews>
    <sheetView topLeftCell="A11" workbookViewId="0">
      <selection activeCell="L11" sqref="L11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10.5</v>
      </c>
      <c r="I2" s="5">
        <v>31.5</v>
      </c>
      <c r="J2" s="5">
        <v>0.5</v>
      </c>
      <c r="K2" s="2">
        <v>5</v>
      </c>
      <c r="L2" s="2">
        <v>28.5</v>
      </c>
      <c r="M2" s="2">
        <v>0.5</v>
      </c>
      <c r="N2" s="5">
        <v>100.5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0.6</v>
      </c>
      <c r="I3" s="7">
        <f t="shared" si="1"/>
        <v>0.6</v>
      </c>
      <c r="J3" s="7">
        <f t="shared" si="1"/>
        <v>0.6</v>
      </c>
      <c r="K3" s="7">
        <f t="shared" si="1"/>
        <v>1</v>
      </c>
      <c r="L3" s="7">
        <f t="shared" si="1"/>
        <v>1</v>
      </c>
      <c r="M3" s="7">
        <f t="shared" si="1"/>
        <v>1</v>
      </c>
      <c r="N3" s="7">
        <f t="shared" si="1"/>
        <v>1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O4" si="2">IF(H3&gt;0.5, 100/(1-1/H3),100/H3-100)</f>
        <v>-149.99999999999997</v>
      </c>
      <c r="I4" s="8">
        <f t="shared" si="2"/>
        <v>-149.99999999999997</v>
      </c>
      <c r="J4" s="8">
        <f t="shared" si="2"/>
        <v>-149.99999999999997</v>
      </c>
      <c r="K4" s="8" t="e">
        <f t="shared" si="2"/>
        <v>#DIV/0!</v>
      </c>
      <c r="L4" s="8" t="e">
        <f t="shared" si="2"/>
        <v>#DIV/0!</v>
      </c>
      <c r="M4" s="8" t="e">
        <f t="shared" si="2"/>
        <v>#DIV/0!</v>
      </c>
      <c r="N4" s="8" t="e">
        <f t="shared" si="2"/>
        <v>#DIV/0!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0.5</v>
      </c>
      <c r="I5" s="7">
        <f t="shared" si="3"/>
        <v>0.5</v>
      </c>
      <c r="J5" s="7">
        <f t="shared" si="3"/>
        <v>0.25</v>
      </c>
      <c r="K5" s="7">
        <f t="shared" si="3"/>
        <v>1</v>
      </c>
      <c r="L5" s="7">
        <f t="shared" si="3"/>
        <v>1</v>
      </c>
      <c r="M5" s="7">
        <f t="shared" si="3"/>
        <v>1</v>
      </c>
      <c r="N5" s="7">
        <f t="shared" si="3"/>
        <v>1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>
        <f t="shared" ref="H6:O6" si="4">IF(H5&gt;0.5, 100/(1-1/H5),100/H5-100)</f>
        <v>100</v>
      </c>
      <c r="I6" s="8">
        <f t="shared" si="4"/>
        <v>100</v>
      </c>
      <c r="J6" s="8">
        <f t="shared" si="4"/>
        <v>300</v>
      </c>
      <c r="K6" s="8" t="e">
        <f t="shared" si="4"/>
        <v>#DIV/0!</v>
      </c>
      <c r="L6" s="8" t="e">
        <f t="shared" si="4"/>
        <v>#DIV/0!</v>
      </c>
      <c r="M6" s="8" t="e">
        <f t="shared" si="4"/>
        <v>#DIV/0!</v>
      </c>
      <c r="N6" s="8" t="e">
        <f t="shared" si="4"/>
        <v>#DIV/0!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0.66666666666666663</v>
      </c>
      <c r="I7" s="7">
        <f t="shared" si="5"/>
        <v>0.66666666666666663</v>
      </c>
      <c r="J7" s="7">
        <f t="shared" si="5"/>
        <v>0.83333333333333337</v>
      </c>
      <c r="K7" s="7">
        <f t="shared" si="5"/>
        <v>1</v>
      </c>
      <c r="L7" s="7">
        <f t="shared" si="5"/>
        <v>1</v>
      </c>
      <c r="M7" s="7">
        <f t="shared" si="5"/>
        <v>1</v>
      </c>
      <c r="N7" s="7">
        <f t="shared" si="5"/>
        <v>1</v>
      </c>
      <c r="O7" s="7">
        <f t="shared" si="5"/>
        <v>1</v>
      </c>
    </row>
    <row r="8" spans="1:17" ht="15.75" customHeight="1">
      <c r="A8" s="1"/>
      <c r="B8" t="s">
        <v>844</v>
      </c>
      <c r="F8" s="8"/>
      <c r="G8" s="3" t="s">
        <v>2318</v>
      </c>
      <c r="H8" s="8">
        <f t="shared" ref="H8:O8" si="6">IF(H7&gt;0.5, 100/(1-1/H7),100/H7-100)</f>
        <v>-200</v>
      </c>
      <c r="I8" s="8">
        <f t="shared" si="6"/>
        <v>-200</v>
      </c>
      <c r="J8" s="8">
        <f t="shared" si="6"/>
        <v>-500.00000000000011</v>
      </c>
      <c r="K8" s="8" t="e">
        <f t="shared" si="6"/>
        <v>#DIV/0!</v>
      </c>
      <c r="L8" s="8" t="e">
        <f t="shared" si="6"/>
        <v>#DIV/0!</v>
      </c>
      <c r="M8" s="8" t="e">
        <f t="shared" si="6"/>
        <v>#DIV/0!</v>
      </c>
      <c r="N8" s="8" t="e">
        <f t="shared" si="6"/>
        <v>#DIV/0!</v>
      </c>
      <c r="O8" s="8" t="e">
        <f t="shared" si="6"/>
        <v>#DIV/0!</v>
      </c>
    </row>
    <row r="9" spans="1:17" ht="15.75" customHeight="1">
      <c r="A9" s="1"/>
      <c r="B9" s="1" t="s">
        <v>3154</v>
      </c>
      <c r="C9" s="1"/>
      <c r="D9" s="14"/>
      <c r="E9" s="14"/>
      <c r="F9" s="14"/>
      <c r="G9" s="23" t="s">
        <v>2321</v>
      </c>
      <c r="H9" s="24">
        <f>INDEX(espn!$F:$F,MATCH(B8,espn!$A:$A,0),1)</f>
        <v>3</v>
      </c>
      <c r="I9" s="24">
        <f>INDEX(espn!$G:$G,MATCH(B8,espn!$A:$A,0),1)</f>
        <v>12</v>
      </c>
      <c r="J9" s="24"/>
      <c r="K9" s="24">
        <f>INDEX(espn!$I:$I,MATCH(B8,espn!$A:$A,0),1)</f>
        <v>2</v>
      </c>
      <c r="L9" s="24">
        <f>INDEX(espn!$J:$J,MATCH(B8,espn!$A:$A,0),1)</f>
        <v>10</v>
      </c>
      <c r="M9" s="24"/>
      <c r="N9" s="24">
        <f>I9+L9</f>
        <v>22</v>
      </c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22</v>
      </c>
      <c r="B12" s="11" t="s">
        <v>2402</v>
      </c>
      <c r="C12" s="11" t="s">
        <v>2574</v>
      </c>
      <c r="D12" s="17" t="s">
        <v>2342</v>
      </c>
      <c r="E12" s="17" t="s">
        <v>2420</v>
      </c>
      <c r="F12" s="17" t="s">
        <v>2713</v>
      </c>
      <c r="G12" s="17" t="s">
        <v>2381</v>
      </c>
      <c r="H12" s="21">
        <v>12</v>
      </c>
      <c r="I12" s="21">
        <v>35</v>
      </c>
      <c r="J12" s="21">
        <v>0</v>
      </c>
      <c r="K12" s="21">
        <v>0</v>
      </c>
      <c r="L12" s="21">
        <v>0</v>
      </c>
      <c r="M12" s="21">
        <v>0</v>
      </c>
      <c r="N12" s="21">
        <f t="shared" ref="N12:N43" si="8">L12+I12</f>
        <v>35</v>
      </c>
      <c r="O12">
        <f t="shared" ref="O12:O43" si="9">M12+J12</f>
        <v>0</v>
      </c>
    </row>
    <row r="13" spans="1:17" ht="15.75" customHeight="1">
      <c r="A13" s="10">
        <f t="shared" si="7"/>
        <v>21</v>
      </c>
      <c r="B13" s="12" t="s">
        <v>2406</v>
      </c>
      <c r="C13" s="12" t="s">
        <v>2574</v>
      </c>
      <c r="D13" s="18">
        <v>0</v>
      </c>
      <c r="E13" s="18" t="s">
        <v>2399</v>
      </c>
      <c r="F13" s="18" t="s">
        <v>2360</v>
      </c>
      <c r="G13" s="18" t="s">
        <v>2508</v>
      </c>
      <c r="H13" s="22">
        <v>19</v>
      </c>
      <c r="I13" s="22">
        <v>83</v>
      </c>
      <c r="J13" s="22">
        <v>0</v>
      </c>
      <c r="K13" s="22">
        <v>0</v>
      </c>
      <c r="L13" s="22">
        <v>0</v>
      </c>
      <c r="M13" s="22">
        <v>0</v>
      </c>
      <c r="N13" s="21">
        <f t="shared" si="8"/>
        <v>83</v>
      </c>
      <c r="O13">
        <f t="shared" si="9"/>
        <v>0</v>
      </c>
    </row>
    <row r="14" spans="1:17" ht="15.75" customHeight="1">
      <c r="A14" s="10">
        <f t="shared" si="7"/>
        <v>20</v>
      </c>
      <c r="B14" s="11" t="s">
        <v>2409</v>
      </c>
      <c r="C14" s="11" t="s">
        <v>2574</v>
      </c>
      <c r="D14" s="17" t="s">
        <v>2342</v>
      </c>
      <c r="E14" s="17" t="s">
        <v>2548</v>
      </c>
      <c r="F14" s="17" t="s">
        <v>2631</v>
      </c>
      <c r="G14" s="17" t="s">
        <v>2389</v>
      </c>
      <c r="H14" s="21">
        <v>19</v>
      </c>
      <c r="I14" s="21">
        <v>160</v>
      </c>
      <c r="J14" s="21">
        <v>0</v>
      </c>
      <c r="K14" s="21">
        <v>0</v>
      </c>
      <c r="L14" s="21">
        <v>0</v>
      </c>
      <c r="M14" s="21">
        <v>0</v>
      </c>
      <c r="N14" s="21">
        <f t="shared" si="8"/>
        <v>160</v>
      </c>
      <c r="O14">
        <f t="shared" si="9"/>
        <v>0</v>
      </c>
    </row>
    <row r="15" spans="1:17" ht="15.75" customHeight="1">
      <c r="A15" s="10">
        <f t="shared" si="7"/>
        <v>19</v>
      </c>
      <c r="B15" s="12" t="s">
        <v>2470</v>
      </c>
      <c r="C15" s="12" t="s">
        <v>2574</v>
      </c>
      <c r="D15" s="18" t="s">
        <v>2342</v>
      </c>
      <c r="E15" s="18" t="s">
        <v>2494</v>
      </c>
      <c r="F15" s="18" t="s">
        <v>3155</v>
      </c>
      <c r="G15" s="18" t="s">
        <v>2614</v>
      </c>
      <c r="H15" s="22">
        <v>9</v>
      </c>
      <c r="I15" s="22">
        <v>65</v>
      </c>
      <c r="J15" s="22">
        <v>1</v>
      </c>
      <c r="K15" s="22">
        <v>0</v>
      </c>
      <c r="L15" s="22">
        <v>0</v>
      </c>
      <c r="M15" s="22">
        <v>0</v>
      </c>
      <c r="N15" s="21">
        <f t="shared" si="8"/>
        <v>65</v>
      </c>
      <c r="O15">
        <f t="shared" si="9"/>
        <v>1</v>
      </c>
    </row>
    <row r="16" spans="1:17" ht="15.75" customHeight="1">
      <c r="A16" s="10">
        <f t="shared" si="7"/>
        <v>18</v>
      </c>
      <c r="B16" s="11" t="s">
        <v>2471</v>
      </c>
      <c r="C16" s="11" t="s">
        <v>2574</v>
      </c>
      <c r="D16" s="17">
        <v>0</v>
      </c>
      <c r="E16" s="17" t="s">
        <v>2420</v>
      </c>
      <c r="F16" s="17" t="s">
        <v>2696</v>
      </c>
      <c r="G16" s="17" t="s">
        <v>2602</v>
      </c>
      <c r="H16" s="21">
        <v>16</v>
      </c>
      <c r="I16" s="21">
        <v>67</v>
      </c>
      <c r="J16" s="21">
        <v>0</v>
      </c>
      <c r="K16" s="21">
        <v>0</v>
      </c>
      <c r="L16" s="21">
        <v>0</v>
      </c>
      <c r="M16" s="21">
        <v>0</v>
      </c>
      <c r="N16" s="21">
        <f t="shared" si="8"/>
        <v>67</v>
      </c>
      <c r="O16">
        <f t="shared" si="9"/>
        <v>0</v>
      </c>
    </row>
    <row r="17" spans="1:15" ht="15.75" customHeight="1">
      <c r="A17" s="10">
        <f t="shared" si="7"/>
        <v>17</v>
      </c>
      <c r="B17" s="12" t="s">
        <v>2412</v>
      </c>
      <c r="C17" s="12" t="s">
        <v>2574</v>
      </c>
      <c r="D17" s="18">
        <v>0</v>
      </c>
      <c r="E17" s="18" t="s">
        <v>2347</v>
      </c>
      <c r="F17" s="18" t="s">
        <v>3002</v>
      </c>
      <c r="G17" s="18" t="s">
        <v>2679</v>
      </c>
      <c r="H17" s="22">
        <v>10</v>
      </c>
      <c r="I17" s="22">
        <v>17</v>
      </c>
      <c r="J17" s="22">
        <v>0</v>
      </c>
      <c r="K17" s="22">
        <v>1</v>
      </c>
      <c r="L17" s="22">
        <v>5</v>
      </c>
      <c r="M17" s="22">
        <v>0</v>
      </c>
      <c r="N17" s="21">
        <f t="shared" si="8"/>
        <v>22</v>
      </c>
      <c r="O17">
        <f t="shared" si="9"/>
        <v>0</v>
      </c>
    </row>
    <row r="18" spans="1:15" ht="15.75" customHeight="1">
      <c r="A18" s="10">
        <f t="shared" si="7"/>
        <v>16</v>
      </c>
      <c r="B18" s="11" t="s">
        <v>2414</v>
      </c>
      <c r="C18" s="11" t="s">
        <v>2574</v>
      </c>
      <c r="D18" s="17">
        <v>0</v>
      </c>
      <c r="E18" s="17" t="s">
        <v>2391</v>
      </c>
      <c r="F18" s="17" t="s">
        <v>2971</v>
      </c>
      <c r="G18" s="17" t="s">
        <v>2587</v>
      </c>
      <c r="H18" s="21">
        <v>14</v>
      </c>
      <c r="I18" s="21">
        <v>73</v>
      </c>
      <c r="J18" s="21">
        <v>0</v>
      </c>
      <c r="K18" s="21">
        <v>2</v>
      </c>
      <c r="L18" s="21">
        <v>5</v>
      </c>
      <c r="M18" s="21">
        <v>0</v>
      </c>
      <c r="N18" s="21">
        <f t="shared" si="8"/>
        <v>78</v>
      </c>
      <c r="O18">
        <f t="shared" si="9"/>
        <v>0</v>
      </c>
    </row>
    <row r="19" spans="1:15" ht="15.75" customHeight="1">
      <c r="A19" s="10">
        <f t="shared" si="7"/>
        <v>15</v>
      </c>
      <c r="B19" s="12" t="s">
        <v>2417</v>
      </c>
      <c r="C19" s="12" t="s">
        <v>2574</v>
      </c>
      <c r="D19" s="18" t="s">
        <v>2342</v>
      </c>
      <c r="E19" s="18" t="s">
        <v>2558</v>
      </c>
      <c r="F19" s="18" t="s">
        <v>2737</v>
      </c>
      <c r="G19" s="18" t="s">
        <v>2569</v>
      </c>
      <c r="H19" s="22">
        <v>26</v>
      </c>
      <c r="I19" s="22">
        <v>104</v>
      </c>
      <c r="J19" s="22">
        <v>1</v>
      </c>
      <c r="K19" s="22">
        <v>0</v>
      </c>
      <c r="L19" s="22">
        <v>0</v>
      </c>
      <c r="M19" s="22">
        <v>0</v>
      </c>
      <c r="N19" s="21">
        <f t="shared" si="8"/>
        <v>104</v>
      </c>
      <c r="O19">
        <f t="shared" si="9"/>
        <v>1</v>
      </c>
    </row>
    <row r="20" spans="1:15" ht="15.75" customHeight="1">
      <c r="A20" s="10">
        <f t="shared" si="7"/>
        <v>14</v>
      </c>
      <c r="B20" s="11" t="s">
        <v>2419</v>
      </c>
      <c r="C20" s="11" t="s">
        <v>2574</v>
      </c>
      <c r="D20" s="17" t="s">
        <v>2342</v>
      </c>
      <c r="E20" s="17" t="s">
        <v>2496</v>
      </c>
      <c r="F20" s="17" t="s">
        <v>2519</v>
      </c>
      <c r="G20" s="17" t="s">
        <v>2580</v>
      </c>
      <c r="H20" s="21">
        <v>17</v>
      </c>
      <c r="I20" s="21">
        <v>27</v>
      </c>
      <c r="J20" s="21">
        <v>1</v>
      </c>
      <c r="K20" s="21">
        <v>1</v>
      </c>
      <c r="L20" s="21">
        <v>10</v>
      </c>
      <c r="M20" s="21">
        <v>0</v>
      </c>
      <c r="N20" s="21">
        <f t="shared" si="8"/>
        <v>37</v>
      </c>
      <c r="O20">
        <f t="shared" si="9"/>
        <v>1</v>
      </c>
    </row>
    <row r="21" spans="1:15" ht="15.75" customHeight="1">
      <c r="A21" s="10">
        <f t="shared" si="7"/>
        <v>13</v>
      </c>
      <c r="B21" s="12" t="s">
        <v>2422</v>
      </c>
      <c r="C21" s="12" t="s">
        <v>2574</v>
      </c>
      <c r="D21" s="18">
        <v>0</v>
      </c>
      <c r="E21" s="18" t="s">
        <v>2558</v>
      </c>
      <c r="F21" s="18" t="s">
        <v>2815</v>
      </c>
      <c r="G21" s="18" t="s">
        <v>2643</v>
      </c>
      <c r="H21" s="22">
        <v>4</v>
      </c>
      <c r="I21" s="22">
        <v>13</v>
      </c>
      <c r="J21" s="22">
        <v>0</v>
      </c>
      <c r="K21" s="22">
        <v>0</v>
      </c>
      <c r="L21" s="22">
        <v>0</v>
      </c>
      <c r="M21" s="22">
        <v>0</v>
      </c>
      <c r="N21" s="21">
        <f t="shared" si="8"/>
        <v>13</v>
      </c>
      <c r="O21">
        <f t="shared" si="9"/>
        <v>0</v>
      </c>
    </row>
    <row r="22" spans="1:15" ht="15.75" customHeight="1">
      <c r="A22" s="10">
        <f t="shared" si="7"/>
        <v>12</v>
      </c>
      <c r="B22" s="11" t="s">
        <v>2732</v>
      </c>
      <c r="C22" s="11" t="s">
        <v>2574</v>
      </c>
      <c r="D22" s="17">
        <v>0</v>
      </c>
      <c r="E22" s="17" t="s">
        <v>2341</v>
      </c>
      <c r="F22" s="17" t="s">
        <v>2600</v>
      </c>
      <c r="G22" s="17" t="s">
        <v>2674</v>
      </c>
      <c r="H22" s="21">
        <v>16</v>
      </c>
      <c r="I22" s="21">
        <v>48</v>
      </c>
      <c r="J22" s="21">
        <v>0</v>
      </c>
      <c r="K22" s="21">
        <v>1</v>
      </c>
      <c r="L22" s="21">
        <v>5</v>
      </c>
      <c r="M22" s="21">
        <v>1</v>
      </c>
      <c r="N22" s="21">
        <f t="shared" si="8"/>
        <v>53</v>
      </c>
      <c r="O22">
        <f t="shared" si="9"/>
        <v>1</v>
      </c>
    </row>
    <row r="23" spans="1:15" ht="15.75" customHeight="1">
      <c r="A23" s="10">
        <f t="shared" si="7"/>
        <v>11</v>
      </c>
      <c r="B23" s="12" t="s">
        <v>2633</v>
      </c>
      <c r="C23" s="12" t="s">
        <v>2574</v>
      </c>
      <c r="D23" s="18" t="s">
        <v>2342</v>
      </c>
      <c r="E23" s="18" t="s">
        <v>2377</v>
      </c>
      <c r="F23" s="18" t="s">
        <v>3156</v>
      </c>
      <c r="G23" s="18" t="s">
        <v>2602</v>
      </c>
      <c r="H23" s="22">
        <v>13</v>
      </c>
      <c r="I23" s="22">
        <v>44</v>
      </c>
      <c r="J23" s="22">
        <v>0</v>
      </c>
      <c r="K23" s="22">
        <v>3</v>
      </c>
      <c r="L23" s="22">
        <v>18</v>
      </c>
      <c r="M23" s="22">
        <v>0</v>
      </c>
      <c r="N23" s="21">
        <f t="shared" si="8"/>
        <v>62</v>
      </c>
      <c r="O23">
        <f t="shared" si="9"/>
        <v>0</v>
      </c>
    </row>
    <row r="24" spans="1:15" ht="15.75" customHeight="1">
      <c r="A24" s="10">
        <f t="shared" si="7"/>
        <v>10</v>
      </c>
      <c r="B24" s="11" t="s">
        <v>2639</v>
      </c>
      <c r="C24" s="11" t="s">
        <v>2351</v>
      </c>
      <c r="D24" s="17" t="s">
        <v>2342</v>
      </c>
      <c r="E24" s="17" t="s">
        <v>2415</v>
      </c>
      <c r="F24" s="17" t="s">
        <v>3134</v>
      </c>
      <c r="G24" s="17" t="s">
        <v>2444</v>
      </c>
      <c r="H24" s="21">
        <v>7</v>
      </c>
      <c r="I24" s="21">
        <v>23</v>
      </c>
      <c r="J24" s="21">
        <v>1</v>
      </c>
      <c r="K24" s="21">
        <v>0</v>
      </c>
      <c r="L24" s="21">
        <v>0</v>
      </c>
      <c r="M24" s="21">
        <v>0</v>
      </c>
      <c r="N24" s="21">
        <f t="shared" si="8"/>
        <v>23</v>
      </c>
      <c r="O24">
        <f t="shared" si="9"/>
        <v>1</v>
      </c>
    </row>
    <row r="25" spans="1:15" ht="15.75" customHeight="1">
      <c r="A25" s="10">
        <f t="shared" si="7"/>
        <v>9</v>
      </c>
      <c r="B25" s="12" t="s">
        <v>2641</v>
      </c>
      <c r="C25" s="12" t="s">
        <v>2351</v>
      </c>
      <c r="D25" s="18">
        <v>0</v>
      </c>
      <c r="E25" s="18" t="s">
        <v>2347</v>
      </c>
      <c r="F25" s="18" t="s">
        <v>2973</v>
      </c>
      <c r="G25" s="18" t="s">
        <v>2538</v>
      </c>
      <c r="H25" s="22">
        <v>5</v>
      </c>
      <c r="I25" s="22">
        <v>22</v>
      </c>
      <c r="J25" s="22">
        <v>0</v>
      </c>
      <c r="K25" s="22">
        <v>2</v>
      </c>
      <c r="L25" s="22">
        <v>15</v>
      </c>
      <c r="M25" s="22">
        <v>0</v>
      </c>
      <c r="N25" s="21">
        <f t="shared" si="8"/>
        <v>37</v>
      </c>
      <c r="O25">
        <f t="shared" si="9"/>
        <v>0</v>
      </c>
    </row>
    <row r="26" spans="1:15" ht="15.75" customHeight="1">
      <c r="A26" s="10">
        <f t="shared" si="7"/>
        <v>8</v>
      </c>
      <c r="B26" s="11" t="s">
        <v>2642</v>
      </c>
      <c r="C26" s="11" t="s">
        <v>2351</v>
      </c>
      <c r="D26" s="17">
        <v>0</v>
      </c>
      <c r="E26" s="17" t="s">
        <v>2383</v>
      </c>
      <c r="F26" s="17" t="s">
        <v>2378</v>
      </c>
      <c r="G26" s="17" t="s">
        <v>2560</v>
      </c>
      <c r="H26" s="21">
        <v>4</v>
      </c>
      <c r="I26" s="21">
        <v>12</v>
      </c>
      <c r="J26" s="21">
        <v>0</v>
      </c>
      <c r="K26" s="21">
        <v>1</v>
      </c>
      <c r="L26" s="21">
        <v>11</v>
      </c>
      <c r="M26" s="21">
        <v>0</v>
      </c>
      <c r="N26" s="21">
        <f t="shared" si="8"/>
        <v>23</v>
      </c>
      <c r="O26">
        <f t="shared" si="9"/>
        <v>0</v>
      </c>
    </row>
    <row r="27" spans="1:15" ht="15.75" customHeight="1">
      <c r="A27" s="10">
        <f t="shared" si="7"/>
        <v>7</v>
      </c>
      <c r="B27" s="12" t="s">
        <v>2888</v>
      </c>
      <c r="C27" s="12" t="s">
        <v>2351</v>
      </c>
      <c r="D27" s="18" t="s">
        <v>2342</v>
      </c>
      <c r="E27" s="18" t="s">
        <v>2380</v>
      </c>
      <c r="F27" s="18" t="s">
        <v>3032</v>
      </c>
      <c r="G27" s="18" t="s">
        <v>2805</v>
      </c>
      <c r="H27" s="22">
        <v>15</v>
      </c>
      <c r="I27" s="22">
        <v>68</v>
      </c>
      <c r="J27" s="22">
        <v>1</v>
      </c>
      <c r="K27" s="22">
        <v>3</v>
      </c>
      <c r="L27" s="22">
        <v>8</v>
      </c>
      <c r="M27" s="22">
        <v>0</v>
      </c>
      <c r="N27" s="21">
        <f t="shared" si="8"/>
        <v>76</v>
      </c>
      <c r="O27">
        <f t="shared" si="9"/>
        <v>1</v>
      </c>
    </row>
    <row r="28" spans="1:15" ht="15.75" customHeight="1">
      <c r="A28" s="10">
        <f t="shared" si="7"/>
        <v>6</v>
      </c>
      <c r="B28" s="11" t="s">
        <v>2654</v>
      </c>
      <c r="C28" s="11" t="s">
        <v>2351</v>
      </c>
      <c r="D28" s="17">
        <v>0</v>
      </c>
      <c r="E28" s="17" t="s">
        <v>2380</v>
      </c>
      <c r="F28" s="17" t="s">
        <v>3116</v>
      </c>
      <c r="G28" s="17" t="s">
        <v>2677</v>
      </c>
      <c r="H28" s="21">
        <v>14</v>
      </c>
      <c r="I28" s="21">
        <v>79</v>
      </c>
      <c r="J28" s="21">
        <v>1</v>
      </c>
      <c r="K28" s="21">
        <v>2</v>
      </c>
      <c r="L28" s="21">
        <v>16</v>
      </c>
      <c r="M28" s="21">
        <v>0</v>
      </c>
      <c r="N28" s="21">
        <f t="shared" si="8"/>
        <v>95</v>
      </c>
      <c r="O28">
        <f t="shared" si="9"/>
        <v>1</v>
      </c>
    </row>
    <row r="29" spans="1:15" ht="15.75" customHeight="1">
      <c r="A29" s="10">
        <f t="shared" si="7"/>
        <v>5</v>
      </c>
      <c r="B29" s="12" t="s">
        <v>2656</v>
      </c>
      <c r="C29" s="12" t="s">
        <v>2351</v>
      </c>
      <c r="D29" s="18" t="s">
        <v>2342</v>
      </c>
      <c r="E29" s="18" t="s">
        <v>2410</v>
      </c>
      <c r="F29" s="18" t="s">
        <v>2877</v>
      </c>
      <c r="G29" s="18" t="s">
        <v>2729</v>
      </c>
      <c r="H29" s="22">
        <v>15</v>
      </c>
      <c r="I29" s="22">
        <v>22</v>
      </c>
      <c r="J29" s="22">
        <v>0</v>
      </c>
      <c r="K29" s="22">
        <v>2</v>
      </c>
      <c r="L29" s="22">
        <v>7</v>
      </c>
      <c r="M29" s="22">
        <v>0</v>
      </c>
      <c r="N29" s="21">
        <f t="shared" si="8"/>
        <v>29</v>
      </c>
      <c r="O29">
        <f t="shared" si="9"/>
        <v>0</v>
      </c>
    </row>
    <row r="30" spans="1:15" ht="15.75" customHeight="1">
      <c r="A30" s="10">
        <f t="shared" si="7"/>
        <v>4</v>
      </c>
      <c r="B30" s="11" t="s">
        <v>2657</v>
      </c>
      <c r="C30" s="11" t="s">
        <v>2351</v>
      </c>
      <c r="D30" s="17">
        <v>0</v>
      </c>
      <c r="E30" s="17" t="s">
        <v>287</v>
      </c>
      <c r="F30" s="17" t="s">
        <v>3076</v>
      </c>
      <c r="G30" s="17" t="s">
        <v>2393</v>
      </c>
      <c r="H30" s="21">
        <v>2</v>
      </c>
      <c r="I30" s="21">
        <v>1</v>
      </c>
      <c r="J30" s="21">
        <v>0</v>
      </c>
      <c r="K30" s="21">
        <v>3</v>
      </c>
      <c r="L30" s="21">
        <v>10</v>
      </c>
      <c r="M30" s="21">
        <v>0</v>
      </c>
      <c r="N30" s="21">
        <f t="shared" si="8"/>
        <v>11</v>
      </c>
      <c r="O30">
        <f t="shared" si="9"/>
        <v>0</v>
      </c>
    </row>
    <row r="31" spans="1:15" ht="15.75" customHeight="1">
      <c r="A31" s="10">
        <f t="shared" si="7"/>
        <v>3</v>
      </c>
      <c r="B31" s="12" t="s">
        <v>2659</v>
      </c>
      <c r="C31" s="12" t="s">
        <v>2351</v>
      </c>
      <c r="D31" s="18">
        <v>0</v>
      </c>
      <c r="E31" s="18" t="s">
        <v>2343</v>
      </c>
      <c r="F31" s="18" t="s">
        <v>3138</v>
      </c>
      <c r="G31" s="18" t="s">
        <v>2375</v>
      </c>
      <c r="H31" s="22">
        <v>15</v>
      </c>
      <c r="I31" s="22">
        <v>66</v>
      </c>
      <c r="J31" s="22">
        <v>0</v>
      </c>
      <c r="K31" s="22">
        <v>0</v>
      </c>
      <c r="L31" s="22">
        <v>0</v>
      </c>
      <c r="M31" s="22">
        <v>0</v>
      </c>
      <c r="N31" s="21">
        <f t="shared" si="8"/>
        <v>66</v>
      </c>
      <c r="O31">
        <f t="shared" si="9"/>
        <v>0</v>
      </c>
    </row>
    <row r="32" spans="1:15" ht="15.75" customHeight="1">
      <c r="A32" s="10">
        <f t="shared" si="7"/>
        <v>2</v>
      </c>
      <c r="B32" s="11" t="s">
        <v>2853</v>
      </c>
      <c r="C32" s="11" t="s">
        <v>2351</v>
      </c>
      <c r="D32" s="17" t="s">
        <v>2342</v>
      </c>
      <c r="E32" s="17" t="s">
        <v>2395</v>
      </c>
      <c r="F32" s="17" t="s">
        <v>2555</v>
      </c>
      <c r="G32" s="17" t="s">
        <v>2458</v>
      </c>
      <c r="H32" s="21">
        <v>2</v>
      </c>
      <c r="I32" s="21">
        <v>55</v>
      </c>
      <c r="J32" s="21">
        <v>1</v>
      </c>
      <c r="K32" s="21">
        <v>2</v>
      </c>
      <c r="L32" s="21">
        <v>8</v>
      </c>
      <c r="M32" s="21">
        <v>0</v>
      </c>
      <c r="N32" s="21">
        <f t="shared" si="8"/>
        <v>63</v>
      </c>
      <c r="O32">
        <f t="shared" si="9"/>
        <v>1</v>
      </c>
    </row>
    <row r="33" spans="1:15" ht="15.75" customHeight="1">
      <c r="A33" s="10">
        <f t="shared" si="7"/>
        <v>1</v>
      </c>
      <c r="B33" s="12" t="s">
        <v>2661</v>
      </c>
      <c r="C33" s="12" t="s">
        <v>2351</v>
      </c>
      <c r="D33" s="18">
        <v>0</v>
      </c>
      <c r="E33" s="18" t="s">
        <v>2355</v>
      </c>
      <c r="F33" s="18" t="s">
        <v>3139</v>
      </c>
      <c r="G33" s="18" t="s">
        <v>2683</v>
      </c>
      <c r="H33" s="22">
        <v>2</v>
      </c>
      <c r="I33" s="22">
        <v>8</v>
      </c>
      <c r="J33" s="22">
        <v>0</v>
      </c>
      <c r="K33" s="22">
        <v>1</v>
      </c>
      <c r="L33" s="22">
        <v>18</v>
      </c>
      <c r="M33" s="22">
        <v>0</v>
      </c>
      <c r="N33" s="21">
        <f t="shared" si="8"/>
        <v>26</v>
      </c>
      <c r="O33">
        <f t="shared" si="9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3162">
    <outlinePr summaryBelow="0" summaryRight="0"/>
  </sheetPr>
  <dimension ref="A1:Q1002"/>
  <sheetViews>
    <sheetView topLeftCell="A10" workbookViewId="0">
      <selection activeCell="B3" sqref="B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11</v>
      </c>
      <c r="C2" s="20"/>
      <c r="D2" s="4" t="s">
        <v>2314</v>
      </c>
      <c r="G2" s="3" t="s">
        <v>2315</v>
      </c>
      <c r="H2" s="2">
        <v>1.5</v>
      </c>
      <c r="I2" s="2">
        <v>15.5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0.36363636363636365</v>
      </c>
      <c r="I3" s="7">
        <f>COUNTIFS($A$12:$A$99,"&lt;="&amp;$B$2,$H$12:$H$99,"&gt;-1",I12:I99,"&lt;"&amp;I$2)/COUNTIFS($H$12:$H$99,"&gt;-1",$A$12:$A$99,"&lt;="&amp;$B$2,I$12:I$99,"&lt;&gt;"&amp;I$2)</f>
        <v>0.36363636363636365</v>
      </c>
      <c r="J3" s="7">
        <f>COUNTIFS($A$12:$A$99,"&lt;="&amp;$B$2,$H$12:$H$99,"&gt;-1",J12:J99,"&lt;"&amp;J$2)/COUNTIFS($H$12:$H$99,"&gt;-1",$A$12:$A$99,"&lt;="&amp;$B$2,J$12:J$99,"&lt;&gt;"&amp;J$2)</f>
        <v>0.90909090909090906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175</v>
      </c>
      <c r="I4" s="8">
        <f>IF(I3&gt;0.5, 100/(1-1/I3),100/I3-100)</f>
        <v>175</v>
      </c>
      <c r="J4" s="8">
        <f>IF(J3&gt;0.5, 100/(1-1/J3),100/J3-100)</f>
        <v>-999.99999999999909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</v>
      </c>
      <c r="I5" s="7">
        <f>COUNTIFS($A$12:$A$99,"&lt;="&amp;$B$2,$H$12:$H$99,"&gt;-1",$D$12:$D$99,"@*",I$12:I$99,"&lt;"&amp;I$2)/COUNTIFS($A$12:$A$99,"&lt;="&amp;$B$2,$H$12:$H$99,"&gt;-1",$D$12:$D$99,"@*",I$12:I$99,"&lt;&gt;"&amp;I$2)</f>
        <v>0.2</v>
      </c>
      <c r="J5" s="7">
        <f>COUNTIFS($A$12:$A$99,"&lt;="&amp;$B$2,$H$12:$H$99,"&gt;-1",$D$12:$D$99,"@*",J$12:J$99,"&lt;"&amp;J$2)/COUNTIFS($A$12:$A$99,"&lt;="&amp;$B$2,$H$12:$H$99,"&gt;-1",$D$12:$D$99,"@*",J$12:J$99,"&lt;&gt;"&amp;J$2)</f>
        <v>0.8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>
        <f>IF(I5&gt;0.5, 100/(1-1/I5),100/I5-100)</f>
        <v>400</v>
      </c>
      <c r="J6" s="8">
        <f>IF(J5&gt;0.5, 100/(1-1/J5),100/J5-100)</f>
        <v>-400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0.66666666666666663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0.5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B8" t="s">
        <v>843</v>
      </c>
      <c r="D8" s="8"/>
      <c r="G8" s="3" t="s">
        <v>2318</v>
      </c>
      <c r="H8" s="8">
        <f>IF(H7&gt;0.5, 100/(1-1/H7),100/H7-100)</f>
        <v>-200</v>
      </c>
      <c r="I8" s="8">
        <f>IF(I7&gt;0.5, 100/(1-1/I7),100/I7-100)</f>
        <v>100</v>
      </c>
      <c r="J8" s="8" t="e">
        <f>IF(J7&gt;0.5, 100/(1-1/J7),100/J7-100)</f>
        <v>#DIV/0!</v>
      </c>
    </row>
    <row r="9" spans="1:17" ht="15.75" customHeight="1">
      <c r="A9" s="1"/>
      <c r="B9" s="1" t="s">
        <v>3157</v>
      </c>
      <c r="C9" s="1"/>
      <c r="D9" s="14"/>
      <c r="E9" s="14"/>
      <c r="F9" s="14"/>
      <c r="G9" s="23" t="s">
        <v>2321</v>
      </c>
      <c r="H9" s="24">
        <f>INDEX(espn!$I:$I,MATCH(B8,espn!$A:$A,0),1)</f>
        <v>2</v>
      </c>
      <c r="I9" s="24">
        <f>INDEX(espn!$J:$J,MATCH(B8,espn!$A:$A,0),1)</f>
        <v>19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2521</v>
      </c>
      <c r="C12" s="11" t="s">
        <v>792</v>
      </c>
      <c r="D12" s="17" t="s">
        <v>2342</v>
      </c>
      <c r="E12" s="17" t="s">
        <v>2403</v>
      </c>
      <c r="F12" s="17" t="s">
        <v>2522</v>
      </c>
      <c r="G12" s="17" t="s">
        <v>2594</v>
      </c>
      <c r="H12" s="21">
        <v>8</v>
      </c>
      <c r="I12" s="21">
        <v>107</v>
      </c>
      <c r="J12" s="21">
        <v>1</v>
      </c>
    </row>
    <row r="13" spans="1:17" ht="15.75" customHeight="1">
      <c r="A13" s="10">
        <f t="shared" si="0"/>
        <v>21</v>
      </c>
      <c r="B13" s="12" t="s">
        <v>2398</v>
      </c>
      <c r="C13" s="12" t="s">
        <v>792</v>
      </c>
      <c r="D13" s="18">
        <v>0</v>
      </c>
      <c r="E13" s="18" t="s">
        <v>2548</v>
      </c>
      <c r="F13" s="18" t="s">
        <v>3053</v>
      </c>
      <c r="G13" s="18" t="s">
        <v>2901</v>
      </c>
      <c r="H13" s="22">
        <v>0</v>
      </c>
      <c r="I13" s="22">
        <v>0</v>
      </c>
      <c r="J13" s="22">
        <v>0</v>
      </c>
    </row>
    <row r="14" spans="1:17" ht="15.75" customHeight="1">
      <c r="A14" s="10">
        <f t="shared" si="0"/>
        <v>20</v>
      </c>
      <c r="B14" s="11" t="s">
        <v>2603</v>
      </c>
      <c r="C14" s="11" t="s">
        <v>792</v>
      </c>
      <c r="D14" s="17" t="s">
        <v>2342</v>
      </c>
      <c r="E14" s="17" t="s">
        <v>2496</v>
      </c>
      <c r="F14" s="17" t="s">
        <v>3158</v>
      </c>
      <c r="G14" s="17" t="s">
        <v>2597</v>
      </c>
      <c r="H14" s="21">
        <v>4</v>
      </c>
      <c r="I14" s="21">
        <v>52</v>
      </c>
      <c r="J14" s="21">
        <v>0</v>
      </c>
    </row>
    <row r="15" spans="1:17" ht="15.75" customHeight="1">
      <c r="A15" s="10">
        <f t="shared" si="0"/>
        <v>19</v>
      </c>
      <c r="B15" s="12" t="s">
        <v>2406</v>
      </c>
      <c r="C15" s="12" t="s">
        <v>792</v>
      </c>
      <c r="D15" s="18" t="s">
        <v>2342</v>
      </c>
      <c r="E15" s="18" t="s">
        <v>2366</v>
      </c>
      <c r="F15" s="18" t="s">
        <v>3159</v>
      </c>
      <c r="G15" s="18" t="s">
        <v>2526</v>
      </c>
      <c r="H15" s="22">
        <v>2</v>
      </c>
      <c r="I15" s="22">
        <v>13</v>
      </c>
      <c r="J15" s="22">
        <v>0</v>
      </c>
    </row>
    <row r="16" spans="1:17" ht="15.75" customHeight="1">
      <c r="A16" s="10">
        <f t="shared" si="0"/>
        <v>18</v>
      </c>
      <c r="B16" s="11" t="s">
        <v>2409</v>
      </c>
      <c r="C16" s="11" t="s">
        <v>792</v>
      </c>
      <c r="D16" s="17">
        <v>0</v>
      </c>
      <c r="E16" s="17" t="s">
        <v>2558</v>
      </c>
      <c r="F16" s="17" t="s">
        <v>3160</v>
      </c>
      <c r="G16" s="17" t="s">
        <v>2432</v>
      </c>
      <c r="H16" s="21">
        <v>3</v>
      </c>
      <c r="I16" s="21">
        <v>40</v>
      </c>
      <c r="J16" s="21">
        <v>0</v>
      </c>
    </row>
    <row r="17" spans="1:10" ht="15.75" customHeight="1">
      <c r="A17" s="10">
        <f t="shared" si="0"/>
        <v>17</v>
      </c>
      <c r="B17" s="12" t="s">
        <v>2481</v>
      </c>
      <c r="C17" s="12" t="s">
        <v>792</v>
      </c>
      <c r="D17" s="18" t="s">
        <v>2342</v>
      </c>
      <c r="E17" s="18" t="s">
        <v>2359</v>
      </c>
      <c r="F17" s="18" t="s">
        <v>2437</v>
      </c>
      <c r="G17" s="18" t="s">
        <v>2905</v>
      </c>
      <c r="H17" s="22">
        <v>8</v>
      </c>
      <c r="I17" s="22">
        <v>98</v>
      </c>
      <c r="J17" s="22">
        <v>0</v>
      </c>
    </row>
    <row r="18" spans="1:10" ht="15.75" customHeight="1">
      <c r="A18" s="10">
        <f t="shared" si="0"/>
        <v>16</v>
      </c>
      <c r="B18" s="11" t="s">
        <v>2470</v>
      </c>
      <c r="C18" s="11" t="s">
        <v>792</v>
      </c>
      <c r="D18" s="17">
        <v>0</v>
      </c>
      <c r="E18" s="17" t="s">
        <v>2415</v>
      </c>
      <c r="F18" s="17" t="s">
        <v>3161</v>
      </c>
      <c r="G18" s="17" t="s">
        <v>2432</v>
      </c>
      <c r="H18" s="21">
        <v>5</v>
      </c>
      <c r="I18" s="21">
        <v>57</v>
      </c>
      <c r="J18" s="21">
        <v>0</v>
      </c>
    </row>
    <row r="19" spans="1:10" ht="15.75" customHeight="1">
      <c r="A19" s="10">
        <f t="shared" si="0"/>
        <v>15</v>
      </c>
      <c r="B19" s="12" t="s">
        <v>2471</v>
      </c>
      <c r="C19" s="12" t="s">
        <v>792</v>
      </c>
      <c r="D19" s="18" t="s">
        <v>2342</v>
      </c>
      <c r="E19" s="18" t="s">
        <v>2403</v>
      </c>
      <c r="F19" s="18" t="s">
        <v>3010</v>
      </c>
      <c r="G19" s="18" t="s">
        <v>2432</v>
      </c>
      <c r="H19" s="22">
        <v>5</v>
      </c>
      <c r="I19" s="22">
        <v>44</v>
      </c>
      <c r="J19" s="22">
        <v>0</v>
      </c>
    </row>
    <row r="20" spans="1:10" ht="15.75" customHeight="1">
      <c r="A20" s="10">
        <f t="shared" si="0"/>
        <v>14</v>
      </c>
      <c r="B20" s="11" t="s">
        <v>2412</v>
      </c>
      <c r="C20" s="11" t="s">
        <v>792</v>
      </c>
      <c r="D20" s="17">
        <v>0</v>
      </c>
      <c r="E20" s="17" t="s">
        <v>2395</v>
      </c>
      <c r="F20" s="17" t="s">
        <v>2413</v>
      </c>
      <c r="G20" s="17" t="s">
        <v>2438</v>
      </c>
      <c r="H20" s="21">
        <v>3</v>
      </c>
      <c r="I20" s="21">
        <v>22</v>
      </c>
      <c r="J20" s="21">
        <v>0</v>
      </c>
    </row>
    <row r="21" spans="1:10" ht="15.75" customHeight="1">
      <c r="A21" s="10">
        <f t="shared" si="0"/>
        <v>13</v>
      </c>
      <c r="B21" s="12" t="s">
        <v>2419</v>
      </c>
      <c r="C21" s="12" t="s">
        <v>792</v>
      </c>
      <c r="D21" s="18" t="s">
        <v>2342</v>
      </c>
      <c r="E21" s="18" t="s">
        <v>2420</v>
      </c>
      <c r="F21" s="18" t="s">
        <v>2421</v>
      </c>
      <c r="G21" s="18" t="s">
        <v>2357</v>
      </c>
      <c r="H21" s="22">
        <v>2</v>
      </c>
      <c r="I21" s="22">
        <v>33</v>
      </c>
      <c r="J21" s="22">
        <v>0</v>
      </c>
    </row>
    <row r="22" spans="1:10" ht="15.75" customHeight="1">
      <c r="A22" s="10">
        <f t="shared" si="0"/>
        <v>12</v>
      </c>
      <c r="B22" s="11" t="s">
        <v>2422</v>
      </c>
      <c r="C22" s="11" t="s">
        <v>792</v>
      </c>
      <c r="D22" s="17">
        <v>0</v>
      </c>
      <c r="E22" s="17" t="s">
        <v>2403</v>
      </c>
      <c r="F22" s="17" t="s">
        <v>2423</v>
      </c>
      <c r="G22" s="17" t="s">
        <v>2714</v>
      </c>
      <c r="H22" s="21">
        <v>2</v>
      </c>
      <c r="I22" s="21">
        <v>12</v>
      </c>
      <c r="J22" s="21">
        <v>0</v>
      </c>
    </row>
    <row r="23" spans="1:10" ht="15.75" customHeight="1">
      <c r="A23" s="10">
        <f t="shared" si="0"/>
        <v>11</v>
      </c>
      <c r="B23" s="12" t="s">
        <v>2639</v>
      </c>
      <c r="C23" s="12" t="s">
        <v>2351</v>
      </c>
      <c r="D23" s="18" t="s">
        <v>2342</v>
      </c>
      <c r="E23" s="18" t="s">
        <v>2415</v>
      </c>
      <c r="F23" s="18" t="s">
        <v>3134</v>
      </c>
      <c r="G23" s="18" t="s">
        <v>2576</v>
      </c>
      <c r="H23" s="22">
        <v>4</v>
      </c>
      <c r="I23" s="22">
        <v>24</v>
      </c>
      <c r="J23" s="22">
        <v>1</v>
      </c>
    </row>
    <row r="24" spans="1:10" ht="15.75" customHeight="1">
      <c r="A24" s="10">
        <f t="shared" si="0"/>
        <v>10</v>
      </c>
      <c r="B24" s="11" t="s">
        <v>2641</v>
      </c>
      <c r="C24" s="11" t="s">
        <v>2351</v>
      </c>
      <c r="D24" s="17">
        <v>0</v>
      </c>
      <c r="E24" s="17" t="s">
        <v>2347</v>
      </c>
      <c r="F24" s="17" t="s">
        <v>2973</v>
      </c>
      <c r="G24" s="17" t="s">
        <v>2464</v>
      </c>
      <c r="H24" s="21">
        <v>0</v>
      </c>
      <c r="I24" s="21">
        <v>0</v>
      </c>
      <c r="J24" s="21">
        <v>0</v>
      </c>
    </row>
    <row r="25" spans="1:10" ht="15.75" customHeight="1">
      <c r="A25" s="10">
        <f t="shared" si="0"/>
        <v>9</v>
      </c>
      <c r="B25" s="12" t="s">
        <v>2642</v>
      </c>
      <c r="C25" s="12" t="s">
        <v>2351</v>
      </c>
      <c r="D25" s="18">
        <v>0</v>
      </c>
      <c r="E25" s="18" t="s">
        <v>2383</v>
      </c>
      <c r="F25" s="18" t="s">
        <v>2378</v>
      </c>
      <c r="G25" s="18" t="s">
        <v>2573</v>
      </c>
      <c r="H25" s="22">
        <v>5</v>
      </c>
      <c r="I25" s="22">
        <v>61</v>
      </c>
      <c r="J25" s="22">
        <v>0</v>
      </c>
    </row>
    <row r="26" spans="1:10" ht="15.75" customHeight="1">
      <c r="A26" s="10">
        <f t="shared" si="0"/>
        <v>8</v>
      </c>
      <c r="B26" s="11" t="s">
        <v>2644</v>
      </c>
      <c r="C26" s="11" t="s">
        <v>2351</v>
      </c>
      <c r="D26" s="17" t="s">
        <v>2342</v>
      </c>
      <c r="E26" s="17" t="s">
        <v>2430</v>
      </c>
      <c r="F26" s="17" t="s">
        <v>2801</v>
      </c>
      <c r="G26" s="17" t="s">
        <v>2389</v>
      </c>
      <c r="H26" s="21">
        <v>5</v>
      </c>
      <c r="I26" s="21">
        <v>35</v>
      </c>
      <c r="J26" s="21">
        <v>0</v>
      </c>
    </row>
    <row r="27" spans="1:10" ht="15.75" customHeight="1">
      <c r="A27" s="10">
        <f t="shared" si="0"/>
        <v>7</v>
      </c>
      <c r="B27" s="12" t="s">
        <v>2646</v>
      </c>
      <c r="C27" s="12" t="s">
        <v>2351</v>
      </c>
      <c r="D27" s="18">
        <v>0</v>
      </c>
      <c r="E27" s="18" t="s">
        <v>2370</v>
      </c>
      <c r="F27" s="18" t="s">
        <v>3135</v>
      </c>
      <c r="G27" s="18" t="s">
        <v>2532</v>
      </c>
      <c r="H27" s="22">
        <v>1</v>
      </c>
      <c r="I27" s="22">
        <v>20</v>
      </c>
      <c r="J27" s="22">
        <v>0</v>
      </c>
    </row>
    <row r="28" spans="1:10" ht="15.75" customHeight="1">
      <c r="A28" s="10">
        <f t="shared" si="0"/>
        <v>6</v>
      </c>
      <c r="B28" s="11" t="s">
        <v>2888</v>
      </c>
      <c r="C28" s="11" t="s">
        <v>2351</v>
      </c>
      <c r="D28" s="17" t="s">
        <v>2342</v>
      </c>
      <c r="E28" s="17" t="s">
        <v>2380</v>
      </c>
      <c r="F28" s="17" t="s">
        <v>3032</v>
      </c>
      <c r="G28" s="17" t="s">
        <v>2676</v>
      </c>
      <c r="H28" s="21">
        <v>2</v>
      </c>
      <c r="I28" s="21">
        <v>18</v>
      </c>
      <c r="J28" s="21">
        <v>0</v>
      </c>
    </row>
    <row r="29" spans="1:10" ht="15.75" customHeight="1">
      <c r="A29" s="10">
        <f t="shared" si="0"/>
        <v>5</v>
      </c>
      <c r="B29" s="12" t="s">
        <v>2651</v>
      </c>
      <c r="C29" s="12" t="s">
        <v>2351</v>
      </c>
      <c r="D29" s="18">
        <v>0</v>
      </c>
      <c r="E29" s="18" t="s">
        <v>2366</v>
      </c>
      <c r="F29" s="18" t="s">
        <v>3136</v>
      </c>
      <c r="G29" s="18" t="s">
        <v>2508</v>
      </c>
      <c r="H29" s="22">
        <v>0</v>
      </c>
      <c r="I29" s="22">
        <v>0</v>
      </c>
      <c r="J29" s="22">
        <v>0</v>
      </c>
    </row>
    <row r="30" spans="1:10" ht="15.75" customHeight="1">
      <c r="A30" s="10">
        <f t="shared" si="0"/>
        <v>4</v>
      </c>
      <c r="B30" s="11" t="s">
        <v>2653</v>
      </c>
      <c r="C30" s="11" t="s">
        <v>2351</v>
      </c>
      <c r="D30" s="17" t="s">
        <v>2342</v>
      </c>
      <c r="E30" s="17" t="s">
        <v>2341</v>
      </c>
      <c r="F30" s="17" t="s">
        <v>3137</v>
      </c>
      <c r="G30" s="17" t="s">
        <v>2381</v>
      </c>
      <c r="H30" s="21">
        <v>2</v>
      </c>
      <c r="I30" s="21">
        <v>13</v>
      </c>
      <c r="J30" s="21">
        <v>0</v>
      </c>
    </row>
    <row r="31" spans="1:10" ht="15.75" customHeight="1">
      <c r="A31" s="10">
        <f t="shared" si="0"/>
        <v>3</v>
      </c>
      <c r="B31" s="12" t="s">
        <v>2851</v>
      </c>
      <c r="C31" s="12" t="s">
        <v>2351</v>
      </c>
      <c r="D31" s="18" t="s">
        <v>2342</v>
      </c>
      <c r="E31" s="18" t="s">
        <v>2355</v>
      </c>
      <c r="F31" s="18" t="s">
        <v>2730</v>
      </c>
      <c r="G31" s="18" t="s">
        <v>2464</v>
      </c>
      <c r="H31" s="22">
        <v>2</v>
      </c>
      <c r="I31" s="22">
        <v>33</v>
      </c>
      <c r="J31" s="22">
        <v>0</v>
      </c>
    </row>
    <row r="32" spans="1:10" ht="15.75" customHeight="1">
      <c r="A32" s="10">
        <f t="shared" si="0"/>
        <v>2</v>
      </c>
      <c r="B32" s="11" t="s">
        <v>2654</v>
      </c>
      <c r="C32" s="11" t="s">
        <v>2351</v>
      </c>
      <c r="D32" s="17">
        <v>0</v>
      </c>
      <c r="E32" s="17" t="s">
        <v>2380</v>
      </c>
      <c r="F32" s="17" t="s">
        <v>3116</v>
      </c>
      <c r="G32" s="17" t="s">
        <v>2729</v>
      </c>
      <c r="H32" s="21">
        <v>2</v>
      </c>
      <c r="I32" s="21">
        <v>20</v>
      </c>
      <c r="J32" s="21">
        <v>0</v>
      </c>
    </row>
    <row r="33" spans="1:10" ht="15.75" customHeight="1">
      <c r="A33" s="10">
        <f t="shared" si="0"/>
        <v>1</v>
      </c>
      <c r="B33" s="12" t="s">
        <v>2661</v>
      </c>
      <c r="C33" s="12" t="s">
        <v>2351</v>
      </c>
      <c r="D33" s="18">
        <v>0</v>
      </c>
      <c r="E33" s="18" t="s">
        <v>2355</v>
      </c>
      <c r="F33" s="18" t="s">
        <v>3139</v>
      </c>
      <c r="G33" s="18" t="s">
        <v>2460</v>
      </c>
      <c r="H33" s="22">
        <v>1</v>
      </c>
      <c r="I33" s="22">
        <v>15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3163">
    <outlinePr summaryBelow="0" summaryRight="0"/>
  </sheetPr>
  <dimension ref="A1:Q1002"/>
  <sheetViews>
    <sheetView workbookViewId="0">
      <selection activeCell="H3" sqref="H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2.5</v>
      </c>
      <c r="I2" s="2">
        <v>30.5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0.5</v>
      </c>
      <c r="I3" s="7">
        <f>COUNTIFS($A$12:$A$99,"&lt;="&amp;$B$2,$H$12:$H$99,"&gt;-1",I12:I99,"&lt;"&amp;I$2)/COUNTIFS($H$12:$H$99,"&gt;-1",$A$12:$A$99,"&lt;="&amp;$B$2,I$12:I$99,"&lt;&gt;"&amp;I$2)</f>
        <v>0.7</v>
      </c>
      <c r="J3" s="7">
        <f>COUNTIFS($A$12:$A$99,"&lt;="&amp;$B$2,$H$12:$H$99,"&gt;-1",J12:J99,"&lt;"&amp;J$2)/COUNTIFS($H$12:$H$99,"&gt;-1",$A$12:$A$99,"&lt;="&amp;$B$2,J$12:J$99,"&lt;&gt;"&amp;J$2)</f>
        <v>0.6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100</v>
      </c>
      <c r="I4" s="8">
        <f>IF(I3&gt;0.5, 100/(1-1/I3),100/I3-100)</f>
        <v>-233.33333333333331</v>
      </c>
      <c r="J4" s="8">
        <f>IF(J3&gt;0.5, 100/(1-1/J3),100/J3-100)</f>
        <v>-149.99999999999997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0.4</v>
      </c>
      <c r="I5" s="7">
        <f>COUNTIFS($A$12:$A$99,"&lt;="&amp;$B$2,$H$12:$H$99,"&gt;-1",$D$12:$D$99,"@*",I$12:I$99,"&lt;"&amp;I$2)/COUNTIFS($A$12:$A$99,"&lt;="&amp;$B$2,$H$12:$H$99,"&gt;-1",$D$12:$D$99,"@*",I$12:I$99,"&lt;&gt;"&amp;I$2)</f>
        <v>0.6</v>
      </c>
      <c r="J5" s="7">
        <f>COUNTIFS($A$12:$A$99,"&lt;="&amp;$B$2,$H$12:$H$99,"&gt;-1",$D$12:$D$99,"@*",J$12:J$99,"&lt;"&amp;J$2)/COUNTIFS($A$12:$A$99,"&lt;="&amp;$B$2,$H$12:$H$99,"&gt;-1",$D$12:$D$99,"@*",J$12:J$99,"&lt;&gt;"&amp;J$2)</f>
        <v>0.6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150</v>
      </c>
      <c r="I6" s="8">
        <f>IF(I5&gt;0.5, 100/(1-1/I5),100/I5-100)</f>
        <v>-149.99999999999997</v>
      </c>
      <c r="J6" s="8">
        <f>IF(J5&gt;0.5, 100/(1-1/J5),100/J5-100)</f>
        <v>-149.99999999999997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0.6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0.8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0.6</v>
      </c>
    </row>
    <row r="8" spans="1:17" ht="15.75" customHeight="1">
      <c r="A8" s="1"/>
      <c r="B8" t="s">
        <v>590</v>
      </c>
      <c r="D8" s="8"/>
      <c r="G8" s="3" t="s">
        <v>2318</v>
      </c>
      <c r="H8" s="8">
        <f>IF(H7&gt;0.5, 100/(1-1/H7),100/H7-100)</f>
        <v>-149.99999999999997</v>
      </c>
      <c r="I8" s="8">
        <f>IF(I7&gt;0.5, 100/(1-1/I7),100/I7-100)</f>
        <v>-400</v>
      </c>
      <c r="J8" s="8">
        <f>IF(J7&gt;0.5, 100/(1-1/J7),100/J7-100)</f>
        <v>-149.99999999999997</v>
      </c>
    </row>
    <row r="9" spans="1:17" ht="15.75" customHeight="1">
      <c r="A9" s="1"/>
      <c r="B9" s="1" t="s">
        <v>3162</v>
      </c>
      <c r="C9" s="1"/>
      <c r="D9" s="14"/>
      <c r="E9" s="14"/>
      <c r="F9" s="14"/>
      <c r="G9" s="23" t="s">
        <v>2321</v>
      </c>
      <c r="H9" s="24">
        <f>INDEX(espn!$I:$I,MATCH(B8,espn!$A:$A,0),1)</f>
        <v>2</v>
      </c>
      <c r="I9" s="24">
        <f>INDEX(espn!$J:$J,MATCH(B8,espn!$A:$A,0),1)</f>
        <v>29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2382</v>
      </c>
      <c r="C12" s="11" t="s">
        <v>2351</v>
      </c>
      <c r="D12" s="17" t="s">
        <v>2342</v>
      </c>
      <c r="E12" s="17" t="s">
        <v>2383</v>
      </c>
      <c r="F12" s="17" t="s">
        <v>2384</v>
      </c>
      <c r="G12" s="17" t="s">
        <v>2632</v>
      </c>
      <c r="H12" s="21">
        <v>0</v>
      </c>
      <c r="I12" s="21">
        <v>0</v>
      </c>
      <c r="J12" s="21">
        <v>0</v>
      </c>
    </row>
    <row r="13" spans="1:17" ht="15.75" customHeight="1">
      <c r="A13" s="10">
        <f t="shared" si="0"/>
        <v>21</v>
      </c>
      <c r="B13" s="12" t="s">
        <v>2414</v>
      </c>
      <c r="C13" s="12" t="s">
        <v>2351</v>
      </c>
      <c r="D13" s="18" t="s">
        <v>2342</v>
      </c>
      <c r="E13" s="18" t="s">
        <v>2355</v>
      </c>
      <c r="F13" s="18" t="s">
        <v>2797</v>
      </c>
      <c r="G13" s="18" t="s">
        <v>2560</v>
      </c>
      <c r="H13" s="22">
        <v>1</v>
      </c>
      <c r="I13" s="22">
        <v>15</v>
      </c>
      <c r="J13" s="22">
        <v>0</v>
      </c>
    </row>
    <row r="14" spans="1:17" ht="15.75" customHeight="1">
      <c r="A14" s="10">
        <f t="shared" si="0"/>
        <v>20</v>
      </c>
      <c r="B14" s="11" t="s">
        <v>2417</v>
      </c>
      <c r="C14" s="11" t="s">
        <v>2351</v>
      </c>
      <c r="D14" s="17" t="s">
        <v>2342</v>
      </c>
      <c r="E14" s="17" t="s">
        <v>792</v>
      </c>
      <c r="F14" s="17" t="s">
        <v>2680</v>
      </c>
      <c r="G14" s="17" t="s">
        <v>2799</v>
      </c>
      <c r="H14" s="21">
        <v>0</v>
      </c>
      <c r="I14" s="21">
        <v>0</v>
      </c>
      <c r="J14" s="21">
        <v>0</v>
      </c>
    </row>
    <row r="15" spans="1:17" ht="15.75" customHeight="1">
      <c r="A15" s="10">
        <f t="shared" si="0"/>
        <v>19</v>
      </c>
      <c r="B15" s="12" t="s">
        <v>2419</v>
      </c>
      <c r="C15" s="12" t="s">
        <v>2351</v>
      </c>
      <c r="D15" s="18">
        <v>0</v>
      </c>
      <c r="E15" s="18" t="s">
        <v>2380</v>
      </c>
      <c r="F15" s="18" t="s">
        <v>2759</v>
      </c>
      <c r="G15" s="18" t="s">
        <v>2458</v>
      </c>
      <c r="H15" s="22">
        <v>1</v>
      </c>
      <c r="I15" s="22">
        <v>21</v>
      </c>
      <c r="J15" s="22">
        <v>0</v>
      </c>
    </row>
    <row r="16" spans="1:17" ht="15.75" customHeight="1">
      <c r="A16" s="10">
        <f t="shared" si="0"/>
        <v>18</v>
      </c>
      <c r="B16" s="11" t="s">
        <v>2422</v>
      </c>
      <c r="C16" s="11" t="s">
        <v>2351</v>
      </c>
      <c r="D16" s="17">
        <v>0</v>
      </c>
      <c r="E16" s="17" t="s">
        <v>2366</v>
      </c>
      <c r="F16" s="17" t="s">
        <v>2476</v>
      </c>
      <c r="G16" s="17" t="s">
        <v>2354</v>
      </c>
      <c r="H16" s="21">
        <v>2</v>
      </c>
      <c r="I16" s="21">
        <v>30</v>
      </c>
      <c r="J16" s="21">
        <v>0</v>
      </c>
    </row>
    <row r="17" spans="1:10" ht="15.75" customHeight="1">
      <c r="A17" s="10">
        <f t="shared" si="0"/>
        <v>17</v>
      </c>
      <c r="B17" s="12" t="s">
        <v>2732</v>
      </c>
      <c r="C17" s="12" t="s">
        <v>2351</v>
      </c>
      <c r="D17" s="18" t="s">
        <v>2342</v>
      </c>
      <c r="E17" s="18" t="s">
        <v>2410</v>
      </c>
      <c r="F17" s="18" t="s">
        <v>2810</v>
      </c>
      <c r="G17" s="18" t="s">
        <v>2860</v>
      </c>
      <c r="H17" s="22">
        <v>2</v>
      </c>
      <c r="I17" s="22">
        <v>57</v>
      </c>
      <c r="J17" s="22">
        <v>0</v>
      </c>
    </row>
    <row r="18" spans="1:10" ht="15.75" customHeight="1">
      <c r="A18" s="10">
        <f t="shared" si="0"/>
        <v>16</v>
      </c>
      <c r="B18" s="11" t="s">
        <v>2633</v>
      </c>
      <c r="C18" s="11" t="s">
        <v>2351</v>
      </c>
      <c r="D18" s="17" t="s">
        <v>2342</v>
      </c>
      <c r="E18" s="17" t="s">
        <v>2359</v>
      </c>
      <c r="F18" s="17" t="s">
        <v>2798</v>
      </c>
      <c r="G18" s="17" t="s">
        <v>2429</v>
      </c>
      <c r="H18" s="21">
        <v>0</v>
      </c>
      <c r="I18" s="21">
        <v>0</v>
      </c>
      <c r="J18" s="21">
        <v>0</v>
      </c>
    </row>
    <row r="19" spans="1:10" ht="15.75" customHeight="1">
      <c r="A19" s="10">
        <f t="shared" si="0"/>
        <v>15</v>
      </c>
      <c r="B19" s="12" t="s">
        <v>2639</v>
      </c>
      <c r="C19" s="12" t="s">
        <v>2351</v>
      </c>
      <c r="D19" s="18" t="s">
        <v>2342</v>
      </c>
      <c r="E19" s="18" t="s">
        <v>2415</v>
      </c>
      <c r="F19" s="18" t="s">
        <v>3134</v>
      </c>
      <c r="G19" s="18" t="s">
        <v>2587</v>
      </c>
      <c r="H19" s="22">
        <v>3</v>
      </c>
      <c r="I19" s="22">
        <v>28</v>
      </c>
      <c r="J19" s="22">
        <v>0</v>
      </c>
    </row>
    <row r="20" spans="1:10" ht="15.75" customHeight="1">
      <c r="A20" s="10">
        <f t="shared" si="0"/>
        <v>14</v>
      </c>
      <c r="B20" s="11" t="s">
        <v>2641</v>
      </c>
      <c r="C20" s="11" t="s">
        <v>2351</v>
      </c>
      <c r="D20" s="17">
        <v>0</v>
      </c>
      <c r="E20" s="17" t="s">
        <v>2347</v>
      </c>
      <c r="F20" s="17" t="s">
        <v>2973</v>
      </c>
      <c r="G20" s="17" t="s">
        <v>2766</v>
      </c>
      <c r="H20" s="21">
        <v>3</v>
      </c>
      <c r="I20" s="21">
        <v>48</v>
      </c>
      <c r="J20" s="21">
        <v>1</v>
      </c>
    </row>
    <row r="21" spans="1:10" ht="15.75" customHeight="1">
      <c r="A21" s="10">
        <f t="shared" si="0"/>
        <v>13</v>
      </c>
      <c r="B21" s="12" t="s">
        <v>2642</v>
      </c>
      <c r="C21" s="12" t="s">
        <v>2351</v>
      </c>
      <c r="D21" s="18">
        <v>0</v>
      </c>
      <c r="E21" s="18" t="s">
        <v>2383</v>
      </c>
      <c r="F21" s="18" t="s">
        <v>2378</v>
      </c>
      <c r="G21" s="18" t="s">
        <v>2556</v>
      </c>
      <c r="H21" s="22">
        <v>1</v>
      </c>
      <c r="I21" s="22">
        <v>2</v>
      </c>
      <c r="J21" s="22">
        <v>0</v>
      </c>
    </row>
    <row r="22" spans="1:10" ht="15.75" customHeight="1">
      <c r="A22" s="10">
        <f t="shared" si="0"/>
        <v>12</v>
      </c>
      <c r="B22" s="11" t="s">
        <v>2644</v>
      </c>
      <c r="C22" s="11" t="s">
        <v>2351</v>
      </c>
      <c r="D22" s="17" t="s">
        <v>2342</v>
      </c>
      <c r="E22" s="17" t="s">
        <v>2430</v>
      </c>
      <c r="F22" s="17" t="s">
        <v>2801</v>
      </c>
      <c r="G22" s="17" t="s">
        <v>2614</v>
      </c>
      <c r="H22" s="21">
        <v>3</v>
      </c>
      <c r="I22" s="21">
        <v>95</v>
      </c>
      <c r="J22" s="21">
        <v>1</v>
      </c>
    </row>
    <row r="23" spans="1:10" ht="15.75" customHeight="1">
      <c r="A23" s="10">
        <f t="shared" si="0"/>
        <v>11</v>
      </c>
      <c r="B23" s="12" t="s">
        <v>2646</v>
      </c>
      <c r="C23" s="12" t="s">
        <v>2351</v>
      </c>
      <c r="D23" s="18">
        <v>0</v>
      </c>
      <c r="E23" s="18" t="s">
        <v>2370</v>
      </c>
      <c r="F23" s="18" t="s">
        <v>3135</v>
      </c>
      <c r="G23" s="18" t="s">
        <v>2505</v>
      </c>
      <c r="H23" s="22">
        <v>0</v>
      </c>
      <c r="I23" s="22">
        <v>0</v>
      </c>
      <c r="J23" s="22">
        <v>0</v>
      </c>
    </row>
    <row r="24" spans="1:10" ht="15.75" customHeight="1">
      <c r="A24" s="10">
        <f t="shared" si="0"/>
        <v>10</v>
      </c>
      <c r="B24" s="11" t="s">
        <v>2888</v>
      </c>
      <c r="C24" s="11" t="s">
        <v>2351</v>
      </c>
      <c r="D24" s="17" t="s">
        <v>2342</v>
      </c>
      <c r="E24" s="17" t="s">
        <v>2380</v>
      </c>
      <c r="F24" s="17" t="s">
        <v>3032</v>
      </c>
      <c r="G24" s="17" t="s">
        <v>2614</v>
      </c>
      <c r="H24" s="21">
        <v>3</v>
      </c>
      <c r="I24" s="21">
        <v>54</v>
      </c>
      <c r="J24" s="21">
        <v>0</v>
      </c>
    </row>
    <row r="25" spans="1:10" ht="15.75" customHeight="1">
      <c r="A25" s="10">
        <f t="shared" si="0"/>
        <v>9</v>
      </c>
      <c r="B25" s="12" t="s">
        <v>2651</v>
      </c>
      <c r="C25" s="12" t="s">
        <v>2351</v>
      </c>
      <c r="D25" s="18">
        <v>0</v>
      </c>
      <c r="E25" s="18" t="s">
        <v>2366</v>
      </c>
      <c r="F25" s="18" t="s">
        <v>3136</v>
      </c>
      <c r="G25" s="18" t="s">
        <v>2364</v>
      </c>
      <c r="H25" s="22">
        <v>3</v>
      </c>
      <c r="I25" s="22">
        <v>18</v>
      </c>
      <c r="J25" s="22">
        <v>1</v>
      </c>
    </row>
    <row r="26" spans="1:10" ht="15.75" customHeight="1">
      <c r="A26" s="10">
        <f t="shared" si="0"/>
        <v>8</v>
      </c>
      <c r="B26" s="11" t="s">
        <v>2653</v>
      </c>
      <c r="C26" s="11" t="s">
        <v>2351</v>
      </c>
      <c r="D26" s="17" t="s">
        <v>2342</v>
      </c>
      <c r="E26" s="17" t="s">
        <v>2341</v>
      </c>
      <c r="F26" s="17" t="s">
        <v>3137</v>
      </c>
      <c r="G26" s="17" t="s">
        <v>2438</v>
      </c>
      <c r="H26" s="21">
        <v>4</v>
      </c>
      <c r="I26" s="21">
        <v>71</v>
      </c>
      <c r="J26" s="21">
        <v>1</v>
      </c>
    </row>
    <row r="27" spans="1:10" ht="15.75" customHeight="1">
      <c r="A27" s="10">
        <f t="shared" si="0"/>
        <v>7</v>
      </c>
      <c r="B27" s="12" t="s">
        <v>2851</v>
      </c>
      <c r="C27" s="12" t="s">
        <v>2351</v>
      </c>
      <c r="D27" s="18" t="s">
        <v>2342</v>
      </c>
      <c r="E27" s="18" t="s">
        <v>2355</v>
      </c>
      <c r="F27" s="18" t="s">
        <v>2730</v>
      </c>
      <c r="G27" s="18" t="s">
        <v>2729</v>
      </c>
      <c r="H27" s="22">
        <v>2</v>
      </c>
      <c r="I27" s="22">
        <v>16</v>
      </c>
      <c r="J27" s="22">
        <v>0</v>
      </c>
    </row>
    <row r="28" spans="1:10" ht="15.75" customHeight="1">
      <c r="A28" s="10">
        <f t="shared" si="0"/>
        <v>6</v>
      </c>
      <c r="B28" s="11" t="s">
        <v>2654</v>
      </c>
      <c r="C28" s="11" t="s">
        <v>2351</v>
      </c>
      <c r="D28" s="17">
        <v>0</v>
      </c>
      <c r="E28" s="17" t="s">
        <v>2380</v>
      </c>
      <c r="F28" s="17" t="s">
        <v>3116</v>
      </c>
      <c r="G28" s="17" t="s">
        <v>2389</v>
      </c>
      <c r="H28" s="21">
        <v>2</v>
      </c>
      <c r="I28" s="21">
        <v>5</v>
      </c>
      <c r="J28" s="21">
        <v>0</v>
      </c>
    </row>
    <row r="29" spans="1:10" ht="15.75" customHeight="1">
      <c r="A29" s="10">
        <f t="shared" si="0"/>
        <v>5</v>
      </c>
      <c r="B29" s="12" t="s">
        <v>2656</v>
      </c>
      <c r="C29" s="12" t="s">
        <v>2351</v>
      </c>
      <c r="D29" s="18" t="s">
        <v>2342</v>
      </c>
      <c r="E29" s="18" t="s">
        <v>2410</v>
      </c>
      <c r="F29" s="18" t="s">
        <v>2877</v>
      </c>
      <c r="G29" s="18" t="s">
        <v>2858</v>
      </c>
      <c r="H29" s="22">
        <v>3</v>
      </c>
      <c r="I29" s="22">
        <v>-6</v>
      </c>
      <c r="J29" s="22">
        <v>1</v>
      </c>
    </row>
    <row r="30" spans="1:10" ht="15.75" customHeight="1">
      <c r="A30" s="10">
        <f t="shared" si="0"/>
        <v>4</v>
      </c>
      <c r="B30" s="11" t="s">
        <v>2657</v>
      </c>
      <c r="C30" s="11" t="s">
        <v>2351</v>
      </c>
      <c r="D30" s="17">
        <v>0</v>
      </c>
      <c r="E30" s="17" t="s">
        <v>287</v>
      </c>
      <c r="F30" s="17" t="s">
        <v>3076</v>
      </c>
      <c r="G30" s="17" t="s">
        <v>2573</v>
      </c>
      <c r="H30" s="21">
        <v>1</v>
      </c>
      <c r="I30" s="21">
        <v>6</v>
      </c>
      <c r="J30" s="21">
        <v>0</v>
      </c>
    </row>
    <row r="31" spans="1:10" ht="15.75" customHeight="1">
      <c r="A31" s="10">
        <f t="shared" si="0"/>
        <v>3</v>
      </c>
      <c r="B31" s="12" t="s">
        <v>2659</v>
      </c>
      <c r="C31" s="12" t="s">
        <v>2351</v>
      </c>
      <c r="D31" s="18">
        <v>0</v>
      </c>
      <c r="E31" s="18" t="s">
        <v>2343</v>
      </c>
      <c r="F31" s="18" t="s">
        <v>3138</v>
      </c>
      <c r="G31" s="18" t="s">
        <v>2587</v>
      </c>
      <c r="H31" s="22">
        <v>3</v>
      </c>
      <c r="I31" s="22">
        <v>20</v>
      </c>
      <c r="J31" s="22">
        <v>1</v>
      </c>
    </row>
    <row r="32" spans="1:10" ht="15.75" customHeight="1">
      <c r="A32" s="10">
        <f t="shared" si="0"/>
        <v>2</v>
      </c>
      <c r="B32" s="11" t="s">
        <v>2853</v>
      </c>
      <c r="C32" s="11" t="s">
        <v>2351</v>
      </c>
      <c r="D32" s="17" t="s">
        <v>2342</v>
      </c>
      <c r="E32" s="17" t="s">
        <v>2395</v>
      </c>
      <c r="F32" s="17" t="s">
        <v>2555</v>
      </c>
      <c r="G32" s="17" t="s">
        <v>2714</v>
      </c>
      <c r="H32" s="21">
        <v>2</v>
      </c>
      <c r="I32" s="21">
        <v>10</v>
      </c>
      <c r="J32" s="21">
        <v>0</v>
      </c>
    </row>
    <row r="33" spans="1:10" ht="15.75" customHeight="1">
      <c r="A33" s="10">
        <f t="shared" si="0"/>
        <v>1</v>
      </c>
      <c r="B33" s="12" t="s">
        <v>2661</v>
      </c>
      <c r="C33" s="12" t="s">
        <v>2351</v>
      </c>
      <c r="D33" s="18">
        <v>0</v>
      </c>
      <c r="E33" s="18" t="s">
        <v>2355</v>
      </c>
      <c r="F33" s="18" t="s">
        <v>3139</v>
      </c>
      <c r="G33" s="18" t="s">
        <v>2381</v>
      </c>
      <c r="H33" s="22">
        <v>1</v>
      </c>
      <c r="I33" s="22">
        <v>45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37">
    <outlinePr summaryBelow="0" summaryRight="0"/>
  </sheetPr>
  <dimension ref="A1:Q1002"/>
  <sheetViews>
    <sheetView workbookViewId="0">
      <selection activeCell="I3" sqref="I3"/>
    </sheetView>
  </sheetViews>
  <sheetFormatPr baseColWidth="10" defaultColWidth="14.5" defaultRowHeight="15.75" customHeight="1"/>
  <cols>
    <col min="1" max="1" width="8.83203125" style="40" customWidth="1"/>
    <col min="2" max="2" width="13" style="40" bestFit="1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9.33203125" style="40" bestFit="1" customWidth="1"/>
    <col min="9" max="9" width="7.5" style="40" customWidth="1"/>
    <col min="10" max="10" width="11.83203125" style="40" customWidth="1"/>
    <col min="11" max="11" width="7.83203125" style="40" customWidth="1"/>
    <col min="12" max="12" width="9.5" style="40" customWidth="1"/>
    <col min="13" max="13" width="10.5" style="40" customWidth="1"/>
    <col min="14" max="14" width="13" style="40" customWidth="1"/>
  </cols>
  <sheetData>
    <row r="1" spans="1:17" ht="15.75" customHeight="1">
      <c r="A1" s="1"/>
      <c r="B1" s="20" t="s">
        <v>2313</v>
      </c>
      <c r="C1" s="20"/>
      <c r="H1" s="20" t="str">
        <f t="shared" ref="H1:N1" si="0">H11</f>
        <v>Comp</v>
      </c>
      <c r="I1" s="20" t="str">
        <f t="shared" si="0"/>
        <v>Att</v>
      </c>
      <c r="J1" s="20" t="str">
        <f t="shared" si="0"/>
        <v>P Yds</v>
      </c>
      <c r="K1" s="20" t="str">
        <f t="shared" si="0"/>
        <v>P TD</v>
      </c>
      <c r="L1" s="20" t="str">
        <f t="shared" si="0"/>
        <v>Int</v>
      </c>
      <c r="M1" s="20" t="str">
        <f t="shared" si="0"/>
        <v>Rush Yds</v>
      </c>
      <c r="N1" s="20" t="str">
        <f t="shared" si="0"/>
        <v>Rush Att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24.5</v>
      </c>
      <c r="I2" s="2">
        <v>39.5</v>
      </c>
      <c r="J2" s="2">
        <v>313.5</v>
      </c>
      <c r="K2" s="2">
        <v>1.5</v>
      </c>
      <c r="L2" s="5">
        <v>0.5</v>
      </c>
      <c r="M2" s="5">
        <v>5.5</v>
      </c>
      <c r="N2" s="5">
        <v>29.5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N3" si="1">COUNTIFS($A$12:$A$99,"&lt;="&amp;$B$2,$H$12:$H$99,"&gt;0",H12:H99,"&lt;"&amp;H$2)/COUNTIFS($H$12:$H$99,"&gt;0",$A$12:$A$99,"&lt;="&amp;$B$2,H$12:H$99,"&lt;&gt;"&amp;H$2)</f>
        <v>0.5</v>
      </c>
      <c r="I3" s="7">
        <f t="shared" si="1"/>
        <v>0.5</v>
      </c>
      <c r="J3" s="7">
        <f t="shared" si="1"/>
        <v>0.4</v>
      </c>
      <c r="K3" s="7">
        <f t="shared" si="1"/>
        <v>0.1</v>
      </c>
      <c r="L3" s="7">
        <f t="shared" si="1"/>
        <v>0.6</v>
      </c>
      <c r="M3" s="7">
        <f t="shared" si="1"/>
        <v>1</v>
      </c>
      <c r="N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N4" si="2">IF(H3&gt;0.5, 100/(1-1/H3),100/H3-100)</f>
        <v>100</v>
      </c>
      <c r="I4" s="8">
        <f t="shared" si="2"/>
        <v>100</v>
      </c>
      <c r="J4" s="8">
        <f t="shared" si="2"/>
        <v>150</v>
      </c>
      <c r="K4" s="8">
        <f t="shared" si="2"/>
        <v>900</v>
      </c>
      <c r="L4" s="8">
        <f t="shared" si="2"/>
        <v>-149.99999999999997</v>
      </c>
      <c r="M4" s="8" t="e">
        <f t="shared" si="2"/>
        <v>#DIV/0!</v>
      </c>
      <c r="N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N5" si="3">COUNTIFS($A$12:$A$99,"&lt;="&amp;$B$2,$H$12:$H$99,"&gt;0",$D$12:$D$99,"@*",H$12:H$99,"&lt;"&amp;H$2)/COUNTIFS($A$12:$A$99,"&lt;="&amp;$B$2,$H$12:$H$99,"&gt;0",$D$12:$D$99,"@*",H$12:H$99,"&lt;&gt;"&amp;H$2)</f>
        <v>0.6</v>
      </c>
      <c r="I5" s="7">
        <f t="shared" si="3"/>
        <v>0.6</v>
      </c>
      <c r="J5" s="7">
        <f t="shared" si="3"/>
        <v>0.2</v>
      </c>
      <c r="K5" s="7">
        <f t="shared" si="3"/>
        <v>0</v>
      </c>
      <c r="L5" s="7">
        <f t="shared" si="3"/>
        <v>1</v>
      </c>
      <c r="M5" s="7">
        <f t="shared" si="3"/>
        <v>1</v>
      </c>
      <c r="N5" s="7">
        <f t="shared" si="3"/>
        <v>1</v>
      </c>
    </row>
    <row r="6" spans="1:17" ht="15.75" customHeight="1">
      <c r="A6" s="1"/>
      <c r="D6" s="8"/>
      <c r="G6" s="3" t="s">
        <v>2318</v>
      </c>
      <c r="H6" s="8">
        <f t="shared" ref="H6:N6" si="4">IF(H5&gt;0.5, 100/(1-1/H5),100/H5-100)</f>
        <v>-149.99999999999997</v>
      </c>
      <c r="I6" s="8">
        <f t="shared" si="4"/>
        <v>-149.99999999999997</v>
      </c>
      <c r="J6" s="8">
        <f t="shared" si="4"/>
        <v>400</v>
      </c>
      <c r="K6" s="8" t="e">
        <f t="shared" si="4"/>
        <v>#DIV/0!</v>
      </c>
      <c r="L6" s="8" t="e">
        <f t="shared" si="4"/>
        <v>#DIV/0!</v>
      </c>
      <c r="M6" s="8" t="e">
        <f t="shared" si="4"/>
        <v>#DIV/0!</v>
      </c>
      <c r="N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N7" si="5">COUNTIFS($A$12:$A$99,"&lt;="&amp;$B$2,$H$12:$H$99,"&gt;0",$D$12:$D$99,"&lt;&gt;@*",H$12:H$99,"&lt;"&amp;H$2)/COUNTIFS($A$12:$A$99,"&lt;="&amp;$B$2,$H$12:$H$99,"&gt;0",$D$12:$D$99,"&lt;&gt;@*",H$12:H$99,"&lt;&gt;"&amp;H$2)</f>
        <v>0.4</v>
      </c>
      <c r="I7" s="7">
        <f t="shared" si="5"/>
        <v>0.4</v>
      </c>
      <c r="J7" s="7">
        <f t="shared" si="5"/>
        <v>0.6</v>
      </c>
      <c r="K7" s="7">
        <f t="shared" si="5"/>
        <v>0.2</v>
      </c>
      <c r="L7" s="7">
        <f t="shared" si="5"/>
        <v>0.2</v>
      </c>
      <c r="M7" s="7">
        <f t="shared" si="5"/>
        <v>1</v>
      </c>
      <c r="N7" s="7">
        <f t="shared" si="5"/>
        <v>1</v>
      </c>
    </row>
    <row r="8" spans="1:17" ht="15.75" customHeight="1">
      <c r="A8" s="1"/>
      <c r="B8" t="s">
        <v>20</v>
      </c>
      <c r="F8" s="8"/>
      <c r="G8" s="3" t="s">
        <v>2318</v>
      </c>
      <c r="H8" s="8">
        <f t="shared" ref="H8:N8" si="6">IF(H7&gt;0.5, 100/(1-1/H7),100/H7-100)</f>
        <v>150</v>
      </c>
      <c r="I8" s="8">
        <f t="shared" si="6"/>
        <v>150</v>
      </c>
      <c r="J8" s="8">
        <f t="shared" si="6"/>
        <v>-149.99999999999997</v>
      </c>
      <c r="K8" s="8">
        <f t="shared" si="6"/>
        <v>400</v>
      </c>
      <c r="L8" s="8">
        <f t="shared" si="6"/>
        <v>400</v>
      </c>
      <c r="M8" s="8" t="e">
        <f t="shared" si="6"/>
        <v>#DIV/0!</v>
      </c>
      <c r="N8" s="8" t="e">
        <f t="shared" si="6"/>
        <v>#DIV/0!</v>
      </c>
    </row>
    <row r="9" spans="1:17" ht="15.75" customHeight="1">
      <c r="A9" s="1"/>
      <c r="B9" s="1" t="s">
        <v>3163</v>
      </c>
      <c r="C9" s="1"/>
      <c r="D9" s="14"/>
      <c r="E9" s="14"/>
      <c r="F9" s="14"/>
      <c r="G9" s="23" t="s">
        <v>2321</v>
      </c>
      <c r="H9" s="24" t="str">
        <f>INDEX(espn!$O:$O,MATCH(B8,espn!$A:$A,0),1)</f>
        <v>25</v>
      </c>
      <c r="I9" s="24" t="str">
        <f>INDEX(espn!$P:$P,MATCH(B8,espn!$A:$A,0),1)</f>
        <v>39</v>
      </c>
      <c r="J9" s="24">
        <f>INDEX(espn!$C:$C,MATCH(B8,espn!$A:$A,0),1)</f>
        <v>301</v>
      </c>
      <c r="K9" s="24"/>
      <c r="L9" s="24"/>
      <c r="M9" s="24">
        <f>INDEX(espn!$G:$G,MATCH(B8,espn!$A:$A,0),1)</f>
        <v>1</v>
      </c>
      <c r="N9" s="24">
        <f>INDEX(espn!$F:$F,MATCH(B8,espn!$A:$A,0),1)</f>
        <v>2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797</v>
      </c>
      <c r="I11" s="19" t="s">
        <v>798</v>
      </c>
      <c r="J11" s="19" t="s">
        <v>2328</v>
      </c>
      <c r="K11" s="19" t="s">
        <v>2329</v>
      </c>
      <c r="L11" s="19" t="s">
        <v>2330</v>
      </c>
      <c r="M11" s="19" t="s">
        <v>2331</v>
      </c>
      <c r="N11" s="19" t="s">
        <v>2332</v>
      </c>
    </row>
    <row r="12" spans="1:17" ht="15.75" customHeight="1">
      <c r="A12" s="10">
        <f t="shared" ref="A12:A43" si="7">COUNTIF(H12:H99,"&gt;0")</f>
        <v>22</v>
      </c>
      <c r="B12" s="11" t="s">
        <v>2503</v>
      </c>
      <c r="C12" s="11" t="s">
        <v>2347</v>
      </c>
      <c r="D12" s="17">
        <v>0</v>
      </c>
      <c r="E12" s="17" t="s">
        <v>2352</v>
      </c>
      <c r="F12" s="17" t="s">
        <v>3146</v>
      </c>
      <c r="G12" s="17" t="s">
        <v>2345</v>
      </c>
      <c r="H12" s="21">
        <v>34</v>
      </c>
      <c r="I12" s="21">
        <v>44</v>
      </c>
      <c r="J12" s="21">
        <v>343</v>
      </c>
      <c r="K12" s="21">
        <v>1</v>
      </c>
      <c r="L12" s="21">
        <v>0</v>
      </c>
      <c r="M12" s="21">
        <v>-1</v>
      </c>
      <c r="N12" s="21">
        <v>2</v>
      </c>
    </row>
    <row r="13" spans="1:17" ht="15.75" customHeight="1">
      <c r="A13" s="10">
        <f t="shared" si="7"/>
        <v>21</v>
      </c>
      <c r="B13" s="12" t="s">
        <v>2506</v>
      </c>
      <c r="C13" s="12" t="s">
        <v>2347</v>
      </c>
      <c r="D13" s="18" t="s">
        <v>2342</v>
      </c>
      <c r="E13" s="18" t="s">
        <v>2377</v>
      </c>
      <c r="F13" s="18" t="s">
        <v>3147</v>
      </c>
      <c r="G13" s="18" t="s">
        <v>2345</v>
      </c>
      <c r="H13" s="22">
        <v>30</v>
      </c>
      <c r="I13" s="22">
        <v>46</v>
      </c>
      <c r="J13" s="22">
        <v>348</v>
      </c>
      <c r="K13" s="22">
        <v>1</v>
      </c>
      <c r="L13" s="22">
        <v>2</v>
      </c>
      <c r="M13" s="22">
        <v>-1</v>
      </c>
      <c r="N13" s="22">
        <v>1</v>
      </c>
    </row>
    <row r="14" spans="1:17" ht="15.75" customHeight="1">
      <c r="A14" s="10">
        <f t="shared" si="7"/>
        <v>20</v>
      </c>
      <c r="B14" s="11" t="s">
        <v>2509</v>
      </c>
      <c r="C14" s="11" t="s">
        <v>2347</v>
      </c>
      <c r="D14" s="17" t="s">
        <v>2510</v>
      </c>
      <c r="E14" s="17" t="s">
        <v>2355</v>
      </c>
      <c r="F14" s="17" t="s">
        <v>3148</v>
      </c>
      <c r="G14" s="17" t="s">
        <v>2345</v>
      </c>
      <c r="H14" s="21">
        <v>21</v>
      </c>
      <c r="I14" s="21">
        <v>35</v>
      </c>
      <c r="J14" s="21">
        <v>262</v>
      </c>
      <c r="K14" s="21">
        <v>0</v>
      </c>
      <c r="L14" s="21">
        <v>1</v>
      </c>
      <c r="M14" s="21">
        <v>-2</v>
      </c>
      <c r="N14" s="21">
        <v>2</v>
      </c>
    </row>
    <row r="15" spans="1:17" ht="15.75" customHeight="1">
      <c r="A15" s="10">
        <f t="shared" si="7"/>
        <v>19</v>
      </c>
      <c r="B15" s="12" t="s">
        <v>2732</v>
      </c>
      <c r="C15" s="12" t="s">
        <v>2347</v>
      </c>
      <c r="D15" s="18">
        <v>0</v>
      </c>
      <c r="E15" s="18" t="s">
        <v>2558</v>
      </c>
      <c r="F15" s="18" t="s">
        <v>2482</v>
      </c>
      <c r="G15" s="18" t="s">
        <v>2345</v>
      </c>
      <c r="H15" s="22">
        <v>20</v>
      </c>
      <c r="I15" s="22">
        <v>37</v>
      </c>
      <c r="J15" s="22">
        <v>209</v>
      </c>
      <c r="K15" s="22">
        <v>0</v>
      </c>
      <c r="L15" s="22">
        <v>1</v>
      </c>
      <c r="M15" s="22">
        <v>0</v>
      </c>
      <c r="N15" s="22">
        <v>0</v>
      </c>
    </row>
    <row r="16" spans="1:17" ht="15.75" customHeight="1">
      <c r="A16" s="10">
        <f t="shared" si="7"/>
        <v>18</v>
      </c>
      <c r="B16" s="11" t="s">
        <v>2639</v>
      </c>
      <c r="C16" s="11" t="s">
        <v>2496</v>
      </c>
      <c r="D16" s="17" t="s">
        <v>2342</v>
      </c>
      <c r="E16" s="17" t="s">
        <v>2403</v>
      </c>
      <c r="F16" s="17" t="s">
        <v>3164</v>
      </c>
      <c r="G16" s="17" t="s">
        <v>2345</v>
      </c>
      <c r="H16" s="21">
        <v>23</v>
      </c>
      <c r="I16" s="21">
        <v>36</v>
      </c>
      <c r="J16" s="21">
        <v>239</v>
      </c>
      <c r="K16" s="21">
        <v>2</v>
      </c>
      <c r="L16" s="21">
        <v>2</v>
      </c>
      <c r="M16" s="21">
        <v>9</v>
      </c>
      <c r="N16" s="21">
        <v>3</v>
      </c>
    </row>
    <row r="17" spans="1:14" ht="15.75" customHeight="1">
      <c r="A17" s="10">
        <f t="shared" si="7"/>
        <v>17</v>
      </c>
      <c r="B17" s="12" t="s">
        <v>2641</v>
      </c>
      <c r="C17" s="12" t="s">
        <v>2496</v>
      </c>
      <c r="D17" s="18">
        <v>0</v>
      </c>
      <c r="E17" s="18" t="s">
        <v>792</v>
      </c>
      <c r="F17" s="18" t="s">
        <v>2848</v>
      </c>
      <c r="G17" s="18" t="s">
        <v>2345</v>
      </c>
      <c r="H17" s="22">
        <v>23</v>
      </c>
      <c r="I17" s="22">
        <v>35</v>
      </c>
      <c r="J17" s="22">
        <v>217</v>
      </c>
      <c r="K17" s="22">
        <v>1</v>
      </c>
      <c r="L17" s="22">
        <v>1</v>
      </c>
      <c r="M17" s="22">
        <v>0</v>
      </c>
      <c r="N17" s="22">
        <v>1</v>
      </c>
    </row>
    <row r="18" spans="1:14" ht="15.75" customHeight="1">
      <c r="A18" s="10">
        <f t="shared" si="7"/>
        <v>16</v>
      </c>
      <c r="B18" s="11" t="s">
        <v>2642</v>
      </c>
      <c r="C18" s="11" t="s">
        <v>2496</v>
      </c>
      <c r="D18" s="17" t="s">
        <v>2342</v>
      </c>
      <c r="E18" s="17" t="s">
        <v>2391</v>
      </c>
      <c r="F18" s="17" t="s">
        <v>2866</v>
      </c>
      <c r="G18" s="17" t="s">
        <v>2345</v>
      </c>
      <c r="H18" s="21">
        <v>25</v>
      </c>
      <c r="I18" s="21">
        <v>38</v>
      </c>
      <c r="J18" s="21">
        <v>297</v>
      </c>
      <c r="K18" s="21">
        <v>3</v>
      </c>
      <c r="L18" s="21">
        <v>0</v>
      </c>
      <c r="M18" s="21">
        <v>0</v>
      </c>
      <c r="N18" s="21">
        <v>5</v>
      </c>
    </row>
    <row r="19" spans="1:14" ht="15.75" customHeight="1">
      <c r="A19" s="10">
        <f t="shared" si="7"/>
        <v>15</v>
      </c>
      <c r="B19" s="12" t="s">
        <v>2644</v>
      </c>
      <c r="C19" s="12" t="s">
        <v>2496</v>
      </c>
      <c r="D19" s="18">
        <v>0</v>
      </c>
      <c r="E19" s="18" t="s">
        <v>2352</v>
      </c>
      <c r="F19" s="18" t="s">
        <v>2378</v>
      </c>
      <c r="G19" s="18" t="s">
        <v>2345</v>
      </c>
      <c r="H19" s="22">
        <v>30</v>
      </c>
      <c r="I19" s="22">
        <v>46</v>
      </c>
      <c r="J19" s="22">
        <v>369</v>
      </c>
      <c r="K19" s="22">
        <v>5</v>
      </c>
      <c r="L19" s="22">
        <v>1</v>
      </c>
      <c r="M19" s="22">
        <v>-3</v>
      </c>
      <c r="N19" s="22">
        <v>3</v>
      </c>
    </row>
    <row r="20" spans="1:14" ht="15.75" customHeight="1">
      <c r="A20" s="10">
        <f t="shared" si="7"/>
        <v>14</v>
      </c>
      <c r="B20" s="11" t="s">
        <v>2646</v>
      </c>
      <c r="C20" s="11" t="s">
        <v>2496</v>
      </c>
      <c r="D20" s="17" t="s">
        <v>2342</v>
      </c>
      <c r="E20" s="17" t="s">
        <v>2387</v>
      </c>
      <c r="F20" s="17" t="s">
        <v>2531</v>
      </c>
      <c r="G20" s="17" t="s">
        <v>2345</v>
      </c>
      <c r="H20" s="21">
        <v>25</v>
      </c>
      <c r="I20" s="21">
        <v>41</v>
      </c>
      <c r="J20" s="21">
        <v>253</v>
      </c>
      <c r="K20" s="21">
        <v>1</v>
      </c>
      <c r="L20" s="21">
        <v>0</v>
      </c>
      <c r="M20" s="21">
        <v>0</v>
      </c>
      <c r="N20" s="21">
        <v>3</v>
      </c>
    </row>
    <row r="21" spans="1:14" ht="15.75" customHeight="1">
      <c r="A21" s="10">
        <f t="shared" si="7"/>
        <v>13</v>
      </c>
      <c r="B21" s="12" t="s">
        <v>2649</v>
      </c>
      <c r="C21" s="12" t="s">
        <v>2496</v>
      </c>
      <c r="D21" s="18">
        <v>0</v>
      </c>
      <c r="E21" s="18" t="s">
        <v>2359</v>
      </c>
      <c r="F21" s="18" t="s">
        <v>2670</v>
      </c>
      <c r="G21" s="18" t="s">
        <v>2345</v>
      </c>
      <c r="H21" s="22">
        <v>17</v>
      </c>
      <c r="I21" s="22">
        <v>27</v>
      </c>
      <c r="J21" s="22">
        <v>166</v>
      </c>
      <c r="K21" s="22">
        <v>2</v>
      </c>
      <c r="L21" s="22">
        <v>0</v>
      </c>
      <c r="M21" s="22">
        <v>0</v>
      </c>
      <c r="N21" s="22">
        <v>0</v>
      </c>
    </row>
    <row r="22" spans="1:14" ht="15.75" customHeight="1">
      <c r="A22" s="10">
        <f t="shared" si="7"/>
        <v>12</v>
      </c>
      <c r="B22" s="11" t="s">
        <v>2888</v>
      </c>
      <c r="C22" s="11" t="s">
        <v>2496</v>
      </c>
      <c r="D22" s="17" t="s">
        <v>2342</v>
      </c>
      <c r="E22" s="17" t="s">
        <v>2647</v>
      </c>
      <c r="F22" s="17" t="s">
        <v>3165</v>
      </c>
      <c r="G22" s="17" t="s">
        <v>2345</v>
      </c>
      <c r="H22" s="21">
        <v>33</v>
      </c>
      <c r="I22" s="21">
        <v>45</v>
      </c>
      <c r="J22" s="21">
        <v>369</v>
      </c>
      <c r="K22" s="21">
        <v>4</v>
      </c>
      <c r="L22" s="21">
        <v>0</v>
      </c>
      <c r="M22" s="21">
        <v>1</v>
      </c>
      <c r="N22" s="21">
        <v>1</v>
      </c>
    </row>
    <row r="23" spans="1:14" ht="15.75" customHeight="1">
      <c r="A23" s="10">
        <f t="shared" si="7"/>
        <v>11</v>
      </c>
      <c r="B23" s="12" t="s">
        <v>2651</v>
      </c>
      <c r="C23" s="12" t="s">
        <v>2496</v>
      </c>
      <c r="D23" s="18" t="s">
        <v>2342</v>
      </c>
      <c r="E23" s="18" t="s">
        <v>287</v>
      </c>
      <c r="F23" s="18" t="s">
        <v>3166</v>
      </c>
      <c r="G23" s="18" t="s">
        <v>2345</v>
      </c>
      <c r="H23" s="22">
        <v>28</v>
      </c>
      <c r="I23" s="22">
        <v>40</v>
      </c>
      <c r="J23" s="22">
        <v>279</v>
      </c>
      <c r="K23" s="22">
        <v>2</v>
      </c>
      <c r="L23" s="22">
        <v>0</v>
      </c>
      <c r="M23" s="22">
        <v>-1</v>
      </c>
      <c r="N23" s="22">
        <v>1</v>
      </c>
    </row>
    <row r="24" spans="1:14" ht="15.75" customHeight="1">
      <c r="A24" s="10">
        <f t="shared" si="7"/>
        <v>10</v>
      </c>
      <c r="B24" s="11" t="s">
        <v>2653</v>
      </c>
      <c r="C24" s="11" t="s">
        <v>2496</v>
      </c>
      <c r="D24" s="17">
        <v>0</v>
      </c>
      <c r="E24" s="17" t="s">
        <v>2403</v>
      </c>
      <c r="F24" s="17" t="s">
        <v>3167</v>
      </c>
      <c r="G24" s="17" t="s">
        <v>2345</v>
      </c>
      <c r="H24" s="21">
        <v>22</v>
      </c>
      <c r="I24" s="21">
        <v>38</v>
      </c>
      <c r="J24" s="21">
        <v>209</v>
      </c>
      <c r="K24" s="21">
        <v>0</v>
      </c>
      <c r="L24" s="21">
        <v>3</v>
      </c>
      <c r="M24" s="21">
        <v>0</v>
      </c>
      <c r="N24" s="21">
        <v>0</v>
      </c>
    </row>
    <row r="25" spans="1:14" ht="15.75" customHeight="1">
      <c r="A25" s="10">
        <f t="shared" si="7"/>
        <v>9</v>
      </c>
      <c r="B25" s="12" t="s">
        <v>2851</v>
      </c>
      <c r="C25" s="12" t="s">
        <v>2496</v>
      </c>
      <c r="D25" s="18" t="s">
        <v>2342</v>
      </c>
      <c r="E25" s="18" t="s">
        <v>792</v>
      </c>
      <c r="F25" s="18" t="s">
        <v>3168</v>
      </c>
      <c r="G25" s="18" t="s">
        <v>2345</v>
      </c>
      <c r="H25" s="22">
        <v>28</v>
      </c>
      <c r="I25" s="22">
        <v>39</v>
      </c>
      <c r="J25" s="22">
        <v>341</v>
      </c>
      <c r="K25" s="22">
        <v>3</v>
      </c>
      <c r="L25" s="22">
        <v>0</v>
      </c>
      <c r="M25" s="22">
        <v>2</v>
      </c>
      <c r="N25" s="22">
        <v>2</v>
      </c>
    </row>
    <row r="26" spans="1:14" ht="15.75" customHeight="1">
      <c r="A26" s="10">
        <f t="shared" si="7"/>
        <v>8</v>
      </c>
      <c r="B26" s="11" t="s">
        <v>2654</v>
      </c>
      <c r="C26" s="11" t="s">
        <v>2496</v>
      </c>
      <c r="D26" s="17">
        <v>0</v>
      </c>
      <c r="E26" s="17" t="s">
        <v>2355</v>
      </c>
      <c r="F26" s="17" t="s">
        <v>2700</v>
      </c>
      <c r="G26" s="17" t="s">
        <v>2345</v>
      </c>
      <c r="H26" s="21">
        <v>26</v>
      </c>
      <c r="I26" s="21">
        <v>48</v>
      </c>
      <c r="J26" s="21">
        <v>216</v>
      </c>
      <c r="K26" s="21">
        <v>2</v>
      </c>
      <c r="L26" s="21">
        <v>2</v>
      </c>
      <c r="M26" s="21">
        <v>0</v>
      </c>
      <c r="N26" s="21">
        <v>0</v>
      </c>
    </row>
    <row r="27" spans="1:14" ht="15.75" customHeight="1">
      <c r="A27" s="10">
        <f t="shared" si="7"/>
        <v>7</v>
      </c>
      <c r="B27" s="12" t="s">
        <v>2656</v>
      </c>
      <c r="C27" s="12" t="s">
        <v>2496</v>
      </c>
      <c r="D27" s="18">
        <v>0</v>
      </c>
      <c r="E27" s="18" t="s">
        <v>2377</v>
      </c>
      <c r="F27" s="18" t="s">
        <v>2700</v>
      </c>
      <c r="G27" s="18" t="s">
        <v>2345</v>
      </c>
      <c r="H27" s="22">
        <v>27</v>
      </c>
      <c r="I27" s="22">
        <v>41</v>
      </c>
      <c r="J27" s="22">
        <v>345</v>
      </c>
      <c r="K27" s="22">
        <v>3</v>
      </c>
      <c r="L27" s="22">
        <v>2</v>
      </c>
      <c r="M27" s="22">
        <v>-1</v>
      </c>
      <c r="N27" s="22">
        <v>1</v>
      </c>
    </row>
    <row r="28" spans="1:14" ht="15.75" customHeight="1">
      <c r="A28" s="10">
        <f t="shared" si="7"/>
        <v>6</v>
      </c>
      <c r="B28" s="11" t="s">
        <v>2659</v>
      </c>
      <c r="C28" s="11" t="s">
        <v>2496</v>
      </c>
      <c r="D28" s="17">
        <v>0</v>
      </c>
      <c r="E28" s="17" t="s">
        <v>2370</v>
      </c>
      <c r="F28" s="17" t="s">
        <v>3169</v>
      </c>
      <c r="G28" s="17" t="s">
        <v>2345</v>
      </c>
      <c r="H28" s="21">
        <v>15</v>
      </c>
      <c r="I28" s="21">
        <v>23</v>
      </c>
      <c r="J28" s="21">
        <v>196</v>
      </c>
      <c r="K28" s="21">
        <v>2</v>
      </c>
      <c r="L28" s="21">
        <v>0</v>
      </c>
      <c r="M28" s="21">
        <v>-2</v>
      </c>
      <c r="N28" s="21">
        <v>3</v>
      </c>
    </row>
    <row r="29" spans="1:14" ht="15.75" customHeight="1">
      <c r="A29" s="10">
        <f t="shared" si="7"/>
        <v>5</v>
      </c>
      <c r="B29" s="12" t="s">
        <v>2853</v>
      </c>
      <c r="C29" s="12" t="s">
        <v>2496</v>
      </c>
      <c r="D29" s="18" t="s">
        <v>2342</v>
      </c>
      <c r="E29" s="18" t="s">
        <v>2415</v>
      </c>
      <c r="F29" s="18" t="s">
        <v>3029</v>
      </c>
      <c r="G29" s="18" t="s">
        <v>2345</v>
      </c>
      <c r="H29" s="22">
        <v>31</v>
      </c>
      <c r="I29" s="22">
        <v>45</v>
      </c>
      <c r="J29" s="22">
        <v>390</v>
      </c>
      <c r="K29" s="22">
        <v>2</v>
      </c>
      <c r="L29" s="22">
        <v>0</v>
      </c>
      <c r="M29" s="22">
        <v>-2</v>
      </c>
      <c r="N29" s="22">
        <v>2</v>
      </c>
    </row>
    <row r="30" spans="1:14" ht="15.75" customHeight="1">
      <c r="A30" s="10">
        <f t="shared" si="7"/>
        <v>4</v>
      </c>
      <c r="B30" s="11" t="s">
        <v>2661</v>
      </c>
      <c r="C30" s="11" t="s">
        <v>2496</v>
      </c>
      <c r="D30" s="17" t="s">
        <v>2342</v>
      </c>
      <c r="E30" s="17" t="s">
        <v>2440</v>
      </c>
      <c r="F30" s="17" t="s">
        <v>3170</v>
      </c>
      <c r="G30" s="17" t="s">
        <v>2345</v>
      </c>
      <c r="H30" s="21">
        <v>22</v>
      </c>
      <c r="I30" s="21">
        <v>27</v>
      </c>
      <c r="J30" s="21">
        <v>348</v>
      </c>
      <c r="K30" s="21">
        <v>4</v>
      </c>
      <c r="L30" s="21">
        <v>0</v>
      </c>
      <c r="M30" s="21">
        <v>0</v>
      </c>
      <c r="N30" s="21">
        <v>0</v>
      </c>
    </row>
    <row r="31" spans="1:14" ht="15.75" customHeight="1">
      <c r="A31" s="10">
        <f t="shared" si="7"/>
        <v>3</v>
      </c>
      <c r="B31" s="12" t="s">
        <v>2663</v>
      </c>
      <c r="C31" s="12" t="s">
        <v>2496</v>
      </c>
      <c r="D31" s="18">
        <v>0</v>
      </c>
      <c r="E31" s="18" t="s">
        <v>2415</v>
      </c>
      <c r="F31" s="18" t="s">
        <v>3030</v>
      </c>
      <c r="G31" s="18" t="s">
        <v>2345</v>
      </c>
      <c r="H31" s="22">
        <v>26</v>
      </c>
      <c r="I31" s="22">
        <v>41</v>
      </c>
      <c r="J31" s="22">
        <v>399</v>
      </c>
      <c r="K31" s="22">
        <v>4</v>
      </c>
      <c r="L31" s="22">
        <v>1</v>
      </c>
      <c r="M31" s="22">
        <v>3</v>
      </c>
      <c r="N31" s="22">
        <v>5</v>
      </c>
    </row>
    <row r="32" spans="1:14" ht="15.75" customHeight="1">
      <c r="A32" s="10">
        <f t="shared" si="7"/>
        <v>2</v>
      </c>
      <c r="B32" s="11" t="s">
        <v>2896</v>
      </c>
      <c r="C32" s="11" t="s">
        <v>2496</v>
      </c>
      <c r="D32" s="17" t="s">
        <v>2342</v>
      </c>
      <c r="E32" s="17" t="s">
        <v>2395</v>
      </c>
      <c r="F32" s="17" t="s">
        <v>2801</v>
      </c>
      <c r="G32" s="17" t="s">
        <v>2345</v>
      </c>
      <c r="H32" s="21">
        <v>22</v>
      </c>
      <c r="I32" s="21">
        <v>40</v>
      </c>
      <c r="J32" s="21">
        <v>381</v>
      </c>
      <c r="K32" s="21">
        <v>2</v>
      </c>
      <c r="L32" s="21">
        <v>0</v>
      </c>
      <c r="M32" s="21">
        <v>-2</v>
      </c>
      <c r="N32" s="21">
        <v>3</v>
      </c>
    </row>
    <row r="33" spans="1:14" ht="15.75" customHeight="1">
      <c r="A33" s="10">
        <f t="shared" si="7"/>
        <v>1</v>
      </c>
      <c r="B33" s="12" t="s">
        <v>2665</v>
      </c>
      <c r="C33" s="12" t="s">
        <v>2496</v>
      </c>
      <c r="D33" s="18" t="s">
        <v>2342</v>
      </c>
      <c r="E33" s="18" t="s">
        <v>2403</v>
      </c>
      <c r="F33" s="18" t="s">
        <v>3160</v>
      </c>
      <c r="G33" s="18" t="s">
        <v>2345</v>
      </c>
      <c r="H33" s="22">
        <v>18</v>
      </c>
      <c r="I33" s="22">
        <v>33</v>
      </c>
      <c r="J33" s="22">
        <v>199</v>
      </c>
      <c r="K33" s="22">
        <v>2</v>
      </c>
      <c r="L33" s="22">
        <v>0</v>
      </c>
      <c r="M33" s="22">
        <v>2</v>
      </c>
      <c r="N33" s="22">
        <v>5</v>
      </c>
    </row>
    <row r="34" spans="1:14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/>
    </row>
    <row r="35" spans="1:14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2"/>
    </row>
    <row r="36" spans="1:14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/>
    </row>
    <row r="37" spans="1:14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2"/>
    </row>
    <row r="38" spans="1:14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/>
    </row>
    <row r="39" spans="1:14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2"/>
    </row>
    <row r="40" spans="1:14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/>
    </row>
    <row r="41" spans="1:14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2"/>
    </row>
    <row r="42" spans="1:14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/>
    </row>
    <row r="43" spans="1:14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2"/>
    </row>
    <row r="44" spans="1:14" ht="15.75" customHeight="1">
      <c r="A44" s="10">
        <f t="shared" ref="A44:A75" si="8">COUNTIF(H44:H131,"&gt;0")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/>
    </row>
    <row r="45" spans="1:14" ht="15.75" customHeight="1">
      <c r="A45" s="10">
        <f t="shared" si="8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2"/>
    </row>
    <row r="46" spans="1:14" ht="15.75" customHeight="1">
      <c r="A46" s="10">
        <f t="shared" si="8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/>
    </row>
    <row r="47" spans="1:14" ht="15.75" customHeight="1">
      <c r="A47" s="10">
        <f t="shared" si="8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2"/>
    </row>
    <row r="48" spans="1:14" ht="15.75" customHeight="1">
      <c r="A48" s="10">
        <f t="shared" si="8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/>
    </row>
    <row r="49" spans="1:14" ht="15.75" customHeight="1">
      <c r="A49" s="10">
        <f t="shared" si="8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2"/>
    </row>
    <row r="50" spans="1:14" ht="15.75" customHeight="1">
      <c r="A50" s="10">
        <f t="shared" si="8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/>
    </row>
    <row r="51" spans="1:14" ht="15.75" customHeight="1">
      <c r="A51" s="10">
        <f t="shared" si="8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2"/>
    </row>
    <row r="52" spans="1:14" ht="13" customHeight="1">
      <c r="A52" s="10">
        <f t="shared" si="8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/>
    </row>
    <row r="53" spans="1:14" ht="13" customHeight="1">
      <c r="A53" s="10">
        <f t="shared" si="8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2"/>
    </row>
    <row r="54" spans="1:14" ht="13" customHeight="1">
      <c r="A54" s="10">
        <f t="shared" si="8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/>
    </row>
    <row r="55" spans="1:14" ht="13" customHeight="1">
      <c r="A55" s="10">
        <f t="shared" si="8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2"/>
    </row>
    <row r="56" spans="1:14" ht="13" customHeight="1">
      <c r="A56" s="10">
        <f t="shared" si="8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/>
    </row>
    <row r="57" spans="1:14" ht="13" customHeight="1">
      <c r="A57" s="10">
        <f t="shared" si="8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2"/>
    </row>
    <row r="58" spans="1:14" ht="13" customHeight="1">
      <c r="A58" s="10">
        <f t="shared" si="8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/>
    </row>
    <row r="59" spans="1:14" ht="13" customHeight="1">
      <c r="A59" s="10">
        <f t="shared" si="8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2"/>
    </row>
    <row r="60" spans="1:14" ht="13" customHeight="1">
      <c r="A60" s="10">
        <f t="shared" si="8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/>
    </row>
    <row r="61" spans="1:14" ht="13" customHeight="1">
      <c r="A61" s="10">
        <f t="shared" si="8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2"/>
    </row>
    <row r="62" spans="1:14" ht="13" customHeight="1">
      <c r="A62" s="10">
        <f t="shared" si="8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/>
    </row>
    <row r="63" spans="1:14" ht="13" customHeight="1">
      <c r="A63" s="10">
        <f t="shared" si="8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2"/>
    </row>
    <row r="64" spans="1:14" ht="13" customHeight="1">
      <c r="A64" s="10">
        <f t="shared" si="8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/>
    </row>
    <row r="65" spans="1:14" ht="13" customHeight="1">
      <c r="A65" s="10">
        <f t="shared" si="8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2"/>
    </row>
    <row r="66" spans="1:14" ht="13" customHeight="1">
      <c r="A66" s="10">
        <f t="shared" si="8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/>
    </row>
    <row r="67" spans="1:14" ht="13" customHeight="1">
      <c r="A67" s="10">
        <f t="shared" si="8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2"/>
    </row>
    <row r="68" spans="1:14" ht="13" customHeight="1">
      <c r="A68" s="10">
        <f t="shared" si="8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/>
    </row>
    <row r="69" spans="1:14" ht="13" customHeight="1">
      <c r="A69" s="10">
        <f t="shared" ref="A69:A100" si="9">COUNTIF(H69:H158,"&gt;0")</f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2"/>
    </row>
    <row r="70" spans="1:14" ht="13" customHeight="1">
      <c r="A70" s="10">
        <f t="shared" si="9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/>
    </row>
    <row r="71" spans="1:14" ht="13" customHeight="1">
      <c r="A71" s="10">
        <f t="shared" si="9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2"/>
    </row>
    <row r="72" spans="1:14" ht="13" customHeight="1">
      <c r="A72" s="10">
        <f t="shared" si="9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/>
    </row>
    <row r="73" spans="1:14" ht="13" customHeight="1">
      <c r="A73" s="10">
        <f t="shared" si="9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2"/>
    </row>
    <row r="74" spans="1:14" ht="13" customHeight="1">
      <c r="A74" s="10">
        <f t="shared" si="9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/>
    </row>
    <row r="75" spans="1:14" ht="13" customHeight="1">
      <c r="A75" s="10">
        <f t="shared" si="9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2"/>
    </row>
    <row r="76" spans="1:14" ht="13" customHeight="1">
      <c r="A76" s="10">
        <f t="shared" si="9"/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/>
    </row>
    <row r="77" spans="1:14" ht="13" customHeight="1">
      <c r="A77" s="10">
        <f t="shared" si="9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2"/>
    </row>
    <row r="78" spans="1:14" ht="13" customHeight="1">
      <c r="A78" s="10">
        <f t="shared" si="9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/>
    </row>
    <row r="79" spans="1:14" ht="13" customHeight="1">
      <c r="A79" s="10">
        <f t="shared" si="9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2"/>
    </row>
    <row r="80" spans="1:14" ht="13" customHeight="1">
      <c r="A80" s="10">
        <f t="shared" si="9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/>
    </row>
    <row r="81" spans="1:14" ht="13" customHeight="1">
      <c r="A81" s="10">
        <f t="shared" si="9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2"/>
    </row>
    <row r="82" spans="1:14" ht="13" customHeight="1">
      <c r="A82" s="10">
        <f t="shared" si="9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2"/>
    </row>
    <row r="83" spans="1:14" ht="13" customHeight="1">
      <c r="A83" s="10">
        <f t="shared" si="9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/>
    </row>
    <row r="84" spans="1:14" ht="13" customHeight="1">
      <c r="A84" s="10">
        <f t="shared" si="9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2"/>
    </row>
    <row r="85" spans="1:14" ht="13" customHeight="1">
      <c r="A85" s="10">
        <f t="shared" si="9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2"/>
    </row>
    <row r="86" spans="1:14" ht="15" customHeight="1">
      <c r="A86" s="10">
        <f t="shared" si="9"/>
        <v>0</v>
      </c>
      <c r="B86" s="13"/>
      <c r="C86" s="13"/>
    </row>
    <row r="87" spans="1:14" ht="15" customHeight="1">
      <c r="A87" s="10">
        <f t="shared" si="9"/>
        <v>0</v>
      </c>
      <c r="B87" s="13"/>
      <c r="C87" s="13"/>
    </row>
    <row r="88" spans="1:14" ht="13" customHeight="1">
      <c r="A88" s="10">
        <f t="shared" si="9"/>
        <v>0</v>
      </c>
    </row>
    <row r="89" spans="1:14" ht="13" customHeight="1">
      <c r="A89" s="10">
        <f t="shared" si="9"/>
        <v>0</v>
      </c>
    </row>
    <row r="90" spans="1:14" ht="13" customHeight="1">
      <c r="A90" s="10">
        <f t="shared" si="9"/>
        <v>0</v>
      </c>
    </row>
    <row r="91" spans="1:14" ht="13" customHeight="1">
      <c r="A91" s="10">
        <f t="shared" si="9"/>
        <v>0</v>
      </c>
    </row>
    <row r="92" spans="1:14" ht="13" customHeight="1">
      <c r="A92" s="10">
        <f t="shared" si="9"/>
        <v>0</v>
      </c>
    </row>
    <row r="93" spans="1:14" ht="13" customHeight="1">
      <c r="A93" s="10">
        <f t="shared" si="9"/>
        <v>0</v>
      </c>
    </row>
    <row r="94" spans="1:14" ht="13" customHeight="1">
      <c r="A94" s="10">
        <f t="shared" si="9"/>
        <v>0</v>
      </c>
    </row>
    <row r="95" spans="1:14" ht="13" customHeight="1">
      <c r="A95" s="10">
        <f t="shared" si="9"/>
        <v>0</v>
      </c>
    </row>
    <row r="96" spans="1:14" ht="13" customHeight="1">
      <c r="A96" s="10">
        <f t="shared" si="9"/>
        <v>0</v>
      </c>
    </row>
    <row r="97" spans="1:1" ht="13" customHeight="1">
      <c r="A97" s="10">
        <f t="shared" si="9"/>
        <v>0</v>
      </c>
    </row>
    <row r="98" spans="1:1" ht="13" customHeight="1">
      <c r="A98" s="10">
        <f t="shared" si="9"/>
        <v>0</v>
      </c>
    </row>
    <row r="99" spans="1:1" ht="13" customHeight="1">
      <c r="A99" s="10">
        <f t="shared" si="9"/>
        <v>0</v>
      </c>
    </row>
    <row r="100" spans="1:1" ht="13" customHeight="1">
      <c r="A100" s="10">
        <f t="shared" si="9"/>
        <v>0</v>
      </c>
    </row>
    <row r="101" spans="1:1" ht="13" customHeight="1">
      <c r="A101" s="10">
        <f t="shared" ref="A101:A132" si="10">COUNTIF(H101:H190,"&gt;0")</f>
        <v>0</v>
      </c>
    </row>
    <row r="102" spans="1:1" ht="13" customHeight="1">
      <c r="A102" s="10">
        <f t="shared" si="10"/>
        <v>0</v>
      </c>
    </row>
    <row r="103" spans="1:1" ht="13" customHeight="1">
      <c r="A103" s="10">
        <f t="shared" si="10"/>
        <v>0</v>
      </c>
    </row>
    <row r="104" spans="1:1" ht="13" customHeight="1">
      <c r="A104" s="10">
        <f t="shared" si="10"/>
        <v>0</v>
      </c>
    </row>
    <row r="105" spans="1:1" ht="13" customHeight="1">
      <c r="A105" s="10">
        <f t="shared" si="10"/>
        <v>0</v>
      </c>
    </row>
    <row r="106" spans="1:1" ht="13" customHeight="1">
      <c r="A106" s="10">
        <f t="shared" si="10"/>
        <v>0</v>
      </c>
    </row>
    <row r="107" spans="1:1" ht="13" customHeight="1">
      <c r="A107" s="10">
        <f t="shared" si="10"/>
        <v>0</v>
      </c>
    </row>
    <row r="108" spans="1:1" ht="13" customHeight="1">
      <c r="A108" s="10">
        <f t="shared" si="10"/>
        <v>0</v>
      </c>
    </row>
    <row r="109" spans="1:1" ht="13" customHeight="1">
      <c r="A109" s="10">
        <f t="shared" si="10"/>
        <v>0</v>
      </c>
    </row>
    <row r="110" spans="1:1" ht="13" customHeight="1">
      <c r="A110" s="10">
        <f t="shared" si="10"/>
        <v>0</v>
      </c>
    </row>
    <row r="111" spans="1:1" ht="13" customHeight="1">
      <c r="A111" s="10">
        <f t="shared" si="10"/>
        <v>0</v>
      </c>
    </row>
    <row r="112" spans="1:1" ht="13" customHeight="1">
      <c r="A112" s="10">
        <f t="shared" si="10"/>
        <v>0</v>
      </c>
    </row>
    <row r="113" spans="1:1" ht="13" customHeight="1">
      <c r="A113" s="10">
        <f t="shared" si="10"/>
        <v>0</v>
      </c>
    </row>
    <row r="114" spans="1:1" ht="13" customHeight="1">
      <c r="A114" s="10">
        <f t="shared" si="10"/>
        <v>0</v>
      </c>
    </row>
    <row r="115" spans="1:1" ht="13" customHeight="1">
      <c r="A115" s="10">
        <f t="shared" si="10"/>
        <v>0</v>
      </c>
    </row>
    <row r="116" spans="1:1" ht="13" customHeight="1">
      <c r="A116" s="10">
        <f t="shared" si="10"/>
        <v>0</v>
      </c>
    </row>
    <row r="117" spans="1:1" ht="13" customHeight="1">
      <c r="A117" s="10">
        <f t="shared" si="10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3169">
    <outlinePr summaryBelow="0" summaryRight="0"/>
  </sheetPr>
  <dimension ref="A1:Q1002"/>
  <sheetViews>
    <sheetView topLeftCell="A9" workbookViewId="0">
      <selection activeCell="B3" sqref="B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14</v>
      </c>
      <c r="C2" s="20"/>
      <c r="D2" s="4" t="s">
        <v>2314</v>
      </c>
      <c r="G2" s="3" t="s">
        <v>2315</v>
      </c>
      <c r="H2" s="2">
        <v>5.5</v>
      </c>
      <c r="I2" s="2">
        <v>65.5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0.6428571428571429</v>
      </c>
      <c r="I3" s="7">
        <f>COUNTIFS($A$12:$A$99,"&lt;="&amp;$B$2,$H$12:$H$99,"&gt;-1",I12:I99,"&lt;"&amp;I$2)/COUNTIFS($H$12:$H$99,"&gt;-1",$A$12:$A$99,"&lt;="&amp;$B$2,I$12:I$99,"&lt;&gt;"&amp;I$2)</f>
        <v>0.5</v>
      </c>
      <c r="J3" s="7">
        <f>COUNTIFS($A$12:$A$99,"&lt;="&amp;$B$2,$H$12:$H$99,"&gt;-1",J12:J99,"&lt;"&amp;J$2)/COUNTIFS($H$12:$H$99,"&gt;-1",$A$12:$A$99,"&lt;="&amp;$B$2,J$12:J$99,"&lt;&gt;"&amp;J$2)</f>
        <v>0.5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-180.00000000000006</v>
      </c>
      <c r="I4" s="8">
        <f>IF(I3&gt;0.5, 100/(1-1/I3),100/I3-100)</f>
        <v>100</v>
      </c>
      <c r="J4" s="8">
        <f>IF(J3&gt;0.5, 100/(1-1/J3),100/J3-100)</f>
        <v>100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0.625</v>
      </c>
      <c r="I5" s="7">
        <f>COUNTIFS($A$12:$A$99,"&lt;="&amp;$B$2,$H$12:$H$99,"&gt;-1",$D$12:$D$99,"@*",I$12:I$99,"&lt;"&amp;I$2)/COUNTIFS($A$12:$A$99,"&lt;="&amp;$B$2,$H$12:$H$99,"&gt;-1",$D$12:$D$99,"@*",I$12:I$99,"&lt;&gt;"&amp;I$2)</f>
        <v>0.375</v>
      </c>
      <c r="J5" s="7">
        <f>COUNTIFS($A$12:$A$99,"&lt;="&amp;$B$2,$H$12:$H$99,"&gt;-1",$D$12:$D$99,"@*",J$12:J$99,"&lt;"&amp;J$2)/COUNTIFS($A$12:$A$99,"&lt;="&amp;$B$2,$H$12:$H$99,"&gt;-1",$D$12:$D$99,"@*",J$12:J$99,"&lt;&gt;"&amp;J$2)</f>
        <v>0.375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-166.66666666666663</v>
      </c>
      <c r="I6" s="8">
        <f>IF(I5&gt;0.5, 100/(1-1/I5),100/I5-100)</f>
        <v>166.66666666666669</v>
      </c>
      <c r="J6" s="8">
        <f>IF(J5&gt;0.5, 100/(1-1/J5),100/J5-100)</f>
        <v>166.66666666666669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0.66666666666666663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0.66666666666666663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0.66666666666666663</v>
      </c>
    </row>
    <row r="8" spans="1:17" ht="15.75" customHeight="1">
      <c r="A8" s="1"/>
      <c r="B8" t="s">
        <v>190</v>
      </c>
      <c r="D8" s="8"/>
      <c r="G8" s="3" t="s">
        <v>2318</v>
      </c>
      <c r="H8" s="8">
        <f>IF(H7&gt;0.5, 100/(1-1/H7),100/H7-100)</f>
        <v>-200</v>
      </c>
      <c r="I8" s="8">
        <f>IF(I7&gt;0.5, 100/(1-1/I7),100/I7-100)</f>
        <v>-200</v>
      </c>
      <c r="J8" s="8">
        <f>IF(J7&gt;0.5, 100/(1-1/J7),100/J7-100)</f>
        <v>-200</v>
      </c>
    </row>
    <row r="9" spans="1:17" ht="15.75" customHeight="1">
      <c r="A9" s="1"/>
      <c r="B9" s="1" t="s">
        <v>3171</v>
      </c>
      <c r="C9" s="1"/>
      <c r="D9" s="14"/>
      <c r="E9" s="14"/>
      <c r="F9" s="14"/>
      <c r="G9" s="23" t="s">
        <v>2321</v>
      </c>
      <c r="H9" s="24">
        <f>INDEX(espn!$I:$I,MATCH(B8,espn!$A:$A,0),1)</f>
        <v>5</v>
      </c>
      <c r="I9" s="24">
        <f>INDEX(espn!$J:$J,MATCH(B8,espn!$A:$A,0),1)</f>
        <v>65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2406</v>
      </c>
      <c r="C12" s="11" t="s">
        <v>2496</v>
      </c>
      <c r="D12" s="17" t="s">
        <v>2342</v>
      </c>
      <c r="E12" s="17" t="s">
        <v>2558</v>
      </c>
      <c r="F12" s="17" t="s">
        <v>2459</v>
      </c>
      <c r="G12" s="17" t="s">
        <v>2525</v>
      </c>
      <c r="H12" s="21">
        <v>4</v>
      </c>
      <c r="I12" s="21">
        <v>43</v>
      </c>
      <c r="J12" s="21">
        <v>0</v>
      </c>
    </row>
    <row r="13" spans="1:17" ht="15.75" customHeight="1">
      <c r="A13" s="10">
        <f t="shared" si="0"/>
        <v>21</v>
      </c>
      <c r="B13" s="12" t="s">
        <v>2409</v>
      </c>
      <c r="C13" s="12" t="s">
        <v>2496</v>
      </c>
      <c r="D13" s="18" t="s">
        <v>2342</v>
      </c>
      <c r="E13" s="18" t="s">
        <v>2351</v>
      </c>
      <c r="F13" s="18" t="s">
        <v>3172</v>
      </c>
      <c r="G13" s="18" t="s">
        <v>2758</v>
      </c>
      <c r="H13" s="22">
        <v>7</v>
      </c>
      <c r="I13" s="22">
        <v>61</v>
      </c>
      <c r="J13" s="22">
        <v>0</v>
      </c>
    </row>
    <row r="14" spans="1:17" ht="15.75" customHeight="1">
      <c r="A14" s="10">
        <f t="shared" si="0"/>
        <v>20</v>
      </c>
      <c r="B14" s="11" t="s">
        <v>2481</v>
      </c>
      <c r="C14" s="11" t="s">
        <v>2496</v>
      </c>
      <c r="D14" s="17">
        <v>0</v>
      </c>
      <c r="E14" s="17" t="s">
        <v>2380</v>
      </c>
      <c r="F14" s="17" t="s">
        <v>2363</v>
      </c>
      <c r="G14" s="17" t="s">
        <v>2594</v>
      </c>
      <c r="H14" s="21">
        <v>6</v>
      </c>
      <c r="I14" s="21">
        <v>74</v>
      </c>
      <c r="J14" s="21">
        <v>0</v>
      </c>
    </row>
    <row r="15" spans="1:17" ht="15.75" customHeight="1">
      <c r="A15" s="10">
        <f t="shared" si="0"/>
        <v>19</v>
      </c>
      <c r="B15" s="12" t="s">
        <v>2470</v>
      </c>
      <c r="C15" s="12" t="s">
        <v>2496</v>
      </c>
      <c r="D15" s="18">
        <v>0</v>
      </c>
      <c r="E15" s="18" t="s">
        <v>2403</v>
      </c>
      <c r="F15" s="18" t="s">
        <v>2818</v>
      </c>
      <c r="G15" s="18" t="s">
        <v>2905</v>
      </c>
      <c r="H15" s="22">
        <v>3</v>
      </c>
      <c r="I15" s="22">
        <v>47</v>
      </c>
      <c r="J15" s="22">
        <v>1</v>
      </c>
    </row>
    <row r="16" spans="1:17" ht="15.75" customHeight="1">
      <c r="A16" s="10">
        <f t="shared" si="0"/>
        <v>18</v>
      </c>
      <c r="B16" s="11" t="s">
        <v>2471</v>
      </c>
      <c r="C16" s="11" t="s">
        <v>2496</v>
      </c>
      <c r="D16" s="17" t="s">
        <v>2342</v>
      </c>
      <c r="E16" s="17" t="s">
        <v>2415</v>
      </c>
      <c r="F16" s="17" t="s">
        <v>3173</v>
      </c>
      <c r="G16" s="17" t="s">
        <v>2523</v>
      </c>
      <c r="H16" s="21">
        <v>7</v>
      </c>
      <c r="I16" s="21">
        <v>184</v>
      </c>
      <c r="J16" s="21">
        <v>2</v>
      </c>
    </row>
    <row r="17" spans="1:10" ht="15.75" customHeight="1">
      <c r="A17" s="10">
        <f t="shared" si="0"/>
        <v>17</v>
      </c>
      <c r="B17" s="12" t="s">
        <v>2412</v>
      </c>
      <c r="C17" s="12" t="s">
        <v>2496</v>
      </c>
      <c r="D17" s="18" t="s">
        <v>2342</v>
      </c>
      <c r="E17" s="18" t="s">
        <v>2548</v>
      </c>
      <c r="F17" s="18" t="s">
        <v>3028</v>
      </c>
      <c r="G17" s="18" t="s">
        <v>2590</v>
      </c>
      <c r="H17" s="22">
        <v>4</v>
      </c>
      <c r="I17" s="22">
        <v>50</v>
      </c>
      <c r="J17" s="22">
        <v>0</v>
      </c>
    </row>
    <row r="18" spans="1:10" ht="15.75" customHeight="1">
      <c r="A18" s="10">
        <f t="shared" si="0"/>
        <v>16</v>
      </c>
      <c r="B18" s="11" t="s">
        <v>2414</v>
      </c>
      <c r="C18" s="11" t="s">
        <v>2496</v>
      </c>
      <c r="D18" s="17">
        <v>0</v>
      </c>
      <c r="E18" s="17" t="s">
        <v>2420</v>
      </c>
      <c r="F18" s="17" t="s">
        <v>2777</v>
      </c>
      <c r="G18" s="17" t="s">
        <v>2595</v>
      </c>
      <c r="H18" s="21">
        <v>7</v>
      </c>
      <c r="I18" s="21">
        <v>91</v>
      </c>
      <c r="J18" s="21">
        <v>0</v>
      </c>
    </row>
    <row r="19" spans="1:10" ht="15.75" customHeight="1">
      <c r="A19" s="10">
        <f t="shared" si="0"/>
        <v>15</v>
      </c>
      <c r="B19" s="12" t="s">
        <v>2417</v>
      </c>
      <c r="C19" s="12" t="s">
        <v>2496</v>
      </c>
      <c r="D19" s="18" t="s">
        <v>2342</v>
      </c>
      <c r="E19" s="18" t="s">
        <v>2440</v>
      </c>
      <c r="F19" s="18" t="s">
        <v>3174</v>
      </c>
      <c r="G19" s="18" t="s">
        <v>2729</v>
      </c>
      <c r="H19" s="22">
        <v>5</v>
      </c>
      <c r="I19" s="22">
        <v>121</v>
      </c>
      <c r="J19" s="22">
        <v>0</v>
      </c>
    </row>
    <row r="20" spans="1:10" ht="15.75" customHeight="1">
      <c r="A20" s="10">
        <f t="shared" si="0"/>
        <v>14</v>
      </c>
      <c r="B20" s="11" t="s">
        <v>2639</v>
      </c>
      <c r="C20" s="11" t="s">
        <v>2496</v>
      </c>
      <c r="D20" s="17" t="s">
        <v>2342</v>
      </c>
      <c r="E20" s="17" t="s">
        <v>2403</v>
      </c>
      <c r="F20" s="17" t="s">
        <v>3164</v>
      </c>
      <c r="G20" s="17" t="s">
        <v>2592</v>
      </c>
      <c r="H20" s="21">
        <v>6</v>
      </c>
      <c r="I20" s="21">
        <v>79</v>
      </c>
      <c r="J20" s="21">
        <v>0</v>
      </c>
    </row>
    <row r="21" spans="1:10" ht="15.75" customHeight="1">
      <c r="A21" s="10">
        <f t="shared" si="0"/>
        <v>13</v>
      </c>
      <c r="B21" s="12" t="s">
        <v>2642</v>
      </c>
      <c r="C21" s="12" t="s">
        <v>2496</v>
      </c>
      <c r="D21" s="18" t="s">
        <v>2342</v>
      </c>
      <c r="E21" s="18" t="s">
        <v>2391</v>
      </c>
      <c r="F21" s="18" t="s">
        <v>2866</v>
      </c>
      <c r="G21" s="18" t="s">
        <v>2567</v>
      </c>
      <c r="H21" s="22">
        <v>5</v>
      </c>
      <c r="I21" s="22">
        <v>64</v>
      </c>
      <c r="J21" s="22">
        <v>1</v>
      </c>
    </row>
    <row r="22" spans="1:10" ht="15.75" customHeight="1">
      <c r="A22" s="10">
        <f t="shared" si="0"/>
        <v>12</v>
      </c>
      <c r="B22" s="11" t="s">
        <v>2649</v>
      </c>
      <c r="C22" s="11" t="s">
        <v>2496</v>
      </c>
      <c r="D22" s="17">
        <v>0</v>
      </c>
      <c r="E22" s="17" t="s">
        <v>2359</v>
      </c>
      <c r="F22" s="17" t="s">
        <v>2670</v>
      </c>
      <c r="G22" s="17" t="s">
        <v>2573</v>
      </c>
      <c r="H22" s="21">
        <v>5</v>
      </c>
      <c r="I22" s="21">
        <v>48</v>
      </c>
      <c r="J22" s="21">
        <v>0</v>
      </c>
    </row>
    <row r="23" spans="1:10" ht="15.75" customHeight="1">
      <c r="A23" s="10">
        <f t="shared" si="0"/>
        <v>11</v>
      </c>
      <c r="B23" s="12" t="s">
        <v>2888</v>
      </c>
      <c r="C23" s="12" t="s">
        <v>2496</v>
      </c>
      <c r="D23" s="18" t="s">
        <v>2342</v>
      </c>
      <c r="E23" s="18" t="s">
        <v>2647</v>
      </c>
      <c r="F23" s="18" t="s">
        <v>3165</v>
      </c>
      <c r="G23" s="18" t="s">
        <v>2868</v>
      </c>
      <c r="H23" s="22">
        <v>9</v>
      </c>
      <c r="I23" s="22">
        <v>88</v>
      </c>
      <c r="J23" s="22">
        <v>1</v>
      </c>
    </row>
    <row r="24" spans="1:10" ht="15.75" customHeight="1">
      <c r="A24" s="10">
        <f t="shared" si="0"/>
        <v>10</v>
      </c>
      <c r="B24" s="11" t="s">
        <v>2653</v>
      </c>
      <c r="C24" s="11" t="s">
        <v>2496</v>
      </c>
      <c r="D24" s="17">
        <v>0</v>
      </c>
      <c r="E24" s="17" t="s">
        <v>2403</v>
      </c>
      <c r="F24" s="17" t="s">
        <v>3167</v>
      </c>
      <c r="G24" s="17" t="s">
        <v>2592</v>
      </c>
      <c r="H24" s="21">
        <v>3</v>
      </c>
      <c r="I24" s="21">
        <v>41</v>
      </c>
      <c r="J24" s="21">
        <v>0</v>
      </c>
    </row>
    <row r="25" spans="1:10" ht="15.75" customHeight="1">
      <c r="A25" s="10">
        <f t="shared" si="0"/>
        <v>9</v>
      </c>
      <c r="B25" s="12" t="s">
        <v>2851</v>
      </c>
      <c r="C25" s="12" t="s">
        <v>2496</v>
      </c>
      <c r="D25" s="18" t="s">
        <v>2342</v>
      </c>
      <c r="E25" s="18" t="s">
        <v>792</v>
      </c>
      <c r="F25" s="18" t="s">
        <v>3168</v>
      </c>
      <c r="G25" s="18" t="s">
        <v>2597</v>
      </c>
      <c r="H25" s="22">
        <v>6</v>
      </c>
      <c r="I25" s="22">
        <v>92</v>
      </c>
      <c r="J25" s="22">
        <v>0</v>
      </c>
    </row>
    <row r="26" spans="1:10" ht="15.75" customHeight="1">
      <c r="A26" s="10">
        <f t="shared" si="0"/>
        <v>8</v>
      </c>
      <c r="B26" s="11" t="s">
        <v>2654</v>
      </c>
      <c r="C26" s="11" t="s">
        <v>2496</v>
      </c>
      <c r="D26" s="17">
        <v>0</v>
      </c>
      <c r="E26" s="17" t="s">
        <v>2355</v>
      </c>
      <c r="F26" s="17" t="s">
        <v>2700</v>
      </c>
      <c r="G26" s="17" t="s">
        <v>2525</v>
      </c>
      <c r="H26" s="21">
        <v>7</v>
      </c>
      <c r="I26" s="21">
        <v>53</v>
      </c>
      <c r="J26" s="21">
        <v>1</v>
      </c>
    </row>
    <row r="27" spans="1:10" ht="15.75" customHeight="1">
      <c r="A27" s="10">
        <f t="shared" si="0"/>
        <v>7</v>
      </c>
      <c r="B27" s="12" t="s">
        <v>2656</v>
      </c>
      <c r="C27" s="12" t="s">
        <v>2496</v>
      </c>
      <c r="D27" s="18">
        <v>0</v>
      </c>
      <c r="E27" s="18" t="s">
        <v>2377</v>
      </c>
      <c r="F27" s="18" t="s">
        <v>2700</v>
      </c>
      <c r="G27" s="18" t="s">
        <v>2432</v>
      </c>
      <c r="H27" s="22">
        <v>8</v>
      </c>
      <c r="I27" s="22">
        <v>97</v>
      </c>
      <c r="J27" s="22">
        <v>0</v>
      </c>
    </row>
    <row r="28" spans="1:10" ht="15.75" customHeight="1">
      <c r="A28" s="10">
        <f t="shared" si="0"/>
        <v>6</v>
      </c>
      <c r="B28" s="11" t="s">
        <v>2659</v>
      </c>
      <c r="C28" s="11" t="s">
        <v>2496</v>
      </c>
      <c r="D28" s="17">
        <v>0</v>
      </c>
      <c r="E28" s="17" t="s">
        <v>2370</v>
      </c>
      <c r="F28" s="17" t="s">
        <v>3169</v>
      </c>
      <c r="G28" s="17" t="s">
        <v>2530</v>
      </c>
      <c r="H28" s="21">
        <v>2</v>
      </c>
      <c r="I28" s="21">
        <v>25</v>
      </c>
      <c r="J28" s="21">
        <v>0</v>
      </c>
    </row>
    <row r="29" spans="1:10" ht="15.75" customHeight="1">
      <c r="A29" s="10">
        <f t="shared" si="0"/>
        <v>5</v>
      </c>
      <c r="B29" s="12" t="s">
        <v>2853</v>
      </c>
      <c r="C29" s="12" t="s">
        <v>2496</v>
      </c>
      <c r="D29" s="18" t="s">
        <v>2342</v>
      </c>
      <c r="E29" s="18" t="s">
        <v>2415</v>
      </c>
      <c r="F29" s="18" t="s">
        <v>3029</v>
      </c>
      <c r="G29" s="18" t="s">
        <v>2523</v>
      </c>
      <c r="H29" s="22">
        <v>4</v>
      </c>
      <c r="I29" s="22">
        <v>36</v>
      </c>
      <c r="J29" s="22">
        <v>1</v>
      </c>
    </row>
    <row r="30" spans="1:10" ht="15.75" customHeight="1">
      <c r="A30" s="10">
        <f t="shared" si="0"/>
        <v>4</v>
      </c>
      <c r="B30" s="11" t="s">
        <v>2661</v>
      </c>
      <c r="C30" s="11" t="s">
        <v>2496</v>
      </c>
      <c r="D30" s="17" t="s">
        <v>2342</v>
      </c>
      <c r="E30" s="17" t="s">
        <v>2440</v>
      </c>
      <c r="F30" s="17" t="s">
        <v>3170</v>
      </c>
      <c r="G30" s="17" t="s">
        <v>2576</v>
      </c>
      <c r="H30" s="21">
        <v>5</v>
      </c>
      <c r="I30" s="21">
        <v>84</v>
      </c>
      <c r="J30" s="21">
        <v>1</v>
      </c>
    </row>
    <row r="31" spans="1:10" ht="15.75" customHeight="1">
      <c r="A31" s="10">
        <f t="shared" si="0"/>
        <v>3</v>
      </c>
      <c r="B31" s="12" t="s">
        <v>2663</v>
      </c>
      <c r="C31" s="12" t="s">
        <v>2496</v>
      </c>
      <c r="D31" s="18">
        <v>0</v>
      </c>
      <c r="E31" s="18" t="s">
        <v>2415</v>
      </c>
      <c r="F31" s="18" t="s">
        <v>3030</v>
      </c>
      <c r="G31" s="18" t="s">
        <v>2523</v>
      </c>
      <c r="H31" s="22">
        <v>5</v>
      </c>
      <c r="I31" s="22">
        <v>133</v>
      </c>
      <c r="J31" s="22">
        <v>2</v>
      </c>
    </row>
    <row r="32" spans="1:10" ht="15.75" customHeight="1">
      <c r="A32" s="10">
        <f t="shared" si="0"/>
        <v>2</v>
      </c>
      <c r="B32" s="11" t="s">
        <v>2896</v>
      </c>
      <c r="C32" s="11" t="s">
        <v>2496</v>
      </c>
      <c r="D32" s="17" t="s">
        <v>2342</v>
      </c>
      <c r="E32" s="17" t="s">
        <v>2395</v>
      </c>
      <c r="F32" s="17" t="s">
        <v>2801</v>
      </c>
      <c r="G32" s="17" t="s">
        <v>2601</v>
      </c>
      <c r="H32" s="21">
        <v>5</v>
      </c>
      <c r="I32" s="21">
        <v>79</v>
      </c>
      <c r="J32" s="21">
        <v>1</v>
      </c>
    </row>
    <row r="33" spans="1:10" ht="15.75" customHeight="1">
      <c r="A33" s="10">
        <f t="shared" si="0"/>
        <v>1</v>
      </c>
      <c r="B33" s="12" t="s">
        <v>2665</v>
      </c>
      <c r="C33" s="12" t="s">
        <v>2496</v>
      </c>
      <c r="D33" s="18" t="s">
        <v>2342</v>
      </c>
      <c r="E33" s="18" t="s">
        <v>2403</v>
      </c>
      <c r="F33" s="18" t="s">
        <v>3160</v>
      </c>
      <c r="G33" s="18" t="s">
        <v>2432</v>
      </c>
      <c r="H33" s="22">
        <v>4</v>
      </c>
      <c r="I33" s="22">
        <v>34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3170">
    <outlinePr summaryBelow="0" summaryRight="0"/>
  </sheetPr>
  <dimension ref="A1:Q1002"/>
  <sheetViews>
    <sheetView topLeftCell="A12" workbookViewId="0">
      <selection activeCell="I33" sqref="I3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15</v>
      </c>
      <c r="C2" s="20"/>
      <c r="D2" s="4" t="s">
        <v>2314</v>
      </c>
      <c r="G2" s="3" t="s">
        <v>2315</v>
      </c>
      <c r="H2" s="2">
        <v>4.5</v>
      </c>
      <c r="I2" s="2">
        <v>63.5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0.46666666666666667</v>
      </c>
      <c r="I3" s="7">
        <f>COUNTIFS($A$12:$A$99,"&lt;="&amp;$B$2,$H$12:$H$99,"&gt;-1",I12:I99,"&lt;"&amp;I$2)/COUNTIFS($H$12:$H$99,"&gt;-1",$A$12:$A$99,"&lt;="&amp;$B$2,I$12:I$99,"&lt;&gt;"&amp;I$2)</f>
        <v>0.6</v>
      </c>
      <c r="J3" s="7">
        <f>COUNTIFS($A$12:$A$99,"&lt;="&amp;$B$2,$H$12:$H$99,"&gt;-1",J12:J99,"&lt;"&amp;J$2)/COUNTIFS($H$12:$H$99,"&gt;-1",$A$12:$A$99,"&lt;="&amp;$B$2,J$12:J$99,"&lt;&gt;"&amp;J$2)</f>
        <v>0.46666666666666667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114.28571428571428</v>
      </c>
      <c r="I4" s="8">
        <f>IF(I3&gt;0.5, 100/(1-1/I3),100/I3-100)</f>
        <v>-149.99999999999997</v>
      </c>
      <c r="J4" s="8">
        <f>IF(J3&gt;0.5, 100/(1-1/J3),100/J3-100)</f>
        <v>114.28571428571428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0.25</v>
      </c>
      <c r="I5" s="7">
        <f>COUNTIFS($A$12:$A$99,"&lt;="&amp;$B$2,$H$12:$H$99,"&gt;-1",$D$12:$D$99,"@*",I$12:I$99,"&lt;"&amp;I$2)/COUNTIFS($A$12:$A$99,"&lt;="&amp;$B$2,$H$12:$H$99,"&gt;-1",$D$12:$D$99,"@*",I$12:I$99,"&lt;&gt;"&amp;I$2)</f>
        <v>0.5</v>
      </c>
      <c r="J5" s="7">
        <f>COUNTIFS($A$12:$A$99,"&lt;="&amp;$B$2,$H$12:$H$99,"&gt;-1",$D$12:$D$99,"@*",J$12:J$99,"&lt;"&amp;J$2)/COUNTIFS($A$12:$A$99,"&lt;="&amp;$B$2,$H$12:$H$99,"&gt;-1",$D$12:$D$99,"@*",J$12:J$99,"&lt;&gt;"&amp;J$2)</f>
        <v>0.375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300</v>
      </c>
      <c r="I6" s="8">
        <f>IF(I5&gt;0.5, 100/(1-1/I5),100/I5-100)</f>
        <v>100</v>
      </c>
      <c r="J6" s="8">
        <f>IF(J5&gt;0.5, 100/(1-1/J5),100/J5-100)</f>
        <v>166.66666666666669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0.7142857142857143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0.7142857142857143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0.5714285714285714</v>
      </c>
    </row>
    <row r="8" spans="1:17" ht="15.75" customHeight="1">
      <c r="A8" s="1"/>
      <c r="B8" t="s">
        <v>112</v>
      </c>
      <c r="D8" s="8"/>
      <c r="G8" s="3" t="s">
        <v>2318</v>
      </c>
      <c r="H8" s="8">
        <f>IF(H7&gt;0.5, 100/(1-1/H7),100/H7-100)</f>
        <v>-250.00000000000006</v>
      </c>
      <c r="I8" s="8">
        <f>IF(I7&gt;0.5, 100/(1-1/I7),100/I7-100)</f>
        <v>-250.00000000000006</v>
      </c>
      <c r="J8" s="8">
        <f>IF(J7&gt;0.5, 100/(1-1/J7),100/J7-100)</f>
        <v>-133.33333333333334</v>
      </c>
    </row>
    <row r="9" spans="1:17" ht="15.75" customHeight="1">
      <c r="A9" s="1"/>
      <c r="B9" s="1" t="s">
        <v>3175</v>
      </c>
      <c r="C9" s="1"/>
      <c r="D9" s="14"/>
      <c r="E9" s="14"/>
      <c r="F9" s="14"/>
      <c r="G9" s="23" t="s">
        <v>2321</v>
      </c>
      <c r="H9" s="24">
        <f>INDEX(espn!$I:$I,MATCH(B8,espn!$A:$A,0),1)</f>
        <v>5</v>
      </c>
      <c r="I9" s="24">
        <f>INDEX(espn!$J:$J,MATCH(B8,espn!$A:$A,0),1)</f>
        <v>71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2470</v>
      </c>
      <c r="C12" s="11" t="s">
        <v>2496</v>
      </c>
      <c r="D12" s="17">
        <v>0</v>
      </c>
      <c r="E12" s="17" t="s">
        <v>2403</v>
      </c>
      <c r="F12" s="17" t="s">
        <v>2818</v>
      </c>
      <c r="G12" s="17" t="s">
        <v>2758</v>
      </c>
      <c r="H12" s="21">
        <v>4</v>
      </c>
      <c r="I12" s="21">
        <v>69</v>
      </c>
      <c r="J12" s="21">
        <v>0</v>
      </c>
    </row>
    <row r="13" spans="1:17" ht="15.75" customHeight="1">
      <c r="A13" s="10">
        <f t="shared" si="0"/>
        <v>21</v>
      </c>
      <c r="B13" s="12" t="s">
        <v>2471</v>
      </c>
      <c r="C13" s="12" t="s">
        <v>2496</v>
      </c>
      <c r="D13" s="18" t="s">
        <v>2342</v>
      </c>
      <c r="E13" s="18" t="s">
        <v>2415</v>
      </c>
      <c r="F13" s="18" t="s">
        <v>3173</v>
      </c>
      <c r="G13" s="18" t="s">
        <v>2432</v>
      </c>
      <c r="H13" s="22">
        <v>4</v>
      </c>
      <c r="I13" s="22">
        <v>50</v>
      </c>
      <c r="J13" s="22">
        <v>0</v>
      </c>
    </row>
    <row r="14" spans="1:17" ht="15.75" customHeight="1">
      <c r="A14" s="10">
        <f t="shared" si="0"/>
        <v>20</v>
      </c>
      <c r="B14" s="11" t="s">
        <v>2412</v>
      </c>
      <c r="C14" s="11" t="s">
        <v>2496</v>
      </c>
      <c r="D14" s="17" t="s">
        <v>2342</v>
      </c>
      <c r="E14" s="17" t="s">
        <v>2548</v>
      </c>
      <c r="F14" s="17" t="s">
        <v>3028</v>
      </c>
      <c r="G14" s="17" t="s">
        <v>2532</v>
      </c>
      <c r="H14" s="21">
        <v>4</v>
      </c>
      <c r="I14" s="21">
        <v>53</v>
      </c>
      <c r="J14" s="21">
        <v>0</v>
      </c>
    </row>
    <row r="15" spans="1:17" ht="15.75" customHeight="1">
      <c r="A15" s="10">
        <f t="shared" si="0"/>
        <v>19</v>
      </c>
      <c r="B15" s="12" t="s">
        <v>2414</v>
      </c>
      <c r="C15" s="12" t="s">
        <v>2496</v>
      </c>
      <c r="D15" s="18">
        <v>0</v>
      </c>
      <c r="E15" s="18" t="s">
        <v>2420</v>
      </c>
      <c r="F15" s="18" t="s">
        <v>2777</v>
      </c>
      <c r="G15" s="18" t="s">
        <v>2447</v>
      </c>
      <c r="H15" s="22">
        <v>1</v>
      </c>
      <c r="I15" s="22">
        <v>61</v>
      </c>
      <c r="J15" s="22">
        <v>1</v>
      </c>
    </row>
    <row r="16" spans="1:17" ht="15.75" customHeight="1">
      <c r="A16" s="10">
        <f t="shared" si="0"/>
        <v>18</v>
      </c>
      <c r="B16" s="11" t="s">
        <v>2639</v>
      </c>
      <c r="C16" s="11" t="s">
        <v>2496</v>
      </c>
      <c r="D16" s="17" t="s">
        <v>2342</v>
      </c>
      <c r="E16" s="17" t="s">
        <v>2403</v>
      </c>
      <c r="F16" s="17" t="s">
        <v>3164</v>
      </c>
      <c r="G16" s="17" t="s">
        <v>2594</v>
      </c>
      <c r="H16" s="21">
        <v>1</v>
      </c>
      <c r="I16" s="21">
        <v>2</v>
      </c>
      <c r="J16" s="21">
        <v>1</v>
      </c>
    </row>
    <row r="17" spans="1:10" ht="15.75" customHeight="1">
      <c r="A17" s="10">
        <f t="shared" si="0"/>
        <v>17</v>
      </c>
      <c r="B17" s="12" t="s">
        <v>2641</v>
      </c>
      <c r="C17" s="12" t="s">
        <v>2496</v>
      </c>
      <c r="D17" s="18">
        <v>0</v>
      </c>
      <c r="E17" s="18" t="s">
        <v>792</v>
      </c>
      <c r="F17" s="18" t="s">
        <v>2848</v>
      </c>
      <c r="G17" s="18" t="s">
        <v>2761</v>
      </c>
      <c r="H17" s="22">
        <v>7</v>
      </c>
      <c r="I17" s="22">
        <v>104</v>
      </c>
      <c r="J17" s="22">
        <v>1</v>
      </c>
    </row>
    <row r="18" spans="1:10" ht="15.75" customHeight="1">
      <c r="A18" s="10">
        <f t="shared" si="0"/>
        <v>16</v>
      </c>
      <c r="B18" s="11" t="s">
        <v>2642</v>
      </c>
      <c r="C18" s="11" t="s">
        <v>2496</v>
      </c>
      <c r="D18" s="17" t="s">
        <v>2342</v>
      </c>
      <c r="E18" s="17" t="s">
        <v>2391</v>
      </c>
      <c r="F18" s="17" t="s">
        <v>2866</v>
      </c>
      <c r="G18" s="17" t="s">
        <v>2597</v>
      </c>
      <c r="H18" s="21">
        <v>2</v>
      </c>
      <c r="I18" s="21">
        <v>2</v>
      </c>
      <c r="J18" s="21">
        <v>2</v>
      </c>
    </row>
    <row r="19" spans="1:10" ht="15.75" customHeight="1">
      <c r="A19" s="10">
        <f t="shared" si="0"/>
        <v>15</v>
      </c>
      <c r="B19" s="12" t="s">
        <v>2644</v>
      </c>
      <c r="C19" s="12" t="s">
        <v>2496</v>
      </c>
      <c r="D19" s="18">
        <v>0</v>
      </c>
      <c r="E19" s="18" t="s">
        <v>2352</v>
      </c>
      <c r="F19" s="18" t="s">
        <v>2378</v>
      </c>
      <c r="G19" s="18" t="s">
        <v>2464</v>
      </c>
      <c r="H19" s="22">
        <v>7</v>
      </c>
      <c r="I19" s="22">
        <v>122</v>
      </c>
      <c r="J19" s="22">
        <v>1</v>
      </c>
    </row>
    <row r="20" spans="1:10" ht="15.75" customHeight="1">
      <c r="A20" s="10">
        <f t="shared" si="0"/>
        <v>14</v>
      </c>
      <c r="B20" s="11" t="s">
        <v>2646</v>
      </c>
      <c r="C20" s="11" t="s">
        <v>2496</v>
      </c>
      <c r="D20" s="17" t="s">
        <v>2342</v>
      </c>
      <c r="E20" s="17" t="s">
        <v>2387</v>
      </c>
      <c r="F20" s="17" t="s">
        <v>2531</v>
      </c>
      <c r="G20" s="17" t="s">
        <v>2524</v>
      </c>
      <c r="H20" s="21">
        <v>5</v>
      </c>
      <c r="I20" s="21">
        <v>41</v>
      </c>
      <c r="J20" s="21">
        <v>1</v>
      </c>
    </row>
    <row r="21" spans="1:10" ht="15.75" customHeight="1">
      <c r="A21" s="10">
        <f t="shared" si="0"/>
        <v>13</v>
      </c>
      <c r="B21" s="12" t="s">
        <v>2649</v>
      </c>
      <c r="C21" s="12" t="s">
        <v>2496</v>
      </c>
      <c r="D21" s="18">
        <v>0</v>
      </c>
      <c r="E21" s="18" t="s">
        <v>2359</v>
      </c>
      <c r="F21" s="18" t="s">
        <v>2670</v>
      </c>
      <c r="G21" s="18" t="s">
        <v>2526</v>
      </c>
      <c r="H21" s="22">
        <v>1</v>
      </c>
      <c r="I21" s="22">
        <v>10</v>
      </c>
      <c r="J21" s="22">
        <v>0</v>
      </c>
    </row>
    <row r="22" spans="1:10" ht="15.75" customHeight="1">
      <c r="A22" s="10">
        <f t="shared" si="0"/>
        <v>12</v>
      </c>
      <c r="B22" s="11" t="s">
        <v>2888</v>
      </c>
      <c r="C22" s="11" t="s">
        <v>2496</v>
      </c>
      <c r="D22" s="17" t="s">
        <v>2342</v>
      </c>
      <c r="E22" s="17" t="s">
        <v>2647</v>
      </c>
      <c r="F22" s="17" t="s">
        <v>3165</v>
      </c>
      <c r="G22" s="17" t="s">
        <v>2530</v>
      </c>
      <c r="H22" s="21">
        <v>2</v>
      </c>
      <c r="I22" s="21">
        <v>37</v>
      </c>
      <c r="J22" s="21">
        <v>0</v>
      </c>
    </row>
    <row r="23" spans="1:10" ht="15.75" customHeight="1">
      <c r="A23" s="10">
        <f t="shared" si="0"/>
        <v>11</v>
      </c>
      <c r="B23" s="12" t="s">
        <v>2651</v>
      </c>
      <c r="C23" s="12" t="s">
        <v>2496</v>
      </c>
      <c r="D23" s="18" t="s">
        <v>2342</v>
      </c>
      <c r="E23" s="18" t="s">
        <v>287</v>
      </c>
      <c r="F23" s="18" t="s">
        <v>3166</v>
      </c>
      <c r="G23" s="18" t="s">
        <v>2597</v>
      </c>
      <c r="H23" s="22">
        <v>5</v>
      </c>
      <c r="I23" s="22">
        <v>55</v>
      </c>
      <c r="J23" s="22">
        <v>1</v>
      </c>
    </row>
    <row r="24" spans="1:10" ht="15.75" customHeight="1">
      <c r="A24" s="10">
        <f t="shared" si="0"/>
        <v>10</v>
      </c>
      <c r="B24" s="11" t="s">
        <v>2653</v>
      </c>
      <c r="C24" s="11" t="s">
        <v>2496</v>
      </c>
      <c r="D24" s="17">
        <v>0</v>
      </c>
      <c r="E24" s="17" t="s">
        <v>2403</v>
      </c>
      <c r="F24" s="17" t="s">
        <v>3167</v>
      </c>
      <c r="G24" s="17" t="s">
        <v>2530</v>
      </c>
      <c r="H24" s="21">
        <v>4</v>
      </c>
      <c r="I24" s="21">
        <v>64</v>
      </c>
      <c r="J24" s="21">
        <v>0</v>
      </c>
    </row>
    <row r="25" spans="1:10" ht="15.75" customHeight="1">
      <c r="A25" s="10">
        <f t="shared" si="0"/>
        <v>9</v>
      </c>
      <c r="B25" s="12" t="s">
        <v>2851</v>
      </c>
      <c r="C25" s="12" t="s">
        <v>2496</v>
      </c>
      <c r="D25" s="18" t="s">
        <v>2342</v>
      </c>
      <c r="E25" s="18" t="s">
        <v>792</v>
      </c>
      <c r="F25" s="18" t="s">
        <v>3168</v>
      </c>
      <c r="G25" s="18" t="s">
        <v>2719</v>
      </c>
      <c r="H25" s="22">
        <v>6</v>
      </c>
      <c r="I25" s="22">
        <v>77</v>
      </c>
      <c r="J25" s="22">
        <v>1</v>
      </c>
    </row>
    <row r="26" spans="1:10" ht="15.75" customHeight="1">
      <c r="A26" s="10">
        <f t="shared" si="0"/>
        <v>8</v>
      </c>
      <c r="B26" s="11" t="s">
        <v>2654</v>
      </c>
      <c r="C26" s="11" t="s">
        <v>2496</v>
      </c>
      <c r="D26" s="17">
        <v>0</v>
      </c>
      <c r="E26" s="17" t="s">
        <v>2355</v>
      </c>
      <c r="F26" s="17" t="s">
        <v>2700</v>
      </c>
      <c r="G26" s="17" t="s">
        <v>2523</v>
      </c>
      <c r="H26" s="21">
        <v>5</v>
      </c>
      <c r="I26" s="21">
        <v>49</v>
      </c>
      <c r="J26" s="21">
        <v>1</v>
      </c>
    </row>
    <row r="27" spans="1:10" ht="15.75" customHeight="1">
      <c r="A27" s="10">
        <f t="shared" si="0"/>
        <v>7</v>
      </c>
      <c r="B27" s="12" t="s">
        <v>2656</v>
      </c>
      <c r="C27" s="12" t="s">
        <v>2496</v>
      </c>
      <c r="D27" s="18">
        <v>0</v>
      </c>
      <c r="E27" s="18" t="s">
        <v>2377</v>
      </c>
      <c r="F27" s="18" t="s">
        <v>2700</v>
      </c>
      <c r="G27" s="18" t="s">
        <v>2597</v>
      </c>
      <c r="H27" s="22">
        <v>3</v>
      </c>
      <c r="I27" s="22">
        <v>50</v>
      </c>
      <c r="J27" s="22">
        <v>2</v>
      </c>
    </row>
    <row r="28" spans="1:10" ht="15.75" customHeight="1">
      <c r="A28" s="10">
        <f t="shared" si="0"/>
        <v>6</v>
      </c>
      <c r="B28" s="11" t="s">
        <v>2659</v>
      </c>
      <c r="C28" s="11" t="s">
        <v>2496</v>
      </c>
      <c r="D28" s="17">
        <v>0</v>
      </c>
      <c r="E28" s="17" t="s">
        <v>2370</v>
      </c>
      <c r="F28" s="17" t="s">
        <v>3169</v>
      </c>
      <c r="G28" s="17" t="s">
        <v>2571</v>
      </c>
      <c r="H28" s="21">
        <v>3</v>
      </c>
      <c r="I28" s="21">
        <v>56</v>
      </c>
      <c r="J28" s="21">
        <v>0</v>
      </c>
    </row>
    <row r="29" spans="1:10" ht="15.75" customHeight="1">
      <c r="A29" s="10">
        <f t="shared" si="0"/>
        <v>5</v>
      </c>
      <c r="B29" s="12" t="s">
        <v>2853</v>
      </c>
      <c r="C29" s="12" t="s">
        <v>2496</v>
      </c>
      <c r="D29" s="18" t="s">
        <v>2342</v>
      </c>
      <c r="E29" s="18" t="s">
        <v>2415</v>
      </c>
      <c r="F29" s="18" t="s">
        <v>3029</v>
      </c>
      <c r="G29" s="18" t="s">
        <v>2567</v>
      </c>
      <c r="H29" s="22">
        <v>6</v>
      </c>
      <c r="I29" s="22">
        <v>110</v>
      </c>
      <c r="J29" s="22">
        <v>0</v>
      </c>
    </row>
    <row r="30" spans="1:10" ht="15.75" customHeight="1">
      <c r="A30" s="10">
        <f t="shared" si="0"/>
        <v>4</v>
      </c>
      <c r="B30" s="11" t="s">
        <v>2661</v>
      </c>
      <c r="C30" s="11" t="s">
        <v>2496</v>
      </c>
      <c r="D30" s="17" t="s">
        <v>2342</v>
      </c>
      <c r="E30" s="17" t="s">
        <v>2440</v>
      </c>
      <c r="F30" s="17" t="s">
        <v>3170</v>
      </c>
      <c r="G30" s="17" t="s">
        <v>2567</v>
      </c>
      <c r="H30" s="21">
        <v>10</v>
      </c>
      <c r="I30" s="21">
        <v>181</v>
      </c>
      <c r="J30" s="21">
        <v>2</v>
      </c>
    </row>
    <row r="31" spans="1:10" ht="15.75" customHeight="1">
      <c r="A31" s="10">
        <f t="shared" si="0"/>
        <v>3</v>
      </c>
      <c r="B31" s="12" t="s">
        <v>2663</v>
      </c>
      <c r="C31" s="12" t="s">
        <v>2496</v>
      </c>
      <c r="D31" s="18">
        <v>0</v>
      </c>
      <c r="E31" s="18" t="s">
        <v>2415</v>
      </c>
      <c r="F31" s="18" t="s">
        <v>3030</v>
      </c>
      <c r="G31" s="18" t="s">
        <v>2637</v>
      </c>
      <c r="H31" s="22">
        <v>3</v>
      </c>
      <c r="I31" s="22">
        <v>46</v>
      </c>
      <c r="J31" s="22">
        <v>0</v>
      </c>
    </row>
    <row r="32" spans="1:10" ht="15.75" customHeight="1">
      <c r="A32" s="10">
        <f t="shared" si="0"/>
        <v>2</v>
      </c>
      <c r="B32" s="11" t="s">
        <v>2896</v>
      </c>
      <c r="C32" s="11" t="s">
        <v>2496</v>
      </c>
      <c r="D32" s="17" t="s">
        <v>2342</v>
      </c>
      <c r="E32" s="17" t="s">
        <v>2395</v>
      </c>
      <c r="F32" s="17" t="s">
        <v>2801</v>
      </c>
      <c r="G32" s="17" t="s">
        <v>2753</v>
      </c>
      <c r="H32" s="21">
        <v>6</v>
      </c>
      <c r="I32" s="21">
        <v>119</v>
      </c>
      <c r="J32" s="21">
        <v>0</v>
      </c>
    </row>
    <row r="33" spans="1:10" ht="15.75" customHeight="1">
      <c r="A33" s="10">
        <f t="shared" si="0"/>
        <v>1</v>
      </c>
      <c r="B33" s="12" t="s">
        <v>2665</v>
      </c>
      <c r="C33" s="12" t="s">
        <v>2496</v>
      </c>
      <c r="D33" s="18" t="s">
        <v>2342</v>
      </c>
      <c r="E33" s="18" t="s">
        <v>2403</v>
      </c>
      <c r="F33" s="18" t="s">
        <v>3160</v>
      </c>
      <c r="G33" s="18" t="s">
        <v>2523</v>
      </c>
      <c r="H33" s="22">
        <v>1</v>
      </c>
      <c r="I33" s="22">
        <v>3</v>
      </c>
      <c r="J33" s="22">
        <v>1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280">
    <outlinePr summaryBelow="0" summaryRight="0"/>
  </sheetPr>
  <dimension ref="A1:Q1002"/>
  <sheetViews>
    <sheetView workbookViewId="0">
      <selection activeCell="L3" sqref="L3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11.5</v>
      </c>
      <c r="I2" s="5">
        <v>58.5</v>
      </c>
      <c r="J2" s="5">
        <v>0.5</v>
      </c>
      <c r="K2" s="2">
        <v>1.5</v>
      </c>
      <c r="L2" s="2">
        <v>11.5</v>
      </c>
      <c r="M2" s="2">
        <v>0.5</v>
      </c>
      <c r="N2" s="5">
        <v>100.5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0.4</v>
      </c>
      <c r="I3" s="7">
        <f t="shared" si="1"/>
        <v>0.4</v>
      </c>
      <c r="J3" s="7">
        <f t="shared" si="1"/>
        <v>0.5</v>
      </c>
      <c r="K3" s="7">
        <f t="shared" si="1"/>
        <v>0.7</v>
      </c>
      <c r="L3" s="7">
        <f t="shared" si="1"/>
        <v>0.8</v>
      </c>
      <c r="M3" s="7">
        <f t="shared" si="1"/>
        <v>0.9</v>
      </c>
      <c r="N3" s="7">
        <f t="shared" si="1"/>
        <v>0.7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O4" si="2">IF(H3&gt;0.5, 100/(1-1/H3),100/H3-100)</f>
        <v>150</v>
      </c>
      <c r="I4" s="8">
        <f t="shared" si="2"/>
        <v>150</v>
      </c>
      <c r="J4" s="8">
        <f t="shared" si="2"/>
        <v>100</v>
      </c>
      <c r="K4" s="8">
        <f t="shared" si="2"/>
        <v>-233.33333333333331</v>
      </c>
      <c r="L4" s="8">
        <f t="shared" si="2"/>
        <v>-400</v>
      </c>
      <c r="M4" s="8">
        <f t="shared" si="2"/>
        <v>-899.99999999999955</v>
      </c>
      <c r="N4" s="8">
        <f t="shared" si="2"/>
        <v>-233.33333333333331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0.25</v>
      </c>
      <c r="I5" s="7">
        <f t="shared" si="3"/>
        <v>0.5</v>
      </c>
      <c r="J5" s="7">
        <f t="shared" si="3"/>
        <v>0.5</v>
      </c>
      <c r="K5" s="7">
        <f t="shared" si="3"/>
        <v>0.75</v>
      </c>
      <c r="L5" s="7">
        <f t="shared" si="3"/>
        <v>0.75</v>
      </c>
      <c r="M5" s="7">
        <f t="shared" si="3"/>
        <v>1</v>
      </c>
      <c r="N5" s="7">
        <f t="shared" si="3"/>
        <v>0.75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>
        <f t="shared" ref="H6:O6" si="4">IF(H5&gt;0.5, 100/(1-1/H5),100/H5-100)</f>
        <v>300</v>
      </c>
      <c r="I6" s="8">
        <f t="shared" si="4"/>
        <v>100</v>
      </c>
      <c r="J6" s="8">
        <f t="shared" si="4"/>
        <v>100</v>
      </c>
      <c r="K6" s="8">
        <f t="shared" si="4"/>
        <v>-300.00000000000006</v>
      </c>
      <c r="L6" s="8">
        <f t="shared" si="4"/>
        <v>-300.00000000000006</v>
      </c>
      <c r="M6" s="8" t="e">
        <f t="shared" si="4"/>
        <v>#DIV/0!</v>
      </c>
      <c r="N6" s="8">
        <f t="shared" si="4"/>
        <v>-300.00000000000006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0.5</v>
      </c>
      <c r="I7" s="7">
        <f t="shared" si="5"/>
        <v>0.33333333333333331</v>
      </c>
      <c r="J7" s="7">
        <f t="shared" si="5"/>
        <v>0.5</v>
      </c>
      <c r="K7" s="7">
        <f t="shared" si="5"/>
        <v>0.66666666666666663</v>
      </c>
      <c r="L7" s="7">
        <f t="shared" si="5"/>
        <v>0.83333333333333337</v>
      </c>
      <c r="M7" s="7">
        <f t="shared" si="5"/>
        <v>0.83333333333333337</v>
      </c>
      <c r="N7" s="7">
        <f t="shared" si="5"/>
        <v>0.66666666666666663</v>
      </c>
      <c r="O7" s="7">
        <f t="shared" si="5"/>
        <v>1</v>
      </c>
    </row>
    <row r="8" spans="1:17" ht="15.75" customHeight="1">
      <c r="A8" s="1"/>
      <c r="B8" t="s">
        <v>145</v>
      </c>
      <c r="F8" s="8"/>
      <c r="G8" s="3" t="s">
        <v>2318</v>
      </c>
      <c r="H8" s="8">
        <f t="shared" ref="H8:O8" si="6">IF(H7&gt;0.5, 100/(1-1/H7),100/H7-100)</f>
        <v>100</v>
      </c>
      <c r="I8" s="8">
        <f t="shared" si="6"/>
        <v>200</v>
      </c>
      <c r="J8" s="8">
        <f t="shared" si="6"/>
        <v>100</v>
      </c>
      <c r="K8" s="8">
        <f t="shared" si="6"/>
        <v>-200</v>
      </c>
      <c r="L8" s="8">
        <f t="shared" si="6"/>
        <v>-500.00000000000011</v>
      </c>
      <c r="M8" s="8">
        <f t="shared" si="6"/>
        <v>-500.00000000000011</v>
      </c>
      <c r="N8" s="8">
        <f t="shared" si="6"/>
        <v>-200</v>
      </c>
      <c r="O8" s="8" t="e">
        <f t="shared" si="6"/>
        <v>#DIV/0!</v>
      </c>
    </row>
    <row r="9" spans="1:17" ht="15.75" customHeight="1">
      <c r="A9" s="1"/>
      <c r="B9" s="1" t="s">
        <v>3176</v>
      </c>
      <c r="C9" s="1"/>
      <c r="D9" s="14"/>
      <c r="E9" s="14"/>
      <c r="F9" s="14"/>
      <c r="G9" s="23" t="s">
        <v>2321</v>
      </c>
      <c r="H9" s="24">
        <f>INDEX(espn!$F:$F,MATCH(B8,espn!$A:$A,0),1)</f>
        <v>14</v>
      </c>
      <c r="I9" s="24">
        <f>INDEX(espn!$G:$G,MATCH(B8,espn!$A:$A,0),1)</f>
        <v>62</v>
      </c>
      <c r="J9" s="24"/>
      <c r="K9" s="24">
        <f>INDEX(espn!$I:$I,MATCH(B8,espn!$A:$A,0),1)</f>
        <v>3</v>
      </c>
      <c r="L9" s="24">
        <f>INDEX(espn!$J:$J,MATCH(B8,espn!$A:$A,0),1)</f>
        <v>20</v>
      </c>
      <c r="M9" s="24"/>
      <c r="N9" s="24">
        <f>I9+L9</f>
        <v>82</v>
      </c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22</v>
      </c>
      <c r="B12" s="11" t="s">
        <v>2470</v>
      </c>
      <c r="C12" s="11" t="s">
        <v>2496</v>
      </c>
      <c r="D12" s="17">
        <v>0</v>
      </c>
      <c r="E12" s="17" t="s">
        <v>2403</v>
      </c>
      <c r="F12" s="17" t="s">
        <v>2818</v>
      </c>
      <c r="G12" s="17" t="s">
        <v>2792</v>
      </c>
      <c r="H12" s="21">
        <v>4</v>
      </c>
      <c r="I12" s="21">
        <v>13</v>
      </c>
      <c r="J12" s="21">
        <v>0</v>
      </c>
      <c r="K12" s="21">
        <v>2</v>
      </c>
      <c r="L12" s="21">
        <v>1</v>
      </c>
      <c r="M12" s="21">
        <v>0</v>
      </c>
      <c r="N12" s="21">
        <f t="shared" ref="N12:N43" si="8">L12+I12</f>
        <v>14</v>
      </c>
      <c r="O12">
        <f t="shared" ref="O12:O43" si="9">M12+J12</f>
        <v>0</v>
      </c>
    </row>
    <row r="13" spans="1:17" ht="15.75" customHeight="1">
      <c r="A13" s="10">
        <f t="shared" si="7"/>
        <v>21</v>
      </c>
      <c r="B13" s="12" t="s">
        <v>2471</v>
      </c>
      <c r="C13" s="12" t="s">
        <v>2496</v>
      </c>
      <c r="D13" s="18" t="s">
        <v>2342</v>
      </c>
      <c r="E13" s="18" t="s">
        <v>2415</v>
      </c>
      <c r="F13" s="18" t="s">
        <v>3173</v>
      </c>
      <c r="G13" s="18" t="s">
        <v>2602</v>
      </c>
      <c r="H13" s="22">
        <v>12</v>
      </c>
      <c r="I13" s="22">
        <v>51</v>
      </c>
      <c r="J13" s="22">
        <v>1</v>
      </c>
      <c r="K13" s="22">
        <v>3</v>
      </c>
      <c r="L13" s="22">
        <v>16</v>
      </c>
      <c r="M13" s="22">
        <v>0</v>
      </c>
      <c r="N13" s="21">
        <f t="shared" si="8"/>
        <v>67</v>
      </c>
      <c r="O13">
        <f t="shared" si="9"/>
        <v>1</v>
      </c>
    </row>
    <row r="14" spans="1:17" ht="15.75" customHeight="1">
      <c r="A14" s="10">
        <f t="shared" si="7"/>
        <v>20</v>
      </c>
      <c r="B14" s="11" t="s">
        <v>2412</v>
      </c>
      <c r="C14" s="11" t="s">
        <v>2496</v>
      </c>
      <c r="D14" s="17" t="s">
        <v>2342</v>
      </c>
      <c r="E14" s="17" t="s">
        <v>2548</v>
      </c>
      <c r="F14" s="17" t="s">
        <v>3028</v>
      </c>
      <c r="G14" s="17" t="s">
        <v>2552</v>
      </c>
      <c r="H14" s="21">
        <v>6</v>
      </c>
      <c r="I14" s="21">
        <v>8</v>
      </c>
      <c r="J14" s="21">
        <v>0</v>
      </c>
      <c r="K14" s="21">
        <v>0</v>
      </c>
      <c r="L14" s="21">
        <v>0</v>
      </c>
      <c r="M14" s="21">
        <v>0</v>
      </c>
      <c r="N14" s="21">
        <f t="shared" si="8"/>
        <v>8</v>
      </c>
      <c r="O14">
        <f t="shared" si="9"/>
        <v>0</v>
      </c>
    </row>
    <row r="15" spans="1:17" ht="15.75" customHeight="1">
      <c r="A15" s="10">
        <f t="shared" si="7"/>
        <v>19</v>
      </c>
      <c r="B15" s="12" t="s">
        <v>2414</v>
      </c>
      <c r="C15" s="12" t="s">
        <v>2496</v>
      </c>
      <c r="D15" s="18">
        <v>0</v>
      </c>
      <c r="E15" s="18" t="s">
        <v>2420</v>
      </c>
      <c r="F15" s="18" t="s">
        <v>2777</v>
      </c>
      <c r="G15" s="18" t="s">
        <v>2614</v>
      </c>
      <c r="H15" s="22">
        <v>11</v>
      </c>
      <c r="I15" s="22">
        <v>36</v>
      </c>
      <c r="J15" s="22">
        <v>0</v>
      </c>
      <c r="K15" s="22">
        <v>4</v>
      </c>
      <c r="L15" s="22">
        <v>23</v>
      </c>
      <c r="M15" s="22">
        <v>0</v>
      </c>
      <c r="N15" s="21">
        <f t="shared" si="8"/>
        <v>59</v>
      </c>
      <c r="O15">
        <f t="shared" si="9"/>
        <v>0</v>
      </c>
    </row>
    <row r="16" spans="1:17" ht="15.75" customHeight="1">
      <c r="A16" s="10">
        <f t="shared" si="7"/>
        <v>18</v>
      </c>
      <c r="B16" s="11" t="s">
        <v>2417</v>
      </c>
      <c r="C16" s="11" t="s">
        <v>2496</v>
      </c>
      <c r="D16" s="17" t="s">
        <v>2342</v>
      </c>
      <c r="E16" s="17" t="s">
        <v>2440</v>
      </c>
      <c r="F16" s="17" t="s">
        <v>3174</v>
      </c>
      <c r="G16" s="17" t="s">
        <v>2450</v>
      </c>
      <c r="H16" s="21">
        <v>11</v>
      </c>
      <c r="I16" s="21">
        <v>23</v>
      </c>
      <c r="J16" s="21">
        <v>0</v>
      </c>
      <c r="K16" s="21">
        <v>1</v>
      </c>
      <c r="L16" s="21">
        <v>26</v>
      </c>
      <c r="M16" s="21">
        <v>0</v>
      </c>
      <c r="N16" s="21">
        <f t="shared" si="8"/>
        <v>49</v>
      </c>
      <c r="O16">
        <f t="shared" si="9"/>
        <v>0</v>
      </c>
    </row>
    <row r="17" spans="1:15" ht="15.75" customHeight="1">
      <c r="A17" s="10">
        <f t="shared" si="7"/>
        <v>17</v>
      </c>
      <c r="B17" s="12" t="s">
        <v>2419</v>
      </c>
      <c r="C17" s="12" t="s">
        <v>2496</v>
      </c>
      <c r="D17" s="18">
        <v>0</v>
      </c>
      <c r="E17" s="18" t="s">
        <v>2574</v>
      </c>
      <c r="F17" s="18" t="s">
        <v>2711</v>
      </c>
      <c r="G17" s="18" t="s">
        <v>2766</v>
      </c>
      <c r="H17" s="22">
        <v>14</v>
      </c>
      <c r="I17" s="22">
        <v>77</v>
      </c>
      <c r="J17" s="22">
        <v>1</v>
      </c>
      <c r="K17" s="22">
        <v>3</v>
      </c>
      <c r="L17" s="22">
        <v>32</v>
      </c>
      <c r="M17" s="22">
        <v>0</v>
      </c>
      <c r="N17" s="21">
        <f t="shared" si="8"/>
        <v>109</v>
      </c>
      <c r="O17">
        <f t="shared" si="9"/>
        <v>1</v>
      </c>
    </row>
    <row r="18" spans="1:15" ht="15.75" customHeight="1">
      <c r="A18" s="10">
        <f t="shared" si="7"/>
        <v>16</v>
      </c>
      <c r="B18" s="11" t="s">
        <v>2422</v>
      </c>
      <c r="C18" s="11" t="s">
        <v>2496</v>
      </c>
      <c r="D18" s="17">
        <v>0</v>
      </c>
      <c r="E18" s="17" t="s">
        <v>2415</v>
      </c>
      <c r="F18" s="17" t="s">
        <v>2728</v>
      </c>
      <c r="G18" s="17" t="s">
        <v>2375</v>
      </c>
      <c r="H18" s="21">
        <v>11</v>
      </c>
      <c r="I18" s="21">
        <v>106</v>
      </c>
      <c r="J18" s="21">
        <v>0</v>
      </c>
      <c r="K18" s="21">
        <v>2</v>
      </c>
      <c r="L18" s="21">
        <v>10</v>
      </c>
      <c r="M18" s="21">
        <v>0</v>
      </c>
      <c r="N18" s="21">
        <f t="shared" si="8"/>
        <v>116</v>
      </c>
      <c r="O18">
        <f t="shared" si="9"/>
        <v>0</v>
      </c>
    </row>
    <row r="19" spans="1:15" ht="15.75" customHeight="1">
      <c r="A19" s="10">
        <f t="shared" si="7"/>
        <v>15</v>
      </c>
      <c r="B19" s="12" t="s">
        <v>2639</v>
      </c>
      <c r="C19" s="12" t="s">
        <v>2496</v>
      </c>
      <c r="D19" s="18" t="s">
        <v>2342</v>
      </c>
      <c r="E19" s="18" t="s">
        <v>2403</v>
      </c>
      <c r="F19" s="18" t="s">
        <v>3164</v>
      </c>
      <c r="G19" s="18" t="s">
        <v>2609</v>
      </c>
      <c r="H19" s="22">
        <v>17</v>
      </c>
      <c r="I19" s="22">
        <v>66</v>
      </c>
      <c r="J19" s="22">
        <v>0</v>
      </c>
      <c r="K19" s="22">
        <v>2</v>
      </c>
      <c r="L19" s="22">
        <v>16</v>
      </c>
      <c r="M19" s="22">
        <v>0</v>
      </c>
      <c r="N19" s="21">
        <f t="shared" si="8"/>
        <v>82</v>
      </c>
      <c r="O19">
        <f t="shared" si="9"/>
        <v>0</v>
      </c>
    </row>
    <row r="20" spans="1:15" ht="15.75" customHeight="1">
      <c r="A20" s="10">
        <f t="shared" si="7"/>
        <v>14</v>
      </c>
      <c r="B20" s="11" t="s">
        <v>2641</v>
      </c>
      <c r="C20" s="11" t="s">
        <v>2496</v>
      </c>
      <c r="D20" s="17">
        <v>0</v>
      </c>
      <c r="E20" s="17" t="s">
        <v>792</v>
      </c>
      <c r="F20" s="17" t="s">
        <v>2848</v>
      </c>
      <c r="G20" s="17" t="s">
        <v>2444</v>
      </c>
      <c r="H20" s="21">
        <v>7</v>
      </c>
      <c r="I20" s="21">
        <v>23</v>
      </c>
      <c r="J20" s="21">
        <v>1</v>
      </c>
      <c r="K20" s="21">
        <v>2</v>
      </c>
      <c r="L20" s="21">
        <v>4</v>
      </c>
      <c r="M20" s="21">
        <v>0</v>
      </c>
      <c r="N20" s="21">
        <f t="shared" si="8"/>
        <v>27</v>
      </c>
      <c r="O20">
        <f t="shared" si="9"/>
        <v>1</v>
      </c>
    </row>
    <row r="21" spans="1:15" ht="15.75" customHeight="1">
      <c r="A21" s="10">
        <f t="shared" si="7"/>
        <v>13</v>
      </c>
      <c r="B21" s="12" t="s">
        <v>2642</v>
      </c>
      <c r="C21" s="12" t="s">
        <v>2496</v>
      </c>
      <c r="D21" s="18" t="s">
        <v>2342</v>
      </c>
      <c r="E21" s="18" t="s">
        <v>2391</v>
      </c>
      <c r="F21" s="18" t="s">
        <v>2866</v>
      </c>
      <c r="G21" s="18" t="s">
        <v>2766</v>
      </c>
      <c r="H21" s="22">
        <v>13</v>
      </c>
      <c r="I21" s="22">
        <v>53</v>
      </c>
      <c r="J21" s="22">
        <v>0</v>
      </c>
      <c r="K21" s="22">
        <v>2</v>
      </c>
      <c r="L21" s="22">
        <v>20</v>
      </c>
      <c r="M21" s="22">
        <v>0</v>
      </c>
      <c r="N21" s="21">
        <f t="shared" si="8"/>
        <v>73</v>
      </c>
      <c r="O21">
        <f t="shared" si="9"/>
        <v>0</v>
      </c>
    </row>
    <row r="22" spans="1:15" ht="15.75" customHeight="1">
      <c r="A22" s="10">
        <f t="shared" si="7"/>
        <v>12</v>
      </c>
      <c r="B22" s="11" t="s">
        <v>2644</v>
      </c>
      <c r="C22" s="11" t="s">
        <v>2496</v>
      </c>
      <c r="D22" s="17">
        <v>0</v>
      </c>
      <c r="E22" s="17" t="s">
        <v>2352</v>
      </c>
      <c r="F22" s="17" t="s">
        <v>2378</v>
      </c>
      <c r="G22" s="17" t="s">
        <v>2502</v>
      </c>
      <c r="H22" s="21">
        <v>20</v>
      </c>
      <c r="I22" s="21">
        <v>111</v>
      </c>
      <c r="J22" s="21">
        <v>0</v>
      </c>
      <c r="K22" s="21">
        <v>6</v>
      </c>
      <c r="L22" s="21">
        <v>17</v>
      </c>
      <c r="M22" s="21">
        <v>0</v>
      </c>
      <c r="N22" s="21">
        <f t="shared" si="8"/>
        <v>128</v>
      </c>
      <c r="O22">
        <f t="shared" si="9"/>
        <v>0</v>
      </c>
    </row>
    <row r="23" spans="1:15" ht="15.75" customHeight="1">
      <c r="A23" s="10">
        <f t="shared" si="7"/>
        <v>11</v>
      </c>
      <c r="B23" s="12" t="s">
        <v>2646</v>
      </c>
      <c r="C23" s="12" t="s">
        <v>2496</v>
      </c>
      <c r="D23" s="18" t="s">
        <v>2342</v>
      </c>
      <c r="E23" s="18" t="s">
        <v>2387</v>
      </c>
      <c r="F23" s="18" t="s">
        <v>2531</v>
      </c>
      <c r="G23" s="18" t="s">
        <v>2565</v>
      </c>
      <c r="H23" s="22">
        <v>17</v>
      </c>
      <c r="I23" s="22">
        <v>106</v>
      </c>
      <c r="J23" s="22">
        <v>0</v>
      </c>
      <c r="K23" s="22">
        <v>3</v>
      </c>
      <c r="L23" s="22">
        <v>19</v>
      </c>
      <c r="M23" s="22">
        <v>0</v>
      </c>
      <c r="N23" s="21">
        <f t="shared" si="8"/>
        <v>125</v>
      </c>
      <c r="O23">
        <f t="shared" si="9"/>
        <v>0</v>
      </c>
    </row>
    <row r="24" spans="1:15" ht="15.75" customHeight="1">
      <c r="A24" s="10">
        <f t="shared" si="7"/>
        <v>10</v>
      </c>
      <c r="B24" s="11" t="s">
        <v>2649</v>
      </c>
      <c r="C24" s="11" t="s">
        <v>2496</v>
      </c>
      <c r="D24" s="17">
        <v>0</v>
      </c>
      <c r="E24" s="17" t="s">
        <v>2359</v>
      </c>
      <c r="F24" s="17" t="s">
        <v>2670</v>
      </c>
      <c r="G24" s="17" t="s">
        <v>2389</v>
      </c>
      <c r="H24" s="21">
        <v>23</v>
      </c>
      <c r="I24" s="21">
        <v>113</v>
      </c>
      <c r="J24" s="21">
        <v>2</v>
      </c>
      <c r="K24" s="21">
        <v>2</v>
      </c>
      <c r="L24" s="21">
        <v>8</v>
      </c>
      <c r="M24" s="21">
        <v>0</v>
      </c>
      <c r="N24" s="21">
        <f t="shared" si="8"/>
        <v>121</v>
      </c>
      <c r="O24">
        <f t="shared" si="9"/>
        <v>2</v>
      </c>
    </row>
    <row r="25" spans="1:15" ht="15.75" customHeight="1">
      <c r="A25" s="10">
        <f t="shared" si="7"/>
        <v>9</v>
      </c>
      <c r="B25" s="12" t="s">
        <v>2888</v>
      </c>
      <c r="C25" s="12" t="s">
        <v>2496</v>
      </c>
      <c r="D25" s="18" t="s">
        <v>2342</v>
      </c>
      <c r="E25" s="18" t="s">
        <v>2647</v>
      </c>
      <c r="F25" s="18" t="s">
        <v>3165</v>
      </c>
      <c r="G25" s="18" t="s">
        <v>2505</v>
      </c>
      <c r="H25" s="22">
        <v>13</v>
      </c>
      <c r="I25" s="22">
        <v>34</v>
      </c>
      <c r="J25" s="22">
        <v>1</v>
      </c>
      <c r="K25" s="22">
        <v>1</v>
      </c>
      <c r="L25" s="22">
        <v>2</v>
      </c>
      <c r="M25" s="22">
        <v>0</v>
      </c>
      <c r="N25" s="21">
        <f t="shared" si="8"/>
        <v>36</v>
      </c>
      <c r="O25">
        <f t="shared" si="9"/>
        <v>1</v>
      </c>
    </row>
    <row r="26" spans="1:15" ht="15.75" customHeight="1">
      <c r="A26" s="10">
        <f t="shared" si="7"/>
        <v>8</v>
      </c>
      <c r="B26" s="11" t="s">
        <v>2651</v>
      </c>
      <c r="C26" s="11" t="s">
        <v>2496</v>
      </c>
      <c r="D26" s="17" t="s">
        <v>2342</v>
      </c>
      <c r="E26" s="17" t="s">
        <v>287</v>
      </c>
      <c r="F26" s="17" t="s">
        <v>3166</v>
      </c>
      <c r="G26" s="17" t="s">
        <v>2538</v>
      </c>
      <c r="H26" s="21">
        <v>7</v>
      </c>
      <c r="I26" s="21">
        <v>23</v>
      </c>
      <c r="J26" s="21">
        <v>0</v>
      </c>
      <c r="K26" s="21">
        <v>4</v>
      </c>
      <c r="L26" s="21">
        <v>23</v>
      </c>
      <c r="M26" s="21">
        <v>0</v>
      </c>
      <c r="N26" s="21">
        <f t="shared" si="8"/>
        <v>46</v>
      </c>
      <c r="O26">
        <f t="shared" si="9"/>
        <v>0</v>
      </c>
    </row>
    <row r="27" spans="1:15" ht="15.75" customHeight="1">
      <c r="A27" s="10">
        <f t="shared" si="7"/>
        <v>7</v>
      </c>
      <c r="B27" s="12" t="s">
        <v>2653</v>
      </c>
      <c r="C27" s="12" t="s">
        <v>2496</v>
      </c>
      <c r="D27" s="18">
        <v>0</v>
      </c>
      <c r="E27" s="18" t="s">
        <v>2403</v>
      </c>
      <c r="F27" s="18" t="s">
        <v>3167</v>
      </c>
      <c r="G27" s="18" t="s">
        <v>2683</v>
      </c>
      <c r="H27" s="22">
        <v>3</v>
      </c>
      <c r="I27" s="22">
        <v>9</v>
      </c>
      <c r="J27" s="22">
        <v>0</v>
      </c>
      <c r="K27" s="22">
        <v>3</v>
      </c>
      <c r="L27" s="22">
        <v>9</v>
      </c>
      <c r="M27" s="22">
        <v>0</v>
      </c>
      <c r="N27" s="21">
        <f t="shared" si="8"/>
        <v>18</v>
      </c>
      <c r="O27">
        <f t="shared" si="9"/>
        <v>0</v>
      </c>
    </row>
    <row r="28" spans="1:15" ht="15.75" customHeight="1">
      <c r="A28" s="10">
        <f t="shared" si="7"/>
        <v>6</v>
      </c>
      <c r="B28" s="11" t="s">
        <v>2851</v>
      </c>
      <c r="C28" s="11" t="s">
        <v>2496</v>
      </c>
      <c r="D28" s="17" t="s">
        <v>2342</v>
      </c>
      <c r="E28" s="17" t="s">
        <v>792</v>
      </c>
      <c r="F28" s="17" t="s">
        <v>3168</v>
      </c>
      <c r="G28" s="17" t="s">
        <v>2580</v>
      </c>
      <c r="H28" s="21">
        <v>23</v>
      </c>
      <c r="I28" s="21">
        <v>192</v>
      </c>
      <c r="J28" s="21">
        <v>1</v>
      </c>
      <c r="K28" s="21">
        <v>1</v>
      </c>
      <c r="L28" s="21">
        <v>6</v>
      </c>
      <c r="M28" s="21">
        <v>0</v>
      </c>
      <c r="N28" s="21">
        <f t="shared" si="8"/>
        <v>198</v>
      </c>
      <c r="O28">
        <f t="shared" si="9"/>
        <v>1</v>
      </c>
    </row>
    <row r="29" spans="1:15" ht="15.75" customHeight="1">
      <c r="A29" s="10">
        <f t="shared" si="7"/>
        <v>5</v>
      </c>
      <c r="B29" s="12" t="s">
        <v>2654</v>
      </c>
      <c r="C29" s="12" t="s">
        <v>2496</v>
      </c>
      <c r="D29" s="18">
        <v>0</v>
      </c>
      <c r="E29" s="18" t="s">
        <v>2355</v>
      </c>
      <c r="F29" s="18" t="s">
        <v>2700</v>
      </c>
      <c r="G29" s="18" t="s">
        <v>2858</v>
      </c>
      <c r="H29" s="22">
        <v>10</v>
      </c>
      <c r="I29" s="22">
        <v>24</v>
      </c>
      <c r="J29" s="22">
        <v>0</v>
      </c>
      <c r="K29" s="22">
        <v>0</v>
      </c>
      <c r="L29" s="22">
        <v>0</v>
      </c>
      <c r="M29" s="22">
        <v>0</v>
      </c>
      <c r="N29" s="21">
        <f t="shared" si="8"/>
        <v>24</v>
      </c>
      <c r="O29">
        <f t="shared" si="9"/>
        <v>0</v>
      </c>
    </row>
    <row r="30" spans="1:15" ht="15.75" customHeight="1">
      <c r="A30" s="10">
        <f t="shared" si="7"/>
        <v>4</v>
      </c>
      <c r="B30" s="11" t="s">
        <v>2656</v>
      </c>
      <c r="C30" s="11" t="s">
        <v>2496</v>
      </c>
      <c r="D30" s="17">
        <v>0</v>
      </c>
      <c r="E30" s="17" t="s">
        <v>2377</v>
      </c>
      <c r="F30" s="17" t="s">
        <v>2700</v>
      </c>
      <c r="G30" s="17" t="s">
        <v>2858</v>
      </c>
      <c r="H30" s="21">
        <v>9</v>
      </c>
      <c r="I30" s="21">
        <v>66</v>
      </c>
      <c r="J30" s="21">
        <v>0</v>
      </c>
      <c r="K30" s="21">
        <v>1</v>
      </c>
      <c r="L30" s="21">
        <v>37</v>
      </c>
      <c r="M30" s="21">
        <v>1</v>
      </c>
      <c r="N30" s="21">
        <f t="shared" si="8"/>
        <v>103</v>
      </c>
      <c r="O30">
        <f t="shared" si="9"/>
        <v>1</v>
      </c>
    </row>
    <row r="31" spans="1:15" ht="15.75" customHeight="1">
      <c r="A31" s="10">
        <f t="shared" si="7"/>
        <v>3</v>
      </c>
      <c r="B31" s="12" t="s">
        <v>2659</v>
      </c>
      <c r="C31" s="12" t="s">
        <v>2496</v>
      </c>
      <c r="D31" s="18">
        <v>0</v>
      </c>
      <c r="E31" s="18" t="s">
        <v>2370</v>
      </c>
      <c r="F31" s="18" t="s">
        <v>3169</v>
      </c>
      <c r="G31" s="18" t="s">
        <v>2569</v>
      </c>
      <c r="H31" s="22">
        <v>18</v>
      </c>
      <c r="I31" s="22">
        <v>80</v>
      </c>
      <c r="J31" s="22">
        <v>1</v>
      </c>
      <c r="K31" s="22">
        <v>1</v>
      </c>
      <c r="L31" s="22">
        <v>4</v>
      </c>
      <c r="M31" s="22">
        <v>0</v>
      </c>
      <c r="N31" s="21">
        <f t="shared" si="8"/>
        <v>84</v>
      </c>
      <c r="O31">
        <f t="shared" si="9"/>
        <v>1</v>
      </c>
    </row>
    <row r="32" spans="1:15" ht="15.75" customHeight="1">
      <c r="A32" s="10">
        <f t="shared" si="7"/>
        <v>2</v>
      </c>
      <c r="B32" s="11" t="s">
        <v>2663</v>
      </c>
      <c r="C32" s="11" t="s">
        <v>2496</v>
      </c>
      <c r="D32" s="17">
        <v>0</v>
      </c>
      <c r="E32" s="17" t="s">
        <v>2415</v>
      </c>
      <c r="F32" s="17" t="s">
        <v>3030</v>
      </c>
      <c r="G32" s="17" t="s">
        <v>2508</v>
      </c>
      <c r="H32" s="21">
        <v>12</v>
      </c>
      <c r="I32" s="21">
        <v>78</v>
      </c>
      <c r="J32" s="21">
        <v>1</v>
      </c>
      <c r="K32" s="21">
        <v>0</v>
      </c>
      <c r="L32" s="21">
        <v>0</v>
      </c>
      <c r="M32" s="21">
        <v>0</v>
      </c>
      <c r="N32" s="21">
        <f t="shared" si="8"/>
        <v>78</v>
      </c>
      <c r="O32">
        <f t="shared" si="9"/>
        <v>1</v>
      </c>
    </row>
    <row r="33" spans="1:15" ht="15.75" customHeight="1">
      <c r="A33" s="10">
        <f t="shared" si="7"/>
        <v>1</v>
      </c>
      <c r="B33" s="12" t="s">
        <v>2665</v>
      </c>
      <c r="C33" s="12" t="s">
        <v>2496</v>
      </c>
      <c r="D33" s="18" t="s">
        <v>2342</v>
      </c>
      <c r="E33" s="18" t="s">
        <v>2403</v>
      </c>
      <c r="F33" s="18" t="s">
        <v>3160</v>
      </c>
      <c r="G33" s="18" t="s">
        <v>2364</v>
      </c>
      <c r="H33" s="22">
        <v>13</v>
      </c>
      <c r="I33" s="22">
        <v>62</v>
      </c>
      <c r="J33" s="22">
        <v>0</v>
      </c>
      <c r="K33" s="22">
        <v>0</v>
      </c>
      <c r="L33" s="22">
        <v>0</v>
      </c>
      <c r="M33" s="22">
        <v>0</v>
      </c>
      <c r="N33" s="21">
        <f t="shared" si="8"/>
        <v>62</v>
      </c>
      <c r="O33">
        <f t="shared" si="9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3171">
    <outlinePr summaryBelow="0" summaryRight="0"/>
  </sheetPr>
  <dimension ref="A1:Q1002"/>
  <sheetViews>
    <sheetView workbookViewId="0">
      <selection activeCell="I2" sqref="I2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2.5</v>
      </c>
      <c r="I2" s="2">
        <v>30.5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0.8</v>
      </c>
      <c r="I3" s="7">
        <f>COUNTIFS($A$12:$A$99,"&lt;="&amp;$B$2,$H$12:$H$99,"&gt;-1",I12:I99,"&lt;"&amp;I$2)/COUNTIFS($H$12:$H$99,"&gt;-1",$A$12:$A$99,"&lt;="&amp;$B$2,I$12:I$99,"&lt;&gt;"&amp;I$2)</f>
        <v>0.6</v>
      </c>
      <c r="J3" s="7">
        <f>COUNTIFS($A$12:$A$99,"&lt;="&amp;$B$2,$H$12:$H$99,"&gt;-1",J12:J99,"&lt;"&amp;J$2)/COUNTIFS($H$12:$H$99,"&gt;-1",$A$12:$A$99,"&lt;="&amp;$B$2,J$12:J$99,"&lt;&gt;"&amp;J$2)</f>
        <v>0.6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>IF(H3&gt;0.5, 100/(1-1/H3),100/H3-100)</f>
        <v>-400</v>
      </c>
      <c r="I4" s="8">
        <f>IF(I3&gt;0.5, 100/(1-1/I3),100/I3-100)</f>
        <v>-149.99999999999997</v>
      </c>
      <c r="J4" s="8">
        <f>IF(J3&gt;0.5, 100/(1-1/J3),100/J3-100)</f>
        <v>-149.99999999999997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0.83333333333333337</v>
      </c>
      <c r="I5" s="7">
        <f>COUNTIFS($A$12:$A$99,"&lt;="&amp;$B$2,$H$12:$H$99,"&gt;-1",$D$12:$D$99,"@*",I$12:I$99,"&lt;"&amp;I$2)/COUNTIFS($A$12:$A$99,"&lt;="&amp;$B$2,$H$12:$H$99,"&gt;-1",$D$12:$D$99,"@*",I$12:I$99,"&lt;&gt;"&amp;I$2)</f>
        <v>0.5</v>
      </c>
      <c r="J5" s="7">
        <f>COUNTIFS($A$12:$A$99,"&lt;="&amp;$B$2,$H$12:$H$99,"&gt;-1",$D$12:$D$99,"@*",J$12:J$99,"&lt;"&amp;J$2)/COUNTIFS($A$12:$A$99,"&lt;="&amp;$B$2,$H$12:$H$99,"&gt;-1",$D$12:$D$99,"@*",J$12:J$99,"&lt;&gt;"&amp;J$2)</f>
        <v>0.5</v>
      </c>
    </row>
    <row r="6" spans="1:17" ht="15.75" customHeight="1">
      <c r="A6" s="1"/>
      <c r="D6" s="8"/>
      <c r="G6" s="3" t="s">
        <v>2318</v>
      </c>
      <c r="H6" s="8">
        <f>IF(H5&gt;0.5, 100/(1-1/H5),100/H5-100)</f>
        <v>-500.00000000000011</v>
      </c>
      <c r="I6" s="8">
        <f>IF(I5&gt;0.5, 100/(1-1/I5),100/I5-100)</f>
        <v>100</v>
      </c>
      <c r="J6" s="8">
        <f>IF(J5&gt;0.5, 100/(1-1/J5),100/J5-100)</f>
        <v>100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0.75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0.75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0.75</v>
      </c>
    </row>
    <row r="8" spans="1:17" ht="15.75" customHeight="1">
      <c r="A8" s="1"/>
      <c r="B8" t="s">
        <v>374</v>
      </c>
      <c r="D8" s="8"/>
      <c r="G8" s="3" t="s">
        <v>2318</v>
      </c>
      <c r="H8" s="8">
        <f>IF(H7&gt;0.5, 100/(1-1/H7),100/H7-100)</f>
        <v>-300.00000000000006</v>
      </c>
      <c r="I8" s="8">
        <f>IF(I7&gt;0.5, 100/(1-1/I7),100/I7-100)</f>
        <v>-300.00000000000006</v>
      </c>
      <c r="J8" s="8">
        <f>IF(J7&gt;0.5, 100/(1-1/J7),100/J7-100)</f>
        <v>-300.00000000000006</v>
      </c>
    </row>
    <row r="9" spans="1:17" ht="15.75" customHeight="1">
      <c r="A9" s="1"/>
      <c r="B9" s="1" t="s">
        <v>3177</v>
      </c>
      <c r="C9" s="1"/>
      <c r="D9" s="14"/>
      <c r="E9" s="14"/>
      <c r="F9" s="14"/>
      <c r="G9" s="23" t="s">
        <v>2321</v>
      </c>
      <c r="H9" s="24">
        <f>INDEX(espn!$I:$I,MATCH(B8,espn!$A:$A,0),1)</f>
        <v>3</v>
      </c>
      <c r="I9" s="24">
        <f>INDEX(espn!$J:$J,MATCH(B8,espn!$A:$A,0),1)</f>
        <v>40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2503</v>
      </c>
      <c r="C12" s="11" t="s">
        <v>2347</v>
      </c>
      <c r="D12" s="17">
        <v>0</v>
      </c>
      <c r="E12" s="17" t="s">
        <v>2352</v>
      </c>
      <c r="F12" s="17" t="s">
        <v>3146</v>
      </c>
      <c r="G12" s="17" t="s">
        <v>2594</v>
      </c>
      <c r="H12" s="21">
        <v>1</v>
      </c>
      <c r="I12" s="21">
        <v>25</v>
      </c>
      <c r="J12" s="21">
        <v>0</v>
      </c>
    </row>
    <row r="13" spans="1:17" ht="15.75" customHeight="1">
      <c r="A13" s="10">
        <f t="shared" si="0"/>
        <v>21</v>
      </c>
      <c r="B13" s="12" t="s">
        <v>2506</v>
      </c>
      <c r="C13" s="12" t="s">
        <v>2347</v>
      </c>
      <c r="D13" s="18" t="s">
        <v>2342</v>
      </c>
      <c r="E13" s="18" t="s">
        <v>2377</v>
      </c>
      <c r="F13" s="18" t="s">
        <v>3147</v>
      </c>
      <c r="G13" s="18" t="s">
        <v>2905</v>
      </c>
      <c r="H13" s="22">
        <v>6</v>
      </c>
      <c r="I13" s="22">
        <v>79</v>
      </c>
      <c r="J13" s="22">
        <v>0</v>
      </c>
    </row>
    <row r="14" spans="1:17" ht="15.75" customHeight="1">
      <c r="A14" s="10">
        <f t="shared" si="0"/>
        <v>20</v>
      </c>
      <c r="B14" s="11" t="s">
        <v>2509</v>
      </c>
      <c r="C14" s="11" t="s">
        <v>2347</v>
      </c>
      <c r="D14" s="17" t="s">
        <v>2510</v>
      </c>
      <c r="E14" s="17" t="s">
        <v>2355</v>
      </c>
      <c r="F14" s="17" t="s">
        <v>3148</v>
      </c>
      <c r="G14" s="17" t="s">
        <v>2905</v>
      </c>
      <c r="H14" s="21">
        <v>6</v>
      </c>
      <c r="I14" s="21">
        <v>87</v>
      </c>
      <c r="J14" s="21">
        <v>0</v>
      </c>
    </row>
    <row r="15" spans="1:17" ht="15.75" customHeight="1">
      <c r="A15" s="10">
        <f t="shared" si="0"/>
        <v>19</v>
      </c>
      <c r="B15" s="12" t="s">
        <v>2639</v>
      </c>
      <c r="C15" s="12" t="s">
        <v>2496</v>
      </c>
      <c r="D15" s="18" t="s">
        <v>2342</v>
      </c>
      <c r="E15" s="18" t="s">
        <v>2403</v>
      </c>
      <c r="F15" s="18" t="s">
        <v>3164</v>
      </c>
      <c r="G15" s="18" t="s">
        <v>2619</v>
      </c>
      <c r="H15" s="22">
        <v>2</v>
      </c>
      <c r="I15" s="22">
        <v>11</v>
      </c>
      <c r="J15" s="22">
        <v>0</v>
      </c>
    </row>
    <row r="16" spans="1:17" ht="15.75" customHeight="1">
      <c r="A16" s="10">
        <f t="shared" si="0"/>
        <v>18</v>
      </c>
      <c r="B16" s="11" t="s">
        <v>2641</v>
      </c>
      <c r="C16" s="11" t="s">
        <v>2496</v>
      </c>
      <c r="D16" s="17">
        <v>0</v>
      </c>
      <c r="E16" s="17" t="s">
        <v>792</v>
      </c>
      <c r="F16" s="17" t="s">
        <v>2848</v>
      </c>
      <c r="G16" s="17" t="s">
        <v>2565</v>
      </c>
      <c r="H16" s="21">
        <v>0</v>
      </c>
      <c r="I16" s="21">
        <v>0</v>
      </c>
      <c r="J16" s="21">
        <v>0</v>
      </c>
    </row>
    <row r="17" spans="1:10" ht="15.75" customHeight="1">
      <c r="A17" s="10">
        <f t="shared" si="0"/>
        <v>17</v>
      </c>
      <c r="B17" s="12" t="s">
        <v>2642</v>
      </c>
      <c r="C17" s="12" t="s">
        <v>2496</v>
      </c>
      <c r="D17" s="18" t="s">
        <v>2342</v>
      </c>
      <c r="E17" s="18" t="s">
        <v>2391</v>
      </c>
      <c r="F17" s="18" t="s">
        <v>2866</v>
      </c>
      <c r="G17" s="18" t="s">
        <v>2594</v>
      </c>
      <c r="H17" s="22">
        <v>6</v>
      </c>
      <c r="I17" s="22">
        <v>48</v>
      </c>
      <c r="J17" s="22">
        <v>0</v>
      </c>
    </row>
    <row r="18" spans="1:10" ht="15.75" customHeight="1">
      <c r="A18" s="10">
        <f t="shared" si="0"/>
        <v>16</v>
      </c>
      <c r="B18" s="11" t="s">
        <v>2644</v>
      </c>
      <c r="C18" s="11" t="s">
        <v>2496</v>
      </c>
      <c r="D18" s="17">
        <v>0</v>
      </c>
      <c r="E18" s="17" t="s">
        <v>2352</v>
      </c>
      <c r="F18" s="17" t="s">
        <v>2378</v>
      </c>
      <c r="G18" s="17" t="s">
        <v>2530</v>
      </c>
      <c r="H18" s="21">
        <v>1</v>
      </c>
      <c r="I18" s="21">
        <v>29</v>
      </c>
      <c r="J18" s="21">
        <v>0</v>
      </c>
    </row>
    <row r="19" spans="1:10" ht="15.75" customHeight="1">
      <c r="A19" s="10">
        <f t="shared" si="0"/>
        <v>15</v>
      </c>
      <c r="B19" s="12" t="s">
        <v>2646</v>
      </c>
      <c r="C19" s="12" t="s">
        <v>2496</v>
      </c>
      <c r="D19" s="18" t="s">
        <v>2342</v>
      </c>
      <c r="E19" s="18" t="s">
        <v>2387</v>
      </c>
      <c r="F19" s="18" t="s">
        <v>2531</v>
      </c>
      <c r="G19" s="18" t="s">
        <v>2719</v>
      </c>
      <c r="H19" s="22">
        <v>3</v>
      </c>
      <c r="I19" s="22">
        <v>52</v>
      </c>
      <c r="J19" s="22">
        <v>0</v>
      </c>
    </row>
    <row r="20" spans="1:10" ht="15.75" customHeight="1">
      <c r="A20" s="10">
        <f t="shared" si="0"/>
        <v>14</v>
      </c>
      <c r="B20" s="11" t="s">
        <v>2649</v>
      </c>
      <c r="C20" s="11" t="s">
        <v>2496</v>
      </c>
      <c r="D20" s="17">
        <v>0</v>
      </c>
      <c r="E20" s="17" t="s">
        <v>2359</v>
      </c>
      <c r="F20" s="17" t="s">
        <v>2670</v>
      </c>
      <c r="G20" s="17" t="s">
        <v>2753</v>
      </c>
      <c r="H20" s="21">
        <v>5</v>
      </c>
      <c r="I20" s="21">
        <v>78</v>
      </c>
      <c r="J20" s="21">
        <v>1</v>
      </c>
    </row>
    <row r="21" spans="1:10" ht="15.75" customHeight="1">
      <c r="A21" s="10">
        <f t="shared" si="0"/>
        <v>13</v>
      </c>
      <c r="B21" s="12" t="s">
        <v>2888</v>
      </c>
      <c r="C21" s="12" t="s">
        <v>2496</v>
      </c>
      <c r="D21" s="18" t="s">
        <v>2342</v>
      </c>
      <c r="E21" s="18" t="s">
        <v>2647</v>
      </c>
      <c r="F21" s="18" t="s">
        <v>3165</v>
      </c>
      <c r="G21" s="18" t="s">
        <v>2571</v>
      </c>
      <c r="H21" s="22">
        <v>5</v>
      </c>
      <c r="I21" s="22">
        <v>62</v>
      </c>
      <c r="J21" s="22">
        <v>1</v>
      </c>
    </row>
    <row r="22" spans="1:10" ht="15.75" customHeight="1">
      <c r="A22" s="10">
        <f t="shared" si="0"/>
        <v>12</v>
      </c>
      <c r="B22" s="11" t="s">
        <v>2651</v>
      </c>
      <c r="C22" s="11" t="s">
        <v>2496</v>
      </c>
      <c r="D22" s="17" t="s">
        <v>2342</v>
      </c>
      <c r="E22" s="17" t="s">
        <v>287</v>
      </c>
      <c r="F22" s="17" t="s">
        <v>3166</v>
      </c>
      <c r="G22" s="17" t="s">
        <v>2464</v>
      </c>
      <c r="H22" s="21">
        <v>4</v>
      </c>
      <c r="I22" s="21">
        <v>41</v>
      </c>
      <c r="J22" s="21">
        <v>1</v>
      </c>
    </row>
    <row r="23" spans="1:10" ht="15.75" customHeight="1">
      <c r="A23" s="10">
        <f t="shared" si="0"/>
        <v>11</v>
      </c>
      <c r="B23" s="12" t="s">
        <v>2653</v>
      </c>
      <c r="C23" s="12" t="s">
        <v>2496</v>
      </c>
      <c r="D23" s="18">
        <v>0</v>
      </c>
      <c r="E23" s="18" t="s">
        <v>2403</v>
      </c>
      <c r="F23" s="18" t="s">
        <v>3167</v>
      </c>
      <c r="G23" s="18" t="s">
        <v>2508</v>
      </c>
      <c r="H23" s="22">
        <v>1</v>
      </c>
      <c r="I23" s="22">
        <v>2</v>
      </c>
      <c r="J23" s="22">
        <v>0</v>
      </c>
    </row>
    <row r="24" spans="1:10" ht="15.75" customHeight="1">
      <c r="A24" s="10">
        <f t="shared" si="0"/>
        <v>10</v>
      </c>
      <c r="B24" s="11" t="s">
        <v>2851</v>
      </c>
      <c r="C24" s="11" t="s">
        <v>2496</v>
      </c>
      <c r="D24" s="17" t="s">
        <v>2342</v>
      </c>
      <c r="E24" s="17" t="s">
        <v>792</v>
      </c>
      <c r="F24" s="17" t="s">
        <v>3168</v>
      </c>
      <c r="G24" s="17" t="s">
        <v>2567</v>
      </c>
      <c r="H24" s="21">
        <v>2</v>
      </c>
      <c r="I24" s="21">
        <v>51</v>
      </c>
      <c r="J24" s="21">
        <v>1</v>
      </c>
    </row>
    <row r="25" spans="1:10" ht="15.75" customHeight="1">
      <c r="A25" s="10">
        <f t="shared" si="0"/>
        <v>9</v>
      </c>
      <c r="B25" s="12" t="s">
        <v>2654</v>
      </c>
      <c r="C25" s="12" t="s">
        <v>2496</v>
      </c>
      <c r="D25" s="18">
        <v>0</v>
      </c>
      <c r="E25" s="18" t="s">
        <v>2355</v>
      </c>
      <c r="F25" s="18" t="s">
        <v>2700</v>
      </c>
      <c r="G25" s="18" t="s">
        <v>2526</v>
      </c>
      <c r="H25" s="22">
        <v>2</v>
      </c>
      <c r="I25" s="22">
        <v>25</v>
      </c>
      <c r="J25" s="22">
        <v>0</v>
      </c>
    </row>
    <row r="26" spans="1:10" ht="15.75" customHeight="1">
      <c r="A26" s="10">
        <f t="shared" si="0"/>
        <v>8</v>
      </c>
      <c r="B26" s="11" t="s">
        <v>2656</v>
      </c>
      <c r="C26" s="11" t="s">
        <v>2496</v>
      </c>
      <c r="D26" s="17">
        <v>0</v>
      </c>
      <c r="E26" s="17" t="s">
        <v>2377</v>
      </c>
      <c r="F26" s="17" t="s">
        <v>2700</v>
      </c>
      <c r="G26" s="17" t="s">
        <v>2529</v>
      </c>
      <c r="H26" s="21">
        <v>6</v>
      </c>
      <c r="I26" s="21">
        <v>106</v>
      </c>
      <c r="J26" s="21">
        <v>0</v>
      </c>
    </row>
    <row r="27" spans="1:10" ht="15.75" customHeight="1">
      <c r="A27" s="10">
        <f t="shared" si="0"/>
        <v>7</v>
      </c>
      <c r="B27" s="12" t="s">
        <v>2659</v>
      </c>
      <c r="C27" s="12" t="s">
        <v>2496</v>
      </c>
      <c r="D27" s="18">
        <v>0</v>
      </c>
      <c r="E27" s="18" t="s">
        <v>2370</v>
      </c>
      <c r="F27" s="18" t="s">
        <v>3169</v>
      </c>
      <c r="G27" s="18" t="s">
        <v>2571</v>
      </c>
      <c r="H27" s="22">
        <v>1</v>
      </c>
      <c r="I27" s="22">
        <v>2</v>
      </c>
      <c r="J27" s="22">
        <v>1</v>
      </c>
    </row>
    <row r="28" spans="1:10" ht="15.75" customHeight="1">
      <c r="A28" s="10">
        <f t="shared" si="0"/>
        <v>6</v>
      </c>
      <c r="B28" s="11" t="s">
        <v>2853</v>
      </c>
      <c r="C28" s="11" t="s">
        <v>2496</v>
      </c>
      <c r="D28" s="17" t="s">
        <v>2342</v>
      </c>
      <c r="E28" s="17" t="s">
        <v>2415</v>
      </c>
      <c r="F28" s="17" t="s">
        <v>3029</v>
      </c>
      <c r="G28" s="17" t="s">
        <v>2590</v>
      </c>
      <c r="H28" s="21">
        <v>3</v>
      </c>
      <c r="I28" s="21">
        <v>29</v>
      </c>
      <c r="J28" s="21">
        <v>0</v>
      </c>
    </row>
    <row r="29" spans="1:10" ht="15.75" customHeight="1">
      <c r="A29" s="10">
        <f t="shared" si="0"/>
        <v>5</v>
      </c>
      <c r="B29" s="12" t="s">
        <v>2661</v>
      </c>
      <c r="C29" s="12" t="s">
        <v>2496</v>
      </c>
      <c r="D29" s="18" t="s">
        <v>2342</v>
      </c>
      <c r="E29" s="18" t="s">
        <v>2440</v>
      </c>
      <c r="F29" s="18" t="s">
        <v>3170</v>
      </c>
      <c r="G29" s="18" t="s">
        <v>2505</v>
      </c>
      <c r="H29" s="22">
        <v>2</v>
      </c>
      <c r="I29" s="22">
        <v>58</v>
      </c>
      <c r="J29" s="22">
        <v>2</v>
      </c>
    </row>
    <row r="30" spans="1:10" ht="15.75" customHeight="1">
      <c r="A30" s="10">
        <f t="shared" si="0"/>
        <v>4</v>
      </c>
      <c r="B30" s="11" t="s">
        <v>2663</v>
      </c>
      <c r="C30" s="11" t="s">
        <v>2496</v>
      </c>
      <c r="D30" s="17">
        <v>0</v>
      </c>
      <c r="E30" s="17" t="s">
        <v>2415</v>
      </c>
      <c r="F30" s="17" t="s">
        <v>3030</v>
      </c>
      <c r="G30" s="17" t="s">
        <v>2569</v>
      </c>
      <c r="H30" s="21">
        <v>2</v>
      </c>
      <c r="I30" s="21">
        <v>29</v>
      </c>
      <c r="J30" s="21">
        <v>0</v>
      </c>
    </row>
    <row r="31" spans="1:10" ht="15.75" customHeight="1">
      <c r="A31" s="10">
        <f t="shared" si="0"/>
        <v>3</v>
      </c>
      <c r="B31" s="12" t="s">
        <v>2896</v>
      </c>
      <c r="C31" s="12" t="s">
        <v>2496</v>
      </c>
      <c r="D31" s="18" t="s">
        <v>2342</v>
      </c>
      <c r="E31" s="18" t="s">
        <v>2395</v>
      </c>
      <c r="F31" s="18" t="s">
        <v>2801</v>
      </c>
      <c r="G31" s="18" t="s">
        <v>2528</v>
      </c>
      <c r="H31" s="22">
        <v>0</v>
      </c>
      <c r="I31" s="22">
        <v>0</v>
      </c>
      <c r="J31" s="22">
        <v>0</v>
      </c>
    </row>
    <row r="32" spans="1:10" ht="15.75" customHeight="1">
      <c r="A32" s="10">
        <f t="shared" si="0"/>
        <v>2</v>
      </c>
      <c r="B32" s="11" t="s">
        <v>2665</v>
      </c>
      <c r="C32" s="11" t="s">
        <v>2496</v>
      </c>
      <c r="D32" s="17" t="s">
        <v>2342</v>
      </c>
      <c r="E32" s="17" t="s">
        <v>2403</v>
      </c>
      <c r="F32" s="17" t="s">
        <v>3160</v>
      </c>
      <c r="G32" s="17" t="s">
        <v>2571</v>
      </c>
      <c r="H32" s="21">
        <v>1</v>
      </c>
      <c r="I32" s="21">
        <v>14</v>
      </c>
      <c r="J32" s="21">
        <v>0</v>
      </c>
    </row>
    <row r="33" spans="1:10" ht="15.75" customHeight="1">
      <c r="A33" s="10">
        <f t="shared" si="0"/>
        <v>1</v>
      </c>
      <c r="B33" s="12" t="s">
        <v>2661</v>
      </c>
      <c r="C33" s="12" t="s">
        <v>2496</v>
      </c>
      <c r="D33" s="18" t="s">
        <v>2342</v>
      </c>
      <c r="E33" s="18" t="s">
        <v>2440</v>
      </c>
      <c r="F33" s="18" t="s">
        <v>3170</v>
      </c>
      <c r="G33" s="18" t="s">
        <v>2505</v>
      </c>
      <c r="H33" s="22">
        <v>2</v>
      </c>
      <c r="I33" s="22">
        <v>58</v>
      </c>
      <c r="J33" s="22">
        <v>2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224">
    <outlinePr summaryBelow="0" summaryRight="0"/>
  </sheetPr>
  <dimension ref="A1:Q1002"/>
  <sheetViews>
    <sheetView workbookViewId="0">
      <selection activeCell="B9" sqref="B9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16.5</v>
      </c>
      <c r="I2" s="2">
        <v>17.5</v>
      </c>
      <c r="J2" s="2">
        <v>10.5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0.1</v>
      </c>
      <c r="J3" s="7">
        <f>COUNTIFS($A$12:$A$99,"&lt;="&amp;$B$2,$H$12:$H$99,"&gt;-1",J12:J99,"&lt;"&amp;J$2)/COUNTIFS($H$12:$H$99,"&gt;-1",$A$12:$A$99,"&lt;="&amp;$B$2,J$12:J$99,"&lt;&gt;"&amp;J$2)</f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>
        <f>IF(I3&gt;0.5, 100/(1-1/I3),100/I3-100)</f>
        <v>900</v>
      </c>
      <c r="J4" s="8" t="e">
        <f>IF(J3&gt;0.5, 100/(1-1/J3),100/J3-100)</f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0</v>
      </c>
      <c r="J5" s="7">
        <f>COUNTIFS($A$12:$A$99,"&lt;="&amp;$B$2,$H$12:$H$99,"&gt;-1",$D$12:$D$99,"@*",J$12:J$99,"&lt;"&amp;J$2)/COUNTIFS($A$12:$A$99,"&lt;="&amp;$B$2,$H$12:$H$99,"&gt;-1",$D$12:$D$99,"@*",J$12:J$99,"&lt;&gt;"&amp;J$2)</f>
        <v>1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 t="e">
        <f>IF(I5&gt;0.5, 100/(1-1/I5),100/I5-100)</f>
        <v>#DIV/0!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0.2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B8" s="39" t="s">
        <v>261</v>
      </c>
      <c r="D8" s="8"/>
      <c r="G8" s="3" t="s">
        <v>2318</v>
      </c>
      <c r="H8" s="8" t="e">
        <f>IF(H7&gt;0.5, 100/(1-1/H7),100/H7-100)</f>
        <v>#DIV/0!</v>
      </c>
      <c r="I8" s="8">
        <f>IF(I7&gt;0.5, 100/(1-1/I7),100/I7-100)</f>
        <v>400</v>
      </c>
      <c r="J8" s="8" t="e">
        <f>IF(J7&gt;0.5, 100/(1-1/J7),100/J7-100)</f>
        <v>#DIV/0!</v>
      </c>
    </row>
    <row r="9" spans="1:17" ht="15.75" customHeight="1">
      <c r="A9" s="1"/>
      <c r="B9" s="25" t="s">
        <v>3178</v>
      </c>
      <c r="C9" s="1"/>
      <c r="D9" s="14"/>
      <c r="E9" s="14"/>
      <c r="F9" s="14"/>
      <c r="G9" s="23" t="s">
        <v>2321</v>
      </c>
      <c r="H9" s="24">
        <f>INDEX(espn!$I:$I,MATCH(B8,espn!$A:$A,0),1)</f>
        <v>4</v>
      </c>
      <c r="I9" s="24">
        <f>INDEX(espn!$J:$J,MATCH(B8,espn!$A:$A,0),1)</f>
        <v>52</v>
      </c>
      <c r="J9" s="24"/>
      <c r="K9">
        <v>0</v>
      </c>
      <c r="L9">
        <v>0</v>
      </c>
      <c r="M9">
        <v>0</v>
      </c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2390</v>
      </c>
      <c r="C12" s="11" t="s">
        <v>2347</v>
      </c>
      <c r="D12" s="17" t="s">
        <v>2342</v>
      </c>
      <c r="E12" s="17" t="s">
        <v>2430</v>
      </c>
      <c r="F12" s="17" t="s">
        <v>2722</v>
      </c>
      <c r="G12" s="17" t="s">
        <v>2444</v>
      </c>
      <c r="H12" s="21">
        <v>4</v>
      </c>
      <c r="I12" s="21">
        <v>56</v>
      </c>
      <c r="J12" s="21">
        <v>1</v>
      </c>
    </row>
    <row r="13" spans="1:17" ht="15.75" customHeight="1">
      <c r="A13" s="10">
        <f t="shared" si="0"/>
        <v>21</v>
      </c>
      <c r="B13" s="12" t="s">
        <v>2653</v>
      </c>
      <c r="C13" s="12" t="s">
        <v>2496</v>
      </c>
      <c r="D13" s="18">
        <v>0</v>
      </c>
      <c r="E13" s="18" t="s">
        <v>2403</v>
      </c>
      <c r="F13" s="18" t="s">
        <v>3167</v>
      </c>
      <c r="G13" s="18" t="s">
        <v>2526</v>
      </c>
      <c r="H13" s="22">
        <v>3</v>
      </c>
      <c r="I13" s="22">
        <v>31</v>
      </c>
      <c r="J13" s="22">
        <v>0</v>
      </c>
    </row>
    <row r="14" spans="1:17" ht="15.75" customHeight="1">
      <c r="A14" s="10">
        <f t="shared" si="0"/>
        <v>20</v>
      </c>
      <c r="B14" s="11" t="s">
        <v>2851</v>
      </c>
      <c r="C14" s="11" t="s">
        <v>2496</v>
      </c>
      <c r="D14" s="17" t="s">
        <v>2342</v>
      </c>
      <c r="E14" s="17" t="s">
        <v>792</v>
      </c>
      <c r="F14" s="17" t="s">
        <v>3168</v>
      </c>
      <c r="G14" s="17" t="s">
        <v>2805</v>
      </c>
      <c r="H14" s="21">
        <v>7</v>
      </c>
      <c r="I14" s="21">
        <v>69</v>
      </c>
      <c r="J14" s="21">
        <v>0</v>
      </c>
    </row>
    <row r="15" spans="1:17" ht="15.75" customHeight="1">
      <c r="A15" s="10">
        <f t="shared" si="0"/>
        <v>19</v>
      </c>
      <c r="B15" s="12" t="s">
        <v>2654</v>
      </c>
      <c r="C15" s="12" t="s">
        <v>2496</v>
      </c>
      <c r="D15" s="18">
        <v>0</v>
      </c>
      <c r="E15" s="18" t="s">
        <v>2355</v>
      </c>
      <c r="F15" s="18" t="s">
        <v>2700</v>
      </c>
      <c r="G15" s="18" t="s">
        <v>2676</v>
      </c>
      <c r="H15" s="22">
        <v>8</v>
      </c>
      <c r="I15" s="22">
        <v>57</v>
      </c>
      <c r="J15" s="22">
        <v>0</v>
      </c>
    </row>
    <row r="16" spans="1:17" ht="15.75" customHeight="1">
      <c r="A16" s="10">
        <f t="shared" si="0"/>
        <v>18</v>
      </c>
      <c r="B16" s="11" t="s">
        <v>2656</v>
      </c>
      <c r="C16" s="11" t="s">
        <v>2496</v>
      </c>
      <c r="D16" s="17">
        <v>0</v>
      </c>
      <c r="E16" s="17" t="s">
        <v>2377</v>
      </c>
      <c r="F16" s="17" t="s">
        <v>2700</v>
      </c>
      <c r="G16" s="17" t="s">
        <v>2529</v>
      </c>
      <c r="H16" s="21">
        <v>2</v>
      </c>
      <c r="I16" s="21">
        <v>11</v>
      </c>
      <c r="J16" s="21">
        <v>0</v>
      </c>
    </row>
    <row r="17" spans="1:10" ht="15.75" customHeight="1">
      <c r="A17" s="10">
        <f t="shared" si="0"/>
        <v>17</v>
      </c>
      <c r="B17" s="12" t="s">
        <v>2659</v>
      </c>
      <c r="C17" s="12" t="s">
        <v>2496</v>
      </c>
      <c r="D17" s="18">
        <v>0</v>
      </c>
      <c r="E17" s="18" t="s">
        <v>2370</v>
      </c>
      <c r="F17" s="18" t="s">
        <v>3169</v>
      </c>
      <c r="G17" s="18" t="s">
        <v>2805</v>
      </c>
      <c r="H17" s="22">
        <v>5</v>
      </c>
      <c r="I17" s="22">
        <v>49</v>
      </c>
      <c r="J17" s="22">
        <v>0</v>
      </c>
    </row>
    <row r="18" spans="1:10" ht="15.75" customHeight="1">
      <c r="A18" s="10">
        <f t="shared" si="0"/>
        <v>16</v>
      </c>
      <c r="B18" s="11" t="s">
        <v>2853</v>
      </c>
      <c r="C18" s="11" t="s">
        <v>2496</v>
      </c>
      <c r="D18" s="17" t="s">
        <v>2342</v>
      </c>
      <c r="E18" s="17" t="s">
        <v>2415</v>
      </c>
      <c r="F18" s="17" t="s">
        <v>3029</v>
      </c>
      <c r="G18" s="17" t="s">
        <v>2609</v>
      </c>
      <c r="H18" s="21">
        <v>5</v>
      </c>
      <c r="I18" s="21">
        <v>93</v>
      </c>
      <c r="J18" s="21">
        <v>1</v>
      </c>
    </row>
    <row r="19" spans="1:10" ht="15.75" customHeight="1">
      <c r="A19" s="10">
        <f t="shared" si="0"/>
        <v>15</v>
      </c>
      <c r="B19" s="12" t="s">
        <v>2661</v>
      </c>
      <c r="C19" s="12" t="s">
        <v>2496</v>
      </c>
      <c r="D19" s="18" t="s">
        <v>2342</v>
      </c>
      <c r="E19" s="18" t="s">
        <v>2440</v>
      </c>
      <c r="F19" s="18" t="s">
        <v>3170</v>
      </c>
      <c r="G19" s="18" t="s">
        <v>2873</v>
      </c>
      <c r="H19" s="22">
        <v>4</v>
      </c>
      <c r="I19" s="22">
        <v>35</v>
      </c>
      <c r="J19" s="22">
        <v>1</v>
      </c>
    </row>
    <row r="20" spans="1:10" ht="15.75" customHeight="1">
      <c r="A20" s="10">
        <f t="shared" si="0"/>
        <v>14</v>
      </c>
      <c r="B20" s="11" t="s">
        <v>2663</v>
      </c>
      <c r="C20" s="11" t="s">
        <v>2496</v>
      </c>
      <c r="D20" s="17">
        <v>0</v>
      </c>
      <c r="E20" s="17" t="s">
        <v>2415</v>
      </c>
      <c r="F20" s="17" t="s">
        <v>3030</v>
      </c>
      <c r="G20" s="17" t="s">
        <v>2753</v>
      </c>
      <c r="H20" s="21">
        <v>11</v>
      </c>
      <c r="I20" s="21">
        <v>138</v>
      </c>
      <c r="J20" s="21">
        <v>2</v>
      </c>
    </row>
    <row r="21" spans="1:10" ht="15.75" customHeight="1">
      <c r="A21" s="10">
        <f t="shared" si="0"/>
        <v>13</v>
      </c>
      <c r="B21" s="12" t="s">
        <v>2896</v>
      </c>
      <c r="C21" s="12" t="s">
        <v>2496</v>
      </c>
      <c r="D21" s="18" t="s">
        <v>2342</v>
      </c>
      <c r="E21" s="18" t="s">
        <v>2395</v>
      </c>
      <c r="F21" s="18" t="s">
        <v>2801</v>
      </c>
      <c r="G21" s="18" t="s">
        <v>2450</v>
      </c>
      <c r="H21" s="22">
        <v>2</v>
      </c>
      <c r="I21" s="22">
        <v>49</v>
      </c>
      <c r="J21" s="22">
        <v>1</v>
      </c>
    </row>
    <row r="22" spans="1:10" ht="15.75" customHeight="1">
      <c r="A22" s="10">
        <f t="shared" si="0"/>
        <v>12</v>
      </c>
      <c r="B22" s="11" t="s">
        <v>2665</v>
      </c>
      <c r="C22" s="11" t="s">
        <v>2496</v>
      </c>
      <c r="D22" s="17" t="s">
        <v>2342</v>
      </c>
      <c r="E22" s="17" t="s">
        <v>2403</v>
      </c>
      <c r="F22" s="17" t="s">
        <v>3160</v>
      </c>
      <c r="G22" s="17" t="s">
        <v>2381</v>
      </c>
      <c r="H22" s="21">
        <v>1</v>
      </c>
      <c r="I22" s="21">
        <v>10</v>
      </c>
      <c r="J22" s="21">
        <v>0</v>
      </c>
    </row>
    <row r="23" spans="1:10" ht="15.75" customHeight="1">
      <c r="A23" s="10">
        <f t="shared" si="0"/>
        <v>11</v>
      </c>
      <c r="B23" s="12" t="s">
        <v>2369</v>
      </c>
      <c r="C23" s="12" t="s">
        <v>2479</v>
      </c>
      <c r="D23" s="18" t="s">
        <v>2342</v>
      </c>
      <c r="E23" s="18" t="s">
        <v>2399</v>
      </c>
      <c r="F23" s="18" t="s">
        <v>2400</v>
      </c>
      <c r="G23" s="18" t="s">
        <v>2901</v>
      </c>
      <c r="H23" s="22">
        <v>5</v>
      </c>
      <c r="I23" s="22">
        <v>35</v>
      </c>
      <c r="J23" s="22">
        <v>0</v>
      </c>
    </row>
    <row r="24" spans="1:10" ht="15.75" customHeight="1">
      <c r="A24" s="10">
        <f t="shared" si="0"/>
        <v>10</v>
      </c>
      <c r="B24" s="11" t="s">
        <v>2373</v>
      </c>
      <c r="C24" s="11" t="s">
        <v>2479</v>
      </c>
      <c r="D24" s="17">
        <v>0</v>
      </c>
      <c r="E24" s="17" t="s">
        <v>2347</v>
      </c>
      <c r="F24" s="17" t="s">
        <v>2726</v>
      </c>
      <c r="G24" s="17" t="s">
        <v>2595</v>
      </c>
      <c r="H24" s="21">
        <v>4</v>
      </c>
      <c r="I24" s="21">
        <v>49</v>
      </c>
      <c r="J24" s="21">
        <v>1</v>
      </c>
    </row>
    <row r="25" spans="1:10" ht="15.75" customHeight="1">
      <c r="A25" s="10">
        <f t="shared" si="0"/>
        <v>9</v>
      </c>
      <c r="B25" s="12" t="s">
        <v>2376</v>
      </c>
      <c r="C25" s="12" t="s">
        <v>2479</v>
      </c>
      <c r="D25" s="18" t="s">
        <v>2342</v>
      </c>
      <c r="E25" s="18" t="s">
        <v>2403</v>
      </c>
      <c r="F25" s="18" t="s">
        <v>3111</v>
      </c>
      <c r="G25" s="18" t="s">
        <v>2758</v>
      </c>
      <c r="H25" s="22">
        <v>14</v>
      </c>
      <c r="I25" s="22">
        <v>185</v>
      </c>
      <c r="J25" s="22">
        <v>2</v>
      </c>
    </row>
    <row r="26" spans="1:10" ht="15.75" customHeight="1">
      <c r="A26" s="10">
        <f t="shared" si="0"/>
        <v>8</v>
      </c>
      <c r="B26" s="11" t="s">
        <v>2390</v>
      </c>
      <c r="C26" s="11" t="s">
        <v>2347</v>
      </c>
      <c r="D26" s="17" t="s">
        <v>2342</v>
      </c>
      <c r="E26" s="17" t="s">
        <v>2430</v>
      </c>
      <c r="F26" s="17" t="s">
        <v>2722</v>
      </c>
      <c r="G26" s="17" t="s">
        <v>2444</v>
      </c>
      <c r="H26" s="21">
        <v>4</v>
      </c>
      <c r="I26" s="21">
        <v>56</v>
      </c>
      <c r="J26" s="21">
        <v>1</v>
      </c>
    </row>
    <row r="27" spans="1:10" ht="15.75" customHeight="1">
      <c r="A27" s="10">
        <f t="shared" si="0"/>
        <v>7</v>
      </c>
      <c r="B27" s="12" t="s">
        <v>2653</v>
      </c>
      <c r="C27" s="12" t="s">
        <v>2496</v>
      </c>
      <c r="D27" s="18">
        <v>0</v>
      </c>
      <c r="E27" s="18" t="s">
        <v>2403</v>
      </c>
      <c r="F27" s="18" t="s">
        <v>3167</v>
      </c>
      <c r="G27" s="18" t="s">
        <v>2526</v>
      </c>
      <c r="H27" s="22">
        <v>3</v>
      </c>
      <c r="I27" s="22">
        <v>31</v>
      </c>
      <c r="J27" s="22">
        <v>0</v>
      </c>
    </row>
    <row r="28" spans="1:10" ht="15.75" customHeight="1">
      <c r="A28" s="10">
        <f t="shared" si="0"/>
        <v>6</v>
      </c>
      <c r="B28" s="11" t="s">
        <v>2851</v>
      </c>
      <c r="C28" s="11" t="s">
        <v>2496</v>
      </c>
      <c r="D28" s="17" t="s">
        <v>2342</v>
      </c>
      <c r="E28" s="17" t="s">
        <v>792</v>
      </c>
      <c r="F28" s="17" t="s">
        <v>3168</v>
      </c>
      <c r="G28" s="17" t="s">
        <v>2805</v>
      </c>
      <c r="H28" s="21">
        <v>7</v>
      </c>
      <c r="I28" s="21">
        <v>69</v>
      </c>
      <c r="J28" s="21">
        <v>0</v>
      </c>
    </row>
    <row r="29" spans="1:10" ht="15.75" customHeight="1">
      <c r="A29" s="10">
        <f t="shared" si="0"/>
        <v>5</v>
      </c>
      <c r="B29" s="12" t="s">
        <v>2654</v>
      </c>
      <c r="C29" s="12" t="s">
        <v>2496</v>
      </c>
      <c r="D29" s="18">
        <v>0</v>
      </c>
      <c r="E29" s="18" t="s">
        <v>2355</v>
      </c>
      <c r="F29" s="18" t="s">
        <v>2700</v>
      </c>
      <c r="G29" s="18" t="s">
        <v>2676</v>
      </c>
      <c r="H29" s="22">
        <v>8</v>
      </c>
      <c r="I29" s="22">
        <v>57</v>
      </c>
      <c r="J29" s="22">
        <v>0</v>
      </c>
    </row>
    <row r="30" spans="1:10" ht="15.75" customHeight="1">
      <c r="A30" s="10">
        <f t="shared" si="0"/>
        <v>4</v>
      </c>
      <c r="B30" s="11" t="s">
        <v>2656</v>
      </c>
      <c r="C30" s="11" t="s">
        <v>2496</v>
      </c>
      <c r="D30" s="17">
        <v>0</v>
      </c>
      <c r="E30" s="17" t="s">
        <v>2377</v>
      </c>
      <c r="F30" s="17" t="s">
        <v>2700</v>
      </c>
      <c r="G30" s="17" t="s">
        <v>2529</v>
      </c>
      <c r="H30" s="21">
        <v>2</v>
      </c>
      <c r="I30" s="21">
        <v>11</v>
      </c>
      <c r="J30" s="21">
        <v>0</v>
      </c>
    </row>
    <row r="31" spans="1:10" ht="15.75" customHeight="1">
      <c r="A31" s="10">
        <f t="shared" si="0"/>
        <v>3</v>
      </c>
      <c r="B31" s="12" t="s">
        <v>2659</v>
      </c>
      <c r="C31" s="12" t="s">
        <v>2496</v>
      </c>
      <c r="D31" s="18">
        <v>0</v>
      </c>
      <c r="E31" s="18" t="s">
        <v>2370</v>
      </c>
      <c r="F31" s="18" t="s">
        <v>3169</v>
      </c>
      <c r="G31" s="18" t="s">
        <v>2805</v>
      </c>
      <c r="H31" s="22">
        <v>5</v>
      </c>
      <c r="I31" s="22">
        <v>49</v>
      </c>
      <c r="J31" s="22">
        <v>0</v>
      </c>
    </row>
    <row r="32" spans="1:10" ht="15.75" customHeight="1">
      <c r="A32" s="10">
        <f t="shared" si="0"/>
        <v>2</v>
      </c>
      <c r="B32" s="11" t="s">
        <v>2853</v>
      </c>
      <c r="C32" s="11" t="s">
        <v>2496</v>
      </c>
      <c r="D32" s="17" t="s">
        <v>2342</v>
      </c>
      <c r="E32" s="17" t="s">
        <v>2415</v>
      </c>
      <c r="F32" s="17" t="s">
        <v>3029</v>
      </c>
      <c r="G32" s="17" t="s">
        <v>2609</v>
      </c>
      <c r="H32" s="21">
        <v>5</v>
      </c>
      <c r="I32" s="21">
        <v>93</v>
      </c>
      <c r="J32" s="21">
        <v>1</v>
      </c>
    </row>
    <row r="33" spans="1:10" ht="15.75" customHeight="1">
      <c r="A33" s="10">
        <f t="shared" si="0"/>
        <v>1</v>
      </c>
      <c r="B33" s="12" t="s">
        <v>2661</v>
      </c>
      <c r="C33" s="12" t="s">
        <v>2496</v>
      </c>
      <c r="D33" s="18" t="s">
        <v>2342</v>
      </c>
      <c r="E33" s="18" t="s">
        <v>2440</v>
      </c>
      <c r="F33" s="18" t="s">
        <v>3170</v>
      </c>
      <c r="G33" s="18" t="s">
        <v>2873</v>
      </c>
      <c r="H33" s="22">
        <v>4</v>
      </c>
      <c r="I33" s="22">
        <v>35</v>
      </c>
      <c r="J33" s="22">
        <v>1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hyperlinks>
    <hyperlink ref="B9" r:id="rId1" xr:uid="{00000000-0004-0000-9C00-000000000000}"/>
    <hyperlink ref="B9" r:id="rId2" xr:uid="{00000000-0004-0000-9C00-000001000000}"/>
  </hyperlinks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281">
    <outlinePr summaryBelow="0" summaryRight="0"/>
  </sheetPr>
  <dimension ref="A1:Q1002"/>
  <sheetViews>
    <sheetView workbookViewId="0">
      <selection activeCell="I11" sqref="I11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10.5</v>
      </c>
      <c r="I2" s="5">
        <v>30.5</v>
      </c>
      <c r="J2" s="5">
        <v>0.5</v>
      </c>
      <c r="K2" s="2">
        <v>2.5</v>
      </c>
      <c r="L2" s="2">
        <v>15.5</v>
      </c>
      <c r="M2" s="2">
        <v>0.5</v>
      </c>
      <c r="N2" s="5">
        <v>100.5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0.6</v>
      </c>
      <c r="I3" s="7">
        <f t="shared" si="1"/>
        <v>0.5</v>
      </c>
      <c r="J3" s="7">
        <f t="shared" si="1"/>
        <v>0.6</v>
      </c>
      <c r="K3" s="7">
        <f t="shared" si="1"/>
        <v>0.3</v>
      </c>
      <c r="L3" s="7">
        <f t="shared" si="1"/>
        <v>0.4</v>
      </c>
      <c r="M3" s="7">
        <f t="shared" si="1"/>
        <v>0.9</v>
      </c>
      <c r="N3" s="7">
        <f t="shared" si="1"/>
        <v>0.8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>
        <f t="shared" ref="H4:O4" si="2">IF(H3&gt;0.5, 100/(1-1/H3),100/H3-100)</f>
        <v>-149.99999999999997</v>
      </c>
      <c r="I4" s="8">
        <f t="shared" si="2"/>
        <v>100</v>
      </c>
      <c r="J4" s="8">
        <f t="shared" si="2"/>
        <v>-149.99999999999997</v>
      </c>
      <c r="K4" s="8">
        <f t="shared" si="2"/>
        <v>233.33333333333337</v>
      </c>
      <c r="L4" s="8">
        <f t="shared" si="2"/>
        <v>150</v>
      </c>
      <c r="M4" s="8">
        <f t="shared" si="2"/>
        <v>-899.99999999999955</v>
      </c>
      <c r="N4" s="8">
        <f t="shared" si="2"/>
        <v>-400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0.33333333333333331</v>
      </c>
      <c r="I5" s="7">
        <f t="shared" si="3"/>
        <v>0.16666666666666666</v>
      </c>
      <c r="J5" s="7">
        <f t="shared" si="3"/>
        <v>0.5</v>
      </c>
      <c r="K5" s="7">
        <f t="shared" si="3"/>
        <v>0.16666666666666666</v>
      </c>
      <c r="L5" s="7">
        <f t="shared" si="3"/>
        <v>0.16666666666666666</v>
      </c>
      <c r="M5" s="7">
        <f t="shared" si="3"/>
        <v>0.83333333333333337</v>
      </c>
      <c r="N5" s="7">
        <f t="shared" si="3"/>
        <v>0.66666666666666663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>
        <f t="shared" ref="H6:O6" si="4">IF(H5&gt;0.5, 100/(1-1/H5),100/H5-100)</f>
        <v>200</v>
      </c>
      <c r="I6" s="8">
        <f t="shared" si="4"/>
        <v>500</v>
      </c>
      <c r="J6" s="8">
        <f t="shared" si="4"/>
        <v>100</v>
      </c>
      <c r="K6" s="8">
        <f t="shared" si="4"/>
        <v>500</v>
      </c>
      <c r="L6" s="8">
        <f t="shared" si="4"/>
        <v>500</v>
      </c>
      <c r="M6" s="8">
        <f t="shared" si="4"/>
        <v>-500.00000000000011</v>
      </c>
      <c r="N6" s="8">
        <f t="shared" si="4"/>
        <v>-200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 t="shared" si="5"/>
        <v>1</v>
      </c>
      <c r="J7" s="7">
        <f t="shared" si="5"/>
        <v>0.75</v>
      </c>
      <c r="K7" s="7">
        <f t="shared" si="5"/>
        <v>0.5</v>
      </c>
      <c r="L7" s="7">
        <f t="shared" si="5"/>
        <v>0.75</v>
      </c>
      <c r="M7" s="7">
        <f t="shared" si="5"/>
        <v>1</v>
      </c>
      <c r="N7" s="7">
        <f t="shared" si="5"/>
        <v>1</v>
      </c>
      <c r="O7" s="7">
        <f t="shared" si="5"/>
        <v>1</v>
      </c>
    </row>
    <row r="8" spans="1:17" ht="15.75" customHeight="1">
      <c r="A8" s="1"/>
      <c r="B8" t="s">
        <v>3179</v>
      </c>
      <c r="F8" s="8"/>
      <c r="G8" s="3" t="s">
        <v>2318</v>
      </c>
      <c r="H8" s="8" t="e">
        <f t="shared" ref="H8:O8" si="6">IF(H7&gt;0.5, 100/(1-1/H7),100/H7-100)</f>
        <v>#DIV/0!</v>
      </c>
      <c r="I8" s="8" t="e">
        <f t="shared" si="6"/>
        <v>#DIV/0!</v>
      </c>
      <c r="J8" s="8">
        <f t="shared" si="6"/>
        <v>-300.00000000000006</v>
      </c>
      <c r="K8" s="8">
        <f t="shared" si="6"/>
        <v>100</v>
      </c>
      <c r="L8" s="8">
        <f t="shared" si="6"/>
        <v>-300.00000000000006</v>
      </c>
      <c r="M8" s="8" t="e">
        <f t="shared" si="6"/>
        <v>#DIV/0!</v>
      </c>
      <c r="N8" s="8" t="e">
        <f t="shared" si="6"/>
        <v>#DIV/0!</v>
      </c>
      <c r="O8" s="8" t="e">
        <f t="shared" si="6"/>
        <v>#DIV/0!</v>
      </c>
    </row>
    <row r="9" spans="1:17" ht="15.75" customHeight="1">
      <c r="A9" s="1"/>
      <c r="B9" s="1" t="s">
        <v>3180</v>
      </c>
      <c r="C9" s="1"/>
      <c r="D9" s="14"/>
      <c r="E9" s="14"/>
      <c r="F9" s="14"/>
      <c r="G9" s="23" t="s">
        <v>2321</v>
      </c>
      <c r="H9" s="24" t="e">
        <f>INDEX(espn!$F:$F,MATCH(B8,espn!$A:$A,0),1)</f>
        <v>#N/A</v>
      </c>
      <c r="I9" s="24" t="e">
        <f>INDEX(espn!$G:$G,MATCH(B8,espn!$A:$A,0),1)</f>
        <v>#N/A</v>
      </c>
      <c r="J9" s="24"/>
      <c r="K9" s="24" t="e">
        <f>INDEX(espn!$I:$I,MATCH(B8,espn!$A:$A,0),1)</f>
        <v>#N/A</v>
      </c>
      <c r="L9" s="24" t="e">
        <f>INDEX(espn!$J:$J,MATCH(B8,espn!$A:$A,0),1)</f>
        <v>#N/A</v>
      </c>
      <c r="M9" s="24"/>
      <c r="N9" s="24" t="e">
        <f>I9+L9</f>
        <v>#N/A</v>
      </c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22</v>
      </c>
      <c r="B12" s="11" t="s">
        <v>2409</v>
      </c>
      <c r="C12" s="11" t="s">
        <v>2548</v>
      </c>
      <c r="D12" s="17">
        <v>0</v>
      </c>
      <c r="E12" s="17" t="s">
        <v>2574</v>
      </c>
      <c r="F12" s="17" t="s">
        <v>2585</v>
      </c>
      <c r="G12" s="17" t="s">
        <v>2532</v>
      </c>
      <c r="H12" s="21">
        <v>11</v>
      </c>
      <c r="I12" s="21">
        <v>40</v>
      </c>
      <c r="J12" s="21">
        <v>0</v>
      </c>
      <c r="K12" s="21">
        <v>5</v>
      </c>
      <c r="L12" s="21">
        <v>32</v>
      </c>
      <c r="M12" s="21">
        <v>0</v>
      </c>
      <c r="N12" s="21">
        <f t="shared" ref="N12:N43" si="8">L12+I12</f>
        <v>72</v>
      </c>
      <c r="O12">
        <f t="shared" ref="O12:O43" si="9">M12+J12</f>
        <v>0</v>
      </c>
    </row>
    <row r="13" spans="1:17" ht="15.75" customHeight="1">
      <c r="A13" s="10">
        <f t="shared" si="7"/>
        <v>21</v>
      </c>
      <c r="B13" s="12" t="s">
        <v>2470</v>
      </c>
      <c r="C13" s="12" t="s">
        <v>2548</v>
      </c>
      <c r="D13" s="18" t="s">
        <v>2342</v>
      </c>
      <c r="E13" s="18" t="s">
        <v>2420</v>
      </c>
      <c r="F13" s="18" t="s">
        <v>2586</v>
      </c>
      <c r="G13" s="18" t="s">
        <v>2464</v>
      </c>
      <c r="H13" s="22">
        <v>8</v>
      </c>
      <c r="I13" s="22">
        <v>23</v>
      </c>
      <c r="J13" s="22">
        <v>0</v>
      </c>
      <c r="K13" s="22">
        <v>7</v>
      </c>
      <c r="L13" s="22">
        <v>34</v>
      </c>
      <c r="M13" s="22">
        <v>0</v>
      </c>
      <c r="N13" s="21">
        <f t="shared" si="8"/>
        <v>57</v>
      </c>
      <c r="O13">
        <f t="shared" si="9"/>
        <v>0</v>
      </c>
    </row>
    <row r="14" spans="1:17" ht="15.75" customHeight="1">
      <c r="A14" s="10">
        <f t="shared" si="7"/>
        <v>20</v>
      </c>
      <c r="B14" s="11" t="s">
        <v>2471</v>
      </c>
      <c r="C14" s="11" t="s">
        <v>2548</v>
      </c>
      <c r="D14" s="17" t="s">
        <v>2342</v>
      </c>
      <c r="E14" s="17" t="s">
        <v>2558</v>
      </c>
      <c r="F14" s="17" t="s">
        <v>2943</v>
      </c>
      <c r="G14" s="17" t="s">
        <v>2595</v>
      </c>
      <c r="H14" s="21">
        <v>24</v>
      </c>
      <c r="I14" s="21">
        <v>97</v>
      </c>
      <c r="J14" s="21">
        <v>2</v>
      </c>
      <c r="K14" s="21">
        <v>9</v>
      </c>
      <c r="L14" s="21">
        <v>62</v>
      </c>
      <c r="M14" s="21">
        <v>0</v>
      </c>
      <c r="N14" s="21">
        <f t="shared" si="8"/>
        <v>159</v>
      </c>
      <c r="O14">
        <f t="shared" si="9"/>
        <v>2</v>
      </c>
    </row>
    <row r="15" spans="1:17" ht="15.75" customHeight="1">
      <c r="A15" s="10">
        <f t="shared" si="7"/>
        <v>19</v>
      </c>
      <c r="B15" s="12" t="s">
        <v>2412</v>
      </c>
      <c r="C15" s="12" t="s">
        <v>2548</v>
      </c>
      <c r="D15" s="18">
        <v>0</v>
      </c>
      <c r="E15" s="18" t="s">
        <v>2496</v>
      </c>
      <c r="F15" s="18" t="s">
        <v>2944</v>
      </c>
      <c r="G15" s="18" t="s">
        <v>2590</v>
      </c>
      <c r="H15" s="22">
        <v>14</v>
      </c>
      <c r="I15" s="22">
        <v>38</v>
      </c>
      <c r="J15" s="22">
        <v>0</v>
      </c>
      <c r="K15" s="22">
        <v>9</v>
      </c>
      <c r="L15" s="22">
        <v>53</v>
      </c>
      <c r="M15" s="22">
        <v>0</v>
      </c>
      <c r="N15" s="21">
        <f t="shared" si="8"/>
        <v>91</v>
      </c>
      <c r="O15">
        <f t="shared" si="9"/>
        <v>0</v>
      </c>
    </row>
    <row r="16" spans="1:17" ht="15.75" customHeight="1">
      <c r="A16" s="10">
        <f t="shared" si="7"/>
        <v>18</v>
      </c>
      <c r="B16" s="11" t="s">
        <v>2414</v>
      </c>
      <c r="C16" s="11" t="s">
        <v>2548</v>
      </c>
      <c r="D16" s="17">
        <v>0</v>
      </c>
      <c r="E16" s="17" t="s">
        <v>2352</v>
      </c>
      <c r="F16" s="17" t="s">
        <v>2692</v>
      </c>
      <c r="G16" s="17" t="s">
        <v>2619</v>
      </c>
      <c r="H16" s="21">
        <v>15</v>
      </c>
      <c r="I16" s="21">
        <v>50</v>
      </c>
      <c r="J16" s="21">
        <v>0</v>
      </c>
      <c r="K16" s="21">
        <v>3</v>
      </c>
      <c r="L16" s="21">
        <v>13</v>
      </c>
      <c r="M16" s="21">
        <v>0</v>
      </c>
      <c r="N16" s="21">
        <f t="shared" si="8"/>
        <v>63</v>
      </c>
      <c r="O16">
        <f t="shared" si="9"/>
        <v>0</v>
      </c>
    </row>
    <row r="17" spans="1:15" ht="15.75" customHeight="1">
      <c r="A17" s="10">
        <f t="shared" si="7"/>
        <v>17</v>
      </c>
      <c r="B17" s="12" t="s">
        <v>2417</v>
      </c>
      <c r="C17" s="12" t="s">
        <v>2548</v>
      </c>
      <c r="D17" s="18" t="s">
        <v>2342</v>
      </c>
      <c r="E17" s="18" t="s">
        <v>2399</v>
      </c>
      <c r="F17" s="18" t="s">
        <v>3181</v>
      </c>
      <c r="G17" s="18" t="s">
        <v>2758</v>
      </c>
      <c r="H17" s="22">
        <v>15</v>
      </c>
      <c r="I17" s="22">
        <v>42</v>
      </c>
      <c r="J17" s="22">
        <v>0</v>
      </c>
      <c r="K17" s="22">
        <v>5</v>
      </c>
      <c r="L17" s="22">
        <v>31</v>
      </c>
      <c r="M17" s="22">
        <v>0</v>
      </c>
      <c r="N17" s="21">
        <f t="shared" si="8"/>
        <v>73</v>
      </c>
      <c r="O17">
        <f t="shared" si="9"/>
        <v>0</v>
      </c>
    </row>
    <row r="18" spans="1:15" ht="15.75" customHeight="1">
      <c r="A18" s="10">
        <f t="shared" si="7"/>
        <v>16</v>
      </c>
      <c r="B18" s="11" t="s">
        <v>2419</v>
      </c>
      <c r="C18" s="11" t="s">
        <v>2548</v>
      </c>
      <c r="D18" s="17" t="s">
        <v>2342</v>
      </c>
      <c r="E18" s="17" t="s">
        <v>2415</v>
      </c>
      <c r="F18" s="17" t="s">
        <v>3182</v>
      </c>
      <c r="G18" s="17" t="s">
        <v>2592</v>
      </c>
      <c r="H18" s="21">
        <v>15</v>
      </c>
      <c r="I18" s="21">
        <v>71</v>
      </c>
      <c r="J18" s="21">
        <v>0</v>
      </c>
      <c r="K18" s="21">
        <v>3</v>
      </c>
      <c r="L18" s="21">
        <v>34</v>
      </c>
      <c r="M18" s="21">
        <v>0</v>
      </c>
      <c r="N18" s="21">
        <f t="shared" si="8"/>
        <v>105</v>
      </c>
      <c r="O18">
        <f t="shared" si="9"/>
        <v>0</v>
      </c>
    </row>
    <row r="19" spans="1:15" ht="15.75" customHeight="1">
      <c r="A19" s="10">
        <f t="shared" si="7"/>
        <v>15</v>
      </c>
      <c r="B19" s="12" t="s">
        <v>2639</v>
      </c>
      <c r="C19" s="12" t="s">
        <v>2496</v>
      </c>
      <c r="D19" s="18" t="s">
        <v>2342</v>
      </c>
      <c r="E19" s="18" t="s">
        <v>2403</v>
      </c>
      <c r="F19" s="18" t="s">
        <v>3164</v>
      </c>
      <c r="G19" s="18" t="s">
        <v>2687</v>
      </c>
      <c r="H19" s="22">
        <v>5</v>
      </c>
      <c r="I19" s="22">
        <v>5</v>
      </c>
      <c r="J19" s="22">
        <v>0</v>
      </c>
      <c r="K19" s="22">
        <v>1</v>
      </c>
      <c r="L19" s="22">
        <v>14</v>
      </c>
      <c r="M19" s="22">
        <v>0</v>
      </c>
      <c r="N19" s="21">
        <f t="shared" si="8"/>
        <v>19</v>
      </c>
      <c r="O19">
        <f t="shared" si="9"/>
        <v>0</v>
      </c>
    </row>
    <row r="20" spans="1:15" ht="15.75" customHeight="1">
      <c r="A20" s="10">
        <f t="shared" si="7"/>
        <v>14</v>
      </c>
      <c r="B20" s="11" t="s">
        <v>2641</v>
      </c>
      <c r="C20" s="11" t="s">
        <v>2496</v>
      </c>
      <c r="D20" s="17">
        <v>0</v>
      </c>
      <c r="E20" s="17" t="s">
        <v>792</v>
      </c>
      <c r="F20" s="17" t="s">
        <v>2848</v>
      </c>
      <c r="G20" s="17" t="s">
        <v>2505</v>
      </c>
      <c r="H20" s="21">
        <v>12</v>
      </c>
      <c r="I20" s="21">
        <v>103</v>
      </c>
      <c r="J20" s="21">
        <v>2</v>
      </c>
      <c r="K20" s="21">
        <v>4</v>
      </c>
      <c r="L20" s="21">
        <v>13</v>
      </c>
      <c r="M20" s="21">
        <v>0</v>
      </c>
      <c r="N20" s="21">
        <f t="shared" si="8"/>
        <v>116</v>
      </c>
      <c r="O20">
        <f t="shared" si="9"/>
        <v>2</v>
      </c>
    </row>
    <row r="21" spans="1:15" ht="15.75" customHeight="1">
      <c r="A21" s="10">
        <f t="shared" si="7"/>
        <v>13</v>
      </c>
      <c r="B21" s="12" t="s">
        <v>2642</v>
      </c>
      <c r="C21" s="12" t="s">
        <v>2496</v>
      </c>
      <c r="D21" s="18" t="s">
        <v>2342</v>
      </c>
      <c r="E21" s="18" t="s">
        <v>2391</v>
      </c>
      <c r="F21" s="18" t="s">
        <v>2866</v>
      </c>
      <c r="G21" s="18" t="s">
        <v>2714</v>
      </c>
      <c r="H21" s="22">
        <v>7</v>
      </c>
      <c r="I21" s="22">
        <v>15</v>
      </c>
      <c r="J21" s="22">
        <v>0</v>
      </c>
      <c r="K21" s="22">
        <v>2</v>
      </c>
      <c r="L21" s="22">
        <v>7</v>
      </c>
      <c r="M21" s="22">
        <v>0</v>
      </c>
      <c r="N21" s="21">
        <f t="shared" si="8"/>
        <v>22</v>
      </c>
      <c r="O21">
        <f t="shared" si="9"/>
        <v>0</v>
      </c>
    </row>
    <row r="22" spans="1:15" ht="15.75" customHeight="1">
      <c r="A22" s="10">
        <f t="shared" si="7"/>
        <v>12</v>
      </c>
      <c r="B22" s="11" t="s">
        <v>2646</v>
      </c>
      <c r="C22" s="11" t="s">
        <v>2496</v>
      </c>
      <c r="D22" s="17" t="s">
        <v>2342</v>
      </c>
      <c r="E22" s="17" t="s">
        <v>2387</v>
      </c>
      <c r="F22" s="17" t="s">
        <v>2531</v>
      </c>
      <c r="G22" s="17" t="s">
        <v>2773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f t="shared" si="8"/>
        <v>0</v>
      </c>
      <c r="O22">
        <f t="shared" si="9"/>
        <v>0</v>
      </c>
    </row>
    <row r="23" spans="1:15" ht="15.75" customHeight="1">
      <c r="A23" s="10">
        <f t="shared" si="7"/>
        <v>11</v>
      </c>
      <c r="B23" s="12" t="s">
        <v>2888</v>
      </c>
      <c r="C23" s="12" t="s">
        <v>2496</v>
      </c>
      <c r="D23" s="18" t="s">
        <v>2342</v>
      </c>
      <c r="E23" s="18" t="s">
        <v>2647</v>
      </c>
      <c r="F23" s="18" t="s">
        <v>3165</v>
      </c>
      <c r="G23" s="18" t="s">
        <v>2389</v>
      </c>
      <c r="H23" s="22">
        <v>11</v>
      </c>
      <c r="I23" s="22">
        <v>50</v>
      </c>
      <c r="J23" s="22">
        <v>0</v>
      </c>
      <c r="K23" s="22">
        <v>6</v>
      </c>
      <c r="L23" s="22">
        <v>47</v>
      </c>
      <c r="M23" s="22">
        <v>0</v>
      </c>
      <c r="N23" s="21">
        <f t="shared" si="8"/>
        <v>97</v>
      </c>
      <c r="O23">
        <f t="shared" si="9"/>
        <v>0</v>
      </c>
    </row>
    <row r="24" spans="1:15" ht="15.75" customHeight="1">
      <c r="A24" s="10">
        <f t="shared" si="7"/>
        <v>10</v>
      </c>
      <c r="B24" s="11" t="s">
        <v>2651</v>
      </c>
      <c r="C24" s="11" t="s">
        <v>2496</v>
      </c>
      <c r="D24" s="17" t="s">
        <v>2342</v>
      </c>
      <c r="E24" s="17" t="s">
        <v>287</v>
      </c>
      <c r="F24" s="17" t="s">
        <v>3166</v>
      </c>
      <c r="G24" s="17" t="s">
        <v>2529</v>
      </c>
      <c r="H24" s="21">
        <v>15</v>
      </c>
      <c r="I24" s="21">
        <v>52</v>
      </c>
      <c r="J24" s="21">
        <v>0</v>
      </c>
      <c r="K24" s="21">
        <v>3</v>
      </c>
      <c r="L24" s="21">
        <v>19</v>
      </c>
      <c r="M24" s="21">
        <v>0</v>
      </c>
      <c r="N24" s="21">
        <f t="shared" si="8"/>
        <v>71</v>
      </c>
      <c r="O24">
        <f t="shared" si="9"/>
        <v>0</v>
      </c>
    </row>
    <row r="25" spans="1:15" ht="15.75" customHeight="1">
      <c r="A25" s="10">
        <f t="shared" si="7"/>
        <v>9</v>
      </c>
      <c r="B25" s="12" t="s">
        <v>2653</v>
      </c>
      <c r="C25" s="12" t="s">
        <v>2496</v>
      </c>
      <c r="D25" s="18">
        <v>0</v>
      </c>
      <c r="E25" s="18" t="s">
        <v>2403</v>
      </c>
      <c r="F25" s="18" t="s">
        <v>3167</v>
      </c>
      <c r="G25" s="18" t="s">
        <v>2576</v>
      </c>
      <c r="H25" s="22">
        <v>1</v>
      </c>
      <c r="I25" s="22">
        <v>0</v>
      </c>
      <c r="J25" s="22">
        <v>0</v>
      </c>
      <c r="K25" s="22">
        <v>6</v>
      </c>
      <c r="L25" s="22">
        <v>41</v>
      </c>
      <c r="M25" s="22">
        <v>0</v>
      </c>
      <c r="N25" s="21">
        <f t="shared" si="8"/>
        <v>41</v>
      </c>
      <c r="O25">
        <f t="shared" si="9"/>
        <v>0</v>
      </c>
    </row>
    <row r="26" spans="1:15" ht="15.75" customHeight="1">
      <c r="A26" s="10">
        <f t="shared" si="7"/>
        <v>8</v>
      </c>
      <c r="B26" s="11" t="s">
        <v>2851</v>
      </c>
      <c r="C26" s="11" t="s">
        <v>2496</v>
      </c>
      <c r="D26" s="17" t="s">
        <v>2342</v>
      </c>
      <c r="E26" s="17" t="s">
        <v>792</v>
      </c>
      <c r="F26" s="17" t="s">
        <v>3168</v>
      </c>
      <c r="G26" s="17" t="s">
        <v>2858</v>
      </c>
      <c r="H26" s="21">
        <v>8</v>
      </c>
      <c r="I26" s="21">
        <v>19</v>
      </c>
      <c r="J26" s="21">
        <v>0</v>
      </c>
      <c r="K26" s="21">
        <v>2</v>
      </c>
      <c r="L26" s="21">
        <v>11</v>
      </c>
      <c r="M26" s="21">
        <v>0</v>
      </c>
      <c r="N26" s="21">
        <f t="shared" si="8"/>
        <v>30</v>
      </c>
      <c r="O26">
        <f t="shared" si="9"/>
        <v>0</v>
      </c>
    </row>
    <row r="27" spans="1:15" ht="15.75" customHeight="1">
      <c r="A27" s="10">
        <f t="shared" si="7"/>
        <v>7</v>
      </c>
      <c r="B27" s="12" t="s">
        <v>2654</v>
      </c>
      <c r="C27" s="12" t="s">
        <v>2496</v>
      </c>
      <c r="D27" s="18">
        <v>0</v>
      </c>
      <c r="E27" s="18" t="s">
        <v>2355</v>
      </c>
      <c r="F27" s="18" t="s">
        <v>2700</v>
      </c>
      <c r="G27" s="18" t="s">
        <v>2438</v>
      </c>
      <c r="H27" s="22">
        <v>7</v>
      </c>
      <c r="I27" s="22">
        <v>17</v>
      </c>
      <c r="J27" s="22">
        <v>1</v>
      </c>
      <c r="K27" s="22">
        <v>1</v>
      </c>
      <c r="L27" s="22">
        <v>9</v>
      </c>
      <c r="M27" s="22">
        <v>0</v>
      </c>
      <c r="N27" s="21">
        <f t="shared" si="8"/>
        <v>26</v>
      </c>
      <c r="O27">
        <f t="shared" si="9"/>
        <v>1</v>
      </c>
    </row>
    <row r="28" spans="1:15" ht="15.75" customHeight="1">
      <c r="A28" s="10">
        <f t="shared" si="7"/>
        <v>6</v>
      </c>
      <c r="B28" s="11" t="s">
        <v>2656</v>
      </c>
      <c r="C28" s="11" t="s">
        <v>2496</v>
      </c>
      <c r="D28" s="17">
        <v>0</v>
      </c>
      <c r="E28" s="17" t="s">
        <v>2377</v>
      </c>
      <c r="F28" s="17" t="s">
        <v>2700</v>
      </c>
      <c r="G28" s="17" t="s">
        <v>2389</v>
      </c>
      <c r="H28" s="21">
        <v>3</v>
      </c>
      <c r="I28" s="21">
        <v>10</v>
      </c>
      <c r="J28" s="21">
        <v>0</v>
      </c>
      <c r="K28" s="21">
        <v>3</v>
      </c>
      <c r="L28" s="21">
        <v>10</v>
      </c>
      <c r="M28" s="21">
        <v>0</v>
      </c>
      <c r="N28" s="21">
        <f t="shared" si="8"/>
        <v>20</v>
      </c>
      <c r="O28">
        <f t="shared" si="9"/>
        <v>0</v>
      </c>
    </row>
    <row r="29" spans="1:15" ht="15.75" customHeight="1">
      <c r="A29" s="10">
        <f t="shared" si="7"/>
        <v>5</v>
      </c>
      <c r="B29" s="12" t="s">
        <v>2853</v>
      </c>
      <c r="C29" s="12" t="s">
        <v>2496</v>
      </c>
      <c r="D29" s="18" t="s">
        <v>2342</v>
      </c>
      <c r="E29" s="18" t="s">
        <v>2415</v>
      </c>
      <c r="F29" s="18" t="s">
        <v>3029</v>
      </c>
      <c r="G29" s="18" t="s">
        <v>2576</v>
      </c>
      <c r="H29" s="22">
        <v>14</v>
      </c>
      <c r="I29" s="22">
        <v>49</v>
      </c>
      <c r="J29" s="22">
        <v>2</v>
      </c>
      <c r="K29" s="22">
        <v>3</v>
      </c>
      <c r="L29" s="22">
        <v>16</v>
      </c>
      <c r="M29" s="22">
        <v>0</v>
      </c>
      <c r="N29" s="21">
        <f t="shared" si="8"/>
        <v>65</v>
      </c>
      <c r="O29">
        <f t="shared" si="9"/>
        <v>2</v>
      </c>
    </row>
    <row r="30" spans="1:15" ht="15.75" customHeight="1">
      <c r="A30" s="10">
        <f t="shared" si="7"/>
        <v>4</v>
      </c>
      <c r="B30" s="11" t="s">
        <v>2661</v>
      </c>
      <c r="C30" s="11" t="s">
        <v>2496</v>
      </c>
      <c r="D30" s="17" t="s">
        <v>2342</v>
      </c>
      <c r="E30" s="17" t="s">
        <v>2440</v>
      </c>
      <c r="F30" s="17" t="s">
        <v>3170</v>
      </c>
      <c r="G30" s="17" t="s">
        <v>2683</v>
      </c>
      <c r="H30" s="21">
        <v>9</v>
      </c>
      <c r="I30" s="21">
        <v>34</v>
      </c>
      <c r="J30" s="21">
        <v>1</v>
      </c>
      <c r="K30" s="21">
        <v>3</v>
      </c>
      <c r="L30" s="21">
        <v>32</v>
      </c>
      <c r="M30" s="21">
        <v>0</v>
      </c>
      <c r="N30" s="21">
        <f t="shared" si="8"/>
        <v>66</v>
      </c>
      <c r="O30">
        <f t="shared" si="9"/>
        <v>1</v>
      </c>
    </row>
    <row r="31" spans="1:15" ht="15.75" customHeight="1">
      <c r="A31" s="10">
        <f t="shared" si="7"/>
        <v>3</v>
      </c>
      <c r="B31" s="12" t="s">
        <v>2663</v>
      </c>
      <c r="C31" s="12" t="s">
        <v>2496</v>
      </c>
      <c r="D31" s="18">
        <v>0</v>
      </c>
      <c r="E31" s="18" t="s">
        <v>2415</v>
      </c>
      <c r="F31" s="18" t="s">
        <v>3030</v>
      </c>
      <c r="G31" s="18" t="s">
        <v>2450</v>
      </c>
      <c r="H31" s="22">
        <v>5</v>
      </c>
      <c r="I31" s="22">
        <v>13</v>
      </c>
      <c r="J31" s="22">
        <v>0</v>
      </c>
      <c r="K31" s="22">
        <v>2</v>
      </c>
      <c r="L31" s="22">
        <v>14</v>
      </c>
      <c r="M31" s="22">
        <v>0</v>
      </c>
      <c r="N31" s="21">
        <f t="shared" si="8"/>
        <v>27</v>
      </c>
      <c r="O31">
        <f t="shared" si="9"/>
        <v>0</v>
      </c>
    </row>
    <row r="32" spans="1:15" ht="15.75" customHeight="1">
      <c r="A32" s="10">
        <f t="shared" si="7"/>
        <v>2</v>
      </c>
      <c r="B32" s="11" t="s">
        <v>2896</v>
      </c>
      <c r="C32" s="11" t="s">
        <v>2496</v>
      </c>
      <c r="D32" s="17" t="s">
        <v>2342</v>
      </c>
      <c r="E32" s="17" t="s">
        <v>2395</v>
      </c>
      <c r="F32" s="17" t="s">
        <v>2801</v>
      </c>
      <c r="G32" s="17" t="s">
        <v>2524</v>
      </c>
      <c r="H32" s="21">
        <v>19</v>
      </c>
      <c r="I32" s="21">
        <v>93</v>
      </c>
      <c r="J32" s="21">
        <v>1</v>
      </c>
      <c r="K32" s="21">
        <v>4</v>
      </c>
      <c r="L32" s="21">
        <v>39</v>
      </c>
      <c r="M32" s="21">
        <v>0</v>
      </c>
      <c r="N32" s="21">
        <f t="shared" si="8"/>
        <v>132</v>
      </c>
      <c r="O32">
        <f t="shared" si="9"/>
        <v>1</v>
      </c>
    </row>
    <row r="33" spans="1:15" ht="15.75" customHeight="1">
      <c r="A33" s="10">
        <f t="shared" si="7"/>
        <v>1</v>
      </c>
      <c r="B33" s="12" t="s">
        <v>2665</v>
      </c>
      <c r="C33" s="12" t="s">
        <v>2496</v>
      </c>
      <c r="D33" s="18" t="s">
        <v>2342</v>
      </c>
      <c r="E33" s="18" t="s">
        <v>2403</v>
      </c>
      <c r="F33" s="18" t="s">
        <v>3160</v>
      </c>
      <c r="G33" s="18" t="s">
        <v>2860</v>
      </c>
      <c r="H33" s="22">
        <v>17</v>
      </c>
      <c r="I33" s="22">
        <v>63</v>
      </c>
      <c r="J33" s="22">
        <v>0</v>
      </c>
      <c r="K33" s="22">
        <v>5</v>
      </c>
      <c r="L33" s="22">
        <v>44</v>
      </c>
      <c r="M33" s="22">
        <v>1</v>
      </c>
      <c r="N33" s="21">
        <f t="shared" si="8"/>
        <v>107</v>
      </c>
      <c r="O33">
        <f t="shared" si="9"/>
        <v>1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3172">
    <outlinePr summaryBelow="0" summaryRight="0"/>
  </sheetPr>
  <dimension ref="A1:Q1002"/>
  <sheetViews>
    <sheetView workbookViewId="0">
      <selection activeCell="B8" sqref="B8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3</v>
      </c>
      <c r="I2" s="2">
        <v>28.5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0.8</v>
      </c>
      <c r="J3" s="7">
        <f>COUNTIFS($A$12:$A$99,"&lt;="&amp;$B$2,$H$12:$H$99,"&gt;-1",J12:J99,"&lt;"&amp;J$2)/COUNTIFS($H$12:$H$99,"&gt;-1",$A$12:$A$99,"&lt;="&amp;$B$2,J$12:J$99,"&lt;&gt;"&amp;J$2)</f>
        <v>0.9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>
        <f>IF(I3&gt;0.5, 100/(1-1/I3),100/I3-100)</f>
        <v>-400</v>
      </c>
      <c r="J4" s="8">
        <f>IF(J3&gt;0.5, 100/(1-1/J3),100/J3-100)</f>
        <v>-899.99999999999955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0.8</v>
      </c>
      <c r="J5" s="7">
        <f>COUNTIFS($A$12:$A$99,"&lt;="&amp;$B$2,$H$12:$H$99,"&gt;-1",$D$12:$D$99,"@*",J$12:J$99,"&lt;"&amp;J$2)/COUNTIFS($A$12:$A$99,"&lt;="&amp;$B$2,$H$12:$H$99,"&gt;-1",$D$12:$D$99,"@*",J$12:J$99,"&lt;&gt;"&amp;J$2)</f>
        <v>1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>
        <f>IF(I5&gt;0.5, 100/(1-1/I5),100/I5-100)</f>
        <v>-400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0.8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0.8</v>
      </c>
    </row>
    <row r="8" spans="1:17" ht="15.75" customHeight="1">
      <c r="A8" s="1"/>
      <c r="B8" t="s">
        <v>3183</v>
      </c>
      <c r="D8" s="8"/>
      <c r="G8" s="3" t="s">
        <v>2318</v>
      </c>
      <c r="H8" s="8" t="e">
        <f>IF(H7&gt;0.5, 100/(1-1/H7),100/H7-100)</f>
        <v>#DIV/0!</v>
      </c>
      <c r="I8" s="8">
        <f>IF(I7&gt;0.5, 100/(1-1/I7),100/I7-100)</f>
        <v>-400</v>
      </c>
      <c r="J8" s="8">
        <f>IF(J7&gt;0.5, 100/(1-1/J7),100/J7-100)</f>
        <v>-400</v>
      </c>
    </row>
    <row r="9" spans="1:17" ht="15.75" customHeight="1">
      <c r="A9" s="1"/>
      <c r="B9" s="1" t="s">
        <v>3184</v>
      </c>
      <c r="C9" s="1"/>
      <c r="D9" s="14"/>
      <c r="E9" s="14"/>
      <c r="F9" s="14"/>
      <c r="G9" s="23" t="s">
        <v>2321</v>
      </c>
      <c r="H9" s="24" t="e">
        <f>INDEX(espn!$I:$I,MATCH(B8,espn!$A:$A,0),1)</f>
        <v>#N/A</v>
      </c>
      <c r="I9" s="24" t="e">
        <f>INDEX(espn!$J:$J,MATCH(B8,espn!$A:$A,0),1)</f>
        <v>#N/A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2481</v>
      </c>
      <c r="C12" s="11" t="s">
        <v>2496</v>
      </c>
      <c r="D12" s="17">
        <v>0</v>
      </c>
      <c r="E12" s="17" t="s">
        <v>2380</v>
      </c>
      <c r="F12" s="17" t="s">
        <v>2363</v>
      </c>
      <c r="G12" s="17" t="s">
        <v>2687</v>
      </c>
      <c r="H12" s="21">
        <v>2</v>
      </c>
      <c r="I12" s="21">
        <v>33</v>
      </c>
      <c r="J12" s="21">
        <v>0</v>
      </c>
    </row>
    <row r="13" spans="1:17" ht="15.75" customHeight="1">
      <c r="A13" s="10">
        <f t="shared" si="0"/>
        <v>21</v>
      </c>
      <c r="B13" s="12" t="s">
        <v>2470</v>
      </c>
      <c r="C13" s="12" t="s">
        <v>2496</v>
      </c>
      <c r="D13" s="18">
        <v>0</v>
      </c>
      <c r="E13" s="18" t="s">
        <v>2403</v>
      </c>
      <c r="F13" s="18" t="s">
        <v>2818</v>
      </c>
      <c r="G13" s="18" t="s">
        <v>2438</v>
      </c>
      <c r="H13" s="22">
        <v>4</v>
      </c>
      <c r="I13" s="22">
        <v>71</v>
      </c>
      <c r="J13" s="22">
        <v>0</v>
      </c>
    </row>
    <row r="14" spans="1:17" ht="15.75" customHeight="1">
      <c r="A14" s="10">
        <f t="shared" si="0"/>
        <v>20</v>
      </c>
      <c r="B14" s="11" t="s">
        <v>2471</v>
      </c>
      <c r="C14" s="11" t="s">
        <v>2496</v>
      </c>
      <c r="D14" s="17" t="s">
        <v>2342</v>
      </c>
      <c r="E14" s="17" t="s">
        <v>2415</v>
      </c>
      <c r="F14" s="17" t="s">
        <v>3173</v>
      </c>
      <c r="G14" s="17" t="s">
        <v>2552</v>
      </c>
      <c r="H14" s="21">
        <v>1</v>
      </c>
      <c r="I14" s="21">
        <v>8</v>
      </c>
      <c r="J14" s="21">
        <v>0</v>
      </c>
    </row>
    <row r="15" spans="1:17" ht="15.75" customHeight="1">
      <c r="A15" s="10">
        <f t="shared" si="0"/>
        <v>19</v>
      </c>
      <c r="B15" s="12" t="s">
        <v>2417</v>
      </c>
      <c r="C15" s="12" t="s">
        <v>2496</v>
      </c>
      <c r="D15" s="18" t="s">
        <v>2342</v>
      </c>
      <c r="E15" s="18" t="s">
        <v>2440</v>
      </c>
      <c r="F15" s="18" t="s">
        <v>3174</v>
      </c>
      <c r="G15" s="18" t="s">
        <v>2799</v>
      </c>
      <c r="H15" s="22">
        <v>3</v>
      </c>
      <c r="I15" s="22">
        <v>49</v>
      </c>
      <c r="J15" s="22">
        <v>1</v>
      </c>
    </row>
    <row r="16" spans="1:17" ht="15.75" customHeight="1">
      <c r="A16" s="10">
        <f t="shared" si="0"/>
        <v>18</v>
      </c>
      <c r="B16" s="11" t="s">
        <v>2639</v>
      </c>
      <c r="C16" s="11" t="s">
        <v>2496</v>
      </c>
      <c r="D16" s="17" t="s">
        <v>2342</v>
      </c>
      <c r="E16" s="17" t="s">
        <v>2403</v>
      </c>
      <c r="F16" s="17" t="s">
        <v>3164</v>
      </c>
      <c r="G16" s="17" t="s">
        <v>2729</v>
      </c>
      <c r="H16" s="21">
        <v>5</v>
      </c>
      <c r="I16" s="21">
        <v>73</v>
      </c>
      <c r="J16" s="21">
        <v>0</v>
      </c>
    </row>
    <row r="17" spans="1:10" ht="15.75" customHeight="1">
      <c r="A17" s="10">
        <f t="shared" si="0"/>
        <v>17</v>
      </c>
      <c r="B17" s="12" t="s">
        <v>2641</v>
      </c>
      <c r="C17" s="12" t="s">
        <v>2496</v>
      </c>
      <c r="D17" s="18">
        <v>0</v>
      </c>
      <c r="E17" s="18" t="s">
        <v>792</v>
      </c>
      <c r="F17" s="18" t="s">
        <v>2848</v>
      </c>
      <c r="G17" s="18" t="s">
        <v>2565</v>
      </c>
      <c r="H17" s="22">
        <v>2</v>
      </c>
      <c r="I17" s="22">
        <v>11</v>
      </c>
      <c r="J17" s="22">
        <v>0</v>
      </c>
    </row>
    <row r="18" spans="1:10" ht="15.75" customHeight="1">
      <c r="A18" s="10">
        <f t="shared" si="0"/>
        <v>16</v>
      </c>
      <c r="B18" s="11" t="s">
        <v>2642</v>
      </c>
      <c r="C18" s="11" t="s">
        <v>2496</v>
      </c>
      <c r="D18" s="17" t="s">
        <v>2342</v>
      </c>
      <c r="E18" s="17" t="s">
        <v>2391</v>
      </c>
      <c r="F18" s="17" t="s">
        <v>2866</v>
      </c>
      <c r="G18" s="17" t="s">
        <v>2505</v>
      </c>
      <c r="H18" s="21">
        <v>3</v>
      </c>
      <c r="I18" s="21">
        <v>83</v>
      </c>
      <c r="J18" s="21">
        <v>0</v>
      </c>
    </row>
    <row r="19" spans="1:10" ht="15.75" customHeight="1">
      <c r="A19" s="10">
        <f t="shared" si="0"/>
        <v>15</v>
      </c>
      <c r="B19" s="12" t="s">
        <v>2644</v>
      </c>
      <c r="C19" s="12" t="s">
        <v>2496</v>
      </c>
      <c r="D19" s="18">
        <v>0</v>
      </c>
      <c r="E19" s="18" t="s">
        <v>2352</v>
      </c>
      <c r="F19" s="18" t="s">
        <v>2378</v>
      </c>
      <c r="G19" s="18" t="s">
        <v>2587</v>
      </c>
      <c r="H19" s="22">
        <v>5</v>
      </c>
      <c r="I19" s="22">
        <v>83</v>
      </c>
      <c r="J19" s="22">
        <v>1</v>
      </c>
    </row>
    <row r="20" spans="1:10" ht="15.75" customHeight="1">
      <c r="A20" s="10">
        <f t="shared" si="0"/>
        <v>14</v>
      </c>
      <c r="B20" s="11" t="s">
        <v>2646</v>
      </c>
      <c r="C20" s="11" t="s">
        <v>2496</v>
      </c>
      <c r="D20" s="17" t="s">
        <v>2342</v>
      </c>
      <c r="E20" s="17" t="s">
        <v>2387</v>
      </c>
      <c r="F20" s="17" t="s">
        <v>2531</v>
      </c>
      <c r="G20" s="17" t="s">
        <v>2573</v>
      </c>
      <c r="H20" s="21">
        <v>0</v>
      </c>
      <c r="I20" s="21">
        <v>0</v>
      </c>
      <c r="J20" s="21">
        <v>0</v>
      </c>
    </row>
    <row r="21" spans="1:10" ht="15.75" customHeight="1">
      <c r="A21" s="10">
        <f t="shared" si="0"/>
        <v>13</v>
      </c>
      <c r="B21" s="12" t="s">
        <v>2649</v>
      </c>
      <c r="C21" s="12" t="s">
        <v>2496</v>
      </c>
      <c r="D21" s="18">
        <v>0</v>
      </c>
      <c r="E21" s="18" t="s">
        <v>2359</v>
      </c>
      <c r="F21" s="18" t="s">
        <v>2670</v>
      </c>
      <c r="G21" s="18" t="s">
        <v>2858</v>
      </c>
      <c r="H21" s="22">
        <v>1</v>
      </c>
      <c r="I21" s="22">
        <v>6</v>
      </c>
      <c r="J21" s="22">
        <v>0</v>
      </c>
    </row>
    <row r="22" spans="1:10" ht="15.75" customHeight="1">
      <c r="A22" s="10">
        <f t="shared" si="0"/>
        <v>12</v>
      </c>
      <c r="B22" s="11" t="s">
        <v>2888</v>
      </c>
      <c r="C22" s="11" t="s">
        <v>2496</v>
      </c>
      <c r="D22" s="17" t="s">
        <v>2342</v>
      </c>
      <c r="E22" s="17" t="s">
        <v>2647</v>
      </c>
      <c r="F22" s="17" t="s">
        <v>3165</v>
      </c>
      <c r="G22" s="17" t="s">
        <v>2873</v>
      </c>
      <c r="H22" s="21">
        <v>6</v>
      </c>
      <c r="I22" s="21">
        <v>109</v>
      </c>
      <c r="J22" s="21">
        <v>1</v>
      </c>
    </row>
    <row r="23" spans="1:10" ht="15.75" customHeight="1">
      <c r="A23" s="10">
        <f t="shared" si="0"/>
        <v>11</v>
      </c>
      <c r="B23" s="12" t="s">
        <v>2651</v>
      </c>
      <c r="C23" s="12" t="s">
        <v>2496</v>
      </c>
      <c r="D23" s="18" t="s">
        <v>2342</v>
      </c>
      <c r="E23" s="18" t="s">
        <v>287</v>
      </c>
      <c r="F23" s="18" t="s">
        <v>3166</v>
      </c>
      <c r="G23" s="18" t="s">
        <v>2571</v>
      </c>
      <c r="H23" s="22">
        <v>3</v>
      </c>
      <c r="I23" s="22">
        <v>35</v>
      </c>
      <c r="J23" s="22">
        <v>0</v>
      </c>
    </row>
    <row r="24" spans="1:10" ht="15.75" customHeight="1">
      <c r="A24" s="10">
        <f t="shared" si="0"/>
        <v>10</v>
      </c>
      <c r="B24" s="11" t="s">
        <v>2653</v>
      </c>
      <c r="C24" s="11" t="s">
        <v>2496</v>
      </c>
      <c r="D24" s="17">
        <v>0</v>
      </c>
      <c r="E24" s="17" t="s">
        <v>2403</v>
      </c>
      <c r="F24" s="17" t="s">
        <v>3167</v>
      </c>
      <c r="G24" s="17" t="s">
        <v>2679</v>
      </c>
      <c r="H24" s="21">
        <v>1</v>
      </c>
      <c r="I24" s="21">
        <v>10</v>
      </c>
      <c r="J24" s="21">
        <v>0</v>
      </c>
    </row>
    <row r="25" spans="1:10" ht="15.75" customHeight="1">
      <c r="A25" s="10">
        <f t="shared" si="0"/>
        <v>9</v>
      </c>
      <c r="B25" s="12" t="s">
        <v>2851</v>
      </c>
      <c r="C25" s="12" t="s">
        <v>2496</v>
      </c>
      <c r="D25" s="18" t="s">
        <v>2342</v>
      </c>
      <c r="E25" s="18" t="s">
        <v>792</v>
      </c>
      <c r="F25" s="18" t="s">
        <v>3168</v>
      </c>
      <c r="G25" s="18" t="s">
        <v>2424</v>
      </c>
      <c r="H25" s="22">
        <v>1</v>
      </c>
      <c r="I25" s="22">
        <v>4</v>
      </c>
      <c r="J25" s="22">
        <v>0</v>
      </c>
    </row>
    <row r="26" spans="1:10" ht="15.75" customHeight="1">
      <c r="A26" s="10">
        <f t="shared" si="0"/>
        <v>8</v>
      </c>
      <c r="B26" s="11" t="s">
        <v>2654</v>
      </c>
      <c r="C26" s="11" t="s">
        <v>2496</v>
      </c>
      <c r="D26" s="17">
        <v>0</v>
      </c>
      <c r="E26" s="17" t="s">
        <v>2355</v>
      </c>
      <c r="F26" s="17" t="s">
        <v>2700</v>
      </c>
      <c r="G26" s="17" t="s">
        <v>2632</v>
      </c>
      <c r="H26" s="21">
        <v>0</v>
      </c>
      <c r="I26" s="21">
        <v>0</v>
      </c>
      <c r="J26" s="21">
        <v>0</v>
      </c>
    </row>
    <row r="27" spans="1:10" ht="15.75" customHeight="1">
      <c r="A27" s="10">
        <f t="shared" si="0"/>
        <v>7</v>
      </c>
      <c r="B27" s="12" t="s">
        <v>2656</v>
      </c>
      <c r="C27" s="12" t="s">
        <v>2496</v>
      </c>
      <c r="D27" s="18">
        <v>0</v>
      </c>
      <c r="E27" s="18" t="s">
        <v>2377</v>
      </c>
      <c r="F27" s="18" t="s">
        <v>2700</v>
      </c>
      <c r="G27" s="18" t="s">
        <v>2368</v>
      </c>
      <c r="H27" s="22">
        <v>0</v>
      </c>
      <c r="I27" s="22">
        <v>0</v>
      </c>
      <c r="J27" s="22">
        <v>0</v>
      </c>
    </row>
    <row r="28" spans="1:10" ht="15.75" customHeight="1">
      <c r="A28" s="10">
        <f t="shared" si="0"/>
        <v>6</v>
      </c>
      <c r="B28" s="11" t="s">
        <v>2659</v>
      </c>
      <c r="C28" s="11" t="s">
        <v>2496</v>
      </c>
      <c r="D28" s="17">
        <v>0</v>
      </c>
      <c r="E28" s="17" t="s">
        <v>2370</v>
      </c>
      <c r="F28" s="17" t="s">
        <v>3169</v>
      </c>
      <c r="G28" s="17" t="s">
        <v>2491</v>
      </c>
      <c r="H28" s="21">
        <v>1</v>
      </c>
      <c r="I28" s="21">
        <v>48</v>
      </c>
      <c r="J28" s="21">
        <v>1</v>
      </c>
    </row>
    <row r="29" spans="1:10" ht="15.75" customHeight="1">
      <c r="A29" s="10">
        <f t="shared" si="0"/>
        <v>5</v>
      </c>
      <c r="B29" s="12" t="s">
        <v>2853</v>
      </c>
      <c r="C29" s="12" t="s">
        <v>2496</v>
      </c>
      <c r="D29" s="18" t="s">
        <v>2342</v>
      </c>
      <c r="E29" s="18" t="s">
        <v>2415</v>
      </c>
      <c r="F29" s="18" t="s">
        <v>3029</v>
      </c>
      <c r="G29" s="18" t="s">
        <v>2460</v>
      </c>
      <c r="H29" s="22">
        <v>3</v>
      </c>
      <c r="I29" s="22">
        <v>20</v>
      </c>
      <c r="J29" s="22">
        <v>0</v>
      </c>
    </row>
    <row r="30" spans="1:10" ht="15.75" customHeight="1">
      <c r="A30" s="10">
        <f t="shared" si="0"/>
        <v>4</v>
      </c>
      <c r="B30" s="11" t="s">
        <v>2661</v>
      </c>
      <c r="C30" s="11" t="s">
        <v>2496</v>
      </c>
      <c r="D30" s="17" t="s">
        <v>2342</v>
      </c>
      <c r="E30" s="17" t="s">
        <v>2440</v>
      </c>
      <c r="F30" s="17" t="s">
        <v>3170</v>
      </c>
      <c r="G30" s="17" t="s">
        <v>2792</v>
      </c>
      <c r="H30" s="21">
        <v>1</v>
      </c>
      <c r="I30" s="21">
        <v>7</v>
      </c>
      <c r="J30" s="21">
        <v>0</v>
      </c>
    </row>
    <row r="31" spans="1:10" ht="15.75" customHeight="1">
      <c r="A31" s="10">
        <f t="shared" si="0"/>
        <v>3</v>
      </c>
      <c r="B31" s="12" t="s">
        <v>2663</v>
      </c>
      <c r="C31" s="12" t="s">
        <v>2496</v>
      </c>
      <c r="D31" s="18">
        <v>0</v>
      </c>
      <c r="E31" s="18" t="s">
        <v>2415</v>
      </c>
      <c r="F31" s="18" t="s">
        <v>3030</v>
      </c>
      <c r="G31" s="18" t="s">
        <v>2611</v>
      </c>
      <c r="H31" s="22">
        <v>1</v>
      </c>
      <c r="I31" s="22">
        <v>12</v>
      </c>
      <c r="J31" s="22">
        <v>0</v>
      </c>
    </row>
    <row r="32" spans="1:10" ht="15.75" customHeight="1">
      <c r="A32" s="10">
        <f t="shared" si="0"/>
        <v>2</v>
      </c>
      <c r="B32" s="11" t="s">
        <v>2896</v>
      </c>
      <c r="C32" s="11" t="s">
        <v>2496</v>
      </c>
      <c r="D32" s="17" t="s">
        <v>2342</v>
      </c>
      <c r="E32" s="17" t="s">
        <v>2395</v>
      </c>
      <c r="F32" s="17" t="s">
        <v>2801</v>
      </c>
      <c r="G32" s="17" t="s">
        <v>2424</v>
      </c>
      <c r="H32" s="21">
        <v>1</v>
      </c>
      <c r="I32" s="21">
        <v>15</v>
      </c>
      <c r="J32" s="21">
        <v>0</v>
      </c>
    </row>
    <row r="33" spans="1:10" ht="15.75" customHeight="1">
      <c r="A33" s="10">
        <f t="shared" si="0"/>
        <v>1</v>
      </c>
      <c r="B33" s="12" t="s">
        <v>2665</v>
      </c>
      <c r="C33" s="12" t="s">
        <v>2496</v>
      </c>
      <c r="D33" s="18" t="s">
        <v>2342</v>
      </c>
      <c r="E33" s="18" t="s">
        <v>2403</v>
      </c>
      <c r="F33" s="18" t="s">
        <v>3160</v>
      </c>
      <c r="G33" s="18" t="s">
        <v>2424</v>
      </c>
      <c r="H33" s="22">
        <v>1</v>
      </c>
      <c r="I33" s="22">
        <v>29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282">
    <outlinePr summaryBelow="0" summaryRight="0"/>
  </sheetPr>
  <dimension ref="A1:Q1002"/>
  <sheetViews>
    <sheetView workbookViewId="0"/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7.83203125" style="40" customWidth="1"/>
    <col min="9" max="9" width="9.5" style="40" customWidth="1"/>
    <col min="10" max="10" width="10.5" style="40" customWidth="1"/>
    <col min="11" max="11" width="8.83203125" style="40" customWidth="1"/>
    <col min="12" max="12" width="9.1640625" style="40" customWidth="1"/>
    <col min="13" max="13" width="11.83203125" style="40" customWidth="1"/>
    <col min="14" max="14" width="13" style="40" customWidth="1"/>
    <col min="15" max="15" width="9" style="40" customWidth="1"/>
    <col min="16" max="96" width="14.5" style="40" customWidth="1"/>
    <col min="97" max="16384" width="14.5" style="40"/>
  </cols>
  <sheetData>
    <row r="1" spans="1:17" ht="15.75" customHeight="1">
      <c r="A1" s="1"/>
      <c r="B1" s="20" t="s">
        <v>2313</v>
      </c>
      <c r="C1" s="20"/>
      <c r="H1" s="20" t="str">
        <f t="shared" ref="H1:O1" si="0">H11</f>
        <v>Att</v>
      </c>
      <c r="I1" s="20" t="str">
        <f t="shared" si="0"/>
        <v>Rush Yds</v>
      </c>
      <c r="J1" s="20" t="str">
        <f t="shared" si="0"/>
        <v>Rush TD</v>
      </c>
      <c r="K1" s="20" t="str">
        <f t="shared" si="0"/>
        <v>Rec</v>
      </c>
      <c r="L1" s="20" t="str">
        <f t="shared" si="0"/>
        <v>Rec Yds</v>
      </c>
      <c r="M1" s="20" t="str">
        <f t="shared" si="0"/>
        <v>Rec TD</v>
      </c>
      <c r="N1" s="20" t="str">
        <f t="shared" si="0"/>
        <v>Total Yds</v>
      </c>
      <c r="O1" s="20" t="str">
        <f t="shared" si="0"/>
        <v>Total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10.5</v>
      </c>
      <c r="I2" s="5">
        <v>50.5</v>
      </c>
      <c r="J2" s="5">
        <v>0.5</v>
      </c>
      <c r="K2" s="2">
        <v>5</v>
      </c>
      <c r="L2" s="2">
        <v>50.5</v>
      </c>
      <c r="M2" s="2">
        <v>0.5</v>
      </c>
      <c r="N2" s="5">
        <v>100.5</v>
      </c>
      <c r="O2" s="5">
        <v>2.5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 t="shared" ref="H3:O3" si="1">COUNTIFS($A$12:$A$99,"&lt;="&amp;$B$2,$H$12:$H$99,"&gt;-1",H12:H99,"&lt;"&amp;H$2)/COUNTIFS($H$12:$H$99,"&gt;-1",$A$12:$A$99,"&lt;="&amp;$B$2,H$12:H$99,"&lt;&gt;"&amp;H$2)</f>
        <v>1</v>
      </c>
      <c r="I3" s="7">
        <f t="shared" si="1"/>
        <v>1</v>
      </c>
      <c r="J3" s="7">
        <f t="shared" si="1"/>
        <v>1</v>
      </c>
      <c r="K3" s="7">
        <f t="shared" si="1"/>
        <v>1</v>
      </c>
      <c r="L3" s="7">
        <f t="shared" si="1"/>
        <v>1</v>
      </c>
      <c r="M3" s="7">
        <f t="shared" si="1"/>
        <v>1</v>
      </c>
      <c r="N3" s="7">
        <f t="shared" si="1"/>
        <v>1</v>
      </c>
      <c r="O3" s="7">
        <f t="shared" si="1"/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 t="shared" ref="H4:O4" si="2">IF(H3&gt;0.5, 100/(1-1/H3),100/H3-100)</f>
        <v>#DIV/0!</v>
      </c>
      <c r="I4" s="8" t="e">
        <f t="shared" si="2"/>
        <v>#DIV/0!</v>
      </c>
      <c r="J4" s="8" t="e">
        <f t="shared" si="2"/>
        <v>#DIV/0!</v>
      </c>
      <c r="K4" s="8" t="e">
        <f t="shared" si="2"/>
        <v>#DIV/0!</v>
      </c>
      <c r="L4" s="8" t="e">
        <f t="shared" si="2"/>
        <v>#DIV/0!</v>
      </c>
      <c r="M4" s="8" t="e">
        <f t="shared" si="2"/>
        <v>#DIV/0!</v>
      </c>
      <c r="N4" s="8" t="e">
        <f t="shared" si="2"/>
        <v>#DIV/0!</v>
      </c>
      <c r="O4" s="8" t="e">
        <f t="shared" si="2"/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 t="shared" ref="H5:O5" si="3">COUNTIFS($A$12:$A$99,"&lt;="&amp;$B$2,$H$12:$H$99,"&gt;-1",$D$12:$D$99,"@*",H$12:H$99,"&lt;"&amp;H$2)/COUNTIFS($A$12:$A$99,"&lt;="&amp;$B$2,$H$12:$H$99,"&gt;-1",$D$12:$D$99,"@*",H$12:H$99,"&lt;&gt;"&amp;H$2)</f>
        <v>1</v>
      </c>
      <c r="I5" s="7">
        <f t="shared" si="3"/>
        <v>1</v>
      </c>
      <c r="J5" s="7">
        <f t="shared" si="3"/>
        <v>1</v>
      </c>
      <c r="K5" s="7">
        <f t="shared" si="3"/>
        <v>1</v>
      </c>
      <c r="L5" s="7">
        <f t="shared" si="3"/>
        <v>1</v>
      </c>
      <c r="M5" s="7">
        <f t="shared" si="3"/>
        <v>1</v>
      </c>
      <c r="N5" s="7">
        <f t="shared" si="3"/>
        <v>1</v>
      </c>
      <c r="O5" s="7">
        <f t="shared" si="3"/>
        <v>1</v>
      </c>
    </row>
    <row r="6" spans="1:17" ht="15.75" customHeight="1">
      <c r="A6" s="1"/>
      <c r="D6" s="8"/>
      <c r="G6" s="3" t="s">
        <v>2318</v>
      </c>
      <c r="H6" s="8" t="e">
        <f t="shared" ref="H6:O6" si="4">IF(H5&gt;0.5, 100/(1-1/H5),100/H5-100)</f>
        <v>#DIV/0!</v>
      </c>
      <c r="I6" s="8" t="e">
        <f t="shared" si="4"/>
        <v>#DIV/0!</v>
      </c>
      <c r="J6" s="8" t="e">
        <f t="shared" si="4"/>
        <v>#DIV/0!</v>
      </c>
      <c r="K6" s="8" t="e">
        <f t="shared" si="4"/>
        <v>#DIV/0!</v>
      </c>
      <c r="L6" s="8" t="e">
        <f t="shared" si="4"/>
        <v>#DIV/0!</v>
      </c>
      <c r="M6" s="8" t="e">
        <f t="shared" si="4"/>
        <v>#DIV/0!</v>
      </c>
      <c r="N6" s="8" t="e">
        <f t="shared" si="4"/>
        <v>#DIV/0!</v>
      </c>
      <c r="O6" s="8" t="e">
        <f t="shared" si="4"/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 t="shared" ref="H7:O7" si="5"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 t="shared" si="5"/>
        <v>1</v>
      </c>
      <c r="J7" s="7">
        <f t="shared" si="5"/>
        <v>1</v>
      </c>
      <c r="K7" s="7">
        <f t="shared" si="5"/>
        <v>1</v>
      </c>
      <c r="L7" s="7">
        <f t="shared" si="5"/>
        <v>1</v>
      </c>
      <c r="M7" s="7">
        <f t="shared" si="5"/>
        <v>1</v>
      </c>
      <c r="N7" s="7">
        <f t="shared" si="5"/>
        <v>1</v>
      </c>
      <c r="O7" s="7">
        <f t="shared" si="5"/>
        <v>1</v>
      </c>
    </row>
    <row r="8" spans="1:17" ht="15.75" customHeight="1">
      <c r="A8" s="1"/>
      <c r="B8" t="s">
        <v>699</v>
      </c>
      <c r="F8" s="8"/>
      <c r="G8" s="3" t="s">
        <v>2318</v>
      </c>
      <c r="H8" s="8" t="e">
        <f t="shared" ref="H8:O8" si="6">IF(H7&gt;0.5, 100/(1-1/H7),100/H7-100)</f>
        <v>#DIV/0!</v>
      </c>
      <c r="I8" s="8" t="e">
        <f t="shared" si="6"/>
        <v>#DIV/0!</v>
      </c>
      <c r="J8" s="8" t="e">
        <f t="shared" si="6"/>
        <v>#DIV/0!</v>
      </c>
      <c r="K8" s="8" t="e">
        <f t="shared" si="6"/>
        <v>#DIV/0!</v>
      </c>
      <c r="L8" s="8" t="e">
        <f t="shared" si="6"/>
        <v>#DIV/0!</v>
      </c>
      <c r="M8" s="8" t="e">
        <f t="shared" si="6"/>
        <v>#DIV/0!</v>
      </c>
      <c r="N8" s="8" t="e">
        <f t="shared" si="6"/>
        <v>#DIV/0!</v>
      </c>
      <c r="O8" s="8" t="e">
        <f t="shared" si="6"/>
        <v>#DIV/0!</v>
      </c>
    </row>
    <row r="9" spans="1:17" ht="15.75" customHeight="1">
      <c r="A9" s="1"/>
      <c r="B9" s="1" t="s">
        <v>3185</v>
      </c>
      <c r="C9" s="1"/>
      <c r="D9" s="14"/>
      <c r="E9" s="14"/>
      <c r="F9" s="14"/>
      <c r="G9" s="23" t="s">
        <v>2321</v>
      </c>
      <c r="H9" s="24">
        <f>INDEX(espn!$F:$F,MATCH(B8,espn!$A:$A,0),1)</f>
        <v>3</v>
      </c>
      <c r="I9" s="24">
        <f>INDEX(espn!$G:$G,MATCH(B8,espn!$A:$A,0),1)</f>
        <v>12</v>
      </c>
      <c r="J9" s="24"/>
      <c r="K9" s="24">
        <f>INDEX(espn!$I:$I,MATCH(B8,espn!$A:$A,0),1)</f>
        <v>2</v>
      </c>
      <c r="L9" s="24">
        <f>INDEX(espn!$J:$J,MATCH(B8,espn!$A:$A,0),1)</f>
        <v>13</v>
      </c>
      <c r="M9" s="24"/>
      <c r="N9" s="24">
        <f>I9+L9</f>
        <v>25</v>
      </c>
      <c r="O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798</v>
      </c>
      <c r="I11" s="19" t="s">
        <v>2331</v>
      </c>
      <c r="J11" s="19" t="s">
        <v>2333</v>
      </c>
      <c r="K11" s="19" t="s">
        <v>2334</v>
      </c>
      <c r="L11" s="19" t="s">
        <v>2335</v>
      </c>
      <c r="M11" s="19" t="s">
        <v>2336</v>
      </c>
      <c r="N11" s="19" t="s">
        <v>2337</v>
      </c>
      <c r="O11" s="19" t="s">
        <v>2338</v>
      </c>
    </row>
    <row r="12" spans="1:17" ht="15.75" customHeight="1">
      <c r="A12" s="10">
        <f t="shared" ref="A12:A43" si="7">COUNTIF(H12:H99,"&gt;-1")</f>
        <v>22</v>
      </c>
      <c r="B12" s="11" t="s">
        <v>2346</v>
      </c>
      <c r="C12" s="11" t="s">
        <v>2377</v>
      </c>
      <c r="D12" s="17" t="s">
        <v>2342</v>
      </c>
      <c r="E12" s="17" t="s">
        <v>2440</v>
      </c>
      <c r="F12" s="17" t="s">
        <v>3186</v>
      </c>
      <c r="G12" s="17" t="s">
        <v>2609</v>
      </c>
      <c r="H12" s="21">
        <v>11</v>
      </c>
      <c r="I12" s="21">
        <v>56</v>
      </c>
      <c r="J12" s="21">
        <v>1</v>
      </c>
      <c r="K12" s="21">
        <v>2</v>
      </c>
      <c r="L12" s="21">
        <v>33</v>
      </c>
      <c r="M12" s="21">
        <v>0</v>
      </c>
      <c r="N12" s="21">
        <f t="shared" ref="N12:N43" si="8">L12+I12</f>
        <v>89</v>
      </c>
      <c r="O12">
        <f t="shared" ref="O12:O43" si="9">M12+J12</f>
        <v>1</v>
      </c>
    </row>
    <row r="13" spans="1:17" ht="15.75" customHeight="1">
      <c r="A13" s="10">
        <f t="shared" si="7"/>
        <v>21</v>
      </c>
      <c r="B13" s="12" t="s">
        <v>2398</v>
      </c>
      <c r="C13" s="12" t="s">
        <v>2377</v>
      </c>
      <c r="D13" s="18">
        <v>0</v>
      </c>
      <c r="E13" s="18" t="s">
        <v>2420</v>
      </c>
      <c r="F13" s="18" t="s">
        <v>2930</v>
      </c>
      <c r="G13" s="18" t="s">
        <v>2447</v>
      </c>
      <c r="H13" s="22">
        <v>0</v>
      </c>
      <c r="I13" s="22">
        <v>0</v>
      </c>
      <c r="J13" s="22">
        <v>0</v>
      </c>
      <c r="K13" s="22">
        <v>2</v>
      </c>
      <c r="L13" s="22">
        <v>23</v>
      </c>
      <c r="M13" s="22">
        <v>0</v>
      </c>
      <c r="N13" s="21">
        <f t="shared" si="8"/>
        <v>23</v>
      </c>
      <c r="O13">
        <f t="shared" si="9"/>
        <v>0</v>
      </c>
    </row>
    <row r="14" spans="1:17" ht="15.75" customHeight="1">
      <c r="A14" s="10">
        <f t="shared" si="7"/>
        <v>20</v>
      </c>
      <c r="B14" s="11" t="s">
        <v>2603</v>
      </c>
      <c r="C14" s="11" t="s">
        <v>2377</v>
      </c>
      <c r="D14" s="17">
        <v>0</v>
      </c>
      <c r="E14" s="17" t="s">
        <v>2574</v>
      </c>
      <c r="F14" s="17" t="s">
        <v>2487</v>
      </c>
      <c r="G14" s="17" t="s">
        <v>2805</v>
      </c>
      <c r="H14" s="21">
        <v>8</v>
      </c>
      <c r="I14" s="21">
        <v>44</v>
      </c>
      <c r="J14" s="21">
        <v>0</v>
      </c>
      <c r="K14" s="21">
        <v>2</v>
      </c>
      <c r="L14" s="21">
        <v>0</v>
      </c>
      <c r="M14" s="21">
        <v>0</v>
      </c>
      <c r="N14" s="21">
        <f t="shared" si="8"/>
        <v>44</v>
      </c>
      <c r="O14">
        <f t="shared" si="9"/>
        <v>0</v>
      </c>
    </row>
    <row r="15" spans="1:17" ht="15.75" customHeight="1">
      <c r="A15" s="10">
        <f t="shared" si="7"/>
        <v>19</v>
      </c>
      <c r="B15" s="12" t="s">
        <v>2402</v>
      </c>
      <c r="C15" s="12" t="s">
        <v>2377</v>
      </c>
      <c r="D15" s="18" t="s">
        <v>2342</v>
      </c>
      <c r="E15" s="18" t="s">
        <v>2391</v>
      </c>
      <c r="F15" s="18" t="s">
        <v>3187</v>
      </c>
      <c r="G15" s="18" t="s">
        <v>2505</v>
      </c>
      <c r="H15" s="22">
        <v>12</v>
      </c>
      <c r="I15" s="22">
        <v>64</v>
      </c>
      <c r="J15" s="22">
        <v>0</v>
      </c>
      <c r="K15" s="22">
        <v>2</v>
      </c>
      <c r="L15" s="22">
        <v>12</v>
      </c>
      <c r="M15" s="22">
        <v>0</v>
      </c>
      <c r="N15" s="21">
        <f t="shared" si="8"/>
        <v>76</v>
      </c>
      <c r="O15">
        <f t="shared" si="9"/>
        <v>0</v>
      </c>
    </row>
    <row r="16" spans="1:17" ht="15.75" customHeight="1">
      <c r="A16" s="10">
        <f t="shared" si="7"/>
        <v>18</v>
      </c>
      <c r="B16" s="11" t="s">
        <v>2406</v>
      </c>
      <c r="C16" s="11" t="s">
        <v>2377</v>
      </c>
      <c r="D16" s="17">
        <v>0</v>
      </c>
      <c r="E16" s="17" t="s">
        <v>2359</v>
      </c>
      <c r="F16" s="17" t="s">
        <v>2487</v>
      </c>
      <c r="G16" s="17" t="s">
        <v>2536</v>
      </c>
      <c r="H16" s="21">
        <v>9</v>
      </c>
      <c r="I16" s="21">
        <v>40</v>
      </c>
      <c r="J16" s="21">
        <v>0</v>
      </c>
      <c r="K16" s="21">
        <v>4</v>
      </c>
      <c r="L16" s="21">
        <v>23</v>
      </c>
      <c r="M16" s="21">
        <v>0</v>
      </c>
      <c r="N16" s="21">
        <f t="shared" si="8"/>
        <v>63</v>
      </c>
      <c r="O16">
        <f t="shared" si="9"/>
        <v>0</v>
      </c>
    </row>
    <row r="17" spans="1:15" ht="15.75" customHeight="1">
      <c r="A17" s="10">
        <f t="shared" si="7"/>
        <v>17</v>
      </c>
      <c r="B17" s="12" t="s">
        <v>2409</v>
      </c>
      <c r="C17" s="12" t="s">
        <v>2377</v>
      </c>
      <c r="D17" s="18">
        <v>0</v>
      </c>
      <c r="E17" s="18" t="s">
        <v>2370</v>
      </c>
      <c r="F17" s="18" t="s">
        <v>2507</v>
      </c>
      <c r="G17" s="18" t="s">
        <v>2491</v>
      </c>
      <c r="H17" s="22">
        <v>3</v>
      </c>
      <c r="I17" s="22">
        <v>9</v>
      </c>
      <c r="J17" s="22">
        <v>0</v>
      </c>
      <c r="K17" s="22">
        <v>1</v>
      </c>
      <c r="L17" s="22">
        <v>0</v>
      </c>
      <c r="M17" s="22">
        <v>0</v>
      </c>
      <c r="N17" s="21">
        <f t="shared" si="8"/>
        <v>9</v>
      </c>
      <c r="O17">
        <f t="shared" si="9"/>
        <v>0</v>
      </c>
    </row>
    <row r="18" spans="1:15" ht="15.75" customHeight="1">
      <c r="A18" s="10">
        <f t="shared" si="7"/>
        <v>16</v>
      </c>
      <c r="B18" s="11" t="s">
        <v>2470</v>
      </c>
      <c r="C18" s="11" t="s">
        <v>2377</v>
      </c>
      <c r="D18" s="17" t="s">
        <v>2342</v>
      </c>
      <c r="E18" s="17" t="s">
        <v>2352</v>
      </c>
      <c r="F18" s="17" t="s">
        <v>2717</v>
      </c>
      <c r="G18" s="17" t="s">
        <v>2536</v>
      </c>
      <c r="H18" s="21">
        <v>7</v>
      </c>
      <c r="I18" s="21">
        <v>29</v>
      </c>
      <c r="J18" s="21">
        <v>1</v>
      </c>
      <c r="K18" s="21">
        <v>4</v>
      </c>
      <c r="L18" s="21">
        <v>28</v>
      </c>
      <c r="M18" s="21">
        <v>0</v>
      </c>
      <c r="N18" s="21">
        <f t="shared" si="8"/>
        <v>57</v>
      </c>
      <c r="O18">
        <f t="shared" si="9"/>
        <v>1</v>
      </c>
    </row>
    <row r="19" spans="1:15" ht="15.75" customHeight="1">
      <c r="A19" s="10">
        <f t="shared" si="7"/>
        <v>15</v>
      </c>
      <c r="B19" s="12" t="s">
        <v>2412</v>
      </c>
      <c r="C19" s="12" t="s">
        <v>2377</v>
      </c>
      <c r="D19" s="18">
        <v>0</v>
      </c>
      <c r="E19" s="18" t="s">
        <v>2399</v>
      </c>
      <c r="F19" s="18" t="s">
        <v>3048</v>
      </c>
      <c r="G19" s="18" t="s">
        <v>2714</v>
      </c>
      <c r="H19" s="22">
        <v>5</v>
      </c>
      <c r="I19" s="22">
        <v>10</v>
      </c>
      <c r="J19" s="22">
        <v>1</v>
      </c>
      <c r="K19" s="22">
        <v>3</v>
      </c>
      <c r="L19" s="22">
        <v>20</v>
      </c>
      <c r="M19" s="22">
        <v>0</v>
      </c>
      <c r="N19" s="21">
        <f t="shared" si="8"/>
        <v>30</v>
      </c>
      <c r="O19">
        <f t="shared" si="9"/>
        <v>1</v>
      </c>
    </row>
    <row r="20" spans="1:15" ht="15.75" customHeight="1">
      <c r="A20" s="10">
        <f t="shared" si="7"/>
        <v>14</v>
      </c>
      <c r="B20" s="11" t="s">
        <v>2414</v>
      </c>
      <c r="C20" s="11" t="s">
        <v>2377</v>
      </c>
      <c r="D20" s="17" t="s">
        <v>2342</v>
      </c>
      <c r="E20" s="17" t="s">
        <v>2347</v>
      </c>
      <c r="F20" s="17" t="s">
        <v>2629</v>
      </c>
      <c r="G20" s="17" t="s">
        <v>2361</v>
      </c>
      <c r="H20" s="21">
        <v>11</v>
      </c>
      <c r="I20" s="21">
        <v>39</v>
      </c>
      <c r="J20" s="21">
        <v>0</v>
      </c>
      <c r="K20" s="21">
        <v>1</v>
      </c>
      <c r="L20" s="21">
        <v>4</v>
      </c>
      <c r="M20" s="21">
        <v>0</v>
      </c>
      <c r="N20" s="21">
        <f t="shared" si="8"/>
        <v>43</v>
      </c>
      <c r="O20">
        <f t="shared" si="9"/>
        <v>0</v>
      </c>
    </row>
    <row r="21" spans="1:15" ht="15.75" customHeight="1">
      <c r="A21" s="10">
        <f t="shared" si="7"/>
        <v>13</v>
      </c>
      <c r="B21" s="12" t="s">
        <v>2417</v>
      </c>
      <c r="C21" s="12" t="s">
        <v>2377</v>
      </c>
      <c r="D21" s="18">
        <v>0</v>
      </c>
      <c r="E21" s="18" t="s">
        <v>2391</v>
      </c>
      <c r="F21" s="18" t="s">
        <v>2630</v>
      </c>
      <c r="G21" s="18" t="s">
        <v>2393</v>
      </c>
      <c r="H21" s="22">
        <v>6</v>
      </c>
      <c r="I21" s="22">
        <v>16</v>
      </c>
      <c r="J21" s="22">
        <v>0</v>
      </c>
      <c r="K21" s="22">
        <v>0</v>
      </c>
      <c r="L21" s="22">
        <v>0</v>
      </c>
      <c r="M21" s="22">
        <v>0</v>
      </c>
      <c r="N21" s="21">
        <f t="shared" si="8"/>
        <v>16</v>
      </c>
      <c r="O21">
        <f t="shared" si="9"/>
        <v>0</v>
      </c>
    </row>
    <row r="22" spans="1:15" ht="15.75" customHeight="1">
      <c r="A22" s="10">
        <f t="shared" si="7"/>
        <v>12</v>
      </c>
      <c r="B22" s="11" t="s">
        <v>2633</v>
      </c>
      <c r="C22" s="11" t="s">
        <v>2377</v>
      </c>
      <c r="D22" s="17">
        <v>0</v>
      </c>
      <c r="E22" s="17" t="s">
        <v>2574</v>
      </c>
      <c r="F22" s="17" t="s">
        <v>2634</v>
      </c>
      <c r="G22" s="17" t="s">
        <v>2397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f t="shared" si="8"/>
        <v>0</v>
      </c>
      <c r="O22">
        <f t="shared" si="9"/>
        <v>0</v>
      </c>
    </row>
    <row r="23" spans="1:15" ht="15.75" customHeight="1">
      <c r="A23" s="10">
        <f t="shared" si="7"/>
        <v>11</v>
      </c>
      <c r="B23" s="12" t="s">
        <v>2639</v>
      </c>
      <c r="C23" s="12" t="s">
        <v>2496</v>
      </c>
      <c r="D23" s="18" t="s">
        <v>2342</v>
      </c>
      <c r="E23" s="18" t="s">
        <v>2403</v>
      </c>
      <c r="F23" s="18" t="s">
        <v>3164</v>
      </c>
      <c r="G23" s="18" t="s">
        <v>2858</v>
      </c>
      <c r="H23" s="22">
        <v>0</v>
      </c>
      <c r="I23" s="22">
        <v>0</v>
      </c>
      <c r="J23" s="22">
        <v>0</v>
      </c>
      <c r="K23" s="22">
        <v>1</v>
      </c>
      <c r="L23" s="22">
        <v>2</v>
      </c>
      <c r="M23" s="22">
        <v>0</v>
      </c>
      <c r="N23" s="21">
        <f t="shared" si="8"/>
        <v>2</v>
      </c>
      <c r="O23">
        <f t="shared" si="9"/>
        <v>0</v>
      </c>
    </row>
    <row r="24" spans="1:15" ht="15.75" customHeight="1">
      <c r="A24" s="10">
        <f t="shared" si="7"/>
        <v>10</v>
      </c>
      <c r="B24" s="11" t="s">
        <v>2641</v>
      </c>
      <c r="C24" s="11" t="s">
        <v>2496</v>
      </c>
      <c r="D24" s="17">
        <v>0</v>
      </c>
      <c r="E24" s="17" t="s">
        <v>792</v>
      </c>
      <c r="F24" s="17" t="s">
        <v>2848</v>
      </c>
      <c r="G24" s="17" t="s">
        <v>2458</v>
      </c>
      <c r="H24" s="21">
        <v>1</v>
      </c>
      <c r="I24" s="21">
        <v>-5</v>
      </c>
      <c r="J24" s="21">
        <v>0</v>
      </c>
      <c r="K24" s="21">
        <v>5</v>
      </c>
      <c r="L24" s="21">
        <v>26</v>
      </c>
      <c r="M24" s="21">
        <v>0</v>
      </c>
      <c r="N24" s="21">
        <f t="shared" si="8"/>
        <v>21</v>
      </c>
      <c r="O24">
        <f t="shared" si="9"/>
        <v>0</v>
      </c>
    </row>
    <row r="25" spans="1:15" ht="15.75" customHeight="1">
      <c r="A25" s="10">
        <f t="shared" si="7"/>
        <v>9</v>
      </c>
      <c r="B25" s="12" t="s">
        <v>2642</v>
      </c>
      <c r="C25" s="12" t="s">
        <v>2496</v>
      </c>
      <c r="D25" s="18" t="s">
        <v>2342</v>
      </c>
      <c r="E25" s="18" t="s">
        <v>2391</v>
      </c>
      <c r="F25" s="18" t="s">
        <v>2866</v>
      </c>
      <c r="G25" s="18" t="s">
        <v>2637</v>
      </c>
      <c r="H25" s="22">
        <v>0</v>
      </c>
      <c r="I25" s="22">
        <v>0</v>
      </c>
      <c r="J25" s="22">
        <v>0</v>
      </c>
      <c r="K25" s="22">
        <v>2</v>
      </c>
      <c r="L25" s="22">
        <v>24</v>
      </c>
      <c r="M25" s="22">
        <v>0</v>
      </c>
      <c r="N25" s="21">
        <f t="shared" si="8"/>
        <v>24</v>
      </c>
      <c r="O25">
        <f t="shared" si="9"/>
        <v>0</v>
      </c>
    </row>
    <row r="26" spans="1:15" ht="15.75" customHeight="1">
      <c r="A26" s="10">
        <f t="shared" si="7"/>
        <v>8</v>
      </c>
      <c r="B26" s="11" t="s">
        <v>2644</v>
      </c>
      <c r="C26" s="11" t="s">
        <v>2496</v>
      </c>
      <c r="D26" s="17">
        <v>0</v>
      </c>
      <c r="E26" s="17" t="s">
        <v>2352</v>
      </c>
      <c r="F26" s="17" t="s">
        <v>2378</v>
      </c>
      <c r="G26" s="17" t="s">
        <v>2401</v>
      </c>
      <c r="H26" s="21">
        <v>1</v>
      </c>
      <c r="I26" s="21">
        <v>3</v>
      </c>
      <c r="J26" s="21">
        <v>0</v>
      </c>
      <c r="K26" s="21">
        <v>1</v>
      </c>
      <c r="L26" s="21">
        <v>3</v>
      </c>
      <c r="M26" s="21">
        <v>0</v>
      </c>
      <c r="N26" s="21">
        <f t="shared" si="8"/>
        <v>6</v>
      </c>
      <c r="O26">
        <f t="shared" si="9"/>
        <v>0</v>
      </c>
    </row>
    <row r="27" spans="1:15" ht="15.75" customHeight="1">
      <c r="A27" s="10">
        <f t="shared" si="7"/>
        <v>7</v>
      </c>
      <c r="B27" s="12" t="s">
        <v>2649</v>
      </c>
      <c r="C27" s="12" t="s">
        <v>2496</v>
      </c>
      <c r="D27" s="18">
        <v>0</v>
      </c>
      <c r="E27" s="18" t="s">
        <v>2359</v>
      </c>
      <c r="F27" s="18" t="s">
        <v>2670</v>
      </c>
      <c r="G27" s="18" t="s">
        <v>2792</v>
      </c>
      <c r="H27" s="22">
        <v>4</v>
      </c>
      <c r="I27" s="22">
        <v>1</v>
      </c>
      <c r="J27" s="22">
        <v>0</v>
      </c>
      <c r="K27" s="22">
        <v>1</v>
      </c>
      <c r="L27" s="22">
        <v>6</v>
      </c>
      <c r="M27" s="22">
        <v>0</v>
      </c>
      <c r="N27" s="21">
        <f t="shared" si="8"/>
        <v>7</v>
      </c>
      <c r="O27">
        <f t="shared" si="9"/>
        <v>0</v>
      </c>
    </row>
    <row r="28" spans="1:15" ht="15.75" customHeight="1">
      <c r="A28" s="10">
        <f t="shared" si="7"/>
        <v>6</v>
      </c>
      <c r="B28" s="11" t="s">
        <v>2851</v>
      </c>
      <c r="C28" s="11" t="s">
        <v>2496</v>
      </c>
      <c r="D28" s="17" t="s">
        <v>2342</v>
      </c>
      <c r="E28" s="17" t="s">
        <v>792</v>
      </c>
      <c r="F28" s="17" t="s">
        <v>3168</v>
      </c>
      <c r="G28" s="17" t="s">
        <v>2489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f t="shared" si="8"/>
        <v>0</v>
      </c>
      <c r="O28">
        <f t="shared" si="9"/>
        <v>0</v>
      </c>
    </row>
    <row r="29" spans="1:15" ht="15.75" customHeight="1">
      <c r="A29" s="10">
        <f t="shared" si="7"/>
        <v>5</v>
      </c>
      <c r="B29" s="12" t="s">
        <v>2656</v>
      </c>
      <c r="C29" s="12" t="s">
        <v>2496</v>
      </c>
      <c r="D29" s="18">
        <v>0</v>
      </c>
      <c r="E29" s="18" t="s">
        <v>2377</v>
      </c>
      <c r="F29" s="18" t="s">
        <v>2700</v>
      </c>
      <c r="G29" s="18" t="s">
        <v>2397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1">
        <f t="shared" si="8"/>
        <v>0</v>
      </c>
      <c r="O29">
        <f t="shared" si="9"/>
        <v>0</v>
      </c>
    </row>
    <row r="30" spans="1:15" ht="15.75" customHeight="1">
      <c r="A30" s="10">
        <f t="shared" si="7"/>
        <v>4</v>
      </c>
      <c r="B30" s="11" t="s">
        <v>2659</v>
      </c>
      <c r="C30" s="11" t="s">
        <v>2496</v>
      </c>
      <c r="D30" s="17">
        <v>0</v>
      </c>
      <c r="E30" s="17" t="s">
        <v>2370</v>
      </c>
      <c r="F30" s="17" t="s">
        <v>3169</v>
      </c>
      <c r="G30" s="17" t="s">
        <v>2361</v>
      </c>
      <c r="H30" s="21">
        <v>4</v>
      </c>
      <c r="I30" s="21">
        <v>32</v>
      </c>
      <c r="J30" s="21">
        <v>0</v>
      </c>
      <c r="K30" s="21">
        <v>1</v>
      </c>
      <c r="L30" s="21">
        <v>3</v>
      </c>
      <c r="M30" s="21">
        <v>0</v>
      </c>
      <c r="N30" s="21">
        <f t="shared" si="8"/>
        <v>35</v>
      </c>
      <c r="O30">
        <f t="shared" si="9"/>
        <v>0</v>
      </c>
    </row>
    <row r="31" spans="1:15" ht="15.75" customHeight="1">
      <c r="A31" s="10">
        <f t="shared" si="7"/>
        <v>3</v>
      </c>
      <c r="B31" s="12" t="s">
        <v>2853</v>
      </c>
      <c r="C31" s="12" t="s">
        <v>2496</v>
      </c>
      <c r="D31" s="18" t="s">
        <v>2342</v>
      </c>
      <c r="E31" s="18" t="s">
        <v>2415</v>
      </c>
      <c r="F31" s="18" t="s">
        <v>3029</v>
      </c>
      <c r="G31" s="18" t="s">
        <v>2458</v>
      </c>
      <c r="H31" s="22">
        <v>0</v>
      </c>
      <c r="I31" s="22">
        <v>0</v>
      </c>
      <c r="J31" s="22">
        <v>0</v>
      </c>
      <c r="K31" s="22">
        <v>3</v>
      </c>
      <c r="L31" s="22">
        <v>32</v>
      </c>
      <c r="M31" s="22">
        <v>0</v>
      </c>
      <c r="N31" s="21">
        <f t="shared" si="8"/>
        <v>32</v>
      </c>
      <c r="O31">
        <f t="shared" si="9"/>
        <v>0</v>
      </c>
    </row>
    <row r="32" spans="1:15" ht="15.75" customHeight="1">
      <c r="A32" s="10">
        <f t="shared" si="7"/>
        <v>2</v>
      </c>
      <c r="B32" s="11" t="s">
        <v>2661</v>
      </c>
      <c r="C32" s="11" t="s">
        <v>2496</v>
      </c>
      <c r="D32" s="17" t="s">
        <v>2342</v>
      </c>
      <c r="E32" s="17" t="s">
        <v>2440</v>
      </c>
      <c r="F32" s="17" t="s">
        <v>3170</v>
      </c>
      <c r="G32" s="17" t="s">
        <v>2368</v>
      </c>
      <c r="H32" s="21">
        <v>0</v>
      </c>
      <c r="I32" s="21">
        <v>0</v>
      </c>
      <c r="J32" s="21">
        <v>0</v>
      </c>
      <c r="K32" s="21">
        <v>1</v>
      </c>
      <c r="L32" s="21">
        <v>5</v>
      </c>
      <c r="M32" s="21">
        <v>0</v>
      </c>
      <c r="N32" s="21">
        <f t="shared" si="8"/>
        <v>5</v>
      </c>
      <c r="O32">
        <f t="shared" si="9"/>
        <v>0</v>
      </c>
    </row>
    <row r="33" spans="1:15" ht="15.75" customHeight="1">
      <c r="A33" s="10">
        <f t="shared" si="7"/>
        <v>1</v>
      </c>
      <c r="B33" s="12" t="s">
        <v>2665</v>
      </c>
      <c r="C33" s="12" t="s">
        <v>2496</v>
      </c>
      <c r="D33" s="18" t="s">
        <v>2342</v>
      </c>
      <c r="E33" s="18" t="s">
        <v>2403</v>
      </c>
      <c r="F33" s="18" t="s">
        <v>3160</v>
      </c>
      <c r="G33" s="18" t="s">
        <v>2780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1">
        <f t="shared" si="8"/>
        <v>0</v>
      </c>
      <c r="O33">
        <f t="shared" si="9"/>
        <v>0</v>
      </c>
    </row>
    <row r="34" spans="1:15" ht="15.75" customHeight="1">
      <c r="A34" s="10">
        <f t="shared" si="7"/>
        <v>0</v>
      </c>
      <c r="B34" s="11"/>
      <c r="C34" s="11"/>
      <c r="D34" s="17"/>
      <c r="E34" s="17"/>
      <c r="F34" s="17"/>
      <c r="G34" s="17"/>
      <c r="H34" s="21"/>
      <c r="I34" s="21"/>
      <c r="J34" s="21"/>
      <c r="K34" s="21"/>
      <c r="L34" s="21"/>
      <c r="M34" s="21"/>
      <c r="N34" s="21">
        <f t="shared" si="8"/>
        <v>0</v>
      </c>
      <c r="O34">
        <f t="shared" si="9"/>
        <v>0</v>
      </c>
    </row>
    <row r="35" spans="1:15" ht="15.75" customHeight="1">
      <c r="A35" s="10">
        <f t="shared" si="7"/>
        <v>0</v>
      </c>
      <c r="B35" s="12"/>
      <c r="C35" s="12"/>
      <c r="D35" s="18"/>
      <c r="E35" s="18"/>
      <c r="F35" s="18"/>
      <c r="G35" s="18"/>
      <c r="H35" s="22"/>
      <c r="I35" s="22"/>
      <c r="J35" s="22"/>
      <c r="K35" s="22"/>
      <c r="L35" s="22"/>
      <c r="M35" s="22"/>
      <c r="N35" s="21">
        <f t="shared" si="8"/>
        <v>0</v>
      </c>
      <c r="O35">
        <f t="shared" si="9"/>
        <v>0</v>
      </c>
    </row>
    <row r="36" spans="1:15" ht="15.75" customHeight="1">
      <c r="A36" s="10">
        <f t="shared" si="7"/>
        <v>0</v>
      </c>
      <c r="B36" s="11"/>
      <c r="C36" s="11"/>
      <c r="D36" s="17"/>
      <c r="E36" s="17"/>
      <c r="F36" s="17"/>
      <c r="G36" s="17"/>
      <c r="H36" s="21"/>
      <c r="I36" s="21"/>
      <c r="J36" s="21"/>
      <c r="K36" s="21"/>
      <c r="L36" s="21"/>
      <c r="M36" s="21"/>
      <c r="N36" s="21">
        <f t="shared" si="8"/>
        <v>0</v>
      </c>
      <c r="O36">
        <f t="shared" si="9"/>
        <v>0</v>
      </c>
    </row>
    <row r="37" spans="1:15" ht="15.75" customHeight="1">
      <c r="A37" s="10">
        <f t="shared" si="7"/>
        <v>0</v>
      </c>
      <c r="B37" s="12"/>
      <c r="C37" s="12"/>
      <c r="D37" s="18"/>
      <c r="E37" s="18"/>
      <c r="F37" s="18"/>
      <c r="G37" s="18"/>
      <c r="H37" s="22"/>
      <c r="I37" s="22"/>
      <c r="J37" s="22"/>
      <c r="K37" s="22"/>
      <c r="L37" s="22"/>
      <c r="M37" s="22"/>
      <c r="N37" s="21">
        <f t="shared" si="8"/>
        <v>0</v>
      </c>
      <c r="O37">
        <f t="shared" si="9"/>
        <v>0</v>
      </c>
    </row>
    <row r="38" spans="1:15" ht="15.75" customHeight="1">
      <c r="A38" s="10">
        <f t="shared" si="7"/>
        <v>0</v>
      </c>
      <c r="B38" s="11"/>
      <c r="C38" s="11"/>
      <c r="D38" s="17"/>
      <c r="E38" s="17"/>
      <c r="F38" s="17"/>
      <c r="G38" s="17"/>
      <c r="H38" s="21"/>
      <c r="I38" s="21"/>
      <c r="J38" s="21"/>
      <c r="K38" s="21"/>
      <c r="L38" s="21"/>
      <c r="M38" s="21"/>
      <c r="N38" s="21">
        <f t="shared" si="8"/>
        <v>0</v>
      </c>
      <c r="O38">
        <f t="shared" si="9"/>
        <v>0</v>
      </c>
    </row>
    <row r="39" spans="1:15" ht="15.75" customHeight="1">
      <c r="A39" s="10">
        <f t="shared" si="7"/>
        <v>0</v>
      </c>
      <c r="B39" s="12"/>
      <c r="C39" s="12"/>
      <c r="D39" s="18"/>
      <c r="E39" s="18"/>
      <c r="F39" s="18"/>
      <c r="G39" s="18"/>
      <c r="H39" s="22"/>
      <c r="I39" s="22"/>
      <c r="J39" s="22"/>
      <c r="K39" s="22"/>
      <c r="L39" s="22"/>
      <c r="M39" s="22"/>
      <c r="N39" s="21">
        <f t="shared" si="8"/>
        <v>0</v>
      </c>
      <c r="O39">
        <f t="shared" si="9"/>
        <v>0</v>
      </c>
    </row>
    <row r="40" spans="1:15" ht="15.75" customHeight="1">
      <c r="A40" s="10">
        <f t="shared" si="7"/>
        <v>0</v>
      </c>
      <c r="B40" s="11"/>
      <c r="C40" s="11"/>
      <c r="D40" s="17"/>
      <c r="E40" s="17"/>
      <c r="F40" s="17"/>
      <c r="G40" s="17"/>
      <c r="H40" s="21"/>
      <c r="I40" s="21"/>
      <c r="J40" s="21"/>
      <c r="K40" s="21"/>
      <c r="L40" s="21"/>
      <c r="M40" s="21"/>
      <c r="N40" s="21">
        <f t="shared" si="8"/>
        <v>0</v>
      </c>
      <c r="O40">
        <f t="shared" si="9"/>
        <v>0</v>
      </c>
    </row>
    <row r="41" spans="1:15" ht="15.75" customHeight="1">
      <c r="A41" s="10">
        <f t="shared" si="7"/>
        <v>0</v>
      </c>
      <c r="B41" s="12"/>
      <c r="C41" s="12"/>
      <c r="D41" s="18"/>
      <c r="E41" s="18"/>
      <c r="F41" s="18"/>
      <c r="G41" s="18"/>
      <c r="H41" s="22"/>
      <c r="I41" s="22"/>
      <c r="J41" s="22"/>
      <c r="K41" s="22"/>
      <c r="L41" s="22"/>
      <c r="M41" s="22"/>
      <c r="N41" s="21">
        <f t="shared" si="8"/>
        <v>0</v>
      </c>
      <c r="O41">
        <f t="shared" si="9"/>
        <v>0</v>
      </c>
    </row>
    <row r="42" spans="1:15" ht="15.75" customHeight="1">
      <c r="A42" s="10">
        <f t="shared" si="7"/>
        <v>0</v>
      </c>
      <c r="B42" s="11"/>
      <c r="C42" s="11"/>
      <c r="D42" s="17"/>
      <c r="E42" s="17"/>
      <c r="F42" s="17"/>
      <c r="G42" s="17"/>
      <c r="H42" s="21"/>
      <c r="I42" s="21"/>
      <c r="J42" s="21"/>
      <c r="K42" s="21"/>
      <c r="L42" s="21"/>
      <c r="M42" s="21"/>
      <c r="N42" s="21">
        <f t="shared" si="8"/>
        <v>0</v>
      </c>
      <c r="O42">
        <f t="shared" si="9"/>
        <v>0</v>
      </c>
    </row>
    <row r="43" spans="1:15" ht="15.75" customHeight="1">
      <c r="A43" s="10">
        <f t="shared" si="7"/>
        <v>0</v>
      </c>
      <c r="B43" s="12"/>
      <c r="C43" s="12"/>
      <c r="D43" s="18"/>
      <c r="E43" s="18"/>
      <c r="F43" s="18"/>
      <c r="G43" s="18"/>
      <c r="H43" s="22"/>
      <c r="I43" s="22"/>
      <c r="J43" s="22"/>
      <c r="K43" s="22"/>
      <c r="L43" s="22"/>
      <c r="M43" s="22"/>
      <c r="N43" s="21">
        <f t="shared" si="8"/>
        <v>0</v>
      </c>
      <c r="O43">
        <f t="shared" si="9"/>
        <v>0</v>
      </c>
    </row>
    <row r="44" spans="1:15" ht="15.75" customHeight="1">
      <c r="A44" s="10">
        <f t="shared" ref="A44:A75" si="10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  <c r="K44" s="21"/>
      <c r="L44" s="21"/>
      <c r="M44" s="21"/>
      <c r="N44" s="21">
        <f t="shared" ref="N44:N75" si="11">L44+I44</f>
        <v>0</v>
      </c>
      <c r="O44">
        <f t="shared" ref="O44:O75" si="12">M44+J44</f>
        <v>0</v>
      </c>
    </row>
    <row r="45" spans="1:15" ht="15.75" customHeight="1">
      <c r="A45" s="10">
        <f t="shared" si="10"/>
        <v>0</v>
      </c>
      <c r="B45" s="12"/>
      <c r="C45" s="12"/>
      <c r="D45" s="18"/>
      <c r="E45" s="18"/>
      <c r="F45" s="18"/>
      <c r="G45" s="18"/>
      <c r="H45" s="22"/>
      <c r="I45" s="22"/>
      <c r="J45" s="22"/>
      <c r="K45" s="22"/>
      <c r="L45" s="22"/>
      <c r="M45" s="22"/>
      <c r="N45" s="21">
        <f t="shared" si="11"/>
        <v>0</v>
      </c>
      <c r="O45">
        <f t="shared" si="12"/>
        <v>0</v>
      </c>
    </row>
    <row r="46" spans="1:15" ht="15.75" customHeight="1">
      <c r="A46" s="10">
        <f t="shared" si="10"/>
        <v>0</v>
      </c>
      <c r="B46" s="11"/>
      <c r="C46" s="11"/>
      <c r="D46" s="17"/>
      <c r="E46" s="17"/>
      <c r="F46" s="17"/>
      <c r="G46" s="17"/>
      <c r="H46" s="21"/>
      <c r="I46" s="21"/>
      <c r="J46" s="21"/>
      <c r="K46" s="21"/>
      <c r="L46" s="21"/>
      <c r="M46" s="21"/>
      <c r="N46" s="21">
        <f t="shared" si="11"/>
        <v>0</v>
      </c>
      <c r="O46">
        <f t="shared" si="12"/>
        <v>0</v>
      </c>
    </row>
    <row r="47" spans="1:15" ht="15.75" customHeight="1">
      <c r="A47" s="10">
        <f t="shared" si="10"/>
        <v>0</v>
      </c>
      <c r="B47" s="12"/>
      <c r="C47" s="12"/>
      <c r="D47" s="18"/>
      <c r="E47" s="18"/>
      <c r="F47" s="18"/>
      <c r="G47" s="18"/>
      <c r="H47" s="22"/>
      <c r="I47" s="22"/>
      <c r="J47" s="22"/>
      <c r="K47" s="22"/>
      <c r="L47" s="22"/>
      <c r="M47" s="22"/>
      <c r="N47" s="21">
        <f t="shared" si="11"/>
        <v>0</v>
      </c>
      <c r="O47">
        <f t="shared" si="12"/>
        <v>0</v>
      </c>
    </row>
    <row r="48" spans="1:15" ht="15.75" customHeight="1">
      <c r="A48" s="10">
        <f t="shared" si="10"/>
        <v>0</v>
      </c>
      <c r="B48" s="11"/>
      <c r="C48" s="11"/>
      <c r="D48" s="17"/>
      <c r="E48" s="17"/>
      <c r="F48" s="17"/>
      <c r="G48" s="17"/>
      <c r="H48" s="21"/>
      <c r="I48" s="21"/>
      <c r="J48" s="21"/>
      <c r="K48" s="21"/>
      <c r="L48" s="21"/>
      <c r="M48" s="21"/>
      <c r="N48" s="21">
        <f t="shared" si="11"/>
        <v>0</v>
      </c>
      <c r="O48">
        <f t="shared" si="12"/>
        <v>0</v>
      </c>
    </row>
    <row r="49" spans="1:15" ht="15.75" customHeight="1">
      <c r="A49" s="10">
        <f t="shared" si="10"/>
        <v>0</v>
      </c>
      <c r="B49" s="12"/>
      <c r="C49" s="12"/>
      <c r="D49" s="18"/>
      <c r="E49" s="18"/>
      <c r="F49" s="18"/>
      <c r="G49" s="18"/>
      <c r="H49" s="22"/>
      <c r="I49" s="22"/>
      <c r="J49" s="22"/>
      <c r="K49" s="22"/>
      <c r="L49" s="22"/>
      <c r="M49" s="22"/>
      <c r="N49" s="21">
        <f t="shared" si="11"/>
        <v>0</v>
      </c>
      <c r="O49">
        <f t="shared" si="12"/>
        <v>0</v>
      </c>
    </row>
    <row r="50" spans="1:15" ht="15.75" customHeight="1">
      <c r="A50" s="10">
        <f t="shared" si="10"/>
        <v>0</v>
      </c>
      <c r="B50" s="11"/>
      <c r="C50" s="11"/>
      <c r="D50" s="17"/>
      <c r="E50" s="17"/>
      <c r="F50" s="17"/>
      <c r="G50" s="17"/>
      <c r="H50" s="21"/>
      <c r="I50" s="21"/>
      <c r="J50" s="21"/>
      <c r="K50" s="21"/>
      <c r="L50" s="21"/>
      <c r="M50" s="21"/>
      <c r="N50" s="21">
        <f t="shared" si="11"/>
        <v>0</v>
      </c>
      <c r="O50">
        <f t="shared" si="12"/>
        <v>0</v>
      </c>
    </row>
    <row r="51" spans="1:15" ht="15.75" customHeight="1">
      <c r="A51" s="10">
        <f t="shared" si="10"/>
        <v>0</v>
      </c>
      <c r="B51" s="12"/>
      <c r="C51" s="12"/>
      <c r="D51" s="18"/>
      <c r="E51" s="18"/>
      <c r="F51" s="18"/>
      <c r="G51" s="18"/>
      <c r="H51" s="22"/>
      <c r="I51" s="22"/>
      <c r="J51" s="22"/>
      <c r="K51" s="22"/>
      <c r="L51" s="22"/>
      <c r="M51" s="22"/>
      <c r="N51" s="21">
        <f t="shared" si="11"/>
        <v>0</v>
      </c>
      <c r="O51">
        <f t="shared" si="12"/>
        <v>0</v>
      </c>
    </row>
    <row r="52" spans="1:15" ht="13" customHeight="1">
      <c r="A52" s="10">
        <f t="shared" si="10"/>
        <v>0</v>
      </c>
      <c r="B52" s="11"/>
      <c r="C52" s="11"/>
      <c r="D52" s="17"/>
      <c r="E52" s="17"/>
      <c r="F52" s="17"/>
      <c r="G52" s="17"/>
      <c r="H52" s="21"/>
      <c r="I52" s="21"/>
      <c r="J52" s="21"/>
      <c r="K52" s="21"/>
      <c r="L52" s="21"/>
      <c r="M52" s="21"/>
      <c r="N52" s="21">
        <f t="shared" si="11"/>
        <v>0</v>
      </c>
      <c r="O52">
        <f t="shared" si="12"/>
        <v>0</v>
      </c>
    </row>
    <row r="53" spans="1:15" ht="13" customHeight="1">
      <c r="A53" s="10">
        <f t="shared" si="10"/>
        <v>0</v>
      </c>
      <c r="B53" s="12"/>
      <c r="C53" s="12"/>
      <c r="D53" s="18"/>
      <c r="E53" s="18"/>
      <c r="F53" s="18"/>
      <c r="G53" s="18"/>
      <c r="H53" s="22"/>
      <c r="I53" s="22"/>
      <c r="J53" s="22"/>
      <c r="K53" s="22"/>
      <c r="L53" s="22"/>
      <c r="M53" s="22"/>
      <c r="N53" s="21">
        <f t="shared" si="11"/>
        <v>0</v>
      </c>
      <c r="O53">
        <f t="shared" si="12"/>
        <v>0</v>
      </c>
    </row>
    <row r="54" spans="1:15" ht="13" customHeight="1">
      <c r="A54" s="10">
        <f t="shared" si="10"/>
        <v>0</v>
      </c>
      <c r="B54" s="11"/>
      <c r="C54" s="11"/>
      <c r="D54" s="17"/>
      <c r="E54" s="17"/>
      <c r="F54" s="17"/>
      <c r="G54" s="17"/>
      <c r="H54" s="21"/>
      <c r="I54" s="21"/>
      <c r="J54" s="21"/>
      <c r="K54" s="21"/>
      <c r="L54" s="21"/>
      <c r="M54" s="21"/>
      <c r="N54" s="21">
        <f t="shared" si="11"/>
        <v>0</v>
      </c>
      <c r="O54">
        <f t="shared" si="12"/>
        <v>0</v>
      </c>
    </row>
    <row r="55" spans="1:15" ht="13" customHeight="1">
      <c r="A55" s="10">
        <f t="shared" si="10"/>
        <v>0</v>
      </c>
      <c r="B55" s="12"/>
      <c r="C55" s="12"/>
      <c r="D55" s="18"/>
      <c r="E55" s="18"/>
      <c r="F55" s="18"/>
      <c r="G55" s="18"/>
      <c r="H55" s="22"/>
      <c r="I55" s="22"/>
      <c r="J55" s="22"/>
      <c r="K55" s="22"/>
      <c r="L55" s="22"/>
      <c r="M55" s="22"/>
      <c r="N55" s="21">
        <f t="shared" si="11"/>
        <v>0</v>
      </c>
      <c r="O55">
        <f t="shared" si="12"/>
        <v>0</v>
      </c>
    </row>
    <row r="56" spans="1:15" ht="13" customHeight="1">
      <c r="A56" s="10">
        <f t="shared" si="10"/>
        <v>0</v>
      </c>
      <c r="B56" s="11"/>
      <c r="C56" s="11"/>
      <c r="D56" s="17"/>
      <c r="E56" s="17"/>
      <c r="F56" s="17"/>
      <c r="G56" s="17"/>
      <c r="H56" s="21"/>
      <c r="I56" s="21"/>
      <c r="J56" s="21"/>
      <c r="K56" s="21"/>
      <c r="L56" s="21"/>
      <c r="M56" s="21"/>
      <c r="N56" s="21">
        <f t="shared" si="11"/>
        <v>0</v>
      </c>
      <c r="O56">
        <f t="shared" si="12"/>
        <v>0</v>
      </c>
    </row>
    <row r="57" spans="1:15" ht="13" customHeight="1">
      <c r="A57" s="10">
        <f t="shared" si="10"/>
        <v>0</v>
      </c>
      <c r="B57" s="12"/>
      <c r="C57" s="12"/>
      <c r="D57" s="18"/>
      <c r="E57" s="18"/>
      <c r="F57" s="18"/>
      <c r="G57" s="18"/>
      <c r="H57" s="22"/>
      <c r="I57" s="22"/>
      <c r="J57" s="22"/>
      <c r="K57" s="22"/>
      <c r="L57" s="22"/>
      <c r="M57" s="22"/>
      <c r="N57" s="21">
        <f t="shared" si="11"/>
        <v>0</v>
      </c>
      <c r="O57">
        <f t="shared" si="12"/>
        <v>0</v>
      </c>
    </row>
    <row r="58" spans="1:15" ht="13" customHeight="1">
      <c r="A58" s="10">
        <f t="shared" si="10"/>
        <v>0</v>
      </c>
      <c r="B58" s="11"/>
      <c r="C58" s="11"/>
      <c r="D58" s="17"/>
      <c r="E58" s="17"/>
      <c r="F58" s="17"/>
      <c r="G58" s="17"/>
      <c r="H58" s="21"/>
      <c r="I58" s="21"/>
      <c r="J58" s="21"/>
      <c r="K58" s="21"/>
      <c r="L58" s="21"/>
      <c r="M58" s="21"/>
      <c r="N58" s="21">
        <f t="shared" si="11"/>
        <v>0</v>
      </c>
      <c r="O58">
        <f t="shared" si="12"/>
        <v>0</v>
      </c>
    </row>
    <row r="59" spans="1:15" ht="13" customHeight="1">
      <c r="A59" s="10">
        <f t="shared" si="10"/>
        <v>0</v>
      </c>
      <c r="B59" s="12"/>
      <c r="C59" s="12"/>
      <c r="D59" s="18"/>
      <c r="E59" s="18"/>
      <c r="F59" s="18"/>
      <c r="G59" s="18"/>
      <c r="H59" s="22"/>
      <c r="I59" s="22"/>
      <c r="J59" s="22"/>
      <c r="K59" s="22"/>
      <c r="L59" s="22"/>
      <c r="M59" s="22"/>
      <c r="N59" s="21">
        <f t="shared" si="11"/>
        <v>0</v>
      </c>
      <c r="O59">
        <f t="shared" si="12"/>
        <v>0</v>
      </c>
    </row>
    <row r="60" spans="1:15" ht="13" customHeight="1">
      <c r="A60" s="10">
        <f t="shared" si="10"/>
        <v>0</v>
      </c>
      <c r="B60" s="11"/>
      <c r="C60" s="11"/>
      <c r="D60" s="17"/>
      <c r="E60" s="17"/>
      <c r="F60" s="17"/>
      <c r="G60" s="17"/>
      <c r="H60" s="21"/>
      <c r="I60" s="21"/>
      <c r="J60" s="21"/>
      <c r="K60" s="21"/>
      <c r="L60" s="21"/>
      <c r="M60" s="21"/>
      <c r="N60" s="21">
        <f t="shared" si="11"/>
        <v>0</v>
      </c>
      <c r="O60">
        <f t="shared" si="12"/>
        <v>0</v>
      </c>
    </row>
    <row r="61" spans="1:15" ht="13" customHeight="1">
      <c r="A61" s="10">
        <f t="shared" si="10"/>
        <v>0</v>
      </c>
      <c r="B61" s="12"/>
      <c r="C61" s="12"/>
      <c r="D61" s="18"/>
      <c r="E61" s="18"/>
      <c r="F61" s="18"/>
      <c r="G61" s="18"/>
      <c r="H61" s="22"/>
      <c r="I61" s="22"/>
      <c r="J61" s="22"/>
      <c r="K61" s="22"/>
      <c r="L61" s="22"/>
      <c r="M61" s="22"/>
      <c r="N61" s="21">
        <f t="shared" si="11"/>
        <v>0</v>
      </c>
      <c r="O61">
        <f t="shared" si="12"/>
        <v>0</v>
      </c>
    </row>
    <row r="62" spans="1:15" ht="13" customHeight="1">
      <c r="A62" s="10">
        <f t="shared" si="10"/>
        <v>0</v>
      </c>
      <c r="B62" s="11"/>
      <c r="C62" s="11"/>
      <c r="D62" s="17"/>
      <c r="E62" s="17"/>
      <c r="F62" s="17"/>
      <c r="G62" s="17"/>
      <c r="H62" s="21"/>
      <c r="I62" s="21"/>
      <c r="J62" s="21"/>
      <c r="K62" s="21"/>
      <c r="L62" s="21"/>
      <c r="M62" s="21"/>
      <c r="N62" s="21">
        <f t="shared" si="11"/>
        <v>0</v>
      </c>
      <c r="O62">
        <f t="shared" si="12"/>
        <v>0</v>
      </c>
    </row>
    <row r="63" spans="1:15" ht="13" customHeight="1">
      <c r="A63" s="10">
        <f t="shared" si="10"/>
        <v>0</v>
      </c>
      <c r="B63" s="12"/>
      <c r="C63" s="12"/>
      <c r="D63" s="18"/>
      <c r="E63" s="18"/>
      <c r="F63" s="18"/>
      <c r="G63" s="18"/>
      <c r="H63" s="22"/>
      <c r="I63" s="22"/>
      <c r="J63" s="22"/>
      <c r="K63" s="22"/>
      <c r="L63" s="22"/>
      <c r="M63" s="22"/>
      <c r="N63" s="21">
        <f t="shared" si="11"/>
        <v>0</v>
      </c>
      <c r="O63">
        <f t="shared" si="12"/>
        <v>0</v>
      </c>
    </row>
    <row r="64" spans="1:15" ht="13" customHeight="1">
      <c r="A64" s="10">
        <f t="shared" si="10"/>
        <v>0</v>
      </c>
      <c r="B64" s="11"/>
      <c r="C64" s="11"/>
      <c r="D64" s="17"/>
      <c r="E64" s="17"/>
      <c r="F64" s="17"/>
      <c r="G64" s="17"/>
      <c r="H64" s="21"/>
      <c r="I64" s="21"/>
      <c r="J64" s="21"/>
      <c r="K64" s="21"/>
      <c r="L64" s="21"/>
      <c r="M64" s="21"/>
      <c r="N64" s="21">
        <f t="shared" si="11"/>
        <v>0</v>
      </c>
      <c r="O64">
        <f t="shared" si="12"/>
        <v>0</v>
      </c>
    </row>
    <row r="65" spans="1:15" ht="13" customHeight="1">
      <c r="A65" s="10">
        <f t="shared" si="10"/>
        <v>0</v>
      </c>
      <c r="B65" s="12"/>
      <c r="C65" s="12"/>
      <c r="D65" s="18"/>
      <c r="E65" s="18"/>
      <c r="F65" s="18"/>
      <c r="G65" s="18"/>
      <c r="H65" s="22"/>
      <c r="I65" s="22"/>
      <c r="J65" s="22"/>
      <c r="K65" s="22"/>
      <c r="L65" s="22"/>
      <c r="M65" s="22"/>
      <c r="N65" s="21">
        <f t="shared" si="11"/>
        <v>0</v>
      </c>
      <c r="O65">
        <f t="shared" si="12"/>
        <v>0</v>
      </c>
    </row>
    <row r="66" spans="1:15" ht="13" customHeight="1">
      <c r="A66" s="10">
        <f t="shared" si="10"/>
        <v>0</v>
      </c>
      <c r="B66" s="11"/>
      <c r="C66" s="11"/>
      <c r="D66" s="17"/>
      <c r="E66" s="17"/>
      <c r="F66" s="17"/>
      <c r="G66" s="17"/>
      <c r="H66" s="21"/>
      <c r="I66" s="21"/>
      <c r="J66" s="21"/>
      <c r="K66" s="21"/>
      <c r="L66" s="21"/>
      <c r="M66" s="21"/>
      <c r="N66" s="21">
        <f t="shared" si="11"/>
        <v>0</v>
      </c>
      <c r="O66">
        <f t="shared" si="12"/>
        <v>0</v>
      </c>
    </row>
    <row r="67" spans="1:15" ht="13" customHeight="1">
      <c r="A67" s="10">
        <f t="shared" si="10"/>
        <v>0</v>
      </c>
      <c r="B67" s="12"/>
      <c r="C67" s="12"/>
      <c r="D67" s="18"/>
      <c r="E67" s="18"/>
      <c r="F67" s="18"/>
      <c r="G67" s="18"/>
      <c r="H67" s="22"/>
      <c r="I67" s="22"/>
      <c r="J67" s="22"/>
      <c r="K67" s="22"/>
      <c r="L67" s="22"/>
      <c r="M67" s="22"/>
      <c r="N67" s="21">
        <f t="shared" si="11"/>
        <v>0</v>
      </c>
      <c r="O67">
        <f t="shared" si="12"/>
        <v>0</v>
      </c>
    </row>
    <row r="68" spans="1:15" ht="13" customHeight="1">
      <c r="A68" s="10">
        <f t="shared" si="10"/>
        <v>0</v>
      </c>
      <c r="B68" s="11"/>
      <c r="C68" s="11"/>
      <c r="D68" s="17"/>
      <c r="E68" s="17"/>
      <c r="F68" s="17"/>
      <c r="G68" s="17"/>
      <c r="H68" s="21"/>
      <c r="I68" s="21"/>
      <c r="J68" s="21"/>
      <c r="K68" s="21"/>
      <c r="L68" s="21"/>
      <c r="M68" s="21"/>
      <c r="N68" s="21">
        <f t="shared" si="11"/>
        <v>0</v>
      </c>
      <c r="O68">
        <f t="shared" si="12"/>
        <v>0</v>
      </c>
    </row>
    <row r="69" spans="1:15" ht="13" customHeight="1">
      <c r="A69" s="10">
        <f t="shared" si="10"/>
        <v>0</v>
      </c>
      <c r="B69" s="12"/>
      <c r="C69" s="12"/>
      <c r="D69" s="18"/>
      <c r="E69" s="18"/>
      <c r="F69" s="18"/>
      <c r="G69" s="18"/>
      <c r="H69" s="22"/>
      <c r="I69" s="22"/>
      <c r="J69" s="22"/>
      <c r="K69" s="22"/>
      <c r="L69" s="22"/>
      <c r="M69" s="22"/>
      <c r="N69" s="21">
        <f t="shared" si="11"/>
        <v>0</v>
      </c>
      <c r="O69">
        <f t="shared" si="12"/>
        <v>0</v>
      </c>
    </row>
    <row r="70" spans="1:15" ht="13" customHeight="1">
      <c r="A70" s="10">
        <f t="shared" si="10"/>
        <v>0</v>
      </c>
      <c r="B70" s="11"/>
      <c r="C70" s="11"/>
      <c r="D70" s="17"/>
      <c r="E70" s="17"/>
      <c r="F70" s="17"/>
      <c r="G70" s="17"/>
      <c r="H70" s="21"/>
      <c r="I70" s="21"/>
      <c r="J70" s="21"/>
      <c r="K70" s="21"/>
      <c r="L70" s="21"/>
      <c r="M70" s="21"/>
      <c r="N70" s="21">
        <f t="shared" si="11"/>
        <v>0</v>
      </c>
      <c r="O70">
        <f t="shared" si="12"/>
        <v>0</v>
      </c>
    </row>
    <row r="71" spans="1:15" ht="13" customHeight="1">
      <c r="A71" s="10">
        <f t="shared" si="10"/>
        <v>0</v>
      </c>
      <c r="B71" s="12"/>
      <c r="C71" s="12"/>
      <c r="D71" s="18"/>
      <c r="E71" s="18"/>
      <c r="F71" s="18"/>
      <c r="G71" s="18"/>
      <c r="H71" s="22"/>
      <c r="I71" s="22"/>
      <c r="J71" s="22"/>
      <c r="K71" s="22"/>
      <c r="L71" s="22"/>
      <c r="M71" s="22"/>
      <c r="N71" s="21">
        <f t="shared" si="11"/>
        <v>0</v>
      </c>
      <c r="O71">
        <f t="shared" si="12"/>
        <v>0</v>
      </c>
    </row>
    <row r="72" spans="1:15" ht="13" customHeight="1">
      <c r="A72" s="10">
        <f t="shared" si="10"/>
        <v>0</v>
      </c>
      <c r="B72" s="11"/>
      <c r="C72" s="11"/>
      <c r="D72" s="17"/>
      <c r="E72" s="17"/>
      <c r="F72" s="17"/>
      <c r="G72" s="17"/>
      <c r="H72" s="21"/>
      <c r="I72" s="21"/>
      <c r="J72" s="21"/>
      <c r="K72" s="21"/>
      <c r="L72" s="21"/>
      <c r="M72" s="21"/>
      <c r="N72" s="21">
        <f t="shared" si="11"/>
        <v>0</v>
      </c>
      <c r="O72">
        <f t="shared" si="12"/>
        <v>0</v>
      </c>
    </row>
    <row r="73" spans="1:15" ht="13" customHeight="1">
      <c r="A73" s="10">
        <f t="shared" si="10"/>
        <v>0</v>
      </c>
      <c r="B73" s="12"/>
      <c r="C73" s="12"/>
      <c r="D73" s="18"/>
      <c r="E73" s="18"/>
      <c r="F73" s="18"/>
      <c r="G73" s="18"/>
      <c r="H73" s="22"/>
      <c r="I73" s="22"/>
      <c r="J73" s="22"/>
      <c r="K73" s="22"/>
      <c r="L73" s="22"/>
      <c r="M73" s="22"/>
      <c r="N73" s="21">
        <f t="shared" si="11"/>
        <v>0</v>
      </c>
      <c r="O73">
        <f t="shared" si="12"/>
        <v>0</v>
      </c>
    </row>
    <row r="74" spans="1:15" ht="13" customHeight="1">
      <c r="A74" s="10">
        <f t="shared" si="10"/>
        <v>0</v>
      </c>
      <c r="B74" s="11"/>
      <c r="C74" s="11"/>
      <c r="D74" s="17"/>
      <c r="E74" s="17"/>
      <c r="F74" s="17"/>
      <c r="G74" s="17"/>
      <c r="H74" s="21"/>
      <c r="I74" s="21"/>
      <c r="J74" s="21"/>
      <c r="K74" s="21"/>
      <c r="L74" s="21"/>
      <c r="M74" s="21"/>
      <c r="N74" s="21">
        <f t="shared" si="11"/>
        <v>0</v>
      </c>
      <c r="O74">
        <f t="shared" si="12"/>
        <v>0</v>
      </c>
    </row>
    <row r="75" spans="1:15" ht="13" customHeight="1">
      <c r="A75" s="10">
        <f t="shared" si="10"/>
        <v>0</v>
      </c>
      <c r="B75" s="12"/>
      <c r="C75" s="12"/>
      <c r="D75" s="18"/>
      <c r="E75" s="18"/>
      <c r="F75" s="18"/>
      <c r="G75" s="18"/>
      <c r="H75" s="22"/>
      <c r="I75" s="22"/>
      <c r="J75" s="22"/>
      <c r="K75" s="22"/>
      <c r="L75" s="22"/>
      <c r="M75" s="22"/>
      <c r="N75" s="21">
        <f t="shared" si="11"/>
        <v>0</v>
      </c>
      <c r="O75">
        <f t="shared" si="12"/>
        <v>0</v>
      </c>
    </row>
    <row r="76" spans="1:15" ht="13" customHeight="1">
      <c r="A76" s="10">
        <f t="shared" ref="A76:A107" si="13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  <c r="K76" s="21"/>
      <c r="L76" s="21"/>
      <c r="M76" s="21"/>
      <c r="N76" s="21">
        <f t="shared" ref="N76:N107" si="14">L76+I76</f>
        <v>0</v>
      </c>
      <c r="O76">
        <f t="shared" ref="O76:O107" si="15">M76+J76</f>
        <v>0</v>
      </c>
    </row>
    <row r="77" spans="1:15" ht="13" customHeight="1">
      <c r="A77" s="10">
        <f t="shared" si="13"/>
        <v>0</v>
      </c>
      <c r="B77" s="12"/>
      <c r="C77" s="12"/>
      <c r="D77" s="18"/>
      <c r="E77" s="18"/>
      <c r="F77" s="18"/>
      <c r="G77" s="18"/>
      <c r="H77" s="22"/>
      <c r="I77" s="22"/>
      <c r="J77" s="22"/>
      <c r="K77" s="22"/>
      <c r="L77" s="22"/>
      <c r="M77" s="22"/>
      <c r="N77" s="21">
        <f t="shared" si="14"/>
        <v>0</v>
      </c>
      <c r="O77">
        <f t="shared" si="15"/>
        <v>0</v>
      </c>
    </row>
    <row r="78" spans="1:15" ht="13" customHeight="1">
      <c r="A78" s="10">
        <f t="shared" si="13"/>
        <v>0</v>
      </c>
      <c r="B78" s="11"/>
      <c r="C78" s="11"/>
      <c r="D78" s="17"/>
      <c r="E78" s="17"/>
      <c r="F78" s="17"/>
      <c r="G78" s="17"/>
      <c r="H78" s="21"/>
      <c r="I78" s="21"/>
      <c r="J78" s="21"/>
      <c r="K78" s="21"/>
      <c r="L78" s="21"/>
      <c r="M78" s="21"/>
      <c r="N78" s="21">
        <f t="shared" si="14"/>
        <v>0</v>
      </c>
      <c r="O78">
        <f t="shared" si="15"/>
        <v>0</v>
      </c>
    </row>
    <row r="79" spans="1:15" ht="13" customHeight="1">
      <c r="A79" s="10">
        <f t="shared" si="13"/>
        <v>0</v>
      </c>
      <c r="B79" s="12"/>
      <c r="C79" s="12"/>
      <c r="D79" s="18"/>
      <c r="E79" s="18"/>
      <c r="F79" s="18"/>
      <c r="G79" s="18"/>
      <c r="H79" s="22"/>
      <c r="I79" s="22"/>
      <c r="J79" s="22"/>
      <c r="K79" s="22"/>
      <c r="L79" s="22"/>
      <c r="M79" s="22"/>
      <c r="N79" s="21">
        <f t="shared" si="14"/>
        <v>0</v>
      </c>
      <c r="O79">
        <f t="shared" si="15"/>
        <v>0</v>
      </c>
    </row>
    <row r="80" spans="1:15" ht="13" customHeight="1">
      <c r="A80" s="10">
        <f t="shared" si="13"/>
        <v>0</v>
      </c>
      <c r="B80" s="11"/>
      <c r="C80" s="11"/>
      <c r="D80" s="17"/>
      <c r="E80" s="17"/>
      <c r="F80" s="17"/>
      <c r="G80" s="17"/>
      <c r="H80" s="21"/>
      <c r="I80" s="21"/>
      <c r="J80" s="21"/>
      <c r="K80" s="21"/>
      <c r="L80" s="21"/>
      <c r="M80" s="21"/>
      <c r="N80" s="21">
        <f t="shared" si="14"/>
        <v>0</v>
      </c>
      <c r="O80">
        <f t="shared" si="15"/>
        <v>0</v>
      </c>
    </row>
    <row r="81" spans="1:15" ht="13" customHeight="1">
      <c r="A81" s="10">
        <f t="shared" si="13"/>
        <v>0</v>
      </c>
      <c r="B81" s="12"/>
      <c r="C81" s="12"/>
      <c r="D81" s="18"/>
      <c r="E81" s="18"/>
      <c r="F81" s="18"/>
      <c r="G81" s="18"/>
      <c r="H81" s="22"/>
      <c r="I81" s="22"/>
      <c r="J81" s="22"/>
      <c r="K81" s="22"/>
      <c r="L81" s="22"/>
      <c r="M81" s="22"/>
      <c r="N81" s="21">
        <f t="shared" si="14"/>
        <v>0</v>
      </c>
      <c r="O81">
        <f t="shared" si="15"/>
        <v>0</v>
      </c>
    </row>
    <row r="82" spans="1:15" ht="13" customHeight="1">
      <c r="A82" s="10">
        <f t="shared" si="13"/>
        <v>0</v>
      </c>
      <c r="B82" s="12"/>
      <c r="C82" s="12"/>
      <c r="D82" s="18"/>
      <c r="E82" s="18"/>
      <c r="F82" s="18"/>
      <c r="G82" s="18"/>
      <c r="H82" s="22"/>
      <c r="I82" s="22"/>
      <c r="J82" s="22"/>
      <c r="K82" s="22"/>
      <c r="L82" s="22"/>
      <c r="M82" s="22"/>
      <c r="N82" s="21">
        <f t="shared" si="14"/>
        <v>0</v>
      </c>
      <c r="O82">
        <f t="shared" si="15"/>
        <v>0</v>
      </c>
    </row>
    <row r="83" spans="1:15" ht="13" customHeight="1">
      <c r="A83" s="10">
        <f t="shared" si="13"/>
        <v>0</v>
      </c>
      <c r="B83" s="11"/>
      <c r="C83" s="11"/>
      <c r="D83" s="17"/>
      <c r="E83" s="17"/>
      <c r="F83" s="17"/>
      <c r="G83" s="17"/>
      <c r="H83" s="21"/>
      <c r="I83" s="21"/>
      <c r="J83" s="21"/>
      <c r="K83" s="21"/>
      <c r="L83" s="21"/>
      <c r="M83" s="21"/>
      <c r="N83" s="21">
        <f t="shared" si="14"/>
        <v>0</v>
      </c>
      <c r="O83">
        <f t="shared" si="15"/>
        <v>0</v>
      </c>
    </row>
    <row r="84" spans="1:15" ht="13" customHeight="1">
      <c r="A84" s="10">
        <f t="shared" si="13"/>
        <v>0</v>
      </c>
      <c r="B84" s="12"/>
      <c r="C84" s="12"/>
      <c r="D84" s="18"/>
      <c r="E84" s="18"/>
      <c r="F84" s="18"/>
      <c r="G84" s="18"/>
      <c r="H84" s="22"/>
      <c r="I84" s="22"/>
      <c r="J84" s="22"/>
      <c r="K84" s="22"/>
      <c r="L84" s="22"/>
      <c r="M84" s="22"/>
      <c r="N84" s="21">
        <f t="shared" si="14"/>
        <v>0</v>
      </c>
      <c r="O84">
        <f t="shared" si="15"/>
        <v>0</v>
      </c>
    </row>
    <row r="85" spans="1:15" ht="13" customHeight="1">
      <c r="A85" s="10">
        <f t="shared" si="13"/>
        <v>0</v>
      </c>
      <c r="B85" s="12"/>
      <c r="C85" s="12"/>
      <c r="D85" s="18"/>
      <c r="E85" s="18"/>
      <c r="F85" s="18"/>
      <c r="G85" s="18"/>
      <c r="H85" s="22"/>
      <c r="I85" s="22"/>
      <c r="J85" s="22"/>
      <c r="K85" s="22"/>
      <c r="L85" s="22"/>
      <c r="M85" s="22"/>
      <c r="N85" s="21">
        <f t="shared" si="14"/>
        <v>0</v>
      </c>
      <c r="O85">
        <f t="shared" si="15"/>
        <v>0</v>
      </c>
    </row>
    <row r="86" spans="1:15" ht="15" customHeight="1">
      <c r="A86" s="10">
        <f t="shared" si="13"/>
        <v>0</v>
      </c>
      <c r="B86" s="13"/>
      <c r="C86" s="13"/>
      <c r="N86" s="21">
        <f t="shared" si="14"/>
        <v>0</v>
      </c>
      <c r="O86">
        <f t="shared" si="15"/>
        <v>0</v>
      </c>
    </row>
    <row r="87" spans="1:15" ht="15" customHeight="1">
      <c r="A87" s="10">
        <f t="shared" si="13"/>
        <v>0</v>
      </c>
      <c r="B87" s="13"/>
      <c r="C87" s="13"/>
      <c r="N87" s="21">
        <f t="shared" si="14"/>
        <v>0</v>
      </c>
      <c r="O87">
        <f t="shared" si="15"/>
        <v>0</v>
      </c>
    </row>
    <row r="88" spans="1:15" ht="13" customHeight="1">
      <c r="A88" s="10">
        <f t="shared" si="13"/>
        <v>0</v>
      </c>
      <c r="N88" s="21">
        <f t="shared" si="14"/>
        <v>0</v>
      </c>
      <c r="O88">
        <f t="shared" si="15"/>
        <v>0</v>
      </c>
    </row>
    <row r="89" spans="1:15" ht="13" customHeight="1">
      <c r="A89" s="10">
        <f t="shared" si="13"/>
        <v>0</v>
      </c>
      <c r="N89" s="21">
        <f t="shared" si="14"/>
        <v>0</v>
      </c>
      <c r="O89">
        <f t="shared" si="15"/>
        <v>0</v>
      </c>
    </row>
    <row r="90" spans="1:15" ht="13" customHeight="1">
      <c r="A90" s="10">
        <f t="shared" si="13"/>
        <v>0</v>
      </c>
      <c r="N90" s="21">
        <f t="shared" si="14"/>
        <v>0</v>
      </c>
      <c r="O90">
        <f t="shared" si="15"/>
        <v>0</v>
      </c>
    </row>
    <row r="91" spans="1:15" ht="13" customHeight="1">
      <c r="A91" s="10">
        <f t="shared" si="13"/>
        <v>0</v>
      </c>
      <c r="N91" s="21">
        <f t="shared" si="14"/>
        <v>0</v>
      </c>
      <c r="O91">
        <f t="shared" si="15"/>
        <v>0</v>
      </c>
    </row>
    <row r="92" spans="1:15" ht="13" customHeight="1">
      <c r="A92" s="10">
        <f t="shared" si="13"/>
        <v>0</v>
      </c>
      <c r="N92" s="21">
        <f t="shared" si="14"/>
        <v>0</v>
      </c>
      <c r="O92">
        <f t="shared" si="15"/>
        <v>0</v>
      </c>
    </row>
    <row r="93" spans="1:15" ht="13" customHeight="1">
      <c r="A93" s="10">
        <f t="shared" si="13"/>
        <v>0</v>
      </c>
      <c r="N93" s="21">
        <f t="shared" si="14"/>
        <v>0</v>
      </c>
      <c r="O93">
        <f t="shared" si="15"/>
        <v>0</v>
      </c>
    </row>
    <row r="94" spans="1:15" ht="13" customHeight="1">
      <c r="A94" s="10">
        <f t="shared" si="13"/>
        <v>0</v>
      </c>
      <c r="N94" s="21">
        <f t="shared" si="14"/>
        <v>0</v>
      </c>
      <c r="O94">
        <f t="shared" si="15"/>
        <v>0</v>
      </c>
    </row>
    <row r="95" spans="1:15" ht="13" customHeight="1">
      <c r="A95" s="10">
        <f t="shared" si="13"/>
        <v>0</v>
      </c>
      <c r="N95" s="21">
        <f t="shared" si="14"/>
        <v>0</v>
      </c>
      <c r="O95">
        <f t="shared" si="15"/>
        <v>0</v>
      </c>
    </row>
    <row r="96" spans="1:15" ht="13" customHeight="1">
      <c r="A96" s="10">
        <f t="shared" si="13"/>
        <v>0</v>
      </c>
      <c r="N96" s="21">
        <f t="shared" si="14"/>
        <v>0</v>
      </c>
      <c r="O96">
        <f t="shared" si="15"/>
        <v>0</v>
      </c>
    </row>
    <row r="97" spans="1:15" ht="13" customHeight="1">
      <c r="A97" s="10">
        <f t="shared" si="13"/>
        <v>0</v>
      </c>
      <c r="N97" s="21">
        <f t="shared" si="14"/>
        <v>0</v>
      </c>
      <c r="O97">
        <f t="shared" si="15"/>
        <v>0</v>
      </c>
    </row>
    <row r="98" spans="1:15" ht="13" customHeight="1">
      <c r="A98" s="10">
        <f t="shared" si="13"/>
        <v>0</v>
      </c>
      <c r="N98" s="21">
        <f t="shared" si="14"/>
        <v>0</v>
      </c>
      <c r="O98">
        <f t="shared" si="15"/>
        <v>0</v>
      </c>
    </row>
    <row r="99" spans="1:15" ht="13" customHeight="1">
      <c r="A99" s="10">
        <f t="shared" si="13"/>
        <v>0</v>
      </c>
      <c r="N99" s="21">
        <f t="shared" si="14"/>
        <v>0</v>
      </c>
      <c r="O99">
        <f t="shared" si="15"/>
        <v>0</v>
      </c>
    </row>
    <row r="100" spans="1:15" ht="13" customHeight="1">
      <c r="A100" s="10">
        <f t="shared" si="13"/>
        <v>0</v>
      </c>
      <c r="N100" s="21">
        <f t="shared" si="14"/>
        <v>0</v>
      </c>
      <c r="O100">
        <f t="shared" si="15"/>
        <v>0</v>
      </c>
    </row>
    <row r="101" spans="1:15" ht="13" customHeight="1">
      <c r="A101" s="10">
        <f t="shared" si="13"/>
        <v>0</v>
      </c>
      <c r="N101" s="21">
        <f t="shared" si="14"/>
        <v>0</v>
      </c>
      <c r="O101">
        <f t="shared" si="15"/>
        <v>0</v>
      </c>
    </row>
    <row r="102" spans="1:15" ht="13" customHeight="1">
      <c r="A102" s="10">
        <f t="shared" si="13"/>
        <v>0</v>
      </c>
      <c r="N102" s="21">
        <f t="shared" si="14"/>
        <v>0</v>
      </c>
      <c r="O102">
        <f t="shared" si="15"/>
        <v>0</v>
      </c>
    </row>
    <row r="103" spans="1:15" ht="13" customHeight="1">
      <c r="A103" s="10">
        <f t="shared" si="13"/>
        <v>0</v>
      </c>
      <c r="N103" s="21">
        <f t="shared" si="14"/>
        <v>0</v>
      </c>
      <c r="O103">
        <f t="shared" si="15"/>
        <v>0</v>
      </c>
    </row>
    <row r="104" spans="1:15" ht="13" customHeight="1">
      <c r="A104" s="10">
        <f t="shared" si="13"/>
        <v>0</v>
      </c>
      <c r="N104" s="21">
        <f t="shared" si="14"/>
        <v>0</v>
      </c>
      <c r="O104">
        <f t="shared" si="15"/>
        <v>0</v>
      </c>
    </row>
    <row r="105" spans="1:15" ht="13" customHeight="1">
      <c r="A105" s="10">
        <f t="shared" si="13"/>
        <v>0</v>
      </c>
      <c r="N105" s="21">
        <f t="shared" si="14"/>
        <v>0</v>
      </c>
      <c r="O105">
        <f t="shared" si="15"/>
        <v>0</v>
      </c>
    </row>
    <row r="106" spans="1:15" ht="13" customHeight="1">
      <c r="A106" s="10">
        <f t="shared" si="13"/>
        <v>0</v>
      </c>
      <c r="N106" s="21">
        <f t="shared" si="14"/>
        <v>0</v>
      </c>
      <c r="O106">
        <f t="shared" si="15"/>
        <v>0</v>
      </c>
    </row>
    <row r="107" spans="1:15" ht="13" customHeight="1">
      <c r="A107" s="10">
        <f t="shared" si="13"/>
        <v>0</v>
      </c>
      <c r="N107" s="21">
        <f t="shared" si="14"/>
        <v>0</v>
      </c>
      <c r="O107">
        <f t="shared" si="15"/>
        <v>0</v>
      </c>
    </row>
    <row r="108" spans="1:15" ht="13" customHeight="1">
      <c r="A108" s="10">
        <f t="shared" ref="A108:A139" si="16">COUNTIF(H108:H195,"&gt;-1")</f>
        <v>0</v>
      </c>
      <c r="N108" s="21">
        <f t="shared" ref="N108:N129" si="17">L108+I108</f>
        <v>0</v>
      </c>
      <c r="O108">
        <f t="shared" ref="O108:O129" si="18">M108+J108</f>
        <v>0</v>
      </c>
    </row>
    <row r="109" spans="1:15" ht="13" customHeight="1">
      <c r="A109" s="10">
        <f t="shared" si="16"/>
        <v>0</v>
      </c>
      <c r="N109" s="21">
        <f t="shared" si="17"/>
        <v>0</v>
      </c>
      <c r="O109">
        <f t="shared" si="18"/>
        <v>0</v>
      </c>
    </row>
    <row r="110" spans="1:15" ht="13" customHeight="1">
      <c r="A110" s="10">
        <f t="shared" si="16"/>
        <v>0</v>
      </c>
      <c r="N110" s="21">
        <f t="shared" si="17"/>
        <v>0</v>
      </c>
      <c r="O110">
        <f t="shared" si="18"/>
        <v>0</v>
      </c>
    </row>
    <row r="111" spans="1:15" ht="13" customHeight="1">
      <c r="A111" s="10">
        <f t="shared" si="16"/>
        <v>0</v>
      </c>
      <c r="N111" s="21">
        <f t="shared" si="17"/>
        <v>0</v>
      </c>
      <c r="O111">
        <f t="shared" si="18"/>
        <v>0</v>
      </c>
    </row>
    <row r="112" spans="1:15" ht="13" customHeight="1">
      <c r="A112" s="10">
        <f t="shared" si="16"/>
        <v>0</v>
      </c>
      <c r="N112" s="21">
        <f t="shared" si="17"/>
        <v>0</v>
      </c>
      <c r="O112">
        <f t="shared" si="18"/>
        <v>0</v>
      </c>
    </row>
    <row r="113" spans="1:15" ht="13" customHeight="1">
      <c r="A113" s="10">
        <f t="shared" si="16"/>
        <v>0</v>
      </c>
      <c r="N113" s="21">
        <f t="shared" si="17"/>
        <v>0</v>
      </c>
      <c r="O113">
        <f t="shared" si="18"/>
        <v>0</v>
      </c>
    </row>
    <row r="114" spans="1:15" ht="13" customHeight="1">
      <c r="A114" s="10">
        <f t="shared" si="16"/>
        <v>0</v>
      </c>
      <c r="N114" s="21">
        <f t="shared" si="17"/>
        <v>0</v>
      </c>
      <c r="O114">
        <f t="shared" si="18"/>
        <v>0</v>
      </c>
    </row>
    <row r="115" spans="1:15" ht="13" customHeight="1">
      <c r="A115" s="10">
        <f t="shared" si="16"/>
        <v>0</v>
      </c>
      <c r="N115" s="21">
        <f t="shared" si="17"/>
        <v>0</v>
      </c>
      <c r="O115">
        <f t="shared" si="18"/>
        <v>0</v>
      </c>
    </row>
    <row r="116" spans="1:15" ht="13" customHeight="1">
      <c r="A116" s="10">
        <f t="shared" si="16"/>
        <v>0</v>
      </c>
      <c r="N116" s="21">
        <f t="shared" si="17"/>
        <v>0</v>
      </c>
      <c r="O116">
        <f t="shared" si="18"/>
        <v>0</v>
      </c>
    </row>
    <row r="117" spans="1:15" ht="13" customHeight="1">
      <c r="A117" s="10">
        <f t="shared" si="16"/>
        <v>0</v>
      </c>
      <c r="N117" s="21">
        <f t="shared" si="17"/>
        <v>0</v>
      </c>
      <c r="O117">
        <f t="shared" si="18"/>
        <v>0</v>
      </c>
    </row>
    <row r="118" spans="1:15" ht="13" customHeight="1">
      <c r="A118" s="1"/>
      <c r="N118" s="21">
        <f t="shared" si="17"/>
        <v>0</v>
      </c>
      <c r="O118">
        <f t="shared" si="18"/>
        <v>0</v>
      </c>
    </row>
    <row r="119" spans="1:15" ht="13" customHeight="1">
      <c r="A119" s="1"/>
      <c r="N119" s="21">
        <f t="shared" si="17"/>
        <v>0</v>
      </c>
      <c r="O119">
        <f t="shared" si="18"/>
        <v>0</v>
      </c>
    </row>
    <row r="120" spans="1:15" ht="13" customHeight="1">
      <c r="A120" s="1"/>
      <c r="N120" s="21">
        <f t="shared" si="17"/>
        <v>0</v>
      </c>
      <c r="O120">
        <f t="shared" si="18"/>
        <v>0</v>
      </c>
    </row>
    <row r="121" spans="1:15" ht="13" customHeight="1">
      <c r="A121" s="1"/>
      <c r="N121" s="21">
        <f t="shared" si="17"/>
        <v>0</v>
      </c>
      <c r="O121">
        <f t="shared" si="18"/>
        <v>0</v>
      </c>
    </row>
    <row r="122" spans="1:15" ht="13" customHeight="1">
      <c r="A122" s="1"/>
      <c r="N122" s="21">
        <f t="shared" si="17"/>
        <v>0</v>
      </c>
      <c r="O122">
        <f t="shared" si="18"/>
        <v>0</v>
      </c>
    </row>
    <row r="123" spans="1:15" ht="13" customHeight="1">
      <c r="A123" s="1"/>
      <c r="N123" s="21">
        <f t="shared" si="17"/>
        <v>0</v>
      </c>
      <c r="O123">
        <f t="shared" si="18"/>
        <v>0</v>
      </c>
    </row>
    <row r="124" spans="1:15" ht="13" customHeight="1">
      <c r="A124" s="1"/>
      <c r="N124" s="21">
        <f t="shared" si="17"/>
        <v>0</v>
      </c>
      <c r="O124">
        <f t="shared" si="18"/>
        <v>0</v>
      </c>
    </row>
    <row r="125" spans="1:15" ht="13" customHeight="1">
      <c r="A125" s="1"/>
      <c r="N125" s="21">
        <f t="shared" si="17"/>
        <v>0</v>
      </c>
      <c r="O125">
        <f t="shared" si="18"/>
        <v>0</v>
      </c>
    </row>
    <row r="126" spans="1:15" ht="13" customHeight="1">
      <c r="A126" s="1"/>
      <c r="N126" s="21">
        <f t="shared" si="17"/>
        <v>0</v>
      </c>
      <c r="O126">
        <f t="shared" si="18"/>
        <v>0</v>
      </c>
    </row>
    <row r="127" spans="1:15" ht="13" customHeight="1">
      <c r="A127" s="1"/>
      <c r="N127" s="21">
        <f t="shared" si="17"/>
        <v>0</v>
      </c>
      <c r="O127">
        <f t="shared" si="18"/>
        <v>0</v>
      </c>
    </row>
    <row r="128" spans="1:15" ht="13" customHeight="1">
      <c r="A128" s="1"/>
      <c r="N128" s="21">
        <f t="shared" si="17"/>
        <v>0</v>
      </c>
      <c r="O128">
        <f t="shared" si="18"/>
        <v>0</v>
      </c>
    </row>
    <row r="129" spans="1:15" ht="13" customHeight="1">
      <c r="A129" s="1"/>
      <c r="N129" s="21">
        <f t="shared" si="17"/>
        <v>0</v>
      </c>
      <c r="O129">
        <f t="shared" si="18"/>
        <v>0</v>
      </c>
    </row>
    <row r="130" spans="1:15" ht="13" customHeight="1">
      <c r="A130" s="1"/>
    </row>
    <row r="131" spans="1:15" ht="13" customHeight="1">
      <c r="A131" s="1"/>
    </row>
    <row r="132" spans="1:15" ht="13" customHeight="1">
      <c r="A132" s="1"/>
    </row>
    <row r="133" spans="1:15" ht="13" customHeight="1">
      <c r="A133" s="1"/>
    </row>
    <row r="134" spans="1:15" ht="13" customHeight="1">
      <c r="A134" s="1"/>
    </row>
    <row r="135" spans="1:15" ht="13" customHeight="1">
      <c r="A135" s="1"/>
    </row>
    <row r="136" spans="1:15" ht="13" customHeight="1">
      <c r="A136" s="1"/>
    </row>
    <row r="137" spans="1:15" ht="13" customHeight="1">
      <c r="A137" s="1"/>
    </row>
    <row r="138" spans="1:15" ht="13" customHeight="1">
      <c r="A138" s="1"/>
    </row>
    <row r="139" spans="1:15" ht="13" customHeight="1">
      <c r="A139" s="1"/>
    </row>
    <row r="140" spans="1:15" ht="13" customHeight="1">
      <c r="A140" s="1"/>
    </row>
    <row r="141" spans="1:15" ht="13" customHeight="1">
      <c r="A141" s="1"/>
    </row>
    <row r="142" spans="1:15" ht="13" customHeight="1">
      <c r="A142" s="1"/>
    </row>
    <row r="143" spans="1:15" ht="13" customHeight="1">
      <c r="A143" s="1"/>
    </row>
    <row r="144" spans="1:15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3173">
    <outlinePr summaryBelow="0" summaryRight="0"/>
  </sheetPr>
  <dimension ref="A1:Q1002"/>
  <sheetViews>
    <sheetView topLeftCell="A12" workbookViewId="0">
      <selection activeCell="I11" sqref="I11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</v>
      </c>
      <c r="I2" s="2">
        <v>22.5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0.3</v>
      </c>
      <c r="J3" s="7">
        <f>COUNTIFS($A$12:$A$99,"&lt;="&amp;$B$2,$H$12:$H$99,"&gt;-1",J12:J99,"&lt;"&amp;J$2)/COUNTIFS($H$12:$H$99,"&gt;-1",$A$12:$A$99,"&lt;="&amp;$B$2,J$12:J$99,"&lt;&gt;"&amp;J$2)</f>
        <v>0.6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>
        <f>IF(I3&gt;0.5, 100/(1-1/I3),100/I3-100)</f>
        <v>233.33333333333337</v>
      </c>
      <c r="J4" s="8">
        <f>IF(J3&gt;0.5, 100/(1-1/J3),100/J3-100)</f>
        <v>-149.99999999999997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0</v>
      </c>
      <c r="J5" s="7">
        <f>COUNTIFS($A$12:$A$99,"&lt;="&amp;$B$2,$H$12:$H$99,"&gt;-1",$D$12:$D$99,"@*",J$12:J$99,"&lt;"&amp;J$2)/COUNTIFS($A$12:$A$99,"&lt;="&amp;$B$2,$H$12:$H$99,"&gt;-1",$D$12:$D$99,"@*",J$12:J$99,"&lt;&gt;"&amp;J$2)</f>
        <v>0.5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 t="e">
        <f>IF(I5&gt;0.5, 100/(1-1/I5),100/I5-100)</f>
        <v>#DIV/0!</v>
      </c>
      <c r="J6" s="8">
        <f>IF(J5&gt;0.5, 100/(1-1/J5),100/J5-100)</f>
        <v>100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0.5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0.66666666666666663</v>
      </c>
    </row>
    <row r="8" spans="1:17" ht="15.75" customHeight="1">
      <c r="A8" s="1"/>
      <c r="B8" t="s">
        <v>3188</v>
      </c>
      <c r="D8" s="8"/>
      <c r="G8" s="3" t="s">
        <v>2318</v>
      </c>
      <c r="H8" s="8" t="e">
        <f>IF(H7&gt;0.5, 100/(1-1/H7),100/H7-100)</f>
        <v>#DIV/0!</v>
      </c>
      <c r="I8" s="8">
        <f>IF(I7&gt;0.5, 100/(1-1/I7),100/I7-100)</f>
        <v>100</v>
      </c>
      <c r="J8" s="8">
        <f>IF(J7&gt;0.5, 100/(1-1/J7),100/J7-100)</f>
        <v>-200</v>
      </c>
    </row>
    <row r="9" spans="1:17" ht="15.75" customHeight="1">
      <c r="A9" s="1"/>
      <c r="B9" s="1" t="s">
        <v>3189</v>
      </c>
      <c r="C9" s="1"/>
      <c r="D9" s="14"/>
      <c r="E9" s="14"/>
      <c r="F9" s="14"/>
      <c r="G9" s="23" t="s">
        <v>2321</v>
      </c>
      <c r="H9" s="24" t="e">
        <f>INDEX(espn!$I:$I,MATCH(B8,espn!$A:$A,0),1)</f>
        <v>#N/A</v>
      </c>
      <c r="I9" s="24" t="e">
        <f>INDEX(espn!$J:$J,MATCH(B8,espn!$A:$A,0),1)</f>
        <v>#N/A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2386</v>
      </c>
      <c r="C12" s="11" t="s">
        <v>2496</v>
      </c>
      <c r="D12" s="17">
        <v>0</v>
      </c>
      <c r="E12" s="17" t="s">
        <v>2366</v>
      </c>
      <c r="F12" s="17" t="s">
        <v>3034</v>
      </c>
      <c r="G12" s="17" t="s">
        <v>2719</v>
      </c>
      <c r="H12" s="21">
        <v>4</v>
      </c>
      <c r="I12" s="21">
        <v>32</v>
      </c>
      <c r="J12" s="21">
        <v>0</v>
      </c>
    </row>
    <row r="13" spans="1:17" ht="15.75" customHeight="1">
      <c r="A13" s="10">
        <f t="shared" si="0"/>
        <v>21</v>
      </c>
      <c r="B13" s="12" t="s">
        <v>2390</v>
      </c>
      <c r="C13" s="12" t="s">
        <v>2496</v>
      </c>
      <c r="D13" s="18" t="s">
        <v>2342</v>
      </c>
      <c r="E13" s="18" t="s">
        <v>792</v>
      </c>
      <c r="F13" s="18" t="s">
        <v>2461</v>
      </c>
      <c r="G13" s="18" t="s">
        <v>2432</v>
      </c>
      <c r="H13" s="22">
        <v>0</v>
      </c>
      <c r="I13" s="22">
        <v>0</v>
      </c>
      <c r="J13" s="22">
        <v>0</v>
      </c>
    </row>
    <row r="14" spans="1:17" ht="15.75" customHeight="1">
      <c r="A14" s="10">
        <f t="shared" si="0"/>
        <v>20</v>
      </c>
      <c r="B14" s="11" t="s">
        <v>2394</v>
      </c>
      <c r="C14" s="11" t="s">
        <v>2496</v>
      </c>
      <c r="D14" s="17">
        <v>0</v>
      </c>
      <c r="E14" s="17" t="s">
        <v>287</v>
      </c>
      <c r="F14" s="17" t="s">
        <v>3190</v>
      </c>
      <c r="G14" s="17" t="s">
        <v>2500</v>
      </c>
      <c r="H14" s="21">
        <v>3</v>
      </c>
      <c r="I14" s="21">
        <v>66</v>
      </c>
      <c r="J14" s="21">
        <v>0</v>
      </c>
    </row>
    <row r="15" spans="1:17" ht="15.75" customHeight="1">
      <c r="A15" s="10">
        <f t="shared" si="0"/>
        <v>19</v>
      </c>
      <c r="B15" s="12" t="s">
        <v>2346</v>
      </c>
      <c r="C15" s="12" t="s">
        <v>2496</v>
      </c>
      <c r="D15" s="18" t="s">
        <v>2342</v>
      </c>
      <c r="E15" s="18" t="s">
        <v>2355</v>
      </c>
      <c r="F15" s="18" t="s">
        <v>3191</v>
      </c>
      <c r="G15" s="18" t="s">
        <v>2523</v>
      </c>
      <c r="H15" s="22">
        <v>3</v>
      </c>
      <c r="I15" s="22">
        <v>33</v>
      </c>
      <c r="J15" s="22">
        <v>0</v>
      </c>
    </row>
    <row r="16" spans="1:17" ht="15.75" customHeight="1">
      <c r="A16" s="10">
        <f t="shared" si="0"/>
        <v>18</v>
      </c>
      <c r="B16" s="11" t="s">
        <v>2398</v>
      </c>
      <c r="C16" s="11" t="s">
        <v>2496</v>
      </c>
      <c r="D16" s="17" t="s">
        <v>2342</v>
      </c>
      <c r="E16" s="17" t="s">
        <v>2403</v>
      </c>
      <c r="F16" s="17" t="s">
        <v>2487</v>
      </c>
      <c r="G16" s="17" t="s">
        <v>2567</v>
      </c>
      <c r="H16" s="21">
        <v>1</v>
      </c>
      <c r="I16" s="21">
        <v>10</v>
      </c>
      <c r="J16" s="21">
        <v>0</v>
      </c>
    </row>
    <row r="17" spans="1:10" ht="15.75" customHeight="1">
      <c r="A17" s="10">
        <f t="shared" si="0"/>
        <v>17</v>
      </c>
      <c r="B17" s="12" t="s">
        <v>2603</v>
      </c>
      <c r="C17" s="12" t="s">
        <v>2496</v>
      </c>
      <c r="D17" s="18">
        <v>0</v>
      </c>
      <c r="E17" s="18" t="s">
        <v>792</v>
      </c>
      <c r="F17" s="18" t="s">
        <v>3192</v>
      </c>
      <c r="G17" s="18" t="s">
        <v>2500</v>
      </c>
      <c r="H17" s="22">
        <v>2</v>
      </c>
      <c r="I17" s="22">
        <v>35</v>
      </c>
      <c r="J17" s="22">
        <v>0</v>
      </c>
    </row>
    <row r="18" spans="1:10" ht="15.75" customHeight="1">
      <c r="A18" s="10">
        <f t="shared" si="0"/>
        <v>16</v>
      </c>
      <c r="B18" s="11" t="s">
        <v>2481</v>
      </c>
      <c r="C18" s="11" t="s">
        <v>2496</v>
      </c>
      <c r="D18" s="17">
        <v>0</v>
      </c>
      <c r="E18" s="17" t="s">
        <v>2380</v>
      </c>
      <c r="F18" s="17" t="s">
        <v>2363</v>
      </c>
      <c r="G18" s="17" t="s">
        <v>2525</v>
      </c>
      <c r="H18" s="21">
        <v>4</v>
      </c>
      <c r="I18" s="21">
        <v>47</v>
      </c>
      <c r="J18" s="21">
        <v>1</v>
      </c>
    </row>
    <row r="19" spans="1:10" ht="15.75" customHeight="1">
      <c r="A19" s="10">
        <f t="shared" si="0"/>
        <v>15</v>
      </c>
      <c r="B19" s="12" t="s">
        <v>2470</v>
      </c>
      <c r="C19" s="12" t="s">
        <v>2496</v>
      </c>
      <c r="D19" s="18">
        <v>0</v>
      </c>
      <c r="E19" s="18" t="s">
        <v>2403</v>
      </c>
      <c r="F19" s="18" t="s">
        <v>2818</v>
      </c>
      <c r="G19" s="18" t="s">
        <v>2538</v>
      </c>
      <c r="H19" s="22">
        <v>0</v>
      </c>
      <c r="I19" s="22">
        <v>0</v>
      </c>
      <c r="J19" s="22">
        <v>0</v>
      </c>
    </row>
    <row r="20" spans="1:10" ht="15.75" customHeight="1">
      <c r="A20" s="10">
        <f t="shared" si="0"/>
        <v>14</v>
      </c>
      <c r="B20" s="11" t="s">
        <v>2471</v>
      </c>
      <c r="C20" s="11" t="s">
        <v>2496</v>
      </c>
      <c r="D20" s="17" t="s">
        <v>2342</v>
      </c>
      <c r="E20" s="17" t="s">
        <v>2415</v>
      </c>
      <c r="F20" s="17" t="s">
        <v>3173</v>
      </c>
      <c r="G20" s="17" t="s">
        <v>2526</v>
      </c>
      <c r="H20" s="21">
        <v>1</v>
      </c>
      <c r="I20" s="21">
        <v>10</v>
      </c>
      <c r="J20" s="21">
        <v>0</v>
      </c>
    </row>
    <row r="21" spans="1:10" ht="15.75" customHeight="1">
      <c r="A21" s="10">
        <f t="shared" si="0"/>
        <v>13</v>
      </c>
      <c r="B21" s="12" t="s">
        <v>2412</v>
      </c>
      <c r="C21" s="12" t="s">
        <v>2496</v>
      </c>
      <c r="D21" s="18" t="s">
        <v>2342</v>
      </c>
      <c r="E21" s="18" t="s">
        <v>2548</v>
      </c>
      <c r="F21" s="18" t="s">
        <v>3028</v>
      </c>
      <c r="G21" s="18" t="s">
        <v>2532</v>
      </c>
      <c r="H21" s="22">
        <v>5</v>
      </c>
      <c r="I21" s="22">
        <v>61</v>
      </c>
      <c r="J21" s="22">
        <v>0</v>
      </c>
    </row>
    <row r="22" spans="1:10" ht="15.75" customHeight="1">
      <c r="A22" s="10">
        <f t="shared" si="0"/>
        <v>12</v>
      </c>
      <c r="B22" s="11" t="s">
        <v>2414</v>
      </c>
      <c r="C22" s="11" t="s">
        <v>2496</v>
      </c>
      <c r="D22" s="17">
        <v>0</v>
      </c>
      <c r="E22" s="17" t="s">
        <v>2420</v>
      </c>
      <c r="F22" s="17" t="s">
        <v>2777</v>
      </c>
      <c r="G22" s="17" t="s">
        <v>2761</v>
      </c>
      <c r="H22" s="21">
        <v>4</v>
      </c>
      <c r="I22" s="21">
        <v>73</v>
      </c>
      <c r="J22" s="21">
        <v>0</v>
      </c>
    </row>
    <row r="23" spans="1:10" ht="15.75" customHeight="1">
      <c r="A23" s="10">
        <f t="shared" si="0"/>
        <v>11</v>
      </c>
      <c r="B23" s="12" t="s">
        <v>2417</v>
      </c>
      <c r="C23" s="12" t="s">
        <v>2496</v>
      </c>
      <c r="D23" s="18" t="s">
        <v>2342</v>
      </c>
      <c r="E23" s="18" t="s">
        <v>2440</v>
      </c>
      <c r="F23" s="18" t="s">
        <v>3174</v>
      </c>
      <c r="G23" s="18" t="s">
        <v>2523</v>
      </c>
      <c r="H23" s="22">
        <v>4</v>
      </c>
      <c r="I23" s="22">
        <v>46</v>
      </c>
      <c r="J23" s="22">
        <v>0</v>
      </c>
    </row>
    <row r="24" spans="1:10" ht="15.75" customHeight="1">
      <c r="A24" s="10">
        <f t="shared" si="0"/>
        <v>10</v>
      </c>
      <c r="B24" s="11" t="s">
        <v>2419</v>
      </c>
      <c r="C24" s="11" t="s">
        <v>2496</v>
      </c>
      <c r="D24" s="17">
        <v>0</v>
      </c>
      <c r="E24" s="17" t="s">
        <v>2574</v>
      </c>
      <c r="F24" s="17" t="s">
        <v>2711</v>
      </c>
      <c r="G24" s="17" t="s">
        <v>2753</v>
      </c>
      <c r="H24" s="21">
        <v>3</v>
      </c>
      <c r="I24" s="21">
        <v>46</v>
      </c>
      <c r="J24" s="21">
        <v>0</v>
      </c>
    </row>
    <row r="25" spans="1:10" ht="15.75" customHeight="1">
      <c r="A25" s="10">
        <f t="shared" si="0"/>
        <v>9</v>
      </c>
      <c r="B25" s="12" t="s">
        <v>2422</v>
      </c>
      <c r="C25" s="12" t="s">
        <v>2496</v>
      </c>
      <c r="D25" s="18">
        <v>0</v>
      </c>
      <c r="E25" s="18" t="s">
        <v>2415</v>
      </c>
      <c r="F25" s="18" t="s">
        <v>2728</v>
      </c>
      <c r="G25" s="18" t="s">
        <v>2500</v>
      </c>
      <c r="H25" s="22">
        <v>0</v>
      </c>
      <c r="I25" s="22">
        <v>0</v>
      </c>
      <c r="J25" s="22">
        <v>0</v>
      </c>
    </row>
    <row r="26" spans="1:10" ht="15.75" customHeight="1">
      <c r="A26" s="10">
        <f t="shared" si="0"/>
        <v>8</v>
      </c>
      <c r="B26" s="11" t="s">
        <v>2639</v>
      </c>
      <c r="C26" s="11" t="s">
        <v>2496</v>
      </c>
      <c r="D26" s="17" t="s">
        <v>2342</v>
      </c>
      <c r="E26" s="17" t="s">
        <v>2403</v>
      </c>
      <c r="F26" s="17" t="s">
        <v>3164</v>
      </c>
      <c r="G26" s="17" t="s">
        <v>2587</v>
      </c>
      <c r="H26" s="21">
        <v>4</v>
      </c>
      <c r="I26" s="21">
        <v>36</v>
      </c>
      <c r="J26" s="21">
        <v>1</v>
      </c>
    </row>
    <row r="27" spans="1:10" ht="15.75" customHeight="1">
      <c r="A27" s="10">
        <f t="shared" si="0"/>
        <v>7</v>
      </c>
      <c r="B27" s="12" t="s">
        <v>2641</v>
      </c>
      <c r="C27" s="12" t="s">
        <v>2496</v>
      </c>
      <c r="D27" s="18">
        <v>0</v>
      </c>
      <c r="E27" s="18" t="s">
        <v>792</v>
      </c>
      <c r="F27" s="18" t="s">
        <v>2848</v>
      </c>
      <c r="G27" s="18" t="s">
        <v>2389</v>
      </c>
      <c r="H27" s="22">
        <v>1</v>
      </c>
      <c r="I27" s="22">
        <v>11</v>
      </c>
      <c r="J27" s="22">
        <v>0</v>
      </c>
    </row>
    <row r="28" spans="1:10" ht="15.75" customHeight="1">
      <c r="A28" s="10">
        <f t="shared" si="0"/>
        <v>6</v>
      </c>
      <c r="B28" s="11" t="s">
        <v>2642</v>
      </c>
      <c r="C28" s="11" t="s">
        <v>2496</v>
      </c>
      <c r="D28" s="17" t="s">
        <v>2342</v>
      </c>
      <c r="E28" s="17" t="s">
        <v>2391</v>
      </c>
      <c r="F28" s="17" t="s">
        <v>2866</v>
      </c>
      <c r="G28" s="17" t="s">
        <v>2805</v>
      </c>
      <c r="H28" s="21">
        <v>3</v>
      </c>
      <c r="I28" s="21">
        <v>49</v>
      </c>
      <c r="J28" s="21">
        <v>0</v>
      </c>
    </row>
    <row r="29" spans="1:10" ht="15.75" customHeight="1">
      <c r="A29" s="10">
        <f t="shared" si="0"/>
        <v>5</v>
      </c>
      <c r="B29" s="12" t="s">
        <v>2644</v>
      </c>
      <c r="C29" s="12" t="s">
        <v>2496</v>
      </c>
      <c r="D29" s="18">
        <v>0</v>
      </c>
      <c r="E29" s="18" t="s">
        <v>2352</v>
      </c>
      <c r="F29" s="18" t="s">
        <v>2378</v>
      </c>
      <c r="G29" s="18" t="s">
        <v>2714</v>
      </c>
      <c r="H29" s="22">
        <v>3</v>
      </c>
      <c r="I29" s="22">
        <v>50</v>
      </c>
      <c r="J29" s="22">
        <v>1</v>
      </c>
    </row>
    <row r="30" spans="1:10" ht="15.75" customHeight="1">
      <c r="A30" s="10">
        <f t="shared" si="0"/>
        <v>4</v>
      </c>
      <c r="B30" s="11" t="s">
        <v>2639</v>
      </c>
      <c r="C30" s="11" t="s">
        <v>2496</v>
      </c>
      <c r="D30" s="17" t="s">
        <v>2342</v>
      </c>
      <c r="E30" s="17" t="s">
        <v>2403</v>
      </c>
      <c r="F30" s="17" t="s">
        <v>3164</v>
      </c>
      <c r="G30" s="17" t="s">
        <v>2587</v>
      </c>
      <c r="H30" s="21">
        <v>4</v>
      </c>
      <c r="I30" s="21">
        <v>36</v>
      </c>
      <c r="J30" s="21">
        <v>1</v>
      </c>
    </row>
    <row r="31" spans="1:10" ht="15.75" customHeight="1">
      <c r="A31" s="10">
        <f t="shared" si="0"/>
        <v>3</v>
      </c>
      <c r="B31" s="12" t="s">
        <v>2641</v>
      </c>
      <c r="C31" s="12" t="s">
        <v>2496</v>
      </c>
      <c r="D31" s="18">
        <v>0</v>
      </c>
      <c r="E31" s="18" t="s">
        <v>792</v>
      </c>
      <c r="F31" s="18" t="s">
        <v>2848</v>
      </c>
      <c r="G31" s="18" t="s">
        <v>2389</v>
      </c>
      <c r="H31" s="22">
        <v>1</v>
      </c>
      <c r="I31" s="22">
        <v>11</v>
      </c>
      <c r="J31" s="22">
        <v>0</v>
      </c>
    </row>
    <row r="32" spans="1:10" ht="15.75" customHeight="1">
      <c r="A32" s="10">
        <f t="shared" si="0"/>
        <v>2</v>
      </c>
      <c r="B32" s="11" t="s">
        <v>2642</v>
      </c>
      <c r="C32" s="11" t="s">
        <v>2496</v>
      </c>
      <c r="D32" s="17" t="s">
        <v>2342</v>
      </c>
      <c r="E32" s="17" t="s">
        <v>2391</v>
      </c>
      <c r="F32" s="17" t="s">
        <v>2866</v>
      </c>
      <c r="G32" s="17" t="s">
        <v>2805</v>
      </c>
      <c r="H32" s="21">
        <v>3</v>
      </c>
      <c r="I32" s="21">
        <v>49</v>
      </c>
      <c r="J32" s="21">
        <v>0</v>
      </c>
    </row>
    <row r="33" spans="1:10" ht="15.75" customHeight="1">
      <c r="A33" s="10">
        <f t="shared" si="0"/>
        <v>1</v>
      </c>
      <c r="B33" s="12" t="s">
        <v>2644</v>
      </c>
      <c r="C33" s="12" t="s">
        <v>2496</v>
      </c>
      <c r="D33" s="18">
        <v>0</v>
      </c>
      <c r="E33" s="18" t="s">
        <v>2352</v>
      </c>
      <c r="F33" s="18" t="s">
        <v>2378</v>
      </c>
      <c r="G33" s="18" t="s">
        <v>2714</v>
      </c>
      <c r="H33" s="22">
        <v>3</v>
      </c>
      <c r="I33" s="22">
        <v>50</v>
      </c>
      <c r="J33" s="22">
        <v>1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3174">
    <outlinePr summaryBelow="0" summaryRight="0"/>
  </sheetPr>
  <dimension ref="A1:Q1002"/>
  <sheetViews>
    <sheetView workbookViewId="0">
      <selection activeCell="B8" sqref="B8"/>
    </sheetView>
  </sheetViews>
  <sheetFormatPr baseColWidth="10" defaultColWidth="14.5" defaultRowHeight="15.75" customHeight="1"/>
  <cols>
    <col min="1" max="1" width="8.83203125" style="40" customWidth="1"/>
    <col min="2" max="2" width="14.5" style="40" customWidth="1"/>
    <col min="3" max="4" width="6.6640625" style="40" bestFit="1" customWidth="1"/>
    <col min="5" max="5" width="7.5" style="40" bestFit="1" customWidth="1"/>
    <col min="6" max="6" width="7.83203125" style="40" bestFit="1" customWidth="1"/>
    <col min="7" max="7" width="8.6640625" style="40" customWidth="1"/>
    <col min="8" max="8" width="8.83203125" style="40" customWidth="1"/>
    <col min="9" max="9" width="9.1640625" style="40" customWidth="1"/>
    <col min="10" max="10" width="11.83203125" style="40" customWidth="1"/>
    <col min="11" max="91" width="14.5" style="40" customWidth="1"/>
    <col min="92" max="16384" width="14.5" style="40"/>
  </cols>
  <sheetData>
    <row r="1" spans="1:17" ht="15.75" customHeight="1">
      <c r="A1" s="1"/>
      <c r="B1" s="20" t="s">
        <v>2313</v>
      </c>
      <c r="C1" s="20"/>
      <c r="H1" s="20" t="str">
        <f>H11</f>
        <v>Rec</v>
      </c>
      <c r="I1" s="20" t="str">
        <f>I11</f>
        <v>Rec Yds</v>
      </c>
      <c r="J1" s="20" t="str">
        <f>J11</f>
        <v>Rec TD</v>
      </c>
    </row>
    <row r="2" spans="1:17" ht="15.75" customHeight="1">
      <c r="A2" s="1"/>
      <c r="B2" s="2">
        <v>10</v>
      </c>
      <c r="C2" s="20"/>
      <c r="D2" s="4" t="s">
        <v>2314</v>
      </c>
      <c r="G2" s="3" t="s">
        <v>2315</v>
      </c>
      <c r="H2" s="2">
        <v>5</v>
      </c>
      <c r="I2" s="2">
        <v>50.5</v>
      </c>
      <c r="J2" s="2">
        <v>0.5</v>
      </c>
    </row>
    <row r="3" spans="1:17" ht="15.75" customHeight="1">
      <c r="A3" s="1"/>
      <c r="B3" s="6"/>
      <c r="C3" s="6"/>
      <c r="D3" s="7"/>
      <c r="E3" s="20" t="s">
        <v>2316</v>
      </c>
      <c r="G3" s="3" t="s">
        <v>2317</v>
      </c>
      <c r="H3" s="7">
        <f>COUNTIFS($A$12:$A$99,"&lt;="&amp;$B$2,$H$12:$H$99,"&gt;-1",H12:H99,"&lt;"&amp;H$2)/COUNTIFS($H$12:$H$99,"&gt;-1",$A$12:$A$99,"&lt;="&amp;$B$2,H$12:H$99,"&lt;&gt;"&amp;H$2)</f>
        <v>1</v>
      </c>
      <c r="I3" s="7">
        <f>COUNTIFS($A$12:$A$99,"&lt;="&amp;$B$2,$H$12:$H$99,"&gt;-1",I12:I99,"&lt;"&amp;I$2)/COUNTIFS($H$12:$H$99,"&gt;-1",$A$12:$A$99,"&lt;="&amp;$B$2,I$12:I$99,"&lt;&gt;"&amp;I$2)</f>
        <v>1</v>
      </c>
      <c r="J3" s="7">
        <f>COUNTIFS($A$12:$A$99,"&lt;="&amp;$B$2,$H$12:$H$99,"&gt;-1",J12:J99,"&lt;"&amp;J$2)/COUNTIFS($H$12:$H$99,"&gt;-1",$A$12:$A$99,"&lt;="&amp;$B$2,J$12:J$99,"&lt;&gt;"&amp;J$2)</f>
        <v>1</v>
      </c>
    </row>
    <row r="4" spans="1:17" ht="15.75" customHeight="1">
      <c r="A4" s="1"/>
      <c r="D4" s="8" t="e">
        <f>IF(D3&gt;0.5, 100/(1-1/D3),100/D3-100)</f>
        <v>#DIV/0!</v>
      </c>
      <c r="G4" s="3" t="s">
        <v>2318</v>
      </c>
      <c r="H4" s="8" t="e">
        <f>IF(H3&gt;0.5, 100/(1-1/H3),100/H3-100)</f>
        <v>#DIV/0!</v>
      </c>
      <c r="I4" s="8" t="e">
        <f>IF(I3&gt;0.5, 100/(1-1/I3),100/I3-100)</f>
        <v>#DIV/0!</v>
      </c>
      <c r="J4" s="8" t="e">
        <f>IF(J3&gt;0.5, 100/(1-1/J3),100/J3-100)</f>
        <v>#DIV/0!</v>
      </c>
    </row>
    <row r="5" spans="1:17" ht="15.75" customHeight="1">
      <c r="A5" s="1"/>
      <c r="D5" s="7"/>
      <c r="E5" s="20" t="s">
        <v>2319</v>
      </c>
      <c r="G5" s="3" t="s">
        <v>2317</v>
      </c>
      <c r="H5" s="7">
        <f>COUNTIFS($A$12:$A$99,"&lt;="&amp;$B$2,$H$12:$H$99,"&gt;-1",$D$12:$D$99,"@*",H$12:H$99,"&lt;"&amp;H$2)/COUNTIFS($A$12:$A$99,"&lt;="&amp;$B$2,$H$12:$H$99,"&gt;-1",$D$12:$D$99,"@*",H$12:H$99,"&lt;&gt;"&amp;H$2)</f>
        <v>1</v>
      </c>
      <c r="I5" s="7">
        <f>COUNTIFS($A$12:$A$99,"&lt;="&amp;$B$2,$H$12:$H$99,"&gt;-1",$D$12:$D$99,"@*",I$12:I$99,"&lt;"&amp;I$2)/COUNTIFS($A$12:$A$99,"&lt;="&amp;$B$2,$H$12:$H$99,"&gt;-1",$D$12:$D$99,"@*",I$12:I$99,"&lt;&gt;"&amp;I$2)</f>
        <v>1</v>
      </c>
      <c r="J5" s="7">
        <f>COUNTIFS($A$12:$A$99,"&lt;="&amp;$B$2,$H$12:$H$99,"&gt;-1",$D$12:$D$99,"@*",J$12:J$99,"&lt;"&amp;J$2)/COUNTIFS($A$12:$A$99,"&lt;="&amp;$B$2,$H$12:$H$99,"&gt;-1",$D$12:$D$99,"@*",J$12:J$99,"&lt;&gt;"&amp;J$2)</f>
        <v>1</v>
      </c>
    </row>
    <row r="6" spans="1:17" ht="15.75" customHeight="1">
      <c r="A6" s="1"/>
      <c r="D6" s="8"/>
      <c r="G6" s="3" t="s">
        <v>2318</v>
      </c>
      <c r="H6" s="8" t="e">
        <f>IF(H5&gt;0.5, 100/(1-1/H5),100/H5-100)</f>
        <v>#DIV/0!</v>
      </c>
      <c r="I6" s="8" t="e">
        <f>IF(I5&gt;0.5, 100/(1-1/I5),100/I5-100)</f>
        <v>#DIV/0!</v>
      </c>
      <c r="J6" s="8" t="e">
        <f>IF(J5&gt;0.5, 100/(1-1/J5),100/J5-100)</f>
        <v>#DIV/0!</v>
      </c>
    </row>
    <row r="7" spans="1:17" ht="15.75" customHeight="1">
      <c r="A7" s="1"/>
      <c r="D7" s="7"/>
      <c r="E7" s="20" t="s">
        <v>2320</v>
      </c>
      <c r="G7" s="3" t="s">
        <v>2317</v>
      </c>
      <c r="H7" s="7">
        <f>COUNTIFS($A$12:$A$99,"&lt;="&amp;$B$2,$H$12:$H$99,"&gt;-1",$D$12:$D$99,"&lt;&gt;@*",H$12:H$99,"&lt;"&amp;H$2)/COUNTIFS($A$12:$A$99,"&lt;="&amp;$B$2,$H$12:$H$99,"&gt;-1",$D$12:$D$99,"&lt;&gt;@*",H$12:H$99,"&lt;&gt;"&amp;H$2)</f>
        <v>1</v>
      </c>
      <c r="I7" s="7">
        <f>COUNTIFS($A$12:$A$99,"&lt;="&amp;$B$2,$H$12:$H$99,"&gt;-1",$D$12:$D$99,"&lt;&gt;@*",I$12:I$99,"&lt;"&amp;I$2)/COUNTIFS($A$12:$A$99,"&lt;="&amp;$B$2,$H$12:$H$99,"&gt;-1",$D$12:$D$99,"&lt;&gt;@*",I$12:I$99,"&lt;&gt;"&amp;I$2)</f>
        <v>1</v>
      </c>
      <c r="J7" s="7">
        <f>COUNTIFS($A$12:$A$99,"&lt;="&amp;$B$2,$H$12:$H$99,"&gt;-1",$D$12:$D$99,"&lt;&gt;@*",J$12:J$99,"&lt;"&amp;J$2)/COUNTIFS($A$12:$A$99,"&lt;="&amp;$B$2,$H$12:$H$99,"&gt;-1",$D$12:$D$99,"&lt;&gt;@*",J$12:J$99,"&lt;&gt;"&amp;J$2)</f>
        <v>1</v>
      </c>
    </row>
    <row r="8" spans="1:17" ht="15.75" customHeight="1">
      <c r="A8" s="1"/>
      <c r="B8" t="s">
        <v>3193</v>
      </c>
      <c r="D8" s="8"/>
      <c r="G8" s="3" t="s">
        <v>2318</v>
      </c>
      <c r="H8" s="8" t="e">
        <f>IF(H7&gt;0.5, 100/(1-1/H7),100/H7-100)</f>
        <v>#DIV/0!</v>
      </c>
      <c r="I8" s="8" t="e">
        <f>IF(I7&gt;0.5, 100/(1-1/I7),100/I7-100)</f>
        <v>#DIV/0!</v>
      </c>
      <c r="J8" s="8" t="e">
        <f>IF(J7&gt;0.5, 100/(1-1/J7),100/J7-100)</f>
        <v>#DIV/0!</v>
      </c>
    </row>
    <row r="9" spans="1:17" ht="15.75" customHeight="1">
      <c r="A9" s="1"/>
      <c r="B9" s="1" t="s">
        <v>3194</v>
      </c>
      <c r="C9" s="1"/>
      <c r="D9" s="14"/>
      <c r="E9" s="14"/>
      <c r="F9" s="14"/>
      <c r="G9" s="23" t="s">
        <v>2321</v>
      </c>
      <c r="H9" s="24" t="e">
        <f>INDEX(espn!$I:$I,MATCH(B8,espn!$A:$A,0),1)</f>
        <v>#N/A</v>
      </c>
      <c r="I9" s="24" t="e">
        <f>INDEX(espn!$J:$J,MATCH(B8,espn!$A:$A,0),1)</f>
        <v>#N/A</v>
      </c>
      <c r="J9" s="24"/>
    </row>
    <row r="10" spans="1:17" ht="15.75" customHeight="1">
      <c r="A10" s="1"/>
      <c r="B10" s="16"/>
      <c r="C10" s="16"/>
      <c r="D10" s="15"/>
      <c r="E10" s="15"/>
      <c r="F10" s="15"/>
      <c r="G10" s="15"/>
      <c r="H10" s="15">
        <v>0</v>
      </c>
      <c r="I10" s="15">
        <v>0</v>
      </c>
      <c r="J10" s="15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t="15.75" customHeight="1">
      <c r="A11" s="9"/>
      <c r="B11" s="19" t="s">
        <v>2322</v>
      </c>
      <c r="C11" s="19" t="s">
        <v>2323</v>
      </c>
      <c r="D11" s="19" t="s">
        <v>2324</v>
      </c>
      <c r="E11" s="19" t="s">
        <v>2325</v>
      </c>
      <c r="F11" s="19" t="s">
        <v>2326</v>
      </c>
      <c r="G11" s="19" t="s">
        <v>2327</v>
      </c>
      <c r="H11" s="19" t="s">
        <v>2334</v>
      </c>
      <c r="I11" s="19" t="s">
        <v>2335</v>
      </c>
      <c r="J11" s="19" t="s">
        <v>2336</v>
      </c>
    </row>
    <row r="12" spans="1:17" ht="15.75" customHeight="1">
      <c r="A12" s="10">
        <f t="shared" ref="A12:A43" si="0">COUNTIF(H12:H99,"&gt;-1")</f>
        <v>22</v>
      </c>
      <c r="B12" s="11" t="s">
        <v>2603</v>
      </c>
      <c r="C12" s="11" t="s">
        <v>2496</v>
      </c>
      <c r="D12" s="17">
        <v>0</v>
      </c>
      <c r="E12" s="17" t="s">
        <v>792</v>
      </c>
      <c r="F12" s="17" t="s">
        <v>3192</v>
      </c>
      <c r="G12" s="17" t="s">
        <v>2489</v>
      </c>
      <c r="H12" s="21">
        <v>0</v>
      </c>
      <c r="I12" s="21">
        <v>0</v>
      </c>
      <c r="J12" s="21">
        <v>0</v>
      </c>
    </row>
    <row r="13" spans="1:17" ht="15.75" customHeight="1">
      <c r="A13" s="10">
        <f t="shared" si="0"/>
        <v>21</v>
      </c>
      <c r="B13" s="12" t="s">
        <v>2406</v>
      </c>
      <c r="C13" s="12" t="s">
        <v>2496</v>
      </c>
      <c r="D13" s="18" t="s">
        <v>2342</v>
      </c>
      <c r="E13" s="18" t="s">
        <v>2558</v>
      </c>
      <c r="F13" s="18" t="s">
        <v>2459</v>
      </c>
      <c r="G13" s="18" t="s">
        <v>2405</v>
      </c>
      <c r="H13" s="22">
        <v>0</v>
      </c>
      <c r="I13" s="22">
        <v>0</v>
      </c>
      <c r="J13" s="22">
        <v>0</v>
      </c>
    </row>
    <row r="14" spans="1:17" ht="15.75" customHeight="1">
      <c r="A14" s="10">
        <f t="shared" si="0"/>
        <v>20</v>
      </c>
      <c r="B14" s="11" t="s">
        <v>2409</v>
      </c>
      <c r="C14" s="11" t="s">
        <v>2496</v>
      </c>
      <c r="D14" s="17" t="s">
        <v>2342</v>
      </c>
      <c r="E14" s="17" t="s">
        <v>2351</v>
      </c>
      <c r="F14" s="17" t="s">
        <v>3172</v>
      </c>
      <c r="G14" s="17" t="s">
        <v>2405</v>
      </c>
      <c r="H14" s="21">
        <v>0</v>
      </c>
      <c r="I14" s="21">
        <v>0</v>
      </c>
      <c r="J14" s="21">
        <v>0</v>
      </c>
    </row>
    <row r="15" spans="1:17" ht="15.75" customHeight="1">
      <c r="A15" s="10">
        <f t="shared" si="0"/>
        <v>19</v>
      </c>
      <c r="B15" s="12" t="s">
        <v>2481</v>
      </c>
      <c r="C15" s="12" t="s">
        <v>2496</v>
      </c>
      <c r="D15" s="18">
        <v>0</v>
      </c>
      <c r="E15" s="18" t="s">
        <v>2380</v>
      </c>
      <c r="F15" s="18" t="s">
        <v>2363</v>
      </c>
      <c r="G15" s="18" t="s">
        <v>2397</v>
      </c>
      <c r="H15" s="22">
        <v>0</v>
      </c>
      <c r="I15" s="22">
        <v>0</v>
      </c>
      <c r="J15" s="22">
        <v>0</v>
      </c>
    </row>
    <row r="16" spans="1:17" ht="15.75" customHeight="1">
      <c r="A16" s="10">
        <f t="shared" si="0"/>
        <v>18</v>
      </c>
      <c r="B16" s="11" t="s">
        <v>2470</v>
      </c>
      <c r="C16" s="11" t="s">
        <v>2496</v>
      </c>
      <c r="D16" s="17">
        <v>0</v>
      </c>
      <c r="E16" s="17" t="s">
        <v>2403</v>
      </c>
      <c r="F16" s="17" t="s">
        <v>2818</v>
      </c>
      <c r="G16" s="17" t="s">
        <v>2405</v>
      </c>
      <c r="H16" s="21">
        <v>0</v>
      </c>
      <c r="I16" s="21">
        <v>0</v>
      </c>
      <c r="J16" s="21">
        <v>0</v>
      </c>
    </row>
    <row r="17" spans="1:10" ht="15.75" customHeight="1">
      <c r="A17" s="10">
        <f t="shared" si="0"/>
        <v>17</v>
      </c>
      <c r="B17" s="12" t="s">
        <v>2471</v>
      </c>
      <c r="C17" s="12" t="s">
        <v>2496</v>
      </c>
      <c r="D17" s="18" t="s">
        <v>2342</v>
      </c>
      <c r="E17" s="18" t="s">
        <v>2415</v>
      </c>
      <c r="F17" s="18" t="s">
        <v>3173</v>
      </c>
      <c r="G17" s="18" t="s">
        <v>2462</v>
      </c>
      <c r="H17" s="22">
        <v>0</v>
      </c>
      <c r="I17" s="22">
        <v>0</v>
      </c>
      <c r="J17" s="22">
        <v>0</v>
      </c>
    </row>
    <row r="18" spans="1:10" ht="15.75" customHeight="1">
      <c r="A18" s="10">
        <f t="shared" si="0"/>
        <v>16</v>
      </c>
      <c r="B18" s="11" t="s">
        <v>2412</v>
      </c>
      <c r="C18" s="11" t="s">
        <v>2496</v>
      </c>
      <c r="D18" s="17" t="s">
        <v>2342</v>
      </c>
      <c r="E18" s="17" t="s">
        <v>2548</v>
      </c>
      <c r="F18" s="17" t="s">
        <v>3028</v>
      </c>
      <c r="G18" s="17" t="s">
        <v>2408</v>
      </c>
      <c r="H18" s="21">
        <v>0</v>
      </c>
      <c r="I18" s="21">
        <v>0</v>
      </c>
      <c r="J18" s="21">
        <v>0</v>
      </c>
    </row>
    <row r="19" spans="1:10" ht="15.75" customHeight="1">
      <c r="A19" s="10">
        <f t="shared" si="0"/>
        <v>15</v>
      </c>
      <c r="B19" s="12" t="s">
        <v>2414</v>
      </c>
      <c r="C19" s="12" t="s">
        <v>2496</v>
      </c>
      <c r="D19" s="18">
        <v>0</v>
      </c>
      <c r="E19" s="18" t="s">
        <v>2420</v>
      </c>
      <c r="F19" s="18" t="s">
        <v>2777</v>
      </c>
      <c r="G19" s="18" t="s">
        <v>2682</v>
      </c>
      <c r="H19" s="22">
        <v>5</v>
      </c>
      <c r="I19" s="22">
        <v>59</v>
      </c>
      <c r="J19" s="22">
        <v>1</v>
      </c>
    </row>
    <row r="20" spans="1:10" ht="15.75" customHeight="1">
      <c r="A20" s="10">
        <f t="shared" si="0"/>
        <v>14</v>
      </c>
      <c r="B20" s="11" t="s">
        <v>2417</v>
      </c>
      <c r="C20" s="11" t="s">
        <v>2496</v>
      </c>
      <c r="D20" s="17" t="s">
        <v>2342</v>
      </c>
      <c r="E20" s="17" t="s">
        <v>2440</v>
      </c>
      <c r="F20" s="17" t="s">
        <v>3174</v>
      </c>
      <c r="G20" s="17" t="s">
        <v>2389</v>
      </c>
      <c r="H20" s="21">
        <v>2</v>
      </c>
      <c r="I20" s="21">
        <v>17</v>
      </c>
      <c r="J20" s="21">
        <v>0</v>
      </c>
    </row>
    <row r="21" spans="1:10" ht="15.75" customHeight="1">
      <c r="A21" s="10">
        <f t="shared" si="0"/>
        <v>13</v>
      </c>
      <c r="B21" s="12" t="s">
        <v>2419</v>
      </c>
      <c r="C21" s="12" t="s">
        <v>2496</v>
      </c>
      <c r="D21" s="18">
        <v>0</v>
      </c>
      <c r="E21" s="18" t="s">
        <v>2574</v>
      </c>
      <c r="F21" s="18" t="s">
        <v>2711</v>
      </c>
      <c r="G21" s="18" t="s">
        <v>2758</v>
      </c>
      <c r="H21" s="22">
        <v>5</v>
      </c>
      <c r="I21" s="22">
        <v>43</v>
      </c>
      <c r="J21" s="22">
        <v>1</v>
      </c>
    </row>
    <row r="22" spans="1:10" ht="15.75" customHeight="1">
      <c r="A22" s="10">
        <f t="shared" si="0"/>
        <v>12</v>
      </c>
      <c r="B22" s="11" t="s">
        <v>2422</v>
      </c>
      <c r="C22" s="11" t="s">
        <v>2496</v>
      </c>
      <c r="D22" s="17">
        <v>0</v>
      </c>
      <c r="E22" s="17" t="s">
        <v>2415</v>
      </c>
      <c r="F22" s="17" t="s">
        <v>2728</v>
      </c>
      <c r="G22" s="17" t="s">
        <v>2432</v>
      </c>
      <c r="H22" s="21">
        <v>2</v>
      </c>
      <c r="I22" s="21">
        <v>27</v>
      </c>
      <c r="J22" s="21">
        <v>0</v>
      </c>
    </row>
    <row r="23" spans="1:10" ht="15.75" customHeight="1">
      <c r="A23" s="10">
        <f t="shared" si="0"/>
        <v>11</v>
      </c>
      <c r="B23" s="12" t="s">
        <v>2639</v>
      </c>
      <c r="C23" s="12" t="s">
        <v>2496</v>
      </c>
      <c r="D23" s="18" t="s">
        <v>2342</v>
      </c>
      <c r="E23" s="18" t="s">
        <v>2403</v>
      </c>
      <c r="F23" s="18" t="s">
        <v>3164</v>
      </c>
      <c r="G23" s="18" t="s">
        <v>2637</v>
      </c>
      <c r="H23" s="22">
        <v>1</v>
      </c>
      <c r="I23" s="22">
        <v>6</v>
      </c>
      <c r="J23" s="22">
        <v>0</v>
      </c>
    </row>
    <row r="24" spans="1:10" ht="15.75" customHeight="1">
      <c r="A24" s="10">
        <f t="shared" si="0"/>
        <v>10</v>
      </c>
      <c r="B24" s="11" t="s">
        <v>2641</v>
      </c>
      <c r="C24" s="11" t="s">
        <v>2496</v>
      </c>
      <c r="D24" s="17">
        <v>0</v>
      </c>
      <c r="E24" s="17" t="s">
        <v>792</v>
      </c>
      <c r="F24" s="17" t="s">
        <v>2848</v>
      </c>
      <c r="G24" s="17" t="s">
        <v>2601</v>
      </c>
      <c r="H24" s="21">
        <v>2</v>
      </c>
      <c r="I24" s="21">
        <v>48</v>
      </c>
      <c r="J24" s="21">
        <v>0</v>
      </c>
    </row>
    <row r="25" spans="1:10" ht="15.75" customHeight="1">
      <c r="A25" s="10">
        <f t="shared" si="0"/>
        <v>9</v>
      </c>
      <c r="B25" s="12" t="s">
        <v>2644</v>
      </c>
      <c r="C25" s="12" t="s">
        <v>2496</v>
      </c>
      <c r="D25" s="18">
        <v>0</v>
      </c>
      <c r="E25" s="18" t="s">
        <v>2352</v>
      </c>
      <c r="F25" s="18" t="s">
        <v>2378</v>
      </c>
      <c r="G25" s="18" t="s">
        <v>2528</v>
      </c>
      <c r="H25" s="22">
        <v>4</v>
      </c>
      <c r="I25" s="22">
        <v>40</v>
      </c>
      <c r="J25" s="22">
        <v>0</v>
      </c>
    </row>
    <row r="26" spans="1:10" ht="15.75" customHeight="1">
      <c r="A26" s="10">
        <f t="shared" si="0"/>
        <v>8</v>
      </c>
      <c r="B26" s="11" t="s">
        <v>2649</v>
      </c>
      <c r="C26" s="11" t="s">
        <v>2496</v>
      </c>
      <c r="D26" s="17">
        <v>0</v>
      </c>
      <c r="E26" s="17" t="s">
        <v>2359</v>
      </c>
      <c r="F26" s="17" t="s">
        <v>2670</v>
      </c>
      <c r="G26" s="17" t="s">
        <v>2460</v>
      </c>
      <c r="H26" s="21">
        <v>0</v>
      </c>
      <c r="I26" s="21">
        <v>0</v>
      </c>
      <c r="J26" s="21">
        <v>0</v>
      </c>
    </row>
    <row r="27" spans="1:10" ht="15.75" customHeight="1">
      <c r="A27" s="10">
        <f t="shared" si="0"/>
        <v>7</v>
      </c>
      <c r="B27" s="12" t="s">
        <v>2888</v>
      </c>
      <c r="C27" s="12" t="s">
        <v>2496</v>
      </c>
      <c r="D27" s="18" t="s">
        <v>2342</v>
      </c>
      <c r="E27" s="18" t="s">
        <v>2647</v>
      </c>
      <c r="F27" s="18" t="s">
        <v>3165</v>
      </c>
      <c r="G27" s="18" t="s">
        <v>2368</v>
      </c>
      <c r="H27" s="22">
        <v>0</v>
      </c>
      <c r="I27" s="22">
        <v>0</v>
      </c>
      <c r="J27" s="22">
        <v>0</v>
      </c>
    </row>
    <row r="28" spans="1:10" ht="15.75" customHeight="1">
      <c r="A28" s="10">
        <f t="shared" si="0"/>
        <v>6</v>
      </c>
      <c r="B28" s="11" t="s">
        <v>2651</v>
      </c>
      <c r="C28" s="11" t="s">
        <v>2496</v>
      </c>
      <c r="D28" s="17" t="s">
        <v>2342</v>
      </c>
      <c r="E28" s="17" t="s">
        <v>287</v>
      </c>
      <c r="F28" s="17" t="s">
        <v>3166</v>
      </c>
      <c r="G28" s="17" t="s">
        <v>2401</v>
      </c>
      <c r="H28" s="21">
        <v>0</v>
      </c>
      <c r="I28" s="21">
        <v>0</v>
      </c>
      <c r="J28" s="21">
        <v>0</v>
      </c>
    </row>
    <row r="29" spans="1:10" ht="15.75" customHeight="1">
      <c r="A29" s="10">
        <f t="shared" si="0"/>
        <v>5</v>
      </c>
      <c r="B29" s="12" t="s">
        <v>2851</v>
      </c>
      <c r="C29" s="12" t="s">
        <v>2496</v>
      </c>
      <c r="D29" s="18" t="s">
        <v>2342</v>
      </c>
      <c r="E29" s="18" t="s">
        <v>792</v>
      </c>
      <c r="F29" s="18" t="s">
        <v>3168</v>
      </c>
      <c r="G29" s="18" t="s">
        <v>2466</v>
      </c>
      <c r="H29" s="22">
        <v>0</v>
      </c>
      <c r="I29" s="22">
        <v>0</v>
      </c>
      <c r="J29" s="22">
        <v>0</v>
      </c>
    </row>
    <row r="30" spans="1:10" ht="15.75" customHeight="1">
      <c r="A30" s="10">
        <f t="shared" si="0"/>
        <v>4</v>
      </c>
      <c r="B30" s="11" t="s">
        <v>2654</v>
      </c>
      <c r="C30" s="11" t="s">
        <v>2496</v>
      </c>
      <c r="D30" s="17">
        <v>0</v>
      </c>
      <c r="E30" s="17" t="s">
        <v>2355</v>
      </c>
      <c r="F30" s="17" t="s">
        <v>2700</v>
      </c>
      <c r="G30" s="17" t="s">
        <v>2405</v>
      </c>
      <c r="H30" s="21">
        <v>0</v>
      </c>
      <c r="I30" s="21">
        <v>0</v>
      </c>
      <c r="J30" s="21">
        <v>0</v>
      </c>
    </row>
    <row r="31" spans="1:10" ht="15.75" customHeight="1">
      <c r="A31" s="10">
        <f t="shared" si="0"/>
        <v>3</v>
      </c>
      <c r="B31" s="12" t="s">
        <v>2656</v>
      </c>
      <c r="C31" s="12" t="s">
        <v>2496</v>
      </c>
      <c r="D31" s="18">
        <v>0</v>
      </c>
      <c r="E31" s="18" t="s">
        <v>2377</v>
      </c>
      <c r="F31" s="18" t="s">
        <v>2700</v>
      </c>
      <c r="G31" s="18" t="s">
        <v>2397</v>
      </c>
      <c r="H31" s="22">
        <v>0</v>
      </c>
      <c r="I31" s="22">
        <v>0</v>
      </c>
      <c r="J31" s="22">
        <v>0</v>
      </c>
    </row>
    <row r="32" spans="1:10" ht="15.75" customHeight="1">
      <c r="A32" s="10">
        <f t="shared" si="0"/>
        <v>2</v>
      </c>
      <c r="B32" s="11" t="s">
        <v>2659</v>
      </c>
      <c r="C32" s="11" t="s">
        <v>2496</v>
      </c>
      <c r="D32" s="17">
        <v>0</v>
      </c>
      <c r="E32" s="17" t="s">
        <v>2370</v>
      </c>
      <c r="F32" s="17" t="s">
        <v>3169</v>
      </c>
      <c r="G32" s="17" t="s">
        <v>2462</v>
      </c>
      <c r="H32" s="21">
        <v>0</v>
      </c>
      <c r="I32" s="21">
        <v>0</v>
      </c>
      <c r="J32" s="21">
        <v>0</v>
      </c>
    </row>
    <row r="33" spans="1:10" ht="15.75" customHeight="1">
      <c r="A33" s="10">
        <f t="shared" si="0"/>
        <v>1</v>
      </c>
      <c r="B33" s="12" t="s">
        <v>2663</v>
      </c>
      <c r="C33" s="12" t="s">
        <v>2496</v>
      </c>
      <c r="D33" s="18">
        <v>0</v>
      </c>
      <c r="E33" s="18" t="s">
        <v>2415</v>
      </c>
      <c r="F33" s="18" t="s">
        <v>3030</v>
      </c>
      <c r="G33" s="18" t="s">
        <v>2405</v>
      </c>
      <c r="H33" s="22">
        <v>0</v>
      </c>
      <c r="I33" s="22">
        <v>0</v>
      </c>
      <c r="J33" s="22">
        <v>0</v>
      </c>
    </row>
    <row r="34" spans="1:10" ht="15.75" customHeight="1">
      <c r="A34" s="10">
        <f t="shared" si="0"/>
        <v>0</v>
      </c>
      <c r="B34" s="11"/>
      <c r="C34" s="11"/>
      <c r="D34" s="17"/>
      <c r="E34" s="17"/>
      <c r="F34" s="17"/>
      <c r="G34" s="17"/>
      <c r="H34" s="21"/>
      <c r="I34" s="21"/>
      <c r="J34" s="21"/>
    </row>
    <row r="35" spans="1:10" ht="15.75" customHeight="1">
      <c r="A35" s="10">
        <f t="shared" si="0"/>
        <v>0</v>
      </c>
      <c r="B35" s="12"/>
      <c r="C35" s="12"/>
      <c r="D35" s="18"/>
      <c r="E35" s="18"/>
      <c r="F35" s="18"/>
      <c r="G35" s="18"/>
      <c r="H35" s="22"/>
      <c r="I35" s="22"/>
      <c r="J35" s="22"/>
    </row>
    <row r="36" spans="1:10" ht="15.75" customHeight="1">
      <c r="A36" s="10">
        <f t="shared" si="0"/>
        <v>0</v>
      </c>
      <c r="B36" s="11"/>
      <c r="C36" s="11"/>
      <c r="D36" s="17"/>
      <c r="E36" s="17"/>
      <c r="F36" s="17"/>
      <c r="G36" s="17"/>
      <c r="H36" s="21"/>
      <c r="I36" s="21"/>
      <c r="J36" s="21"/>
    </row>
    <row r="37" spans="1:10" ht="15.75" customHeight="1">
      <c r="A37" s="10">
        <f t="shared" si="0"/>
        <v>0</v>
      </c>
      <c r="B37" s="12"/>
      <c r="C37" s="12"/>
      <c r="D37" s="18"/>
      <c r="E37" s="18"/>
      <c r="F37" s="18"/>
      <c r="G37" s="18"/>
      <c r="H37" s="22"/>
      <c r="I37" s="22"/>
      <c r="J37" s="22"/>
    </row>
    <row r="38" spans="1:10" ht="15.75" customHeight="1">
      <c r="A38" s="10">
        <f t="shared" si="0"/>
        <v>0</v>
      </c>
      <c r="B38" s="11"/>
      <c r="C38" s="11"/>
      <c r="D38" s="17"/>
      <c r="E38" s="17"/>
      <c r="F38" s="17"/>
      <c r="G38" s="17"/>
      <c r="H38" s="21"/>
      <c r="I38" s="21"/>
      <c r="J38" s="21"/>
    </row>
    <row r="39" spans="1:10" ht="15.75" customHeight="1">
      <c r="A39" s="10">
        <f t="shared" si="0"/>
        <v>0</v>
      </c>
      <c r="B39" s="12"/>
      <c r="C39" s="12"/>
      <c r="D39" s="18"/>
      <c r="E39" s="18"/>
      <c r="F39" s="18"/>
      <c r="G39" s="18"/>
      <c r="H39" s="22"/>
      <c r="I39" s="22"/>
      <c r="J39" s="22"/>
    </row>
    <row r="40" spans="1:10" ht="15.75" customHeight="1">
      <c r="A40" s="10">
        <f t="shared" si="0"/>
        <v>0</v>
      </c>
      <c r="B40" s="11"/>
      <c r="C40" s="11"/>
      <c r="D40" s="17"/>
      <c r="E40" s="17"/>
      <c r="F40" s="17"/>
      <c r="G40" s="17"/>
      <c r="H40" s="21"/>
      <c r="I40" s="21"/>
      <c r="J40" s="21"/>
    </row>
    <row r="41" spans="1:10" ht="15.75" customHeight="1">
      <c r="A41" s="10">
        <f t="shared" si="0"/>
        <v>0</v>
      </c>
      <c r="B41" s="12"/>
      <c r="C41" s="12"/>
      <c r="D41" s="18"/>
      <c r="E41" s="18"/>
      <c r="F41" s="18"/>
      <c r="G41" s="18"/>
      <c r="H41" s="22"/>
      <c r="I41" s="22"/>
      <c r="J41" s="22"/>
    </row>
    <row r="42" spans="1:10" ht="15.75" customHeight="1">
      <c r="A42" s="10">
        <f t="shared" si="0"/>
        <v>0</v>
      </c>
      <c r="B42" s="11"/>
      <c r="C42" s="11"/>
      <c r="D42" s="17"/>
      <c r="E42" s="17"/>
      <c r="F42" s="17"/>
      <c r="G42" s="17"/>
      <c r="H42" s="21"/>
      <c r="I42" s="21"/>
      <c r="J42" s="21"/>
    </row>
    <row r="43" spans="1:10" ht="15.75" customHeight="1">
      <c r="A43" s="10">
        <f t="shared" si="0"/>
        <v>0</v>
      </c>
      <c r="B43" s="12"/>
      <c r="C43" s="12"/>
      <c r="D43" s="18"/>
      <c r="E43" s="18"/>
      <c r="F43" s="18"/>
      <c r="G43" s="18"/>
      <c r="H43" s="22"/>
      <c r="I43" s="22"/>
      <c r="J43" s="22"/>
    </row>
    <row r="44" spans="1:10" ht="15.75" customHeight="1">
      <c r="A44" s="10">
        <f t="shared" ref="A44:A75" si="1">COUNTIF(H44:H131,"&gt;-1")</f>
        <v>0</v>
      </c>
      <c r="B44" s="11"/>
      <c r="C44" s="11"/>
      <c r="D44" s="17"/>
      <c r="E44" s="17"/>
      <c r="F44" s="17"/>
      <c r="G44" s="17"/>
      <c r="H44" s="21"/>
      <c r="I44" s="21"/>
      <c r="J44" s="21"/>
    </row>
    <row r="45" spans="1:10" ht="15.75" customHeight="1">
      <c r="A45" s="10">
        <f t="shared" si="1"/>
        <v>0</v>
      </c>
      <c r="B45" s="12"/>
      <c r="C45" s="12"/>
      <c r="D45" s="18"/>
      <c r="E45" s="18"/>
      <c r="F45" s="18"/>
      <c r="G45" s="18"/>
      <c r="H45" s="22"/>
      <c r="I45" s="22"/>
      <c r="J45" s="22"/>
    </row>
    <row r="46" spans="1:10" ht="15.75" customHeight="1">
      <c r="A46" s="10">
        <f t="shared" si="1"/>
        <v>0</v>
      </c>
      <c r="B46" s="11"/>
      <c r="C46" s="11"/>
      <c r="D46" s="17"/>
      <c r="E46" s="17"/>
      <c r="F46" s="17"/>
      <c r="G46" s="17"/>
      <c r="H46" s="21"/>
      <c r="I46" s="21"/>
      <c r="J46" s="21"/>
    </row>
    <row r="47" spans="1:10" ht="15.75" customHeight="1">
      <c r="A47" s="10">
        <f t="shared" si="1"/>
        <v>0</v>
      </c>
      <c r="B47" s="12"/>
      <c r="C47" s="12"/>
      <c r="D47" s="18"/>
      <c r="E47" s="18"/>
      <c r="F47" s="18"/>
      <c r="G47" s="18"/>
      <c r="H47" s="22"/>
      <c r="I47" s="22"/>
      <c r="J47" s="22"/>
    </row>
    <row r="48" spans="1:10" ht="15.75" customHeight="1">
      <c r="A48" s="10">
        <f t="shared" si="1"/>
        <v>0</v>
      </c>
      <c r="B48" s="11"/>
      <c r="C48" s="11"/>
      <c r="D48" s="17"/>
      <c r="E48" s="17"/>
      <c r="F48" s="17"/>
      <c r="G48" s="17"/>
      <c r="H48" s="21"/>
      <c r="I48" s="21"/>
      <c r="J48" s="21"/>
    </row>
    <row r="49" spans="1:10" ht="15.75" customHeight="1">
      <c r="A49" s="10">
        <f t="shared" si="1"/>
        <v>0</v>
      </c>
      <c r="B49" s="12"/>
      <c r="C49" s="12"/>
      <c r="D49" s="18"/>
      <c r="E49" s="18"/>
      <c r="F49" s="18"/>
      <c r="G49" s="18"/>
      <c r="H49" s="22"/>
      <c r="I49" s="22"/>
      <c r="J49" s="22"/>
    </row>
    <row r="50" spans="1:10" ht="15.75" customHeight="1">
      <c r="A50" s="10">
        <f t="shared" si="1"/>
        <v>0</v>
      </c>
      <c r="B50" s="11"/>
      <c r="C50" s="11"/>
      <c r="D50" s="17"/>
      <c r="E50" s="17"/>
      <c r="F50" s="17"/>
      <c r="G50" s="17"/>
      <c r="H50" s="21"/>
      <c r="I50" s="21"/>
      <c r="J50" s="21"/>
    </row>
    <row r="51" spans="1:10" ht="15.75" customHeight="1">
      <c r="A51" s="10">
        <f t="shared" si="1"/>
        <v>0</v>
      </c>
      <c r="B51" s="12"/>
      <c r="C51" s="12"/>
      <c r="D51" s="18"/>
      <c r="E51" s="18"/>
      <c r="F51" s="18"/>
      <c r="G51" s="18"/>
      <c r="H51" s="22"/>
      <c r="I51" s="22"/>
      <c r="J51" s="22"/>
    </row>
    <row r="52" spans="1:10" ht="13" customHeight="1">
      <c r="A52" s="10">
        <f t="shared" si="1"/>
        <v>0</v>
      </c>
      <c r="B52" s="11"/>
      <c r="C52" s="11"/>
      <c r="D52" s="17"/>
      <c r="E52" s="17"/>
      <c r="F52" s="17"/>
      <c r="G52" s="17"/>
      <c r="H52" s="21"/>
      <c r="I52" s="21"/>
      <c r="J52" s="21"/>
    </row>
    <row r="53" spans="1:10" ht="13" customHeight="1">
      <c r="A53" s="10">
        <f t="shared" si="1"/>
        <v>0</v>
      </c>
      <c r="B53" s="12"/>
      <c r="C53" s="12"/>
      <c r="D53" s="18"/>
      <c r="E53" s="18"/>
      <c r="F53" s="18"/>
      <c r="G53" s="18"/>
      <c r="H53" s="22"/>
      <c r="I53" s="22"/>
      <c r="J53" s="22"/>
    </row>
    <row r="54" spans="1:10" ht="13" customHeight="1">
      <c r="A54" s="10">
        <f t="shared" si="1"/>
        <v>0</v>
      </c>
      <c r="B54" s="11"/>
      <c r="C54" s="11"/>
      <c r="D54" s="17"/>
      <c r="E54" s="17"/>
      <c r="F54" s="17"/>
      <c r="G54" s="17"/>
      <c r="H54" s="21"/>
      <c r="I54" s="21"/>
      <c r="J54" s="21"/>
    </row>
    <row r="55" spans="1:10" ht="13" customHeight="1">
      <c r="A55" s="10">
        <f t="shared" si="1"/>
        <v>0</v>
      </c>
      <c r="B55" s="12"/>
      <c r="C55" s="12"/>
      <c r="D55" s="18"/>
      <c r="E55" s="18"/>
      <c r="F55" s="18"/>
      <c r="G55" s="18"/>
      <c r="H55" s="22"/>
      <c r="I55" s="22"/>
      <c r="J55" s="22"/>
    </row>
    <row r="56" spans="1:10" ht="13" customHeight="1">
      <c r="A56" s="10">
        <f t="shared" si="1"/>
        <v>0</v>
      </c>
      <c r="B56" s="11"/>
      <c r="C56" s="11"/>
      <c r="D56" s="17"/>
      <c r="E56" s="17"/>
      <c r="F56" s="17"/>
      <c r="G56" s="17"/>
      <c r="H56" s="21"/>
      <c r="I56" s="21"/>
      <c r="J56" s="21"/>
    </row>
    <row r="57" spans="1:10" ht="13" customHeight="1">
      <c r="A57" s="10">
        <f t="shared" si="1"/>
        <v>0</v>
      </c>
      <c r="B57" s="12"/>
      <c r="C57" s="12"/>
      <c r="D57" s="18"/>
      <c r="E57" s="18"/>
      <c r="F57" s="18"/>
      <c r="G57" s="18"/>
      <c r="H57" s="22"/>
      <c r="I57" s="22"/>
      <c r="J57" s="22"/>
    </row>
    <row r="58" spans="1:10" ht="13" customHeight="1">
      <c r="A58" s="10">
        <f t="shared" si="1"/>
        <v>0</v>
      </c>
      <c r="B58" s="11"/>
      <c r="C58" s="11"/>
      <c r="D58" s="17"/>
      <c r="E58" s="17"/>
      <c r="F58" s="17"/>
      <c r="G58" s="17"/>
      <c r="H58" s="21"/>
      <c r="I58" s="21"/>
      <c r="J58" s="21"/>
    </row>
    <row r="59" spans="1:10" ht="13" customHeight="1">
      <c r="A59" s="10">
        <f t="shared" si="1"/>
        <v>0</v>
      </c>
      <c r="B59" s="12"/>
      <c r="C59" s="12"/>
      <c r="D59" s="18"/>
      <c r="E59" s="18"/>
      <c r="F59" s="18"/>
      <c r="G59" s="18"/>
      <c r="H59" s="22"/>
      <c r="I59" s="22"/>
      <c r="J59" s="22"/>
    </row>
    <row r="60" spans="1:10" ht="13" customHeight="1">
      <c r="A60" s="10">
        <f t="shared" si="1"/>
        <v>0</v>
      </c>
      <c r="B60" s="11"/>
      <c r="C60" s="11"/>
      <c r="D60" s="17"/>
      <c r="E60" s="17"/>
      <c r="F60" s="17"/>
      <c r="G60" s="17"/>
      <c r="H60" s="21"/>
      <c r="I60" s="21"/>
      <c r="J60" s="21"/>
    </row>
    <row r="61" spans="1:10" ht="13" customHeight="1">
      <c r="A61" s="10">
        <f t="shared" si="1"/>
        <v>0</v>
      </c>
      <c r="B61" s="12"/>
      <c r="C61" s="12"/>
      <c r="D61" s="18"/>
      <c r="E61" s="18"/>
      <c r="F61" s="18"/>
      <c r="G61" s="18"/>
      <c r="H61" s="22"/>
      <c r="I61" s="22"/>
      <c r="J61" s="22"/>
    </row>
    <row r="62" spans="1:10" ht="13" customHeight="1">
      <c r="A62" s="10">
        <f t="shared" si="1"/>
        <v>0</v>
      </c>
      <c r="B62" s="11"/>
      <c r="C62" s="11"/>
      <c r="D62" s="17"/>
      <c r="E62" s="17"/>
      <c r="F62" s="17"/>
      <c r="G62" s="17"/>
      <c r="H62" s="21"/>
      <c r="I62" s="21"/>
      <c r="J62" s="21"/>
    </row>
    <row r="63" spans="1:10" ht="13" customHeight="1">
      <c r="A63" s="10">
        <f t="shared" si="1"/>
        <v>0</v>
      </c>
      <c r="B63" s="12"/>
      <c r="C63" s="12"/>
      <c r="D63" s="18"/>
      <c r="E63" s="18"/>
      <c r="F63" s="18"/>
      <c r="G63" s="18"/>
      <c r="H63" s="22"/>
      <c r="I63" s="22"/>
      <c r="J63" s="22"/>
    </row>
    <row r="64" spans="1:10" ht="13" customHeight="1">
      <c r="A64" s="10">
        <f t="shared" si="1"/>
        <v>0</v>
      </c>
      <c r="B64" s="11"/>
      <c r="C64" s="11"/>
      <c r="D64" s="17"/>
      <c r="E64" s="17"/>
      <c r="F64" s="17"/>
      <c r="G64" s="17"/>
      <c r="H64" s="21"/>
      <c r="I64" s="21"/>
      <c r="J64" s="21"/>
    </row>
    <row r="65" spans="1:10" ht="13" customHeight="1">
      <c r="A65" s="10">
        <f t="shared" si="1"/>
        <v>0</v>
      </c>
      <c r="B65" s="12"/>
      <c r="C65" s="12"/>
      <c r="D65" s="18"/>
      <c r="E65" s="18"/>
      <c r="F65" s="18"/>
      <c r="G65" s="18"/>
      <c r="H65" s="22"/>
      <c r="I65" s="22"/>
      <c r="J65" s="22"/>
    </row>
    <row r="66" spans="1:10" ht="13" customHeight="1">
      <c r="A66" s="10">
        <f t="shared" si="1"/>
        <v>0</v>
      </c>
      <c r="B66" s="11"/>
      <c r="C66" s="11"/>
      <c r="D66" s="17"/>
      <c r="E66" s="17"/>
      <c r="F66" s="17"/>
      <c r="G66" s="17"/>
      <c r="H66" s="21"/>
      <c r="I66" s="21"/>
      <c r="J66" s="21"/>
    </row>
    <row r="67" spans="1:10" ht="13" customHeight="1">
      <c r="A67" s="10">
        <f t="shared" si="1"/>
        <v>0</v>
      </c>
      <c r="B67" s="12"/>
      <c r="C67" s="12"/>
      <c r="D67" s="18"/>
      <c r="E67" s="18"/>
      <c r="F67" s="18"/>
      <c r="G67" s="18"/>
      <c r="H67" s="22"/>
      <c r="I67" s="22"/>
      <c r="J67" s="22"/>
    </row>
    <row r="68" spans="1:10" ht="13" customHeight="1">
      <c r="A68" s="10">
        <f t="shared" si="1"/>
        <v>0</v>
      </c>
      <c r="B68" s="11"/>
      <c r="C68" s="11"/>
      <c r="D68" s="17"/>
      <c r="E68" s="17"/>
      <c r="F68" s="17"/>
      <c r="G68" s="17"/>
      <c r="H68" s="21"/>
      <c r="I68" s="21"/>
      <c r="J68" s="21"/>
    </row>
    <row r="69" spans="1:10" ht="13" customHeight="1">
      <c r="A69" s="10">
        <f t="shared" si="1"/>
        <v>0</v>
      </c>
      <c r="B69" s="12"/>
      <c r="C69" s="12"/>
      <c r="D69" s="18"/>
      <c r="E69" s="18"/>
      <c r="F69" s="18"/>
      <c r="G69" s="18"/>
      <c r="H69" s="22"/>
      <c r="I69" s="22"/>
      <c r="J69" s="22"/>
    </row>
    <row r="70" spans="1:10" ht="13" customHeight="1">
      <c r="A70" s="10">
        <f t="shared" si="1"/>
        <v>0</v>
      </c>
      <c r="B70" s="11"/>
      <c r="C70" s="11"/>
      <c r="D70" s="17"/>
      <c r="E70" s="17"/>
      <c r="F70" s="17"/>
      <c r="G70" s="17"/>
      <c r="H70" s="21"/>
      <c r="I70" s="21"/>
      <c r="J70" s="21"/>
    </row>
    <row r="71" spans="1:10" ht="13" customHeight="1">
      <c r="A71" s="10">
        <f t="shared" si="1"/>
        <v>0</v>
      </c>
      <c r="B71" s="12"/>
      <c r="C71" s="12"/>
      <c r="D71" s="18"/>
      <c r="E71" s="18"/>
      <c r="F71" s="18"/>
      <c r="G71" s="18"/>
      <c r="H71" s="22"/>
      <c r="I71" s="22"/>
      <c r="J71" s="22"/>
    </row>
    <row r="72" spans="1:10" ht="13" customHeight="1">
      <c r="A72" s="10">
        <f t="shared" si="1"/>
        <v>0</v>
      </c>
      <c r="B72" s="11"/>
      <c r="C72" s="11"/>
      <c r="D72" s="17"/>
      <c r="E72" s="17"/>
      <c r="F72" s="17"/>
      <c r="G72" s="17"/>
      <c r="H72" s="21"/>
      <c r="I72" s="21"/>
      <c r="J72" s="21"/>
    </row>
    <row r="73" spans="1:10" ht="13" customHeight="1">
      <c r="A73" s="10">
        <f t="shared" si="1"/>
        <v>0</v>
      </c>
      <c r="B73" s="12"/>
      <c r="C73" s="12"/>
      <c r="D73" s="18"/>
      <c r="E73" s="18"/>
      <c r="F73" s="18"/>
      <c r="G73" s="18"/>
      <c r="H73" s="22"/>
      <c r="I73" s="22"/>
      <c r="J73" s="22"/>
    </row>
    <row r="74" spans="1:10" ht="13" customHeight="1">
      <c r="A74" s="10">
        <f t="shared" si="1"/>
        <v>0</v>
      </c>
      <c r="B74" s="11"/>
      <c r="C74" s="11"/>
      <c r="D74" s="17"/>
      <c r="E74" s="17"/>
      <c r="F74" s="17"/>
      <c r="G74" s="17"/>
      <c r="H74" s="21"/>
      <c r="I74" s="21"/>
      <c r="J74" s="21"/>
    </row>
    <row r="75" spans="1:10" ht="13" customHeight="1">
      <c r="A75" s="10">
        <f t="shared" si="1"/>
        <v>0</v>
      </c>
      <c r="B75" s="12"/>
      <c r="C75" s="12"/>
      <c r="D75" s="18"/>
      <c r="E75" s="18"/>
      <c r="F75" s="18"/>
      <c r="G75" s="18"/>
      <c r="H75" s="22"/>
      <c r="I75" s="22"/>
      <c r="J75" s="22"/>
    </row>
    <row r="76" spans="1:10" ht="13" customHeight="1">
      <c r="A76" s="10">
        <f t="shared" ref="A76:A107" si="2">COUNTIF(H76:H163,"&gt;-1")</f>
        <v>0</v>
      </c>
      <c r="B76" s="11"/>
      <c r="C76" s="11"/>
      <c r="D76" s="17"/>
      <c r="E76" s="17"/>
      <c r="F76" s="17"/>
      <c r="G76" s="17"/>
      <c r="H76" s="21"/>
      <c r="I76" s="21"/>
      <c r="J76" s="21"/>
    </row>
    <row r="77" spans="1:10" ht="13" customHeight="1">
      <c r="A77" s="10">
        <f t="shared" si="2"/>
        <v>0</v>
      </c>
      <c r="B77" s="12"/>
      <c r="C77" s="12"/>
      <c r="D77" s="18"/>
      <c r="E77" s="18"/>
      <c r="F77" s="18"/>
      <c r="G77" s="18"/>
      <c r="H77" s="22"/>
      <c r="I77" s="22"/>
      <c r="J77" s="22"/>
    </row>
    <row r="78" spans="1:10" ht="13" customHeight="1">
      <c r="A78" s="10">
        <f t="shared" si="2"/>
        <v>0</v>
      </c>
      <c r="B78" s="11"/>
      <c r="C78" s="11"/>
      <c r="D78" s="17"/>
      <c r="E78" s="17"/>
      <c r="F78" s="17"/>
      <c r="G78" s="17"/>
      <c r="H78" s="21"/>
      <c r="I78" s="21"/>
      <c r="J78" s="21"/>
    </row>
    <row r="79" spans="1:10" ht="13" customHeight="1">
      <c r="A79" s="10">
        <f t="shared" si="2"/>
        <v>0</v>
      </c>
      <c r="B79" s="12"/>
      <c r="C79" s="12"/>
      <c r="D79" s="18"/>
      <c r="E79" s="18"/>
      <c r="F79" s="18"/>
      <c r="G79" s="18"/>
      <c r="H79" s="22"/>
      <c r="I79" s="22"/>
      <c r="J79" s="22"/>
    </row>
    <row r="80" spans="1:10" ht="13" customHeight="1">
      <c r="A80" s="10">
        <f t="shared" si="2"/>
        <v>0</v>
      </c>
      <c r="B80" s="11"/>
      <c r="C80" s="11"/>
      <c r="D80" s="17"/>
      <c r="E80" s="17"/>
      <c r="F80" s="17"/>
      <c r="G80" s="17"/>
      <c r="H80" s="21"/>
      <c r="I80" s="21"/>
      <c r="J80" s="21"/>
    </row>
    <row r="81" spans="1:10" ht="13" customHeight="1">
      <c r="A81" s="10">
        <f t="shared" si="2"/>
        <v>0</v>
      </c>
      <c r="B81" s="12"/>
      <c r="C81" s="12"/>
      <c r="D81" s="18"/>
      <c r="E81" s="18"/>
      <c r="F81" s="18"/>
      <c r="G81" s="18"/>
      <c r="H81" s="22"/>
      <c r="I81" s="22"/>
      <c r="J81" s="22"/>
    </row>
    <row r="82" spans="1:10" ht="13" customHeight="1">
      <c r="A82" s="10">
        <f t="shared" si="2"/>
        <v>0</v>
      </c>
      <c r="B82" s="12"/>
      <c r="C82" s="12"/>
      <c r="D82" s="18"/>
      <c r="E82" s="18"/>
      <c r="F82" s="18"/>
      <c r="G82" s="18"/>
      <c r="H82" s="22"/>
      <c r="I82" s="22"/>
      <c r="J82" s="22"/>
    </row>
    <row r="83" spans="1:10" ht="13" customHeight="1">
      <c r="A83" s="10">
        <f t="shared" si="2"/>
        <v>0</v>
      </c>
      <c r="B83" s="11"/>
      <c r="C83" s="11"/>
      <c r="D83" s="17"/>
      <c r="E83" s="17"/>
      <c r="F83" s="17"/>
      <c r="G83" s="17"/>
      <c r="H83" s="21"/>
      <c r="I83" s="21"/>
      <c r="J83" s="21"/>
    </row>
    <row r="84" spans="1:10" ht="13" customHeight="1">
      <c r="A84" s="10">
        <f t="shared" si="2"/>
        <v>0</v>
      </c>
      <c r="B84" s="12"/>
      <c r="C84" s="12"/>
      <c r="D84" s="18"/>
      <c r="E84" s="18"/>
      <c r="F84" s="18"/>
      <c r="G84" s="18"/>
      <c r="H84" s="22"/>
      <c r="I84" s="22"/>
      <c r="J84" s="22"/>
    </row>
    <row r="85" spans="1:10" ht="13" customHeight="1">
      <c r="A85" s="10">
        <f t="shared" si="2"/>
        <v>0</v>
      </c>
      <c r="B85" s="12"/>
      <c r="C85" s="12"/>
      <c r="D85" s="18"/>
      <c r="E85" s="18"/>
      <c r="F85" s="18"/>
      <c r="G85" s="18"/>
      <c r="H85" s="22"/>
      <c r="I85" s="22"/>
      <c r="J85" s="22"/>
    </row>
    <row r="86" spans="1:10" ht="15" customHeight="1">
      <c r="A86" s="10">
        <f t="shared" si="2"/>
        <v>0</v>
      </c>
      <c r="B86" s="13"/>
      <c r="C86" s="13"/>
    </row>
    <row r="87" spans="1:10" ht="15" customHeight="1">
      <c r="A87" s="10">
        <f t="shared" si="2"/>
        <v>0</v>
      </c>
      <c r="B87" s="13"/>
      <c r="C87" s="13"/>
    </row>
    <row r="88" spans="1:10" ht="13" customHeight="1">
      <c r="A88" s="10">
        <f t="shared" si="2"/>
        <v>0</v>
      </c>
    </row>
    <row r="89" spans="1:10" ht="13" customHeight="1">
      <c r="A89" s="10">
        <f t="shared" si="2"/>
        <v>0</v>
      </c>
    </row>
    <row r="90" spans="1:10" ht="13" customHeight="1">
      <c r="A90" s="10">
        <f t="shared" si="2"/>
        <v>0</v>
      </c>
    </row>
    <row r="91" spans="1:10" ht="13" customHeight="1">
      <c r="A91" s="10">
        <f t="shared" si="2"/>
        <v>0</v>
      </c>
    </row>
    <row r="92" spans="1:10" ht="13" customHeight="1">
      <c r="A92" s="10">
        <f t="shared" si="2"/>
        <v>0</v>
      </c>
    </row>
    <row r="93" spans="1:10" ht="13" customHeight="1">
      <c r="A93" s="10">
        <f t="shared" si="2"/>
        <v>0</v>
      </c>
    </row>
    <row r="94" spans="1:10" ht="13" customHeight="1">
      <c r="A94" s="10">
        <f t="shared" si="2"/>
        <v>0</v>
      </c>
    </row>
    <row r="95" spans="1:10" ht="13" customHeight="1">
      <c r="A95" s="10">
        <f t="shared" si="2"/>
        <v>0</v>
      </c>
    </row>
    <row r="96" spans="1:10" ht="13" customHeight="1">
      <c r="A96" s="10">
        <f t="shared" si="2"/>
        <v>0</v>
      </c>
    </row>
    <row r="97" spans="1:1" ht="13" customHeight="1">
      <c r="A97" s="10">
        <f t="shared" si="2"/>
        <v>0</v>
      </c>
    </row>
    <row r="98" spans="1:1" ht="13" customHeight="1">
      <c r="A98" s="10">
        <f t="shared" si="2"/>
        <v>0</v>
      </c>
    </row>
    <row r="99" spans="1:1" ht="13" customHeight="1">
      <c r="A99" s="10">
        <f t="shared" si="2"/>
        <v>0</v>
      </c>
    </row>
    <row r="100" spans="1:1" ht="13" customHeight="1">
      <c r="A100" s="10">
        <f t="shared" si="2"/>
        <v>0</v>
      </c>
    </row>
    <row r="101" spans="1:1" ht="13" customHeight="1">
      <c r="A101" s="10">
        <f t="shared" si="2"/>
        <v>0</v>
      </c>
    </row>
    <row r="102" spans="1:1" ht="13" customHeight="1">
      <c r="A102" s="10">
        <f t="shared" si="2"/>
        <v>0</v>
      </c>
    </row>
    <row r="103" spans="1:1" ht="13" customHeight="1">
      <c r="A103" s="10">
        <f t="shared" si="2"/>
        <v>0</v>
      </c>
    </row>
    <row r="104" spans="1:1" ht="13" customHeight="1">
      <c r="A104" s="10">
        <f t="shared" si="2"/>
        <v>0</v>
      </c>
    </row>
    <row r="105" spans="1:1" ht="13" customHeight="1">
      <c r="A105" s="10">
        <f t="shared" si="2"/>
        <v>0</v>
      </c>
    </row>
    <row r="106" spans="1:1" ht="13" customHeight="1">
      <c r="A106" s="10">
        <f t="shared" si="2"/>
        <v>0</v>
      </c>
    </row>
    <row r="107" spans="1:1" ht="13" customHeight="1">
      <c r="A107" s="10">
        <f t="shared" si="2"/>
        <v>0</v>
      </c>
    </row>
    <row r="108" spans="1:1" ht="13" customHeight="1">
      <c r="A108" s="10">
        <f t="shared" ref="A108:A139" si="3">COUNTIF(H108:H195,"&gt;-1")</f>
        <v>0</v>
      </c>
    </row>
    <row r="109" spans="1:1" ht="13" customHeight="1">
      <c r="A109" s="10">
        <f t="shared" si="3"/>
        <v>0</v>
      </c>
    </row>
    <row r="110" spans="1:1" ht="13" customHeight="1">
      <c r="A110" s="10">
        <f t="shared" si="3"/>
        <v>0</v>
      </c>
    </row>
    <row r="111" spans="1:1" ht="13" customHeight="1">
      <c r="A111" s="10">
        <f t="shared" si="3"/>
        <v>0</v>
      </c>
    </row>
    <row r="112" spans="1:1" ht="13" customHeight="1">
      <c r="A112" s="10">
        <f t="shared" si="3"/>
        <v>0</v>
      </c>
    </row>
    <row r="113" spans="1:1" ht="13" customHeight="1">
      <c r="A113" s="10">
        <f t="shared" si="3"/>
        <v>0</v>
      </c>
    </row>
    <row r="114" spans="1:1" ht="13" customHeight="1">
      <c r="A114" s="10">
        <f t="shared" si="3"/>
        <v>0</v>
      </c>
    </row>
    <row r="115" spans="1:1" ht="13" customHeight="1">
      <c r="A115" s="10">
        <f t="shared" si="3"/>
        <v>0</v>
      </c>
    </row>
    <row r="116" spans="1:1" ht="13" customHeight="1">
      <c r="A116" s="10">
        <f t="shared" si="3"/>
        <v>0</v>
      </c>
    </row>
    <row r="117" spans="1:1" ht="13" customHeight="1">
      <c r="A117" s="10">
        <f t="shared" si="3"/>
        <v>0</v>
      </c>
    </row>
    <row r="118" spans="1:1" ht="13" customHeight="1">
      <c r="A118" s="1"/>
    </row>
    <row r="119" spans="1:1" ht="13" customHeight="1">
      <c r="A119" s="1"/>
    </row>
    <row r="120" spans="1:1" ht="13" customHeight="1">
      <c r="A120" s="1"/>
    </row>
    <row r="121" spans="1:1" ht="13" customHeight="1">
      <c r="A121" s="1"/>
    </row>
    <row r="122" spans="1:1" ht="13" customHeight="1">
      <c r="A122" s="1"/>
    </row>
    <row r="123" spans="1:1" ht="13" customHeight="1">
      <c r="A123" s="1"/>
    </row>
    <row r="124" spans="1:1" ht="13" customHeight="1">
      <c r="A124" s="1"/>
    </row>
    <row r="125" spans="1:1" ht="13" customHeight="1">
      <c r="A125" s="1"/>
    </row>
    <row r="126" spans="1:1" ht="13" customHeight="1">
      <c r="A126" s="1"/>
    </row>
    <row r="127" spans="1:1" ht="13" customHeight="1">
      <c r="A127" s="1"/>
    </row>
    <row r="128" spans="1:1" ht="13" customHeight="1">
      <c r="A128" s="1"/>
    </row>
    <row r="129" spans="1:1" ht="13" customHeight="1">
      <c r="A129" s="1"/>
    </row>
    <row r="130" spans="1:1" ht="13" customHeight="1">
      <c r="A130" s="1"/>
    </row>
    <row r="131" spans="1:1" ht="13" customHeight="1">
      <c r="A131" s="1"/>
    </row>
    <row r="132" spans="1:1" ht="13" customHeight="1">
      <c r="A132" s="1"/>
    </row>
    <row r="133" spans="1:1" ht="13" customHeight="1">
      <c r="A133" s="1"/>
    </row>
    <row r="134" spans="1:1" ht="13" customHeight="1">
      <c r="A134" s="1"/>
    </row>
    <row r="135" spans="1:1" ht="13" customHeight="1">
      <c r="A135" s="1"/>
    </row>
    <row r="136" spans="1:1" ht="13" customHeight="1">
      <c r="A136" s="1"/>
    </row>
    <row r="137" spans="1:1" ht="13" customHeight="1">
      <c r="A137" s="1"/>
    </row>
    <row r="138" spans="1:1" ht="13" customHeight="1">
      <c r="A138" s="1"/>
    </row>
    <row r="139" spans="1:1" ht="13" customHeight="1">
      <c r="A139" s="1"/>
    </row>
    <row r="140" spans="1:1" ht="13" customHeight="1">
      <c r="A140" s="1"/>
    </row>
    <row r="141" spans="1:1" ht="13" customHeight="1">
      <c r="A141" s="1"/>
    </row>
    <row r="142" spans="1:1" ht="13" customHeight="1">
      <c r="A142" s="1"/>
    </row>
    <row r="143" spans="1:1" ht="13" customHeight="1">
      <c r="A143" s="1"/>
    </row>
    <row r="144" spans="1:1" ht="13" customHeight="1">
      <c r="A144" s="1"/>
    </row>
    <row r="145" spans="1:1" ht="13" customHeight="1">
      <c r="A145" s="1"/>
    </row>
    <row r="146" spans="1:1" ht="13" customHeight="1">
      <c r="A146" s="1"/>
    </row>
    <row r="147" spans="1:1" ht="13" customHeight="1">
      <c r="A147" s="1"/>
    </row>
    <row r="148" spans="1:1" ht="13" customHeight="1">
      <c r="A148" s="1"/>
    </row>
    <row r="149" spans="1:1" ht="13" customHeight="1">
      <c r="A149" s="1"/>
    </row>
    <row r="150" spans="1:1" ht="13" customHeight="1">
      <c r="A150" s="1"/>
    </row>
    <row r="151" spans="1:1" ht="13" customHeight="1">
      <c r="A151" s="1"/>
    </row>
    <row r="152" spans="1:1" ht="13" customHeight="1">
      <c r="A152" s="1"/>
    </row>
    <row r="153" spans="1:1" ht="13" customHeight="1">
      <c r="A153" s="1"/>
    </row>
    <row r="154" spans="1:1" ht="13" customHeight="1">
      <c r="A154" s="1"/>
    </row>
    <row r="155" spans="1:1" ht="13" customHeight="1">
      <c r="A155" s="1"/>
    </row>
    <row r="156" spans="1:1" ht="13" customHeight="1">
      <c r="A156" s="1"/>
    </row>
    <row r="157" spans="1:1" ht="13" customHeight="1">
      <c r="A157" s="1"/>
    </row>
    <row r="158" spans="1:1" ht="13" customHeight="1">
      <c r="A158" s="1"/>
    </row>
    <row r="159" spans="1:1" ht="13" customHeight="1">
      <c r="A159" s="1"/>
    </row>
    <row r="160" spans="1:1" ht="13" customHeight="1">
      <c r="A160" s="1"/>
    </row>
    <row r="161" spans="1:1" ht="13" customHeight="1">
      <c r="A161" s="1"/>
    </row>
    <row r="162" spans="1:1" ht="13" customHeight="1">
      <c r="A162" s="1"/>
    </row>
    <row r="163" spans="1:1" ht="13" customHeight="1">
      <c r="A163" s="1"/>
    </row>
    <row r="164" spans="1:1" ht="13" customHeight="1">
      <c r="A164" s="1"/>
    </row>
    <row r="165" spans="1:1" ht="13" customHeight="1">
      <c r="A165" s="1"/>
    </row>
    <row r="166" spans="1:1" ht="13" customHeight="1">
      <c r="A166" s="1"/>
    </row>
    <row r="167" spans="1:1" ht="13" customHeight="1">
      <c r="A167" s="1"/>
    </row>
    <row r="168" spans="1:1" ht="13" customHeight="1">
      <c r="A168" s="1"/>
    </row>
    <row r="169" spans="1:1" ht="13" customHeight="1">
      <c r="A169" s="1"/>
    </row>
    <row r="170" spans="1:1" ht="13" customHeight="1">
      <c r="A170" s="1"/>
    </row>
    <row r="171" spans="1:1" ht="13" customHeight="1">
      <c r="A171" s="1"/>
    </row>
    <row r="172" spans="1:1" ht="13" customHeight="1">
      <c r="A172" s="1"/>
    </row>
    <row r="173" spans="1:1" ht="13" customHeight="1">
      <c r="A173" s="1"/>
    </row>
    <row r="174" spans="1:1" ht="13" customHeight="1">
      <c r="A174" s="1"/>
    </row>
    <row r="175" spans="1:1" ht="13" customHeight="1">
      <c r="A175" s="1"/>
    </row>
    <row r="176" spans="1:1" ht="13" customHeight="1">
      <c r="A176" s="1"/>
    </row>
    <row r="177" spans="1:1" ht="13" customHeight="1">
      <c r="A177" s="1"/>
    </row>
    <row r="178" spans="1:1" ht="13" customHeight="1">
      <c r="A178" s="1"/>
    </row>
    <row r="179" spans="1:1" ht="13" customHeight="1">
      <c r="A179" s="1"/>
    </row>
    <row r="180" spans="1:1" ht="13" customHeight="1">
      <c r="A180" s="1"/>
    </row>
    <row r="181" spans="1:1" ht="13" customHeight="1">
      <c r="A181" s="1"/>
    </row>
    <row r="182" spans="1:1" ht="13" customHeight="1">
      <c r="A182" s="1"/>
    </row>
    <row r="183" spans="1:1" ht="13" customHeight="1">
      <c r="A183" s="1"/>
    </row>
    <row r="184" spans="1:1" ht="13" customHeight="1">
      <c r="A184" s="1"/>
    </row>
    <row r="185" spans="1:1" ht="13" customHeight="1">
      <c r="A185" s="1"/>
    </row>
    <row r="186" spans="1:1" ht="13" customHeight="1">
      <c r="A186" s="1"/>
    </row>
    <row r="187" spans="1:1" ht="13" customHeight="1">
      <c r="A187" s="1"/>
    </row>
    <row r="188" spans="1:1" ht="13" customHeight="1">
      <c r="A188" s="1"/>
    </row>
    <row r="189" spans="1:1" ht="13" customHeight="1">
      <c r="A189" s="1"/>
    </row>
    <row r="190" spans="1:1" ht="13" customHeight="1">
      <c r="A190" s="1"/>
    </row>
    <row r="191" spans="1:1" ht="13" customHeight="1">
      <c r="A191" s="1"/>
    </row>
    <row r="192" spans="1:1" ht="13" customHeight="1">
      <c r="A192" s="1"/>
    </row>
    <row r="193" spans="1:1" ht="13" customHeight="1">
      <c r="A193" s="1"/>
    </row>
    <row r="194" spans="1:1" ht="13" customHeight="1">
      <c r="A194" s="1"/>
    </row>
    <row r="195" spans="1:1" ht="13" customHeight="1">
      <c r="A195" s="1"/>
    </row>
    <row r="196" spans="1:1" ht="13" customHeight="1">
      <c r="A196" s="1"/>
    </row>
    <row r="197" spans="1:1" ht="13" customHeight="1">
      <c r="A197" s="1"/>
    </row>
    <row r="198" spans="1:1" ht="13" customHeight="1">
      <c r="A198" s="1"/>
    </row>
    <row r="199" spans="1:1" ht="13" customHeight="1">
      <c r="A199" s="1"/>
    </row>
    <row r="200" spans="1:1" ht="13" customHeight="1">
      <c r="A200" s="1"/>
    </row>
    <row r="201" spans="1:1" ht="13" customHeight="1">
      <c r="A201" s="1"/>
    </row>
    <row r="202" spans="1:1" ht="13" customHeight="1">
      <c r="A202" s="1"/>
    </row>
    <row r="203" spans="1:1" ht="13" customHeight="1">
      <c r="A203" s="1"/>
    </row>
    <row r="204" spans="1:1" ht="13" customHeight="1">
      <c r="A204" s="1"/>
    </row>
    <row r="205" spans="1:1" ht="13" customHeight="1">
      <c r="A205" s="1"/>
    </row>
    <row r="206" spans="1:1" ht="13" customHeight="1">
      <c r="A206" s="1"/>
    </row>
    <row r="207" spans="1:1" ht="13" customHeight="1">
      <c r="A207" s="1"/>
    </row>
    <row r="208" spans="1:1" ht="13" customHeight="1">
      <c r="A208" s="1"/>
    </row>
    <row r="209" spans="1:1" ht="13" customHeight="1">
      <c r="A209" s="1"/>
    </row>
    <row r="210" spans="1:1" ht="13" customHeight="1">
      <c r="A210" s="1"/>
    </row>
    <row r="211" spans="1:1" ht="13" customHeight="1">
      <c r="A211" s="1"/>
    </row>
    <row r="212" spans="1:1" ht="13" customHeight="1">
      <c r="A212" s="1"/>
    </row>
    <row r="213" spans="1:1" ht="13" customHeight="1">
      <c r="A213" s="1"/>
    </row>
    <row r="214" spans="1:1" ht="13" customHeight="1">
      <c r="A214" s="1"/>
    </row>
    <row r="215" spans="1:1" ht="13" customHeight="1">
      <c r="A215" s="1"/>
    </row>
    <row r="216" spans="1:1" ht="13" customHeight="1">
      <c r="A216" s="1"/>
    </row>
    <row r="217" spans="1:1" ht="13" customHeight="1">
      <c r="A217" s="1"/>
    </row>
    <row r="218" spans="1:1" ht="13" customHeight="1">
      <c r="A218" s="1"/>
    </row>
    <row r="219" spans="1:1" ht="13" customHeight="1">
      <c r="A219" s="1"/>
    </row>
    <row r="220" spans="1:1" ht="13" customHeight="1">
      <c r="A220" s="1"/>
    </row>
    <row r="221" spans="1:1" ht="13" customHeight="1">
      <c r="A221" s="1"/>
    </row>
    <row r="222" spans="1:1" ht="13" customHeight="1">
      <c r="A222" s="1"/>
    </row>
    <row r="223" spans="1:1" ht="13" customHeight="1">
      <c r="A223" s="1"/>
    </row>
    <row r="224" spans="1:1" ht="13" customHeight="1">
      <c r="A224" s="1"/>
    </row>
    <row r="225" spans="1:1" ht="13" customHeight="1">
      <c r="A225" s="1"/>
    </row>
    <row r="226" spans="1:1" ht="13" customHeight="1">
      <c r="A226" s="1"/>
    </row>
    <row r="227" spans="1:1" ht="13" customHeight="1">
      <c r="A227" s="1"/>
    </row>
    <row r="228" spans="1:1" ht="13" customHeight="1">
      <c r="A228" s="1"/>
    </row>
    <row r="229" spans="1:1" ht="13" customHeight="1">
      <c r="A229" s="1"/>
    </row>
    <row r="230" spans="1:1" ht="13" customHeight="1">
      <c r="A230" s="1"/>
    </row>
    <row r="231" spans="1:1" ht="13" customHeight="1">
      <c r="A231" s="1"/>
    </row>
    <row r="232" spans="1:1" ht="13" customHeight="1">
      <c r="A232" s="1"/>
    </row>
    <row r="233" spans="1:1" ht="13" customHeight="1">
      <c r="A233" s="1"/>
    </row>
    <row r="234" spans="1:1" ht="13" customHeight="1">
      <c r="A234" s="1"/>
    </row>
    <row r="235" spans="1:1" ht="13" customHeight="1">
      <c r="A235" s="1"/>
    </row>
    <row r="236" spans="1:1" ht="13" customHeight="1">
      <c r="A236" s="1"/>
    </row>
    <row r="237" spans="1:1" ht="13" customHeight="1">
      <c r="A237" s="1"/>
    </row>
    <row r="238" spans="1:1" ht="13" customHeight="1">
      <c r="A238" s="1"/>
    </row>
    <row r="239" spans="1:1" ht="13" customHeight="1">
      <c r="A239" s="1"/>
    </row>
    <row r="240" spans="1:1" ht="13" customHeight="1">
      <c r="A240" s="1"/>
    </row>
    <row r="241" spans="1:1" ht="13" customHeight="1">
      <c r="A241" s="1"/>
    </row>
    <row r="242" spans="1:1" ht="13" customHeight="1">
      <c r="A242" s="1"/>
    </row>
    <row r="243" spans="1:1" ht="13" customHeight="1">
      <c r="A243" s="1"/>
    </row>
    <row r="244" spans="1:1" ht="13" customHeight="1">
      <c r="A244" s="1"/>
    </row>
    <row r="245" spans="1:1" ht="13" customHeight="1">
      <c r="A245" s="1"/>
    </row>
    <row r="246" spans="1:1" ht="13" customHeight="1">
      <c r="A246" s="1"/>
    </row>
    <row r="247" spans="1:1" ht="13" customHeight="1">
      <c r="A247" s="1"/>
    </row>
    <row r="248" spans="1:1" ht="13" customHeight="1">
      <c r="A248" s="1"/>
    </row>
    <row r="249" spans="1:1" ht="13" customHeight="1">
      <c r="A249" s="1"/>
    </row>
    <row r="250" spans="1:1" ht="13" customHeight="1">
      <c r="A250" s="1"/>
    </row>
    <row r="251" spans="1:1" ht="13" customHeight="1">
      <c r="A251" s="1"/>
    </row>
    <row r="252" spans="1:1" ht="13" customHeight="1">
      <c r="A252" s="1"/>
    </row>
    <row r="253" spans="1:1" ht="13" customHeight="1">
      <c r="A253" s="1"/>
    </row>
    <row r="254" spans="1:1" ht="13" customHeight="1">
      <c r="A254" s="1"/>
    </row>
    <row r="255" spans="1:1" ht="13" customHeight="1">
      <c r="A255" s="1"/>
    </row>
    <row r="256" spans="1:1" ht="13" customHeight="1">
      <c r="A256" s="1"/>
    </row>
    <row r="257" spans="1:1" ht="13" customHeight="1">
      <c r="A257" s="1"/>
    </row>
    <row r="258" spans="1:1" ht="13" customHeight="1">
      <c r="A258" s="1"/>
    </row>
    <row r="259" spans="1:1" ht="13" customHeight="1">
      <c r="A259" s="1"/>
    </row>
    <row r="260" spans="1:1" ht="13" customHeight="1">
      <c r="A260" s="1"/>
    </row>
    <row r="261" spans="1:1" ht="13" customHeight="1">
      <c r="A261" s="1"/>
    </row>
    <row r="262" spans="1:1" ht="13" customHeight="1">
      <c r="A262" s="1"/>
    </row>
    <row r="263" spans="1:1" ht="13" customHeight="1">
      <c r="A263" s="1"/>
    </row>
    <row r="264" spans="1:1" ht="13" customHeight="1">
      <c r="A264" s="1"/>
    </row>
    <row r="265" spans="1:1" ht="13" customHeight="1">
      <c r="A265" s="1"/>
    </row>
    <row r="266" spans="1:1" ht="13" customHeight="1">
      <c r="A266" s="1"/>
    </row>
    <row r="267" spans="1:1" ht="13" customHeight="1">
      <c r="A267" s="1"/>
    </row>
    <row r="268" spans="1:1" ht="13" customHeight="1">
      <c r="A268" s="1"/>
    </row>
    <row r="269" spans="1:1" ht="13" customHeight="1">
      <c r="A269" s="1"/>
    </row>
    <row r="270" spans="1:1" ht="13" customHeight="1">
      <c r="A270" s="1"/>
    </row>
    <row r="271" spans="1:1" ht="13" customHeight="1">
      <c r="A271" s="1"/>
    </row>
    <row r="272" spans="1:1" ht="13" customHeight="1">
      <c r="A272" s="1"/>
    </row>
    <row r="273" spans="1:1" ht="13" customHeight="1">
      <c r="A273" s="1"/>
    </row>
    <row r="274" spans="1:1" ht="13" customHeight="1">
      <c r="A274" s="1"/>
    </row>
    <row r="275" spans="1:1" ht="13" customHeight="1">
      <c r="A275" s="1"/>
    </row>
    <row r="276" spans="1:1" ht="13" customHeight="1">
      <c r="A276" s="1"/>
    </row>
    <row r="277" spans="1:1" ht="13" customHeight="1">
      <c r="A277" s="1"/>
    </row>
    <row r="278" spans="1:1" ht="13" customHeight="1">
      <c r="A278" s="1"/>
    </row>
    <row r="279" spans="1:1" ht="13" customHeight="1">
      <c r="A279" s="1"/>
    </row>
    <row r="280" spans="1:1" ht="13" customHeight="1">
      <c r="A280" s="1"/>
    </row>
    <row r="281" spans="1:1" ht="13" customHeight="1">
      <c r="A281" s="1"/>
    </row>
    <row r="282" spans="1:1" ht="13" customHeight="1">
      <c r="A282" s="1"/>
    </row>
    <row r="283" spans="1:1" ht="13" customHeight="1">
      <c r="A283" s="1"/>
    </row>
    <row r="284" spans="1:1" ht="13" customHeight="1">
      <c r="A284" s="1"/>
    </row>
    <row r="285" spans="1:1" ht="13" customHeight="1">
      <c r="A285" s="1"/>
    </row>
    <row r="286" spans="1:1" ht="13" customHeight="1">
      <c r="A286" s="1"/>
    </row>
    <row r="287" spans="1:1" ht="13" customHeight="1">
      <c r="A287" s="1"/>
    </row>
    <row r="288" spans="1:1" ht="13" customHeight="1">
      <c r="A288" s="1"/>
    </row>
    <row r="289" spans="1:1" ht="13" customHeight="1">
      <c r="A289" s="1"/>
    </row>
    <row r="290" spans="1:1" ht="13" customHeight="1">
      <c r="A290" s="1"/>
    </row>
    <row r="291" spans="1:1" ht="13" customHeight="1">
      <c r="A291" s="1"/>
    </row>
    <row r="292" spans="1:1" ht="13" customHeight="1">
      <c r="A292" s="1"/>
    </row>
    <row r="293" spans="1:1" ht="13" customHeight="1">
      <c r="A293" s="1"/>
    </row>
    <row r="294" spans="1:1" ht="13" customHeight="1">
      <c r="A294" s="1"/>
    </row>
    <row r="295" spans="1:1" ht="13" customHeight="1">
      <c r="A295" s="1"/>
    </row>
    <row r="296" spans="1:1" ht="13" customHeight="1">
      <c r="A296" s="1"/>
    </row>
    <row r="297" spans="1:1" ht="13" customHeight="1">
      <c r="A297" s="1"/>
    </row>
    <row r="298" spans="1:1" ht="13" customHeight="1">
      <c r="A298" s="1"/>
    </row>
    <row r="299" spans="1:1" ht="13" customHeight="1">
      <c r="A299" s="1"/>
    </row>
    <row r="300" spans="1:1" ht="13" customHeight="1">
      <c r="A300" s="1"/>
    </row>
    <row r="301" spans="1:1" ht="13" customHeight="1">
      <c r="A301" s="1"/>
    </row>
    <row r="302" spans="1:1" ht="13" customHeight="1">
      <c r="A302" s="1"/>
    </row>
    <row r="303" spans="1:1" ht="13" customHeight="1">
      <c r="A303" s="1"/>
    </row>
    <row r="304" spans="1:1" ht="13" customHeight="1">
      <c r="A304" s="1"/>
    </row>
    <row r="305" spans="1:1" ht="13" customHeight="1">
      <c r="A305" s="1"/>
    </row>
    <row r="306" spans="1:1" ht="13" customHeight="1">
      <c r="A306" s="1"/>
    </row>
    <row r="307" spans="1:1" ht="13" customHeight="1">
      <c r="A307" s="1"/>
    </row>
    <row r="308" spans="1:1" ht="13" customHeight="1">
      <c r="A308" s="1"/>
    </row>
    <row r="309" spans="1:1" ht="13" customHeight="1">
      <c r="A309" s="1"/>
    </row>
    <row r="310" spans="1:1" ht="13" customHeight="1">
      <c r="A310" s="1"/>
    </row>
    <row r="311" spans="1:1" ht="13" customHeight="1">
      <c r="A311" s="1"/>
    </row>
    <row r="312" spans="1:1" ht="13" customHeight="1">
      <c r="A312" s="1"/>
    </row>
    <row r="313" spans="1:1" ht="13" customHeight="1">
      <c r="A313" s="1"/>
    </row>
    <row r="314" spans="1:1" ht="13" customHeight="1">
      <c r="A314" s="1"/>
    </row>
    <row r="315" spans="1:1" ht="13" customHeight="1">
      <c r="A315" s="1"/>
    </row>
    <row r="316" spans="1:1" ht="13" customHeight="1">
      <c r="A316" s="1"/>
    </row>
    <row r="317" spans="1:1" ht="13" customHeight="1">
      <c r="A317" s="1"/>
    </row>
    <row r="318" spans="1:1" ht="13" customHeight="1">
      <c r="A318" s="1"/>
    </row>
    <row r="319" spans="1:1" ht="13" customHeight="1">
      <c r="A319" s="1"/>
    </row>
    <row r="320" spans="1:1" ht="13" customHeight="1">
      <c r="A320" s="1"/>
    </row>
    <row r="321" spans="1:1" ht="13" customHeight="1">
      <c r="A321" s="1"/>
    </row>
    <row r="322" spans="1:1" ht="13" customHeight="1">
      <c r="A322" s="1"/>
    </row>
    <row r="323" spans="1:1" ht="13" customHeight="1">
      <c r="A323" s="1"/>
    </row>
    <row r="324" spans="1:1" ht="13" customHeight="1">
      <c r="A324" s="1"/>
    </row>
    <row r="325" spans="1:1" ht="13" customHeight="1">
      <c r="A325" s="1"/>
    </row>
    <row r="326" spans="1:1" ht="13" customHeight="1">
      <c r="A326" s="1"/>
    </row>
    <row r="327" spans="1:1" ht="13" customHeight="1">
      <c r="A327" s="1"/>
    </row>
    <row r="328" spans="1:1" ht="13" customHeight="1">
      <c r="A328" s="1"/>
    </row>
    <row r="329" spans="1:1" ht="13" customHeight="1">
      <c r="A329" s="1"/>
    </row>
    <row r="330" spans="1:1" ht="13" customHeight="1">
      <c r="A330" s="1"/>
    </row>
    <row r="331" spans="1:1" ht="13" customHeight="1">
      <c r="A331" s="1"/>
    </row>
    <row r="332" spans="1:1" ht="13" customHeight="1">
      <c r="A332" s="1"/>
    </row>
    <row r="333" spans="1:1" ht="13" customHeight="1">
      <c r="A333" s="1"/>
    </row>
    <row r="334" spans="1:1" ht="13" customHeight="1">
      <c r="A334" s="1"/>
    </row>
    <row r="335" spans="1:1" ht="13" customHeight="1">
      <c r="A335" s="1"/>
    </row>
    <row r="336" spans="1:1" ht="13" customHeight="1">
      <c r="A336" s="1"/>
    </row>
    <row r="337" spans="1:1" ht="13" customHeight="1">
      <c r="A337" s="1"/>
    </row>
    <row r="338" spans="1:1" ht="13" customHeight="1">
      <c r="A338" s="1"/>
    </row>
    <row r="339" spans="1:1" ht="13" customHeight="1">
      <c r="A339" s="1"/>
    </row>
    <row r="340" spans="1:1" ht="13" customHeight="1">
      <c r="A340" s="1"/>
    </row>
    <row r="341" spans="1:1" ht="13" customHeight="1">
      <c r="A341" s="1"/>
    </row>
    <row r="342" spans="1:1" ht="13" customHeight="1">
      <c r="A342" s="1"/>
    </row>
    <row r="343" spans="1:1" ht="13" customHeight="1">
      <c r="A343" s="1"/>
    </row>
    <row r="344" spans="1:1" ht="13" customHeight="1">
      <c r="A344" s="1"/>
    </row>
    <row r="345" spans="1:1" ht="13" customHeight="1">
      <c r="A345" s="1"/>
    </row>
    <row r="346" spans="1:1" ht="13" customHeight="1">
      <c r="A346" s="1"/>
    </row>
    <row r="347" spans="1:1" ht="13" customHeight="1">
      <c r="A347" s="1"/>
    </row>
    <row r="348" spans="1:1" ht="13" customHeight="1">
      <c r="A348" s="1"/>
    </row>
    <row r="349" spans="1:1" ht="13" customHeight="1">
      <c r="A349" s="1"/>
    </row>
    <row r="350" spans="1:1" ht="13" customHeight="1">
      <c r="A350" s="1"/>
    </row>
    <row r="351" spans="1:1" ht="13" customHeight="1">
      <c r="A351" s="1"/>
    </row>
    <row r="352" spans="1:1" ht="13" customHeight="1">
      <c r="A352" s="1"/>
    </row>
    <row r="353" spans="1:1" ht="13" customHeight="1">
      <c r="A353" s="1"/>
    </row>
    <row r="354" spans="1:1" ht="13" customHeight="1">
      <c r="A354" s="1"/>
    </row>
    <row r="355" spans="1:1" ht="13" customHeight="1">
      <c r="A355" s="1"/>
    </row>
    <row r="356" spans="1:1" ht="13" customHeight="1">
      <c r="A356" s="1"/>
    </row>
    <row r="357" spans="1:1" ht="13" customHeight="1">
      <c r="A357" s="1"/>
    </row>
    <row r="358" spans="1:1" ht="13" customHeight="1">
      <c r="A358" s="1"/>
    </row>
    <row r="359" spans="1:1" ht="13" customHeight="1">
      <c r="A359" s="1"/>
    </row>
    <row r="360" spans="1:1" ht="13" customHeight="1">
      <c r="A360" s="1"/>
    </row>
    <row r="361" spans="1:1" ht="13" customHeight="1">
      <c r="A361" s="1"/>
    </row>
    <row r="362" spans="1:1" ht="13" customHeight="1">
      <c r="A362" s="1"/>
    </row>
    <row r="363" spans="1:1" ht="13" customHeight="1">
      <c r="A363" s="1"/>
    </row>
    <row r="364" spans="1:1" ht="13" customHeight="1">
      <c r="A364" s="1"/>
    </row>
    <row r="365" spans="1:1" ht="13" customHeight="1">
      <c r="A365" s="1"/>
    </row>
    <row r="366" spans="1:1" ht="13" customHeight="1">
      <c r="A366" s="1"/>
    </row>
    <row r="367" spans="1:1" ht="13" customHeight="1">
      <c r="A367" s="1"/>
    </row>
    <row r="368" spans="1:1" ht="13" customHeight="1">
      <c r="A368" s="1"/>
    </row>
    <row r="369" spans="1:1" ht="13" customHeight="1">
      <c r="A369" s="1"/>
    </row>
    <row r="370" spans="1:1" ht="13" customHeight="1">
      <c r="A370" s="1"/>
    </row>
    <row r="371" spans="1:1" ht="13" customHeight="1">
      <c r="A371" s="1"/>
    </row>
    <row r="372" spans="1:1" ht="13" customHeight="1">
      <c r="A372" s="1"/>
    </row>
    <row r="373" spans="1:1" ht="13" customHeight="1">
      <c r="A373" s="1"/>
    </row>
    <row r="374" spans="1:1" ht="13" customHeight="1">
      <c r="A374" s="1"/>
    </row>
    <row r="375" spans="1:1" ht="13" customHeight="1">
      <c r="A375" s="1"/>
    </row>
    <row r="376" spans="1:1" ht="13" customHeight="1">
      <c r="A376" s="1"/>
    </row>
    <row r="377" spans="1:1" ht="13" customHeight="1">
      <c r="A377" s="1"/>
    </row>
    <row r="378" spans="1:1" ht="13" customHeight="1">
      <c r="A378" s="1"/>
    </row>
    <row r="379" spans="1:1" ht="13" customHeight="1">
      <c r="A379" s="1"/>
    </row>
    <row r="380" spans="1:1" ht="13" customHeight="1">
      <c r="A380" s="1"/>
    </row>
    <row r="381" spans="1:1" ht="13" customHeight="1">
      <c r="A381" s="1"/>
    </row>
    <row r="382" spans="1:1" ht="13" customHeight="1">
      <c r="A382" s="1"/>
    </row>
    <row r="383" spans="1:1" ht="13" customHeight="1">
      <c r="A383" s="1"/>
    </row>
    <row r="384" spans="1:1" ht="13" customHeight="1">
      <c r="A384" s="1"/>
    </row>
    <row r="385" spans="1:1" ht="13" customHeight="1">
      <c r="A385" s="1"/>
    </row>
    <row r="386" spans="1:1" ht="13" customHeight="1">
      <c r="A386" s="1"/>
    </row>
    <row r="387" spans="1:1" ht="13" customHeight="1">
      <c r="A387" s="1"/>
    </row>
    <row r="388" spans="1:1" ht="13" customHeight="1">
      <c r="A388" s="1"/>
    </row>
    <row r="389" spans="1:1" ht="13" customHeight="1">
      <c r="A389" s="1"/>
    </row>
    <row r="390" spans="1:1" ht="13" customHeight="1">
      <c r="A390" s="1"/>
    </row>
    <row r="391" spans="1:1" ht="13" customHeight="1">
      <c r="A391" s="1"/>
    </row>
    <row r="392" spans="1:1" ht="13" customHeight="1">
      <c r="A392" s="1"/>
    </row>
    <row r="393" spans="1:1" ht="13" customHeight="1">
      <c r="A393" s="1"/>
    </row>
    <row r="394" spans="1:1" ht="13" customHeight="1">
      <c r="A394" s="1"/>
    </row>
    <row r="395" spans="1:1" ht="13" customHeight="1">
      <c r="A395" s="1"/>
    </row>
    <row r="396" spans="1:1" ht="13" customHeight="1">
      <c r="A396" s="1"/>
    </row>
    <row r="397" spans="1:1" ht="13" customHeight="1">
      <c r="A397" s="1"/>
    </row>
    <row r="398" spans="1:1" ht="13" customHeight="1">
      <c r="A398" s="1"/>
    </row>
    <row r="399" spans="1:1" ht="13" customHeight="1">
      <c r="A399" s="1"/>
    </row>
    <row r="400" spans="1:1" ht="13" customHeight="1">
      <c r="A400" s="1"/>
    </row>
    <row r="401" spans="1:1" ht="13" customHeight="1">
      <c r="A401" s="1"/>
    </row>
    <row r="402" spans="1:1" ht="13" customHeight="1">
      <c r="A402" s="1"/>
    </row>
    <row r="403" spans="1:1" ht="13" customHeight="1">
      <c r="A403" s="1"/>
    </row>
    <row r="404" spans="1:1" ht="13" customHeight="1">
      <c r="A404" s="1"/>
    </row>
    <row r="405" spans="1:1" ht="13" customHeight="1">
      <c r="A405" s="1"/>
    </row>
    <row r="406" spans="1:1" ht="13" customHeight="1">
      <c r="A406" s="1"/>
    </row>
    <row r="407" spans="1:1" ht="13" customHeight="1">
      <c r="A407" s="1"/>
    </row>
    <row r="408" spans="1:1" ht="13" customHeight="1">
      <c r="A408" s="1"/>
    </row>
    <row r="409" spans="1:1" ht="13" customHeight="1">
      <c r="A409" s="1"/>
    </row>
    <row r="410" spans="1:1" ht="13" customHeight="1">
      <c r="A410" s="1"/>
    </row>
    <row r="411" spans="1:1" ht="13" customHeight="1">
      <c r="A411" s="1"/>
    </row>
    <row r="412" spans="1:1" ht="13" customHeight="1">
      <c r="A412" s="1"/>
    </row>
    <row r="413" spans="1:1" ht="13" customHeight="1">
      <c r="A413" s="1"/>
    </row>
    <row r="414" spans="1:1" ht="13" customHeight="1">
      <c r="A414" s="1"/>
    </row>
    <row r="415" spans="1:1" ht="13" customHeight="1">
      <c r="A415" s="1"/>
    </row>
    <row r="416" spans="1:1" ht="13" customHeight="1">
      <c r="A416" s="1"/>
    </row>
    <row r="417" spans="1:1" ht="13" customHeight="1">
      <c r="A417" s="1"/>
    </row>
    <row r="418" spans="1:1" ht="13" customHeight="1">
      <c r="A418" s="1"/>
    </row>
    <row r="419" spans="1:1" ht="13" customHeight="1">
      <c r="A419" s="1"/>
    </row>
    <row r="420" spans="1:1" ht="13" customHeight="1">
      <c r="A420" s="1"/>
    </row>
    <row r="421" spans="1:1" ht="13" customHeight="1">
      <c r="A421" s="1"/>
    </row>
    <row r="422" spans="1:1" ht="13" customHeight="1">
      <c r="A422" s="1"/>
    </row>
    <row r="423" spans="1:1" ht="13" customHeight="1">
      <c r="A423" s="1"/>
    </row>
    <row r="424" spans="1:1" ht="13" customHeight="1">
      <c r="A424" s="1"/>
    </row>
    <row r="425" spans="1:1" ht="13" customHeight="1">
      <c r="A425" s="1"/>
    </row>
    <row r="426" spans="1:1" ht="13" customHeight="1">
      <c r="A426" s="1"/>
    </row>
    <row r="427" spans="1:1" ht="13" customHeight="1">
      <c r="A427" s="1"/>
    </row>
    <row r="428" spans="1:1" ht="13" customHeight="1">
      <c r="A428" s="1"/>
    </row>
    <row r="429" spans="1:1" ht="13" customHeight="1">
      <c r="A429" s="1"/>
    </row>
    <row r="430" spans="1:1" ht="13" customHeight="1">
      <c r="A430" s="1"/>
    </row>
    <row r="431" spans="1:1" ht="13" customHeight="1">
      <c r="A431" s="1"/>
    </row>
    <row r="432" spans="1:1" ht="13" customHeight="1">
      <c r="A432" s="1"/>
    </row>
    <row r="433" spans="1:1" ht="13" customHeight="1">
      <c r="A433" s="1"/>
    </row>
    <row r="434" spans="1:1" ht="13" customHeight="1">
      <c r="A434" s="1"/>
    </row>
    <row r="435" spans="1:1" ht="13" customHeight="1">
      <c r="A435" s="1"/>
    </row>
    <row r="436" spans="1:1" ht="13" customHeight="1">
      <c r="A436" s="1"/>
    </row>
    <row r="437" spans="1:1" ht="13" customHeight="1">
      <c r="A437" s="1"/>
    </row>
    <row r="438" spans="1:1" ht="13" customHeight="1">
      <c r="A438" s="1"/>
    </row>
    <row r="439" spans="1:1" ht="13" customHeight="1">
      <c r="A439" s="1"/>
    </row>
    <row r="440" spans="1:1" ht="13" customHeight="1">
      <c r="A440" s="1"/>
    </row>
    <row r="441" spans="1:1" ht="13" customHeight="1">
      <c r="A441" s="1"/>
    </row>
    <row r="442" spans="1:1" ht="13" customHeight="1">
      <c r="A442" s="1"/>
    </row>
    <row r="443" spans="1:1" ht="13" customHeight="1">
      <c r="A443" s="1"/>
    </row>
    <row r="444" spans="1:1" ht="13" customHeight="1">
      <c r="A444" s="1"/>
    </row>
    <row r="445" spans="1:1" ht="13" customHeight="1">
      <c r="A445" s="1"/>
    </row>
    <row r="446" spans="1:1" ht="13" customHeight="1">
      <c r="A446" s="1"/>
    </row>
    <row r="447" spans="1:1" ht="13" customHeight="1">
      <c r="A447" s="1"/>
    </row>
    <row r="448" spans="1:1" ht="13" customHeight="1">
      <c r="A448" s="1"/>
    </row>
    <row r="449" spans="1:1" ht="13" customHeight="1">
      <c r="A449" s="1"/>
    </row>
    <row r="450" spans="1:1" ht="13" customHeight="1">
      <c r="A450" s="1"/>
    </row>
    <row r="451" spans="1:1" ht="13" customHeight="1">
      <c r="A451" s="1"/>
    </row>
    <row r="452" spans="1:1" ht="13" customHeight="1">
      <c r="A452" s="1"/>
    </row>
    <row r="453" spans="1:1" ht="13" customHeight="1">
      <c r="A453" s="1"/>
    </row>
    <row r="454" spans="1:1" ht="13" customHeight="1">
      <c r="A454" s="1"/>
    </row>
    <row r="455" spans="1:1" ht="13" customHeight="1">
      <c r="A455" s="1"/>
    </row>
    <row r="456" spans="1:1" ht="13" customHeight="1">
      <c r="A456" s="1"/>
    </row>
    <row r="457" spans="1:1" ht="13" customHeight="1">
      <c r="A457" s="1"/>
    </row>
    <row r="458" spans="1:1" ht="13" customHeight="1">
      <c r="A458" s="1"/>
    </row>
    <row r="459" spans="1:1" ht="13" customHeight="1">
      <c r="A459" s="1"/>
    </row>
    <row r="460" spans="1:1" ht="13" customHeight="1">
      <c r="A460" s="1"/>
    </row>
    <row r="461" spans="1:1" ht="13" customHeight="1">
      <c r="A461" s="1"/>
    </row>
    <row r="462" spans="1:1" ht="13" customHeight="1">
      <c r="A462" s="1"/>
    </row>
    <row r="463" spans="1:1" ht="13" customHeight="1">
      <c r="A463" s="1"/>
    </row>
    <row r="464" spans="1:1" ht="13" customHeight="1">
      <c r="A464" s="1"/>
    </row>
    <row r="465" spans="1:1" ht="13" customHeight="1">
      <c r="A465" s="1"/>
    </row>
    <row r="466" spans="1:1" ht="13" customHeight="1">
      <c r="A466" s="1"/>
    </row>
    <row r="467" spans="1:1" ht="13" customHeight="1">
      <c r="A467" s="1"/>
    </row>
    <row r="468" spans="1:1" ht="13" customHeight="1">
      <c r="A468" s="1"/>
    </row>
    <row r="469" spans="1:1" ht="13" customHeight="1">
      <c r="A469" s="1"/>
    </row>
    <row r="470" spans="1:1" ht="13" customHeight="1">
      <c r="A470" s="1"/>
    </row>
    <row r="471" spans="1:1" ht="13" customHeight="1">
      <c r="A471" s="1"/>
    </row>
    <row r="472" spans="1:1" ht="13" customHeight="1">
      <c r="A472" s="1"/>
    </row>
    <row r="473" spans="1:1" ht="13" customHeight="1">
      <c r="A473" s="1"/>
    </row>
    <row r="474" spans="1:1" ht="13" customHeight="1">
      <c r="A474" s="1"/>
    </row>
    <row r="475" spans="1:1" ht="13" customHeight="1">
      <c r="A475" s="1"/>
    </row>
    <row r="476" spans="1:1" ht="13" customHeight="1">
      <c r="A476" s="1"/>
    </row>
    <row r="477" spans="1:1" ht="13" customHeight="1">
      <c r="A477" s="1"/>
    </row>
    <row r="478" spans="1:1" ht="13" customHeight="1">
      <c r="A478" s="1"/>
    </row>
    <row r="479" spans="1:1" ht="13" customHeight="1">
      <c r="A479" s="1"/>
    </row>
    <row r="480" spans="1:1" ht="13" customHeight="1">
      <c r="A480" s="1"/>
    </row>
    <row r="481" spans="1:1" ht="13" customHeight="1">
      <c r="A481" s="1"/>
    </row>
    <row r="482" spans="1:1" ht="13" customHeight="1">
      <c r="A482" s="1"/>
    </row>
    <row r="483" spans="1:1" ht="13" customHeight="1">
      <c r="A483" s="1"/>
    </row>
    <row r="484" spans="1:1" ht="13" customHeight="1">
      <c r="A484" s="1"/>
    </row>
    <row r="485" spans="1:1" ht="13" customHeight="1">
      <c r="A485" s="1"/>
    </row>
    <row r="486" spans="1:1" ht="13" customHeight="1">
      <c r="A486" s="1"/>
    </row>
    <row r="487" spans="1:1" ht="13" customHeight="1">
      <c r="A487" s="1"/>
    </row>
    <row r="488" spans="1:1" ht="13" customHeight="1">
      <c r="A488" s="1"/>
    </row>
    <row r="489" spans="1:1" ht="13" customHeight="1">
      <c r="A489" s="1"/>
    </row>
    <row r="490" spans="1:1" ht="13" customHeight="1">
      <c r="A490" s="1"/>
    </row>
    <row r="491" spans="1:1" ht="13" customHeight="1">
      <c r="A491" s="1"/>
    </row>
    <row r="492" spans="1:1" ht="13" customHeight="1">
      <c r="A492" s="1"/>
    </row>
    <row r="493" spans="1:1" ht="13" customHeight="1">
      <c r="A493" s="1"/>
    </row>
    <row r="494" spans="1:1" ht="13" customHeight="1">
      <c r="A494" s="1"/>
    </row>
    <row r="495" spans="1:1" ht="13" customHeight="1">
      <c r="A495" s="1"/>
    </row>
    <row r="496" spans="1:1" ht="13" customHeight="1">
      <c r="A496" s="1"/>
    </row>
    <row r="497" spans="1:1" ht="13" customHeight="1">
      <c r="A497" s="1"/>
    </row>
    <row r="498" spans="1:1" ht="13" customHeight="1">
      <c r="A498" s="1"/>
    </row>
    <row r="499" spans="1:1" ht="13" customHeight="1">
      <c r="A499" s="1"/>
    </row>
    <row r="500" spans="1:1" ht="13" customHeight="1">
      <c r="A500" s="1"/>
    </row>
    <row r="501" spans="1:1" ht="13" customHeight="1">
      <c r="A501" s="1"/>
    </row>
    <row r="502" spans="1:1" ht="13" customHeight="1">
      <c r="A502" s="1"/>
    </row>
    <row r="503" spans="1:1" ht="13" customHeight="1">
      <c r="A503" s="1"/>
    </row>
    <row r="504" spans="1:1" ht="13" customHeight="1">
      <c r="A504" s="1"/>
    </row>
    <row r="505" spans="1:1" ht="13" customHeight="1">
      <c r="A505" s="1"/>
    </row>
    <row r="506" spans="1:1" ht="13" customHeight="1">
      <c r="A506" s="1"/>
    </row>
    <row r="507" spans="1:1" ht="13" customHeight="1">
      <c r="A507" s="1"/>
    </row>
    <row r="508" spans="1:1" ht="13" customHeight="1">
      <c r="A508" s="1"/>
    </row>
    <row r="509" spans="1:1" ht="13" customHeight="1">
      <c r="A509" s="1"/>
    </row>
    <row r="510" spans="1:1" ht="13" customHeight="1">
      <c r="A510" s="1"/>
    </row>
    <row r="511" spans="1:1" ht="13" customHeight="1">
      <c r="A511" s="1"/>
    </row>
    <row r="512" spans="1:1" ht="13" customHeight="1">
      <c r="A512" s="1"/>
    </row>
    <row r="513" spans="1:1" ht="13" customHeight="1">
      <c r="A513" s="1"/>
    </row>
    <row r="514" spans="1:1" ht="13" customHeight="1">
      <c r="A514" s="1"/>
    </row>
    <row r="515" spans="1:1" ht="13" customHeight="1">
      <c r="A515" s="1"/>
    </row>
    <row r="516" spans="1:1" ht="13" customHeight="1">
      <c r="A516" s="1"/>
    </row>
    <row r="517" spans="1:1" ht="13" customHeight="1">
      <c r="A517" s="1"/>
    </row>
    <row r="518" spans="1:1" ht="13" customHeight="1">
      <c r="A518" s="1"/>
    </row>
    <row r="519" spans="1:1" ht="13" customHeight="1">
      <c r="A519" s="1"/>
    </row>
    <row r="520" spans="1:1" ht="13" customHeight="1">
      <c r="A520" s="1"/>
    </row>
    <row r="521" spans="1:1" ht="13" customHeight="1">
      <c r="A521" s="1"/>
    </row>
    <row r="522" spans="1:1" ht="13" customHeight="1">
      <c r="A522" s="1"/>
    </row>
    <row r="523" spans="1:1" ht="13" customHeight="1">
      <c r="A523" s="1"/>
    </row>
    <row r="524" spans="1:1" ht="13" customHeight="1">
      <c r="A524" s="1"/>
    </row>
    <row r="525" spans="1:1" ht="13" customHeight="1">
      <c r="A525" s="1"/>
    </row>
    <row r="526" spans="1:1" ht="13" customHeight="1">
      <c r="A526" s="1"/>
    </row>
    <row r="527" spans="1:1" ht="13" customHeight="1">
      <c r="A527" s="1"/>
    </row>
    <row r="528" spans="1:1" ht="13" customHeight="1">
      <c r="A528" s="1"/>
    </row>
    <row r="529" spans="1:1" ht="13" customHeight="1">
      <c r="A529" s="1"/>
    </row>
    <row r="530" spans="1:1" ht="13" customHeight="1">
      <c r="A530" s="1"/>
    </row>
    <row r="531" spans="1:1" ht="13" customHeight="1">
      <c r="A531" s="1"/>
    </row>
    <row r="532" spans="1:1" ht="13" customHeight="1">
      <c r="A532" s="1"/>
    </row>
    <row r="533" spans="1:1" ht="13" customHeight="1">
      <c r="A533" s="1"/>
    </row>
    <row r="534" spans="1:1" ht="13" customHeight="1">
      <c r="A534" s="1"/>
    </row>
    <row r="535" spans="1:1" ht="13" customHeight="1">
      <c r="A535" s="1"/>
    </row>
    <row r="536" spans="1:1" ht="13" customHeight="1">
      <c r="A536" s="1"/>
    </row>
    <row r="537" spans="1:1" ht="13" customHeight="1">
      <c r="A537" s="1"/>
    </row>
    <row r="538" spans="1:1" ht="13" customHeight="1">
      <c r="A538" s="1"/>
    </row>
    <row r="539" spans="1:1" ht="13" customHeight="1">
      <c r="A539" s="1"/>
    </row>
    <row r="540" spans="1:1" ht="13" customHeight="1">
      <c r="A540" s="1"/>
    </row>
    <row r="541" spans="1:1" ht="13" customHeight="1">
      <c r="A541" s="1"/>
    </row>
    <row r="542" spans="1:1" ht="13" customHeight="1">
      <c r="A542" s="1"/>
    </row>
    <row r="543" spans="1:1" ht="13" customHeight="1">
      <c r="A543" s="1"/>
    </row>
    <row r="544" spans="1:1" ht="13" customHeight="1">
      <c r="A544" s="1"/>
    </row>
    <row r="545" spans="1:1" ht="13" customHeight="1">
      <c r="A545" s="1"/>
    </row>
    <row r="546" spans="1:1" ht="13" customHeight="1">
      <c r="A546" s="1"/>
    </row>
    <row r="547" spans="1:1" ht="13" customHeight="1">
      <c r="A547" s="1"/>
    </row>
    <row r="548" spans="1:1" ht="13" customHeight="1">
      <c r="A548" s="1"/>
    </row>
    <row r="549" spans="1:1" ht="13" customHeight="1">
      <c r="A549" s="1"/>
    </row>
    <row r="550" spans="1:1" ht="13" customHeight="1">
      <c r="A550" s="1"/>
    </row>
    <row r="551" spans="1:1" ht="13" customHeight="1">
      <c r="A551" s="1"/>
    </row>
    <row r="552" spans="1:1" ht="13" customHeight="1">
      <c r="A552" s="1"/>
    </row>
    <row r="553" spans="1:1" ht="13" customHeight="1">
      <c r="A553" s="1"/>
    </row>
    <row r="554" spans="1:1" ht="13" customHeight="1">
      <c r="A554" s="1"/>
    </row>
    <row r="555" spans="1:1" ht="13" customHeight="1">
      <c r="A555" s="1"/>
    </row>
    <row r="556" spans="1:1" ht="13" customHeight="1">
      <c r="A556" s="1"/>
    </row>
    <row r="557" spans="1:1" ht="13" customHeight="1">
      <c r="A557" s="1"/>
    </row>
    <row r="558" spans="1:1" ht="13" customHeight="1">
      <c r="A558" s="1"/>
    </row>
    <row r="559" spans="1:1" ht="13" customHeight="1">
      <c r="A559" s="1"/>
    </row>
    <row r="560" spans="1:1" ht="13" customHeight="1">
      <c r="A560" s="1"/>
    </row>
    <row r="561" spans="1:1" ht="13" customHeight="1">
      <c r="A561" s="1"/>
    </row>
    <row r="562" spans="1:1" ht="13" customHeight="1">
      <c r="A562" s="1"/>
    </row>
    <row r="563" spans="1:1" ht="13" customHeight="1">
      <c r="A563" s="1"/>
    </row>
    <row r="564" spans="1:1" ht="13" customHeight="1">
      <c r="A564" s="1"/>
    </row>
    <row r="565" spans="1:1" ht="13" customHeight="1">
      <c r="A565" s="1"/>
    </row>
    <row r="566" spans="1:1" ht="13" customHeight="1">
      <c r="A566" s="1"/>
    </row>
    <row r="567" spans="1:1" ht="13" customHeight="1">
      <c r="A567" s="1"/>
    </row>
    <row r="568" spans="1:1" ht="13" customHeight="1">
      <c r="A568" s="1"/>
    </row>
    <row r="569" spans="1:1" ht="13" customHeight="1">
      <c r="A569" s="1"/>
    </row>
    <row r="570" spans="1:1" ht="13" customHeight="1">
      <c r="A570" s="1"/>
    </row>
    <row r="571" spans="1:1" ht="13" customHeight="1">
      <c r="A571" s="1"/>
    </row>
    <row r="572" spans="1:1" ht="13" customHeight="1">
      <c r="A572" s="1"/>
    </row>
    <row r="573" spans="1:1" ht="13" customHeight="1">
      <c r="A573" s="1"/>
    </row>
    <row r="574" spans="1:1" ht="13" customHeight="1">
      <c r="A574" s="1"/>
    </row>
    <row r="575" spans="1:1" ht="13" customHeight="1">
      <c r="A575" s="1"/>
    </row>
    <row r="576" spans="1:1" ht="13" customHeight="1">
      <c r="A576" s="1"/>
    </row>
    <row r="577" spans="1:1" ht="13" customHeight="1">
      <c r="A577" s="1"/>
    </row>
    <row r="578" spans="1:1" ht="13" customHeight="1">
      <c r="A578" s="1"/>
    </row>
    <row r="579" spans="1:1" ht="13" customHeight="1">
      <c r="A579" s="1"/>
    </row>
    <row r="580" spans="1:1" ht="13" customHeight="1">
      <c r="A580" s="1"/>
    </row>
    <row r="581" spans="1:1" ht="13" customHeight="1">
      <c r="A581" s="1"/>
    </row>
    <row r="582" spans="1:1" ht="13" customHeight="1">
      <c r="A582" s="1"/>
    </row>
    <row r="583" spans="1:1" ht="13" customHeight="1">
      <c r="A583" s="1"/>
    </row>
    <row r="584" spans="1:1" ht="13" customHeight="1">
      <c r="A584" s="1"/>
    </row>
    <row r="585" spans="1:1" ht="13" customHeight="1">
      <c r="A585" s="1"/>
    </row>
    <row r="586" spans="1:1" ht="13" customHeight="1">
      <c r="A586" s="1"/>
    </row>
    <row r="587" spans="1:1" ht="13" customHeight="1">
      <c r="A587" s="1"/>
    </row>
    <row r="588" spans="1:1" ht="13" customHeight="1">
      <c r="A588" s="1"/>
    </row>
    <row r="589" spans="1:1" ht="13" customHeight="1">
      <c r="A589" s="1"/>
    </row>
    <row r="590" spans="1:1" ht="13" customHeight="1">
      <c r="A590" s="1"/>
    </row>
    <row r="591" spans="1:1" ht="13" customHeight="1">
      <c r="A591" s="1"/>
    </row>
    <row r="592" spans="1:1" ht="13" customHeight="1">
      <c r="A592" s="1"/>
    </row>
    <row r="593" spans="1:1" ht="13" customHeight="1">
      <c r="A593" s="1"/>
    </row>
    <row r="594" spans="1:1" ht="13" customHeight="1">
      <c r="A594" s="1"/>
    </row>
    <row r="595" spans="1:1" ht="13" customHeight="1">
      <c r="A595" s="1"/>
    </row>
    <row r="596" spans="1:1" ht="13" customHeight="1">
      <c r="A596" s="1"/>
    </row>
    <row r="597" spans="1:1" ht="13" customHeight="1">
      <c r="A597" s="1"/>
    </row>
    <row r="598" spans="1:1" ht="13" customHeight="1">
      <c r="A598" s="1"/>
    </row>
    <row r="599" spans="1:1" ht="13" customHeight="1">
      <c r="A599" s="1"/>
    </row>
    <row r="600" spans="1:1" ht="13" customHeight="1">
      <c r="A600" s="1"/>
    </row>
    <row r="601" spans="1:1" ht="13" customHeight="1">
      <c r="A601" s="1"/>
    </row>
    <row r="602" spans="1:1" ht="13" customHeight="1">
      <c r="A602" s="1"/>
    </row>
    <row r="603" spans="1:1" ht="13" customHeight="1">
      <c r="A603" s="1"/>
    </row>
    <row r="604" spans="1:1" ht="13" customHeight="1">
      <c r="A604" s="1"/>
    </row>
    <row r="605" spans="1:1" ht="13" customHeight="1">
      <c r="A605" s="1"/>
    </row>
    <row r="606" spans="1:1" ht="13" customHeight="1">
      <c r="A606" s="1"/>
    </row>
    <row r="607" spans="1:1" ht="13" customHeight="1">
      <c r="A607" s="1"/>
    </row>
    <row r="608" spans="1:1" ht="13" customHeight="1">
      <c r="A608" s="1"/>
    </row>
    <row r="609" spans="1:1" ht="13" customHeight="1">
      <c r="A609" s="1"/>
    </row>
    <row r="610" spans="1:1" ht="13" customHeight="1">
      <c r="A610" s="1"/>
    </row>
    <row r="611" spans="1:1" ht="13" customHeight="1">
      <c r="A611" s="1"/>
    </row>
    <row r="612" spans="1:1" ht="13" customHeight="1">
      <c r="A612" s="1"/>
    </row>
    <row r="613" spans="1:1" ht="13" customHeight="1">
      <c r="A613" s="1"/>
    </row>
    <row r="614" spans="1:1" ht="13" customHeight="1">
      <c r="A614" s="1"/>
    </row>
    <row r="615" spans="1:1" ht="13" customHeight="1">
      <c r="A615" s="1"/>
    </row>
    <row r="616" spans="1:1" ht="13" customHeight="1">
      <c r="A616" s="1"/>
    </row>
    <row r="617" spans="1:1" ht="13" customHeight="1">
      <c r="A617" s="1"/>
    </row>
    <row r="618" spans="1:1" ht="13" customHeight="1">
      <c r="A618" s="1"/>
    </row>
    <row r="619" spans="1:1" ht="13" customHeight="1">
      <c r="A619" s="1"/>
    </row>
    <row r="620" spans="1:1" ht="13" customHeight="1">
      <c r="A620" s="1"/>
    </row>
    <row r="621" spans="1:1" ht="13" customHeight="1">
      <c r="A621" s="1"/>
    </row>
    <row r="622" spans="1:1" ht="13" customHeight="1">
      <c r="A622" s="1"/>
    </row>
    <row r="623" spans="1:1" ht="13" customHeight="1">
      <c r="A623" s="1"/>
    </row>
    <row r="624" spans="1:1" ht="13" customHeight="1">
      <c r="A624" s="1"/>
    </row>
    <row r="625" spans="1:1" ht="13" customHeight="1">
      <c r="A625" s="1"/>
    </row>
    <row r="626" spans="1:1" ht="13" customHeight="1">
      <c r="A626" s="1"/>
    </row>
    <row r="627" spans="1:1" ht="13" customHeight="1">
      <c r="A627" s="1"/>
    </row>
    <row r="628" spans="1:1" ht="13" customHeight="1">
      <c r="A628" s="1"/>
    </row>
    <row r="629" spans="1:1" ht="13" customHeight="1">
      <c r="A629" s="1"/>
    </row>
    <row r="630" spans="1:1" ht="13" customHeight="1">
      <c r="A630" s="1"/>
    </row>
    <row r="631" spans="1:1" ht="13" customHeight="1">
      <c r="A631" s="1"/>
    </row>
    <row r="632" spans="1:1" ht="13" customHeight="1">
      <c r="A632" s="1"/>
    </row>
    <row r="633" spans="1:1" ht="13" customHeight="1">
      <c r="A633" s="1"/>
    </row>
    <row r="634" spans="1:1" ht="13" customHeight="1">
      <c r="A634" s="1"/>
    </row>
    <row r="635" spans="1:1" ht="13" customHeight="1">
      <c r="A635" s="1"/>
    </row>
    <row r="636" spans="1:1" ht="13" customHeight="1">
      <c r="A636" s="1"/>
    </row>
    <row r="637" spans="1:1" ht="13" customHeight="1">
      <c r="A637" s="1"/>
    </row>
    <row r="638" spans="1:1" ht="13" customHeight="1">
      <c r="A638" s="1"/>
    </row>
    <row r="639" spans="1:1" ht="13" customHeight="1">
      <c r="A639" s="1"/>
    </row>
    <row r="640" spans="1:1" ht="13" customHeight="1">
      <c r="A640" s="1"/>
    </row>
    <row r="641" spans="1:1" ht="13" customHeight="1">
      <c r="A641" s="1"/>
    </row>
    <row r="642" spans="1:1" ht="13" customHeight="1">
      <c r="A642" s="1"/>
    </row>
    <row r="643" spans="1:1" ht="13" customHeight="1">
      <c r="A643" s="1"/>
    </row>
    <row r="644" spans="1:1" ht="13" customHeight="1">
      <c r="A644" s="1"/>
    </row>
    <row r="645" spans="1:1" ht="13" customHeight="1">
      <c r="A645" s="1"/>
    </row>
    <row r="646" spans="1:1" ht="13" customHeight="1">
      <c r="A646" s="1"/>
    </row>
    <row r="647" spans="1:1" ht="13" customHeight="1">
      <c r="A647" s="1"/>
    </row>
    <row r="648" spans="1:1" ht="13" customHeight="1">
      <c r="A648" s="1"/>
    </row>
    <row r="649" spans="1:1" ht="13" customHeight="1">
      <c r="A649" s="1"/>
    </row>
    <row r="650" spans="1:1" ht="13" customHeight="1">
      <c r="A650" s="1"/>
    </row>
    <row r="651" spans="1:1" ht="13" customHeight="1">
      <c r="A651" s="1"/>
    </row>
    <row r="652" spans="1:1" ht="13" customHeight="1">
      <c r="A652" s="1"/>
    </row>
    <row r="653" spans="1:1" ht="13" customHeight="1">
      <c r="A653" s="1"/>
    </row>
    <row r="654" spans="1:1" ht="13" customHeight="1">
      <c r="A654" s="1"/>
    </row>
    <row r="655" spans="1:1" ht="13" customHeight="1">
      <c r="A655" s="1"/>
    </row>
    <row r="656" spans="1:1" ht="13" customHeight="1">
      <c r="A656" s="1"/>
    </row>
    <row r="657" spans="1:1" ht="13" customHeight="1">
      <c r="A657" s="1"/>
    </row>
    <row r="658" spans="1:1" ht="13" customHeight="1">
      <c r="A658" s="1"/>
    </row>
    <row r="659" spans="1:1" ht="13" customHeight="1">
      <c r="A659" s="1"/>
    </row>
    <row r="660" spans="1:1" ht="13" customHeight="1">
      <c r="A660" s="1"/>
    </row>
    <row r="661" spans="1:1" ht="13" customHeight="1">
      <c r="A661" s="1"/>
    </row>
    <row r="662" spans="1:1" ht="13" customHeight="1">
      <c r="A662" s="1"/>
    </row>
    <row r="663" spans="1:1" ht="13" customHeight="1">
      <c r="A663" s="1"/>
    </row>
    <row r="664" spans="1:1" ht="13" customHeight="1">
      <c r="A664" s="1"/>
    </row>
    <row r="665" spans="1:1" ht="13" customHeight="1">
      <c r="A665" s="1"/>
    </row>
    <row r="666" spans="1:1" ht="13" customHeight="1">
      <c r="A666" s="1"/>
    </row>
    <row r="667" spans="1:1" ht="13" customHeight="1">
      <c r="A667" s="1"/>
    </row>
    <row r="668" spans="1:1" ht="13" customHeight="1">
      <c r="A668" s="1"/>
    </row>
    <row r="669" spans="1:1" ht="13" customHeight="1">
      <c r="A669" s="1"/>
    </row>
    <row r="670" spans="1:1" ht="13" customHeight="1">
      <c r="A670" s="1"/>
    </row>
    <row r="671" spans="1:1" ht="13" customHeight="1">
      <c r="A671" s="1"/>
    </row>
    <row r="672" spans="1:1" ht="13" customHeight="1">
      <c r="A672" s="1"/>
    </row>
    <row r="673" spans="1:1" ht="13" customHeight="1">
      <c r="A673" s="1"/>
    </row>
    <row r="674" spans="1:1" ht="13" customHeight="1">
      <c r="A674" s="1"/>
    </row>
    <row r="675" spans="1:1" ht="13" customHeight="1">
      <c r="A675" s="1"/>
    </row>
    <row r="676" spans="1:1" ht="13" customHeight="1">
      <c r="A676" s="1"/>
    </row>
    <row r="677" spans="1:1" ht="13" customHeight="1">
      <c r="A677" s="1"/>
    </row>
    <row r="678" spans="1:1" ht="13" customHeight="1">
      <c r="A678" s="1"/>
    </row>
    <row r="679" spans="1:1" ht="13" customHeight="1">
      <c r="A679" s="1"/>
    </row>
    <row r="680" spans="1:1" ht="13" customHeight="1">
      <c r="A680" s="1"/>
    </row>
    <row r="681" spans="1:1" ht="13" customHeight="1">
      <c r="A681" s="1"/>
    </row>
    <row r="682" spans="1:1" ht="13" customHeight="1">
      <c r="A682" s="1"/>
    </row>
    <row r="683" spans="1:1" ht="13" customHeight="1">
      <c r="A683" s="1"/>
    </row>
    <row r="684" spans="1:1" ht="13" customHeight="1">
      <c r="A684" s="1"/>
    </row>
    <row r="685" spans="1:1" ht="13" customHeight="1">
      <c r="A685" s="1"/>
    </row>
    <row r="686" spans="1:1" ht="13" customHeight="1">
      <c r="A686" s="1"/>
    </row>
    <row r="687" spans="1:1" ht="13" customHeight="1">
      <c r="A687" s="1"/>
    </row>
    <row r="688" spans="1:1" ht="13" customHeight="1">
      <c r="A688" s="1"/>
    </row>
    <row r="689" spans="1:1" ht="13" customHeight="1">
      <c r="A689" s="1"/>
    </row>
    <row r="690" spans="1:1" ht="13" customHeight="1">
      <c r="A690" s="1"/>
    </row>
    <row r="691" spans="1:1" ht="13" customHeight="1">
      <c r="A691" s="1"/>
    </row>
    <row r="692" spans="1:1" ht="13" customHeight="1">
      <c r="A692" s="1"/>
    </row>
    <row r="693" spans="1:1" ht="13" customHeight="1">
      <c r="A693" s="1"/>
    </row>
    <row r="694" spans="1:1" ht="13" customHeight="1">
      <c r="A694" s="1"/>
    </row>
    <row r="695" spans="1:1" ht="13" customHeight="1">
      <c r="A695" s="1"/>
    </row>
    <row r="696" spans="1:1" ht="13" customHeight="1">
      <c r="A696" s="1"/>
    </row>
    <row r="697" spans="1:1" ht="13" customHeight="1">
      <c r="A697" s="1"/>
    </row>
    <row r="698" spans="1:1" ht="13" customHeight="1">
      <c r="A698" s="1"/>
    </row>
    <row r="699" spans="1:1" ht="13" customHeight="1">
      <c r="A699" s="1"/>
    </row>
    <row r="700" spans="1:1" ht="13" customHeight="1">
      <c r="A700" s="1"/>
    </row>
    <row r="701" spans="1:1" ht="13" customHeight="1">
      <c r="A701" s="1"/>
    </row>
    <row r="702" spans="1:1" ht="13" customHeight="1">
      <c r="A702" s="1"/>
    </row>
    <row r="703" spans="1:1" ht="13" customHeight="1">
      <c r="A703" s="1"/>
    </row>
    <row r="704" spans="1:1" ht="13" customHeight="1">
      <c r="A704" s="1"/>
    </row>
    <row r="705" spans="1:1" ht="13" customHeight="1">
      <c r="A705" s="1"/>
    </row>
    <row r="706" spans="1:1" ht="13" customHeight="1">
      <c r="A706" s="1"/>
    </row>
    <row r="707" spans="1:1" ht="13" customHeight="1">
      <c r="A707" s="1"/>
    </row>
    <row r="708" spans="1:1" ht="13" customHeight="1">
      <c r="A708" s="1"/>
    </row>
    <row r="709" spans="1:1" ht="13" customHeight="1">
      <c r="A709" s="1"/>
    </row>
    <row r="710" spans="1:1" ht="13" customHeight="1">
      <c r="A710" s="1"/>
    </row>
    <row r="711" spans="1:1" ht="13" customHeight="1">
      <c r="A711" s="1"/>
    </row>
    <row r="712" spans="1:1" ht="13" customHeight="1">
      <c r="A712" s="1"/>
    </row>
    <row r="713" spans="1:1" ht="13" customHeight="1">
      <c r="A713" s="1"/>
    </row>
    <row r="714" spans="1:1" ht="13" customHeight="1">
      <c r="A714" s="1"/>
    </row>
    <row r="715" spans="1:1" ht="13" customHeight="1">
      <c r="A715" s="1"/>
    </row>
    <row r="716" spans="1:1" ht="13" customHeight="1">
      <c r="A716" s="1"/>
    </row>
    <row r="717" spans="1:1" ht="13" customHeight="1">
      <c r="A717" s="1"/>
    </row>
    <row r="718" spans="1:1" ht="13" customHeight="1">
      <c r="A718" s="1"/>
    </row>
    <row r="719" spans="1:1" ht="13" customHeight="1">
      <c r="A719" s="1"/>
    </row>
    <row r="720" spans="1:1" ht="13" customHeight="1">
      <c r="A720" s="1"/>
    </row>
    <row r="721" spans="1:1" ht="13" customHeight="1">
      <c r="A721" s="1"/>
    </row>
    <row r="722" spans="1:1" ht="13" customHeight="1">
      <c r="A722" s="1"/>
    </row>
    <row r="723" spans="1:1" ht="13" customHeight="1">
      <c r="A723" s="1"/>
    </row>
    <row r="724" spans="1:1" ht="13" customHeight="1">
      <c r="A724" s="1"/>
    </row>
    <row r="725" spans="1:1" ht="13" customHeight="1">
      <c r="A725" s="1"/>
    </row>
    <row r="726" spans="1:1" ht="13" customHeight="1">
      <c r="A726" s="1"/>
    </row>
    <row r="727" spans="1:1" ht="13" customHeight="1">
      <c r="A727" s="1"/>
    </row>
    <row r="728" spans="1:1" ht="13" customHeight="1">
      <c r="A728" s="1"/>
    </row>
    <row r="729" spans="1:1" ht="13" customHeight="1">
      <c r="A729" s="1"/>
    </row>
    <row r="730" spans="1:1" ht="13" customHeight="1">
      <c r="A730" s="1"/>
    </row>
    <row r="731" spans="1:1" ht="13" customHeight="1">
      <c r="A731" s="1"/>
    </row>
    <row r="732" spans="1:1" ht="13" customHeight="1">
      <c r="A732" s="1"/>
    </row>
    <row r="733" spans="1:1" ht="13" customHeight="1">
      <c r="A733" s="1"/>
    </row>
    <row r="734" spans="1:1" ht="13" customHeight="1">
      <c r="A734" s="1"/>
    </row>
    <row r="735" spans="1:1" ht="13" customHeight="1">
      <c r="A735" s="1"/>
    </row>
    <row r="736" spans="1:1" ht="13" customHeight="1">
      <c r="A736" s="1"/>
    </row>
    <row r="737" spans="1:1" ht="13" customHeight="1">
      <c r="A737" s="1"/>
    </row>
    <row r="738" spans="1:1" ht="13" customHeight="1">
      <c r="A738" s="1"/>
    </row>
    <row r="739" spans="1:1" ht="13" customHeight="1">
      <c r="A739" s="1"/>
    </row>
    <row r="740" spans="1:1" ht="13" customHeight="1">
      <c r="A740" s="1"/>
    </row>
    <row r="741" spans="1:1" ht="13" customHeight="1">
      <c r="A741" s="1"/>
    </row>
    <row r="742" spans="1:1" ht="13" customHeight="1">
      <c r="A742" s="1"/>
    </row>
    <row r="743" spans="1:1" ht="13" customHeight="1">
      <c r="A743" s="1"/>
    </row>
    <row r="744" spans="1:1" ht="13" customHeight="1">
      <c r="A744" s="1"/>
    </row>
    <row r="745" spans="1:1" ht="13" customHeight="1">
      <c r="A745" s="1"/>
    </row>
    <row r="746" spans="1:1" ht="13" customHeight="1">
      <c r="A746" s="1"/>
    </row>
    <row r="747" spans="1:1" ht="13" customHeight="1">
      <c r="A747" s="1"/>
    </row>
    <row r="748" spans="1:1" ht="13" customHeight="1">
      <c r="A748" s="1"/>
    </row>
    <row r="749" spans="1:1" ht="13" customHeight="1">
      <c r="A749" s="1"/>
    </row>
    <row r="750" spans="1:1" ht="13" customHeight="1">
      <c r="A750" s="1"/>
    </row>
    <row r="751" spans="1:1" ht="13" customHeight="1">
      <c r="A751" s="1"/>
    </row>
    <row r="752" spans="1:1" ht="13" customHeight="1">
      <c r="A752" s="1"/>
    </row>
    <row r="753" spans="1:1" ht="13" customHeight="1">
      <c r="A753" s="1"/>
    </row>
    <row r="754" spans="1:1" ht="13" customHeight="1">
      <c r="A754" s="1"/>
    </row>
    <row r="755" spans="1:1" ht="13" customHeight="1">
      <c r="A755" s="1"/>
    </row>
    <row r="756" spans="1:1" ht="13" customHeight="1">
      <c r="A756" s="1"/>
    </row>
    <row r="757" spans="1:1" ht="13" customHeight="1">
      <c r="A757" s="1"/>
    </row>
    <row r="758" spans="1:1" ht="13" customHeight="1">
      <c r="A758" s="1"/>
    </row>
    <row r="759" spans="1:1" ht="13" customHeight="1">
      <c r="A759" s="1"/>
    </row>
    <row r="760" spans="1:1" ht="13" customHeight="1">
      <c r="A760" s="1"/>
    </row>
    <row r="761" spans="1:1" ht="13" customHeight="1">
      <c r="A761" s="1"/>
    </row>
    <row r="762" spans="1:1" ht="13" customHeight="1">
      <c r="A762" s="1"/>
    </row>
    <row r="763" spans="1:1" ht="13" customHeight="1">
      <c r="A763" s="1"/>
    </row>
    <row r="764" spans="1:1" ht="13" customHeight="1">
      <c r="A764" s="1"/>
    </row>
    <row r="765" spans="1:1" ht="13" customHeight="1">
      <c r="A765" s="1"/>
    </row>
    <row r="766" spans="1:1" ht="13" customHeight="1">
      <c r="A766" s="1"/>
    </row>
    <row r="767" spans="1:1" ht="13" customHeight="1">
      <c r="A767" s="1"/>
    </row>
    <row r="768" spans="1:1" ht="13" customHeight="1">
      <c r="A768" s="1"/>
    </row>
    <row r="769" spans="1:1" ht="13" customHeight="1">
      <c r="A769" s="1"/>
    </row>
    <row r="770" spans="1:1" ht="13" customHeight="1">
      <c r="A770" s="1"/>
    </row>
    <row r="771" spans="1:1" ht="13" customHeight="1">
      <c r="A771" s="1"/>
    </row>
    <row r="772" spans="1:1" ht="13" customHeight="1">
      <c r="A772" s="1"/>
    </row>
    <row r="773" spans="1:1" ht="13" customHeight="1">
      <c r="A773" s="1"/>
    </row>
    <row r="774" spans="1:1" ht="13" customHeight="1">
      <c r="A774" s="1"/>
    </row>
    <row r="775" spans="1:1" ht="13" customHeight="1">
      <c r="A775" s="1"/>
    </row>
    <row r="776" spans="1:1" ht="13" customHeight="1">
      <c r="A776" s="1"/>
    </row>
    <row r="777" spans="1:1" ht="13" customHeight="1">
      <c r="A777" s="1"/>
    </row>
    <row r="778" spans="1:1" ht="13" customHeight="1">
      <c r="A778" s="1"/>
    </row>
    <row r="779" spans="1:1" ht="13" customHeight="1">
      <c r="A779" s="1"/>
    </row>
    <row r="780" spans="1:1" ht="13" customHeight="1">
      <c r="A780" s="1"/>
    </row>
    <row r="781" spans="1:1" ht="13" customHeight="1">
      <c r="A781" s="1"/>
    </row>
    <row r="782" spans="1:1" ht="13" customHeight="1">
      <c r="A782" s="1"/>
    </row>
    <row r="783" spans="1:1" ht="13" customHeight="1">
      <c r="A783" s="1"/>
    </row>
    <row r="784" spans="1:1" ht="13" customHeight="1">
      <c r="A784" s="1"/>
    </row>
    <row r="785" spans="1:1" ht="13" customHeight="1">
      <c r="A785" s="1"/>
    </row>
    <row r="786" spans="1:1" ht="13" customHeight="1">
      <c r="A786" s="1"/>
    </row>
    <row r="787" spans="1:1" ht="13" customHeight="1">
      <c r="A787" s="1"/>
    </row>
    <row r="788" spans="1:1" ht="13" customHeight="1">
      <c r="A788" s="1"/>
    </row>
    <row r="789" spans="1:1" ht="13" customHeight="1">
      <c r="A789" s="1"/>
    </row>
    <row r="790" spans="1:1" ht="13" customHeight="1">
      <c r="A790" s="1"/>
    </row>
    <row r="791" spans="1:1" ht="13" customHeight="1">
      <c r="A791" s="1"/>
    </row>
    <row r="792" spans="1:1" ht="13" customHeight="1">
      <c r="A792" s="1"/>
    </row>
    <row r="793" spans="1:1" ht="13" customHeight="1">
      <c r="A793" s="1"/>
    </row>
    <row r="794" spans="1:1" ht="13" customHeight="1">
      <c r="A794" s="1"/>
    </row>
    <row r="795" spans="1:1" ht="13" customHeight="1">
      <c r="A795" s="1"/>
    </row>
    <row r="796" spans="1:1" ht="13" customHeight="1">
      <c r="A796" s="1"/>
    </row>
    <row r="797" spans="1:1" ht="13" customHeight="1">
      <c r="A797" s="1"/>
    </row>
    <row r="798" spans="1:1" ht="13" customHeight="1">
      <c r="A798" s="1"/>
    </row>
    <row r="799" spans="1:1" ht="13" customHeight="1">
      <c r="A799" s="1"/>
    </row>
    <row r="800" spans="1:1" ht="13" customHeight="1">
      <c r="A800" s="1"/>
    </row>
    <row r="801" spans="1:1" ht="13" customHeight="1">
      <c r="A801" s="1"/>
    </row>
    <row r="802" spans="1:1" ht="13" customHeight="1">
      <c r="A802" s="1"/>
    </row>
    <row r="803" spans="1:1" ht="13" customHeight="1">
      <c r="A803" s="1"/>
    </row>
    <row r="804" spans="1:1" ht="13" customHeight="1">
      <c r="A804" s="1"/>
    </row>
    <row r="805" spans="1:1" ht="13" customHeight="1">
      <c r="A805" s="1"/>
    </row>
    <row r="806" spans="1:1" ht="13" customHeight="1">
      <c r="A806" s="1"/>
    </row>
    <row r="807" spans="1:1" ht="13" customHeight="1">
      <c r="A807" s="1"/>
    </row>
    <row r="808" spans="1:1" ht="13" customHeight="1">
      <c r="A808" s="1"/>
    </row>
    <row r="809" spans="1:1" ht="13" customHeight="1">
      <c r="A809" s="1"/>
    </row>
    <row r="810" spans="1:1" ht="13" customHeight="1">
      <c r="A810" s="1"/>
    </row>
    <row r="811" spans="1:1" ht="13" customHeight="1">
      <c r="A811" s="1"/>
    </row>
    <row r="812" spans="1:1" ht="13" customHeight="1">
      <c r="A812" s="1"/>
    </row>
    <row r="813" spans="1:1" ht="13" customHeight="1">
      <c r="A813" s="1"/>
    </row>
    <row r="814" spans="1:1" ht="13" customHeight="1">
      <c r="A814" s="1"/>
    </row>
    <row r="815" spans="1:1" ht="13" customHeight="1">
      <c r="A815" s="1"/>
    </row>
    <row r="816" spans="1:1" ht="13" customHeight="1">
      <c r="A816" s="1"/>
    </row>
    <row r="817" spans="1:1" ht="13" customHeight="1">
      <c r="A817" s="1"/>
    </row>
    <row r="818" spans="1:1" ht="13" customHeight="1">
      <c r="A818" s="1"/>
    </row>
    <row r="819" spans="1:1" ht="13" customHeight="1">
      <c r="A819" s="1"/>
    </row>
    <row r="820" spans="1:1" ht="13" customHeight="1">
      <c r="A820" s="1"/>
    </row>
    <row r="821" spans="1:1" ht="13" customHeight="1">
      <c r="A821" s="1"/>
    </row>
    <row r="822" spans="1:1" ht="13" customHeight="1">
      <c r="A822" s="1"/>
    </row>
    <row r="823" spans="1:1" ht="13" customHeight="1">
      <c r="A823" s="1"/>
    </row>
    <row r="824" spans="1:1" ht="13" customHeight="1">
      <c r="A824" s="1"/>
    </row>
    <row r="825" spans="1:1" ht="13" customHeight="1">
      <c r="A825" s="1"/>
    </row>
    <row r="826" spans="1:1" ht="13" customHeight="1">
      <c r="A826" s="1"/>
    </row>
    <row r="827" spans="1:1" ht="13" customHeight="1">
      <c r="A827" s="1"/>
    </row>
    <row r="828" spans="1:1" ht="13" customHeight="1">
      <c r="A828" s="1"/>
    </row>
    <row r="829" spans="1:1" ht="13" customHeight="1">
      <c r="A829" s="1"/>
    </row>
    <row r="830" spans="1:1" ht="13" customHeight="1">
      <c r="A830" s="1"/>
    </row>
    <row r="831" spans="1:1" ht="13" customHeight="1">
      <c r="A831" s="1"/>
    </row>
    <row r="832" spans="1:1" ht="13" customHeight="1">
      <c r="A832" s="1"/>
    </row>
    <row r="833" spans="1:1" ht="13" customHeight="1">
      <c r="A833" s="1"/>
    </row>
    <row r="834" spans="1:1" ht="13" customHeight="1">
      <c r="A834" s="1"/>
    </row>
    <row r="835" spans="1:1" ht="13" customHeight="1">
      <c r="A835" s="1"/>
    </row>
    <row r="836" spans="1:1" ht="13" customHeight="1">
      <c r="A836" s="1"/>
    </row>
    <row r="837" spans="1:1" ht="13" customHeight="1">
      <c r="A837" s="1"/>
    </row>
    <row r="838" spans="1:1" ht="13" customHeight="1">
      <c r="A838" s="1"/>
    </row>
    <row r="839" spans="1:1" ht="13" customHeight="1">
      <c r="A839" s="1"/>
    </row>
    <row r="840" spans="1:1" ht="13" customHeight="1">
      <c r="A840" s="1"/>
    </row>
    <row r="841" spans="1:1" ht="13" customHeight="1">
      <c r="A841" s="1"/>
    </row>
    <row r="842" spans="1:1" ht="13" customHeight="1">
      <c r="A842" s="1"/>
    </row>
    <row r="843" spans="1:1" ht="13" customHeight="1">
      <c r="A843" s="1"/>
    </row>
    <row r="844" spans="1:1" ht="13" customHeight="1">
      <c r="A844" s="1"/>
    </row>
    <row r="845" spans="1:1" ht="13" customHeight="1">
      <c r="A845" s="1"/>
    </row>
    <row r="846" spans="1:1" ht="13" customHeight="1">
      <c r="A846" s="1"/>
    </row>
    <row r="847" spans="1:1" ht="13" customHeight="1">
      <c r="A847" s="1"/>
    </row>
    <row r="848" spans="1:1" ht="13" customHeight="1">
      <c r="A848" s="1"/>
    </row>
    <row r="849" spans="1:1" ht="13" customHeight="1">
      <c r="A849" s="1"/>
    </row>
    <row r="850" spans="1:1" ht="13" customHeight="1">
      <c r="A850" s="1"/>
    </row>
    <row r="851" spans="1:1" ht="13" customHeight="1">
      <c r="A851" s="1"/>
    </row>
    <row r="852" spans="1:1" ht="13" customHeight="1">
      <c r="A852" s="1"/>
    </row>
    <row r="853" spans="1:1" ht="13" customHeight="1">
      <c r="A853" s="1"/>
    </row>
    <row r="854" spans="1:1" ht="13" customHeight="1">
      <c r="A854" s="1"/>
    </row>
    <row r="855" spans="1:1" ht="13" customHeight="1">
      <c r="A855" s="1"/>
    </row>
    <row r="856" spans="1:1" ht="13" customHeight="1">
      <c r="A856" s="1"/>
    </row>
    <row r="857" spans="1:1" ht="13" customHeight="1">
      <c r="A857" s="1"/>
    </row>
    <row r="858" spans="1:1" ht="13" customHeight="1">
      <c r="A858" s="1"/>
    </row>
    <row r="859" spans="1:1" ht="13" customHeight="1">
      <c r="A859" s="1"/>
    </row>
    <row r="860" spans="1:1" ht="13" customHeight="1">
      <c r="A860" s="1"/>
    </row>
    <row r="861" spans="1:1" ht="13" customHeight="1">
      <c r="A861" s="1"/>
    </row>
    <row r="862" spans="1:1" ht="13" customHeight="1">
      <c r="A862" s="1"/>
    </row>
    <row r="863" spans="1:1" ht="13" customHeight="1">
      <c r="A863" s="1"/>
    </row>
    <row r="864" spans="1:1" ht="13" customHeight="1">
      <c r="A864" s="1"/>
    </row>
    <row r="865" spans="1:1" ht="13" customHeight="1">
      <c r="A865" s="1"/>
    </row>
    <row r="866" spans="1:1" ht="13" customHeight="1">
      <c r="A866" s="1"/>
    </row>
    <row r="867" spans="1:1" ht="13" customHeight="1">
      <c r="A867" s="1"/>
    </row>
    <row r="868" spans="1:1" ht="13" customHeight="1">
      <c r="A868" s="1"/>
    </row>
    <row r="869" spans="1:1" ht="13" customHeight="1">
      <c r="A869" s="1"/>
    </row>
    <row r="870" spans="1:1" ht="13" customHeight="1">
      <c r="A870" s="1"/>
    </row>
    <row r="871" spans="1:1" ht="13" customHeight="1">
      <c r="A871" s="1"/>
    </row>
    <row r="872" spans="1:1" ht="13" customHeight="1">
      <c r="A872" s="1"/>
    </row>
    <row r="873" spans="1:1" ht="13" customHeight="1">
      <c r="A873" s="1"/>
    </row>
    <row r="874" spans="1:1" ht="13" customHeight="1">
      <c r="A874" s="1"/>
    </row>
    <row r="875" spans="1:1" ht="13" customHeight="1">
      <c r="A875" s="1"/>
    </row>
    <row r="876" spans="1:1" ht="13" customHeight="1">
      <c r="A876" s="1"/>
    </row>
    <row r="877" spans="1:1" ht="13" customHeight="1">
      <c r="A877" s="1"/>
    </row>
    <row r="878" spans="1:1" ht="13" customHeight="1">
      <c r="A878" s="1"/>
    </row>
    <row r="879" spans="1:1" ht="13" customHeight="1">
      <c r="A879" s="1"/>
    </row>
    <row r="880" spans="1:1" ht="13" customHeight="1">
      <c r="A880" s="1"/>
    </row>
    <row r="881" spans="1:1" ht="13" customHeight="1">
      <c r="A881" s="1"/>
    </row>
    <row r="882" spans="1:1" ht="13" customHeight="1">
      <c r="A882" s="1"/>
    </row>
    <row r="883" spans="1:1" ht="13" customHeight="1">
      <c r="A883" s="1"/>
    </row>
    <row r="884" spans="1:1" ht="13" customHeight="1">
      <c r="A884" s="1"/>
    </row>
    <row r="885" spans="1:1" ht="13" customHeight="1">
      <c r="A885" s="1"/>
    </row>
    <row r="886" spans="1:1" ht="13" customHeight="1">
      <c r="A886" s="1"/>
    </row>
    <row r="887" spans="1:1" ht="13" customHeight="1">
      <c r="A887" s="1"/>
    </row>
    <row r="888" spans="1:1" ht="13" customHeight="1">
      <c r="A888" s="1"/>
    </row>
    <row r="889" spans="1:1" ht="13" customHeight="1">
      <c r="A889" s="1"/>
    </row>
    <row r="890" spans="1:1" ht="13" customHeight="1">
      <c r="A890" s="1"/>
    </row>
    <row r="891" spans="1:1" ht="13" customHeight="1">
      <c r="A891" s="1"/>
    </row>
    <row r="892" spans="1:1" ht="13" customHeight="1">
      <c r="A892" s="1"/>
    </row>
    <row r="893" spans="1:1" ht="13" customHeight="1">
      <c r="A893" s="1"/>
    </row>
    <row r="894" spans="1:1" ht="13" customHeight="1">
      <c r="A894" s="1"/>
    </row>
    <row r="895" spans="1:1" ht="13" customHeight="1">
      <c r="A895" s="1"/>
    </row>
    <row r="896" spans="1:1" ht="13" customHeight="1">
      <c r="A896" s="1"/>
    </row>
    <row r="897" spans="1:1" ht="13" customHeight="1">
      <c r="A897" s="1"/>
    </row>
    <row r="898" spans="1:1" ht="13" customHeight="1">
      <c r="A898" s="1"/>
    </row>
    <row r="899" spans="1:1" ht="13" customHeight="1">
      <c r="A899" s="1"/>
    </row>
    <row r="900" spans="1:1" ht="13" customHeight="1">
      <c r="A900" s="1"/>
    </row>
    <row r="901" spans="1:1" ht="13" customHeight="1">
      <c r="A901" s="1"/>
    </row>
    <row r="902" spans="1:1" ht="13" customHeight="1">
      <c r="A902" s="1"/>
    </row>
    <row r="903" spans="1:1" ht="13" customHeight="1">
      <c r="A903" s="1"/>
    </row>
    <row r="904" spans="1:1" ht="13" customHeight="1">
      <c r="A904" s="1"/>
    </row>
    <row r="905" spans="1:1" ht="13" customHeight="1">
      <c r="A905" s="1"/>
    </row>
    <row r="906" spans="1:1" ht="13" customHeight="1">
      <c r="A906" s="1"/>
    </row>
    <row r="907" spans="1:1" ht="13" customHeight="1">
      <c r="A907" s="1"/>
    </row>
    <row r="908" spans="1:1" ht="13" customHeight="1">
      <c r="A908" s="1"/>
    </row>
    <row r="909" spans="1:1" ht="13" customHeight="1">
      <c r="A909" s="1"/>
    </row>
    <row r="910" spans="1:1" ht="13" customHeight="1">
      <c r="A910" s="1"/>
    </row>
    <row r="911" spans="1:1" ht="13" customHeight="1">
      <c r="A911" s="1"/>
    </row>
    <row r="912" spans="1:1" ht="13" customHeight="1">
      <c r="A912" s="1"/>
    </row>
    <row r="913" spans="1:1" ht="13" customHeight="1">
      <c r="A913" s="1"/>
    </row>
    <row r="914" spans="1:1" ht="13" customHeight="1">
      <c r="A914" s="1"/>
    </row>
    <row r="915" spans="1:1" ht="13" customHeight="1">
      <c r="A915" s="1"/>
    </row>
    <row r="916" spans="1:1" ht="13" customHeight="1">
      <c r="A916" s="1"/>
    </row>
    <row r="917" spans="1:1" ht="13" customHeight="1">
      <c r="A917" s="1"/>
    </row>
    <row r="918" spans="1:1" ht="13" customHeight="1">
      <c r="A918" s="1"/>
    </row>
    <row r="919" spans="1:1" ht="13" customHeight="1">
      <c r="A919" s="1"/>
    </row>
    <row r="920" spans="1:1" ht="13" customHeight="1">
      <c r="A920" s="1"/>
    </row>
    <row r="921" spans="1:1" ht="13" customHeight="1">
      <c r="A921" s="1"/>
    </row>
    <row r="922" spans="1:1" ht="13" customHeight="1">
      <c r="A922" s="1"/>
    </row>
    <row r="923" spans="1:1" ht="13" customHeight="1">
      <c r="A923" s="1"/>
    </row>
    <row r="924" spans="1:1" ht="13" customHeight="1">
      <c r="A924" s="1"/>
    </row>
    <row r="925" spans="1:1" ht="13" customHeight="1">
      <c r="A925" s="1"/>
    </row>
    <row r="926" spans="1:1" ht="13" customHeight="1">
      <c r="A926" s="1"/>
    </row>
    <row r="927" spans="1:1" ht="13" customHeight="1">
      <c r="A927" s="1"/>
    </row>
    <row r="928" spans="1:1" ht="13" customHeight="1">
      <c r="A928" s="1"/>
    </row>
    <row r="929" spans="1:1" ht="13" customHeight="1">
      <c r="A929" s="1"/>
    </row>
    <row r="930" spans="1:1" ht="13" customHeight="1">
      <c r="A930" s="1"/>
    </row>
    <row r="931" spans="1:1" ht="13" customHeight="1">
      <c r="A931" s="1"/>
    </row>
    <row r="932" spans="1:1" ht="13" customHeight="1">
      <c r="A932" s="1"/>
    </row>
    <row r="933" spans="1:1" ht="13" customHeight="1">
      <c r="A933" s="1"/>
    </row>
    <row r="934" spans="1:1" ht="13" customHeight="1">
      <c r="A934" s="1"/>
    </row>
    <row r="935" spans="1:1" ht="13" customHeight="1">
      <c r="A935" s="1"/>
    </row>
    <row r="936" spans="1:1" ht="13" customHeight="1">
      <c r="A936" s="1"/>
    </row>
    <row r="937" spans="1:1" ht="13" customHeight="1">
      <c r="A937" s="1"/>
    </row>
    <row r="938" spans="1:1" ht="13" customHeight="1">
      <c r="A938" s="1"/>
    </row>
    <row r="939" spans="1:1" ht="13" customHeight="1">
      <c r="A939" s="1"/>
    </row>
    <row r="940" spans="1:1" ht="13" customHeight="1">
      <c r="A940" s="1"/>
    </row>
    <row r="941" spans="1:1" ht="13" customHeight="1">
      <c r="A941" s="1"/>
    </row>
    <row r="942" spans="1:1" ht="13" customHeight="1">
      <c r="A942" s="1"/>
    </row>
    <row r="943" spans="1:1" ht="13" customHeight="1">
      <c r="A943" s="1"/>
    </row>
    <row r="944" spans="1:1" ht="13" customHeight="1">
      <c r="A944" s="1"/>
    </row>
    <row r="945" spans="1:1" ht="13" customHeight="1">
      <c r="A945" s="1"/>
    </row>
    <row r="946" spans="1:1" ht="13" customHeight="1">
      <c r="A946" s="1"/>
    </row>
    <row r="947" spans="1:1" ht="13" customHeight="1">
      <c r="A947" s="1"/>
    </row>
    <row r="948" spans="1:1" ht="13" customHeight="1">
      <c r="A948" s="1"/>
    </row>
    <row r="949" spans="1:1" ht="13" customHeight="1">
      <c r="A949" s="1"/>
    </row>
    <row r="950" spans="1:1" ht="13" customHeight="1">
      <c r="A950" s="1"/>
    </row>
    <row r="951" spans="1:1" ht="13" customHeight="1">
      <c r="A951" s="1"/>
    </row>
    <row r="952" spans="1:1" ht="13" customHeight="1">
      <c r="A952" s="1"/>
    </row>
    <row r="953" spans="1:1" ht="13" customHeight="1">
      <c r="A953" s="1"/>
    </row>
    <row r="954" spans="1:1" ht="13" customHeight="1">
      <c r="A954" s="1"/>
    </row>
    <row r="955" spans="1:1" ht="13" customHeight="1">
      <c r="A955" s="1"/>
    </row>
    <row r="956" spans="1:1" ht="13" customHeight="1">
      <c r="A956" s="1"/>
    </row>
    <row r="957" spans="1:1" ht="13" customHeight="1">
      <c r="A957" s="1"/>
    </row>
    <row r="958" spans="1:1" ht="13" customHeight="1">
      <c r="A958" s="1"/>
    </row>
    <row r="959" spans="1:1" ht="13" customHeight="1">
      <c r="A959" s="1"/>
    </row>
    <row r="960" spans="1:1" ht="13" customHeight="1">
      <c r="A960" s="1"/>
    </row>
    <row r="961" spans="1:1" ht="13" customHeight="1">
      <c r="A961" s="1"/>
    </row>
    <row r="962" spans="1:1" ht="13" customHeight="1">
      <c r="A962" s="1"/>
    </row>
    <row r="963" spans="1:1" ht="13" customHeight="1">
      <c r="A963" s="1"/>
    </row>
    <row r="964" spans="1:1" ht="13" customHeight="1">
      <c r="A964" s="1"/>
    </row>
    <row r="965" spans="1:1" ht="13" customHeight="1">
      <c r="A965" s="1"/>
    </row>
    <row r="966" spans="1:1" ht="13" customHeight="1">
      <c r="A966" s="1"/>
    </row>
    <row r="967" spans="1:1" ht="13" customHeight="1">
      <c r="A967" s="1"/>
    </row>
    <row r="968" spans="1:1" ht="13" customHeight="1">
      <c r="A968" s="1"/>
    </row>
    <row r="969" spans="1:1" ht="13" customHeight="1">
      <c r="A969" s="1"/>
    </row>
    <row r="970" spans="1:1" ht="13" customHeight="1">
      <c r="A970" s="1"/>
    </row>
    <row r="971" spans="1:1" ht="13" customHeight="1">
      <c r="A971" s="1"/>
    </row>
    <row r="972" spans="1:1" ht="13" customHeight="1">
      <c r="A972" s="1"/>
    </row>
    <row r="973" spans="1:1" ht="13" customHeight="1">
      <c r="A973" s="1"/>
    </row>
    <row r="974" spans="1:1" ht="13" customHeight="1">
      <c r="A974" s="1"/>
    </row>
    <row r="975" spans="1:1" ht="13" customHeight="1">
      <c r="A975" s="1"/>
    </row>
    <row r="976" spans="1:1" ht="13" customHeight="1">
      <c r="A976" s="1"/>
    </row>
    <row r="977" spans="1:1" ht="13" customHeight="1">
      <c r="A977" s="1"/>
    </row>
    <row r="978" spans="1:1" ht="13" customHeight="1">
      <c r="A978" s="1"/>
    </row>
    <row r="979" spans="1:1" ht="13" customHeight="1">
      <c r="A979" s="1"/>
    </row>
    <row r="980" spans="1:1" ht="13" customHeight="1">
      <c r="A980" s="1"/>
    </row>
    <row r="981" spans="1:1" ht="13" customHeight="1">
      <c r="A981" s="1"/>
    </row>
    <row r="982" spans="1:1" ht="13" customHeight="1">
      <c r="A982" s="1"/>
    </row>
    <row r="983" spans="1:1" ht="13" customHeight="1">
      <c r="A983" s="1"/>
    </row>
    <row r="984" spans="1:1" ht="13" customHeight="1">
      <c r="A984" s="1"/>
    </row>
    <row r="985" spans="1:1" ht="13" customHeight="1">
      <c r="A985" s="1"/>
    </row>
    <row r="986" spans="1:1" ht="13" customHeight="1">
      <c r="A986" s="1"/>
    </row>
    <row r="987" spans="1:1" ht="13" customHeight="1">
      <c r="A987" s="1"/>
    </row>
    <row r="988" spans="1:1" ht="13" customHeight="1">
      <c r="A988" s="1"/>
    </row>
    <row r="989" spans="1:1" ht="13" customHeight="1">
      <c r="A989" s="1"/>
    </row>
    <row r="990" spans="1:1" ht="13" customHeight="1">
      <c r="A990" s="1"/>
    </row>
    <row r="991" spans="1:1" ht="13" customHeight="1">
      <c r="A991" s="1"/>
    </row>
    <row r="992" spans="1:1" ht="13" customHeight="1">
      <c r="A992" s="1"/>
    </row>
    <row r="993" spans="1:1" ht="13" customHeight="1">
      <c r="A993" s="1"/>
    </row>
    <row r="994" spans="1:1" ht="13" customHeight="1">
      <c r="A994" s="1"/>
    </row>
    <row r="995" spans="1:1" ht="13" customHeight="1">
      <c r="A995" s="1"/>
    </row>
    <row r="996" spans="1:1" ht="13" customHeight="1">
      <c r="A996" s="1"/>
    </row>
    <row r="997" spans="1:1" ht="13" customHeight="1">
      <c r="A997" s="1"/>
    </row>
    <row r="998" spans="1:1" ht="13" customHeight="1">
      <c r="A998" s="1"/>
    </row>
    <row r="999" spans="1:1" ht="13" customHeight="1">
      <c r="A999" s="1"/>
    </row>
    <row r="1000" spans="1:1" ht="13" customHeight="1">
      <c r="A1000" s="1"/>
    </row>
    <row r="1001" spans="1:1" ht="13" customHeight="1">
      <c r="A1001" s="1"/>
    </row>
    <row r="1002" spans="1:1" ht="13" customHeight="1">
      <c r="A100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151</vt:i4>
      </vt:variant>
    </vt:vector>
  </HeadingPairs>
  <TitlesOfParts>
    <vt:vector size="151" baseType="lpstr">
      <vt:lpstr>names</vt:lpstr>
      <vt:lpstr>espn</vt:lpstr>
      <vt:lpstr>pass_compare</vt:lpstr>
      <vt:lpstr>rush__comp</vt:lpstr>
      <vt:lpstr>rec-comp</vt:lpstr>
      <vt:lpstr>rec_compare (2)</vt:lpstr>
      <vt:lpstr>nba compare reb</vt:lpstr>
      <vt:lpstr>nba compare ast</vt:lpstr>
      <vt:lpstr>temp_qb</vt:lpstr>
      <vt:lpstr>temp_rb</vt:lpstr>
      <vt:lpstr>temp_wr</vt:lpstr>
      <vt:lpstr>BUF Matt Barkley</vt:lpstr>
      <vt:lpstr>CHI Mike Davis</vt:lpstr>
      <vt:lpstr>DAL Devin Smith</vt:lpstr>
      <vt:lpstr>DAL Alfred Morris</vt:lpstr>
      <vt:lpstr>DEN Brandon Allen</vt:lpstr>
      <vt:lpstr>DET Jeff Driskel</vt:lpstr>
      <vt:lpstr>DET C.J. Anderson</vt:lpstr>
      <vt:lpstr>GB Dexter Williams</vt:lpstr>
      <vt:lpstr>IND Devin Funchess</vt:lpstr>
      <vt:lpstr>IND Brian Hoyer</vt:lpstr>
      <vt:lpstr>JAC James O'Shaughnessy</vt:lpstr>
      <vt:lpstr>JAC Josh Oliver</vt:lpstr>
      <vt:lpstr>JAC Geoff Swaim</vt:lpstr>
      <vt:lpstr>JAC Alfred Blue</vt:lpstr>
      <vt:lpstr>KC Matt Moore</vt:lpstr>
      <vt:lpstr>KC Darwin Thompson</vt:lpstr>
      <vt:lpstr>LAC Dontrelle Inman</vt:lpstr>
      <vt:lpstr>MIA Josh Rosen</vt:lpstr>
      <vt:lpstr>MIN Chad Beebe</vt:lpstr>
      <vt:lpstr>NE Matt LaCosse</vt:lpstr>
      <vt:lpstr>NYJ Luke Falk</vt:lpstr>
      <vt:lpstr>NYJ Trevor Siemian</vt:lpstr>
      <vt:lpstr>NYJ Quincy Enunwa</vt:lpstr>
      <vt:lpstr>OAK JJ Nelson</vt:lpstr>
      <vt:lpstr>OAK Trevor Davis</vt:lpstr>
      <vt:lpstr>OAK Keelan Doss</vt:lpstr>
      <vt:lpstr>PIT Mason Rudolph</vt:lpstr>
      <vt:lpstr>SEA Jaron Brown</vt:lpstr>
      <vt:lpstr>SEA Luke Wilson</vt:lpstr>
      <vt:lpstr>SEA C.J. Prosise</vt:lpstr>
      <vt:lpstr>TEN Marcus Mariota</vt:lpstr>
      <vt:lpstr>WAS Case Keenum</vt:lpstr>
      <vt:lpstr>Bal Lamar Jackson</vt:lpstr>
      <vt:lpstr>Bal Mark Andrews</vt:lpstr>
      <vt:lpstr>Bal Mark Ingram II</vt:lpstr>
      <vt:lpstr>Bal Marquise Brown</vt:lpstr>
      <vt:lpstr>Bal J.K. Dobbins</vt:lpstr>
      <vt:lpstr>Bal Miles Boykin</vt:lpstr>
      <vt:lpstr>Bal Willie Snead IV</vt:lpstr>
      <vt:lpstr>Bal Gus Edwards</vt:lpstr>
      <vt:lpstr>Bal Nick Boyle</vt:lpstr>
      <vt:lpstr>Bal Devin Duvernay</vt:lpstr>
      <vt:lpstr>Buf Josh Allen</vt:lpstr>
      <vt:lpstr>Buf Stefon Diggs</vt:lpstr>
      <vt:lpstr>Buf Devin Singletary</vt:lpstr>
      <vt:lpstr>Buf Zack Moss</vt:lpstr>
      <vt:lpstr>Buf Gabriel Davis</vt:lpstr>
      <vt:lpstr>Buf John Brown</vt:lpstr>
      <vt:lpstr>Buf Cole Beasley</vt:lpstr>
      <vt:lpstr>Buf Dawson Knox</vt:lpstr>
      <vt:lpstr>Buf Tyler Kroft</vt:lpstr>
      <vt:lpstr>Chi Mitchell Trubisky</vt:lpstr>
      <vt:lpstr>Chi Allen Robinson II</vt:lpstr>
      <vt:lpstr>Chi David Montgomery</vt:lpstr>
      <vt:lpstr>Chi Nick Foles</vt:lpstr>
      <vt:lpstr>Chi Darnell Mooney</vt:lpstr>
      <vt:lpstr>Chi Tarik Cohen</vt:lpstr>
      <vt:lpstr>Chi Anthony Miller</vt:lpstr>
      <vt:lpstr>Chi Jimmy Graham</vt:lpstr>
      <vt:lpstr>Chi Ted Ginn Jr.</vt:lpstr>
      <vt:lpstr>Chi Cole Kmet</vt:lpstr>
      <vt:lpstr>Cle Baker Mayfield</vt:lpstr>
      <vt:lpstr>Cle Nick Chubb</vt:lpstr>
      <vt:lpstr>Cle Odell Beckham Jr.</vt:lpstr>
      <vt:lpstr>Cle Jarvis Landry</vt:lpstr>
      <vt:lpstr>Cle Kareem Hunt</vt:lpstr>
      <vt:lpstr>Cle Donovan Peoples-Jones</vt:lpstr>
      <vt:lpstr>Cle Austin Hooper</vt:lpstr>
      <vt:lpstr>Cle David Njoku</vt:lpstr>
      <vt:lpstr>Cle Rashard Higgins</vt:lpstr>
      <vt:lpstr>GB Aaron Rodgers</vt:lpstr>
      <vt:lpstr>GB Aaron Jones</vt:lpstr>
      <vt:lpstr>GB Davante Adams</vt:lpstr>
      <vt:lpstr>GB Allen Lazard</vt:lpstr>
      <vt:lpstr>GB Jamaal Williams</vt:lpstr>
      <vt:lpstr>GB Marquez Valdes-Scantling</vt:lpstr>
      <vt:lpstr>GB Robert Tonyan</vt:lpstr>
      <vt:lpstr>GB AJ Dillon</vt:lpstr>
      <vt:lpstr>GB Jace Sternberger</vt:lpstr>
      <vt:lpstr>GB Equanimeous St. Brown</vt:lpstr>
      <vt:lpstr>KC Patrick Mahomes</vt:lpstr>
      <vt:lpstr>KC Travis Kelce</vt:lpstr>
      <vt:lpstr>KC Tyreek Hill</vt:lpstr>
      <vt:lpstr>KC Clyde Edwards-Helaire</vt:lpstr>
      <vt:lpstr>KC Sammy Watkins</vt:lpstr>
      <vt:lpstr>KC Darrel Williams</vt:lpstr>
      <vt:lpstr>KC Le'Veon Bell</vt:lpstr>
      <vt:lpstr>KC Mecole Hardman</vt:lpstr>
      <vt:lpstr>KC Demarcus Robinson</vt:lpstr>
      <vt:lpstr>LAR Jared Goff</vt:lpstr>
      <vt:lpstr>LAR Cooper Kupp</vt:lpstr>
      <vt:lpstr>LAR Cam Akers</vt:lpstr>
      <vt:lpstr>LAR Robert Woods</vt:lpstr>
      <vt:lpstr>LAR Tyler Higbee</vt:lpstr>
      <vt:lpstr>LAR Malcolm Brown</vt:lpstr>
      <vt:lpstr>LAR Van Jefferson</vt:lpstr>
      <vt:lpstr>LAR Gerald Everett</vt:lpstr>
      <vt:lpstr>LAR Darrell Henderson Jr.</vt:lpstr>
      <vt:lpstr>LAR Josh Reynolds</vt:lpstr>
      <vt:lpstr>NO Drew Brees</vt:lpstr>
      <vt:lpstr>NO Taysom Hill</vt:lpstr>
      <vt:lpstr>NO Alvin Kamara</vt:lpstr>
      <vt:lpstr>NO Michael Thomas</vt:lpstr>
      <vt:lpstr>NO Jared Cook</vt:lpstr>
      <vt:lpstr>NO Emmanuel Sanders</vt:lpstr>
      <vt:lpstr>NO Latavius Murray</vt:lpstr>
      <vt:lpstr>NO Adam Trautman</vt:lpstr>
      <vt:lpstr>NO Marquez Callaway</vt:lpstr>
      <vt:lpstr>NO Tre'Quan Smith</vt:lpstr>
      <vt:lpstr>NO Josh Hill</vt:lpstr>
      <vt:lpstr>Pit Ben Roethlisberger</vt:lpstr>
      <vt:lpstr>Pit James Conner</vt:lpstr>
      <vt:lpstr>Pit JuJu Smith-Schuster</vt:lpstr>
      <vt:lpstr>Pit Diontae Johnson</vt:lpstr>
      <vt:lpstr>Pit Eric Ebron</vt:lpstr>
      <vt:lpstr>Pit James Washington</vt:lpstr>
      <vt:lpstr>Pit Chase Claypool</vt:lpstr>
      <vt:lpstr>Pit Benny Snell Jr.</vt:lpstr>
      <vt:lpstr>Pit Vance McDonald</vt:lpstr>
      <vt:lpstr>Pit Jaylen Samuels</vt:lpstr>
      <vt:lpstr>Sea Russell Wilson</vt:lpstr>
      <vt:lpstr>Sea Chris Carson</vt:lpstr>
      <vt:lpstr>Sea Tyler Lockett</vt:lpstr>
      <vt:lpstr>Sea DK Metcalf</vt:lpstr>
      <vt:lpstr>Sea Phillip Dorsett II</vt:lpstr>
      <vt:lpstr>Sea Will Dissly</vt:lpstr>
      <vt:lpstr>Sea Carlos Hyde</vt:lpstr>
      <vt:lpstr>Sea Greg Olsen</vt:lpstr>
      <vt:lpstr>Sea David Moore</vt:lpstr>
      <vt:lpstr>TB Tom Brady</vt:lpstr>
      <vt:lpstr>TB Chris Godwin</vt:lpstr>
      <vt:lpstr>TB Mike Evans</vt:lpstr>
      <vt:lpstr>TB Ronald Jones II</vt:lpstr>
      <vt:lpstr>TB Rob Gronkowski</vt:lpstr>
      <vt:lpstr>TB Antonio Brown</vt:lpstr>
      <vt:lpstr>TB Leonard Fournette</vt:lpstr>
      <vt:lpstr>TB Scotty Miller</vt:lpstr>
      <vt:lpstr>TB LeSean McCoy</vt:lpstr>
      <vt:lpstr>TB O.J. Howard</vt:lpstr>
      <vt:lpstr>TB Justin Watson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ilya gershkovich</cp:lastModifiedBy>
  <dcterms:created xsi:type="dcterms:W3CDTF">2019-05-10T01:40:43Z</dcterms:created>
  <dcterms:modified xsi:type="dcterms:W3CDTF">2021-02-12T03:14:30Z</dcterms:modified>
</cp:coreProperties>
</file>