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ichStyles.xml" ContentType="application/vnd.ms-excel.richstyles+xml"/>
  <Override PartName="/xl/richData/rdsupportingpropertybagstructure.xml" ContentType="application/vnd.ms-excel.rdsupportingpropertybagstructure+xml"/>
  <Override PartName="/xl/richData/rdsupportingpropertybag.xml" ContentType="application/vnd.ms-excel.rdsupportingpropertybag+xml"/>
  <Override PartName="/xl/richData/rdRichValueTypes.xml" ContentType="application/vnd.ms-excel.rdrichvaluetype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harts/chart1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2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3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4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publishItems="1"/>
  <mc:AlternateContent xmlns:mc="http://schemas.openxmlformats.org/markup-compatibility/2006">
    <mc:Choice Requires="x15">
      <x15ac:absPath xmlns:x15ac="http://schemas.microsoft.com/office/spreadsheetml/2010/11/ac" url="C:\Users\user\iCloudDrive\DATA ANALYTICAL\BUSINESS INTELLIGENCE - MAVEN ANALYTICS\EXCEL PROJECTS\US LABOR STATISTICS PROJECT\"/>
    </mc:Choice>
  </mc:AlternateContent>
  <xr:revisionPtr revIDLastSave="0" documentId="13_ncr:1_{C597543B-8742-4E54-BF1F-CC2ACB3006B5}" xr6:coauthVersionLast="47" xr6:coauthVersionMax="47" xr10:uidLastSave="{00000000-0000-0000-0000-000000000000}"/>
  <bookViews>
    <workbookView xWindow="-120" yWindow="-120" windowWidth="20730" windowHeight="11040" activeTab="2" xr2:uid="{DB438AB8-0F60-4224-9C67-97043B861F24}"/>
  </bookViews>
  <sheets>
    <sheet name="Data" sheetId="1" r:id="rId1"/>
    <sheet name="Data Prep" sheetId="2" r:id="rId2"/>
    <sheet name="Dashboard" sheetId="3" r:id="rId3"/>
  </sheets>
  <definedNames>
    <definedName name="_xlnm._FilterDatabase" localSheetId="0" hidden="1">Data!$A$1:$F$1919</definedName>
    <definedName name="_xlnm._FilterDatabase" localSheetId="1" hidden="1">'Data Prep'!$A$2:$A$12</definedName>
    <definedName name="_xlchart.v5.0" hidden="1">'Data Prep'!$O$2</definedName>
    <definedName name="_xlchart.v5.1" hidden="1">'Data Prep'!$O$3:$O$49</definedName>
    <definedName name="_xlchart.v5.2" hidden="1">'Data Prep'!$T$2</definedName>
    <definedName name="_xlchart.v5.3" hidden="1">'Data Prep'!$T$3:$T$49</definedName>
    <definedName name="Z_948164EF_B902_4A6C_8E3C_A935061C5153_.wvu.FilterData" localSheetId="0" hidden="1">Data!$A$1:$F$1919</definedName>
    <definedName name="Z_A1F01C08_243B_48FC_94A8_F102AEB1706D_.wvu.FilterData" localSheetId="0" hidden="1">Data!$A$1:$F$1919</definedName>
  </definedNames>
  <calcPr calcId="191029"/>
  <customWorkbookViews>
    <customWorkbookView name="ShowAllWorksheets" guid="{A1F01C08-243B-48FC-94A8-F102AEB1706D}" maximized="1" xWindow="-8" yWindow="-8" windowWidth="1936" windowHeight="1056" activeSheetId="8" showFormulaBar="0"/>
    <customWorkbookView name="Dashboard" guid="{948164EF-B902-4A6C-8E3C-A935061C5153}" maximized="1" xWindow="-8" yWindow="-8" windowWidth="1936" windowHeight="1056" activeSheetId="8" showFormulaBar="0"/>
  </customWorkbookView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18" i="2" l="1"/>
  <c r="T2" i="2" s="1"/>
  <c r="L3" i="2"/>
  <c r="M3" i="2"/>
  <c r="B6" i="3" a="1"/>
  <c r="B6" i="3" s="1"/>
  <c r="B3" i="2" s="1"/>
  <c r="S7" i="2" s="1"/>
  <c r="I9" i="2"/>
  <c r="I4" i="2"/>
  <c r="I8" i="2"/>
  <c r="I11" i="2"/>
  <c r="I6" i="2"/>
  <c r="I7" i="2"/>
  <c r="I12" i="2"/>
  <c r="I10" i="2"/>
  <c r="I3" i="2"/>
  <c r="I5" i="2"/>
  <c r="E8" i="2"/>
  <c r="E6" i="2"/>
  <c r="E11" i="2"/>
  <c r="E12" i="2"/>
  <c r="E3" i="2"/>
  <c r="E9" i="2"/>
  <c r="E7" i="2"/>
  <c r="E4" i="2"/>
  <c r="E5" i="2"/>
  <c r="E10" i="2"/>
  <c r="F11" i="2" l="1"/>
  <c r="F7" i="2"/>
  <c r="F10" i="2"/>
  <c r="F6" i="2"/>
  <c r="F3" i="2"/>
  <c r="F9" i="2"/>
  <c r="F5" i="2"/>
  <c r="F12" i="2"/>
  <c r="F8" i="2"/>
  <c r="F4" i="2"/>
  <c r="P49" i="2"/>
  <c r="R49" i="2" s="1"/>
  <c r="P33" i="2"/>
  <c r="R33" i="2" s="1"/>
  <c r="P17" i="2"/>
  <c r="R17" i="2" s="1"/>
  <c r="S49" i="2"/>
  <c r="S33" i="2"/>
  <c r="S9" i="2"/>
  <c r="H16" i="2"/>
  <c r="P46" i="2"/>
  <c r="R46" i="2" s="1"/>
  <c r="P22" i="2"/>
  <c r="R22" i="2" s="1"/>
  <c r="P6" i="2"/>
  <c r="R6" i="2" s="1"/>
  <c r="S38" i="2"/>
  <c r="S22" i="2"/>
  <c r="S14" i="2"/>
  <c r="L6" i="2"/>
  <c r="P45" i="2"/>
  <c r="R45" i="2" s="1"/>
  <c r="P29" i="2"/>
  <c r="R29" i="2" s="1"/>
  <c r="P5" i="2"/>
  <c r="R5" i="2" s="1"/>
  <c r="S21" i="2"/>
  <c r="S13" i="2"/>
  <c r="S5" i="2"/>
  <c r="L4" i="2"/>
  <c r="P41" i="2"/>
  <c r="R41" i="2" s="1"/>
  <c r="P25" i="2"/>
  <c r="R25" i="2" s="1"/>
  <c r="P9" i="2"/>
  <c r="R9" i="2" s="1"/>
  <c r="S41" i="2"/>
  <c r="S25" i="2"/>
  <c r="S17" i="2"/>
  <c r="M6" i="2"/>
  <c r="P38" i="2"/>
  <c r="R38" i="2" s="1"/>
  <c r="P30" i="2"/>
  <c r="R30" i="2" s="1"/>
  <c r="P14" i="2"/>
  <c r="R14" i="2" s="1"/>
  <c r="S46" i="2"/>
  <c r="S30" i="2"/>
  <c r="S6" i="2"/>
  <c r="M5" i="2"/>
  <c r="P37" i="2"/>
  <c r="R37" i="2" s="1"/>
  <c r="P21" i="2"/>
  <c r="R21" i="2" s="1"/>
  <c r="P13" i="2"/>
  <c r="R13" i="2" s="1"/>
  <c r="S45" i="2"/>
  <c r="S37" i="2"/>
  <c r="S29" i="2"/>
  <c r="L5" i="2"/>
  <c r="P50" i="2"/>
  <c r="R50" i="2" s="1"/>
  <c r="P42" i="2"/>
  <c r="R42" i="2" s="1"/>
  <c r="P34" i="2"/>
  <c r="R34" i="2" s="1"/>
  <c r="P26" i="2"/>
  <c r="R26" i="2" s="1"/>
  <c r="P18" i="2"/>
  <c r="R18" i="2" s="1"/>
  <c r="P10" i="2"/>
  <c r="R10" i="2" s="1"/>
  <c r="S50" i="2"/>
  <c r="S42" i="2"/>
  <c r="S34" i="2"/>
  <c r="S26" i="2"/>
  <c r="S18" i="2"/>
  <c r="S10" i="2"/>
  <c r="M4" i="2"/>
  <c r="P48" i="2"/>
  <c r="R48" i="2" s="1"/>
  <c r="P44" i="2"/>
  <c r="R44" i="2" s="1"/>
  <c r="P40" i="2"/>
  <c r="R40" i="2" s="1"/>
  <c r="P36" i="2"/>
  <c r="R36" i="2" s="1"/>
  <c r="P32" i="2"/>
  <c r="R32" i="2" s="1"/>
  <c r="P28" i="2"/>
  <c r="R28" i="2" s="1"/>
  <c r="P24" i="2"/>
  <c r="R24" i="2" s="1"/>
  <c r="P20" i="2"/>
  <c r="R20" i="2" s="1"/>
  <c r="P16" i="2"/>
  <c r="R16" i="2" s="1"/>
  <c r="P12" i="2"/>
  <c r="R12" i="2" s="1"/>
  <c r="P8" i="2"/>
  <c r="R8" i="2" s="1"/>
  <c r="P4" i="2"/>
  <c r="R4" i="2" s="1"/>
  <c r="S48" i="2"/>
  <c r="S44" i="2"/>
  <c r="S40" i="2"/>
  <c r="S36" i="2"/>
  <c r="S32" i="2"/>
  <c r="S28" i="2"/>
  <c r="S24" i="2"/>
  <c r="T24" i="2" s="1"/>
  <c r="S20" i="2"/>
  <c r="S16" i="2"/>
  <c r="S12" i="2"/>
  <c r="S8" i="2"/>
  <c r="S4" i="2"/>
  <c r="P3" i="2"/>
  <c r="R3" i="2" s="1"/>
  <c r="P47" i="2"/>
  <c r="R47" i="2" s="1"/>
  <c r="P43" i="2"/>
  <c r="R43" i="2" s="1"/>
  <c r="P39" i="2"/>
  <c r="R39" i="2" s="1"/>
  <c r="P35" i="2"/>
  <c r="R35" i="2" s="1"/>
  <c r="P31" i="2"/>
  <c r="R31" i="2" s="1"/>
  <c r="P27" i="2"/>
  <c r="R27" i="2" s="1"/>
  <c r="P23" i="2"/>
  <c r="R23" i="2" s="1"/>
  <c r="P19" i="2"/>
  <c r="R19" i="2" s="1"/>
  <c r="P15" i="2"/>
  <c r="R15" i="2" s="1"/>
  <c r="P11" i="2"/>
  <c r="R11" i="2" s="1"/>
  <c r="P7" i="2"/>
  <c r="R7" i="2" s="1"/>
  <c r="T7" i="2" s="1"/>
  <c r="S3" i="2"/>
  <c r="S47" i="2"/>
  <c r="S43" i="2"/>
  <c r="S39" i="2"/>
  <c r="S35" i="2"/>
  <c r="S31" i="2"/>
  <c r="S27" i="2"/>
  <c r="T27" i="2" s="1"/>
  <c r="S23" i="2"/>
  <c r="S19" i="2"/>
  <c r="S15" i="2"/>
  <c r="S11" i="2"/>
  <c r="I16" i="2"/>
  <c r="T38" i="2" l="1"/>
  <c r="T5" i="2"/>
  <c r="T13" i="2"/>
  <c r="T26" i="2"/>
  <c r="T34" i="2"/>
  <c r="T22" i="2"/>
  <c r="T49" i="2"/>
  <c r="T33" i="2"/>
  <c r="T40" i="2"/>
  <c r="T3" i="2"/>
  <c r="T6" i="2"/>
  <c r="T10" i="2"/>
  <c r="T42" i="2"/>
  <c r="T9" i="2"/>
  <c r="T8" i="2"/>
  <c r="T28" i="2"/>
  <c r="T21" i="2"/>
  <c r="T15" i="2"/>
  <c r="T31" i="2"/>
  <c r="T47" i="2"/>
  <c r="T4" i="2"/>
  <c r="T20" i="2"/>
  <c r="T36" i="2"/>
  <c r="T50" i="2"/>
  <c r="T14" i="2"/>
  <c r="T25" i="2"/>
  <c r="T45" i="2"/>
  <c r="T17" i="2"/>
  <c r="I17" i="2"/>
  <c r="I19" i="2" s="1"/>
  <c r="T30" i="2"/>
  <c r="T41" i="2"/>
  <c r="T23" i="2"/>
  <c r="T12" i="2"/>
  <c r="T11" i="2"/>
  <c r="T16" i="2"/>
  <c r="T48" i="2"/>
  <c r="T29" i="2"/>
  <c r="T46" i="2"/>
  <c r="T18" i="2"/>
  <c r="T39" i="2"/>
  <c r="T43" i="2"/>
  <c r="T32" i="2"/>
  <c r="T37" i="2"/>
  <c r="T19" i="2"/>
  <c r="T35" i="2"/>
  <c r="T44" i="2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RICHVALUE" minSupportedVersion="120000" copy="1" pasteAll="1" pasteValues="1" merge="1" splitFirst="1" rowColShift="1" clearFormats="1" clearComments="1" assign="1" coerce="1"/>
    <metadataType name="XLDAPR" minSupportedVersion="120000" copy="1" pasteAll="1" pasteValues="1" merge="1" splitFirst="1" rowColShift="1" clearFormats="1" clearComments="1" assign="1" coerce="1" cellMeta="1"/>
  </metadataTypes>
  <futureMetadata name="XLRICHVALUE" count="48">
    <bk>
      <extLst>
        <ext uri="{3e2802c4-a4d2-4d8b-9148-e3be6c30e623}">
          <xlrd:rvb i="0"/>
        </ext>
      </extLst>
    </bk>
    <bk>
      <extLst>
        <ext uri="{3e2802c4-a4d2-4d8b-9148-e3be6c30e623}">
          <xlrd:rvb i="1"/>
        </ext>
      </extLst>
    </bk>
    <bk>
      <extLst>
        <ext uri="{3e2802c4-a4d2-4d8b-9148-e3be6c30e623}">
          <xlrd:rvb i="2"/>
        </ext>
      </extLst>
    </bk>
    <bk>
      <extLst>
        <ext uri="{3e2802c4-a4d2-4d8b-9148-e3be6c30e623}">
          <xlrd:rvb i="3"/>
        </ext>
      </extLst>
    </bk>
    <bk>
      <extLst>
        <ext uri="{3e2802c4-a4d2-4d8b-9148-e3be6c30e623}">
          <xlrd:rvb i="4"/>
        </ext>
      </extLst>
    </bk>
    <bk>
      <extLst>
        <ext uri="{3e2802c4-a4d2-4d8b-9148-e3be6c30e623}">
          <xlrd:rvb i="5"/>
        </ext>
      </extLst>
    </bk>
    <bk>
      <extLst>
        <ext uri="{3e2802c4-a4d2-4d8b-9148-e3be6c30e623}">
          <xlrd:rvb i="6"/>
        </ext>
      </extLst>
    </bk>
    <bk>
      <extLst>
        <ext uri="{3e2802c4-a4d2-4d8b-9148-e3be6c30e623}">
          <xlrd:rvb i="7"/>
        </ext>
      </extLst>
    </bk>
    <bk>
      <extLst>
        <ext uri="{3e2802c4-a4d2-4d8b-9148-e3be6c30e623}">
          <xlrd:rvb i="8"/>
        </ext>
      </extLst>
    </bk>
    <bk>
      <extLst>
        <ext uri="{3e2802c4-a4d2-4d8b-9148-e3be6c30e623}">
          <xlrd:rvb i="9"/>
        </ext>
      </extLst>
    </bk>
    <bk>
      <extLst>
        <ext uri="{3e2802c4-a4d2-4d8b-9148-e3be6c30e623}">
          <xlrd:rvb i="10"/>
        </ext>
      </extLst>
    </bk>
    <bk>
      <extLst>
        <ext uri="{3e2802c4-a4d2-4d8b-9148-e3be6c30e623}">
          <xlrd:rvb i="11"/>
        </ext>
      </extLst>
    </bk>
    <bk>
      <extLst>
        <ext uri="{3e2802c4-a4d2-4d8b-9148-e3be6c30e623}">
          <xlrd:rvb i="12"/>
        </ext>
      </extLst>
    </bk>
    <bk>
      <extLst>
        <ext uri="{3e2802c4-a4d2-4d8b-9148-e3be6c30e623}">
          <xlrd:rvb i="13"/>
        </ext>
      </extLst>
    </bk>
    <bk>
      <extLst>
        <ext uri="{3e2802c4-a4d2-4d8b-9148-e3be6c30e623}">
          <xlrd:rvb i="14"/>
        </ext>
      </extLst>
    </bk>
    <bk>
      <extLst>
        <ext uri="{3e2802c4-a4d2-4d8b-9148-e3be6c30e623}">
          <xlrd:rvb i="15"/>
        </ext>
      </extLst>
    </bk>
    <bk>
      <extLst>
        <ext uri="{3e2802c4-a4d2-4d8b-9148-e3be6c30e623}">
          <xlrd:rvb i="16"/>
        </ext>
      </extLst>
    </bk>
    <bk>
      <extLst>
        <ext uri="{3e2802c4-a4d2-4d8b-9148-e3be6c30e623}">
          <xlrd:rvb i="17"/>
        </ext>
      </extLst>
    </bk>
    <bk>
      <extLst>
        <ext uri="{3e2802c4-a4d2-4d8b-9148-e3be6c30e623}">
          <xlrd:rvb i="18"/>
        </ext>
      </extLst>
    </bk>
    <bk>
      <extLst>
        <ext uri="{3e2802c4-a4d2-4d8b-9148-e3be6c30e623}">
          <xlrd:rvb i="19"/>
        </ext>
      </extLst>
    </bk>
    <bk>
      <extLst>
        <ext uri="{3e2802c4-a4d2-4d8b-9148-e3be6c30e623}">
          <xlrd:rvb i="20"/>
        </ext>
      </extLst>
    </bk>
    <bk>
      <extLst>
        <ext uri="{3e2802c4-a4d2-4d8b-9148-e3be6c30e623}">
          <xlrd:rvb i="21"/>
        </ext>
      </extLst>
    </bk>
    <bk>
      <extLst>
        <ext uri="{3e2802c4-a4d2-4d8b-9148-e3be6c30e623}">
          <xlrd:rvb i="22"/>
        </ext>
      </extLst>
    </bk>
    <bk>
      <extLst>
        <ext uri="{3e2802c4-a4d2-4d8b-9148-e3be6c30e623}">
          <xlrd:rvb i="23"/>
        </ext>
      </extLst>
    </bk>
    <bk>
      <extLst>
        <ext uri="{3e2802c4-a4d2-4d8b-9148-e3be6c30e623}">
          <xlrd:rvb i="24"/>
        </ext>
      </extLst>
    </bk>
    <bk>
      <extLst>
        <ext uri="{3e2802c4-a4d2-4d8b-9148-e3be6c30e623}">
          <xlrd:rvb i="25"/>
        </ext>
      </extLst>
    </bk>
    <bk>
      <extLst>
        <ext uri="{3e2802c4-a4d2-4d8b-9148-e3be6c30e623}">
          <xlrd:rvb i="26"/>
        </ext>
      </extLst>
    </bk>
    <bk>
      <extLst>
        <ext uri="{3e2802c4-a4d2-4d8b-9148-e3be6c30e623}">
          <xlrd:rvb i="27"/>
        </ext>
      </extLst>
    </bk>
    <bk>
      <extLst>
        <ext uri="{3e2802c4-a4d2-4d8b-9148-e3be6c30e623}">
          <xlrd:rvb i="28"/>
        </ext>
      </extLst>
    </bk>
    <bk>
      <extLst>
        <ext uri="{3e2802c4-a4d2-4d8b-9148-e3be6c30e623}">
          <xlrd:rvb i="29"/>
        </ext>
      </extLst>
    </bk>
    <bk>
      <extLst>
        <ext uri="{3e2802c4-a4d2-4d8b-9148-e3be6c30e623}">
          <xlrd:rvb i="30"/>
        </ext>
      </extLst>
    </bk>
    <bk>
      <extLst>
        <ext uri="{3e2802c4-a4d2-4d8b-9148-e3be6c30e623}">
          <xlrd:rvb i="31"/>
        </ext>
      </extLst>
    </bk>
    <bk>
      <extLst>
        <ext uri="{3e2802c4-a4d2-4d8b-9148-e3be6c30e623}">
          <xlrd:rvb i="32"/>
        </ext>
      </extLst>
    </bk>
    <bk>
      <extLst>
        <ext uri="{3e2802c4-a4d2-4d8b-9148-e3be6c30e623}">
          <xlrd:rvb i="33"/>
        </ext>
      </extLst>
    </bk>
    <bk>
      <extLst>
        <ext uri="{3e2802c4-a4d2-4d8b-9148-e3be6c30e623}">
          <xlrd:rvb i="34"/>
        </ext>
      </extLst>
    </bk>
    <bk>
      <extLst>
        <ext uri="{3e2802c4-a4d2-4d8b-9148-e3be6c30e623}">
          <xlrd:rvb i="35"/>
        </ext>
      </extLst>
    </bk>
    <bk>
      <extLst>
        <ext uri="{3e2802c4-a4d2-4d8b-9148-e3be6c30e623}">
          <xlrd:rvb i="36"/>
        </ext>
      </extLst>
    </bk>
    <bk>
      <extLst>
        <ext uri="{3e2802c4-a4d2-4d8b-9148-e3be6c30e623}">
          <xlrd:rvb i="37"/>
        </ext>
      </extLst>
    </bk>
    <bk>
      <extLst>
        <ext uri="{3e2802c4-a4d2-4d8b-9148-e3be6c30e623}">
          <xlrd:rvb i="38"/>
        </ext>
      </extLst>
    </bk>
    <bk>
      <extLst>
        <ext uri="{3e2802c4-a4d2-4d8b-9148-e3be6c30e623}">
          <xlrd:rvb i="39"/>
        </ext>
      </extLst>
    </bk>
    <bk>
      <extLst>
        <ext uri="{3e2802c4-a4d2-4d8b-9148-e3be6c30e623}">
          <xlrd:rvb i="40"/>
        </ext>
      </extLst>
    </bk>
    <bk>
      <extLst>
        <ext uri="{3e2802c4-a4d2-4d8b-9148-e3be6c30e623}">
          <xlrd:rvb i="41"/>
        </ext>
      </extLst>
    </bk>
    <bk>
      <extLst>
        <ext uri="{3e2802c4-a4d2-4d8b-9148-e3be6c30e623}">
          <xlrd:rvb i="42"/>
        </ext>
      </extLst>
    </bk>
    <bk>
      <extLst>
        <ext uri="{3e2802c4-a4d2-4d8b-9148-e3be6c30e623}">
          <xlrd:rvb i="43"/>
        </ext>
      </extLst>
    </bk>
    <bk>
      <extLst>
        <ext uri="{3e2802c4-a4d2-4d8b-9148-e3be6c30e623}">
          <xlrd:rvb i="44"/>
        </ext>
      </extLst>
    </bk>
    <bk>
      <extLst>
        <ext uri="{3e2802c4-a4d2-4d8b-9148-e3be6c30e623}">
          <xlrd:rvb i="45"/>
        </ext>
      </extLst>
    </bk>
    <bk>
      <extLst>
        <ext uri="{3e2802c4-a4d2-4d8b-9148-e3be6c30e623}">
          <xlrd:rvb i="46"/>
        </ext>
      </extLst>
    </bk>
    <bk>
      <extLst>
        <ext uri="{3e2802c4-a4d2-4d8b-9148-e3be6c30e623}">
          <xlrd:rvb i="47"/>
        </ext>
      </extLst>
    </bk>
  </futureMetadata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2" v="0"/>
    </bk>
  </cellMetadata>
  <valueMetadata count="48">
    <bk>
      <rc t="1" v="0"/>
    </bk>
    <bk>
      <rc t="1" v="1"/>
    </bk>
    <bk>
      <rc t="1" v="2"/>
    </bk>
    <bk>
      <rc t="1" v="3"/>
    </bk>
    <bk>
      <rc t="1" v="4"/>
    </bk>
    <bk>
      <rc t="1" v="5"/>
    </bk>
    <bk>
      <rc t="1" v="6"/>
    </bk>
    <bk>
      <rc t="1" v="7"/>
    </bk>
    <bk>
      <rc t="1" v="8"/>
    </bk>
    <bk>
      <rc t="1" v="9"/>
    </bk>
    <bk>
      <rc t="1" v="10"/>
    </bk>
    <bk>
      <rc t="1" v="11"/>
    </bk>
    <bk>
      <rc t="1" v="12"/>
    </bk>
    <bk>
      <rc t="1" v="13"/>
    </bk>
    <bk>
      <rc t="1" v="14"/>
    </bk>
    <bk>
      <rc t="1" v="15"/>
    </bk>
    <bk>
      <rc t="1" v="16"/>
    </bk>
    <bk>
      <rc t="1" v="17"/>
    </bk>
    <bk>
      <rc t="1" v="18"/>
    </bk>
    <bk>
      <rc t="1" v="19"/>
    </bk>
    <bk>
      <rc t="1" v="20"/>
    </bk>
    <bk>
      <rc t="1" v="21"/>
    </bk>
    <bk>
      <rc t="1" v="22"/>
    </bk>
    <bk>
      <rc t="1" v="23"/>
    </bk>
    <bk>
      <rc t="1" v="24"/>
    </bk>
    <bk>
      <rc t="1" v="25"/>
    </bk>
    <bk>
      <rc t="1" v="26"/>
    </bk>
    <bk>
      <rc t="1" v="27"/>
    </bk>
    <bk>
      <rc t="1" v="28"/>
    </bk>
    <bk>
      <rc t="1" v="29"/>
    </bk>
    <bk>
      <rc t="1" v="30"/>
    </bk>
    <bk>
      <rc t="1" v="31"/>
    </bk>
    <bk>
      <rc t="1" v="32"/>
    </bk>
    <bk>
      <rc t="1" v="33"/>
    </bk>
    <bk>
      <rc t="1" v="34"/>
    </bk>
    <bk>
      <rc t="1" v="35"/>
    </bk>
    <bk>
      <rc t="1" v="36"/>
    </bk>
    <bk>
      <rc t="1" v="37"/>
    </bk>
    <bk>
      <rc t="1" v="38"/>
    </bk>
    <bk>
      <rc t="1" v="39"/>
    </bk>
    <bk>
      <rc t="1" v="40"/>
    </bk>
    <bk>
      <rc t="1" v="41"/>
    </bk>
    <bk>
      <rc t="1" v="42"/>
    </bk>
    <bk>
      <rc t="1" v="43"/>
    </bk>
    <bk>
      <rc t="1" v="44"/>
    </bk>
    <bk>
      <rc t="1" v="45"/>
    </bk>
    <bk>
      <rc t="1" v="46"/>
    </bk>
    <bk>
      <rc t="1" v="47"/>
    </bk>
  </valueMetadata>
</metadata>
</file>

<file path=xl/sharedStrings.xml><?xml version="1.0" encoding="utf-8"?>
<sst xmlns="http://schemas.openxmlformats.org/spreadsheetml/2006/main" count="3949" uniqueCount="81">
  <si>
    <t>State</t>
  </si>
  <si>
    <t>Alabama</t>
  </si>
  <si>
    <t>Arizona</t>
  </si>
  <si>
    <t>Arkansas</t>
  </si>
  <si>
    <t>California</t>
  </si>
  <si>
    <t>Colorado</t>
  </si>
  <si>
    <t>Connecticut</t>
  </si>
  <si>
    <t>Delaware</t>
  </si>
  <si>
    <t>Florida</t>
  </si>
  <si>
    <t>Georgia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</si>
  <si>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</si>
  <si>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</si>
  <si>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</si>
  <si>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</si>
  <si>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</si>
  <si>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</si>
  <si>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</si>
  <si>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</si>
  <si>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</si>
  <si>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</si>
  <si>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</si>
  <si>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</si>
  <si>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</si>
  <si>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</si>
  <si>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</si>
  <si>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</si>
  <si>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</si>
  <si>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</si>
  <si>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</si>
  <si>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</si>
  <si>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</si>
  <si>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</si>
  <si>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</si>
  <si>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</si>
  <si>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</si>
  <si>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</si>
  <si>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</si>
  <si>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</si>
  <si>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</si>
  <si>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</si>
  <si>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</si>
  <si>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</si>
  <si>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</si>
  <si>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</si>
  <si>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</si>
  <si>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</si>
  <si>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</si>
  <si>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</si>
  <si>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</si>
  <si>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Industry</t>
  </si>
  <si>
    <t>Year</t>
  </si>
  <si>
    <t>Construction</t>
  </si>
  <si>
    <t>Manufacturing</t>
  </si>
  <si>
    <t>Information</t>
  </si>
  <si>
    <t>Trade &amp; Transportation</t>
  </si>
  <si>
    <t>Natural Resources</t>
  </si>
  <si>
    <t>Finance</t>
  </si>
  <si>
    <t>Business Services</t>
  </si>
  <si>
    <t>Education &amp; Health</t>
  </si>
  <si>
    <t>Leisure &amp; Hospitality</t>
  </si>
  <si>
    <t>Other Services</t>
  </si>
  <si>
    <t>Establishments</t>
  </si>
  <si>
    <t>Employees</t>
  </si>
  <si>
    <t>Avg Annual Wage</t>
  </si>
  <si>
    <t>Selection</t>
  </si>
  <si>
    <t>DATE FILTER</t>
  </si>
  <si>
    <t>Current Year:</t>
  </si>
  <si>
    <t>AVG WAGE BY INDUSTRY</t>
  </si>
  <si>
    <t>INDUSTRY FILTER</t>
  </si>
  <si>
    <t>EMPLOYEES BY INDUSTRY</t>
  </si>
  <si>
    <t>Others</t>
  </si>
  <si>
    <t>EMPLOYEES BY INDUSTRY(CLEAN)</t>
  </si>
  <si>
    <t>Avg Wage Employees</t>
  </si>
  <si>
    <t>WAGE &amp; EMPLOYEE TRENDS</t>
  </si>
  <si>
    <t>Avg Wage</t>
  </si>
  <si>
    <t>Population</t>
  </si>
  <si>
    <t>Employees per 1000 Capita</t>
  </si>
  <si>
    <t>MAP FILTER</t>
  </si>
  <si>
    <t>Metric:</t>
  </si>
  <si>
    <t>Average Wages</t>
  </si>
  <si>
    <t>Percentage: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</si>
</sst>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9">
    <numFmt numFmtId="43" formatCode="_-* #,##0.00_-;\-* #,##0.00_-;_-* &quot;-&quot;??_-;_-@_-"/>
    <numFmt numFmtId="164" formatCode="&quot;$&quot;#,##0"/>
    <numFmt numFmtId="165" formatCode="_-[$$-409]* #,##0_ ;_-[$$-409]* \-#,##0\ ;_-[$$-409]* &quot;-&quot;_ ;_-@_ "/>
    <numFmt numFmtId="166" formatCode="#,##0_ ;\-#,##0\ "/>
    <numFmt numFmtId="167" formatCode="_-* #,##0_-;\-* #,##0_-;_-* &quot;-&quot;??_-;_-@_-"/>
    <numFmt numFmtId="168" formatCode="_-[$$-409]* #,##0_ ;_-[$$-409]* \-#,##0\ ;_-[$$-409]* &quot;-&quot;??_ ;_-@_ "/>
    <numFmt numFmtId="169" formatCode="[$$-409]#,##0"/>
    <numFmt numFmtId="170" formatCode="#,##0;\$#,##0"/>
    <numFmt numFmtId="171" formatCode=";;;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sz val="8"/>
      <color rgb="FF000000"/>
      <name val="Segoe UI"/>
      <family val="2"/>
    </font>
  </fonts>
  <fills count="7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43" fontId="3" fillId="0" borderId="0" applyFont="0" applyFill="0" applyBorder="0" applyAlignment="0" applyProtection="0"/>
    <xf numFmtId="9" fontId="3" fillId="0" borderId="0" applyFont="0" applyFill="0" applyBorder="0" applyAlignment="0" applyProtection="0"/>
  </cellStyleXfs>
  <cellXfs count="20">
    <xf numFmtId="0" fontId="0" fillId="0" borderId="0" xfId="0"/>
    <xf numFmtId="3" fontId="0" fillId="0" borderId="0" xfId="0" applyNumberFormat="1"/>
    <xf numFmtId="164" fontId="0" fillId="0" borderId="0" xfId="0" applyNumberFormat="1"/>
    <xf numFmtId="0" fontId="1" fillId="2" borderId="0" xfId="0" applyFont="1" applyFill="1"/>
    <xf numFmtId="0" fontId="1" fillId="0" borderId="0" xfId="0" applyFont="1" applyAlignment="1">
      <alignment horizontal="right"/>
    </xf>
    <xf numFmtId="0" fontId="0" fillId="0" borderId="0" xfId="0" applyAlignment="1">
      <alignment horizontal="left"/>
    </xf>
    <xf numFmtId="0" fontId="2" fillId="3" borderId="0" xfId="0" applyFont="1" applyFill="1" applyAlignment="1">
      <alignment horizontal="centerContinuous" vertical="center"/>
    </xf>
    <xf numFmtId="165" fontId="0" fillId="0" borderId="0" xfId="0" applyNumberFormat="1"/>
    <xf numFmtId="166" fontId="0" fillId="0" borderId="0" xfId="0" applyNumberFormat="1"/>
    <xf numFmtId="0" fontId="2" fillId="4" borderId="0" xfId="0" applyFont="1" applyFill="1" applyAlignment="1">
      <alignment horizontal="centerContinuous" vertical="center"/>
    </xf>
    <xf numFmtId="0" fontId="2" fillId="4" borderId="0" xfId="0" applyFont="1" applyFill="1" applyAlignment="1">
      <alignment horizontal="centerContinuous"/>
    </xf>
    <xf numFmtId="167" fontId="0" fillId="0" borderId="0" xfId="1" applyNumberFormat="1" applyFont="1"/>
    <xf numFmtId="167" fontId="0" fillId="0" borderId="0" xfId="0" applyNumberFormat="1"/>
    <xf numFmtId="0" fontId="1" fillId="5" borderId="0" xfId="0" applyFont="1" applyFill="1"/>
    <xf numFmtId="168" fontId="0" fillId="0" borderId="0" xfId="0" applyNumberFormat="1"/>
    <xf numFmtId="169" fontId="0" fillId="0" borderId="0" xfId="0" applyNumberFormat="1"/>
    <xf numFmtId="170" fontId="0" fillId="0" borderId="0" xfId="1" applyNumberFormat="1" applyFont="1"/>
    <xf numFmtId="9" fontId="0" fillId="0" borderId="0" xfId="2" applyFont="1" applyAlignment="1">
      <alignment horizontal="left"/>
    </xf>
    <xf numFmtId="0" fontId="4" fillId="6" borderId="0" xfId="0" applyFont="1" applyFill="1" applyAlignment="1">
      <alignment horizontal="center" vertical="center"/>
    </xf>
    <xf numFmtId="171" fontId="0" fillId="0" borderId="0" xfId="0" applyNumberFormat="1" applyProtection="1">
      <protection locked="0"/>
    </xf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colors>
    <mruColors>
      <color rgb="FF269999"/>
      <color rgb="FFB2DBD5"/>
      <color rgb="FFEE0000"/>
      <color rgb="FFFF745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" Target="richData/rdrichvalue.xml"/><Relationship Id="rId13" Type="http://schemas.microsoft.com/office/2017/06/relationships/rdRichValueTypes" Target="richData/rdRichValueTypes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12" Type="http://schemas.microsoft.com/office/2017/06/relationships/rdSupportingPropertyBag" Target="richData/rdsupportingpropertybag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11" Type="http://schemas.microsoft.com/office/2017/06/relationships/rdSupportingPropertyBagStructure" Target="richData/rdsupportingpropertybagstructure.xml"/><Relationship Id="rId5" Type="http://schemas.openxmlformats.org/officeDocument/2006/relationships/styles" Target="styles.xml"/><Relationship Id="rId10" Type="http://schemas.microsoft.com/office/2017/06/relationships/richStyles" Target="richData/richStyles.xml"/><Relationship Id="rId4" Type="http://schemas.openxmlformats.org/officeDocument/2006/relationships/theme" Target="theme/theme1.xml"/><Relationship Id="rId9" Type="http://schemas.microsoft.com/office/2017/06/relationships/rdRichValueStructure" Target="richData/rdrichvaluestructure.xml"/><Relationship Id="rId1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4.7173976899097005E-2"/>
          <c:y val="1.5441108810318863E-2"/>
          <c:w val="0.53218984811014147"/>
          <c:h val="0.86715693509769032"/>
        </c:manualLayout>
      </c:layout>
      <c:doughnutChart>
        <c:varyColors val="1"/>
        <c:ser>
          <c:idx val="0"/>
          <c:order val="0"/>
          <c:spPr>
            <a:ln>
              <a:noFill/>
            </a:ln>
          </c:spPr>
          <c:dPt>
            <c:idx val="0"/>
            <c:bubble3D val="0"/>
            <c:spPr>
              <a:solidFill>
                <a:srgbClr val="FFC000"/>
              </a:soli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7C85-4743-877E-A3BC296BEBF5}"/>
              </c:ext>
            </c:extLst>
          </c:dPt>
          <c:dPt>
            <c:idx val="1"/>
            <c:bubble3D val="0"/>
            <c:spPr>
              <a:solidFill>
                <a:schemeClr val="bg1">
                  <a:lumMod val="65000"/>
                </a:schemeClr>
              </a:soli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7C85-4743-877E-A3BC296BEBF5}"/>
              </c:ext>
            </c:extLst>
          </c:dPt>
          <c:dLbls>
            <c:dLbl>
              <c:idx val="1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7C85-4743-877E-A3BC296BEBF5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1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'Data Prep'!$H$16:$H$17</c:f>
              <c:strCache>
                <c:ptCount val="2"/>
                <c:pt idx="0">
                  <c:v>Manufacturing</c:v>
                </c:pt>
                <c:pt idx="1">
                  <c:v>Others</c:v>
                </c:pt>
              </c:strCache>
            </c:strRef>
          </c:cat>
          <c:val>
            <c:numRef>
              <c:f>'Data Prep'!$I$16:$I$17</c:f>
              <c:numCache>
                <c:formatCode>_-* #,##0_-;\-* #,##0_-;_-* "-"??_-;_-@_-</c:formatCode>
                <c:ptCount val="2"/>
                <c:pt idx="0">
                  <c:v>12058694</c:v>
                </c:pt>
                <c:pt idx="1">
                  <c:v>104590645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7C85-4743-877E-A3BC296BEBF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50"/>
      </c:doughnutChart>
      <c:spPr>
        <a:noFill/>
        <a:ln>
          <a:noFill/>
        </a:ln>
        <a:effectLst>
          <a:outerShdw blurRad="50800" dist="50800" dir="5400000" sx="7000" sy="7000" algn="ctr" rotWithShape="0">
            <a:srgbClr val="000000">
              <a:alpha val="43137"/>
            </a:srgbClr>
          </a:outerShdw>
        </a:effectLst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bar"/>
        <c:grouping val="clustered"/>
        <c:varyColors val="0"/>
        <c:ser>
          <c:idx val="1"/>
          <c:order val="0"/>
          <c:tx>
            <c:strRef>
              <c:f>'Data Prep'!$F$2</c:f>
              <c:strCache>
                <c:ptCount val="1"/>
                <c:pt idx="0">
                  <c:v>Selection</c:v>
                </c:pt>
              </c:strCache>
            </c:strRef>
          </c:tx>
          <c:spPr>
            <a:solidFill>
              <a:srgbClr val="002060"/>
            </a:solidFill>
            <a:ln>
              <a:noFill/>
            </a:ln>
            <a:effectLst/>
          </c:spPr>
          <c:invertIfNegative val="0"/>
          <c:cat>
            <c:strRef>
              <c:f>'Data Prep'!$D$3:$D$12</c:f>
              <c:strCache>
                <c:ptCount val="10"/>
                <c:pt idx="0">
                  <c:v>Leisure &amp; Hospitality</c:v>
                </c:pt>
                <c:pt idx="1">
                  <c:v>Other Services</c:v>
                </c:pt>
                <c:pt idx="2">
                  <c:v>Trade &amp; Transportation</c:v>
                </c:pt>
                <c:pt idx="3">
                  <c:v>Education &amp; Health</c:v>
                </c:pt>
                <c:pt idx="4">
                  <c:v>Natural Resources</c:v>
                </c:pt>
                <c:pt idx="5">
                  <c:v>Construction</c:v>
                </c:pt>
                <c:pt idx="6">
                  <c:v>Manufacturing</c:v>
                </c:pt>
                <c:pt idx="7">
                  <c:v>Business Services</c:v>
                </c:pt>
                <c:pt idx="8">
                  <c:v>Finance</c:v>
                </c:pt>
                <c:pt idx="9">
                  <c:v>Information</c:v>
                </c:pt>
              </c:strCache>
            </c:strRef>
          </c:cat>
          <c:val>
            <c:numRef>
              <c:f>'Data Prep'!$F$3:$F$12</c:f>
              <c:numCache>
                <c:formatCode>_-[$$-409]* #,##0_ ;_-[$$-409]* \-#,##0\ ;_-[$$-409]* "-"_ ;_-@_ 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68427.875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0CA-4535-BF05-3D143B868828}"/>
            </c:ext>
          </c:extLst>
        </c:ser>
        <c:ser>
          <c:idx val="0"/>
          <c:order val="1"/>
          <c:tx>
            <c:strRef>
              <c:f>'Data Prep'!$E$2</c:f>
              <c:strCache>
                <c:ptCount val="1"/>
                <c:pt idx="0">
                  <c:v>Avg Annual Wage</c:v>
                </c:pt>
              </c:strCache>
            </c:strRef>
          </c:tx>
          <c:spPr>
            <a:solidFill>
              <a:schemeClr val="bg1">
                <a:lumMod val="65000"/>
              </a:schemeClr>
            </a:solidFill>
            <a:ln>
              <a:noFill/>
            </a:ln>
            <a:effectLst/>
          </c:spPr>
          <c:invertIfNegative val="0"/>
          <c:cat>
            <c:strRef>
              <c:f>'Data Prep'!$D$3:$D$12</c:f>
              <c:strCache>
                <c:ptCount val="10"/>
                <c:pt idx="0">
                  <c:v>Leisure &amp; Hospitality</c:v>
                </c:pt>
                <c:pt idx="1">
                  <c:v>Other Services</c:v>
                </c:pt>
                <c:pt idx="2">
                  <c:v>Trade &amp; Transportation</c:v>
                </c:pt>
                <c:pt idx="3">
                  <c:v>Education &amp; Health</c:v>
                </c:pt>
                <c:pt idx="4">
                  <c:v>Natural Resources</c:v>
                </c:pt>
                <c:pt idx="5">
                  <c:v>Construction</c:v>
                </c:pt>
                <c:pt idx="6">
                  <c:v>Manufacturing</c:v>
                </c:pt>
                <c:pt idx="7">
                  <c:v>Business Services</c:v>
                </c:pt>
                <c:pt idx="8">
                  <c:v>Finance</c:v>
                </c:pt>
                <c:pt idx="9">
                  <c:v>Information</c:v>
                </c:pt>
              </c:strCache>
            </c:strRef>
          </c:cat>
          <c:val>
            <c:numRef>
              <c:f>'Data Prep'!$E$3:$E$12</c:f>
              <c:numCache>
                <c:formatCode>_-[$$-409]* #,##0_ ;_-[$$-409]* \-#,##0\ ;_-[$$-409]* "-"_ ;_-@_ </c:formatCode>
                <c:ptCount val="10"/>
                <c:pt idx="0">
                  <c:v>23286.416666666668</c:v>
                </c:pt>
                <c:pt idx="1">
                  <c:v>40790.1875</c:v>
                </c:pt>
                <c:pt idx="2">
                  <c:v>49366.8125</c:v>
                </c:pt>
                <c:pt idx="3">
                  <c:v>53607.208333333336</c:v>
                </c:pt>
                <c:pt idx="4">
                  <c:v>55605.9375</c:v>
                </c:pt>
                <c:pt idx="5">
                  <c:v>63896.895833333336</c:v>
                </c:pt>
                <c:pt idx="6">
                  <c:v>68427.875</c:v>
                </c:pt>
                <c:pt idx="7">
                  <c:v>74713.0625</c:v>
                </c:pt>
                <c:pt idx="8">
                  <c:v>90040.666666666672</c:v>
                </c:pt>
                <c:pt idx="9">
                  <c:v>93586.333333333328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50CA-4535-BF05-3D143B868828}"/>
            </c:ext>
          </c:extLst>
        </c:ser>
        <c:ser>
          <c:idx val="2"/>
          <c:order val="2"/>
          <c:tx>
            <c:strRef>
              <c:f>'Data Prep'!$F$2</c:f>
              <c:strCache>
                <c:ptCount val="1"/>
                <c:pt idx="0">
                  <c:v>Selection</c:v>
                </c:pt>
              </c:strCache>
            </c:strRef>
          </c:tx>
          <c:spPr>
            <a:solidFill>
              <a:srgbClr val="002060"/>
            </a:solidFill>
            <a:ln>
              <a:noFill/>
            </a:ln>
            <a:effectLst/>
          </c:spPr>
          <c:invertIfNegative val="0"/>
          <c:dLbls>
            <c:numFmt formatCode="_-[$$-409]* #,##0,&quot;K&quot;;;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'Data Prep'!$F$3:$F$12</c:f>
              <c:numCache>
                <c:formatCode>_-[$$-409]* #,##0_ ;_-[$$-409]* \-#,##0\ ;_-[$$-409]* "-"_ ;_-@_ 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68427.875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50CA-4535-BF05-3D143B86882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85"/>
        <c:overlap val="100"/>
        <c:axId val="1903647568"/>
        <c:axId val="1903649008"/>
      </c:barChart>
      <c:catAx>
        <c:axId val="1903647568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03649008"/>
        <c:crosses val="autoZero"/>
        <c:auto val="1"/>
        <c:lblAlgn val="ctr"/>
        <c:lblOffset val="100"/>
        <c:noMultiLvlLbl val="0"/>
      </c:catAx>
      <c:valAx>
        <c:axId val="1903649008"/>
        <c:scaling>
          <c:orientation val="minMax"/>
        </c:scaling>
        <c:delete val="0"/>
        <c:axPos val="b"/>
        <c:numFmt formatCode="_-[$$-409]* #,##0,&quot;K&quot;" sourceLinked="0"/>
        <c:majorTickMark val="out"/>
        <c:minorTickMark val="none"/>
        <c:tickLblPos val="nextTo"/>
        <c:spPr>
          <a:noFill/>
          <a:ln>
            <a:solidFill>
              <a:schemeClr val="accent6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0364756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1"/>
          <c:order val="0"/>
          <c:tx>
            <c:strRef>
              <c:f>'Data Prep'!$L$2</c:f>
              <c:strCache>
                <c:ptCount val="1"/>
                <c:pt idx="0">
                  <c:v>Avg Wage</c:v>
                </c:pt>
              </c:strCache>
            </c:strRef>
          </c:tx>
          <c:spPr>
            <a:ln w="28575" cap="rnd">
              <a:solidFill>
                <a:srgbClr val="002060">
                  <a:alpha val="97000"/>
                </a:srgbClr>
              </a:solidFill>
              <a:round/>
            </a:ln>
            <a:effectLst>
              <a:outerShdw blurRad="50800" dist="50800" dir="12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5"/>
            <c:spPr>
              <a:solidFill>
                <a:srgbClr val="002060"/>
              </a:solidFill>
              <a:ln w="9525">
                <a:solidFill>
                  <a:srgbClr val="002060"/>
                </a:solidFill>
              </a:ln>
              <a:effectLst/>
            </c:spPr>
          </c:marker>
          <c:dLbls>
            <c:numFmt formatCode="_-[$$-409]* #,##0,&quot;K&quot;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5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'Data Prep'!$K$3:$K$6</c:f>
              <c:numCache>
                <c:formatCode>General</c:formatCode>
                <c:ptCount val="4"/>
                <c:pt idx="0">
                  <c:v>2017</c:v>
                </c:pt>
                <c:pt idx="1">
                  <c:v>2018</c:v>
                </c:pt>
                <c:pt idx="2">
                  <c:v>2019</c:v>
                </c:pt>
                <c:pt idx="3">
                  <c:v>2020</c:v>
                </c:pt>
              </c:numCache>
            </c:numRef>
          </c:cat>
          <c:val>
            <c:numRef>
              <c:f>'Data Prep'!$L$3:$L$6</c:f>
              <c:numCache>
                <c:formatCode>_-[$$-409]* #,##0_ ;_-[$$-409]* \-#,##0\ ;_-[$$-409]* "-"??_ ;_-@_ </c:formatCode>
                <c:ptCount val="4"/>
                <c:pt idx="0">
                  <c:v>62625.291666666664</c:v>
                </c:pt>
                <c:pt idx="1">
                  <c:v>64166.541666666664</c:v>
                </c:pt>
                <c:pt idx="2">
                  <c:v>65480.25</c:v>
                </c:pt>
                <c:pt idx="3">
                  <c:v>68427.875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D03-4B1E-9FEA-3F2753771F8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430315040"/>
        <c:axId val="1430316960"/>
      </c:lineChart>
      <c:catAx>
        <c:axId val="1430315040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1430316960"/>
        <c:crosses val="autoZero"/>
        <c:auto val="1"/>
        <c:lblAlgn val="ctr"/>
        <c:lblOffset val="100"/>
        <c:noMultiLvlLbl val="0"/>
      </c:catAx>
      <c:valAx>
        <c:axId val="1430316960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Average  Wages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;;;" sourceLinked="0"/>
        <c:majorTickMark val="none"/>
        <c:minorTickMark val="none"/>
        <c:tickLblPos val="low"/>
        <c:spPr>
          <a:noFill/>
          <a:ln>
            <a:solidFill>
              <a:schemeClr val="bg1">
                <a:lumMod val="75000"/>
              </a:schemeClr>
            </a:solidFill>
            <a:prstDash val="solid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3031504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20072489132932619"/>
          <c:y val="6.4814814814814811E-2"/>
          <c:w val="0.72735255969574464"/>
          <c:h val="0.814876786235054"/>
        </c:manualLayout>
      </c:layout>
      <c:barChart>
        <c:barDir val="col"/>
        <c:grouping val="clustered"/>
        <c:varyColors val="0"/>
        <c:ser>
          <c:idx val="2"/>
          <c:order val="0"/>
          <c:tx>
            <c:strRef>
              <c:f>'Data Prep'!$M$2</c:f>
              <c:strCache>
                <c:ptCount val="1"/>
                <c:pt idx="0">
                  <c:v>Avg Wage Employees</c:v>
                </c:pt>
              </c:strCache>
            </c:strRef>
          </c:tx>
          <c:spPr>
            <a:solidFill>
              <a:srgbClr val="FFC000"/>
            </a:solidFill>
            <a:ln>
              <a:solidFill>
                <a:srgbClr val="FFC000"/>
              </a:solidFill>
            </a:ln>
            <a:effectLst/>
          </c:spPr>
          <c:invertIfNegative val="0"/>
          <c:dLbls>
            <c:numFmt formatCode="#,##0..00,,&quot;M&quot;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5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'Data Prep'!$K$3:$K$6</c:f>
              <c:numCache>
                <c:formatCode>General</c:formatCode>
                <c:ptCount val="4"/>
                <c:pt idx="0">
                  <c:v>2017</c:v>
                </c:pt>
                <c:pt idx="1">
                  <c:v>2018</c:v>
                </c:pt>
                <c:pt idx="2">
                  <c:v>2019</c:v>
                </c:pt>
                <c:pt idx="3">
                  <c:v>2020</c:v>
                </c:pt>
              </c:numCache>
            </c:numRef>
          </c:cat>
          <c:val>
            <c:numRef>
              <c:f>'Data Prep'!$M$3:$M$6</c:f>
              <c:numCache>
                <c:formatCode>_-* #,##0_-;\-* #,##0_-;_-* "-"??_-;_-@_-</c:formatCode>
                <c:ptCount val="4"/>
                <c:pt idx="0">
                  <c:v>12378010</c:v>
                </c:pt>
                <c:pt idx="1">
                  <c:v>12619732</c:v>
                </c:pt>
                <c:pt idx="2">
                  <c:v>12747753</c:v>
                </c:pt>
                <c:pt idx="3">
                  <c:v>12058694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C45-4CE2-A045-08F92BD0E41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85"/>
        <c:axId val="1430315040"/>
        <c:axId val="1430316960"/>
      </c:barChart>
      <c:catAx>
        <c:axId val="14303150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30316960"/>
        <c:crosses val="autoZero"/>
        <c:auto val="1"/>
        <c:lblAlgn val="ctr"/>
        <c:lblOffset val="100"/>
        <c:noMultiLvlLbl val="0"/>
      </c:catAx>
      <c:valAx>
        <c:axId val="1430316960"/>
        <c:scaling>
          <c:orientation val="minMax"/>
          <c:max val="30000000"/>
          <c:min val="0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Total Employees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;;;" sourceLinked="0"/>
        <c:majorTickMark val="none"/>
        <c:minorTickMark val="none"/>
        <c:tickLblPos val="nextTo"/>
        <c:spPr>
          <a:noFill/>
          <a:ln>
            <a:solidFill>
              <a:schemeClr val="bg1">
                <a:lumMod val="75000"/>
              </a:schemeClr>
            </a:solidFill>
            <a:extLst>
              <a:ext uri="{C807C97D-BFC1-408E-A445-0C87EB9F89A2}">
                <ask:lineSketchStyleProps xmlns:ask="http://schemas.microsoft.com/office/drawing/2018/sketchyshapes">
                  <ask:type>
                    <ask:lineSketchNone/>
                  </ask:type>
                </ask:lineSketchStyleProps>
              </a:ext>
            </a:extLst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3031504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_xlchart.v5.1</cx:f>
        <cx:nf>_xlchart.v5.0</cx:nf>
      </cx:strDim>
      <cx:numDim type="colorVal">
        <cx:f>_xlchart.v5.3</cx:f>
        <cx:nf>_xlchart.v5.2</cx:nf>
      </cx:numDim>
    </cx:data>
  </cx:chartData>
  <cx:chart>
    <cx:plotArea>
      <cx:plotAreaRegion>
        <cx:series layoutId="regionMap" uniqueId="{E8016704-292E-4441-8A9A-50AC588B52EA}">
          <cx:tx>
            <cx:txData>
              <cx:f>_xlchart.v5.2</cx:f>
              <cx:v>Employees per 1000 Capita</cx:v>
            </cx:txData>
          </cx:tx>
          <cx:spPr>
            <a:ln>
              <a:solidFill>
                <a:srgbClr val="002060">
                  <a:alpha val="96000"/>
                </a:srgbClr>
              </a:solidFill>
            </a:ln>
          </cx:spPr>
          <cx:dataId val="0"/>
          <cx:layoutPr>
            <cx:geography cultureLanguage="en-US" cultureRegion="AL" attribution="Powered by Bing">
              <cx:geoCache provider="{E9337A44-BEBE-4D9F-B70C-5C5E7DAFC167}">
                <cx:binary>1H1pc9w4su1fcfjzoxogAAKYmL4RA5K1arNWq78wypJMgPu+/fqX2twypzzWjdGLF6rusKNVlaok
DjLz5MHS/7wd/nGb3O+qT0OaZPU/boc/P+umKf7xxx/1rb5Pd/VBam6rvM6/Nwe3efpH/v27ub3/
467a9SYL/7ARpn/c6l3V3A+f/+ef8NvC+/wwv901Js++tPfVeHZft0lT/4f39r71aXeXmswzdVOZ
2wb/+flfye7bLt19/nSfNaYZL8bi/s/PP33o86c/5r/q3772UwKeNe0d2BL7gDsOtR0k0eOLfP6U
5Fn4/LYlnANBESE2suXT6+W7j3cp2L/BoUd3dnd31X1dwwM9/v3K8Cfv4eeHnz/d5m3WPAxaCOP3
5+fLzDT3d5/Om11zX3/+ZOrcffqAmz88wuX54zP/8fOw/88/Zz+AUZj95BUy8yH73Vv/BoybJ3m1
u8tfRucdkBEHUgrGELWfkME/I4MRO2CUC+IAZE/T4QmSt7iyH5O/LWeguCcfEpR/VWbKs/eMFnpg
S2LbAtOnYOAzTDA+gGhi0mHOI2iA2Wto3uDQfmR+GM6A+ddfHxSYeJfVOwjmd8tj9EBAuCCC2RMy
4mdkpH1AicSMMfEUTezlu5/zWPV7j34FzYvlHJuzD4mNd5/s+l11/zI+75DJ5AFCgjs2ecZG/owN
ZwfUEQ4lGCB8eM2weYtH+7H523KGjed/SGwu7rMMquj9e4LDoMBDbQcEngZ/FjhAAAglNqMvBMF+
mRhPgfMml/aj88p0Bs/F8YeEx90l5nteZeY9Sw4/gMF3HImfCdqcBmB54GBuc4mea9LP+LzNp/0A
vbadIeT+60MidLQz2TsGD2UQHA8F/yWzzfiAIw9s7GCK+DM29GdwfuvOflyezWaQHH3MnObmkNNu
G3PbNi+D89+XHIoPGGeYEcL2kmcObQ8RwONs9vKlL+T5Td7sx+WnR5mh4158yIBZQFtj7t4xn9ni
gEnGsE1mLEAAQxOcUFuQJ8hmbc0bPNmPyg/DGSKLj9lpnlT3YZ69zNp3CBVyIIkA/kWcJwIwwwXb
6ABYM8YEKs/rZub3juzH48VuBsfJx6TLy/u8Ct+14NsHDoXUJPiz4jKrKYIcUEoJp+i5k5nFyRsc
2o/LD8MZMMuPWepPgSvXY9Lt3pWOUQR9JrCx57FHCILitV7G+YEgQkjO0Q86/Tpo3urVfoh+tp7h
dPoxcVrf7fQ7ymaUHhAhEbcp/gHAa4AwpgcOk4SDrvZzPvutI/sxeTabgbH2PmS5X+f97mVU3qG0
2AfAfB3GKf1R0l9jIcnBAz1zMHp+33n57icy9jtvfgHI4zPM8figwZEkJsvNOwplkMAwxAYFYXlv
fAh5gCmQASb+FmteJ7D1Gzz6BS4/LOfYfEwidrSrxmSX3b3M2f8+XghI/szm0EzOiopzwBEG5Vk+
t5Gzkv8WT/Zj8rflDJOjD5q/sjuze1fFXx6A8iJBXXkmxzNoQB6DLlIgRz43mvRlOjynsN87tB+Z
9YvhDJj1x5TGtu+t9wvoFilQZCBaj68ZD5MCaAACYF4pM6/T2O/92Q/Li90Mle35hyz3F/fDuy7C
YBDyiaDQLO4HRR4QWEoGzJ5bG9CaX4PyW3f2Y/JsNoPk4uuHhOT4vv90dD+Y23fkxIQeUBsTjunT
qiSC+vGah2HkHGAkiEQCwug1Im/zZj8sr21n2BwffUhstjA07W08vozRO1R8fvBQ8G1YffkZEsGg
rkBuo/RZlZnVlbe4sh+Wvy1noGxvPiQoh3lr6ncu+uhACkhhgs0CRWLo/rGADQDPdGCGypt82Q/L
K9MZLocfs3U5zqtGf3J3VQ4tzO4dQwa2vRDo3xl5xmCmj3FoYASjmEPxf3zN2vy3+7UfqLn9DK1j
90NG0dGurne3uq3vm6Z+P7CofQBrk4QxB9ZZXpccDhtlEFBmWKD50Ya+Ljxv9mc/SDPzGUZHHzOi
jsytNuHuPbV/2DXDKZdc7BfLoApxCDMuH3qgh9dMoHmLR78A6MezzLFZf8j4OYkTkDHfdWcm5DlB
oP4/N5ZzpVkCdQDOhhAHeB5fL2H71Hm+xaP92PxtOcPmZPshsTm+73bvuYRJoI1hDqUSP69UAml+
ndswdkBihiIFy5wvvenr3PZ7f/bj8mI3Q+X46oOi8q3a1fE7MoOHRX+bQ5/Dn9scqPyvcZHyAFjd
Q++5fw/g8f3vPfoVMi+Wc2w+5p6MI/Owzyxv3hOch31kEsMmzOfBnwWNpAdYQjqD3bU/57E3+bIf
llemM1yOPqaKdmTq+uHfojAvg/QOPSjshbFhf+YPwV/+HDawIgDbmW1YL3veiP5vJOBNTv0KolfG
c5DOP2RiewApb6v3RAjETIfDzmX6rKvNExtsneEcDgKw5z2cexD6nUe/hufJco7NxzwRcJ63/2+a
UthEg2B5xn5RPmfCgXjYNgA7NjDeT6Tf7td+nOb2M7TOP2hTmmfNu67mUH7w0HFiCbtnHl8zmDCC
XEdhc5pDZsrO0e9d2Y/MD8MZJEcXHzK5nWk4c/VpXb/vwicwN8cWtnzJX3KmhoJawLCAVTY4WvP4
AtxeM+q3erUfop+tZzidfcx+9EF8X+3SotbmPY9yUHLgCOZg+bKvdhZAD0AB/bZhufQpwGZk7s1u
7UdqZj6D6nj1IUPq4aE291V9P75M6v+e0z3s8oDlHMnIfsbAYRMUED44uPoUT3KW7t7m069Benme
OUKbD4HQ7X88f/qUeJ4w+umT/9ujtxIEHMI4YkDXZn0qrFzDmZuXVYZZtpudh/21P/vxmZn/9Agf
47Dtw+y8yav4HePFhk3Q0oYTaPPVBAaVCSEqgDQ8vuD915XnLa7sh+Fvy3mQ3HyIIPnJazia/rQu
4u3i95UNOOx2dggwZ/KcqX6OFUhvsOfg4UzuSyab4fO4CvV7r36B0U/WPz0xPLD3IXE60eYdtxZA
oaFwqhakned9ODNCAKc6YCc0NKa/wOd33uzH5clqhsfJxyz/16a+zbPavO+yjgPhwgjc6vD0+jlo
QNGBPQcgT8v9R23e5NJ+ZF6ZzuC5/phE+qmz/n0C+d9duwG71CmBg4FAlp8AmpWdh7RmEzjRiZ0Z
M3urP/vh+dl6htD5x0xol81OvyT9/545Pyzu2ISDSP3cas6RebjigcMWENuZqWy/82M/Ik9WMyQu
Lz5kabneQbuZhc27Hk8DAgBnzxgXv4iUx+NpcGLqRRyFdYXXBO1tPu3H5rXtDKHrf31IhK7uqxSU
rJch+u/DBRIZ4syGf2aFH07YOo7tSAe2FT6+Zgdt3+DJflB+GM4QufqYMXNl4Pjgux5RI7AxAA4L
oAfBeZ/IycWBI0GjAbH66f1ZxLzFo19A8+NZ5th8zGi5vq+bT28Zjv9d8YdjHnDjFmQ0QOnxNSsx
sFjgwCo26DfPAM36/ze7tR+lmfkMquur/z+J7dd3c/24vszbNTv/8d6zV9dz/ed3H0cALmObmT5X
iL3p76l4rO/gbjQM622vRJ2HX/JTbXliU/Mtjq9M73d18+dnCyIONiQiuGjNQRiWUiEV9jC14B04
zPtQ2uDuGy7F430Enz9lD00nfDvsAEZwhYGwCXmaLp8/1Q/LV4+XtoEigeCGA5BimQ2bhH7cOnea
JyMcD/8xKs///Slr09PcZE3952cbqP/nT8XTBx+cZdC8MdiMRzn8Uoc87GqB9293Z1DL4fP4/7TG
jrMqMvmqyptwiYOOH5qyvUjhsL7Lh+uq7+qzri5Ltxq6ztPQER5G47ab0kC1zBHLE57KfEFFkB7z
8kvArcCTk5yWuYU3JA8Hj+og8IPxeKyKatUheRtFCVfWFEeeM1jGJTTSypi6VL0z5F54LNIkOpcx
8lGVkcsxSISXDsRa4KkNvMFpfDbGZNmgMPdYKISbVCJc0KrIVY27yUc8DRXLsmhl54lcFINc8Cxk
Wzh+pRxaqhgW8nwMjirAIvdlVWTrPDAbMQyDV6G+dEkVymVWGD8eqVwETRiosHeOa9ot6rpIzjlO
KpV2xFmV8bQyVpd7pcHFFg2dImUv1qkZ2dLWw6XUQqssiapDiy3bQZhtMdiOO8q+vrHIMKi6Issw
iuTCSgw9DpooVQHMl43TZ3dVPGYqy5vR63IbL+u4ZcrCQ66ww2yfmvprkpvDsbP0VZNkqygyWhFT
kqUs5dqGJLRtc443SU++VbWJXVGX2RqHa24wu5BlTf3clOvMrugiS3V6GA7Bqg3scINpF7qBn+bD
uJu6+jAll3Cvg9wSK8d+FPRnBEXZakqoVg5KxBHvVNhx40knPQsaw9zYqulJP9J0XcswUbEOqBuE
HG1Za21jZ0w2Om7McdTJwUeyuOwc3SxIO5beZDQ7TIp8VFr7SdsFh0FdjaoPeiWI7hdVRqsvU46v
s2IqD1HFr4acNy5hceuNAeJnfdx4SWflblC249rJnd6VbRf5Y19q12lydzIBuwraRjV2QNZ2FZ7R
0ZBFmUSuKAvtl2l2igIn2BKnNO5gm9gbtTNtx3gq1NCwLxUn8RkMqGdJZzX1dX9RWDJxa4ka30r0
pJIucryp6IWK47x3rTgki7C6w/C4yuYOP6VxJFVObooUF7vRJdFhEnTZF6vTqaKo7tzK7pxrbdiq
j0a2ygqUeTlPTriTjH48FCHMe6dTohyPUs2t07q7cEJUbPWQnonM9k3bnFNpT5ux0r7Qod4W2DmU
dUA2xurZquSEfwmKelXYabjGWbhqaVkdmmHoFWkoWesJr6OkbP0GFubcAa6oVJy19baxpi9l3sWr
ScbldrqLrHzacINqmEDpuTM0x3Zixi95GNylrUg9G4QjwDUTqg7bbKFLGagodYzChqio7I2C+6kG
zyqyfmVhhLd2sMXWX3yUF6WpypM48NKoZEsASvet8MZIHFqy7v0c15YSbS03cRVfopS6FrR0h2OS
naAsKzaCtCeDPSQn2TI8hkWrbe4M0XYgwnJNiJBPI3vTwpVkvrTqbil10S9Ynm+CoWiXcRdpvx7s
6qSfBlc25UKSTF9U9lVWOW4qxOBlCJvjMOTYjaTtDtjip0HuXEAK4qd9337XNSkUz4LaNXma+046
OocoCyFnFMSXbWtcjaizjMoqc0WcZy52yuMhNPwwb2SwTITVu6NJItU2rXVERXuWFmW/iYyjPdGP
mduHLfGtqCTeWEgD42P/heEktpuUsVwi3d7VTrwIk9BeWmESryJSZ6qh1T1vx8Qf+hh7DbK030ci
PfXGLhbbvrIukyiwF4bEjZsWufEyBxuVj/mkdGidTjoa/WnQna+J+E5lcFURnboFzogylkOX+fVo
teZ4FGEI2AYB+D2cwNC62ozpWZndp0nTXlYtVvlAvYhKtkI0an2apQrHqTuI3m3CqFtX2E59K7Bj
1TM0eF2XDKqHIqBFk3h8vA+KzCzrkg+qwnpaNHV5HTEcu6arHA/BZ2SWfa3iqlSCh7lb0uEy4yj3
xqHhqmbBoca17fYou51EuWlz3HhW1t+mOExdO27WbRV1Ph91BHdmJj7BvFZpgpcY2US1xEpcUw4q
wE2omnBc2KOBoNToqhiH2s1J3CkzxVqFxC4X4PpqkHpdipgfUmoNpwJrS/XTeqgctGl5DuVhgsRB
Klb5Q9inkOYH6k40Hf3auqYmvBzrwfiskGQ9ytotxv4bG9LBhcN4w1I6dbomU3ljh9M3oZPgS1Wt
nYF2Z/XYqjFmX6B3NqehwdiTTVcr6kTMG3N4iJqaL5U2kOJGCM0qJaHXTpafxfSIBANTXcblAsdh
4VYEuxaJ5SbBDVVwTrn2pyRtPISORMemk4ZHmRsWGVqJLPo2TSz0eswsNVHfgky3zJHoFS/HTViz
7DiltHSbNJ1UmEWpnzq2veFZm0DJjpg/6rHZOFPpB5yOKxnT2J1IdU0aR6/sxmCFM5P5UZ/tRt24
QyOj9TTFTDXOxDybDTBLYIIlpQ0JltdynRenjhOFl0NqrdKh9CcdTqt6oncj5/poijRRCWGQfJrv
YyrwRVavUJ5+xbwvztIuvM7L6TYjQehPDcyZdDQey1l9Uqoiscg6MksZWNYGt9WNcOJyVSZh78mi
77yARZHLa+4sJZ/Sc2w36ziwamUgfy9KFtinATwAqQT+AneO+FFmma9jvI6GOliBAhX7sNsVLWg2
BBvmhM113NFzYYYvdYb1187GbsZKWxVRyy5EYF1CWlIFDMk1x+Gdpl3tOnFcH3PTVr4EBuOCcoNW
cenkXty0yTk1fe6JpGq8EkHOQyVJ3UjXwdfBGf+yx6Y5xiajnowOndCmuw6Fwut5H2wbBx+L0qCt
1j1StdPwHdPia1AEO42mfo1oSi+ytghVHib8UFcTveh4dd1RBPGCw24hRBmeMUf2qtI6XU1jgv3G
WNQt+BBvWjac0bTrjkhXZZ49WcXKCVfhFOj70ip7xZwqOo+DpF12sONqHbSEnUQ9jAejubOQla1X
pNTrIu7p9zyMIDUmh7093muBDrnmxbocdKkYwoupLMJlr+PRjQ0OltWIs42FJ4j8tjl0srM4rXpV
6mIjR1ldyAYmMYjq3e2QO27hlGdG1MgtA1SvizHwkzw/h6FC7ghbONdtQ9qFE0zpIUmqcCvKaGdC
7rhRKVoAhXl5hUuPDUZfONHpA8/q0mlhJ4Gz5DpjrkzLS6i9C6cK4zUvTeu1iJ21RX1q9+sgr8Rf
IqAE+O4kzydeE1/nU3ZkgK5Crm4mN5moS01wb0Pxd2mTW16RkcmzHiZOXInIj/PQUhZPOYQd+R7V
PfN0Q51VmqFToYEl1de0Z9UdaeVNYBfmK9KBcLuxgAIXUS+eWL8genSdML8aRFR7WVjYLrKY8es0
yr2BTfomOM2IOQp4P9yHRb7VVE83Y03OLc6+1TLLzzLSrUfaHkE+ggwiSLJMaHno9MKcYJiWamj7
Zun0X1mPhUoZsNLclYWfT7i6DxrAkdfGOREd3U46tXxkfSdBq7elyFovQlHuWs7Q+0Pt1D7mMV2M
Fu1VYveNm02BOXWol4bGuhIt3QCP014vCnSSB5Ze4z6+K0Qce3WPx1UeDNdlXvtlYY2uHCd5E3fV
UVCC+xEc5FyxalCDoVeBEI3Lkf29T5tBAe9pPN6idkNMnC2gTbgj2aBix263Wd3ZChUmVbZtrjpY
ItpA6zEplHepxx5sHg17WrUbTdNe5Sl8Fhj6edFbtTflsVTQY0XJtK2RvspQzl3aDXeCmdaP7LyA
HNg4qhfBlYMspIB4dJs2DPunPyA/rzUqvliNjbw8maKNNmvYJiwWduQc57jrlkDAjga7Df2gmCJF
26HfPP7RSzNsTNff4LzUihocugT0dIgNyt2x8jsn7zdx6Eg36ezUncKpV9kYTh7iTZlAzPNyE/RR
5sVFQVRZRNd4nOJF25THVs3NErMhc3UcUtfYRaL6ut2GvK1dpmkNHWfpeAS148YWybjpgVv6JO0f
aLPzrSkHy0/biLsymYzqguaiHMbIq4WBnm4KF6Gd5Codeec1o/5SMu4sWNiKNdCTqeRnedf6XH9z
4i4+bO50J0PoH6KTlLXMbUwv3QDX23xIwnVgMXo4dJsxM2gZN45chwXVR9gK9CKLo9XERHQiOMpU
pCM/TCOu4M4vedRNyVWu81INMTVncZ8scem4XSuBIOs4OsMpXxasvJdIo3MrCnLVR1bsJ5mjVRxE
o2em7sbqrdRlU4YWcSi+ZrYpVd70dCmZansIyTqq9SbKtGp60pxPkZSuFYqbaMhXY9XpFcqSr23C
b2jkLJsCH/Jef9NMZm6c0murOtJ0UGUjoREtcefaERStLphO2ma8aWK5mFCtUJ+E0H5YxAudYCMe
MptGo5KoW0Njso2zaEOT48QwFaT5tkxsjzI0LnvoiivddatskP2qtexlPYpgE0DNUunEgO5CD6iq
OHJWbVm4iXasRTigE+oMfBOwwy7t6Ya05a6LptZtDTuz6j6Cry2Qz4I03hp9Ffdi5wzkFGL3NGvj
64AUzkY26QYP6Jg6vPWA2D/+onwa8Kos4lUZVBtaF1A4CoL9AFWK8enaDlN7G+QQx7oS0BZ2TeD2
eRG77GH6tXHaQxcE8oGWyTaQ0l4HFYIoTcflmJJVUibOpuplsoxj66TrB7dhGV3LMS19npa5Cm14
prrjk8KJ3XlGitpDY3sOieeLaQlwnBRIZBrYxusqaEd80k+B6tMTQ+NqG0a5Gk+KIcLroibWpi3D
cFuxMFhbzZ3VQtNbSd66adta0ARWx2IYxcLEfPDGdGjU4/OnFm6h6xEX0FmxDSUl20RA3jZSt2TJ
4PcVBRUuDVniImylanzIabLtz+mU3iROc2K3pnHbvh+93AIeBVzmApd5usok7xcoLBoV6PAW2FAF
vD40imq2RDa77IeAeLKzzrLAjXB7hgWO/bjpY9Xx1J9EcoymZvLDqYhcKK9XyBm1shx9FPLkLhUJ
VqLL6MJCSwsBV7bjpIX+QEeK07jYxO2wpF3hKISCS94b7bV4vO+zm7oc0nPbvncmeZUOJlzYsVB9
V4YqbkmsyCjsZaJP0rEfle3w3husfN0mtRfoAW8j3nzDJV5lGijTZPNlY4vTKMR/tdirs5ataYtu
GtAAN7loFBsnrpq2jVZ5r6agDj0dkdYjeCdBkVCsbJZNPTI/jKG3qcZycEP7vrBKeXTcjlL+ZYNS
Jmq3bNN20YMyFopw69QiUbIeO1XazSJnI1J6DKkXNqVqY9KfNIPWrkGRvWCBWA4mjQ5toPpuU9Wh
j5IWsnZdbHLqsxTAGAOhRobv+iHRIKE99ACgjMC8dLaBFXJlItH5OcHlSQ+filh+iYom8ienUGXK
Jq8ecub2cTe4Cey59i0a6hNepzboNH3sda3dekFsjIrznLiWGWsloQMuYVqvqmTwiyk5jbNy3Qz5
fQm9rhp0uDK8E66VDCfFpebNsh9KN9XVlbRopRKdnNYyqf3a/GVrK1eIJTGkjXjJUn6pG0hoOUgh
k30Mcb2IxmKTDul90cB0sEm5pUE5uqzqj7TVDRBXsTfYozd1Y6Joke1QFbpl6ZyXKEpcnTReHBCk
bIoGxWi7G7Nh1cFxZiVJfWxDLVEptHHcYb7VTEecM6gLOXAWMqkc+g9D70Sk70A3lDo6H8K09WNC
AKDqa+zEN73zIBGvaQXI4bJYUN4uWcC+6BAeuOqSXa7xUTc0jcqGVCVB78XaWvMmWIUouxNVuR7y
IfOThm2CrHZRpDOfAlNWKXI6t2vQmjZBcQhN1RZF1mmRBwrUnpOwii5MV5wLXZiHDL+IgN8AOTqD
GGnC4ktmunvHTiOglc512A3HuQODAxJFFRVnIDBtjG19MwFxFE3oooijDRItAgoAs6YJVwHya1ym
C0hqloJ7xU+rxqldOUDG7agG1no9yep26ul9NNWXKXX8KRz8SPRXdeCsZDbcmiAuPVyNR5Yh36yh
PJ/61O0ic9chfMan3kOyW09xdtMlOFVRDvoRizOvbZPdYBVIyX64w02uAruB8AEcoFE5pjbIptAm
rKVxcsVCfEkcth6LeA3/BxKIp1RVRXOTl+yihy6gz6NFAsk8yeNV3VGXhERN2lqmKfc0z0F1ZSut
cosAoBomd4Ej10LkTmjpgTo6qYYbDrJNcsWcHHwM6jMOXQjqSnhLWKWX2LU3iuIbyMCnek3Tu7wk
yqqqI1L1UFhRnKupHyGo6HiUN+W3xqbbgI1wXR4DWWXIrgYW5tBIyVrFwMsaBLpnntyPdJ1ZAczw
5KG7EelqpMsBi7sq6G9oxxIVYeCPeSZ8p8hOyqnYWuQ0oX5jlVcZPHseN6cS5lQo3LQ0XlA2qpx6
ADYObMWCBQ1teAACOq7dtYrVhvgO57kaaKJVWdW1qlrg1ppZ55mGLiiI6FVMLuNYbCQD/SMH8wk0
6CazMIihw/eCxtBGxfKysuioUjHdaJF28FVkWpMIuVEMaovs9fc6I8cN4yOEp1y3ovXtpo08ojN0
VOb3I+hgTlb4hmiyzFphrZz2rJxSukap0qBxuCyNR5/2D4i0Z7UcEjcRXbBupD4K4lpDV54skinI
fMuYk7QLgJiCmJOVplgYC1IvZthRJOuXVYfIGuuucqdg+BbG+q+sLFRl9JZrk7rQhScuTntXjNXG
AvF0m8DShF7RouyWHQoy6BVDL0prs7QqkKVoAVFntbZro6hVk4SKJ2roMSvd5sqMLUhVQT4eWhBW
dlIKz6QlaLKYuTUv6JpiYqshbYF4prWysmjn6LBfD6iM3VQa14Kpr9gQI1dwZpRtmHM4xEsyCDXZ
lgWCeQoCP9+kRgAHao1qO3YZYhjl/thheJclt2XQkUuhYYWgqltlByja1iPG7sRZv47yMFskIUog
XVcL3HaVCowNHAODLkmorzNgWlkXkUVtm7MpanOQy2mzDksQP0vTQaceWr4OtFYVK1ZVV7XH7GRq
b1FBqNtPuYAqNwJt1HhhW2Pu9V13MdpIKss6mwpSwjCAJIG41L6OIhVn8mFhp1dxkofKFPGwhLpI
V/bQWh5t4tqTjBcuCbKrEVS4KgwvCpkwpSNzHTcVqE89PekgaUlc2kvjyFNU0gusx1jZQpsjp9K2
MmFC3KZjZ0UdVetRU2hb4u5bpcOL/0vZmS03jnNb+okYQRKccNMXHDTLc9pO3yByBEgCIAlwxNP3
kqvizzp1Tnd0X6TCkmlJyQHYe61vgWPC0AxZjnGHQ1ftQlP51j5ncswwGtC0TEs56BzN5HHcNC8y
KEB502OG6CHU74zD1YmAn85t5KMWIYI+RNru4gDV2sYHnCnMvxjq5oqP4aEdNWqULPutG6oKjbEq
cYGu5iE5iKHbqrp5M5vXP0Q8yQOD03DUvJpkbStfjZWYu6Km/isKXFOkfdqeQmgiqEDkj6nzwrwL
v/A2HY4tRRMWU0Xufe4+bKwSnNeku5uF2Sk5fFEstTsSM1nEm0STt/Slp9i3fnISAmAo8pnQGaqU
3IcSb9vO6LeH+RVq/1Qu06/GbqeVqJ/LOJc27NrcecnXKNH3jvMq6fr9MJMub2b3rm1b5wnVz2uK
L+U/ZmmHkQeqvokX1MMfYbo8ZxoSBg0Wv+pjCAq8xTWg3bBDVzHIIVf9mpTRtGBX86RByeX3uV/v
mkjLQ7DaQ5BOuPA9L4/GLcg3VljzzCDp1CsG7rRBA+eH40kt7NFj6bMl7B5lAaR/RyvImG3uN6RM
cY1TGy7oNRuYYS0EBfgQT5uJ2pKm0NKtj4UksHEb8d9q+xlv5pr6LCyDHrYfqfunsK4C2qD4jvZq
a+56ZT7MMuKMlV9jlLvJul5qwQvov0Xv9RvEsLTGqDw/tLfegLgK5cx1VG/JCudQtAlqLn/45eSM
NkWhS4HcRfatPz2G6/IGd7FSlpQmTE8enX477JI5jn5lqzSl3+NdFn5QOPdq8o0wW4Wt+qmCcuX0
sduStQjCvkjpcgn9BO4rGys1J48mLkdn24LytkoTfh1q+2HTtsIN1l5R5UW7esrupjW9eklTcoOu
NfcD+TJP43sfs9PtvUzcXnUXnVGx7kfyPlBTwLFAs7WeAsytdbTsWa3PXN0PqX6n4faw+MkTnWw5
sn3i5vcwTC84knSRZbjpfdyw0sYp6hSMPqTadLAPMUTmKyoT08WVxCBlxlt/4juTdw6tTr9dSY+h
slbBc7a5l9rq9xVCx0iack3ni0r6M1m6LzJ6wV4rcZUea99UE/wQs9L7eJnub8dr8iDoquYeH3nn
t4XfJY9stB9LD1XLNfOcJxN67XXJVRe53GMHtiwHstVNHkqDqUVhZoygrffEDJDph8dETm9DZrC7
LWaA8ClMstwb47xJ3EPSmMqQbgc7+2sTE5t3zfBo6aMOkrthE0eTbbtEyL1GWZwvQ/xaT+EOC5Cc
2KSvg5lI3rfey6rNiD332DRQqryUwqwRptlL2byu3voTrmIhlR2LfuQPZGqf/Ewn0MLnwzqacyTh
G1gvKkXLoryfo/sh5LtmEj87CcNVDH0GmewV2rPASGjmPA3HsEj88D65Y9EHhK2z3Oaw1CtE67k5
+JTv9RIeOnTJypULhsdoeuDJWo04R7xgu9ZRsK8bcZwa8RI2KLw9snPjtm9tf2DM28WtKVgC16XX
J9avcJWCkmWM5zKenhlE4NFDT0v1fo06+DbUv4RdXeG+fM+3E3/0mm+dhOqBOa2b75atK2YylIak
77IVZ+PRO9nGlR2zLzDa35e2K5t4PaPDxnA1+G/BksW5v/3WJOOYrO3jhks+DxKOgzMvXrEE+ozS
4zLM0TH0zV7ZoM0j9hJCfehRv3QqvFvr+k43/TfY11/tmh2CZoQ3Hqp9uvzQkS41bM/Ic6VB4eJh
RM1G77sL7M9JRV+2MPtiBXR3iBE/9Zi8bG1SeV54TMbhFT7mh0OtOLEPP2aPkbO/20F80brdtXH7
CM/5uChXtBuMVvAVVDf3/rz3uuElEVMJk2pXU/k99OEDJ+QZdxWs6nj6ARnm4MZym9pvxvOfjLRf
Fa56T/eXSTTvYb98XUYvLXhEyrlND61SDw4WLOngffPQ7IYWE5DqikzRk0ibEnPMMUv4l5AEDx2O
CRZg/4nvmg+LKIQ1+0598eGkJZg/h0A9NOsL/KVfbMvuBh7eWdl+yB5mXNocpOCX2q13WQLmxNNX
R6KzIf2vem4L087n2JveCS6qJIEDtQWqrOGZtv6jtPVXrcKTNCH0PDS4EwYTXGBvsRdf4roufYiN
fTrkou7vREoPZIaZ4o/LPXH9/RKa0+jInacCyM+YLzN+sqy9TMHyAnHp2WBOyR0ckS6QOd9cNXY4
tTF6Yn2ZfMtwearwYerRPz3pePHyseAKUmQyjeeku3VfxlTy5Lv0Pt7CAQM44BeqN1HcThYWqgfG
HwJmdqLP1ryGfoVxxoNUYo0smIZopSVEOrKBnuh3nTE65/fRLA901C9YLLqayVakXUzysRuq0e/v
5bhVU/pMmuUYbwRwAhR+Hr7HmyZ7tUICSrfnNLmpMcsEJc3cuzm6Nlv4QL3hO1nFgZt+L5S7MLio
1rk71doPNdVPnXqhQrAca7y8bdkHo9txjdcfndfDSQnCu9G2T6zI3PplCYZvy7Sbjb0s1r6LaPua
TkGlWvoqMlxyOsplZMcfW1hfI6jgsEX2vd/BxQxRThHTHdcxLGuPH9o0VbDG4GyAi6kBSiwUWpyC
Gd1210a4PWtRI2HEqBKCw7T0Kk/XJM3B3ITVFOjdgDKr0NFz4G28nNPgC9ytK9VhDjrghB7nUEfy
NZpx2S+O493d2Yf80BN70IHB6QfhKY4eUPP+2vB7FmQVpdtuDe6TQb100uw5eVxd/WYX84x1h3YU
ZQTcAcjlouh6gb6u33megEAd0wqhg9+3z2235BErFpzFIK4igC5sQqA6tw9UUfCcqrgua0EvK5+e
qNAntB0HJuovoQp349y9poUJ3DUOBM/ZGqEPEfNextnZE/CfbxutanibUo52r/4VWjHmqUpeurB/
nMQuFQVZSkQenzMgJdHkylbR76FlA6ra+Ml3DjM5LR0auJx1DZTh1cJGdK/ETfsmtrves3tbZ0US
QRTxDERuFDujy0MIzLb1rkugurzdMB2sy8Gk8z1lCWTC6MgWe7956XXj5MjFuG8cOUbv8wQRe3uZ
XV2u9XbIsuk+qr/ym5S5dL+aJfsOtfWYaHigws8Tnn4f6BdYNAfO5C8WZVcmWFNsyXDMfPvNseSJ
qaZaJnHMNBSciRT4gDD3rCw3hyGyV+0eEl4xbemHhptWxnDIpexOQbtgV7ZTVDnMWkWqU69MYasW
zaiALgAbgAOli4hAAVhV+PU2ZHK7vidq0AXcn6Tw7H2SjaSgjT+c2u5AQwyPoCau8SYOI+qJk/by
T6bxb+DyvwCDP7p+MzjF/75T7X+e/q8XXHid+ryB6p8Xbze6/fMMa8H9dYfc/+tWuMnIbXky+++N
bt/mP+/151atN+TyP/dt/RfE+dc9df8PhOf/9Zf/b/hnGMQ+4uv/uZ3uf8M//4fVeG445d9/9zf7
mWVYWhcJBizllgZJShOwl3/Dn1hNFKuIIaJ9A0L/UJ+Asm9LWMX4dIq1kv9Qnz7WUkSPAB8BJVaC
9WD+v6jPMMCiCv+V+ozBQ92+WUKwdIkf4z/7T+qzTushbnvbHuXc1Qe6jB9TlNxRNdLikzkAv1xS
b3YY0tvs0NT6yNcN3sco/IMJIc1EPbrudHtoDRnPlDpchmN3TLz+m1y7tuDB9GtVDBQGd92pVS1q
Tr78BsioL3bDLJLCnU1563ZWN35OcIlxOCepmSoItHekefe3bteGYVe61aLRN6lE9xJJtDu/TSjd
DjrYOVqUPMcP023e9HtMIwMGpXUa0t3WTKSE8yimH1wQUYxZ9JzoFWgd/JOScNGWzMnd4jN3UPO4
X6e+3VPfQNvLaohIQUfvm5u47Tytdw0Ke+oxedd6cfuwxnYqIoCR+3qt+9xJfzsFiv/wTEBPkRrJ
yziS+jAO7KsgTX1Hu1ncpYzX5Rj4dZmubLs0kDMrM89+Dl8XMiCJ6krbPqxM43mVpbBGacpBbKwW
XUqd4ssNVlQxEYeMTS0EIjle0ZFdNzrCG23n62alOXRtv1esXh7AIT5nCYTYECLvc+Z/X+fuOAs9
/zLgUpxlXxcYFpCKgLh5AZv2WzME5bAAZK3dbuksGq0VBB9GwlfNsqgMg+0l6PW2p9bgjeBhDt6W
Fh2bGYre+Zwty/rgUhzQHlzAvsMEenQ3yd158gJRJce9xhyqHyinNe6mTG6MwW3rbRR3cefoea2f
FJNncA3Dyeu9LPfxho0a4gJR+bZcWA3hlML3IsAt4WS2J0ZDs88I/pM+CU6bTKDEAT7bLbjh3Czi
5jzeHnyx/P2AAFP7j6efv/3c7nOT/+np5y9Y1Pj7FYbv5zMvSeJCzWsHVXyCUvevz/h8P1A5+M3n
j1Ai6W7gydO/vkbUZBCqHdo5YtXpz7f481VinNU5G4H4/Xntz3Z/Pvbztc+nUQv7MvNBAX/+xZ9f
fD7lDZ9hmtz2xj++319beg5ytUTpx9st/8eG//jxc8PPj3G2Rx8V92BjUaeLrPMvnw8WjFMpHQiI
ZNn8y8IxpUWzouW8teMJAHG7I3x90ery6bD/efC2qL2koWwviTd0BZeRKenttXWJgh1h+3RYvn5u
/vnqlLktxw3+oHbw6BQv9s34squGMOSmJM1gD9t8Ed5wrddOV4LiVAp85V3YuHiXz5/ALWaVuxm9
IwrCs0zX00LB5JkmXKpx8HPdQrv3g0OiHLkA3icX7/ZA4zq8RIXmIelL3PT9DQs8gLa+/QqNbHJI
7XwBV76dtRdjVydofud+iS6cJ9Hl8ydw2iy32/YEYYxaggN8Iwlc2MQXrr0ZdQz24Z/XUjFVZPLN
ab1tsRn2w1CRlbIlh3pZknOvdHIWCzCJQLSA8G/7HYgmQR/aZ+YCU1bTZscaA5nRxq5wEhTU51af
D34ig7+ekkw0+35p37E6UofBE7cJZoPaE0XbHIW4Prl0OoQZjc82xL/NHw4KRgN4LrJjkf7RMgbV
EubeDmhsf1Vp+6r7MdmbYYEhNKBx39DMVv7kgzB23XoBBr1etkZke6q6F6W39dLdHtYmtHkfGFpB
21ovoXlYZkdQty7qtMTiTjzUS5SUHhuD3J+7+LjW3VFsWiCUgId5bcjJtqLw1zioJPHKzJIh1yne
cK5Nmyc1CnuiP7DsgLw4tveXiOfGxma3aM9dvC1wF58Zd7EwKo+uZyew0H+/7hY+5AhnNLvPzZrb
mf/50/cBWALNOvDHx8XLxK7mcPgJlJqLpguUj7YP73UEOqIfVVL4UHCCehbFPBt5YRTfhDuvOaCM
1PH4PMPsbDFuXLYVGPYGziDqxgQqE4UOoXu408Tj8b4n8evniWWIt96UHRhZGZPXIerUFS01qupo
Qz99exp51u62iJl89jd1HamBoJ52E4wngIIWekjd8EfJ1YOZ5Fh1acbKroVA1XJoPaTp5XFqN1us
nqX51PHgPo3VviNEvtUeFFTCmvswEcEhlJk+rTGgFVhBbXdaN6eBguDFjTVLwZEm2aGL8qthJAgG
NLdtFjt2p8+f/nrxz/PPP2z87tbm3Lb81+afT0McHgDa0/3nR0NQSvO+RrH8rz/4x1v/9aNW8otl
odh1f77J5+d9frxTCl/PLKwveAJ66B9f4h/bG22DIuSQ87kfjDL3Bgvr5/aQebho/zxtw+a/vfb5
2wnO6D6KhJTZPvSCsDAMCqjm6R0wl8rbYJR37Oa7JN8Hzb+PDAqIr4bviUs/gtXM16lp4FXPtUS7
844bOVcr9utRrgkuoAhQNSjrsFybaI9E4HwwrE3LmxLeziHguDECDO5gdFkpt6PqgzePAh+Gcl9b
V0YO0F0oIHvCOXmaE30QensagwXw8wIUj3vi3uurYGrBA8akLvsumHIyq9zjyVIlXAVFlHUQqAPX
HJW8iSVsPEiZ25R1ZRCcKLhDFGnZcJQeZJRoTko74u27JM6TdOirGMLCooETeqJJdyqtlFH+NQ0H
WgyjhT4B34e9iXmCVgnZ5pB0EDKWaFir1mV3TYfusRVLATbwQ/VwF4EM0YJDGBlEG0IUhsjTWXSG
2VxPl0lhqsVACBM24WUACA6H/eiZbMr1fEOJ8VgA5oWl2LFjO4pbiQLeETrGUdSEF2EtoDgPCYNr
3EDFyshRxDMkXN9fq2BAYqFzIOAyi+ZzoCuEdbu8yQAVGJPxWrQIZXg4Dqa2zYGlus5Vy32c+RYg
vBDYCYv81s/22AKjmriAAUx+1nEndsp/ToIVenrUXzeP+NC37TtURlYmLJqrGiZWC6rkxKQyx960
EtqHBypsbl/6MF3hYkBFGF3ywd3Mz8I3drfg9EQtljxs8aQuujUf+jWdJHItst8vXmcL5U/vNgFH
Qdf0+5JC/g7XHnCxqfd9suaEWpdni17KcPFQVKx8n/otkHzbf8DxFCW9ptny0Kc9wmETlcdgCwsH
nX9eWqBfTRwV2fjmHPslJnpIOzvAXyGFX0/JkToAVvFKrkbzNffPgZthe+B0HKHglstC0TTI9UYg
dxB6+1PU+eaLsDtBIY6N3e80MiDO2OSfNzCfYMk7zerS+sjAxXMhADpdaIPERj+Jq/blnhrsQQLL
Y9RJm9N6LmdiEIeq52MUJg7CI/lY3bY9JpDdjWjNtV5wLmUJO0BBB3QACCW/oaXGm58V0M4ZIDvF
BFd0LoZGxiiOVHQbkykSY95UIbIQF03D8gz48v4WBIF2YkC8ZB0cS+WBttW8bPl6gaiAJE1C9wIS
XUOzXRDyL8GQvkaNwSXFYEganxwmqOhiSupTCh4o1umVb3ooqX8y4SiRpunuQT0DdZkPVoMzCLIo
2ineTIeJLAfQWRNhqLJllAG+PMwN215pPH5JSP1tTTywO7LlJUh+spfT3YDbZsOVwLAS1y0qEASQ
yiSRXrltcQpGl35ZLXltWjuWcy/hn5mh3ffAYuGMUadNgSpsDyqZFEyhB7ScR+emvU+CNgGOLTIg
TtoVvfYK5Bw6NEcNLkv+zibpHxcIJssApTJbxjtRp9llWvuv2ajvsZ66X41yFGWwwEFNVup9W4WR
O12DU3MQotSG7930lhTxoGAC0KVQjfCBiLavsUy9KhRdXYS98IqQYv9M21ZtpPH2VJp65/uiL+uM
hxViP9dbiYMoQJHEEo5LKkcgmjY5Ib9TdJzLYvUhYE29d3VxWTMM+60374CueOW48CeGe5Ceu2mu
epnifPSSG3kd+yXuBd/lmmcPQImBBqVtsX7LuNZ54mX0EGMM8ZqwRiFFBUpelPI67E89MxTa1e+Q
pQyAlTLlxjmMlHbA/31q7oN5lGjCsWuRMdRWqt2W9vAScDSaeAHcW/c/OTKf4/eMdOCB1qQtdb1+
oGNd83QG/6IdxipA48GttGMHh0RSETHQYQ2ZryZtwJAqW3qwduFQ+OQaTAj80GQGg+H8fGmXJ+HS
r3o2cVFHyDGo24hnZ96dxqF5D+BIVZLJU4b6yXHwDZpHArwZZDOhIGJjZekqNlm6m73oJ59OmWPs
2WKn5/xBJZqd2caBuvHot4CEkSNFMh1IMxWLSE4YqeBF0a8EsRkjBdp0D3ayZ5rTFlRokAWG5uGr
0ZiUonH83dccUCV2dI5xNSzFrR0V4Y0pEzOGnPrFpCM6C3gaZAaYWvvqBwswA2ItHvjwesqHWDWH
Rc9Fl2VV2sSPnHpH0pIykovZb/NUdp8K7wbqStmoQdzFv8NZcCGZuvfr7Ekv7ZX7T3yZrn653pAC
DzItN+NZSwwnfvQVNv7rEuMwJAHQ2LUuG8lfYzcne50sIFH0U4/OEwmUGtVm35V9bQveZrsGd08t
lpQhKqmTj0hNY9HN9NAEgD+o+BE2XVdO4GgKOtRnlkKU9C0FnIqAVUuKZUoeLJKLk0dAdDQZ7NYt
6HcPfdaRKgNYpzP/sdW4/DwER8pW258SucMFlvB+XOMfiRP+U+T9AgN0mCynT+sAbMWhG0rWeE8A
Xvbx/G4aFBYZDN+Qo/JXuF/GhNPLa4cZPB5HieyKbuzzsI922O1zvoVGIYlZ/1qG6GsyQjfBILIW
Tc/ayjXYnLGz7KBrISmHg+ilB5p5LMfEqMtkxrDbx923UWVr0SXgVrpGfEV44xvRNWyKFcJWSPQL
4DuDhFGv3E/hepCs0QZ9PsnegUoGh054sGHcfddBuRc8QMyh84s6Xj9GrcAvZltzsAijivWpHsYi
4PpHomHnNfsM+ZQvvXfYfP0xDl5bxqOHMXHuTnVj7uasqY9Q5l2pWmj0Q7S5u5mZOgdB9qGh0Wi/
fdoW/eHFfXOoxx4xv83sx83EUOL4l6xRW/FZcgGDBT9vMEEHDbpTeet9XUwH+HvZKR34PgqyHeiK
K2gOfy8Hr9vReN4NSYJkJK93tGUYP3xT0K6tK2PdW6cRlZ1B25HVt4BPenq/ZVDvZUzOcwpPhID9
ihaEQQcgLft1ZrS0hj1QkJ/b8jsmo4HH4CHmOCK0kbmhqZQSb9ME2jUy0bOe/NdNGLLPBFr4ZroG
siNnTk64b9By/GhvNARNDHaziWLUoGfgDvq8hjEg5mh4pykmVRWnv7yx+8URGoNFjLxYL+oAlmLX
VEKF3U6yu45Gy/2mIHV4lBVJF6H7FFl9jLJj1GfZIeMtyoisQZQtWcaLeWys88u6boJSZp17mFx0
Nw6LRfgtAyTdu+SMhPGXA/G7jz4B4CzJ0VuahzriAcgcuhbK3Fr2NN53kDpyNcm+wDzJUF+zQ5hG
/H4hBMGJubDKJM/1FP0OlT/DVOcxBrZtzTEUzzeDwF5Q13Vt8F2gaJrY2lZ9auJdM6RZLtGU7sBR
rO46AW8ccPWf6gics4f/+tas+2VK31pGUV2HakYqEPR5Sy6BbEuVxfGpc2attFrqI1buu/oe/6Jv
EGPsMpMbKkWZJuqrF2/PCBzWmGkH0PnUfIUYnhxBhDbjLmrDHxOUmTIOXX0cSfi6bMPZuI0C/yQZ
EPt7iQUackSyMOtOZ9pMmBQ9fgWmejfbGZakh1R4FANmJv1wCbP4MN3iEtxRxDwTni8d8o9x2+A8
HB7mUDz5NFJl1oSYrtbxxeeXJNDzKbIIEtjVVSoMsPdDLwbSMvklVxTNC9KEzKMIn0bTmwUBE4zL
7VCgw2FxcpdaKIFL39wnyk+hAtui5fEDFlw4x2q8BgJfB0XVFfspylN2H4oIvMWYvSEmGpcreJie
Lk9tH70OZELFO8J51F77JIOpz0UPOFxWQQ1zWHzIRcxFncq5bJth3yUUcTOy39blqW5Ydug9cfWz
IT27CcHzvI9Uc7LZfmvDnY/g73FKQ4S1AvQxiYmPCHU0d9Ok76Rdkb7HaNH3G7o5wsjBQuUXu2UO
3ykfAN8vSlQ9AYSgwUHPoiUopTksSi/82SdeekYTBF4B4n9vUCW7uENw+GhWvF0qQJiC/jwoBhSf
x/R1hnb9hpx/D+grc0hv5BrS+k8in6eh3SDJ82w/Zu0TUj91tZk0A4Yho7Lnv1Q/LZeBT0DMkPpo
+hXYn4qrrM/QfBlZV+AoNI6iVrtO14dVYVJMGiAY3k3CGhGnbFWFridB9K0uIxXF+ZDQsZqQiGEW
4kKCoYMNwABmEc4oXe55Gl1b8O87nMnxka0L4JL5wcAoLdjmNYWk3ktKuS0Tv0MzbY8dV6hdJ1RH
43FpgECI7Zx1cEbniClMreHFSdjGno0mBARNgA46jFHmQyLlmUtvGVEw2/w382d5qHVaYiSvQZ1O
iDGkKDciR0/DBDwpSjAGz5gLESNv12IANgpBZnxprA1PVqDpUU0YnNVsjvAaYFP4HvrC1IN/P8Gs
bl6ChIBSG8anNa15xedlye2UQIsLVA8QYDenmS7h1upiSk/zZPUurTcUwToDNIMTKiD9IQ01Igk0
3qq0jhSWVugxBfbNUGwxK2bqwuIWcR+k9PMsiH8hEId1Lxb+tW4OGSJEmOyiZiem+GOUHcYP0ENB
y1xep+m3jfeyyOSEOjhFRMhsdxR6c8FtExVb12DGkhQMQIrWBhz65pbDvCJ4z7RXBlMq4RT7iD9g
6Ac/85XzFaWKzl45MxP2sYZaAwqhIBOaZ1+HyIr0w55b8dgH7oj6DeaR7w+FGz4Qgj8F9tXIYQBz
ZLurq70Nh+i9RUIZ9Zb33UCkCPyVXAC9DxU6krTnu0whR+bJGFEWEZ9GvfaQATcGGSL6RR1/3eyo
SiVWAHJeCCyXLN+63qqd8JtXN9zxZuRXI3T3UMt22DnU5pU2r5pANegchJzUk7sxAtUofcwfqw7y
VjUZAik+28+LeiGcTdU6oiwNff1mCTRgt4aVa91PtIIuDn0EvNUVTOajwBGDxt1gnn8gC0ro0YcG
sa4in2jyGA3NbzA+SErNL8ZbUsB8sDyCsXclrsoGDddckW+WrWrvDYkHXRUNqSOJKbCaxotEZ3YM
Ivo0ufCk03VfZ+HV+KzZw//D6gw+etX6FaKR2sGcfIUq2uVRND6Nt4sUemS5oV8stEQsE2DeGcZ5
+93N5naqRVg8YkEeqCOM7mopi2bCGjKTAO7uuQNWVp5y8EXbjo44M3Fz52DvI42EzOrrkvAYZ6hF
Vybcb7cQW41ehAsfS1wMPxgHhCTAkc5LPvH1Z+wQHBGbdzLZ8M6ASlS662khCIV+xehvNaXrrh/i
D0dkcMC0CXRX2q2Ay4IcyAoacgOGkhHdgyJECNfeZsds8x5uaw/mdPguLb+YrH8hMzjUmlnkRfsA
UnT76PvRy3JD6QJrEaCU6duANXpurCpA+aD6hAZq9z2IsBrLOpizMMD0XIxWEUBlmDMf0RDk/C+b
mPI0WNHpLN19j1ME1zVNC7lwAfVYvhtC/jd759EdNxJs6V+Ed+AT2JYvlqETRYobHJlueO/x69+H
LIlFsTXdM/vZQMjIAKpUBNJE3HujWAeFZsDggVup6URtibEoyxJQ2S5tYVSoqXfji3FvVIKltbqK
fPOHpYhPVdLegum1Fnk8fM1A1y200SkBySxF1NQnwpMrxa+TnZI+dvW3qAz6Q2kYr2mTrYuB3KsW
tmjVqLW6t4cfrDEjIENkG622O0wOrKsOQi0/N5vyft1BoYwti01b2LJ8Jgq2aJKunrOif00d6Fwq
B5x1wYq8rGsiL9md7pJ4DkxlXAVVz1djxC6czjm7Rq7trIj/fgJlI54lSbQq+dHEpMCDEnEhYdkk
GVuPxBXLy4Vg8FwMStstEga0ldIoxCX9bFVNebqJJ/8EM63a5xXrQ6B+28Lxt7xACy3q2xs3CcO9
EmQbJzTDXYwsCuTv8Wlsam+JoHGyGStn34QlTMkuWrmpSQ4qd8pt0PKNc2uaBRi0EGjfqY46sipV
emtG9XHMCB5WIs63gtDxjdERfamN59zrrfWQWeQf7Oocsny1EtLjLaz6RunvlFATO94YogZNfO+2
EXNmD3AMenW7qlNlU0ZA56nf1Gxzzb1rEvULyNBuqQX5puty92jYT0nojouknrdHEVCyDOIJ49M2
VbOv7KxOk7rXJ8W57Uv3PIwFIlCD8toUxMI6IgXb0UmNpZHU4H4BMA9uVK5Hy+42eaBqUNDPHSXR
R2hJUAskoqg23KWARMZ0Yn4P7TZdBfmjkdz17agSJIcUW3h+sy4UAfUsM71lCQBtqRBlgB/gGLu+
BvFUaTXA/jhdEQQibg6znWjpNlPcjAcKYR43MUCQ2p+EqLaW07RoAAB9LrpJQFFI1F0LO8EdjrZH
uLNrrXxlFNp95owHK0rGRQESeB8mw0l3ymxVmIQerTBfqmpBNLpjiY5shxFm91Oswx+DPiD2ej4O
m7QykXCKZ+JFDzEnVCEQuP4DY/PfIvAIorgk+qNI7zYJG6V1pe1DRyR3YZofcw0YfeNnULtmFKGS
7rUprnY6CHAy/4hLRGipRBGEFRSMCOQkBKq7MuZdzNwT6lTPQcmPNjVxMyORAPc1g00kPfjMSsRY
6TzUuqougzIJ91NNSHVUXmeMv4fy1YsYbfiWXX8X1mayNO1G2YxqPi6Hzg+XXgWFLXeC6aZXIA2Q
Hmi3zOKEP+vhq+BJICGxa9Sg4/lAscQ0E39p60fL6DVAj/lTO+eJ4CJlN+1MhbeAOMaM47/a8qya
m1ebvMTxFSdeyGtkW5598AnJYi8nK1R5FbhDpnfhtEynKNkojv747jaXT/3jLZ3EyEDy1vrq4iQ/
h9mQJPT1wy9XIoZyaPI+YpXWs6f0vB3yOj4L3vm/eP1+l/tkjXaknIa7eXfbqmoP7JnC7cc7y/bF
Uf5Pasf6GvRet5a3Dgg98VO8fcr1o+QPJ5tBmgUgz+CJyeb1F0WMLtuGhnYIkQHyOotgg0usMoyK
10SvlFWgIhwCuKYieNdB7EgUdi6IBBiDDi3GjJl0dSRm0o5NMWvm+7Nt2OrKGXR3HxnR1lZNDZ4q
kbBxap8SRrgIAKapwQ6e4/QBUPUFU2y/juyRYT6F9u+SvtcbwKqQvQY0NRZ2lj25bbkbDfAsVvSQ
dN+6JFMBmKTN0mrjs6rOKZNRxAtQgNnC8Y9ahlBdGX2fUxjwYea1QnEqjOlrXIN6bUsLZRAYCGBJ
FiwxhAVMWTkbKSpuyaQxP0WIudRdEy0JUEC99u5UgwE1EiAEDIC/7I9gwU+FWPLCZpN7a/sMkVnX
LqfcOpSRe1OVQQo1zWyWob1tycWjBRecBlj8S9uGt1VAMe+b9NtU8fPmpLiMQqx9dchmnulTgzQb
BDzSNYKHdmEkw56JbacUzpZAmrYI7PGrQSxv7BVopboCg2c4As1ZGsRsF50DOcsKq20RI5gVBMbG
qscvwHLYOTQbz4GT7CrRBviltw77ipS5WXxOAYrnvYHoUjn+6AVkITU2GbgN0PGRzxyotU26hpIT
+DrwVJa3BSMZEk1FvMqfW5Uo6DChCqetdV0Nl5UCXbKPW2+daUieORUJ9CicCnBHzhbhGe4XHzwv
1FbVSGTANLJkiRBEtuoSthutQOAFZQOULoBml72uLmB4f+o91hU23HCSPV+mRF8QSBOko6pv48pv
k28jk9paAeKxgWyI0pjdH0UF3Ne0HktCnOVQQf0WZOXTKTszjK3dAfCC1cCKi1KLL1+64Km9+6L2
LHJkUz4LiHzujRyFqsxeZnD7Ns24oZc0k1tNcOLz22ZyP9dTcWPFzVfI5XfTSNbSDNov6tDaYLkT
EyyPEBuJebILUV+AmiAjUbD8k5DjDNj7TcbRQlvSMEwHOUkbxAkC1e8BfSjsjQncmnA/Io64SDvF
vRFwN5ehltwlKuiOEGKBVUCAUVLgyUoTeBvHJyqcIoCFvNO+rvQtORRtiUpIe9BSxb03hxFatkhv
Yx6EXNSPDAX+f3xxbdaX/PjFoXjopFYtZNHdD198ClFVG4nR7kkEx3vFtoBrEM6D30XmrI0aQoMR
2kYh1HwrCsKb0XDz//oOf/jxiH8gfzlDISFEfvgOYRlG9hCk4R6wBrIKib6PNVglrPy0pTsJZZcn
vbPx2B0oJUuGFr7B7RRkBdU83iCkf/gjGmA/P/4WQEVNF+4OVS9se0ZtvtPijPNxNKtY+Pu28MZN
4FTmvm1Iz6sMgn0dvXSTn2/zxP6kOX55cmJt2IUEWzoIoYVXK6cOtbojC/pFlQEL9gHMMF8lzOha
0K9Nn2EaRKiGIg9Qc9OCK9LXJ/DWOtJL5MMrKNerLPFydCG1r7aDUMeQl9vYzcVRHsL5rEmml3//
b89VPj/8tynMalC2XWiO6ggx97/7b7dq4wRNF/h7W0Mxpq+LfB25sHY1X2wKS18G5lQdu7Jnb9lN
O0sv9umQkd9PJpbtwzFL/W6Xqr2506y023smxOzOD1yI3R7I9SnQd63eP7ZebmzkN///8OiLOu73
97WQfumGS5izab77E/8DHP2hytBVVVefr/sJjrbt/6FuiOEKBON0jZfuFzaaovH/wysAXBpxcVDQ
M2r6J0KaEmOGZc7VLnUAyFzxUxRXcyjho89lejRk0Vyhi/8XeDRav789kCbjJy+gixCzLqgv4+gf
3sNEi6oMIRbrr9LIT1amGk/DLGJTBJO71TpbfwJjwt50qlwS1fSqjqJdevUKyVrZmyRIMf4fr5W3
ks5/ulZzkQvLg5XfFeVBHpwkgWx+bbvQAQ9iPnywRcim/HJUanTMmmHnz+/P9ZAU7vsmITzlAIUY
1VjjmfAbmmW26y8RIzGeyzFT2SoGYqvbpfmsi+YHSbz+1h/QrUGhNRdVxE64H1+ZWpasZt3nzh82
lhs1jUfocjJXiTd5h3EsybTNZ3bheofM820UPd7asacZN10HjXtU/bUpvHHRVCy/Vk4/aYch0US5
gYykgTKmHdjtrZJ76rciJqI4Ehc5RlOQH3nT82PgDYQ41IJw4e8dsikPdljlxxi2Y03YitNi5/p9
DBqRGyUDGlJ+MKDa5I/dZjBmHFFddRu/8JwzhDPwa+gEk+dg9i+0bV4b9WdItgqb5jzexkoAe6Po
IEnPB/apHEQJUxeJ00VDcp/gvpna6aoo0Rg2Zp099NrOfqHAIcohaOud52+qobIeSWgyhhf1U5mm
HiBg1eoe4jiqbwbW8LZVP7Rq0rAMj9FTClmNSps8zO8KMJUIqd/Zz550/+HfLpI3SgB/QI3K9/1g
gO5GR2w8MCO/P0jbjBh61yFtnVk8/fybO8Z5jLqdqfXJbWWEwSM0TGtbm7a2rEw7eBzQEFh04DRW
wDyabRk3xkHT9PamEH23czQUO6whsteZM+UP+uCAxlDi4DlOWNL3g9sdiqxEsgxt12XElPhZniVv
Z3WvhBfb9Yx6OPouQk1qjW5zuNREZiH5ilDcUrZJx1tbEj5AZbSxXXUTwFZ0pYJH5AhROa66cocI
lQPpH5GDTkmjHwGicg1L+9fGG7UVgabwZKEmfPQNoHBeQ7w3b0kypIQo2M6rqgXJ38s3rCvyczAG
+VkVVX6G7JCfS4HIxoAG9UZ2QNJlYS+7lQBiLzng76IdTqWXvIKigPNYuKVyMzezrANCCjVWQRIr
f+X15D/01pQ6yfW014wpPUxWAwjWjE1kjLIZqkPEC8nRfs4nzMZLf1Rr3+wiDXYzQWxN3tpeth2x
HlhY35UmHU4xwcFzOhB/j0Qyfe4SInFqGfrOvNkC/qhZUNJ9Kx7vSAUNlwMaklwRvreAv1vkZQW3
zsR1SMCfmfq4TYQf3uderi/0sUq/h5DPh6gdnq26OouMZcg8WsgDo553QBD1ZzOVg8m1zR/w1psh
KaLSomPTaekpqEyxYrqZXnxkFOxat38E4YSQlRU+p47br2HARkfymukpJGZ8ce2y6RiZaf78bir8
wyKPAiYfZhf287B4LNtE2JMJS51nn3fLHaGlRD/twPkrtsNkH7pxlCx0NyygPdhgXgCLAiWdTz+2
P7q+a//j9OO1NSJ7ID4Hc20ak/qEYNgDIbPhNiVd/YRKtZcSa0ZwhNTi/GeWB80mgU2UKT5moIKl
icz4LJk6uzjzFYNSeWvpd73s7YqrnTwvmWZ5xX9/RplVpzLrs8fRYWded3l/H+pVdfRgla4suym+
Qi248UG6fk5dZU7Hk7fyiaV/7Q5N6Mdf6zSvN02YOzs7ievPCnGyFDhTPzVoMU3ZnWI31kMatKDg
RPsyWlYAWsY215po2pesK9NFWtUogVnoeVQ+Ks9ahd4QKMDgtfOI8acAOo8dgcDHNC7vxGyvnSEg
hT95+zK0sucJbo20ty67+rGJ2Fuh5/aqNbeI+4gXb8yUXddW5lqafQjgTVSET77rNIfGnGAn9X74
asDw+4+nz/l9sU29PIG6t6GbBsVZbI1H8fenb4oMp7ZVO/wRabGBSgZTV6TG0yvqB/ayH3XWDIVn
kLlxmMrz8VVNXKiHflMfp3o0HgJfIYNNKltDKmk1JlCZK0ONjym40suZtCkIS8fZhIDE73bpy5YY
0qf0u3ZHdnlXoby/+9PtpE2t4SgE7b1A6nU9tCSF1Sa1jlLPNM0n/6Wxo1sxv9yIad2Vtqk+S1cy
7z9du0kHSvLLFUl18QMpp7sIIfZn2xvztVZowaoKGhBmC0LJU5HdOW2/55WcU0gRUnGcgYME9+FD
dr2c/d770U8Zwg1RF6743S93au1GRzVp6WTuTCSY3h/cAgV20mn7D/arb+wV6lE2bSs/NpDtdmE8
gnq4ulyvlTYrz251Eks7eanslPaPl6Wu+qDEOgJ4ebyBJTd+YvKMlsj0VS/2iLZB2Dj9N/T9TlPs
B6hSEU4OQ7S/Fylxpwasx4MWphWS7NmTFg1QAwJVf3prTa5vPIVh+aR3aGNoc2vuky2dmerq+X91
3TR/wttdrp/n8wmy9dZ3/by579p6+2YWGLp9XITtrJYVnJyCUPZgQUFMgd6cpE2eXQ+x7ICxtASA
/dPvT87BQBz4399kGZS4Bk5M9k7GvE2ikANkUWhuH17koh1z0LyG8wOJ91lu29JKfS23FLkGDldX
PslGHO96q1A+FcifPYaz0LA4eHXkn2y7Yj3x1izAHgSsqcBLzr1uKKp71x9XKiOVNZX60SBov6sL
lbD9fIbq+M8zabv25oWnbK9+8qwP+wctm8Jjj2DTUpj6sGlQDbslifbzIDvy1h3mxNpPm3SZGJ6X
sqOw5qRoNV9HWcqft5He0pGIgbv4999YwLh9F5mQvzEhNfaAUOfdeWP5+2A5BKGikwlUfoSR+thM
lYP2UBSd6tibyQGMmiy7vrfoe9yzvAxP5ZvdwY5y2U877PN+mSNoJf1BXrjv/KXd8MX3xPsaVu6D
S4QFZo6TakfvbWS4nM02darLNZUAUGIPCAwt5Hssu+VBvtHyTDqyAjEXVLznjtJ4ubmjzXJkQC7R
rGPjUSZxQdzazQ4ER63HNIdCEKgwOmRTzZzkvtGiSyufPRBEJ609oO0akgBvQGx4o3VAcbhG76Iv
UMuN0+8lf6II8ZVXxHai9dXDtn541k3dOfZezPoHjWbz4F3bhfEfKy77n39FwebQdIBlU1KHPf3v
f0Xf6kKUQgPjh5WhhF6HoXZs3w52HfIrynbTmKwOC39tNGF9czWVGa9XEnYG1H3LPCthbJ5jUouR
EdQn0J7mWZ8P0h5GkGrckUDzhw7ZO4AeaCpknprWVZp9PoHqOqs5GeBQT1/KIdT2Ul++Htr61piV
5md7bpIWufjGkRnfmm186AAgP0167t4JER6qvjCejHh07ua+UnXe9dVzyzSRG8kpH5LrSrmvga0d
5FnUjz/Pkreza+/1zO9FdIh1BFf+/Q1z5t+ez6FO0RxI4g2zdAr4WZZjE8Amgv3hDWtsBEtHWDzf
kaOCEyRAjbZTyZ5FZeNia056kE3wyuSJq2ha5RNL44Xs/uAYOYEQy4u7dBrme0jPq7u8pWzKWzqF
dZvo4FDCqBnPoWkU5BNQlz8XB2kBJjKeSYFgFkXkbfweJFzCK0jaa75C9hPHAmkhkng7aeF4vnT/
vIvGvnpRVeDVcn9dQCYCE6a01VGL8jJdyVN5qJXEO6T+WjaIZVbHd85XNwAwYHqo/3ZQknVYFNxO
mi6nXhsysArDI2ULtKrOsnFTsIrhu3f5SdrkwWKvBYZ99nF6cSxUYAxA84Kftqtj4JLpkHeQNrew
XMq8/1vMW5OZid+eAMOZq2DZFjxu4oHmhwJUAUnvJBrV6geqdhNFiUThbiqQN6fEKe8KZaAgyNy6
mIQGUAwkPakew0Fi/NJ+64/iEFVwgThf5ignI4V/tR3d/N1tZIe8V0iZvBWZWugfRRUto3xSvlh6
9pAXMzuICNnYCP71jbsBvNsrXEAflGamPqpgqkADKd6pLNRor4fI2Dp2YJxiVk1rrY+qRyPNUDSo
A/91vmMQg9nhjqbnx4ATgmprKhD8m75Mv0MO25ZDP76EHYqMkyL6Gy2xvTvpkVR2f04ilBYaOV7N
49MALeEo5KDVl2OxsCD8IQfzq+fqmOttAqyyy5YZWKd7l8JRSTkEj2bpBo9635ISQ3R6I21vHs0A
XEAbPOq1UGgJEf9so5OgQ+KYprSFiUg3pcviX8iQg//WztiqU58CR2lT3CgCIhLV97Ljeq9URi4y
3QTgpDQ3Zom6duNkZ2BXBETmMwGz/FxYmXXQSoQLf7dLD9k5XyldrxdZ85XVfOXbbaWHtEs3PRwu
t5WmD5f/ftvazf9j0aaZHzb/jHeuarL9Yv/PA2o4H552350iyy0Q6YrreN0Qu5jVXx1kb/N2WMk5
4jqXOJ07nB3KcTC5hFmBq5xTxhQRsniafvpLm7xymuWtuu88SPNd51nqcq/f73/50DASfwsGsHhA
lwxJuPq+Ew+BapZ3l5XfvPxjC361+E4a3xURkj7IHjIK3cdNYj2iEeKvajM3t77nWo/ZZEcHu0SI
SvYO2mA9zheYHo+BNBFx5QIqHSR1nW3lClVxKd7FDJHvZNNPSySDEy3fyfpvgferV0ber70yti57
1dn5w7VarGZPOaUBIHEPf3sjSliBGmSXg+J3P6BqaNRAwCQ7WyehmINe/Z1qdUbGVJ9Wg0s5PaQj
86zdRJTH6eZVTdShbjjqo3Vbjmp7ELUFTRUGNSqHCsCkwHiBs7jyIYBvvaENVowtwWNXGsGjFg9r
12+UW2kaUCdgkYUIbG/NNY9g6K3dZi6SpYDgt2b9kdJ0nVuyoO5tgRz7gmhKsr92DLFrnkplor4R
ble7vEnbwDG6dhArnBaGqrDYCD1zOnTU1kotiFdaVOR3qmJ/b0YxvIxdDtxXs8atDSYcRl1+a7cO
IPUg+I/3QPxedRA5HCoNmqZqWpogbWPYH2Jgbe85lVpOw7ehItKP4sKgQGOD9nhinXafo06LuGRj
/m10gXuYIrV7JGxbo9eFwK5sykNXfIIsU6IviwOFENqVKYS3kc1Ay6yTH1n3stV6WffYhd7f8azM
q3dKQRWbwrzEucZRWed9r6AEQVzrEqtKHDfYBF1C2bw3P0NGsVzgDKVrrZTkRi7CUkoAbeMiUVdy
3ZX/3qR4TLpqRLEh7QWFJskfZXBfHoo4vfO7qjjLlsefAFy/ANgrswFRZV/9c200UPZuzBszGpDO
m89SG7m1cqyQ2iBOI+3mGJtUO/CcT41TfLQbPQJ+YxRWCA+qvvcfKzmqU35YymloHJkIJ8BONA2T
+Obvy2yn1OtmrO38Wz32zirzvGrfpO05gnUHjiALhpOfV8NJnuUwwPZ2VZ/Za9TWjXSem6jhRRSS
MB4SNREnNw/TXeG6AbivPj2JaLLXAgHLR9ZRpHfDMP0q0uEAjLtmfk0c+Iix/kOMI0AbFVAoMcET
QfyMCJeDCDRbtxkqDcWQQnrZXQZUCOD9tqXKwiLo9Bg1M9igK9TzgN3OC63rwQ7C+ogQMFGwt44O
bK+qgV8iu62tXWb35iHv7H3mVbtUH4xnI4K1PRamtbeoFvXc2M7R093ioU3G/iFqvANDYPy5ELdC
TPGRr4IMytvBmSo086OuOeQ1CGPZUbkdGSLdRwpWbulIPH1KwKlsr5tAuW+8NuWmT+4J33ylSXqg
1rT2rK7Z14U/Hq6HqSvGQ5qkuzSFKmsYflEurr2XtghIWFHhaG9FKCdPdr9qs7Q8IQtogtPg0DDr
HNRmOMkWY8xPe5eDdx4jtada0C+bdCGH86q1Y73tifFW3yIDHHMPQHFvZADME0gqX1IjgwJuh+Mh
H9PsWauiiz33vBw95ihaE5kLvhg5eLEUrMmtiUDKvWY2T/ZsB/pBthK4DxhQQUlFfQyQiIK/r4ET
G3pIikYePjX5RgaezFqTDRk/MgMnmHtkAxFkQrXdOzdocOC9gvW/r42pk/OPV4qxUSD45eisHP4B
CBmMPivcbDK+pQHvizBV5ygPijNF0DngFV9tZtCM3UInEH7xyeBfHHnzrLerpO+HpvS3VPSCE2AU
G1E2j4EyjTdR5xIYnQ8wj5emyUrkarLDGnHKUs92pZ6bF7fAoOSgrUKRkTaKQGgrq4RGqLrwJ4sB
2Kc2lO4n2AIqQPGCjO7cLCaz2sUAQFh10kTFhXxgTu0Q2aQyiXbbqeZJtuJgyj/51uVCaUntbueh
znznu+H3SE2zQ2oTdG7NwVvIFNg4rz8/2CA9sBj53e9qUywy15dc24frWmOG/vbUJZwU/wsVYOLP
ddcpa6SumVJG3wP3DgIO9of6RZ38vaq19o/fXZHVbg/m7GqVVNOdK25uHUoikXlBI8yZD6VKOBc2
OWUTkwAt9jJVEUqkQ7Z7Zziz1jfRpdCh10ib2yGMUymUbUR5C8Wj63Wloou5mmR9hDifoEfavE7C
VT9H1MQ7oFSWoMFFsyp6cytiiKyyWVPEc204vbe9OCdesNSTrjrIpq+UL8IKWtCOlfY5iOulY1h/
tR5in+jdWY+jVYanwtZe5CwmTeTmDmxvwluRu+Lox+aDOVLiYiHX41oKCbzQiAheF+rXVbnsRe8D
TMG8sr92oIeOjKcWUl8AUcZ+1bRjdFOG5j4YUM6NdIeU+1gfjPngp0VNwpAz6mbljHYuBL9fJnkm
3aSHbMqD2ogacKJWb8m6hzP8EY0WTxjrPA/DFzunRm04jdMp7n3vszveBsg6vKie5R2oJkAJq7mp
A+yHDqmme9nMm+wArN97iKroi1fbX2NtFHMNpeHGDVCybYLkUCXd+Crt4WzXTfWPdkFM/Qa542kh
06GD7cZr2ZQpUpkNlR3XtOnV1k7NDj7IXrLxPXUG+euxStIbcv714L41PRXmrFUC45e9Plvf8eJd
lXoENWrvASw8RTOq3x9MSnJNhnMa2IVRN7kvv7BvnJZhQE3djvjyUwHTQhvC8osZK+Y20pNmA2+2
+FLq5ilkZn90zMC9XD7Nbh8uT1H0l3aWStSyCSPqVVPX9Qp/MHKYTVEqjBtpYyWg3daTxt8BMMSY
CeDCE6tEp/XjW9E+hYMHKZYYFJsDko3IhCpUMZsro0qbBY/+Vhdgj5FFeueWWS8xLAMEANCjuzfH
h4ngHhQpFyoatSvCjQXN7FF1S7SVx4dyxj54nX377zMEFb8/zBA6ASsgUjbEO8tGRO1DbFNAky67
rCteCyQJKFBZ2yjMgqlETx7lBDSy5nPbsyyY14W61AMbTX/ZdXGQXZdDZRXbCEY+JKSg3HZpllzS
CcXcdHg213LLRaXbYpsjeLqWGzK7AyMoe6Muze9dXlWJX5B4BnnW1u0T/IBwf7VfoRD9r07pLzER
VzdX7Z+iqX7IUV6esjh8iqNhLSiV+AKDhncqRArF8KvxBfU2BF2J8Z5jt7+4KZPoTumg6Mgck19j
daFuPAsS/jVCfl0JfYi2X50/LKc+NK93Zp4KLxH26031oTuiGO/cuhRGlnnJNOzvNSXun83KKilC
nCA0o8TuUfFHFC2UKH2BsncOa9I0rQwQZ36DHAhz6UIrmvLWtFj7goO+YdYeX4zaSnf1WJH1mZvS
TQfKBAK0g0PkjdSFIkh/d32W/TF96opBvbk8zIZdDDsjZY8rXeShmR/8wIaS0efqzdV+9ZX3vLw0
yNxd7hflYwjFLaiWbFLjByLRFAqokSQuXKD68qCn4SuqZuNBtrxec+68+EU25DWB8PS90VDX5mr7
cJ8hoyj8v79A1owa/C0ArQMmdInKADIy5iD0h11LPMR16gV58doEeop0chacEtP1T0M9psuYzcfK
omxtvZLGP3XLjqawvtS1WRzkRrNxb1vb7x5kI66qeqV7TrCVTWVotZPqDQ+XTW4cq3+VufCPXQWJ
fdQsaAXDYPWryG39lVGi0NEDjt+VUfscsvUBm4ueTjNBN7DMXqPW0GQ8O5kZoTI+UxCkcOmokCfy
yq1sTVTYnLF2YJv6rmAEzPPaXGTw++8h7Kzll0p1Ig9qbAfIYrCV9vI2uCeRjeaBPwNn2TtXFPpZ
5iCz97JZAkK/6edAj2xqBgD3Mg57CnhO2bEwh1XDaulsFyMx8hKiDHBBtV/7rdIgGdlm9kp21Yr6
6haOuRtdKDK+7we7fMy6lT8M2kOAnuJqIrjzgCxltxrms2i25R50UkUu20WM5qpOFcobPQnurEAn
bTIf6jlLKO1s+u5kawrVNXls90ClXnE3Kd0XOXTUKNRuukJJt1rV+4e2iex9kHn3TTLUJwlZa/Qs
3gcuIor2PKTLA4VO7uNY1CfZunpIyJu86u0e0iNEPpeiWCB7ruOiHOx0rQ5Ojffjg1k2BcIFJ0JV
snEdMuX4KPu89sd1sJRnpXnqaqeihieTVeFE8dEg43rDvhEwDHo+J1WDu+g7yUC8L0ATW7Wiz7Bn
EVBpyvxrmTZ3bmJ6f9vNty4bKTupaNRbBUH4o26014wiLF/82PaXVKQ0bgqdDbWuGGhu65E4USJP
nEKrzveZFt878VxxFlbSz47MebSB2LOaR0tzYQ8+Sgyd7m+vobkhSza52514Cu6pomN+fztJ/Ohi
iX6dzF2NJm4R3okPtpo4JyWo22nRV4QW21k3XBpdDQTnqqQaGgomIrwPI/QrCnVAiqVt4MfUJsWq
FZWylnJxwOiDiMcItRV6CiC243X8E/waG9Z7aHXL9UJXP6AAp6yFBsyyD+PkE/4vmme239rQThed
RqwfMYj6RqgUfafSe/kqoPxIj7zVEAOuqvhEhUZxRqUNnY9S6HvFyZl0Z51NKe1Zzfqesnk9VKW6
7Y0k2F9NrR33WwN17+mzVtXIpgtAtKYanHWykXcDWdY7R4koBTQgNdAJEw5n7sAqDUpbXcpuc3YM
hyBi5+GTyCyRnwkTd0EpA3cbJdWEwHEGOjZutE2rVTw8JtXmqaUunkthfR8mK/urgHciXGB8i8kf
d0pZDd9iBSyF3s6EboLilG3Mq0dqRS5cXbepq+CUj3nUhsiCxvFGdhphI27R3NjITmnyNVg8DQHJ
vWwqatIfLB9xoLSPm4I4TULdeiM5Uc4ZFqYFHndT1iq0q5TkX5CQSlRNm4yhPJVGeYjn7ssZNSnz
RZGRarz6yCbDrb11zEG5ib1AFxQ7q8KbIIxeKL/n3iKQ6t5281mph8pSjYtxLTuoAzLsPOpbLdi9
iGXshQwrzjC+6DqJk0E8F53uHfyhqJcZIZ4yNaPpM/VcVR5cPXqQB195ar3SQ+krjB8oHToctLF6
vfYbFbUZ+mLQV9Kmo03v5EPEQkEAMNsmI1S73i++NlRtWrm2nh/DXhVnTRspTzTjK//gUaBiuekL
88Vge/bgE/802GQ8yVZk+e9acx8rDVLOs2euoY321pr7RtuO/0oJ4qKu1EZ3LZi5y/tWJgT9ByKh
l+W6BB5TChk2CoA9r0jPY6Mpny1KX1bV1H2iYHr3oGrZHgF95bOZWcOxhG6/6GevqOjFFmp5sZa9
CeXLV0FdgC4uAILIW+t5ktxpTftuc9D1Xb6tvOjnN4h8I902fkzRw9gxjsOkP7SpmBL+MmFCLWMy
fVC76wd5IF12HgpKBjVefWvJCFxVkw8Owobg/bzKvBiT0cq3nU4mzfMjpjAbunIIhf+uMLoMKKzS
38Iukpar+eoaQGO5kx1Jqg2zqyoUd9uh+GruwlzV18TIKe2EqN5fNeAyLff+EqmDMILdNE9W4gLZ
19rpOBSadhAKguhLFonK6gI0ScIblypJT6ovqpvOd97ZzcGITvmUf0v91Hhg8lmqieF+kpGW3PGW
btgX/0vZeS3FrW1t+4pUpRxOO2eaBgz4RGUclHOYkq7+ezTxMrbX/veu/0SlmRpopBnGeMNNlmLf
edF633+Py+gEQSFIV5gczDGcPoC0RdIYd+O5GBk2ZgyRo6/kp0GZHw+OruCh4vrNptcQXNJ1j1Sh
X1sn1SSzUqOmvxAYfL/x7t33WhI8mQYLWKlnxkaNiuo8zhkuTtPbBorhNyc1sgVTcPfgT4Gy7cJx
RLLe7m+oUXcL2SVOiLaAAkFLR+E/0oeA1xA3+h8xcPM/bCYddaYxQeOyZ0GjP0PgBrjOQPPK9HMU
oTXcV91VM5TmlrR6ckBtH9F08h03WQcHEC/2CpMrWZQNk+H8PWpQtN1YeK3yAF1+gcyIO3johqEj
8+uG1Hp2b6hIDxKNIiPsGG1zlBc/s6pNYalfJgVvJWRlIWzqjt4c1fkiu8iimbeMk7cfg38bIz9n
GOv/wXfTZG6/+A39oTusQ7B/wEGDTP3X99XUahOKzBCveo96TxYgWWfM+wltvsg7PE5Y1iO1vaH3
EO9lXTRvKrCwooE8QLNF3gaxvbmyg1Z/znQDwlrvcAQqAg6jtoan+x93vZ7q73XDr7v//34Cu6LW
CqatzFNaAIIRnSCwJo/FshiYcXKUiUlZTMwh/q0oWz86f4xti97FJO6Pzh/FoKn5QaniI3KtOSe3
KIo7d0x22Zzclxfi9QYUWwMb5znXn05efmc7xtLU1eqtnh2dwCi39/A09F2ZcIgMXROxuMJAlmXo
7W8JGuX8t7/ZSacssnSID6XGlGyXTbnAHS5/CUamfAVb5K0sIkX5qBROfp/rJONAjl0Mz8heorRo
dsiZQjWQRdylF7bwx7OI+/GTkX+PYeC+iDTPj4aJJJT8LJgG0apw1eYgW0dTWeJRUwMYVQeOE/wG
8sPUDANn+Ru8F03vscAV+r7z8urW9NYFzRVrbVlxtO+AR67qAY/eLC39axTPGNmkit54OV4jtzAe
DNz79nakhZvGiuvPrvOmtE749tdAv9Oe//vhU4KbPh5/y3Q9wjakJA0DGJ5K+c/pQozEserJSnYj
5uEsSYaGnMKEOotTJGyiXecm2N9gTc2CLbrk2iON/+mjh6+YE0BoHYWywC8Pow5hnpAyUagwnN5S
hLpPI8ZaD5aaVQcxt8qivASteBvZhZ9CNooPH+MR+kuKZaJpb6o4/vc/V5+P0n/+uSYsX9IZrqk7
2Jz8ddQmzZaNXWAHu3f0m1GCN4fEgjOl5p3R0V5IHKcEeEpYp6zvSU0gbALyk5D9eAi6fjwUqoOP
EzL8SGYqXbg2AuWP8ke74afNnVsv/8dfYv/JWoaC6Ni2DlFYR5ZDN/9Ft54MljvFs7NP9sAm8hMS
ieamCZEv2ATpqus7/6jYhn8M+wpX58DcypKsJyXq1AiU0SrL0KBImYDf2wlhZvvRjjmch6i2Lx29
0xDkmZq90VvDrars8ooO5TKo0/Emq/Ji6De9krcrWZQNpu492HUHXnce5MCqOjXh9CRL8jL4Wgkr
j3BYD1Z7HesQzpypcbZF5/M4xeAvOR2Ey1ptUyS7E/N5iICTuNn4BAQy2Fcxmpth31vtDGOalrrp
4E47z77vc7Wcg6O22JomRvWdin8w+4ltjJDXnUm28v1SJkgVmamFcPmvhnC+kyOceYTsnJf2m2Zg
8VR6JcRGhEXIKnpJdWx/3dWyRZbJ0Lvu0nWdr0OJ84HsqAzqpVXt618BHFn8qIvGxQT67CRrCvYR
549YT6sHFelRPA1DNw8PUHeUT0HsfzZZtO9kqWvvUrNwnzLdz+5VJ7wjX6h80rtwOKLmhBCC1Smf
YJdFW5sYeSOAvN5gTuU3Ftn4vuEfEiaq9aDEXBBLwpcaObWjrMtKb1u02bj147I/Yt7WHZVi7I9e
qrvlbOb2syzvPvq4c29Z5Lx+CckO6D108ffTd0jU6RD6uKzP+BeJeJF3CBYgxFF4UARGBC7ReGt+
62cVUPcaJZ7Y12nmnRZZ1tKu2foac1Fe1DawcDoo72eY8AGtUQw72z7xz3U/K6b+0S2ucDJ8pzUi
t2Aek6YO7+QF/8fkgsyrLBDGJV9ASuBT0enTPp9EhjDl3NeJ5qyhqRFvn4vY+WIf08Znlor4NuBg
kxYC3Zy5VNpJRuIpmpeR+CYvWUpucoIYx77wnzo8mTmElXhgJz3S3/X4rfF7XKzt0pWlMoqNp1iZ
fiuRLH0vNZmuPyWJ/1tbD5ttRcw8WwWlPR2sMFYP8g6R++n9TtZBoDUWqkhhVnRpdXAstzwgVYXz
s+10KJW836P3lWyzGJsWB7DC3q3GcT8gEYr6pQ+RUhn9S4dj41ohR42ZHuIaZh62T7lVOcgNknAa
+uh7TCDgq5VrPM5DC3UDr1GzjzgtNnW9cPBaC+DldKesUtw3O2x++ChWvuRe4WH4pGVPBfQ+DDRh
kf33CfVflGvXAArHqZ9JlcmU5r9wcQn+yTnaQM5T2PrqQu6ZRNlVqJXF6UHmHbB4r5alqqYHuWeS
rVnU/GzFRfZn68dY2Yq+677Ti/L+P42XHycHhDrQcKuuddxbqgFAUotB3V9UDrsDx08UY/Z7k9FH
N8b/1tRRUCbQIZ7K2q+XgWeLJ5NoSwdIFbPNO9OMyufJjabD4CD9K4uEeNW1GxgjkySt2M6Bz6/a
6jy1WvFsIaRZjVW67awWffQ2tHeQtqqt1ev2UzdZN7khGFuUVlyQ6g+xsKxdE6hoGbax86T0xi2C
47YLrNDcGUN1UJsix0EYvD8yfdoZnRX9GHooUHqF3X/KkDeR6YlfXTP0fN+7Or0P4Xru6nrDcyFK
NFtb3TmbLnzylZZCeouL7oibOpvxDqHts07u/Gy0GOvp2XSzeSnfVKP67oSD/WqUGWLSmT89QzeE
y2rb/dPgwJ7JPL17SON8XFUd0SVVaXtUo0PzLscVZwOgN7z4dYkNU2e2J1uYzk5XBu/guU52MJRi
2DtCqEe3qordaMPi9KIC/aShdC5lbClr2x2nK9YgAblb0d1wlEhXceS2j4ieEITRc/GJictYdNmg
vUSILAJ3EcpnZ5pe+Evqr2wAzs5UOd8t7GzMrggPAdk29Lv4c3ospO/GAnfevKze8J/RXrXAVFdN
oOHS18Bg1TDHlvUYwzrbGlDiZggc9TUMrF2YuuEjdsH4z2I34yEGXcJxh+LWRGgR98lXs+owzk26
72M1S+LYXfkU+SkKNpZiHJHKCc5uYGXrVK2C50TYnwQypN+VJN50nWVubBwWdyOH0WVhJN0tK3xj
YyDTc3QA3TMhBuWmq8PyoclwuE5DI3uzqmmjleiJI4qXLp2kdI8gNpz3iyxigIVieI22iGzQHE3U
CKrSR81ibmWn91tvHm60U35Mot8+RnZ2o1YsHbVI97riNatBqPXFVyP90Nm5vkENNnsEqYqqomLm
343wVUzh9DVnYV4Oda7e69WU75TYdHemEuhXBbGUZVA51VsT1Es5JscfvdPVAmXu2aidR+9oGVDq
FQ19VU0LB/IItcqyGGcHZsOHSO4+5osx71Jkfd1ND0B2f1Z91JNORo2OXsLX2ZnirP7+Gf/POvkh
8icMffqSGeA77Mi1VrC8gseur5oLMuNXXcHHWFbZVouPkTbeIUEYProeOuYWVAk8NOgfW24GDpAs
jix6+kgg1d6ajooVQjP0a3iRFyOd2ju7VdqHNoyOQZoQf9RQl600y1j3czgSznu86HWvuUObsXvQ
u+C3bt0IRDbzno3EGXcl8VX8ECAb6LOp0WABOpQXWcywBloNlpUj22kbVxTvg2scHeBUE2iWVYqw
Phuq1/6sm2xedPAbaADOA9hllP/rqKH/BTB1Yfq4wHPJifNyapr619GqMvJsKuJcfyI1TRZtw1xb
HsTkbm0CpvcI/hhP+JBi3tX+LM1tH6W5TfZs52V9+KPnv8fJns38mb9+wq9xUaLUW1Hn0wKrPPJg
fifIi3kntekBu7r2eJE18jKCctsqcYqGxJ8NjZ1yCpARftfN1JVX54cQUfAzQNT4xgteXKza38mS
vJhNZG2ZKOqlZoUCZePW7Za9547bEBXcCcAZ5M3Ow/Yj8g+REd9HeezdySp5p0Tk2TpsqVgG/mkg
LFlvENsZL7HXrM1s0q/BvGsds6pc2YlSgRfKrYdQi9Uj+wd02DL9reYA+xhp7vep1cOnWuvFZsx9
7aD5iXUxTSME6h00+7IQ3powIpSw1ro5ZVY+JGW+TTK7eLZzEZ8sTFURu6U4ADRl1rLaTT3k5fM4
6RH6mwe7KLuLkubZimCiDk2osHnNhVVcgno9aQ1Y30ZR9mwl2nWfwV7ejtP0xdILsRgTdHZJKbhP
XanfDLLkX7Oe3NdQQOUA02XvUgMIxH/oQVi6wHZe07cwsLTNVLZko/QsOxO8KNdZqWafWMu+QfDw
v+v6a9d2zTWFEm5i8FPjGGSW6LY7qXUVaaEdsGxx1pAlrBe1VDbhYGVfNcSE33vw26uHmfOJFC95
x6Y0G/wvErbgM1abXEi3TGuCHMhnRy+AhSPFFcd3bKMfdlhfz+5qalAFxHbwZFIaiLxNzKl6FPqP
QDMv5AeStxpC9wLFT//ZLWeLB5EmjyN2NSufP+aKBmi7ycH8n60wG3cDYsuHESezoz9Yxa5wC/dM
nDjdxDVaDvzHUNMwQAKMQWY3G/bg0xk1ZChceoFFr6qML8nAGlAOHskOvz4P0KQWst70MaAywoFu
88Q1VMNv3bARshbtPIMpI1YJRWv97JYkcPMT7wdLe/Js8hWiflG/BuhUrFPbDU9tXNWXFK1pPAY7
/U1DMiZQ7a+RqmJGiTD1LOCHijYWRvyyevWME8IlsxP7a5am33NF1I9OhSvV/9j6Wn9RQpiqPKJA
ukYclBgQPMU/o0DtkGgOwZrxCZiVd6vNT67RMfGic3Kweg+qB1rQrxlajAtbabu7XlTG/aBraKJQ
n0zJuh/FKoQutjTKIdnLg4gsRo31e1G22kV7rKLy3ptcvOcQmN+E9VDe0jqpMXS09Fcjm+4jCaj2
3H1pOdWPxi6/GGPqPivwRpeZ0LI9WbsfbduoR0VtyLp15fg5dPJbg9TTQz3Xh7Ao8KMyxs/9qUKZ
/w6n1Z8n/yKZ1I2YimApz/vy+E9mcjhHemnt7dQx261VqDjSWEhHonrPzhLGP0lmN69/ZkEcoa2A
ufcn1DYDNkjqIE6y7AeFOAWD1ZFOGuK/G2QXu7QZIju2Hk4G2Hs8taZ9lRBQCRpFniA9zVUKbI/7
sHRStEFcsYL7rJ5dp63QYJ4PQ0i9ot0SDd8wO1pEeJL8cNzqhiS/8oIShLVM4lrDEzV1mP81gqi/
hkc+YD85nG/ufbhtYVBTR/1tMsbgrjN9sXOiIb9r4INgZGXnL3UdtZtZXXOr1E3+Ejr2a+eb6LFW
U/SAi+JRVo9e7u5QvUCbaR6Uj5z+TL32T2aots9RsTMNP3vxitI+kt5HrnsuDsr4AE3wLp6VnPLa
vzixVT0Gok2PQjP6lazHcuoONGT1aLTjKvcmDUOocoMtDltwdvLY+orfLx91BOtQnysQVJZdPhpk
EYivWEOtdFa5aMbVoGfpvYcC9ZrthspCGfXbCBvYU1CNxT5hW3jIgJwcDV7Q2canQ9wl0zZq0EOC
iSckwrN4uKUphh2lmzdPSVv4i0HTuhc1xFYoi0fji+7Pyfuy+F6X2CLiXRkin711LUDExFr9RZcE
UbBQC7JnvtN+7YLoweinPP7Rg4LZy1Tn0JDQwYj3Xp0Tn4UbHfA5SO5lG6m49zZjVjP41SaTqf8e
5yV1uOpFrr/TPjwT80K/8MKdhM5CajYOGL3DIZ2J1y1S/htTpCUYZZ7I7sFTgz3b+OAHDMM9lhPR
K7EQjYliSC4p+sYHFU2iDZ4AzoNbAz+I0NT5HttL3n7nW61V6mLScxSTtanYtmwGDkOAzlVQsd+s
9HR8LargGHl4DTdqYmwdInnopirBD7DCWW4aP5SyfS1ABTw7XVKuKreb7gynHHeTgUqf4XfmJlHS
8IjETbRJw0Y7GrUWndW2Steg9ZJnQ6SfEHDovgNP2uAkGH4ZEwRXSnsMrzBamGmqPNwFdW/cOyG+
ntWoW2+O+MyWGZ5ImhsCndiZX2IPpTjOiWUxE01kA1Cun3emhjVKi83wQkV1+tqL9rUuveGld8dx
4+QmscYZQddq5krtFO9xTEV1gpAWLdXWjF66IgZnyOOxk0Vvqs94FIlb7bftvSiSB33u5RVGusva
ETWhuUjwjsinEn7NLdFdSATxVZSwyD7QbVM0OkAEIpIwv1ByY9evFLTC7mQVJvHRDl+qLUke45gm
A0yZwPG2ZtkwM6h4qjVa1z3iaYTic92Lz/ij3Mc8HcGiVNZJkhThIo/L42j0mEdO2DMqQWQ+qdPl
fWOgJF+ZqD/5rWk8l9g07joEgtey6Hno2CoKb9p7K3+WyAP78t8XP/tfax/+4wSIdagXmqf+i5qv
iQluu10pj8LDzCD3cX0bq6m/U0WWHBpR+xtY3cWjX7AtMfXM+VYC6AxaXuKPviP06/2YXNgW0D0q
88eywtWjLAz7o3umIiUmPzqFmHp47zt/NG54iAz5rY4Z38zGz6cOLkSaHlsivt/rVjsMXZF8bpve
XEZtnF/NpNZ3WFSau6DQ4msAuX1pK0XwOYNKH7Apl4N64SREQQHYTABe9HkmKK0senSCGFNNYBUh
SmWPiSBrP88gsu1XaUymv9vmccCTnNV//weAdfwjKYNeLFQhAwkRFRykiibOX0kZwje+CQ7UeTTI
ya+SbkzK59TCejCcki0Iv+boqgIKubytO/LI7Xx5b8nN0VvKSoH5AV7oo7sMMgsIsD2hi/4Pjkne
/QVm+qsohDUiSdHa5g5uG6JOXY+vEYnQBwdf6U3u9ojSKhX6o4ndrxv0Op7QmEE7ev7Cs/KEFor1
TQ7KlIhBTtzhfsOZXw5qkoDXMnSNJyct2eqnd7peht86gZ2Y3vCWVEGxtEdQTNAyvzitPb14Gsbq
kJCsmzomsPeTyD63sansII6q+0RNwrMFzmNjTkI5eKH5KfSJkqWgo06E6LwjwF6MgrNJ4HjtQxRD
X+G7Dy69NXlAAFIC1OnjJ5F41jry6p+DCIRH74M4tla/Bo0S4lGjsVanevQ+KJ5/0nxsev9Jvq6I
R1TfZ+HnKN32ppetcxC50aepDb5A5tNOwkjiw1TGHptdooyYvJTrZhiCnTnHICtcqRZWNXrvMUh0
wRbzefOpTK2VUAHeKopmv5T9j2YmKLRdO2xq4ik7tLiduboy4uIamMlL5mQ+unZICuBJ84z+pH+R
VfIii16Giwlu0ae/6s1GxzomE/Uao9mkM8ajVH4lA4Lmwaxh+XGRdUnQl7skx9nbdHvObepDnsxI
8dS3Ttjt8c+2AULrqDaf9N7Wn2Tr2KnWqfYegnpo9nqWGM/J5G1I0tkP6uCE9zUmIOnM3ivMxttp
WYLb9KQjm9wh5FSUdb4TxN9X8q3V3DHfeaPbvRdla2aXe18bt1bZ/rDmo9kAw2JDGMemiqISa+cK
4O7NL74Zo6OcGm90znKDG2qbyFGr8/ueV3dtzH3MXu9XBKfZziTI8gk1RvauCYHFs1XjlBmskBkI
T2UcZg/WFP9eP3HqwxMie5j7W13mvZr6KR2hZmQt5OiExKkpf6MI1ya2/u5KYEays/Ekxd4rnBZZ
27rnNgmLJ6UN1vKcOeYd6rvEh5ci0buHcQhLfC+MePb6NJ/9JEN7OjG9U8JX9pzH11LVxk/ABh/f
0UuA9AxsYhR1w97YOWR+p5zdvuV4GbfVi9UmVwweu+99XB7sLLdeRYKtrcG+7K7yI3/v4WO9jQLP
vKU5wt8uIKNvrY6dWPMjh6Tymhc3gsEF7M9/bnCD+Kvm9yZk1fN48XufvGqdVxVWpkw5AFqac0QO
4db5ccobUkZ6pAUb2YrHEpjZ8Q2zw3zkrO7z71zCAWkvaeQkJwwjIkTzGue1y+p1k7ba16zo1IWn
JdN9yiYJBKftYvIgvKes7R9ljzqLOLBG6VNbptW2c/Nor6Vddevm4Jvs4SAYgf/TeC6Z01btLBRT
zxehwoJSw0xbuVo4ztnymEoHS5YUk8QnRMkvhp5WV7n4FJQYUF7lYzy3fZRaI/it9Guc7/Mg/vfF
x1Odf6//M06KzI9Gou7fAkuGpTQKgvfjIwZXtaKJbh9lgMk8z8Rkt4jto2S0yLug8zkAmZDTVjHe
FwvR9v6my9ESglWEgAKxiWNlDi7Zc/UxcRJvbTNVbUezjTe2j6+sRIFLdHg8S0y1BaJHFUzDCKWk
o83M+skxvU+5m+h3sqRiLmzk8WMSEbXRcBI9MG/XqyB3rFeo8t8cEI73pdcol2TqB2xLhX4ZZ3+p
LBnuQ8zvYG123ywkhl9rImuATvrxOTawxorq9JqMgbgUMfIBkesWl9rDnjXWRLOvOZ1mnCHXY1f1
D4OuTieU3T9rk94/jFWuY6DXBxvbI6tQstZ98+xmYfDd7RItVnaV376NNQJ+mZmVfB+BsRKaV3/R
eNtzvXSeTXzgt/C4861dld19aJfnFAz2a4r9tcwrqS2yYKMowqsTV/cC6+39MEQ2RlqQiOSF5RNo
aVGhkzcTvGZCXP9DzG5zZGiiynsJ8aNZt4ZaH11nbO9IibGUdtG4Nqyh2tSJb97VzE5LgfnSxhUg
ChbQ7ZGC6hLn5vrqnQF+8YsG0gkXoCJf+E5ZcuAZN4XqPodW3r+5boSJqaibdYzr3dauVW3JDCCe
PduOFrUZ9l8DdAwwHMDftTMe+9z0fli9cs+heNeSnV+NeJMQ+dOXbau1C5GF7jYxW+9YDM2ws13l
4E9FvtZG5AfSpl+owOKfp7wbNj2Axk3hd5zA8/ZOx4Vu0YAWfesSgcEMSSJSTsRsHJzG/dDdoPPU
HlLwTJKmSYd/+Jz5OPXwTdLTEITxvbxUlaphmwf2cq5KFKVeRlgurkur0M7CGSGOiPJlcMtrZefl
I3DqRw3HxTvUr9SnQtE+FYHmXPS4bM6jVV9hcMDFyOKYI9z3WO3ykxoFNw9C/j5wMmwJ66gwTwoB
aG89hZg2Cpuocdmp9UYWldG+w9tJudl6Ly6djfVQoOT5q6nE0apWu/Coe5hvtp0LcB1pMkl9wmRb
g26Kv1IZBttsFD/rZWNCEJNwzdxFlpEw+6w4BYYP/vhEZiS/q9L4id1JcxkHDOXYPmkHIZr+k+oy
U4Ppz7YESb6x7or7zO2N8zA4OytF8n2Jnh0BPRPuwNyojr647wfHOZRT8kaOkR4CaYu9FyF29l6O
kDJeYOqSLvwhx22ZyDJmjHG3hjPBsjYX8THxlqqndfscYW0sUcsRV9JGQaUKI73j+61jdhyT2HG5
SzHXJgELlIshRygupQi9Q96MV8z3rDs3a7ecPtemZ3wrhMYOL27fhGn116nNyqVeuPWmjl6nGsBX
zEln7OLmhzAfhOuIpyYJvVPlT5C+K7wgh6SD/RMzpaO96O9UEWX4zTCnZ0pXXvP5zjG1a8akf5RV
srEvmmwrBHb1sgi4KbsoWv2WkBIuGsd6rBN8lkWDk5ssOlEwEXlLvsRKbj8iCi1uOEYs07lUFlBt
o6DHck4dlNM0X4AB/rxLEwO74dD+8lH10e2jrwcVnNQGP/3XSMdujsCvf1R+6R6Gqon3bud7cHmH
bBfhGnMWUdRsw9pILqQSx41RGtUd/mrO2svQZBEiuHqszLsiK7IjQtLtIeT133Uowp4MJG43+qhO
d0PVFmsf8MetmxI0w02hPpbpfV1boA7cKbtHkDze9SbW0HHgtXdjhP9Jjtn3q+7nZ7XiTU+wZOm0
vPkc152xBGKJ8TNp1x1AKmzSyy5ZVoUOT5Io6l6z+TRhKfOSIaql6xh4LHCw0NXa/u6W2YPGHmLZ
EBW8CkNZowpT/jBhA4bMha9Bz28owqS4Wjn21fXYXlxepW2iu2I7WGBlVMcltmCH+rNqNW+6ncU/
cvsMvBZlDF7mq03u+dUJwdxVvdbc0OnBDzJti5M71PirkhP0A6W5Qg3rlnlDJqAqhmVY1Ol3NeSY
5eXsScD15Rt4ocVxmgzrrIMjwQNbaC+mGM/EQFwSlZ7GlL1pVLv6EoXWtBauWh0IUzq3vBHfIcUw
UZK150Tc2PdZ08VHA4OmtZv14yXz5uOLZb3FWhnAp2nHnRZiy2UHbJFQVrvvgFd/9YDJLbQ8G29j
ZgqoAbW6qXHdeSY8QYKEHtG8cXarIrvXRVOAA2h2qhOke2fybByz4uLE/zLZjmpr33lm5a0iMctM
DbG3G/VoPOUlPIoh8jBMMc3m6tTDIYFSLAyBxxzp3mBo03OE/uWWDHK7luCugO9yZYuo2kvoV4ci
PUgRt0WMCuhX07mLDjHaR1XFgFv1C0KmrXW06j5dGmYv9l2nBevJ1fJXGDTfyboM18qDk1MY4bdo
nnMtfDPLXimXkU4cdvRUe99H/Yh5cpLfAl14xCu75qvt1aiwdtp3hZQFJlLOU6UCEtW05NUd63JV
5IZ3zeYLyghiocc8qL6t6MqCQJC2mmoHS0Ac46+yo+fZ5taNceD5qCuVwT7WFhPL/CmyW2oN9tV9
/+z3D0ttbRuAaujF9DwqQbh2izI/YwmoHSF7sn/ujfTkxd5nJzFwejI4X4fNw4Rx0VKfMEttPOQJ
av/geK52LmEWLSeE0YGe4GbgpY2+z/t0vCvnS7TLxyzfcDiOdiUnhZVpd/ozOrVfjHoYfpCfm4CY
s1HhtF0rabZoWq9YC2LfTJdpMB0UrCZDU7HuB+aRnYq/6yqtbO3JjgNn5yfYUPPI875q6QtAmHQ1
uQ0bLrUcT5MPeiQzLGcT23gmzcjZjauOzqmoOkwDSck9WIWT7WTdx0Vr3H+6NK5OXM0B/sVuBCnJ
pnl2Gwyjc8eMPvWo8a/6zDKuiRdyRAULARB/GxsT3A6YJOB70GEVeiUWU9SeRW1wBCRC9ZCRZ1pU
ujnsZZ2WYZXaTy1scMW9xga+ieSisK9Ytn7g3gKDXXKkq19URRkPIE+ng6mAOF74iF5H4xyaqBTB
RjB5UZoofRVqCNMAONCMOHcJgIcH6AQ9Oo0GDruDW69tyA9WiPtsGmTRSS2HfB9NOe9DqSqrysHI
1Ag9/zY64gYa+AypHYPMKVYIsCTd1tfq4p54Glxy/NoWitbC97fZNcGFrp/sYozPeEyxyUvb+ikp
C3wdE/OR58d+nLA0n3n8/1D7nVnm54PDV3GKW1U9CWDJ7JcNcdX4l7b8Kgt2GKrrwhHJynHq6Zqg
abYwtHaAUmJM1/c6ZFq2euqCvZi7yAZOC4jbKIj3UFOKOFmqVs4GeNZ5HDynOnVd+vMuNXCIR+/T
Qp9NzL7vc5/3W2YinqtUxfePlfBcW2iFKiqc/Ezz/LO88Bh4+w6KnIEozNmqbRaALL6f3eF5/ZkW
2cE699o0oGrDN7O3asu5l3Wti1l90ky7InZ1lMGg5HWpTRZ+QLRSzRHDqcYLWSfjqo4jQHQ/DO5D
fuvt6Iyz3ZYgHRBM0AjHOYRwB4J11VuqyTINctMrdUhUsfnaw8Y8h/03EOYkWrux3HgugdsyShzs
Chv2YvOdlqB79F4py/LSOheyvOOm76J2TdiUFEUJhVUo6aufhMlnXCBmKRul/cR8ry3b2A8ewKJE
azOu/Ttb5aGIki8crkjAdzWsi85iaZmL8iI8HVSt5REdgJBIkz449iEXK+xE9avR3DBAh5Gq2mjm
YNR1h5YFkteqV6d7zOFxnp40bGbLiXiAmVjpKpoU415eqhAuJ7utbqMF6s+6uu06EjZ6tR/S2nzv
JzTtQkLPPiWF5W3KeMaJO5p5aCMiLR7i449aaDc30YiFirLuo+n0ay9Rlft5o+53jfZsgFg9ESDw
34tWmWXLeBTxJtPLuEbAF+uSEt8G3E3TlFxs8dX14wLLByEOvGsRJ2ZzuLeQQFmOXjptLc93j0mt
fArjIrkJqK1mVzePwTjWjwVopNJotUsZKPWjZwhr2SMuzgxLEfscf6v1hGb81r9YBaAqOHf+JY/t
b9o0xc9BFtf7SA3JCHlB8mxDc1qbAjN42QqVBc3N0CxBr9CKPwgi04nyoLqmOtu8A2OhenB6CKdh
YWPIFrZHR5kADPaWsbOMJl0h/2JDdUuaXQaAaQWB337KCCVgPOJiPDgXrVHVtmXB8q4kjkWIJUR3
E5joWo7VvT7YllrZrd/HdoDOWO2J882d2eE1m2ICGS9bk57YnzlO1XsRmBYL1jioG9k5Fyn5zcFE
dXX+uWqQ5Ou6IzD2PnYYZmPZQt3KzkaP82Eduv9H25ctt40Ey34RIrAvrwRIipsoSrJl+wXhZQb7
2o2l8fUnu8ARaI49ZybOvS8d6KrqBkRxAaqyMsPZm9usAzFJ0TzMa5MBhbceJSH6E7IpVnxUWLMt
VJQeLMfrzz00CzZFMtVHNzsAfZK8KhAn1dThVdGc/rVox49of/NOlVmOD02PrlvFGIdzx8EdmPQe
mr6UxJ5tXPvaTCDCm009WCYeTRSbQ7UGQXGKJ2YAzeO9O7jDmfYo2yQHWU2ZbN1y9AunHHCLlzgB
4NP5AVrb2jPaFb+XSE59rWvonQLlYZ2L0EofktHdcz4VT52VfejULHpDIznkt00NNNreGL21Gecb
5NrFhrwADzAfNUJvT97KbF8KVvVPUeIaH7uvrCmiBz2GHnE9WC2oXuw2YGg43kIpDr9bUNsUe6+G
rMs6tZy/DnN5aGpFo/s3ATeHZqHVm0wgfRBZzyG6Zz/a+PNePBMw3tGLPhp4t13CHLIccqZYg3lO
I/FMs3QqQV1aDt9p1uKPRt990qDc2sQfpxakT+6IGh3tmvLJ2IRApgSprRhnEarXwVR2jjJE58WM
G/56n4fRBwpa7LnZaetYoFJ856iiVF01IboFlmAKQT4CzzogoBveTxf2eGC0Wk37ACKDTTJw8dmd
7DCYOEDNQivVk6oj3QXsdOCCpAfEBRCJTKR8DQ0QxLoe5Ybl4uMNadHJgaQNebX3o7wqvPXYo6Hk
zkHB5B06JbrxoksLujn2wJCVQO513pUxF5ShE4B70Bq1kWCRQqfgebsOKW4V9rkc6GhxLHGL4y7u
X4Qs208AxGcr2n9ZR9MlZjnTvwi522pZ+9ur/O3ZlitYQu62ZySYe+e+O9OyzXIxd9ssIf/t9fjt
Nv98JlpGV6n1otl0cfK8/AlkX6a/PcVvQxbH3Qvx37da/oy7rZYX7D+d7e4K/tPaf35dfrvVP18p
eDla3B1CDBXMLri1S+THkIZ/mN+4UIrCqjJ3r6vmeWdm1bzLPJ8X3Cz75RnISFvdrvr9FS1nXWJU
1J2n9eK53en/en48zODRezBT3J0vZ5x3nc+znPfW+n8973zG27+Ezs7RA2E1A8Tk31/95arubMv0
/kJ/u4QcN5e+bEGeXJ70zkaOf2H7FyH/fStg6rtAQJppZaaCPXZj7KxbIOJ9msa95HowSwbkDrzA
aFm+2rhhoLis0rc5gxojaz3cUUo3BY4iAiYO4BVoMPN2r1d8NANyR/0aiucedFdbdNCRqZ+8/NB4
uAus9Vrf6sJwAqib4mOFrDfKDIBeSp29WYWPBPlIiw89e+BipUNrnDLFXxT6dOe6cDEtGn5haKSg
p2b51zBhys4EV7dfFkW2RU0K+Si1qJ6Bynwwm5I/giWrfFaQfTlaHn8iH0U1+ORuPLsdA/Tzl88U
pmdoT46RbNlTiB6quEUqcWuKXSkgrytguMwUYEF5EnL8y7Prbv/kWHqIJOovzuwJUGbp4beoNJCB
k3K3E5BYwIGBtOVEc6iExv6Ye1f34jDfQ2xTQUg1IqQarstoLQ0U573vYjVZvKlMNO9qNTpajDZF
FYAOaUCWEOyyy/wmKHPdE9CXYnuzBsjTv8JvrGDFzF1/NNQB/Irg3oc8n/3Ya4nzSEc5REf6vuxO
d3bcECUB7k/xHrpbMPL42GcRaDb+2oMiaKjxeAv6LrvfLjY6inOnf0Ab5B93dtqkZu6hrSd7T04y
OfmwKVQx7Brg7YGZRJ0QClwWXiLHL+3Wm+3kJDsdLQPgdfaBphOxFdKhi2JK2KbXtbSMmUkYJEbL
IVZXjBtAAHoo1E+6twIxIntaNRqSJFCjUvCuBYQaaTt73KRexZ+GSOVPrVY7e6d3X8m02MGb9moV
3MWzBkJpKABH3thm1PtCriTbfA7aaTHSeVwnEvN5yKHW06eiatmW2nTpCARel2u/7l3rLtgTvXo1
++Zj6tml7l3w+QLtwAMPhKoxarh7lRtGDkL6pmB7pVFsHIeK2v50zDWjlYLPCA95248Hrun2KmJ9
AR1t49o7nSmd5yK7gTbqZTBqBpZVZPPJdBNy33lN/ih10Y59E2oo4UDLqREbvBOrBHIkULxDzto0
0CjNctc+xBIUAWlP9UtRgdZJKmAsEbENwXejHApf392BfrIC4PMNGR0p84r+VwsJkKB6xwaBjOpQ
2hEqRzIDiE/Kc4IqKhhHwWdIA5j0CwgC8n5mO6yJCFzGcVTD5jhALYY16GoYOP9qdpHUEpuEt2kQ
g6M/9oEULAEHKSDGHXrtpR5EeyGbJm0dmrqhY4Qc7Ybm5L7bZ1TTM+vCaNfbbDj2qtUfvQEV4hXN
U8gHHFz9seqqsQxmB5JPwAOMTvcthioRCvd6D+LsqA6WHboyve51Z4vlfqH+eGe21UTZKvp46d7l
XW9+V67yr204+cghaDe/MPPPDkqAhzmG5jcr5x+ZIUxUPwLoyUeHH4iNFVRMizx5G9AXti2lGiAN
+fuRANyegcf7Lw+5+yGbV9zZaYon6H4L5P8nNnTutELiE11THpqYCzNRTstQSk10mpoRX3WAiRxp
RvZ5bY9uHD+a2mm9LENWPQz6utH8mabYRMMh2qAGsDiaRpIABKw1a8Vhnw3RFdGel85wLNMSD6YJ
a3bplDe7zMhd9XmwkDtQR7f0KaaVgRm1KggPyOgOVTfkIR/J5MZ65eNmdACvC9PUwvd0G0TTozM9
4GdOO6OZVT/TUQEBV31KutNi16G5dyx0C6RTCPVUgGpX2lhbWweXjRY/GJcBaT38JUB9B4niycqA
dCemB47R97ORjclTjpWCkgzOtlxA3Jbs2DNzPtuNvcwboGMgaDhM+m7Kk2aLPLX64nUFGEaV0P6h
Q3Uo7orhm8vLwW/R1P8UvscmhjPdxQ7OpxanyRsQYUcaSgAdA6td7jGkk8rowQDR1jC7GztBRhJI
h6utQmNVNTZQxpEr5sW0zxDLpF4TuysmPS0I6LSAdrTH+IFC7pfIvdFam4CuHyvIW1lNkOuOM9pn
YNbLtcvAEI1/nf3DjtEnomXN19hOwethsfzctBlEm6FCubHQ5/JKscSz83Os2k8WyjSAPih6q6wc
DT9J1DPAIFeBZpgMUwkjVg0Q4pGXug3I67gAOpCX1lYd6pCqZ5he64fYxzdRJ1+1UggM+Xpk4Bvg
p5YpeRspIUbeooL4VWsC0MQ00DN73cqULCogKkEHjzxaHIstll4gOLStnaJbgeJoGECjPTvQu/Fj
QoVvGgYUUZcFdIq7negUAmwnoPLGxhS8nDuXFwX0FTs1kv3FMeu1LQDHS+wx/Yw+KKhWqZ8jvAAo
FibgiB467XNjaQBZ1eJFVAP685QsRyU80j47peqg+KmGpyifVChX4g0rl9OuJS/b3Yh877/bNRx1
cGMoCmTIcPO4swbX2mphj85s4LNWIH7rj4meRG9xPe2iBtl+7qbTa9VU/igZ7dA/Vz3qHeSeIhmF
pkXcO9sQByKvl+kN/hRsSV7aEl15w5G8ianebFmKEoVi7OHy6gdKCjkqDF4FBL3TPatgit91bmxv
IFJlf1Sm5JF+h5eIHMDPXZ041iZmFtiyTdCKDSsQFTVbuk+e0sQ4mE7p390ro6kSd+CTqhoHK716
rzbyJKy98YgRPz+r+VYdBZ8Ho2IvmdTdNPIcLDom23N1UIbH9ymKotGJhql0dmiOrk+2AjlJbFQ9
MM1NnmnwAPCoM2DxaAZuC/3UmPxg9CaUewpRjNuiG3p8yWLBhM//s1Pk3Je6WdsKHIJQ9+Hqvuad
c6IQoYfDo+1O22WBbk/ZA75B0VVPC0K1snwO3vs5Zj7vlJ3rqornTQzwcp5jgcInXYUDGP4DmMGt
FcXSANR0HgDbNGxMuf2kuLU/Qs7iRckDNQUpb9Wx4UVEre4nAxSLyTYCcXsEKuqHJ4l6ydRUJqiC
CvXkSBP4o5RN1tq4i5TTGg99z4b1iXwUbqboI/UKtOxwNTT3ogg/gztkOHhRNBxEOAKFToc04Otd
USBI8h5wH9W8eyiGpmHFo2ZFc3DUJWvdmvp5zyWmqFIR+stq2tdqxfU65i1oXhfOqzq00fYuxGYq
flEj70NstZDA6Txz7/ZKAuzgpOKQhmVOfooktwOOs2skze0lcnZRKAoSwtci8IxQEO1BR8spISqh
GP4vz0aReEaNQRcJZKKqs/HsgBkySEctW9O092LYemM89+7krAZwUGzuHOGQ/4hRb9nd26txH9eF
dmjLNrehg4NNRvdFF/XwGOkRBzipcDYeniwvUCNoV2E7DTua0pB17rNq9umRZk2aapfOGoMSyk/n
Ss48M4ouaMxcljRg4Th1nfUQCjYlvtdxsAx4xVcN7d+JD46XCR8RHSyNtFyeeDTjYcOSAjilpvUB
7xkurQPyMTQCAFcZvtBgpDYHgsgK97m0uQxA1WlSoMojp6jWd+cy0veN6V0X6D0gDBYEAsmEVrRi
7Uw9+H5lPLC35bGvnD+XeLQGAt5lQ5VOBjR9I/yoj8UDTSdedwCj2YlPU8XNjeey/lhk+fVsYEVq
kL60nZ2R8wyom8pA0saV8ooggU3xl6VRAG58CCtKW1JZABEvc3NnoFEOIgsICGUARdGUBiOxU+Bo
qii4cyxTiO6Ym9iygRH8aGguBI6EEUHjxkWxSVK/WQA+Bnxg04Z43kI3iS9q4q5SURd/89JaE1pK
FJsbbvRC69Hcf7+eImJJFnd3hvfzk3PZA6BgkDADhO5Bo2FjxeDwyloofa5sNO+cXIWv0ZkRgUjA
Gr63PI32qcRYryi6sxPHF7ExPtHAQXd7qkMGPQIunkobTR5FGhZbuiZwg0NLw2pnrrvMRRmNKda4
yujlePfS1RW/8OZIid2s7eTaQdLmlWpmPaBWHaHDKUfrTVa3e8AFwS0FAOzzGPt5Igv+0lKpqbe3
x/JPcs1Bbdit88ZN1suaaKjyleij6z7kAAv1/8d9lnOP//v1dP2k+oYFhrImt4xjxfRtn+rWjocG
7rfyvjeOosE2uPXKjWNuG+l+RAsw5ByNI5kG8s4xFN6gKWetcQ+9JHIJRdLeNFVGyH4ETQTCJ541
Yk1Gcs9npPARTUhrNF+1q8RNsuu3dC2A81nVpiEeIGayVk0ov/hIapj7pCksQLfxnc8j/ORBGwRz
j77fyY9cjnDXdcP5w/W+JhyTHbJ8yiM+INHZ7XJ3M1bcAEn1XzZVOiBciM6cVp/tJZh3oMAsQ6An
/6nXrXpH68lECzS8fQK8U0CLIteTY+gL92jrQtmkxYh+jqE+AivRHCfNqo+/mpKDQgToyO12Qmvt
/x5LO+VJ9NWxwYjW2i+1Yig+HZkArcxHpbTVuQLVxnfvP8dBx1UBKhjJTDdf33Fj0VQHjFcpEwBm
5X0cmWho4z660U/PAS3IQwO0bUV00pwIzWeoL5tmAYzzaBoAMKcvhjSHRZftBZ6lfZpaDVrvwZGk
AMA8VW+6hiQ8skBgipXBuKOf95hwT/OUOvFLhGalNwwZPrYm7mMgTWIXEOrbVrXzzEIborfLFIIB
uz4CoclWYd7sjUBWdklt0zqC2318mkCTYgmjO4AETTyFJgaWKKAvbxI9cPoaX15jamfHyb0uoFU0
uEY+L6UZrR+tLF07gNIEtdvkyHV2YltpiXGp0Wi17mrkyUzLghaitIHpk/t1ZbM5hBwCG6zAzFbu
a1380UWWtkdq2LiAjXavprF60jruJn71JtArduHSJTqunDR7fOCG4yVQ5y7EPlP0P+dIE81aQKeb
lU/nXC4mj0DSngIWUwPDfiB7zj3uN9Bm2c5bLRdDbrrA1MnnC1m2q940L3N2ZapHIEzAg93Mz5ko
/QOg/ujbUvBIv1qMmpiAu6XnRQoH5huRUBuYY5YtFsdiW7aBTFO6mvA5VSBe8hEptDc0VCqvvBLW
turM+oEXbf4KJr9vOoCP338OGBMolbQR0jJEBSRU9MkYIPIiMkA1to3AborbqSmnFExeCl6m5L1b
W9mAp3NgrP2hs4xTkQEPNIbuJ+BbtXAfaeC5RxMPWL7aWhFI06TmCbld40TRbORB1hrDoeJ/5pVl
7mNQPB3QSYp/VaNAYBSdoVULEjFYXQNFJaSEyCtkCB3R0DI0Sc2e+7mdcGNv99+hRWejL1rG0XY0
RxKpQyt0s09FBJ79KOsLtEFjMCYtVh7GBgn7Cb8jfm81pftnnpvFAWjgGqnPpCgODIgoP3NCzadF
zM29ddJ1Ce6tSkcxT9BYRtf6INABqCK/KqdgjRJnLw672Id82ey11L69TNB0OKEB7w1PndWnrkin
lVYl4VvXAY6k9ZV4C5vEWnmclW+hA73Iqoo8yF8wZaVY6NntDHQ0oWzg7TWIaM992maahvNUI6oH
sNXcTBcv9dX927V5HiW+M+CRnMvuT6MDPMZoEw33Cp5zsiXbCcpnQLEL1AwPQ9SsyTYCcjkFs1su
KfpKW7dyBxMNXWtP09u12yr1A+hT3HWGtt3PepZ+ZGgxuKh9o5+HoslXZC+L3gwKFTByT4J60f6M
WzPtUzg1HMKigNQBrpV9RncbW7HICx+BBZyea4VfyB7pRbPJQ9NCYgwnSRjfdCbgRBw8m2/JFyNO
xx/DFEFnAl9rl77m0wNka5oH1SyiZzwOAkNvl/aP5IvOwX9CkaA3Exc7BS3M9c4afJPofIIYZwAK
ixw9UJIDmMiByYhWg3wthJOfgMZzzmWjKL4SWfg1ez+KSqRKyZa8Hy3e+Sgdq1NXghwriexLjLvX
Hd6LxiMNaGI3H600hNwmJB9Xdw6aijS81HXh7ih2iQBBPzJhFjCnfR49g9yvfNHaPF2HKmD/FUPj
WKrUtW/1Tv6dj6k/mWL8EkEWbj212W0EkyWSf4wgnqg8TfwiiSEDGylo+ChBtbkFu02BT5GixudQ
PnCw2HMCSwUnmB1zaL3H9HDiyMcQ8ocR+huUxDp44AztAk86yOvlLj40eXsSSt2iKUQ+09wsk3uj
BjweWHviUiNZ75HwNRqvfhYAJu4GV9E341QrH5HBmiMMNP2sCgHiITtFS1SJ+rAmifKh8fcVpWft
AGZd/gweRfEI0voHo8Rl+2olqo0l9CGgWBoMNf8KCjvtQLOmSyb0VPYPIOJnT3i49PupRVkyhAof
KRxzhjxcZSA7MjEuPjh6GVALNOhR8TgMHZyAupxd3dFWrm2rJzQo+nms9cpLEgqxhlxCZaNTBrS4
NMS2qu4VSw7Amhf4FsEhsLWmjpaC7luB70ZUCqSHwmVP++8OywjqnS3aYdH32ojxksjva5B9Wajh
5BYe69G4UP4xhbzcLFqsE3C3kGVsIPIonAey38u1UkiZGuMhF7G5msDCEVAgOZat6CjK2DZ93+ou
LHPPiqcVLNmCckVPA15YAed2+WTVOcTtzCzdtjrPA6YneNJUczTOdyoEYs3221AX3kbv1QkaEhAW
J9FxsnGvn/xRGdmFHL+1qXItOvzQmrrE0JK8ZYPfiVELqPC4EETPZcubOmYM2alNOAwfqGo5u2fu
6L8fz+VN04CW4Mw53VWdvemr7oObBCC/XFn6mJ9m+vJMQaunU/5tShzm5YAMXd7zLc3eQzluN88L
07m0044URXaKeI8nuymVrX7eh0K9L3YDAqZaslbTUNWhvWZ9O60WGx1J/syTXnmgsaUYywUvIfr1
r+u4O6ApiCKHrIEG2pA566rJbmOWHTmI17aoRv2A0IW9bxrrcX49aArWK7RFR9frpctElW0OI7tb
Ovg+f186T8lzZ0PG92sYtc1K0wd1zTi+2YhdoGbGDwDq+3MEaDEwrNqKOAhY1BRH0wRPKEXRIifq
wb4gGQr+voiz7HQtlWiJBol2s0S7W50JiH9BV3uV1fZ4onkEXaNNL1BKJJsiY24D0XW9xreVM68m
N3LCGiqLyL8Be22AeCj9w0TlbaeUwniiYeK9EzgDi9aLrUV7HUqIarQqStXEY3EfBYNUd6MB2Wrw
rbbIeZdjCAZHqfgW25kBFfEvFHBj7nptAzrbwifbsgdycsA9MceZ9yCHXRILP2415am69/MBBZRv
pskc7h245/iO0mu/WzZvPHwMarPDm8/TH8CgBEoYqbYLUsP2YugV+qwd88xKs71A1bO9yAAyUQAN
qXNrolC5EGBla174817L9j/vJSr+yUtSbe/q8cqxLfZMQ6pV5jbSwu4qSMQrkCLpk2fuOjXnz31f
eE99EcscFUSAhgjCuKGK6HmOxBVq8aV2jXbQjvNU4VHmPno5H61Q5f5kE+boPY3Yn2Zdrb0lRfw2
ZolzGQfc7jWZEe9oSq073uQc0IXGTtTDU6RedEm1A00oKAYzPXoZzddE9v2QHdHhNuuBmmotNIP5
HTQPA43hk0MrKAYdyNdTLVvJUzlI4kIvHRej8Sq+hC36/OQeKjqvjgNOU3iysqWG5SaSxPE5cPpP
cdE/tlMuDmSioQar0xZC5jrIHBGGzCO45FPEqRbAA5niNPtmNFMHEtDQS3+gR4mMfuLokAZwOIYB
1zRtRY8pZKPHEjpabMuKOxttYKLqt1LdqlvHaAAFZAh8YTekYWgWdXatmkOJQdKJod31ShhWiXZt
WTooMnuoQm4U9E9uWlkgnbK62KDNINs0spq6eEWkfx81IGhQ0kt89Ck56zuYPE3JW6PkOHsXmDzB
6VGljee1d455K+nNJryTIUqJ7Ba6iCBG9XGqwdQVamD0d3vN+hh2+pcQ6nFncnZcX4EkT39titZ7
Fjq0ReSauICCojGgD3fUE/vjWKlsV6p1FpDXipiyjrwUdTQZHEK0ej7BvOXo3J0AxcSbEyQuczeg
MgXqFW0u/GjFmY8p0i40LSwA+oSm+3nW70Hg6R67UCQBs5LkW4NGjkkH/ykU/MzNoFc2SC2q7MOo
tBcKAIDSAdlFZJyXldB1jL81Gh6CvdD8lE+FtYEqD95WFljr87EAP4zErPQS7LIMZCuhmAN623K7
2L2kHTYNgJLIc0HV7W4pTRUCU8q16NOF0Nf7xuI5TfBmsrqorVed1Kegwa46JKrosE0BweJyWNxk
E1MUB9OARBA57reY96lbFIqRhQ4MvbWPyzB0Pdv3NaBL7/YIaKSjMYJoL/jrEC2H/cRuYiqejNuM
e9/6aKwewZWsn1plQxNQQ0Of25aS22Rvii3ZyUJHXK4ZMqafcG+zmCMogYLTDkXWnza92W+x/7Rp
BCWzvmSJ6/g6OqfkMwU9gFiha2/HMfsyP6JQ4UQOd88faBT+BLU24GmlE/gyfZOkI7LFP8c6crcm
Tr7MT0DknZ9n+mYIAGhyD6lRNEjplO0Ly9HApyoTmlGKxgGPcOO8Chud6SCs+RPag+4HDd+fyOFp
4XFK2/agGwBCQnjKeMFrPqxihas/FH4mgTa5xmr065pQU8IjixJoqmeVWGuD8EVR4akYGe0vHN/P
qx4kLueW9aDzUCM8fcXF9IU54H4AX6TwcwYuR2cQVYCKSnoG9Hjc2a5QtrrDqoureQ2efNCHZXig
W5bkYSIZnsae6Z/uFmm8VcC2alYX3oL3wBW6szMHTxRQncANJPqDWmeTWaXxMWvHx1y4+ffMyNBJ
ibu3Z/BrtugxRUSsqMbHdugfKX/2q4j3PX4bgSY21y/RBRy4XfYBvBTFEwEdurWK6tZHS7AWDWDx
KwEqqli19yM4tmaYQ1EbgHpCDWNjjGCv6sC3u62NsveryoRMukRCpGUyb0rreUCbCqAlaVPCUKCx
05k37TTRrVOIlgBajNsU1RmeIrUpj9A2wBMIVOXmKXro2YV4YzWYkDsBw4o0kV2a2lQtj7TF+z5k
ghKr76SKhpcZ9P02QI9ovALJR3ScbD07M6mA2MVx+b2Tz+nc876ISQ2DHA9ac4TF1X4VA6TjAWm3
sVmKBqr3fCroANi5qnMNDuj/CcqfLkYLPNjQJ1WgvESrUbRpVjo4H+QPcmQH1TghvSaK4lzU4BIl
QfquSUcAqv7uaG0FzxLSESGjNq/Ieg/vYumI0to86gZ4iE8jUlVFxVT2cs3vDIZTbEYUqEmoMAh7
oX7l2RskXovvyPSpfuKJ6VEDvumIBnZQhF0Dyj5Zt7kCPJ+SulvBu42lcudgi9ByAqRLsk0JIkWg
jLRkdieK7hwS/D2gH4LQaI7Wu12uo4md/jLArNcG0P9v3Qimj8UObpy1mWfx2y/ibWnXE68CspGB
i6wCvUeetfiUypwkzVU3alcoG1tQIkTuwqu1cWXaBYfWb2O8MVReWo4kJJIDj3Hb1Sti2QTPCiit
FPAd0tS0zX9e1GgmwHmlOCFJVYH+Vg4KeCoBL4R+Bp/+sklHCn05KMIMgD2p9lqA3bjW3OaYMiEu
sRzK0VqzugK7u5zRAMC/mTDcdEqLV3TquUOtmGagdAQfB5B90LKODospHdviMPTqZzLRYHdetXNV
yI/RlCVtvCtb6w9I9HQHcH9Cxqgbsx6qrlXngwjdQo1pqJFvl0byUCQdzeE0N6PijzJXVeBlsvGI
RyZt3Uz9sCKspTag+wb35fDQnGLoiAawpIG3IDsuZtD3pt2q7rrrgpZBG72Z1HOmO5AyUrjn4DtZ
0fHKdW24Fk3kBmlmiFfWx8ijWt5FV4Hlisca7KG2phzIOQ2qiobKqtmS1wX90wPUxkOfvC5+ak62
cL6is1i8WuCCfoEcQNW2bedXrXJuBnCLUWRloTu7EaW6o330Fh8dZg1iTV6ddcNeQ78r2DBxRcBx
pE+pDkE4uS1FAAkJwj6leaZZUoKIEo+czZF2Q86qA4l9I0CjZUMo1oSQoaX1eAybYv1DiGZWFDwS
0ERBQvZhwBt5Z4BG94SubHw1t1H92oAcY6UOkNSr8KKFSPhEkAtigRql40MXlQBcyJwqHqc1P0ni
Bqx4mBZ6FRsroBmyE36UwNdSm2i2UUwnSHmq+XlY/BQYOxABCJtio5YN5JtlCU6RJbhQluZy5IC8
fuSPZCKnzUBgo3rmsKEIctgdiJxoPdmWTTSrA0a36B7JrjJlgCQNNLPQr68d264pH+o4vISTYoL6
iyitokIHkZUGjtQpTL8X+C0HuYr0xMzDIbRgso0N0ecVGcHdjHA6nENBXVmuuw5lKeiKB573Fldc
nJcUgFBMtAWEifJAiQNyJMwcoWDO2gBfsMYTOXKdoeZdaW8gyMj3TlWV+OLz9K1ZdN5jzaFrUFgJ
BBXCafLV1knf+OBWK2cqwq+N2zwOAxLyq3H6UuOBD69qxdFB0jd/ZGbx0Rqy8kun4F+L/mXxAc8D
RRCXObt0fYWEgGlpJzcepwcROd2+Ub0Bcsr6385cjebtmS15ZiWuH2tRIc9S5V9QtL89c99lH9O6
UP20NPvzlJQbkJiBjXsyla1ZCeWrMeB97nWZDjLs1l2D4t87oue/36OOrm2NIVWfMhCa+Q5r6k8W
694kaBvr/wS1ESqdU/ZV0RT1LeqdLNDxoX+K8lDZon873SdZyk4jT6e15U3VqxOHIIyOTe0bhDSu
l6HhMpQwir51BpKAd5chJu9vl5GYbvXTZbS4sTkZuE/2uxGf52aAfAWKEMUrqGCri8HxtSJnpqdi
AJavdET5SCbcbbHAY0a3pSktjydglWjKjXFejr5uh/lyKRoD0GMOUmRnMpOgN2LrJay04oJHLQAT
uPUCPQHrpY9kEgYiSAeytVEkUb+S6wokxy9AGBUXO7wuhyQY6omJhWyC2anHjpvXgcmjDPB3W+mB
LpUzO+kn5FZyA4lT6QE5D1R7NHWngqUyIF0HU0N2ASWQ6Qg2WGjqqd/JDFlYSMXIKNKpoahyEuJY
N+oF9y2hn9Q1+DDFYLZHCEBeB533Pe6PQQadgP5xtzggjYBo9T1ajO264uEDdFY730D+bEfFuzwD
9xUYJlyQoQJnTV5wXns7KvwV+gQdZRf0snYYrmfgwDTE8SoMB3dbJVprBOjzqR41aYSmgrtVHbTD
CznQEXl1sLituPQ2HNiZbuDVrgRJ2HmKjVedWGrlTNjqK1HYkk/OFp+MVN8jf14HZeg5sjZaA41k
gIWFgyXWGQeHEt0CzneDZByTGjoh8maRSuU0zNEmN9DlC6j3MnhCEWtR4+53iO2H1FQMgBQS8QXA
rqDOvexNJG2NVj/YiZs2SzwwWTT5bHeFZBhzQ/FF2pd4TTf/wO3bgO8w5F5GydhOA890dIsMXYJ0
G2yLN5JxhcMngB3oabHMi/gx0vDDxfmATgvhjJ88L4yC0Sj0PVV3nOppmgR7u4sanFTWFvc5nuAv
Cv5pnWGjcOEmjhm4ZYwCp1TUHQw2XhqBfymVNXodz2xUXhsNxbnkUDx9AcvOWsHvDTRTrO6o5Hhe
I6UaPddwO6fHaCKSwjWQfSkBTY/Zgbw8t/YCtBXPURSbtAeZe0iLHuMCe9CWBvJgwCNlxaqIqwwK
Vl38UoumAf0OgEqNkcQvFYj7Qdbi+tMI9lm/MXpoGoahs2lM++rN8FhNS8n0q/UygpwOGuzWFjRp
0DvQOryWfwqbCcydymyO+FPYzFmuWnF7JO8kK+PkRXUcwTH4zRcvfZpoGjv67dpfBdNnDd9q2XE4
lIkz+qXtKa9KJP52JEb9ahvej+7ilDSC/Dlrxy0rM+MQjy5Id+SbFjiIZ1GP4sXquXGoO5FD1RBv
zhZ03waeXm7s9GYO/4ofUnCBTn012Oq6th0kiEBicphYrB+Ezu2gMFNjRbbF8aspcgl6s6J1i9so
JzvgMaTN7xya3D/HL27AXQMSX4oWn2koqvwV/asOEI9/megIvG6eD075fF2RXiYZ65SBNsV2QYH2
c3QSA+ye298WsyGiZDlD4VTXMzgWsFuSNc7z9SjO17RiCbaV4iUaip2igGUT3UvpqinGdMOh8gkt
OVff8UltHlVZ6VXiwjuoHSAGstKLX1r2zJBzgsxCA91WGUGOgpk7DT1k8yK0F3cBg7iZ0KbwEXKk
fKXkXv2Z1yhHWnoRH4qwr9+gRzbbWwGVIggSmesma5vPNe5VNa2qno0yBFtRIYA0lvZeLkcHVLQs
byC5+hLZ3UeIXFQBtPeyl0FFuoWOyDZIm5A2Ovp/E6dUSC+UKrimxzHWfM+YQLcvv9Gs7dQL/snU
Y3EQ/8PalzXJqSvd/iIiAAGC15rn6sE92C+ER8Q8CBDw6+9S0u7q7e1zTnwR90WBUilRbleBlLly
LROYZbKmWQ7FaIUnSiUY9CvW3QQS7AAiPAYI8jaNTKwtCV1MnF1cqzQf0nxI72Jp/yAzefmxb24L
xxlftZcZ8C3LgYcpDecRe83iaLl4CCAf7z6SrRRiNaDI8Z65zH1MoLC94kBdb8mDJjgjwp1aAPaR
bHpC74G9dY4D+HYUA8SXrsHaLV4Al272Yd/Ya6FDXxx2t3U/2ksci75o/7/Z1ZRBfbYOF2IQ3SUt
lL9J7b5cl4XIn0BjyHbQpQyWImzzJyUaFC3ziC+MAN1kChGUqECPSc4WA59Pn6sLDaZVMj2kICGL
sHVS0Nla5VFpf7I7Fd8r3qpdn3q+iTCc1x4qvCyzhbKicO+wreVK2f+gAaME3dUxt4f2MLtDtg96
MxChAnqqBonMVA0XJy67l3blDY56MQ3ZQnBqyKBmgm5UdZph0oAMrO5ClbSCuAJKWaibD1Awi1z1
iMx0cO933pnM+OuCoSgCyL1KGyzpQwUthxDMjka5NX4JnbHdpBnOd7fXLaIj2biIESGBFsCH1zC9
bW8v33BY66LeDw40JkiBBYMTZF7mdzVNtBGDjkGGdHLA7o4zpKU2vc6y5d3QPsRTuGk7EV3J1Jk+
9I5F84PGyHSbdLP9c1I7TPXR6tQP8v+/Too7oMXA9oCP1kkfcVI+XIMkAtSjkorV38YmOhoJdpuP
RdiWn4o0/GXpXVfNm3jhYzN5Bp0gm7veP7s0enNGxEqeb12VouLMyqJ6FRj70NGVxQPzpzv0Iqoz
7v/aY7woFirz6gdAQuylmwv73retcQNZ6eYEIrj+oCTEcgLuyyviy2xlADDxNNUQ0hjLuvnm12Iv
LeBtFyXg3OAngFBozr5BeUe8eja3teq7NS/ZG5r2kRdvS6oJgKVOuW9LoqT8FOG7G7dSvRql3YOa
EVcjavAW0DlQr4XEPelKadtf/Uo2gSY2AGHpcmhzsSG17xBhlbPHQXFRgzh5Td2mayAUDq1NUgoj
zbAqt/n53U7SYh4CGHgZpwn2gme/gGzwAhdOiPfPAlId88XHof/iYwLwc+inmG2ijnUrMfFwHwfB
+MohZ92psnqWVpmcMzBELwboerySWxynxh4cwdDZdPiisvtgl6R2uBUoVlyhMNlZx6rC/3WVTd2K
lRl0P6g/tk4HWhHHWQ8QFYIuqDetmcm3wDL9CN0x2hNvPUBX7ZWu3u03E9kn15r9ieKeTK4GjAyw
460a7clOJhr8n/Y/1sd3/MPn+ef69DkDQnS8r61sdxOgqm1jGZ6DL+TvpgeR7Wh3165IwfteKx+p
iyL51jAepmtg2xH/aTqQjOgJsw+bEgi9JByqMAme0v9e6mZ5X26enoDS1xtyKIRrNQSndPW3SFbL
wPKzDdlIO6ED8+lFZeaC9TZ4sfEqZU5k7ZEaNWfcmPIzZ+FKvztzsMw/xTV7ewEn1ZvbDCPTbkFb
dmewhnhP6W+3qR3+tdo/3Wh6GUb4L/bw7WcTDsZQYLq2lQtNelbz+1jGzj3Qngr1w/iil+Ypa8Fs
QZ7SYe3O85gPrkQbhxLt30wxqA5FA65b8hkN11s0Emg6GzmW2UffAezL7oc7mKvZPVPhdAJtxB15
07JDgOcWm5NDphwOAwdqxQmNfJdBB/PZrJCSCHkYnakLqr9tk7fxowFFusd8ZKtR17imGbNR9STL
BXWnyWI7kDGb82g2CABhhqLY0SgtKSC4caauXnLMwMlHSxag18m6qD27UQhaFCNAsEIsbYqb6EY2
OWDikIM7USyli6oJmnhxtKGulQp1tE1oFvW1KD5FyBs9OtkcSiGHpgbl8226lLW5DHi3tloGlcIo
Ce6HGqVqtlYLrVQP2gneAmjc9WB/+LeH8ttjM+BV/4cHkFMIi+uUx1/W4Di/r4aYQR8ee5bcXgOJ
g5CKxxy0k6bd7xNjQ0T6s20eB6k+SPbrBiywbmFYW7d2kJWwwWqKPFh94tRFymTuEsKGMDVCubPp
hql5n0RoHfJ6N1GPXN8n2ihHOIkIpdSJXV67LD1CfpA/AhrMH7ltP6OMqzmDJJZDsrz214hvD2sa
bLkRnEeErFo9SKaiyC4lz2yw0mJ2GrvJGiX1zYam+6a0cBJtvs2z9SRIaWwB74/vyGT6PTZVIH7e
0icYer87CugBL2iU1rCRgytMu78nk6oMVBApnu7oI0Bduz64tmcCAPL7E4H0B6pfxgNZWjOH6tP0
LUzifk8BOAmC3O1Ud9UcwFMxay940d7TIH3JkI2F6Hsi7ukLJtIWZR//nC7zqloJzwZ9c5H6+xjv
AWB3/X0b1Pkn106KTzn2SWxIh2tUM3zHXdsBcFDIHQ0CIT3tGIgSljThfTqeVzlIXEe+9r0yuTD2
SKAJGy+hFSC9E9h3wHef1kgqN2qIv4EG96vXQd8HRCPBPhdQY+RZZn3BRBqniWNl+Cs3AWimWBlm
Yu9dDcG3jHrcIS1uaeiFvEde2F2EVZNtfLAWKMggvXZpzMB2miGDkWklKS3lou1A1tof7P/0R87w
bAeN6PYoXR4AYU2BVNCRvz9igBWPqyWLkdC4DXwIFjYUCeQKrJpFjGd435fg0lDhPVS8wnvPQpYF
2+Ng20PG9h4cAYj5eyj9Un5wIg87TKy7ofs6ja6bLLNAeJo+/GfIlZcsXc0O3OglyZfWoCXduoFm
n75D3dsI3nZQ7w57FL3pkx2eSx5k/KJ2T93GNlcCrLBPMU4e2Lb8241eFb0LBe0gb//qVuvVCMj8
7qbPMfNqZKebGp0jbzel1boejMp9qgCcgDDZtp3S9AhdsOyYW4azHYFCuApVAsZeWv5jFyJ0Xdtu
+dmOxedYqOpnnUDvLuWDWLABEOhGlD+7oP48GqL4nNdFAmmclD+ONn7MlSGyKwQq3u5SW8PHu3hO
nKyRB2tAf/ylZuYbawyUptURmC3iiPlghjbkTCvzNxtN0hQcfmRBYiPw1xlib48QiSkPLlI2EOZx
nUeyRfK1VU7/oCy8DgIXssPNBC6smz+krwBplCZ2qY3V3M/NS99OEC0tnTt3HLwD05tVD9iNjZWO
CdLYk7wi2T4A7fpP4yweT0amPZO1cxik7/8oU/NkguXkdsE9a7YEvy/+4VMmwfgct/UX2iPTbpk2
ymMPsXkZmnuyq8C/CuYD+5BNn7sIsgO38C6FgbXdsSF27njRhioPRvVcRVCqgFSEtYqRZ4TkXDJd
WCjNJTm4wXPa1s5SFChWb2SULeVkRpspdp2LAcTt3FiBLU6BdNZ9HiK8RQPkoiC3tCzwI9uQrUf9
38p04wjCdJ289gp0Ia2bDpuykPj71aWBAKQcD9g0jq9gz+WQqHSNQ6e7tr2pg4G/VCCvObo+1PuE
1o628okvOwkK/4kbBZiwqp/VyIwv+sJPq7cLC/y4qYQgiGshu1hYmfVc+227Ep10rsqCtkDaxPkB
CQMwOoRTsK5sqCIkVlgsswrkO5GWpyv0VecD7Q0gD/qmhaRfMpjW+j/7kCM1SQK2E6G9b4vRlci/
FkUb4LjFTnTk7Esx3dnGdCIZsjSxxzs9RidMGmtsfFv04fR97L/NAx8KWO4H50sDWYYFiI/Eo2Ch
vxl9YGwUaAzPdhLE666W1nNpdF/zcoCaeQwePOzqvoPumS0GPcmwf08C+HY4o6AnAbOmYT5PwzBP
gqzqPKkpEdAC3MQI+/QY166xzCaVLBFzSo9ROICknUbaMBnfLmloSk0EUNx8OrABCbRCl1WWBgrB
Y6tNj9ACi09BCAYNI5fNg+Ek1bKspPgy5urKXdR6LXr1tZd++xMlU7+E7/rPPGPgYfYH55pyM4Xu
kxQH/GWrczoyey0dnz/aiXyJw2g76fwRNaocA2BrBOrGqZ8xpItTdzhYlIH64PM+LHwxHqjXmlCc
b8dg2hIkqBygU943iOjNCCENHwIly99t0gMDBYlSkzP5De9zCXVE65Hff1zPbbBH99P2BP4NlKeY
3FjdIiy9Y34CSzowNzpIUzgABZauB6oyjY7WDU0Koe20vtmmJLhYxpcax+5D7AcVTsmmMeBvGK3m
7qBy7zqqPEHlbhwgXADipFg3NAAmu3DB3EJsP3hjt7xqxqw/35xdrom90+rxgxuE3OP14OYNuMBf
QBATnGVZuWzRIh6wD1j4Utl2eBklzi0rwO83HgPP2OyCmqtpkcShgafLmK+AJ4Kowe35NNhZBTLr
NT2YWrI7Y+dciqzNV0o700iYIQO3MCUAgomcnf94+NHquc0skC2iLF2zHXqaHjGyC9Rl0qVJxIe3
ITIqK3GA6gM2Q08hDbwPfqK3SrEiRze2UB7EKs72tqNm27wCG6tdA5k2RyzyKofchGU5d3E61Ts3
brN9wdzxOkEIEhpxSf15gNwjNyLjp6/qnVfa/EvL82FJk3IvqXcqs8A8EnTjlWHJeVJuemd6IjhF
u0OMyJsnhcC13QXJuLah0LfIdaWCpysVqKmGeomgVXBmjrKAq9FHe3BtCNBfofQAhIxvfjg1gblE
VjXw5gj5LN4nm2WsttBHg7wx0jlXYIaHa56q+mx7UKiXdu5BfAcUKGbcjIcyMO+p52kTXYG3JNt1
ni5P0FNpERoojCjdmBXgdzxsirdVgixrV3aHSGps+WG8LhwcNIfUBiHh7VbILeHTAEGzo9WGMdmF
SSIvEqQKa99X8Zp+UaX+WZlx8QglN/tEvSYM2nNRd+D9wxg1QW2qtQfExTopgzcbKlfvw9Lw598i
qmqLczWxK/nTTxHk8XIdCVWvbwupUN4xyBafaR0Eh0G/MfIEQSZQqlSa/8pK419SJfzO7SHeLUOw
1pNdei5fWo1lH5uoGJ7sRGzb0bc+Z8qCknXRjFtyS5FCzywc7Juptw//adnJNqqFp0DDRcvmoSoO
jGCBjdGxHaoGw3XuTu2GWMiomyC2/qErdJcoy8ymDte30VAhKGEWvyK8Fp56aAodZIp/JXUdgWh5
6fkoRNCjias5IkUFXKLumgmwh1LT9FMXKYP4nFZtOnejUZnnqDJ+zish43FJouIr9SLpupe+NZ/5
NE1PbSHbqwEdMRoTFhN3TRZcaGwAcvGuGRk4A3BHMGrU99hg7UIQrDzFxmQAUzRuaCzvbevBA2Eg
zevcrnkc23hJY9UUxZ+8/FeFb95WJcC6d2HRP6q8SEHLlfVHT5M7ATbMdontVNDSAV/U7IJqmpq5
7j31kiKzgQGMrQ11ewsY7iINLtSjSQU26AsECPojdWlJ7nf3PE0+jZr2JOub9MHQUduiEs4WG4we
cjei2g+o3b+QC5Iy4gINiv1tQptLc4tCACAo9CLUdHks50WivO73DNDlBRgmAqSyK2+R1AHQzJXj
GAvbcAVEtmSwcropvKuyMrxDtWS2iyFvtDDJp7ZRZldU3YVGqSHn8VAEkXc3O6UNHi4NvgPzumkA
piTTTaPdbdLtXoW+jZWAwjZIC3eFgitgSILItI8u/jjve4FcxUBrU//D23+Ix2zdcQTBq9bcJl3W
7zxUCz1Gwv0hkin/XpgBMge8fMpBl/Y3h7ThT8FYVrMDXrz9rhpx6NIrZDgsPXDwyCxiD5r2hRVV
Z54Z7MWWmynM45eqHurLEEfAaWtzVyixTQEc3yAZxV5uk9662K0niGRNU3mc34yDHeA3EosS5X2Q
R/rQdCEAb6IfofKLgUa/W+kKMu/8ggNPzIZgRZbAtrHPSctyG2YF1PBcJ4CsaybXrrSTJ5ljKxi3
UfujRKzKsB3nl0Qaq+Jj8tltEdTIgM/GSbvD8RDb74NVNSi209NDiN3M0yffbJ6Q8ujXSYbdfqOx
EJ7GR8jGweuSdxfqcRNsClObyqU1WsB36NHOV2+jUYRy+dotgZjSU9/nB/5QbMwADKYxKKwRC0Ah
fK9rVDIGWhX8QB6Rt/fBFYWzQM9t80unPtF4CG63lc2C6UgTMz2xpeKWafhUZ/F44Lqsom794uLq
K+pGXojfadifrAla22DhAD9jXaoTuZHHZETltu1AFrsH+Khb+m5eI+M5GnNtQJgl5SK2THVn9X51
AfbFAJoVqVNPVSW+n5UWJ/09g0VpcA9CQHCYZ853Ln15pJdT18TBBTJo21bgTb9s7KjfgEmvWd22
enqCp7L2SCYFmr6N6TOApBEelYk3fAmzag/iHeOn5VonCJdOnyWYBZYc9f5X8GYZO7cz+x3KS4Ha
1JO4i7rFxKz30yDK6xQ6xSIdC3HOdFVqGgMerSAJNPfe7a50C7nKVX4oGLgUbyQzgIVC18foONhV
zeJAAxm+Xusyc5Djt0MouXbmeK7BkPbS/aqU1b1E9hCBIxesaEEdsBcJ/q9NYqlhQ05gbX2bY3u1
82J9d6Jsp+oivu9qJh7tnAEYn5mgr2qS+DGTZXPCE+czDU5CVGdQVJ+LwctObEyzFZRxIbCou0GH
N+CCLqkJjQSPMD0yDilGOIQ7tVCPtyZj734DJC67d0ZeXzLgRxdtH5ivohmMVVnbxZ66KTIWUMdU
T6mlj2DA2S4EmGFew6QegK0w/T0XfnJE1am3xHZo0aVSPk95JM6mMQYg0AUMAEKy7coo/ehQ6q52
k9rNjGpxRrwSmmhRg2QYUFgrUNmIA3Xf3Sy9GsBi4EYjUMHUfENlBxi2qvJr4CGmriPmidkoIK06
/zIERXlCRZy3evdASgIlAIlSS097hC0o5ckDmkTl16h+W4M8DCjOgYsIHMl4IJkPLZJp66lGDchQ
1tYDSumth0wGmwZRyit55HHCgDgIhgWiU+DZ5Yk3LfC0Gffk7DAUZsuxAeYKU2lGo9dEOLJZO6Wa
8mXlGZuhdz/b0NTap6BjWrSaGcadwupIXYjUsCe3k2/daBjjTYxS5dVQS29XFRAMo7O6h3/1TpYq
XtFBnkapS6f1m7PTqvCIoE6yoKxW67SgCk6KfhM3vgGQct4dpMP8ownU1pwdS0NQcg3IsNIEslPq
rBmHeDsCAzSvdJvw55qIFEGVcJUKbHvsDEA3kffpXZDijTZM/L4OC5iAITgOtv/lZuoTD5IITq6W
UZt1yZKLXK4So003c7+KJs1ZHrP93LdCvHzrsrjQEmXupXfj0OF8qCcDbzevn6HEFiR1wyGLj3mk
0hN2O2/N5CcA+/zZF2XVH/PmSHaa0YYBA42qSVQz7MI12HzqQwgGc9RSstCwF2Rz9QD++8tlAVDU
+kYDQlcIoyONCqSdiPPHyR3dT4METGaMr5003E9kYca0B31Edye1qWdmvUiqjh/Jo0BGYtVIKKE1
RuNhR4VSSVmDQ4qmCkjJHlCMFSyoi5JY6/I/7sRZ3d3FgLg0yMIHXeaiUnqq82Orm3hg6HejyIEZ
mvIjXdFw6XQDyInZAN7G9zkRudM4eVZTBT6fPy9p3Gj6eg0prXjrZFG6YiNYk/a5rg6r8D1Z2Y2p
zh0A+Gc3y9JVZtrsOHjlTxmm3clS3VsTJU53Ipvng1/PdbIjDU7aowNbA+Jo7y40MqCCDpTO4FXL
jftbmmrquTiaY/1ZvleWO0gzkInSVNQYLSgqtRf1yJUmTqKdJ84Zrd9r3Zb/51pkf7/jbS379x1p
Zbso2BG12Hh84mFUp6i8JQSv/97Fccd+Slo8Vm6j2E587NIoEuIis5uz4xrqPNgy3OPVdmjtBIgd
ss2XPgAq+8SyDmSjpvAq1DPrBmUGICl9ES1OEODtknx8MgC/9xPjpWrr8lvB/BcfX4RvoIKeL4An
nS/+MWSGA3+GVMZBDxd65v9Y4v+7DyTAUOUF/u6127nuqR48Z0FED7nIxKaBTu3MDsE4lF2qynQv
Lf7Jz7b/KZ5s9vK3SaFvNzM7xL8nDUnFXiLmxCdVoPiyy43hjpo25hm0Mpc3y4RA3J0X6w15KrTo
q6nZLIvK2loxzqiessYPU7NuaYR1Gc5L9ha4OsxBByX0HXRM764OhbVNQxDBks1BhnLRtLwANWhR
rXvU1O9DLrPn0Zi2RW0D1KrtJkuDm11F5Zudg7FtXwNf9+yWOEO+22/+/7SXNerXKHs1J7509gqU
l9BkHudkWQ3a2lMXNJ9u+bOst+tt7/rD8pY/U0hhIgob+5tbUqxzos9Z5AxHMs12sSxDVJRRzm0y
wvQkWPXpdusOD5xtXYtxeVumCfuPS9PAaGXz0rSQCSrnu86zl5OFCkHpTQgMZoCkXLLK85ZGI3PU
AQzhZR7BE2rco67lKdc28mvsEAqKQJBsaYV5Li3wvooCuw8KmvSi7w22p/NKN9NtzTpOt3jf8CMN
Agf2kLhZd+pRxr8aco4dt97IzDsPvPiq0UFqVpt88EzvymwEVZfu0nbFLSLk2lSYHsnm+SA4ACj8
SoOzm17XQyp8c7MV9q/bssbof1yWJgUGglmJkinOUdgG0bI9GK1pkJr2fdlQ4qgwVthVDa3h7qsW
Ozvaz/gRcBDUpf0MdT2/VyhEQmri1qVR1LLh95Ke/Ainnh4VxNtwmL4GLY5EETf7EwjFscejPtdG
uqImDgtIxKbNlqaGYFnHa0NPof5thbAEwT/rm4c/7PPKH24yZkG84H6hNghx9PuBR4+205tfOIRY
g9CNv+dd0i+bIfEvEPxtT6DxQDnhWAZfrfpMDi5UiZclB6d8PVTVuYCOyIoGvC2DxtQ3KDvXK69W
8TkQUX4RE7AHSG3F3z37U19Z01eGovQVdGwLvW0Ot0gRI/YgIdyJd+74JTcduYhTFt0VhedcaABH
ANRW6AEDJXbzQGWAfzm0UUcx1AduCVAruhoCNUj1QDbVukDZjf34UCMyuGGRoa5hJuyr1Zj3Um9q
E6SSqKdaQ2wMMOZDERgFLRHn9gFRlT0VtdwKXagLdWf3APLzeZD8yU7NiNTSwY293Z92vSzYoY1D
abW7D/7v9TPpZIgjCnLmwT+mo3oX+WNTzR/vVm9DboBEFsepyra3ZW1g6s+Jr5a1IYez5yGhMwCT
f+1DvK5RaBY/yDQA7LeEYsPQBMXScqzqhcsGZXyqyb74PlAAShXfgxTkSYXX/eqcYpWmOYd+6AOS
QQlOKZlcVgELfyF1Bhh3ln4b4h+o0aufnK4b1wKPxlNtFuXRQnZ1M/kONpUgH1hEud9+Z3a0NKYs
/wUO7ufOHZ2XwBgQ3Efk/eIZprkvHZTuc5zJ7pPC75eqNa0vo9PvlWdlv0w+HboxqL8AtAmBLrAf
8k4uhOqnR9Mukm3o1Omh5jK9Or6IVlbQqy9A0m/HKs1+mqN47bJkfO7VMOL0aRWnwOqcE37Z5Zr3
vHzhHcKB2pW10z7mvjjWTewuqyjpQIHtymPsW9NjK61H8HS4X6DRDDWn0GlP0A+rHkDT9o3s+Mcg
KtPX6lyAtu6+kQJA6thfGQGK60CAGV2MvIjPtSVw2Ges/9a4ay+Ji+8A10AmSzvY0hu3qKEU68RO
izsUvxR3ZYgCLwQcKsTr3fzOgvaav6hyfOIpu5IJNVwGMtMqYGIxGOUuMtpkozToA//Vxr3tZ/EC
YWN1YPq9Nw+EqBaYwvKOesILy3Nui/NtUlbirT+KGCSe7wsVSBiv8GNKNgZBRLChfluYfLiw5CL3
m+9E9jZpPs4q7cZjmy8KV1O+zcRvc0s+1HzoV0M0HSWwrp3lHyBhs3A9sHiUGbvMmIUJ0hgIDiQb
wjhEhS3PKNB4pkEyecI626x/85dAuCNNFrlHo/HdJdFROGXzWsaO9WAjaHb6i72vi4/2xG5f3Uy+
+dcAAC2JvQLfm9cgTOyHIUI11RzJKsJevvG7Igly4h64QQmTQKVqOfgX2qYF90To3OEPUz71kGTa
tSjh3rQjs14nPHijjotveIWBPkWmxmns3OkKlWofRBkoSNYzkdMtnwY9U5YIDEVeNc8kBzdEERjN
ZEBUXLsEouP890y6p8kBUaSZrvDNVwnwETlgp4fai2idR43zAIR4ssF/RnBSaQy+YYhX75hkFfIC
gkEtvDOhR81Ar8rs9DukizZjxacINYliDY4u63vioLIQiNnk2Z1MtQpsZV9LFRnbfurbg1e34wl5
doiP87J+qPGYR3leX3zGNuJTmALcuxAPU9eAMazilVYVcT5LwyyWf/tsU8f+9dmiyvzw2WLDgMiu
rv2i0i0xyHwpmWgPc3GW7gI13x6o7EvaxgPqSOS+UmmqFoisgkKOwnV+w+s1i8EYMBs9pG3X/iCM
BdLYBU6tLd8MEDNbiiHEX52Msozxjo7c06RVvAbdFJ3JNzKC2Dmvhi0beHEwAAk5K68bznRFTZeU
YCgLPW91G6jr8FsszXCRN3zYsCRie59X4sEfdUmbPrQCeXJCiWf1Qh6jw2zkN9kTqn/UEnrs0WHA
o4Td0vofYvzzJTlNcKIUAE9id6MGgWM/2OhGBHdd7qMGJczWtYYVSybbhdUCGdgDFvTJcwGRdtLp
ldxCEzSnblUhAtfjrBHHbXtptVsfoZZPT/+b24Bf/rYAFBEyVrx7avJ8i1Ju5PXwy9vYrpi2ue6q
rFom0A15SYvaPKS2B9lxYzI/m+7wc0wC/w6J5uEKNm1UrGt/ZgXeUnYcmSu9bN4VW/IfE/62bIm4
8W7KUdkOam0w7G58YMaWyC7GezraUrcyk2Q/H3z1KCo24g9dxDLjfVKbyETXqC71CbgaxW6/sKze
XQdFYJ5cQrviJdF7G5Rn3L3dEeo0x6hFnCab7PaEIhPQS+Qgqj5BoDO0N1GFovKSD2pD49QYPP6a
eJW9HQq7Qw0LmriI+nMp6xKl/JkLBhnfGxZkjEv55sO8rltWUiL7q71poOPRAP5LKC2kFZK30Frv
zp0KASaEvtSyLSHRqFKg+ZG6xyV2Xu0GjG/twkdocliQsdEjdOUDKbMva3692SvLBvXHPNqxlVUB
aDhgZ+DiNX6U9EPDT0ic29TBb44uhf9YsSyBwhni5tQgR5UphHR/91vwCxXg9SfLh5nUn9LYgmb5
kta6zYGQEELxurFzztbOkHnZBfRg7cYEF/ilskJ2NrsnS8O9qCEzXU1CsaWXjMU6xk6F4wwS+qcp
ypfkkpJtDIoG+j3CWd9WaGLzCacTAZo+vysWBlTJDoFu6CpK3bYAk4IHI85zwZqs7dQ4gO9qL5c7
UDqX4458yOS45e/ZtOStTz7ULcvcdZa3Ec/i5cryICjZKCSMVBG/NQmikQ3q5dHPBr8G4VD0c7Zl
NELubsPLTZ8bvygC+SFImcYxVH4EyNNboNlPODt+jGb+Edykyb4bPRmx8QwUNDvbBvgBFRMjlOLH
5FyPWQHupc64RxGavaxbYSPGk0ULMEYWP4YoXQOkWAD7EUO4xg3Fzy6pv5WR1742I/L2hifMB2x4
fHBPShP/j2W6x0urBwtOg2p+nq49vFzxe3AL/C0SNZ7mS4N1xsFqsKcq0hqVRHqEGk8BmTWCFm/A
abCNbRTtgQ7jM4CX9xDrbB79qQpOKBZslmQ3OpAvlo2or2nIprvAHbB/0RMEuAKQMSrdo4P64k9+
CTldZRZPUTk1iwGMfCdqRmXkJ1M3Nxt1O9XJpZvZm3ICIFwV8iy9qHwKgIJ9kH64NO1GANeyarwi
e3KHtnxC5BXwxqp7IMeozC5ASflX6jVJ82Mo6nFeBHp1oFXNBH6Hes1SH2jxIFJ76maTO62ABXK2
1G39CulBBLg31B3jUOI01vgrpm8KrtB4j+wGW9IoMvHGoS5Bb0GjvtfH57bFDpVGzcFurggZ3NMg
tq7xonJHc5cbBpvAtpw2KMhoDi02Bwgl5Wl4xncrPNOVoapX8GWrnW2V7rSw67BHAH4EE7yV42CY
Q5lZX1ETQRXgEMZobt2/+d2m0QxyoWm37v99qdst/1jqj09wu8cffjTAper2vfUYCogsG1AJKRd0
eWtA/OGuSlYNCwglZMfbAI9BSV+X+e8p1L8N+3rFW5eu/rxB1iIjaXGwHP73ZUT9/sHoLvRJZuPt
rmT0mtopF55j3U9djLOb/hC3KdSdXeiSplRV8gLlzXpvsLi8ayEN6SIVdCo0Yyc11egCBWKE1XK0
2ZtN0VWSbgyIGp1H/QsANrqTm6ZLUSvxPpdmlAnQcgO3zzf7ZKJ2e8rwJKK73gZG0OsoT6WXwhfY
mXei99ZpFQfL+Y7vCyNKhcJtcHgrunfWFTgl11aympeiyaL7nHElrvNSWWdVaxEb9ewSGMGFgYRo
C4aJ7uB1ZneYr3jWv139xUYug+/wDD9szKOmeL+62Ty9zG1VGrjZarCELhMHv3jQuwUPVc/BTSXA
pE7d0E2Dh86GhLZK7avQHjXk1XaidfslDdaOHzyUiLfktTLP8yTVQSkQRTyIfAEiWnSyuPqMXUCT
Uv+oJvdieGb1w+n4RXBcFLD4YSJPPM7AzRSY4Z43wxMB0gmGHmksOiIBs/1mIg+y5/V0RZX5whxx
IMjc5A4Ees59Eif8ggfSmnrUGBPYnDPW/ujHKEWmrwUirwpqufS9ECwGPI+OTebo83ztfW7fr9LE
erPRVZ853mchxmxhljn/f4R9V3OkSrbuX5mY50vcTEggOXHmPpT3qlLJtPRCqFvdmMR7+PX3Y6E9
pTazZ8cOotKC6KokWeszL1Ort2bcuaq6VhfTNNUFutfWoayGPVXBHEJdKgDx71ysZXDN67w5dWua
iw8xpjP1okNVlBtlpO2RSl0QqkuRpM+pnUBJY5yZqroSmhWWpnvbW12TGsVchkytqQs1RHUM0kUK
Eg/V0Zx+DjtRrxJqcTurZ9fGWnVQoL7N5xmRvrV5B7wWl7jgMB3kXljVhYbRnwRcRA6n0uzT7DyH
DG84XcLtT1B4o2yh/nW6VSVuce4c2z/crqy23WDGIZMITipuGPUtrcKdaZplf/qrct0FjFSHXBV1
oYMzQAOk5CWf/iqa1G4cmO7FcT2/nZZVidxoOXDrt7+0KRptx2T75XbjECCF7n8dbW9X1yWmc5d6
LzTX9G/odNkYde3vpuKQiR0UNtqRTNNubR0mCVoad29hWT3oUaweQlg27mzGgNAd6+FnZ2hpdRqw
Dwf4U5arClJGWxln4rGG0B11YpbO55XFimNgmNpCM9N4VsOA79p0/Kmt+uTYjiUrc4YVsCJQTs4d
fi2srjhLiF5VUvErVTUc0l5e7AV7qusaL9vEQcrm0wBT964dX7l1zaHECYge9tVNuKXJoYmrdoiK
8BkVaYCDL4tm8e5CVc2AUGLUNcWaJgfbJD6ERvKdGulytYDvkcL17qazV0YLtFlgLWkyaav2xER2
ov50cMLwLVU2P1Cpw/Zw7dp6AzkR/EGD1nkXIFUW1EhVKSwyZ6Jwux0V1ZAZGztAsI660CW0YMax
4UoVmg2PFycf2IYuALIebOfVHV4l8U7VBs8sMJrLIOz6nA3tu9s6zhdYu/dLOAL2G69D0a+1BUS3
gNEMHeeQFTEc+MCg/gKdQgFJ3LjaZ00A6Jp+maobOPDVeQ69EMRo5h9v3JBQ20w4vRs2XyH1sW+S
bPYJqGeEJczEuXGv4bIzz32m/LXHkq91WacPGZJsm7qExQ+itM7D2IFS29gDfhXlq4Yg59fQBABS
teKHMqK7Kur1lzqseviB6snFMoJmLXO927m5pRCnUAyqgaJ7UD2ccRMYdH4bh8OjVPwIMNyOEQzG
V9RduUaEr0bEQEkYeeSB1KBswRXIZ5HfPcGjAlrOqL91a0f2eeTYSCMioDZ1s8C9p25gR3zM1o/d
brMF4TeXhA5gedxD5hv0Dm0W9++x7QNd6ujPsB3OAUrk8absKvWUN+JgZ9z/Cj5PNM8Ajz7Vts6O
Ke+RWjP64Ou/R7YRzChoZGp5gG0bBltoYYgEkZdET/Qp8Sw1fWr/UPenfh7jDOtmFn3Ks2mW0e+h
DLb5lNWbcmxmf9XMwdpSem1qtZElW5paDprJv3N01JlmifJyQ/VdGM2SAYndU9Zk2dqC/MCzHmeT
npUVSb5Uhiy2QCHBnDdKJz0r7KVRH1YQ0NYd7WnsLxEnA0sNMAWzT6GjrGetvhyx83PfcqCDnfvq
P5TbeVjP3KB2946C7QigMio9xYOJhAtvF9SAPGF6CuAhaCzCoVsAQ+Xub93c3vRXvRfZ806AzdkC
qLGv46Z58Fs9WUKlrFtNxQFCbMIqcEm63TzULR8g4BodqJEOrQ3BMJC6LlSi2TrFP2YTvP2YzTM0
b9XUSYWIl9TVjDSzYD90aCUvTlQqWVRuQicu5lSkA4K8EOb0ypPIHQA2xx4lBMTmYrQSobo/zDH1
GAf8PMefzmLk8H7NGmhP+r3Irprie9JmcOFOulHgWi278UcBj75gjEW3dzlMu6+iHfYM5q9LLI72
3i89f17JQRxKlRpPDHLpk2xdnaQ7qFBmCw+ouS/UzY1yceDMW0s9bUCqt77SL6YsYVyRI2ZxqRir
9pXXyAXzVPC1jo9pbjivjYLs6lANwY7FUXIdB1J7oVJ46OiACxmBsrYqwjxWqVvvHgI+vl+1X5Et
beeNcPyzkpzDzHWAyqiRDjBRVh99TTiy1LBjTBYcydMGCr3Q/hBs0dEnA6+qbVJLhAvwaWodPxn+
m1l1cHGXoAmNB4hi1t66BKB3bVYCSdkaK1GFbQT0/e1h7WCdueQ2UuujXtr0j+FX/aK0EHSlf8vI
b8ILnOVGD66z6TDzNYLWLswU21d96Ni8VmELLz2v3VRWo20YMp13LSjhc+Tlhpe86w6koe0kUO8M
0vaV5RHsIMG/0NowfkhAvQd1G5+8IoNtKJbkBy2sP+purfQpYaxctkkBZSCBhRIUjXhHl+xaUXSw
8uJtuuLxT7EyiH1Rj9ivN3AsCB+dODukqeY8hBB82mFFGX+Fbf861kcMTwvd98XOsiGV8nP9gETG
LOVlvsHy1x2x4e+Og2m18IcW6VrpWTDLWQcTAmqx/WCYVbnpr9O2h6+ZBh8E6YxBrbF4q7NV1G+A
bSsuzXgoIayP7AXqqEgNt7q0tMtV7urNnFBuhHfDO/DFFpa7JXzbrV6zw2HNgB2eRSTTenO2cozi
gtxauUxqrB6exvW7RJnaMhg/eVb/8Ynq/tQKYCnkc4CVXIf49uwkUgercrCzx6JI3g1EGd+DvFwh
ENe+8thVC+Cn+lMtJSJ7PC1XSWRbcz0ZtJkrY36QpIhAgWIqm4jIYZ/j7aiKDvYYRaZPSFPAyzUb
YEQL8OoqtGuwlUfCHYG4qA4CAPC/MawjAjnpyRmX36TWX/ShYptQmFiSM61TW8E0PCVyBQ/0pvQE
zHR4+O7iVyF1y3zLHD9ccNOMT45icu8Pabns6qQG1xt8cbh5vosy/tGnTfUg/aBau24ab73YhFPa
OBn1GAw4rgel+YbQfrhw7SFZ2Ez2G0gIEkadDk6S5EvXNvUlFVuQ9+6tjw7CMNdWHAMu3lfXIXFB
7VdBvEVOAwRDODxc4AzyUZfbR80Nt4lvLf/kWeEaeNSOjcOYircTny0AWWy1K6JruAtt4GUL4v4r
pK42yPXqeITB5QlCisXFRzBmqqMiNQDdXm2MuWZDAKERjf4IGnizE3o2alNLhA8LWEPcihYEFHFf
jWNoeEBIS8uZq1FhHFatT1ZZeFfbrKJD0yt3Tore1l/1dWpEh9QY7ZkQgV9CyzeCKWE2w8+Wf4Xe
Rg3Mvx6d7drqofWCf4jIDJorkwUEh8altvc/+jY+FI0NvfbvfQ7x6tpFIgvvhsOrYHDm6er+GXYx
H/UExIBG5lRP/YckdJeeNoBjUFVqI9rAXyHJgbyeHLAuIlcOdRuQQlQUbbiKqy/Uw68CsQ5hzjfD
ZiueT9Lzlca69R/LJDyPfBlYMqZ0NroFaTjfKuF+Rre0Lj4XqRUR/3ZL9z8P2t9afxl769yMU+VS
q9eDN+zaHklXWKHn+w4RgFVScOOaABIGm+NkeE/du6xr3e/GkP8wTCkf64jjzdLr3ANQ4MU0po4z
bZn0YCrR7431oliHmp8i9jTugepxw9OOh8gZjDljbzfO9I1XnUFMYhvnMPcRYF63VlzCoLivP5jY
t37wZMDevIkfBSsZvqdtAW2a2FhFJsDFgcqzI0jwyRKwp/ypsPk3ojZq1jcsW+r9NoYFg7/QXPOl
tvCPSaw1IIzz1a3olF2+gj2yv4pszzuYPahXZvdM6Pc0bWBN57v9SQrZHvQaLzJB7vK3Uk0djO7K
Oj5DtiAHQgQ/iRQ7TISFRXYgG5p4LJpjkVqNBtxOasW7ov5IrX8aqywfmYs4gYCqlpywTcC+Ega0
et7JfV4zbDXH+rawIBjQVy95LVPjR61seQ8/2gUUbr344nsjgaEODlDqNsW3BBziBWQ1xJ2WwfWv
12z16EVpsdSht3ME5SvaWZmy1kOWGmcjzMx5Y1r+S6Mn93GUih8g9gPf6NTvfv7XcNuvAd9olA4h
fzwroI/gIBTjxAezalygB7on+vlTvS4Sa21nxeQ+5PR6fAa3e58kMEa6GRLFmV+tzdqHGO4AQ6Jb
A88EDD+0MxRsoESVAbWP4MosN4N2T8WqTz+KRD3E0+Fza/9zkVpDBnrYfxybDsDo5Em8gLTtwSzt
ZOuMGyygEeHIJvPYP1KZDmMXNx2Sbajs4MCx+SQ9g7Buv7tm6p+tthP3bFAnEkMwktZYAzYarqhX
Hw/fwdLzztjbTr2oWu8N9Ooi9Bp3rv+eC/oVU6+kzKxVLUtjiQglAMJdwZ4DA9pw+F27l8QvoceN
xf8IjgxyUG7jI+jSGscBUHGYI5bGfZWW1TzlSfcldIy3xrHVdz2vMHzMQ5lRjlclpt4tB0arnWcy
GLJ5+E17JbRR2h5pkoYHR5drb5HmimlD2SgeH9LQf6NtGr0gSLBcZ9Jo1I42a47AdxBk+GxJal6k
61V3bnTUCjwqRuUvqq+6GtSOsV60cn7rSvWw6YzwYHDyGQR7hzVIM/GzDXvxhEv/a+yCBm1Di+0U
Rn57kiBQA2pQ+V9DWAOYDNobuh24659HKh4M5yQ2nhPsbI6QYEqO2PUmR7yBhBuz056kEQR7IwxW
nh7n1ygKm7OlbABaWjiDdoi5zAuXsQ21ao1ZHTxPvk6trLfeS5A/9tgc4a3FEhosLxEho750gHDd
ymwT7Y5KQe5Yi3/+4//+v//91v2P9z09A0bqpck/kjo+p0FSlf/6p8X++Y9sqt6+/+ufwpGGNE0B
DQvTgfqIZUm0f3u7RxIcvfn/8SvojcGNSL+KMi2vlb6AAUH8HiauB26alyN064iN4YyqCmDS31eq
Bw23ru13pM6RPk++Ndpieo/1Wl/twVhZK9phtabZbAA1M6OTNfjxWpKuHOxSxczv82A9uQyqoPqp
DB7xyQcQ5rbNCJUZLpCNiWEQAmUiOnjK/VxHnfM4WjB8x3ewJwZ6djyYSdwdjfHQhVWxSrHoQZHp
r9aoqL9ATD/emA3Djt2MrQJ4JNlMXWgsdaYJ4KbAZn9/64X++623LGHhm2WayEFb4udbD3m8VGtL
27pWbdBvkAT2gJriwzIWWv5SKCRNxu1EO4AHnUtRnKmHBc4TqNoMMLE/9yoSV9vFvvw0T8tGmQ2j
q2FWrO1Ms/RfoqDQF6Gh2qMNS8x9nkEno0du6mmA6DNur/U+doX+NDDeY1fmwmnEi/oD/cx40d/V
fmjshNCx5oLSYP+X76Vj/HpzBEPUF3dHABpimZb5881ppcoloPPJddqkW5kJXn4qnpChSC9wlG0u
oOo/0nIYlIm2oiWPimMvwLWSS5/Bq1j3nTfEgOulZcYJVNOwMPlJCbMG06y+6HVxtMc9Ih6K90nI
0mdTy2AZlLXo2qdiX9pnX0uLM4D2KyTszWs6qunn0LaF3IFy91QHyTC1rjLoP1IrDSiCbmWOuvyI
msG1tggEeHtGPEdwKtwOdgLVfjcB5bFzoZlhtKqYly5YhH51hXe9ef2lr+Dn0tK3Es4dv2ztyWFO
r01nNzaS/dzQeGAntQh6YPvLDlwE34vWiR+q8YBIYVaYIQTAUIgDq5k1oB7uYidLHvSaFyuND+mS
Wml020bT6BTivXdTvFFkOlvqolKfxOWbyh5XZV6tqCHXmf9fvhHC+ekbYTImOf434Zhtg4ZsG+PP
6dNKhZVF7yEl411NPKJgH8e6U8shr0w8wyB/4k6pv9EmTGhNd/BMtztpvoMtmlbACjJUR3KVnVxi
yTx2soelj4WTZdmsGt3eAoAA4b2ThzCXUfmeBlEDFf9j3TSZx5S7LksJlE1vyGhjtwPfMyH5nj6J
Thn5LAl6oK2QKGIbIcPtrfm3PlOFKOr1f1l7fl72x5sJAShLMEs6OoToHOvnm6n8gvEoZu693ZU9
UrGxM+PgL5z1QHMA+o75somc5CVl5pL2utSjKHyw9FrRQuEWwrNII2YS3OMm25TIM4zrbDGurp8O
IBkdmxpebuhA1fD4QNCJ+wineUMyLxSHvKvO4gt3VDCjYAs1sFj7aEB2JkCUALLumqiTeZhl0LJx
nehiAefy93fFsX/7ihnCZqbNdUjuMmH8clewoxJeUkXWPYNd7tEYDTMgbaIAYRtdbkkT1bPCcNFl
l8AaosUn6eUUhgYkl0x10M8DMVZCSp6klV27Bw6us6pFWYQatLjjck5QwNSEPAeskL29OSIGQ29t
15n9fOtVWkCn2QzWje0YGsrcEKIYgeZtqFiPda0EQ8nvjd/qqF82hpqmzmM/qutLia220F6KUd57
ZnuDuGIZhq+I7oVQ6rLyLbUEOTy23AI2XNT6qbcjyhIGucI5+LU+fgX6V3ydslWol8MmMQFUGetZ
2llYIxBUhGoK3vgh2C8BxjflrCmd7qqPBJIMRGSkbvGmNJbGtraHg1JUISwHizDfSyDv3HJ3C3Pv
7FRXAWTmh8rdy9j+EiV1dU9VKR5diwg5jBUVqYFHoFAx/vb33xHd/O2n48Bvw+EwF3BMgbfwsf3T
OtQ7DI+73sjvfZ+PUefkOSyL4GvSAnTodhY7I/MTAJ4HADD09fyvGRQxkN93XzKklVbwTYVKhm0F
Dz+PdIqG4QWmPzixFoDjCi0Wqw0LxKQgV0tFGQxLP6uHa+PbUBXxklUwOuJlqZYeIRMLqOlYxBtG
tZH2qHIzFuMC4qO5NLsNFUE0+piSirBCXgaAmi2lgW85MYICVy+XwWBVn6jXYItjZ1QUE3EIgaph
GwlQ3SbqtRlDSAJOYHyiXsNtLr1zDfMT9TrzunJZt3E9nYLO04OYA9y3ruwXXbfri6U73p1qwH/t
QOJ5MWodTuGMxQcgFOwH7uVb18/4C1RFqhXWVHdN3cIQ+ucZcl1tJYF3avAGQfWWqN5u0xregAjw
OJymzerUQyg+O5S1GIAbhXVjnzf+AzTXBfA5iNYVdrntS2QEQCuw51C/CN6xfUpm8ZC7j6oZ9IWr
ddFdAmzopk4bfUszmRUygLeZWhZ7907WgZwMn6zG7eY6TOMQnAY3WY4HqjeLql+WplHPuTV81FED
9eswymDMmOaQwRomVuWd9BBBSUQdv0IAfkfOkFVY7c1ucF4AYrTmod374E/APtWuCr7pAgTsuW4Y
uAIZv8qg3JVu8ggyg7pjWA4vPV6M4HkBg2szbR6Q5/JgZ+elD2k8lLAJyJo1Fa08qrdlA+A4FWHC
bJzLkq3C2kgviLDzRcoi+17P0+iO5faa9519T1Vd4FYLV3eHlTHW6SIv4dwxdXfbKDnpWbKlYC1M
g6BuGFlbChj5lCEb66rOBja6YSCEY7MkId32oiX8EhQmgnppuTXcIv/R6OrNCAcJzmvpzvGaLs45
N8q1iEoNeKABcg1gca6yoE7v/zRPpLZdnOVrBCyaZd7AEi8JsvtsZKMABgmX5JGIkmgpTBvLKMFP
CnV0MGEcQH2tAauUDHLk5Lv+i0zTxdCn/WOoQNCQucWRa8EbO3a3AgSNFA/SUdzQjLIFiEXdri2q
Ahm4tmnVsQzTfF5y5lygT+qvDZkFcJxJ+4PSEZ0HJNG+WjoSBVbqy6/gVC2j2BM/vNrZNxUyMjQc
cADnIjw/WAPQNKz+fiU0fn1aYtcgmMHwYLA451hTfl4IEYbKK73TGhjGc4RYWxfpJaIMQG7q7Pg1
30AqDBERqmvgHeVXzcNQWTkMb6CSb9kZv4RNgv1Am8ffUnwrAS4Tz7cewPB7SFS7wcYeJVZIZ6WG
yCrefxpnSaIq9WhgS59g4Qhj3LlXlvG0jzCAPp7Xolen2q/0MzUwZEDOf38b+K/70vE2mAz7hvE/
y6I37E/PA7vrgPOWrD59YNptZ2SS4ifP4HwMES+EAQx9gF7m7UcfecZCdEb+62JAI7IIIH/69fsZ
9OyQKQvnf3/Jgv+yz7G55FLiX05i8RC/vXmCacphNBiEp2lDP7h2ASV0L3hFTDgag/JQ21Hr3HHZ
+q9qesYXHFCq36s96DZO1cyog1dYbdx6l2FlL8wgT6DRtKQwZ2w7waNuQssljZa9X0I4GCmPRaK4
f695+ccnGCGIRVuD5pF4XCz68dOtXwKLvP/yOs4N5E5+vi8m06WNfbGhI1AgpPw1GMJgDpvagV+u
o1qJXQ3X6TkAJwBCtab3JYgdKKkBvyztAoQ70QUg/qAeQBJ7BUk/5DGDxP/iQGgXnjmmdeIIXT/G
SK9RtyQ1k73n4+2diqkJdeMybBm0AQNsuroq2yHx8hWYnfBHnJ2w98DClngGEhuufBkVa+cIMNX3
wo2qVczy/FBFjb1DLrJdV4UYzqD4egusCPrzOE9TucGPYfiYR9cgGGghJ5VlJ+75WIcgRNicgNc+
Sk+lOx1fEj5GGWoIGXn1cdAeC8g3nKgXVVOxr/NhAxLtG9VTFTXSoW9yd8Gxe5xPZ6DKcpyy5F0z
q5PEW1Pdp5NJu1rXfVjuP9XFTRIfKpYvzDaHbSENoVOZ4BCt9aiIP9dRH80s0tFKq8F77+9XDUdj
vFpI5qzxwM63HoOYXgQCEswAOWh+MkoWII3p5iHMdER9FXehtlZrzZ7KqUy9eeXxAJukfhm5pQVz
rkH1c+jwYmGyqvhq1759HIR7ZwkfpbGqjlw+KytmwnLCjJEG8MReE/GPW4/WZD+gpWxjhRAK2w6M
RD7H3lY23HppDmecCPrb4L7X5pF6iChXG4RYEcccG6nOUGKJCIh/ns4UO/0q7vthMc0RYOMUDuGd
XayDUkFwbBynlzJZcofby2mG1M0vBmwSb5PafAgW4Atma5pVDJl7CiJvJ01mpnOwymBskLn9JmLT
eSrPFQc4gDxTd5qnQ3Z4VkGPcUdF15diJH8AHjheAh1yD7IMkaUfaJQnPW1TZPg3oauiOkMHqh0p
0xP1D0QAjQeX+wu6N33nvhppGRwkJMbuirxZ6b4Q99ALFPfGAEUl2BI4y8oy/WTewcgexh/xhbog
VW2ACQVTy0DX06UeimrtNBClhWV81EbRqhtEsBWanj1Fg4vnmB29AUhXLqwq1fcwr+zutab5ynNX
vQFegydSUvGT9Bx1h02ONaOGxOp+NLmtXQI3VYehrKIFnQAB1r0cUXFp05+g+AY19A7/FHSSyH1I
QTaGiGcXraOsddal0LIvcHCe96xwV3pUgqHoIBugVfs2zBHCrhFTmmN1Cbdc2QxUXdwyBLDYLOsC
ls9dLGIu95ILtXIraBYWXiDXVPQ1B7AY+HdOUxX4Dud41T9Jp2ZX+CoEK1dHPIiKeVKwOzDjNlPf
qgPNF4rz6cotjW80m53Z2hpereYcL3P8qmtIbcTGntqmmgSA+hjAqelSpVYlO2x94dgxXrkRYZsO
LQqwT0oYYiGs93HNY2gtRM5nTddRp0wcDJF8XHNryTugUpPpmsevwwoU+XRJZ41MAKEH20ZCdjzB
eKDrRtiyna7r766ZBnWl9ts1e6qA7jvSN3dV0q1aTZnrunC2GVI8oDLVGfABWoMnFH3so7oA+hGh
9SywzY1DLVJLQXpLIriDTT0rcANCU3ow/xrhBeMcLYC5KzeQz8rw4UdMdQwqlf6BPk61WaOzGRBb
bqKphR/gAWCoa1jmoAUUEAsDaTm6gr4XXfMYxoatc6EOyD0bSwZGzpKKGVP6PQZTRxoCIym5aP02
WVFdKZFzrIM5HDX7bdpE849hmLf0K8A76hzyzXoTXWFzX9313FrfesR5X+PPrNMNzVUPlXPEHYGv
e55le+pHQwuvg6sX68ot1SUdaw+9CF+GfKi30sijBQKE4VpUnbljKomPXldgw9ct3CTbSpXCJYkl
8Szys/67P6yixC5/9NHwDS9i+pNMEaMOCzcBtBj6aUMp8H6iV96lcyFHkjR6/KpziZQjBgF3iQ1z
pb+FpgE992qI7+nMXZ+auzDsrC0U5taZtKBSow/2vgr970ar58i2adBItKR5DPDUWInM4yBlwXm5
V7kzZy5S51q5zAX0HSIk69+kx05QYh6zaHj5lx1ucoh8sx/o6btWe99yGIR+sTqm5qLt3WsJmcMF
1PwZ2APDx7lBBs92v5w3qD15Aawe7Cvfb58ANgVPliMx/dP54PQMWlhaZiunzyCEDRHtVQEpiYUb
wYklaTj2bX3D38DvmrmNXr44JRjbPsTHNgyvxE+OsHZ5PM5aOHwuB/jlGF3D75JAISVAIxHScv28
v7oOz3Y2PImXNCBO1oMeylcwFCL4rLTlFmhv+TA41pnaBytEaJDn7cnPEOUFSQ622eOZYseDXpSw
H/Czq7Yd89Uq1wv31S1W00BDNku9HtIdZwiUwCvuy3QhAF/OtAQ3TmFfedSRBpin44TAv+zSoE6e
Bun3Gx2M4lVc1fWLyvoZddAM0LxgARfvoeGT3zsSHkZ0qtIEB7jEruHsIZV+sCCkuKAGzSxXDlbN
51oaYi2heLn2Vac9pwL/8uM5oZSWLwZfRsgEAjgCq918ul0p/LlngE1495YGoxN39KKlEUUI4Aji
ES/VYHnrbsiKDcws+qchhV3HeKNVDHo+dBTjozVoDpBcoT4b8Eh6RM7jMe9hBBEgLb1JPQX3qSl/
iiSqCQo+wiIWMmCjngg1cM++ah08HsenaaGF5n02HmSEvV1uhNqSHp+B06BBfvOtrpweqFkcDOsU
8jFzGkS9GoBAe2wnj1SyutqBeUOLx3Ca6mtsc/kORJyZDXDFYyQ07aK8bM/dxnvu7BQ3B5zBKaRV
FBxoGRZ3S2q1Yi9aaMgAbSmGBUDijyiT7ESlcUYdyfjHZJwRKmfQ50YYzMxx3r84x5EP20JwCw6A
MMpDbTbYnTZ5p29au77TxwZQpsBF+tSsddkGi761HbIQVmiA98iDa+p/fex9C2YtQ/fu8ddWeNCM
rpsYsRTHUHPf9qu5xDNynRtMqDlc/dZ6I41TCdrC/VAw/2jE7O6jc6Ihb9TV8WIq6wg7geiXVzBM
GScrE9hZsvASBU50jwwr4sa+8722IrTptYyXelXia0YnKkX6rc4qvgSgmS0BmzUg6GSFz5GnWctY
c1L4o6CYt1D2dn2VHajYGfoGUCbsolLXvCZDtkz7RD17foGA+OgNhY20eobovlwXzP1oDaNOLSD8
02+ptWH2m0j94o6Gat5yMBiA71GenfEO/0jniROR7+ii4nF+MI//fFHUGiOIRRelQSgSmwWVr91+
YAcCC06wwbGYII86c/EmM3HOqcvERv8EMPQ0F3HasZNNnPTbRFMnmjMYO5lxPCzyylv2QzcHuiW8
Ak4wPBoATasKJFMqsTbFFg2i3lSS3NgaA1NTKcr6g+Gl7Zna3Mq5g+yTvKOS7rFrDoXCqQRw3nPd
2fxEbYkXf+W+GUzi0wxG5Qixi/Y4nYIV0Qy/DfdAEtPQ6SxmidMDVzBenFunoL7zSO6pNcFzfsZj
gXA/tcJGHL+pCIDN2mOPlu1E85gdK6tQW2RY0ofBssO10hhfUNGLWHWUhfvFZlaAbzHsLr0eolXU
yCqcKjVKZ5eUWvrQqSZdJSEivdTaukZ8KHusaNPYCnIbMnqgrnECxWvEe7FxH0/q122zhHFAhCQu
JnJA5N8BRB4VbXmKDCjURyrmC6Rpy5OZwy4W2A58DH2k6nsI/6+mytx30AR3i3MYN2Kre0kPZ7Fx
DgY8QWzEX4rW33YDoM7Q2Euu3GnjUx74JwYn+RSYwwEvbNyAK83YagZltXd7AJfcOE+vVAe/pFcz
1oHnGasCp4X3+Pgi1NMEPQf4XU9LrL4Y33EgcFwfHoFUpBF6tvJVw+6phvvY6/VmpFbU5veqPddN
P3WnHm0H3+Q6M9WGihLRM+i/N/eD3b1CcaU6UHWlAR2HL2izo6JX5gKEFaDOqUiHttAfjCqKjnQm
ZwBKP8DTC8wXXCgdmLmAhcMCX5To3IqOLQ1WN0usNPkqqVJ7QQOblGv37ffpry1zZ1j04CwD3YVZ
htDQ71QUrnW/T67U3UyQ39PZoH9cvvQE3oHMZ0fBtmgO2iFo3d4cBkEQiLYN46zsEeCryd2tij6p
zl4BENYdqTRVwbcB2aeuW4OX+TEccvEGEMh9Mwdhfutnnb2MBODyPcCU5yaU8XRwSznq9rs7p06h
VhKXUE3ruuSjn+HU7aq24Q/n+FmwaJXHj0iLVkcAyuKF6iL/m7ulaOWtnYnmb9tpPB7NMV7+onSF
ZIm9yJFp2NcVKN5ksn0rkhbLrQgGClRMxs5gu6Eztt+Pt1YaWwLdtygc1m0lEiF3pcF/UGbRkj6U
vorCWlNmEbu2Yw89+/sKu1Dq5Yb2Y99C9taLW2c1WfHo/LGpg+riCCe/REb0RICKLPTkys4yZ1Xj
0YnM3qy3wM4DVzVd3+SaIq2IDz5eW5QK/Axgkr+6kFST6vx8AUWVbtm3qepntpOcIZ8XbglnM9UR
2sbqqnIxeYTBOho4g6yDkLbFJG4a9Hj9QQD5mYB/Afk445Fa4VQFn1zYA0Sq9VadhzhdprUQZeR6
yo6+cpYcSZazMR56iCicvTj72uuF2lGJ6mWtfwylOjowS+sWPV7a7kwDkrkBNI73vV02D6aqy2WV
++WqHYtC4/bWCr1gTq3/n7Lz2rHbiNb0ExFgDrfkzrGzunVDSLbMYs7x6edjtY7b8BgHMzcEK3FH
sqrW+kNpJt69bsyTbJRV1TBsPEPVHmUJ2xVUXue8PGPl/c+rqdoujhr7EcPl7klJr71ejI/a6qI9
5mRivbBTfdkm6+xIwQ0pHgkIrf1lnZdeu6bXL0OS374G2vOk+rL4r4FGYZFdZRC0opEwxfL7leSA
JC/CQ6m7bnYrWCfA3dcIYUXOQVEK/VyEo/1/nbHC32lOCIioI3pEJI0oxQpmJ8s81oN1kaV+Uqwz
/go/ZEkeQI7PQYJh9t7IR/SeBzd6GoinroPlZcK4U9a7O94MbYp483rFTljWZRwV8WQLsDZZgZXg
8qbLj5Sgjrwxhe2ipMnXJw9J05wzw1CusjSP0DGnUXuTpcYZh0tTuss+IwFziSOBMeF6SP8+s2Kv
33dp/SF7ZFr9u4cszlkWWGaV4G5ndiiZwiVZcD71PUSXb2OdeXd1bcjXhtIEE4muKGzvcvTucFZ/
j4A0+ddS6bA+rOw4rJluQ1vMRxMRxUVvn/I12+3waD+0FWEU2UHWjaumjAKk8nNQWyrmo+PtCudq
W1Ngp3oM5rYwb/IwehNuXlix7gZ8edjQ0yDcFS87ry0mNLjJIKQm+8lWMGovA+ZeBynQVHg2zhq2
e5b6TJ6GVLsvG2R5bVXC6A+gg9C4BZY0hTfqz19nkTKLTbXWKRGtZur9s/Wr31RaFzxTfopxrD8I
zk7+yM9/I32nP9UktWR9g5U5YbO2OqhTXH8Itkn5VNlvQ8+CByVHttxr/dfwArOTcwPC96HTET5Z
sAP6xkYCHe31rFnr5Jmsk62y3zg04t+trjf+Hls2YRN4o9D3ymLAteoEWjsIup/AMWxl1Ve9PCvt
Lrr2rtnuPStdXswsvCp4Pfy5noC8G+UJ3uKfNU6DIeyno3XIL9EnvTgpjfaQhewhYvnLydPWW/B8
ceeRAAm/qb0eZIOx6OLk/c8Il096+2SUOPh/ABUwlo1eTt1+dGvthZ9S2Y9ZVGxkMWsBrFqEbXxZ
bKeUbRorhaiJ9T4wFH03jkkCBIWhHkA5v+bOOyudob3ICzdJTWB1LQqbC3sFsfaQCC9ys7P7gE7V
thL6dPNWjkk64TSpWtFmgDxDRjTsTOMbwlMo46V5FWheZn5T7IJorVLU0KVq41tTtR+zZWQPEfHP
l/8YpGizuilK3b4WuDMrSpKyVtpEEeA97phNLE/GZcOMZR9sw7Z2uaIX+xmoMPFxJl9ZNFqTndU6
+cpihy1nsOSifpznzDzpmacEqAnN7yraO8HQW/mFkMvwDWhTYSK9L3uJylRgLXnTu+ei/YpuUH4x
BkX2koP/q5ehQCkoNFsQDUmHb6ZylVeouv73y8riv16WXm02lrtaGbXNrOv57euQGMiKVer1qybX
mMd9oD1B01jVRTZgUlHc4FD3FxV92Pci515mnnnFbMo+5HNt7VJTtd6Hpt1kK/QlcdDCj6rOvSQI
it6nAefsT0wMI8MmSV+zuvs9Ugvzz5GyQ/b3yFrPjc+REjSDU+HjXHaHGMuDH22xn9A9+qvB0NCv
q8F+tRB72JbDGF+bWknPjTLpO8+yy2ciLeS2nMH8o196X45Ky/mjF0v8rSMYvwGcJG7CDKuTZhG/
g0uZPiVtKIIoz+qf8egiFkDmLA2ZUZWqfV9ir0b6oxV3VAeHo9uUHyz68009mcSi8O9BNmh2v7Pg
BJrZx3+tfhkp5KmPItecICyt+EHrQv3guql9KA2NJBEwbtxex+nDtEvcUJhb8Xn/QB/v1muWdwtr
rXwZQKIHFVYTB80ryxeVVBWsQW8JKlNUL+M8qvcO0z3uu/JF9rAm9xAtc/Ygq+zGa4PEdcVR9l+i
wdrXuZZtZCtB/O6GytajfClZ5Yppg2NL/yhLnTA8aCvYYchrx3Gj7GyseVEY5c3YkVGCpay+y75T
mTe3PLYgDseKgSdLnL8QuroNWVF+N2KgtibKMKfGdYFoLnADcF3/PoczopC9yZ8CS4j3Sv0puysa
EJfJZWEvi9D7nbIbP0qjrw8YtLU7WY0d5qYzkxxIfq4fS13UW3nRQbFOJTfji110MLsM8wgUKX1K
SxP7FxOMcOsM2ByVQ8hUWDNXE01+qjrAKmIe4AoVYxrYUdMfEINSSJCu5f/HwZ+XWl/tPy+gRZhJ
Jl2JiMdK/O8giCOL8JpoaFr1WmX5sr7QpmVTRaPx2a0ppn9069zsn91sFktHlXXydY6lszRJxD/j
tPP81tGQ3e8W85uKgWuBrPCbqnribtu18Jf1Icr6YNh7QPy3smjXluWnBAoushgar0Nkd2/CaMzb
lEcpaUwuNtgWnNQepbxk8O187v+AFL1R9YLgBPiYc6J53nfTwJQMBz71Cc2PYTelnXIOvbo/wxF2
d0ZcKY/JjG6YgCr83Rr6my7HLylqQmPc/FkVOB1MTjci9ImFbRV6xc2p5v6IGvJ8SMK2u+ezgjgt
jhZvJIh+5ckg/orUg6UbvI9a01/dzJ0wNeHeU1auUpLU2h6AeX/qxILp51BY2xgJyRd1fVCwe59+
KnaLJDIxMWwHh0NqqOFhVppo07W68VrEnXuoaoIQsjiDTDqkSpp8FvHKNA6616afxTHiLs1x0Nqo
ZWK+ZupEttwoCuZXip2VTBTt8rOzQ7r6UOPH99lqN1F3cIgIfY4VpcM6LxM41q1jK5vsSTtruAiu
7wqWSI77mDJ8tuYWfMTeVREzXFs9r4oPkabMn62ZFyr7aNDUz9YlS8I9KXYw/euVG4dECM7Sxmer
pWEYbOnoVstLiVg19mqHHKcsMrdp+6VvYb+vY4tpXPa6FeK9sb6uNujTHhcwGD9ze2zdqjuEc/GK
hc00+ZD12qs88PP+PkuMu9Mu0+XfPWQ3AXPSJ5GX7WWxrfCqLYSF987qQpibunv1lg64ShXemXwN
B40NO97VERqaslL2k4eoTH46MQBFWZKNtoKMYZ+Pu2Qd/9U1yYhFZQm5sK86edbp6ote4Iz5de0W
g8+zK6xTG4fMeLJbmEDdrJFc2cgLazkPHz+GhJxD1j1/vVhY4mJRK+VDyob8H68PE6BFK6dItrLv
14s5enq03La6fNX3kZKfkEB+k6/8de240N2AwJj2eQ3nOXQ0GIera4c8KDGGHcLDbHleyUn/U51l
wup8WdZxXPj71CKVhgwIzHVDyTcqAIvL56ns2lWZ4osOWzfZ8r9crsvivR5GpBbWl5zX69hRz65I
ls1ZcVGq8PStlriszZBT9UbNO9YR/3JZtK3UYd8kyqtqedFbgxWYrNcm1zjWjcoydpyXd62FUWS3
oGYBy5qvOdEAWZ/m3nRcxATHTF4cdxdyJMDTiIGwoNVIBchD1SXepVkPsth1Vr1TQ/jGsm6sa5LU
5PgrX9VVk8hU4lwTp3OuadZues9YzkzCJrGxtcEOnWFL4It5JS1YZ8uOskWLcf9be4t17Fe9PPNC
7fcwWfwc20TWySyR7vxZZ+1+nnXlAqQhc838Kg+zGaN7tB7kmayLSRhtgNM2wb8aUKyGx7aOlZ0T
ZdjPalWe/lUve8ihpMnDXcNy+fMV/+vF5Fit8X4SQFwjc4R+szGcd+rqsvfl4y793ivpw5fBTjja
kbptZPGrz2hEaqB6yrjXWyfxLc2K8SVuoqNT5dl+FFH2Fofpo2QmLG2Y8Lfo/tnDA9P8v/cIlbrb
zEuHyqiHEKXXdwSvuqi46KqzNQ0sW7+qnCyBY/9V/hrR6Gl/MMr6Cssiv8j6z87OrDqbIccYzer7
7gHJcggSJsYPE7ETj3Rf4xxwNyr9era6h8/Kqmj3o66veqDUleuhbbJ4yx5b3cjLfDZoDjYkKaLM
i7q6Aa0WQZMyq0GWhX3wVZe4wnE+y6W0APpq0jRUOX05Ulb+o12W2xZJhX9d7j87Tus7kC3yIK9o
a+7vuq8idx0Tu+zjFtix444Bj2njkXGZ/Cqaq+uEqR+ZnbJWzzUUB9UQFGVLH7Z6v4m6Booev/JO
VtqNvXpLzEaySRskNI2xfapjlWeJHjtH10sJl4xN+qi777JN1gBcTA4Okcfgq862sIOIC0hZWmo1
TwKswFP5JLvLQ2Z4LNtV1/l8DVlnCjVBe0K0B710x4OWq2Bg8jy7EozLri2xj4NATKAOS23kv+ty
lC2yTzxNHbDeATngtbdsgIKn7crBQHkqz/RTaaVD+xLm+MZaNY5qnhs951Y8fWg50OfGyjvy0DXe
ZlkEQKLASH2u4WazcIwe0GPE50+ByJeydfbH3Jz/hK8dwGUYIz/rR7BGhgdmyYSXnsX9ixKSxBuM
BgUIBwVnNUuTo7Kuu6DAlFtjmqeXqgWTHNsItGtuevy8En6ZBFdCdAN7br8sL27hkqPF2VVnw9LJ
4zpzVpEd+p+yPJOHNm7Lg9kaaAZF0dX++0BoDQr1xGMtj119r7rth2z8qv9X32WqxYpt+89rfA0V
qTucsHbbymt/1cuzr7qlcuNLjPry+g7+9UpfdfLNpAsKvi5mdn93dQsz3td2gV5TZLVX9EXxO3ci
Yze5ebttkgUYeP7oOfABlbJzX6pCf6hw8bmrJFJf2l5b/MXpsvMw5t7LEvbthriLw3dAq9mO9s5g
+b/V16K3WrIuChAceaVkaDTsR8QP2WihOPMUcruw5r40qVXh5hVxq2PhzTFcVVHJQIFlkGV5itr2
eALRutIHJu81D7GLzqbxJkswAp/zQh3vnyVhEthyp4fPku0c8qVUH2XJS4mQ2NDPC8P5BowZ9unY
LXd50AHCbovQUIEoUFfU5u+GBkQlzh2uu+1Uq7chiq8taHP4EU+ow9cVaujm9yQS+yKL8TT/+8pw
rL1tYYC+9PByhDWTm1skrOyHDtDNg1k6yWE2HQhKQwW0ZD0YREWuOQ7meshuhFUpdb0R7Y1mmVie
UpJ9k9jU/caOYT3jEvPQ472TKNNFjedxkxPZ+omYS63ZPxsE2zZqmusXQ6mc2zyQVpMNNaRl7B/V
j2G0oAIumNXniruf26485Wj+oyX3dZpYQHBJ67ZLkER6eeo0GwuoSQmPOAMQc4aXZ1tN9SKGrCRj
VjRHgnvVS84CZ9/gqLyRrTkctWsz5m8Eo7Mu6MfFd/u4farWpCpiJYtvOZgBDpGHtjxEG9wp+kI9
tVq4fB7SYvxn8aey2Dl6sUp0JioEvWE9C5dS/KMoG/5Vl639KrfAyVQO0ZZuy7PFOjTAgSYhyHjM
udg6Qm0gV8bJo2Y1ECrqtv7ZDvaLN6nGS9pP5iF1zHCXVUP4TQGNPgGl+VkvKFcWw9zdEjU3rhPZ
zqBupuI+xUJt91EEoakA5YWswhgetTbFcrDVwwd9PbBrqm/jyodKCPdvwcCySG9HzEdolN2Yon8R
vk5O8hryIOwYEHi0g90ILk2YCxbZKOKZxvzdqCoEG0mkYy7UJ/t4ABEeDpa4JcgB3MpaIB3ahjaR
CIpfDWIt5mYH9MnAy+erQbGt+qoA3HTqAgHWonXejShEslc0ztmGn/pt7H/aa3WIldCxX4ODZAlq
HwRzdNCgTCKkNCqYbNrKBQ6quR2jnMTP2iDrZKulsc1F85s+wGHrACk7X8kX5+51IMRdx4x/qnP2
1Na18lIB7Tq0i6nvsrpQ3gtLCWSHGaPmTV+n5kWODAugOtLBA7eKp1xTye/+dhTorIzZLjXuiW3p
dyKS4y7KFYwo/q6TZ00i6mANZ+xmbx6gorEzGubJ5Y/JWHmwmky/eeWLLBglDwg/B/R3nErnT6eZ
+3TLujvbmhDBNl+j6nV8ZFSD386hs5cN8q2EYB9wgonQKl/NlR0Y3UrfircZ6/D7UGmRT0KfgHOz
zHunbp2t7OaGpAhs02PeXVv/v0dZQ1y/9nj4KIY+PKBxMzzARkAxwsBul0zS5au+jwsSxcvish2k
m2xIM1W9EGI9ykGyns+LdkA3riEux7iT7SbCPrr2N9VS36U2S+Ltoa87v5SoRQVec6s3p1XszeCB
rzMi0R1bjIcOILOMu1W1v0fzjb6DHv7LiPpfXC66fsrFSSE5Z1U4ERZmQHGIL+SXwpxs6IbpXmSp
utEzDTBw615nDXEuKWyUDPo+UmP3Kkuyfq2SvbxFhPvPxK9elAD+TFs8V7MePir5EyBh8SwPC84+
m6Se4p0sAhdd3XjreV8nC/qIbn9ptW6+W0uOHiJZ9wBmznKUjbEzzTvMfIutbMU2dTrnBXYusrXJ
EYaawXHJRlkF0wKorTnfZckKiTGE7SVke1Pom9W2OFtdGQYApZsMQHogi1+2x59+KbI8rX3aWukC
aY2sOu4ExVabn10X9UddwQ+TJe/yrKj5upmYXue1JKtUXX9DbTS7yv4tf9k9buPMOmsPFxjR4yBM
AvhczINMgVYDSDEdNxY9vuGyxBJw4ulTZY+zarN6NOMreSl1wxsaH1FH01nY+jw3H6dmqABX6mkw
5zO2bcqA2Hz/HnWW95CebB42jw4U4WyeybZmubM3ia7vXMezd2aZvVdJpQDSt5VAkJ48kI49oicb
P3ohD3cNqtt3l0C32SH0q+mmgVSCOd3kmWIBN6ordAB1m581UcYcF/Bq1c71AuJPzNKEYomcMSWP
aohpbhuaG7fUieKmK5L84EyPs7euiDwUYiNeHyWFuTwZerMEr3oMWRgVhhP3/+QDY/ujRKntqVKN
6Bi5+Yc3RD9EEnn7MNa8QxoqxLbYDjNLxvyLllcrnrO9vaIZ3HY6Jk3FZ0WGxY1xuzUtf0aV6KGC
0LYTsOfTEPR5rb30hvbd03TXV0GEbcw+JNqpOH5jkCBSZ4A/Y9QHw8jdQ5SgwLqow/0J6Qn1wfNU
VLTJE+LkLiAAkYjYAnp24C9WU7sh07Edx555Wc2S8wRs0Rdld+0Jx0dE7P9MrQKl0trotlGp1buq
U3J/NAGY6tkQIE8I0Cn+0Ox++dHV/R4bvGO7WHejatSz14JtZXIatl7cFL4Wz3+F/Y+mQMSXve8v
FJX5LtoPxOr2iVd8G3LAJHrVw+gsn3TQav7Y4FGuK9+iIg2spmZaqTtcrIT5IyvekY/aGXwzhYf3
2uS0v1SWCRvLfIMNUJ+AHLM7wTPEN5OBkIGijIG+FBkAK+u7HusLgG/WlF5cioAOH3ASt1XBBDvn
eBbVVXqLbZDVS0TezkqRup/Kfg9a9IcyFsVLH/5Vo8S6r5v2VSE6yjphuVUTAaQ8XnWLpozJY3E2
qqbfwGPySZYacR/CC0Akx19ZEjU3bTbw1Mpe+mHQXg3nNICgDJRQvGjwQjYlBPnNxDOAiKd5xKX6
Zi7TqRQqhk5pfhs7rIM0KDLbJeXHINE77GPwpKc4Onp1t3V0PPjCssFpxRwfey1uWHx29T620a4b
hv4B6MfGbOYRFLJ50kpX8dU4zkHa9c/OUpKwnMtl04dFcxLJeGx6sLko9pCaBb6u9OphHOGYlWYB
8BVcF+rnZPtjByeOijRR12M6NiDuH4f2zXWAOWO+Ivra3nd9jARjrAY2CEgBg/+wLPAYTJxkfC0s
tBPbcjcYe4Wle9gciWH7JiZXoDjUU+IJaMZ1Hevbeq7bU5+iv32XpzW8t8z/R9uiq1QUpT3sW7U/
lhWBLtCRjJJX0WTz5wUirGaSUPfzaRn3kD0KSLNm4+MYPiHHsLQn4cX6zurVu6pX9Qkg+cIdFru4
brA/3rQzIJNen38xV9nQZBbvsRWrKDkrA5/ZLzrZOhz9IgrCysHKKHP/fMIW6CNx2cDh2R77hf5T
t51nEfa+Tk7vGEF53DrJ8EfV8vMIb3moTBsd2AoJYDLwZbFqLQ/evcnSGBla/Dtt8VLES73NeoDI
Tf8rd5C+AKjroL5ZVdtFid370ITHfHGV5xCd2HCOz5rRvxZWV+4QwPjoikzZOmHLj4c+ICIyw1W1
xUAKn0S11pbPbTx8jxqzQxAvtvepTUKlGvtdODRFwPtNz3k+7b2YLySvkP7Qc2u41iVflpaJl3wk
r6/XbF1CsU+TfLcQUD7Yor3keYlCTFq+jpUaiNViBLtD3Iaw3iKjme66Mrw0FeIEKTejqg0PVai9
x7pDqKZtzir7jaBfhmELc9E6KboiiNmn5jETaCU0Xf2X0MrSx9rYUJu/EHtJ/MlMcLhuM3w3o8eu
MLQDQq9N1FsbhHRLp31WM/FWm2rse8bE1tfNb7FjR7vGGJGpjcCmNl5+1DUWCambvneNt/h96s6B
016qLvNde7Z94RX4hueVuytJ99x6IItN1Ha3wuqJ5qJqgSYXPKxOqEgbtv0rMf3EF4P1bpQRjCxC
TneheocxQzrDbU+lMv/yHGSULO/DGnNcJI3xWJB58mNBupjJeQpmCzhfqXtuQBh6OrDzysiuIYqS
5fU5GTuewe5k7vBg0P1+NYw0Mu0NXvAEdrW5mLPrbZJqwIIhhZwqxuQsD4OwkjPZ0XOWN/YJCFQO
jHd4dlMIFkSW/NxW/L5r/koM680a5z8avSMHFpsXwNjnChaiMxNHNG233kCn/9biWbl1iuwFdWrr
NjHd+12TNYcqavOHfAaHp8T9o+gX3+zzbJuzqNvoELPQVkowitJGsLS5HfQaBr21Lgx0Zdz00ORu
dMHdJEQ0xojPi5dbx5CV2knEqXZKRgOGZlws5zJJx0OBlu4FaLix14SYr0OcRyxmobUCj6l3w4i/
HrkmbVslqfOQd1G8jZpr3UPrMYVNMhUfQSQYWBIXNXZ5MRqywYqCDLpUJW9uAom3hLBebMPDdW4R
9WvbHgbFRra+SNzXjqR90DhWj2h7jFRtDwzImHH2QWld/bbU7Jy0eijflZqcqJd207GyTGsD5bX1
Ox6X75MF0wdfd/sdWnEHOBnsAzhVzON6YbwzgWHQB1XrfbL7HitYoWLRaGHDQFzkPUJXw+exPr4T
T2fDltbDu+aFg5+Dknr3LBR1rMVt3qOSRwRyePU7FLIJbWaUwiLFOOFbp9+QMfQISDjhRhYTsei3
QoFFNMXvS5dWAbwkE0x31O1qc2KSNc1TbLMnDiNzuOG0Pt5aPut5cpsdgDP2ykxAm8rLoVpmjnVl
rU1EyXtQlkZ56VK+stEMBpt3iVJNiiL0NCK1i7ZIHxlrFBRRGKBRwH4jjNjsydQCG8j4TlWVFv+N
9oc7ZKSYkZiAKl4+k9OZdwOyFBuQQnaAqZLhD5qR3WtrdPxZpMY2JQTsG9aw18vUw9o6GXdLdRvS
ej70bRLeFj6LktgXMIuvWRyKBwKpvY+0EVNWo6h3FLURhiuWB9ucmbDLZg4IJICuQwCaxBQ7WXVI
+gAyQ7czVi/NvkgCVBHSuz325dFbMOxEIRArj2r5XvYldhXlsq8xd9vOlfcGOHjTN2MC8YX7P1xA
/M61K/goNtgQfGu7BbS2Y2/DNI78MCPQ2jbIqQhOd0kCZUiESEVpY/ZgK+lNXx/dUUbgys77ZtMj
Qakg58XELSA+EBBA0jO0gt7LHV/NSxKRTA9dEtpPY+URVLfyXdsblT+WBDVKL3I3KT5ifktmedvG
lb2Z3WY4ofdgXxOh4byeLuAWWsJlmskDtWAJfXfK5FIYNSBd4zKjcLYdrDk5w+2o9yz8Ld7ZHfmt
+qAhvCCUNjx33KpoDFV/mM7S4+clrMOAokkcJ4SQZ0fbdl1Y7stIZIGZvLa2Vj9E86T7RNS+8/Qm
wzyK+VRY/jAPlR+3kXK3q7a/Tfak+AXp+msrRhEg/csHV71TjINDURLmSbvmgWg34IYe4E/ZIGRY
WPgwO5qGwDnSiT7apq6qpTfojTv+EtOta8k24sbnnaLQxXgzd6/oge+HSMn8wVXvJgGdrWHPs691
yqnzylchbOdSdMqvZuKHmizNuJpVXWzbOf2zNcDvNGhTY8DyUPZNcsmGcfKVZHb8CbH6jnnfgXru
e6qdn/CDDrdziAmNGGBK92GIdxcKEMJRfpmTOZ7NEPjWVMVB3E9W0Ar+J32l5ydFDFBADQKj81Qe
3XnAYMIt6wvSVTe1YUtlABUxcNbTcW4ALMuKTOT2uZk8jEEmFk9aM7R7SLbbeFKgrNViOeRW1gKt
rF66tnxUVABv6DS3e6dtPzSR6YHRaCZ3WMbN55n3pZ9gyS3R0Y0wv1ljov0Qp1tUhVnBR9q8Udl9
VF4sTnCUVLJXy/e2NcDKsSzYcFPAocCuO1imCROb3vvIwsL0O2cg1oHaz5QhMdzad1Kl020CZIj0
TbvL3OjNQfNkO3k6ppgi2y5TZLMZHviChkHs7ChUt8LJ3vCVmTY1IbMtyp3qNotBE5ZKhF6HXl2K
CVmlNmSKym3T8B2UxXZKgiV9lyddIMJ4TwwuO6UouNqqbp9Z41/wTOxQw04eDE1T9hU3kh/ODxkA
jjFPxGPLfjaySDQbLnkTAa+kq1t2rGqjs9JnZ1cZ0bTPK1vbJABsfOGiSprcIzFZLG/aIchBSG4s
J32MPXG2LbfZdiitkrfO1d0AHe+wOKoH4xetDJ7hUGmGNN/16IcvvV2iCpUg6Y8s9y6c1W3ruI0P
XTnbhZ7FkyQU0RaxoA8N+ZZt3bfjs5YTFsph39S6jmOU52F9aaAfVYfJtMFD8JmfyiXG4v4g/Jnt
hIJhwmxsnAyMTERQDrS+02CM0aCLpoc5MJ9JvMXEZ+C5BgrYQEDtXRMMLCl2tYUQdo0SBOjwsnuq
MyhcBolAj5x/M4GgzyZz9lVW0maPwxTPn5/ILIxnkWSPSlgvwaBq4VW0xodtkodfhuqU9Kk4FjOP
a1MBzlWSzaics8MuE+rpGQvXjYaZWVDXGsI6ZQh1LgSnlLanTi8AeU0Z0oBR7YfodO5VhT3LUFvN
58FaQEGYZY7Djm09hl667OBo4qmQQkjtF4Wd+pQnAAG8+ohzYn+aRjGc5NnXIbLN/pQnQKfg1DBT
O4Tbwbfv5yJz9/y41cnI1OpkE+/adUt5m9GMPaGss5ySnE2bBy8pkFdzO5IBfTbtaxKMKJSdiV64
PqH+m9C85pTWxVvj5gRQCnNsDkucs0X2YDW72Yy6bT+fRqNHEttpsVS1tTz3Lavw+RLM46CsvmrV
fpqX4sQsUrAJmsKt1ZdvdgwqoBuikusTammxa83NMlDiMmYv5YYneWD5yjo0Tm8WYfddqKjNaekb
ZJdGa9/wODw1agp2MWZZ6tdN+ZKk3R9tV/Sf35U8k19TvFhIaM/h4voEHsU+XE0N5T5DnrlrcXV4
4/feNFUx8aY52FM4nuzoFVJTxYNuq6EYz+6CrKznJG9GERVa0Kp1euy6hYT7stHG9FFTvARTdD4Y
yTcLNUOUIFjBt20YBjyk1jdQ34eyvaUKjwuUWIM4ncPcj9Uw3C9ZfRjbGmGFAnO9JD6OHbxEhcUa
MNjJOMl3gJgHeWFneSVtV2F7YLhLIE9bLa7Y/oaGH3eAKJEKgf79UhYeW6vRJF6Dr9EJoIN+EnDM
g8qBx1b/dJfsJ3EXl282RIps0C2X3TFlrJRw04zFUf5WlT6Vp2Y9yKI8mIh58Ddff8r/ag7xM/9H
79Hx2t08CoKLxV6rxgDP3g82J33QmoiLbW3FRGCkSA9DnXskdegQVdhIl26C5vbsN14DPlM4NZA7
DgOIv938p8CagAzgpCndJcz6+JgpOarg9x63uV0fD49FWF1SngMnxJYx2qryH6iSRQTKW2haPVal
i35vkRgnHK64WydtFB9gNOmEKFmewjoveHYv+U4bo0eHrFiYP2Pf/dqorrEf1jCBaln5aYpQG2wa
/TxrOKTsISI4z33DPewNLnjJvHzxJA0SFfsigkg5jEeltFNuHXe+iRldL8tRWlZNxBk9xBvqITuF
qkDeuVNYVkHGOvPVHNGCUSx/IevsKxMgLdfQ/dSLzGdUJIuqSk9eufzJj43NCaDVozkWWDTqSbeJ
SZHpY+fdRrEYe4LKFayxIGELsbGatryrOaTGgW1UILIq8fssKu9WQsYZPSS034s9RPtlQxbGoxe6
wcaEQCpWKbq7pO+g/ptzWCRmgLNusWmVpb6kCGcYWqm8VTxmd87UuMcMe5tHLBjJSVtL98eUir2z
dFiYd+az44hyzy1QHELi6G9lEaKYkCg/+tCsAlROBxCjIrspKvue1hu2VRaLH1EVvxJJCjByNj+G
SDyiq+n8ysX/4eu8liTFtbZ9RUTgzWn6zPKue2ZOiHaD956r/x4Ws4eO+vf+TxRICCoLI6S1XkM8
je+Cniv2U+ozfcmDuNrVKu5fZmN/JzLvEgtgjHLUtrsQLHklNQjHpasgWhEtORRBk1x1hMsPTmbO
F8Qw5/NM6uAAStM4zErbHJk+HopyiM9qtcQ7PCJSOZHWNuzsR4D+uN6F/WsOn8SIi+hPXyltmOAk
E/S3pFSLhbwSHVXDnl+bQf2zbbQ/8qGtELmGMEm2nzwMlh+xG3voAA35Aene5CWMkwxyazIxSB3b
KUvvqqwc7qwlejcB9R2Murp4fa184KB8DD2DkCqMvYPfpccxiIMPkILfQ/yKHsxaV94N1VJwYVCH
o9tlIButIjql9ej+WRO/rj0XbH3jT3cEPoNDaiKn1JNBviDsfnARBP/WeIOxdxJHe2IFYFzrMmrO
Ddyzt8hsYb2TCf9Vo0JrefHPGl9b5tOa8eIVablYWJgXz+jDF6PyCW0oYf4jLX8hKxCRI43K3Vzb
3htoY/8URA6E4WrGqmlO5idCDD8nvb3OU9i+DU3rvnQIW0Q5eGb8iuszgtIMR5L/TvmxN8l5J+TS
0t1WX3dLT2mUuhTSfTt6a/uvp5Dd9uzLOO/rmXINiHzC/li8cdfNYsA1V+qyJd+bPlLpJPXfNrf9
W3dpk+JTm5xH2iatzQ+GWo471nZpugMSXPJRXTZVhykM4dT/tBq9yYRg2Z8qQHaP2Hr9U18PXctw
Ig2oWMopSMLqJkW5fGYHs0B8TOpmM/2njggys8g+vi8mPXi1NJXXwc2MPSCi4FXaysxmdI/N4Sxt
Uqhw09Vo8O/XpsxOngOGse2gFgPAq4ko/NomO/JmrsnvLJK5y8nXtlhpFid49bq1seLco4luPBVm
qh0jtwzOVolidaFU1qNamuqjn3kRn76x/Va72pcMIPKbrirjbfbD7GjjY/NSTDPLp2DaoXdf/BmB
uDjH+AheSIzAWoadiFfbQdO9/tDXKbEUP3+wi765N+P07PKNvcMQkinSnKRXmGPnhCX/XY7y5xlx
l4+8Tp1H6IfqUWHZxbAS2A9DO8bM8NWHZGxviKFkd5jAhjizAOQGRTUfDU+z8c7I0I8r5m+hg3oh
F9p7I6D/kLe1+id6a/khHOz8qM7aM+nmjiVmh9pfkYz7BpG8s1kXZHpUBJk0HaIcU+9D0vfqR+UM
AEbbZGFTEElKsRnCySgw/ojLn0bTNayUATR2gfVlHszykMGde00jRArKsfhOLH+6k6Y60LtHL82u
UpMConBwaqB+H6S/tLWd/uFZfX0vtT4qZjJM40PbTh44tTY8FFkyvOahn0ODjYajEgzDq7RFBZNd
wFGPUvMwd7yLquwXMjT/dJhHFI+JSoJBWc4hRab/HQ1W+CKn8co5uqo44O22Dn2Ha4Cp1OlV2ire
2/tW8R+9hhz+VBxG2LvP2pypeEEm08lxgyU8wbAtbYEVvWQ5GVRpsooe1G1a/JBxXZqiYZ72aqnp
Z6nGU1O8TkTF1zPkOCnrAJUE8yogV+Cgz3EZO5e4YXxFsuU/oNu1SzMzP9f8r1v7536E+HPgkIZ+
kvNtHXstehvJxrGyyYY9Ck7FA5KB5tUYF/2cKhp30iZFX6jFQ7sUQawA59SnedF8gprz746ts5bM
zqXU1eetSbam1C8etjY3zn6pXs3sp468nVs38UOhkzIO8Xxdt7Y2W2kBEdTeTXooZJjWbnlQpRdF
BwzT6ohXx6WJp4aatR8BgaCjz5zhJFUtLDJE9Tt4147VfIS+v4B8lljh0jkawuwShyGg6qU6hF2J
8Sw4E6SaWHuF9ofhpeDbCpMI81I1Sapf9Abkfjt09seY18MlVJixyd50bJJLW5fTITDhyvet7dz8
mkmJnRCdUxUtRCQttd+dPmcJ5oVfpGZlWvK25AmkFrm+/W6YFipJbfYiTUUXMJvIyvleqiCmzD1W
gH9W6Dwc9LHy3q2oV5AEi5Sj5Xnuu8bU6KLmTOqkWiD1gv4akxzpbDBcPMNguJOdPoiO9686j3W/
HyaD96osn9XlpEnLdLf1vPxeOuJuy5xu6jDYwf9uJ20DX55j2KBC5bG+96Kyh0TDJ2+UD5t8m1zd
8Ql3Lmmctocusjdsfb44aXMKnT4F+xlE5xy1kPdgeCnLOjt5Cv7C6bDoXg72G0ECi+Sv1h0LUFkf
StITnUrVr12Q8HWf8uzD0saJeT6jHN4jKXNxw7mbI+jOzlLtlZFki+d/QVUYJ4cRDWGvM89Sq8qh
fneMK6NjdLSxRHRABd0cXfegbyUoGud++NGMRLLSipQUNBr9ouWBsw/JCSxRPmffg3Q5RqnZnQhj
LbExl+l89jZ1Rr439Sy4ePrBXlio9mIrIoWeXgxTeTLy+munKzi6uNX0xI9GhqMYiVenrF0UA1pk
TPJ4H9glVEMdDUFUs4pvbd4/+36lvmOIJ4ibXW16/ltGXCupmKurSsX1mTTQRUshW+Eyx7AL8yHI
g3Rt0kY/uuHc/ho36Y/Sdo1LgxvCY2ihDzcxxb3LquwP5t7ND9cMH/sx037h1nBKvMZisfTUTPOO
CXlODrttgUtYyc5Do/drsOCvw7zeBVgsfJhxc40A8v7QMoThlOcUN4xX3S7uEHjNT4VGnDZX4vzo
DnFJ0jv6yqSvOvcuRIaw9UJkzpP22eyLmkCAHf2ow29qMNtnr9EWdH7uHiaVGGEehwX+yy5BWxVk
rD3rL3M85O9DFy/swjS8STWt0BsFNHEP895+9ruJPFQ3VHA1jPE5qs2FXxY3J1DB8aWp0AixlPyC
axBeAKldXwj61UdzoZWzMjdemfrz52dykCQoDoCgjrFCop+kVrqL9TYieGPvTP0F87rXYGYEMhhq
T4GvF5hG56C+FK380J0Wt6Esf7FYrX30s6u9tI1+kn1In3p3HVbMu9H+2TE4f5ih471lJSrvOC18
9JYxYcaMl++yb0QIjlgz5phLTUVv8bXqidwvtZ5k8WuOoavUpjorXxsvOYV+aX20RYVna56dZV/n
WeqL49eXtVaa1Us7zPgXJiqyFvolqdL5MVuKVh3u5rjVCddQK7umP/WuYqNlpNuPo645rHmnbEdE
B80AaTSWPbHFN2aasrtMr+1HddDY60/tfDSjqEewdqnLLilIYOIW1D9KZT1VVjUWSdWCMGo2hJeh
zwhLNiG+W65VhxCGUA6TarH8AZIANkcvsGeyFsCJqI6tTu/ZVedrF07va1X2aHXZ3yIreczS/g+z
iItrRsTrse+rfwoUMJ0j9mTV/tOOQfXGB52fsvVtDUczds2oVTsA5EiLLGeJWoJBox4jGGD6wZOR
uOMp7CFTaqkaPPEmQRKw+3m6X6xwpE36uTjMPEnVrcxnGHdEGZbjt/a5apAvqm0FXcagZirna4dw
8kMYpxR53OYAjKFYDmlJEnlpi0xGT4SAAuAcdvueWflH6Vfho9Q8b/IXaCXG1svOoY2VszLYMQvp
vHtX7Vx/sLGPADHSAnqhRwUslcXxm1TCmhwTsufzvVS1FigHZLz0LNVyyuOrP3ggh5cjkfHMnuYh
Wv+wNNnWtI/qNHiVmpUNhFgHNFGkGmEhfrTNJRC9HB7aVnmDi2HvpJrqjvVcQ8GVmvy+NtAvqZ3V
z/LbswXnNVqxgi3j8rsXYNGka+VRqiUe5TyamLVL1bMzZJBihKCWvnK2yO+f05IQL4llUmuWlqt7
pWrqm02ygEDyVDFWm0VzUW0yQwEekh/OWEy7OAicbwCI72q2sDbjfWqs+W/iFl8mIqF/lh10EZLy
4Rt20XzqmRrusHosH0FwpJeysP1ba8zhne8r0YU8ZH4pEPF80rP4S4o82892cl7NCdtvxy1/5llh
49ybjDetxBvXjUHfEPuJfl5JxDdE8FkYaIEbP6ZjHoPECYI7UqTneJzf7Tk3dshxAt8oU/uhnbti
3mWVxuPNm9qn2ZMUim2nT0RDMWb2vzkoPO77BAa6O1Tk04KqB3AF9BwOnYrGZgeLxWvHO8Dy87Vu
qu+4LypXS8umd6ureOzGZw1b8S/Yd/3IZ3dPgv6hn0r/FNrhr6rLkqcojtCtTR3lBE1f/VJascak
tT1prm5/hPaZlFj61Zjn4WQoUXx0lfQuULwfTNfVm1lHv8yo+N6NoUl6p3IuGohRsmwu/ksIjY11
nKLABPnBC43kr4EkUTpZLlCkimSlw4udVKN30EPSSxVAgNeiOBORj0n54Z3d5jEeIqgTkyXQvlZz
4F0sj8wnwPf0WIXIY5oOYKUBLHzT9P699ZcL6/txyLVXQ21uENGrHVmo4KQWRMQs5C4JvIzEe1Xm
5rVjPI3jXzrGGcZL0druZco65A9HAMr1njijctEU8mpwmqoT3HkdeRDfuP0A6qE+pkTADugr2Yfc
zhc70vnK5xGJTTv4s8rc+m3W+WjTpD85JO4BdzshEVMKxRzD+9GLf0w53n3jgHYujn1/z9Bgylb3
MJULmr3Vh+0LyVvtbGE8fAusnKh8VLqHIFeNLyA/vw9WXP5tooJJLuhX1HUV5O+QYH1RIg4xtN1O
RaTuigHcgA2OFj1XoFSkJkVltdoJ4jzBsaWHFH6pg3QZvTsfssorMioasL/4AjbiGCPp/9Rrpvo2
kVo9ejq5bqlaCCk+ZrH3ILUedOHbYEDGHu3+XpoM2AdnJ7KrQ+Mm2pvXGy0oTwBES02aNMNC8K1N
k5scsHx9rgZfZuYu0aXQ/EXts+zeJh9IqxmVL1LD2ig4pq6PE8uyc2RlQ766vUnN07XuLVJSEAJO
P61tOlYT197LbVg0HCAFk5ITrwYulcsBgatMx6RKVNAI9GBWHT93OtmHZaeyFONA4E+BNHCVHoS6
h5tfoAK1nTJw0xviq8n6m7NoKPaRN71NMeGOydL0t8bHYSuvw1uahXzpijb+225tdKWZO706of2a
Dj9LrFXfiWnuJ8MacbjIjfdyLH+ECUITso8QrbpHnNK7gBg1320NWzyl94aj9M0NPbhVuJ3sZe+g
kunBxds6++Yz3/sSMEw9ZTcvZAYBFS16lQJxlOJYJX5xTP5t06cIl/XKQ7zb1qPXKRhBefke2t/m
OQ0j480tOuMtmRUGfTAtV6nGitddtRl4iHTRBtt44wM2OVm09s+xFdiPqLRe7OXwKqhPwN19BNHh
tlVK57xKkcQNo10zjFcniJ3XFm30xzFWoJnrANAKM4AdjbHJWToTEQxf0JJjTeO3+R7Ub3PkAo1H
gM3/nK/u/i4yxT/C7AcYhfvGK1w6Hae0plur0taa9aHW+J5JDS/M4jxXAOzWqu5z1JydfYAbT9I0
GjPpvC5WcYeogjdpm2b/puW8GFKrW6W/tFZd0IM/KkVvT08l4JCHtQkWJMZIg7cznDx6dlxe8xbt
LHvSzR25XTLFxhC8SuGp4VktjPlRaqPvNo9R7Z4LPY2S/dwsUeC6cnayt4j4yqeWTuisSeLT1mZ4
yS9PVfno9WXzokWwyn45WFSOjfoqBc8RCh492eqtzTeHjzpSx3sUfdRXHOrj+1qz/9g6JKxTUN5o
mvPW5uJ61Y7rSZt+QLACGaG9NdrTvR7Fz+3oZY98A7NHUui3HhLETWr4LdrqTja9NHzVWrO9/tYm
h1lN8b1u/eCglVUGyCd3XqRwa6KEDoQAGOq0laoCSJdcTD0cEjiqb3Xsl29+UhJe8+LoLG1ZlBOr
jIGYh3lR7qfKV3c8+/5VOpsGVp8FKsWGCfynVHFVShlmj0EX1W/1XL62BAof0Hut34oEkVszVPy9
Ch0Ur4fhzunMngvAzhD41IFEKkgpza7f1KmOn5rYvcpOacKuSiN433hXbRrKx8kc7+w67Lmfg/HR
mEN588a6AxU0BdlDHZTHvDwq6lAemsapD5oVzACPfBzbFcN56BMoGnHvJ4uL1RE7sK+N4Rfw4ft7
v+wfrD5AsT0kJwUv4bvfxScrRPAgsVjpFMwAvFKrLmNk/5zdHARbfVX7AOaEEoLpVnv90DIH2TfM
PnIPmxo9282ghPdjpEAk9fmaS7YPfAzsehMMuqoMNxATH1rtROeADwIBbhVIOiDlvtfv1BmtuVZT
DJILsJNc5ZyO+hfWXQw2oBcOpaE+Zl16xdNYua+6EnpsP7jXrIcAZxgfcTPELP9c1smgPbM+dN/m
zNJuExlt4h0twUSj2GX51MKZ2qkjhqyoE5O+nXAD8Mo+2bUz30gWww9q/6KFjfe8iPBNkBjsqTLh
PQbGvdnE6knB8XRXRF/meX4nI3SIWq08FXbr3vWZMWHLtWxuxTSgAG8b1R2iZV9BWIyYmbX9qXRC
7EB13X/s85+cJrwht2Ls0H0e9o5pkLktFO0+Y66aWaP6YqSceaiy+c5CcDYIAYlkCs59iQ4nb0ou
jTbUt7rz6yMuhMOhcZzgPnXr+aC2+tdgxD8AxFR3DGYoGupcvljAP14q3fxQ4qi6ZKg13iOTCK6E
b8oxbZz2viwKoiT6AH9r9vdBNfX3AAkuXY0gY1sn+7wuz142etfcmKpDyryBpZUZ7gxMmfZ1312s
akEEBp12NAc7OQEQ/o5U07fFk/JikiXfc7X6PXC4bo86GxE8nhu7UYDrJW17p1GikwBcCy0JVuyd
wdfesGHbqN+rRJ/g1Zn13QDQ4KosAQ+jeZEZtbZMq5mi8Bh15EHSEGGWPEEyIhpa9UPPvvW28pim
8HwRR9mn8Qvo5b9n16hu5N9UvoRJjeaaepuKSns1YXiYPPake+16SMDfONXeyMPovsur4BaMzDAy
jfd3Cos99M4Sub1heXrLjJCV06NJ4UQf+L0ywUyIodpVXZ9De/rumqp7P7pJuycU2IaEQlewAxZd
5JZs5xr0IY4QAWQaLcf7qqiXSMlXiAD5foijn01WYrYcmRe+5X0CYgV5q/rEBf27TrGIGQnDk33A
lKOtrGcCI/ouBl128OPmzXMbOGZug4mYahTXsGYcjBVzPw99sy87YgJ1/oymqXrfR5F23y6FY+J7
6EDCTPNdqAf+0exA6oWazgpFcTrGXqs5Bkni7gFlnaIi+KmQeUCJIUJRiFDGj94ayi8tsuZ8tC9d
jhua48Jp0gNyIOoIPdVjevwQNAB55hdWJO2evGdVmo+4Y2c73AA+0lgN+fOOtUCoDxPk4qfRI8Be
691EVjh4RViFz2dbgVDy1Q4cvhnfjyAvd7gvMatgUdglKhwesyV4PafByfYW9dmq/xm4foZAmQG8
0dVTQAxmDvDQP4czjn86hPldp0Flan8NkAYjYL/HxgPOV9sOUWdnZ+atukdoujiqRQdCuVMwYNFU
BflI9GKCwCexULpvUzW9jqHd3BNqzPZzNyGKlrVPsJdfiTQ3Ows9+as36aBAdd+6OrZ7U/zeuymJ
796sBadTxd23xvXuy4hh1mwUhrG0qi4zCks4cf41AEQ9V133F94HBpxgOzgqZTI9DHgV3TsEj4uF
QByk+lvquHfgHyZm2aPPFRz+Glm1E90IgC/F8VE3On/XFJAosrgiUNEGJlm30rpUblXsrMRuz0DX
C0BxngXoho/BCTLzzclJSukFmltIx76VVucS5Sm0QxLH53JqzXNfV94fqfcOl6lTW//HbNcHOO98
S70FIqP8iIx+n1tZcNPxld/rldocWKl7lx7g2dkCBwruhJSU4rN46yDcO1ZB0EM1D8wZH7zRGp7T
AY0ihxpiMsmxNYP3PFPsu62ohsJZqzYz/6tdQxGrZ+vR8pk7eoMFjtHNAHpWnnfyA9/bhx7qaxpD
354l805XA15F3zTu5jombcrs42ea68c8SKYb9u+XDqGoFy0OflmLQxRUnXt0i+VhZHXGh3gpFvEc
Mx+1e9Ws25ehb6fHNl5GbmpeGbQvdcRUt6rTcxk4arhPHW4jmLCr0rL+6PqUmYcVfUlSHZ1Ds3i2
jNE+jXnE+nspfPdh9jp4aK0WH5vuJXWa5BayPLilvhMdjAICAGzs6M6yzRc9MGBveCNPFK6BA4gr
4nvxcVDqlxmfQwJ7LM66ReBMyy6CAbOXjDRUYWCJprV4XYHA/LdQOvJFPdqmhYddhhEiqeWXIDXG
zGsJs+DX4CB7viQClFk/6j7uoBhuwZHAU9KDYx30oLGmYJhYcfocS2jkHkHpKw9qcdeY07MaziPU
Dt8+jKjS7KelikzBtO9NbpaZugDNnDCFV9IhPTlroIs8s7gDkXEZJhgpwJUeO7N7UVr8n3IzTg46
XozzXjBz4ULgt8CfHZ1hyuEUzO7jmGoaU8Eue/JIzd3ipvoyAzf6wGsDtGHxLRyi9EPNcYnx2p9u
4fNwS5TAWUIF9ayz0kl5oBzP1R6kmPiEAbDylIMvvdEAD5hUSqkA9vRBCkx1bt7kNJgfvkd1kF+z
uGTIHjvngO8z8BBSCoDginlfoJgWOYXNe2HvTYa8h0GD0lsDFFA6gFVJw99DcsR/iAmwXpI5/BIi
BYf46GkK/PLgOCME9wVvBED7kGjcXfR/UwX1rfpv1jXtXTtk53qs+UyCCkwcnJHVBJJQC4+zrq9O
+GeRl8ZXJORR5Bxf9SSwLumgvM4EARZ6q3quzMV4IP5L7YxL7I0h2fqDF8/eNYysx5hU2j7VkVVq
1RzhPwPEuH3nmvp0r6Xx+6iySsVKHhnFEMrwYtJU+ejaJA1/DyjQl1UBIsjq7mST8AbLVdqrcEQ6
/d0NjvYGbNdFGluZWAiYjNPagqvP0745FKntPcMCcJ7U6X0GwfdsAEaw86A5VXHytWRigHxlBLSy
JJkq1TnVM+Z8+NjHuaKck84NmT8ZKfAX65AHnbGvyqK/wI4o3juzbi4jbJG9VPXEacAb1xa2k0rz
wHSZ/6ft7INeBj8nW5nORZzOdwh/PPczYG/TtZOnACmXp6DRajLDSGE6vZMerdquziU0cCOAnaEk
SMxl/LyFqeEOSAU7IUnGItg585gdWUU/GcQ5GMUPWYbfO2Cxb7n9jmlZe80WzEy54OpCEBZX03mK
FtxobUzqFWBEuCBJpZj06IuiGP4x/rdJ2qV7trx29a0MuK5eC51ulxUppQA9Gx3ktFZXwcE/TRgL
XqzwPW5ACvhvYxOkpwA6r90acIuG8Q2hctQN8bxbdTUEIyS4ocxkweDGDkrei+CG7Oj8FJLk+H1y
m+AGLsuaj0xW+SWyKW+0VcElu8hmMhNBgoXFvzfUBWhft9VRECqV87RACpnLZreiB24dNHg9+LtE
0ZY4Aq0BWKwjWZU/HSU/JGqA0epPsx9AMS8XrlnOKFsbPtHWEnU+ClRRGsc5m7KL9IycliuDLGLw
z/HtchLppYXqtLOdLD3Ir0zQmiYBi/DZ4up3Dhr1LAojjreH5D5cwXD+6Jb7N5qRc8lRo5YcsBSJ
XH/ZjFkik9LC+E6qWVadw1LR8Z9ZflMO7jPAO+Mif1J+Bga+YVQNiJP01RE/9Z9yXDoGcMyX27je
YWkUvFTuk3WxFtLo1jaWendGagVPJkAfK/ZXngZot2Soxykdj6pefxM8sBQDMOquhl9HPBXJkawa
bMyIKidljHeboyS9V5xXqAZ/9TAXj14TckdtJERPbdK8yb23E/dpIO5zmmuDYd0aIvT2mLqT3ipu
qcPyrw3RbNtuGthhHQh1ExzkdsndkK0Sq9RkJ5vyFFih7pNX7nZe0ec3fB090GeyuRQQEXg2lHOF
ZThjy5DMABGAOeNYa87H3zblaAdHCpDIrpHf1s057UFD2dFF/t7YNMSom0PcJl/nUb/JlVuvEtTS
XWGl00GutVyVpC1Y/7ca4isLBkDuiRwhW9K2Pg5Sl8JIcQxpuhCIJqKPQ/cqN359NOXSbE+D7KmJ
fO4qMOwHuRTyI/W+5vq0QaHviaAzy7Wq7+1iG4Lc5Xp9zdzpZ4BXxiljNsBT96ZVeQvTNjzlM0Tn
Vp9e9WXokM92FtvOeQ5mkMDY8e1U6Jwo4TboCVlJXvw/f/i33yCb2F5BdtdDfe253j3UZHKQJoZ+
kCFAvu8dcuMXG0DW+JrC5V0v7gqn+O2t+Q1U8fkKGqTxigjW5NycjDDX5mPshn8pXaYetyvMIHjT
HRdK9za4qP1zhonlSX5L71dPqT2rJzQa+3nfZOF9O+gKMI9lHFpeazlStv5nm9eVM8IBYXKQJ6GP
0xNTGJYuy4Ogj0g7mXCst8dn6WBXMx1MHb/6YLrIEzx21nCZcotlSXXMnQHjI3cBV/7Pv2sX6dUP
wQp7uQFcYQGkbM/eHD+4+gJgNAq7XuRtGN6WYVmeJKlubQXRn2VEsvTZOfpONYBZSZ+dQGGMlP5S
bG/rb4/ouin758obLl5j7uVJWA/BVuCsfGkbEgQyFrJgb84odF+3N3x7lqVNqsHyFKp9f2oA6Z1D
JzrJPlMedumxHf/5EZS63DXZWo+R+rr5ab9UP7Wtj21Z2fY/Qw+2ciT4U/MawJXbpcBjihSQW2+D
cF4+HLoH0TTQWahO+gkfCvL0zAvkjg+2jjGo85TP7YvD3ID14b1OxGJWC6yak5ccUMpQd3fWglWd
x/IlH9zuZJozU4lGVw9qUBC76RGY2ZHgPQnvYMoXu0hzHupDEJVPTlb9duPlr8pzsL5OW10at8dk
e1akSzGk7aXHflAeRinqZbiWLT2BvmTGcJ7k6stJCvCME5gVHrveh1a/l7cEVjutsvlb6+Aaf+QW
IkqybplwDT5CqvvTFi5FyAXrYiW9EgeHGhIv+IYx0T+iHrg7MiZHucZSyG2Pl+kJQrmskaf0ez7p
Ny82spM6j3eJWSJQ5nUXGWQ0Ru0Wzm6Jeu4hLIL1C2C0PyHlZ1c5odx52WKkbxc2jB0NP+fBe8Ys
zl0xy35iv/l4np1yeSK2wUDVVOfKcdvv09tRO/QTxPvtKpaZw0iaLJ+ZzM2sg29BFxJSCbyAP8Al
G8zEPeRHpQu5NSgnBrooo2YdVx0zmWyB163Ok+tcJ4A55HPP0CPRKI7sfYZj2Dq7WldRkRYU5Nx0
bR2E4VI/1kZinOT88rt8Oxqvrf40G3l7Uk3jRe7qdmtlK++6H7ExRbuxKFD6h0L+zwJtGzgU+fZL
fZ3YsTwtcaRh+QDG/6hldg47v82HBwTZzQvQtOomrJ0h6qobz8LfZZhl6/2VO7GNMduN4QP9K4We
aU5efbAgSCOL4Rg4nBS8BC4j+AGFwGPJJZM7I491oBJ7tIAH+wW+If8O5tJhG9G3O7k+0Mt4v12E
ba9sSZf//6mYq42wlx7kfZKZgvwYqa5z8a0uW2vjHGH7wYQWYQaZ6CqdfVHxWJQu8mfXKZds4rDJ
q7Zuktf+B1a/fijld/42y1iPLXN3DyzgnoQg9hh86GX+SnKE0LW8JnOBHMw+mMy/0Fohnhz2yaVo
wlA9Svd101++oBFgkC5I13mcPKkyo9uKrW2aM1IOGkqRGjCxZRIm/85WrChJqf82l11/fTmPMHEe
xgJdt57tBnj6ySZLNe/R6y1IQn135YeY9U13dfUqF1smdbK1XfutjUQQmtcBBJCts/z1rbodK1vb
bdx2bOf7dGyUf3QIdTCGMWbKwNkBBMgvUpc3jyuesIxf9q8/fi61Yhcpg/rbNFJu4frkzd8CiPZX
eVwjlHQBTS/3IOw6JDfkSfnvm3L0OlQBymkubpkePlNBApgi2xLuEydECB6yd9uxrQFlhxRbP6kO
/o9Bq/Pr+uuXJ3kle2zvzDqfWR9mafX0vCN/8u97J1trL9n8XJeD1rP+1uvzH/h8lKKR2Gjtd21G
albGlW32IMf+t7ati+xd59myuRVyP7aqbMlx//Osvy1npLd0/PSn/lvbp7N++kvBMuBjNFd3IYy+
5RXHw5lcRTWva1V54aUglAI5ExoRi/clzLYVW9uc4QkK/Y4+VWuwuXaS4VZOvnX9bY9s+mYAQogU
/PpEy8uyvfGfXqrtBdpeNGnbDpMj/mfbp8P+2+nX13XOF3J/EYP2Gw8uDm1Ma5e5sHy4tmJdyW71
32IV/637p7Z1PbGcdv0Lcp5Pfda/MCTevaYMf6udF+5laJA1qGxt32gZQ7aqbG0Tsq3zp7ZPVenn
9wgG9D+0GkmEpLAh8vFykntneiuP8LoprVKfCWWzrM6q7KR7xds2vAOmgja+1ZV5oZFLXUZ+5kIB
ESUrs9w1dOQHVjvvZXgg+o8ka4My8D90tXXQsFViCDK6FOUMCRPxt4PcSSm24Vaq8ig4sujf+myP
wdb26RHaTjMGTUrIwoXpNaizeegcPZ33sv5NABgQLkrG96AdotP6xstF2Yp1WN3qcrn+Z1V2bK+u
VAMCKf8M31L/dAZpm7ME7ISW8Bptg/06sV73y/3ZjmzwKmHxll0tAiPGEiH5beW4dZNjpZCJwVaV
rU/9ZBDd2n77x2XPp0MGr1KOs/EAKvC5hkqBa4D0IFJuaCA5lg9XiSNe+yZDl58lWXaRK1MmfZ5d
ZtXZNZljXeQOb3d0ffd/C2b+NlXYusqW3Pyo6InorZ3WIFfuIHpixBEyKTpa2cPslaRjUHPRpkd5
Rdc4pTwB46zHzR/yIv8T1arV4Ih1NqmThuRgnmfXBIlgWOKQ1qSoG7KVu63uW4GC/llo7cpFd9iZ
LQzIGJC3yIela8HZ1P074WxbJAAiFe0auapyX+oMKpNeFe9lDM9E+OT6coPnFtGddo1nfrr8clF/
u0Xr0nW96rJmkc31NY9ITs6eOR3lKsuf3Qr5AVtVLuyntnVVJ3s+kzm3nrJ7+5f0MNT3NtZ6O2wM
sYoLcv9LV8Tj2UAI8KjDmKUK9QwB0uKKzyR7LZ3cmeEg07Ps9TxgnnqS4N1UB2+Rlp215RxqUmcP
ZVC3O+k1d9l4UebSPKh9BkhvGIpdE/GqS+Flrrm3PQCeGpii+zRxT2oUWvkRySAMl1nZH4lKghqe
nGujB80TnCxyzf/H2HktuapsWfSLiMCbV4S8Kal81QuxLd57vr4HWedc7bujO6JfCMhMkIpCkKy1
5phAYxGeZxbuRbF8Sv3xealofwzAwD6iv6k9qHEjVA42RVsG8ChLSE/UIxSI2KzSx9ixIAvq3XmK
YSFYlC1sVHL7W8fw52taNT/QO+56XSlfx1zHVSv1P/OSKXmND/zBD2QqxbPmuXdm45tDtJ7Mrh+Q
cFBa6DjD4AZNXb/VMzW9vJKXL6qcmiuIOpRXRWC75GKxBdAJJc+5UcFvkmWvAhEMGaqkjhsjxuoy
Lj2EkjATGHAUCBNl2xRmeZmnpLqINbHIisKCe5bngIUJwhtFHHhlBX7In4YPneTZtpUXlF8mVxp2
JJA4vCUA7No+b25xEUO9lhF8aj5GojIEQ6/NCmqCnHbgfbgp7AOVGqTXHILtLdSvqZ+i67AsELpE
V19OPsFqSnvRVGaYdMNdhMpVAD7TDLI1VnBtoGFfZTKh11RSlNU0jgFvEHTEpkNpVWpyLnMsRfGQ
dadh6C5K0jkP87KoM8r2TK4t1NWMuHeEapaulNLCFW0gO6NPmM2NowoXxv81JdF8+dqimgPyr8U1
d9+/igznAcpMtKrC1oV7qq0txdC9aWpyGG8U0xeaoh9Mi1JnyloVTzXVpHWxggeDgQN46YTlqUJq
d2qWxX2T63ObFMRQB9BGJtq0Uj3ks55qK0XXlINYFFPwb2PRV9JqclC5O2FKsBmowXPvUzBqm2P/
kQz5u0Yqnbpw5P78tnT0zFQmUq1QVFBi+vkX6c63ME/Uj6lJqFYAiPMcjBll13CwHmaFXLIxJcax
svP+oPZxu0vTuLjwL1CQ/LfyYzNKXFxZqp9lrX+uoQad7Sh5GMyqQfoq1Y9xT+LIAva4Fpuig1To
C/j1fF2Pbo9xhzstw2MlxZQvppZr2Y8MNk2WhOyWe4b3x85G/mmls34Uh6obXblYTrhDHIZTZwYW
bcMDp/Lu36ANkt9hOCdfx621uX1ounady2BtVj4Wy32QPWFUOBO0LxrelU39iNCieUR73l8IHe/F
Fka77SOmdYihshFY0zJCtFla+fdOif0s2/C4cA2kUBvZDxGLZVVCQXeCn9af6oGwcplCOxEdFiSL
PRjMhGo2ToWqS+0W2KayEpvi9GSpvDyqLGrClvNjjiOFLtUy0Yu35vj7689Jk9zfmkWN5mw5f1Cn
qcjLJgd/eq6ZcdAhp4hVsaiCGYX7fVtcbWMLQvKPRtEtejrEHd7wQOEMFXjB4FLXhaVCWXFTUuv3
ug7CXW8OAYz3sPosy43oj4ew3qQq1KZqliwC1pKNWzjxwH0TRMGpWxZDAvfE1vztHx19n2In8xr4
ZrxGwhAfyzHDw3BZiDXRpvOWjWWDCVEtVqIGv8H/Y6DY5Wv0fe9uxBzw/7NLag/UV8jK9u/DtF0B
5PY2XkqZaODqr28nRosPmYpSbU5pu+goSDvqRosCFiLlOVoWOYCJs9icfB9iYeQPiNflmOD60l3K
kMvd+yCxhoPekQdfRx6ZnWObqEpYVg6eGJMkHaxXg1J8yFKi969dxab44Bbq6M4CBP61q/i0P/bI
VH3dlRRo/N2xfKupjBE73ubCfE+xJ6VyabbTYztV6dEeIwpOFMibXUaeUSZbsU6KUHmSy3A42Wr9
PQ8V+WkwC/lJDetLxw32Qm4apQvQQZ5+vQb/y6pb9WhSWvJqZxyKZE55TqEZvEaV9IYeOXgQnXoZ
nP0iNq+ij0rhdYqg7jFfRo71azIo+rPiR8WLkuzFEJ452ZPcNMgvL2GdTqc+UNLzuCyA+6mDqyc1
q2Yzu9yzqcZbNsUYhKYkcnz7l5wMuJfaxC5RLqWvmVPD0Va0diU2tb4ZdhquqV6pGxDxXdPo+kds
rEAXGaO6jhBUvjY9tggyer3toq98pRSs9MzM13cjlpnX0hyfKaHpPozy22w39psh2e0hKyPQSaba
fTQzhRSyZeRXIDqwdMP+d2CZ7QclW6o3x7iIm43/rFB8BsO2Haj3ZC0O2/WMNSx64X+bkEX+0/lX
m2pYVMVm86kcnHqNX1sJYc4qnjPJMA9N2k0wt/viWUUx/Yj1uys6JcrYnqnAeEPJK59Fk+k35Bfs
odyKzRGaxF5xpmQlNuvY1q8zWTqxJY7YDfJZhvWmoog+BtNMXUJhhNqxhhWDLLr2obCZ+Zmge9x5
1OKB9QQtu678wTqInr71nbWuDAbXHW4ns8+dB2BM9NrLVb9C4xMdxKYVySZlClF/FJsmRkT4QKr+
SWzO0vTN5pl/EVtTn125X+dXLaa+xx+DXRgN0i3NWvkc+ciIQx+7qiGvrhT6rMFO9LfSaV+SuJWP
FCsMN1Vt+anEUOWrxD6JAaIdLuKmlOrsIprEQodyFJkIGOpOxXC1wD02M4ObGB4jR7vm+q1pio3d
2RWGhfUajHl5NCerOEYdYrkFFlweJZlF01U2mFl58mKnBzpuRs1DqFhYgU/GM4Sw9EM2KmcNN7Pc
iU00OpTUq8VrqY8gKbWeWoJlmNJPvgvTj6qafMRdWW4pFK/SD6qosy1yfGujkvv4MA3tmNuS8aSH
mXUuE4MCi2VYO8m/Jqol9zzalDPTOgU3ItbsZTErqb8igtdQv/tv232IWDOk9lfVq8r2f9tfbSmA
6cz4oR7n5jJKFeXShQ36jqounSfRr1z2X/RxMF8ba4QPlKvFKQs1E7JxlVIRN8xvfWXfxNBRS091
pDnvdZPLnl3HxjktHQxY6hpaClzYF+RIPyTgV+u4WNmUDZ3kkh+VPcbfOoUCMUOzmwdH74KDZFrJ
NkpD+QmqSu2Kw1vzu1w6zY+OvBFlRHoMh3HSdsRsS6i7pXFzTJjj/NwtwJZK7iZZXUDGhVF1Krmn
nswy9HpfjQ81cPJ/Or7GiO7y3oqOhOJnMP6ePAdy7In+kLrHkzhabNk0mhVywsrS91+bolt1lGTc
8NOOvkYGinoz9MTYyuaAdvt+CMPSjybl5QcrNKR1qhQqtlSDtTOo993jddOcFE23NmaSTdcJHxev
b+XmhV+jTOmPbX0yd77B5pF+N86zPSRMScfC2NyezLbQf6BJBBapc5/n6uNHmyUWIpVgXtdVVV9i
ta13ulYNh8huDdx9/RJbgs6Cj0WxKjc+lJlqCRbL7/2POBhfkkiXfklUWn59UJYroOIK4+eUDt9C
SbLeFbPJoB0r81NowgZnihI8IKG2t9kCFZclPz32aWxsCQekDzZSIGqcG4P4GTcy05/DD27An4gP
pZ9qgA8y1UnMsJmEJ4Gt/8ogI6td/xxgzdG0j31HzTKc4ubZaXkn7PpKeaBuo6M8B4cldFeWR3DN
93eqquFBNVoL0kBOcYtTuuwo1iyrJgUIAuHcJWBd8K95VKzBec5T512ZYums947DOQDfW4dpfRCb
nQZ5Lrfibq/GPWAqhXnZvispdSsa23kJEKS71RDK574q/Zeonj9UI1AvYmteKsAt1XgQQx3FOkaK
4V/FVtgH2zYt00e9UP0XfyaXWBjNU6lZ1ou/Hf3M+oh5VG7bUW63VjsEn4W6rYfa/CypyMIyp6p3
QzAU79jcrXojsh95jzxh8lBcal8Cnh8g3uj6UHG/2paOqCDjjLPuomQZt8COJn5EgNe0SPsl7A4N
YGqhFXQv9wGNVmteZXbGZsBS8NItCy6MyWvwRvbEpuggYVtcmhm3LSyrjxQ78clBV1HdgOGoS+yu
uGjLwgTFe7Ql7Zxb1fxIFOC9K6Ppc4qWQo8WPQccKJB7qfoez8P0OdaRsRqX9mhp/+/xNsil+3jf
9jkO5WmrJrABvv17/Hv7/3X8/x4vPletBpTbjr7WcyNeDbyw38phqm+qpatbc2kDl1HfREfOy+9X
mxgCKLK5lUvbX/vy5ARnJTnbWOWZKBbGorZ0qkbecGVk/7TJ2Ec7ub65DxOdY+w4bl2jNwjKBylr
DQSTaL5GpR6CtcVv3evh2HjZqBQPYjHq/L+K/lV1laZaq2Ein4IKIR43KbEBoV0+tctCbJqahOj+
azurvJ7XNViP//aK9vum2EO0wbY75hEFbfemryPdt1NuevNoP5Scrm899h8QyZyPBD0TF1WZ7x0f
Lak6Wo+T2TvfNAB0RAud4cGwbQxHE3grRSpHZF9REyM83jeltNFUZ36DyDBsO44qgKevyLL24jPC
jHK+vmqNM07YzsXvFBJdy7Exr3hQOWsv1I0YuA5o2kZt2vGg1iHM7sVwRzjqfJnrGGGBOJeXL9Eh
Fj2s7rVNkRVK9N7a66leAtdp/VtmJdINQHTnqTsHG7FknmG6aLBjgJBbussUBF1MPNZbqcr6LS9/
YPG135XefoIYGd6iGCf4pGv7h6jplZ0ct9neH1P9EgYqnhhSOb+mYfqbosPsNzuH2MEfJF2HjoX1
7w0/ma02dsGlKprmViwLTWZ6GBbgEpcBmrpIkRpKNoy2vCgpuniQyfJ6cIruIsaLYRg8rTGNnDBA
A06TLJ7slMzjJdsntwBYB75qTXoFOoRBhIExmtbJ4wYftPpiBF2yrZDWnJMMUYU26vPJsqksRh1v
Hq1siPYFKOOjo0fGnrBHcXCmeThk1TjuJTkqj5lWYOzj99EpaXwQT4Nln5Jywuu1JkgSdYm/idtW
xoFBrje2U4wIXYEuA4Dqr+QnynUaW93Nh/YEN5jaQe44VANVff80d1j9YO48PkcGeOROd/suJCgV
FPJLQw56FY6y9jraNixvuKdveM/0bhVN49nHhwoEdZ561RRGkLDgx/FsQvDhp/P3pLHXPn5k72Sv
G7g20aK1n6Mnakl/R6Y8f5cS7TuBX+TlRkCgPLDVTdbycPYHfdsvR7Bj/DuoAyuxeBh5oTInIJ2U
mHwvqEtUO/2bQ60Br4DZcISNOl5rjNQXGv8MdK0+O8bUgULmF8CbUbnLGgWQDPC+8RJDa2FSPu5y
XYqefcmxLpaCmlYYwYd6j+TO8Iddnw7Tu27y7qQowbNd8EtRprwAGyCP7xEFgOugHPqd2EuNk32t
Dcoht5TBI5ZYHFAExbyqLpXBhoMhh9+6X036BBBRDBFrfzSaS49o/LvnPnzMBJ+QD7gfR7RVlY0O
jQTeKsMx8GKULVaOrdS9dhhYHkZfzsBXcEoyeNvELQeUHssmRDtnPbUFPpfLpqpPiJZ0o9iLTT+t
FRd1Yuxi8oBIzrR4KVgWah7i91TqU3kcnaTCwYI1sbiPEWuiDadxRjcqJUpDTjXW/2O/GWBUiUD9
v44tNv/4aAsfgT0zIfePtvsu4vPHqJwPWfreTGH4zD3Xd4vYMvaqj7aiz7Un2bH8rTaE0mrO+Tdb
ThFfzarYiS2xk645T22XOWfDkHagi+aL0zVICtu8fetHq3K1wQq+tYH0jKDI+akryia3uR3AAV8F
Sq5GDADK22Xxb4IZD9BB4u9VVMc8dpr2fbG7XyVGV56Jcx9lIO5nhALVOVeqcAPOdHYTXa7O9w7R
ywTrn3E6ljxFa63k7pUSGZyblyOIXcTA+2ZvjpZrDTU5y/98yF+HlsYEvZDqv6bUqALMXD7kfgCx
mQ7yjuRXfPDsQbJO3RhgQIR1KI4vUh8iIVGtqw7J8Zqay91XKagw0EP7qw2lL5ZKqb2zCBWcLRnj
klgG9f+1ubTh1D2co2Uh2ijBVNb4opEFWXrvHWKcaKtqOdvoA64AYrM1tXwdgYXxungivF/V3yOE
C04h1x9KMCF/68vp1Sp5aa+nxn/K57z3KBXrb2oXQ8O0xuzB1oCqxEDczpPRD7uCqloIjhE1+9hW
7Y3UgQmy3MUHS44ueSpXm4x33asMa5eIAdHr1KglAutF9sK3C1fEvO23xISAYsy6/omn6LvfpOaP
0vAPMoHMABIOuqakTphKvxRla4LvI8hAQqP7PU7Oyc/z4ofWxN8knSg1d0sK6KkaMoweNywd1IIB
0jObs+HFr4cGpjkvEKJ3tMLyGGZIAUVvjoXnye/nxhW9cRpmeF7ClBO9U2uml1rSP5PlSGQ88oe0
rp5EX6zbxJwALTEnjx7KVpYuMU5CrAfGHD2INbGQs+BjVuVqf28Sa7ihhl6Mj8/XXvde2cqsbUwi
yhVtVhOCm7QbdKfAQVf3cffPkYfs3OiFefBnlbFzjCsVSqSnMXFKUkQ+yRMlVY6O3SlHGR0VmvVI
2aYzqBjRIRajDTVoJS1jakmaqs19H8WXfpRzCdnuP4f5Y4hhxWjIxMHvR+ux6Vj11lR6X8cV3X4a
8xF/jJxNSVphh6V7mukgBFsOLw01EkEUrH/sKDq+PlJ8wTCT/Y2j669fbZr4BvcPn5yES9C3Onnf
hK33v/5N99H/HFf5mQVwG76+w3IWxNofX3b5cl/fSfR8fWhXZg8xYFek4lujteVjsQwTA3y9Jswj
VkWPWEzi9ItV3e5ANwzfHTJCZ6kbNsw2sFMbm3OTRNWqxsAiiJCaBU3+zSiaCYYeNY29vDdDf95a
TveLstzJSwErytGPXk2wjtRN/Cgc+GDO0O3DtP1ZZ76zYc50tEGYRpUaeYo5LShb54cpYZEdd65U
cyMHNKuDw7cdYowN7lZ2nbzynrlDhPeiN73j9vzs4HpMz7VfUVzcvSjByMGQ+UHETi693JysGP1l
RdUTAZ11SnSr0NVvYTGcJLKeU4El4gSCoVwSfoVE0iFB77tDR8xrqpMcI0m51W0iXeWYV94SP6Nr
5R915iLYyy1Nw9gjk0qT81ebgomLOxdDtr/vFRDJ87Ia5BK+qdJVdKBB+9bOKK6qtkfKOT811VOT
6sN1YCLUWjUs9JxX8mGmZAR4WcwXCV6kEpMVHHKwPag6C7JDO7ojUlPdod7QSC+9MuIAtiym1L/V
Azr+rDhawWBQ9c+iIFq8QmM2btQC1phoyyEwbGdc1giY/tvWzUwkQJqq2woXvcI2/IdsWYCjcEqr
urYmuKa0hYszMoe5zssiSrVyZ0/W5IpN7iDaNYZGgWCo+Wq6tzem/hYZrXYQTbZUqXDJxhm70KZY
izax0FRfJU0Es1EM+aMDYp42NV8fLJoNtSC/OxX5XnywaPPDwTWdVvPaqSZjvXxJ0Rklcn40TACE
S5NBWP1iWZI3BGF8K8p1gSD42ipKdCNn/nuMKn8/KNoZEHl6GjGruoqFPcP6B2tlbO5t6dTnmLhB
5k9kKZaQNPoantfdITES40qw3/jat4vM9Vz4uB+FbYOLls1Lm5/iMTQbpb392sYhqdrURaqvqPOl
PywN9bhMnuPGfpgdZgf9XJErqjr96jiJ9GBEx2DZ0KL4n8Vo1B8dUcvDpKfLayF6H9z/KMy4jxsT
KEfpzK1XHMiSCxPviuiK4V13KYvJ+7qi5jIKqDVuXajIzUNRZ8FNJ0h2U+PiqfSD8SiGiQVTMtXF
FqjciU0xVoGy7hkVleNiL9GGoiJFkpCceYcbV44cONc015wrXO75oGndZ+DXUEKWdtXKepykYteP
bZT/YhgEzD2Z+/AsRjDzu8qRoh2jmeuvmKJ2JwWOeUUsal1xEKvWSmjjZTDO1lV0KC1wT7kkOSM2
RQfAFP1SpUwYcd6QIMeGLalkTVv1EfffpDdO97EhsVPMzBprm6pVvLEnKibAWYa3EjWEhz1LstYs
yGgrq638jeZokMPht9xAPUc3vW3QhmoJ8YOReKitpZgKLV4mYsHcZcYtCzdPdR6ZbZQBdngSZiH+
QurzAQ//s7Zswtd7y1u8/PDWcKi/W6xVfMyhD2INu+aM/PWhXVRC3VLCKNbEYhCFksuCl1oKJ0Uj
6Npu66hkvMcY4EsxPYdfhVdLnbfMtLt+l9WZMEvLW+wifLgvmCMjdRDbmVA99Hr2pi/Co25R0tTL
V8CbCOWRKfRHRgXYDRokQQG4uwexUKt2nDE4qhf+xn9W1dT5ESUqDIwmB/souvt+RiEqVmOwMyD/
k5g0B+B8knZQ9r7OmD1hQZLAGYltkxSiOItf3cBejktUZgv7BLsDFGbIF/S1NGkSErvu19TpP31o
EWlRbUfsvzxDeQrwdTwUXf9ucVqPEXZgm1bRP8NJd9bjUlWbcJjCOXLHydbi772fbbEm/gPksMK1
HnCuJFzSjnKnenUS6LsWo7aDqRXl3uQlIani2pXkbjvo5kvKX20YIwp9RB0y/2EuAaVmTm4DpJ8l
w4trRMyLKC1fKq6t5Z8l1jKgDesKLAjP3V45NJAtgsok0aWVkPiSdDz9cWKQKHPeTKcBoWgpK0nK
fOL9BNyq0PihZ6G01oxTMdTjoQnN4Wuh6dF48NXlzGXTZ6ao1QHJb3Vw8grouFjNbadX1mJVWK+K
NbFILL+i2smBhrHUzheLHUupVQh0mHT8rxdW6Vj5PsoAASwa0eXPFAvxB983u0yDLKPgm+kvGqZ5
qVEUp6MQmlOx2s4EvPLMmrz7f0Zcp/dNseYoA/ZWCHi5eRdwAlloS9nffWF0erjtdOOYLLX34joQ
i2jZHEhxbOaoOYmm0jcwdwhsZiPC1qAXjgam1PP/7YviMVWaGvdRLUcDtqjGvlatTh32CZAvRPKc
04UPUenYGIiF2IwjKMRKJP2umVIOR4whW3durB5XFCkej5ZdeBo2XW0xTm6QYa0b4k/tyXbFW4wq
+1tiPz+ddHxWygWsy3wE39gCwzmk9BOp87Wa9ehGk3NWVKELo4xE6VyGJ5NamHPgdyvy7Y07TNkl
U3hE5E5leA6U1aNctStuGSUpdCKLZdXtwQ0sr7azfEN9r+7mAQch08aT1npr6zbf6CRhqGLverxY
mmATtRhR6rkr9Rn5EcoEPR643DTiB11VzNWkTNLal1psYXp1A/sfPN38ounpPi9L4ndYEkWN/lEN
FZ6FU7oBvxStDYR+RdudwqCWXR6OKJPDovAaBBlhdwL8Sj1JTEpXkkm9BjFBFbRUK6Bs0WaoFo/o
VqMKlxAFyenVXKoD/sZ245UgKhqbWGM//m4sTozdO1ilsP/cO6dgSuJVhMGWn8cyXFMsSiOFcHUv
A77VYuj4mGZW/e/YR5EtU0m1GmfD3vqwbqSy3bVqyEmAQxfpJmdaD9GKN4NOXczw6thL6BIjSOZj
zU+LR/dyb1EU2DGWuc+TrSZNCIEl6v27Qdoyo5hX5B8/mTyHa3tCv19KZgKbiDIde2buqaPNscGj
Ub7JHx7kzrRL7NsIAmlHxlM+UUyLe4aNA4Oc848uUemime8CgMF2YMt4bXU6zClUT6H0u/XxlqnH
83IFqbHZntNw/mXQucobHpQVL9mS5V8KtftRZdCRVH6iK2XoMWuaBvKNoYVjjhzrHgHRU5E0OOCa
6MRQcHsp4QRNRxQ+J3K6MtsFKQJr2R3V9s3neeFBeXXxZcYfNCOFY/NZZuVEMCHmfkVVzgTRyzh3
lbTJgsa/TRDX58r+Xqa46gVy8G3qpU1r8yI4KL23TAB7UwuP1MptDCf8KcFhdYsRb2JlnN+dioAF
AUhF+mVhkQjXSIv2mkIkz4nlG8QFe6VNqeeH/fOk2BuMcCkfCSnFknSZbCtvSFLyI6mUbjNXY+dN
YVpuJPs1lPLcNeLMX9dpTnymzzeGKRWnOeSAQ0tkMFKUh2CMW9CU076Tv/HmH66cyerXXf3UJFi1
1vh1Ec9fm075obQ9eBYASbaG6XHbv1KRqwE7isMVLp6Zy2xQWc3wV10Hw1S3ncbMja1wZ+iS7PYg
u8xYfwUkVukUSYL5SpkfVbKXx7iv2BBDZaXbKVpg0De9BU7/zQ+qGqhT8TOe32c1Ab6Whj8ozs28
Rn3BQvGlp16SrAu01OHogExdchvt2NkesbZx6ixCZhQBm776m/ANCBPzIx6MSzGStE+dk64yLFOG
syYz++eeHq97XIfbsjn5c4eBbD5tsec1cZfNw930Heds4tXPSd59Kh2G8nI7XfWYmX83L7jegkAg
1ugk+nTu0DmQyY6aYcCGAdfEqi46gGDxt56T5NYlpsCSJu3LkUlWqCvVqt1y7mUvtQj4Yylw1MpN
nRn+DW/Ddk1qJ16NlfVijpmn5R03AgkMbZq+43GfeopDwrup28htmuyNelFEji3v0GMS4ZdE9aZZ
YyS8+MRSGT2uGyl9BeZ/A51mu81bb0Kgq6IE3f2wtyP1ZyElP7NI/dFUGmaBNWR+mXcoItzbfOim
jZ2RLIgUatntlDqicAreFaKgYwbsb5iKJzmuLtUSqMqnJRH7S2ssrBcGvnBIqWzT6y7cu3o9SuYi
dy4f+jB2o8IkWrIU6lbBuC8UHgoZNUIm8D5YL9w1zWAVK/s6ix4sCjHcMi0uWVL8zjRrX1Xmtybi
xWvUr6GdZp4upzsKVYgH+S1+LYOPrt4eDi1uZgGoaq+iAn3daTFEnqFPPFPCjV6V2smVjHz0fE36
YUM2Cv2eQvRIW+uYSqmtZW6nsX7G5o00dKZviQJsjZlIZpi/5KO80XH13tihSf0wNSuRwWUmFe+O
XMSHfhWE9sIQe+y1ENp4+jrNberBn3kO6/lHMZpvajHdenOlZma1MYPxPIPmTEzIcw3+k4ppngsw
1nbRwBksVDJqerNPfJ8ybXM7RJJnR3jdf0xR+ekE6bNZdqfRpKZRHl7DNt011OAkI9dE3DYbkGyg
afpTCDiQgjbAaHVqeEnJG7hUe1rN7xOqvJHuqqYYCOJOMOPgQwMNwLsiMD6ndvzEmzpzrVR6aWxA
Nm2kfjRZ8mMAp6dV4wf6sl+U7VIXq23nPtp3evY8ISNfpXLxWHbAyyM4TH1CRTXn40nHRGxbkAag
5k8jdtTMWxKQwNSafdB1NzyN8BC0iY8PrfWr0RvQFDxh8djG6j3XQf4CUHYlfcDyUs7BNqUntc1v
CWgeV5kHY607znY0nf1H1gDogza0L0ajhbefUCw/UR4R4qOJG/sRU4zigm6YEj4LbLrKL7L0iewQ
FW6NH3LWnhJ5eO/4Urz6vUUUYUD6TF+dWjpy53uiuKx0u87i1AcXBWf6wlC3bTzsxsLfNLtmyDcN
p4WbBG/+5A5Hl9xexPx/AAVslZeIKNWuxU9NbjAWG51TUsD67LSEfEq+GSJ+vYPt/0pTLJQT6tPy
sX4zu/akOu21s9MVfg63sg0+jYz3RiRkWDcM6YeFph4+adGvSM3g8qBj/TlzbZARABufM22olYEZ
zbi2NZkC426r856xd3hbLrIL1qM184BIJlbFz6V7M1uCynNqjy4cnoc0Hhu3siACyjoFR1oWPBdm
+qtsx9rN2nTwKqfDMRLRYR3K+152Hi2NSeQUQs7Og/6oNcyyy87/7Fp+d3Onbkxg3lbTnzWid5BT
Eg/EnSmlZEMrH5QotVMgd99gEFLoFBBC04gd1r3GSbY4jViezNzQlczrVMtB8G/bbh8PmZc9NRmM
qD6R5I2qwWxo6ugRA/jWh23PA46Z5M35KY9dd1IAkfE2Zuxsv32W9AnsptN96i2k8UmKqHvpPuvG
2QQ9SNEmwqPYSRwvJURQk+BIKYz3clnix8MkrNLjVRUQEehkOSNineyyubf3mEy+WRHwHp7gXV/+
VFrmxtPAz7OArxNHJ10qcJgbYCjGXC5V9Khw+/FQJ1HVhH/PHFWnICp+YzIaurrSkVbSXvzGxqgk
/65ArrPnGpWEgiOYH9n4c+bnLqiOJpPFoM0vvUPSEH8RUFdnBESvzLVfbZIWKyNYvCLU8cdk8AaQ
2P14sR0eNebkJXa3OAzyNDcxkIobOKrVW6JW/DqGlVnP8oPRZyOT8TRxdZs5mJlStxFEv3vi2e3R
KBZCljHCexuHF6MY1opqjEysMM2ILNgOZneVhrHcR1Jy1QIm5HjS5qqRbzUiU1U1D0xow36LSFtr
zMwjIPRihsF3+FawUxNq9kKl4hfARSP9Juj3LSqSvW9qI87ALdnKS1aCMQNxr7sp1ba72Qhqr4GI
6QzxKp6Nc9051KZ2vwzpgNXyKcKYNScIDfCR2rukXCNlvMa9rm/kvPoAsnDo8hnic7Egmj8rHePq
0VEQ6xfhS6lbzISogbIJEriVHDDvLCIwk5Sg5/aWoiUDa0hrWMUm4h5zQhVifIs7EJD9MOHZbqob
XZueVdk8VTG/wJAznOiYSpCV/GVYfu+lLcThbB0q5jYyx895PFA585JSkeriC1KtM4XzhJX4BSUG
ZSMz7+smWqV2WkLwxpsEmW+pbVtBD3lXm6OkbEwMj1zHkJ70Qt/0AG6Xm1ThwkFFCjVRQL1d6HK4
fyTc2CTtCDrwow+176opTRtf7YElIyGFaMjraZqCt2NGaDhc/YWEdoCJCbaJIfoV5vhtFMJISrTf
mtnmrjkS7jegJnHfJIRogBdU5VtkyypUOctLcDl1JYerxDLUbwRcfuGhXB77hKy1SuJ+wqooUZVH
gH2ZR6kMAkpN8eSkMJYd1hExYk9VSezbyVY34NIq47izlN5mHhCXK1BzDfSU9j1WKnDU7VGKuNqK
/6HrvJYcVbZ1/URE4M2tEPIqleuq6r4hyjU+Sbx5+v1Bz7167Xni3CgESqFSCZKR43e1uWly+SPN
BXIk+4Qx5nYuqZ+H1iPVlybFxs7j/UDiOK6d850NhV2aX5PmfcpiTrcQ2SSnaffgiOGn0wyfOIke
5mnybV37VY6JhVvygEUv4otwrC38SQbhg4Oo0nzqM+eha1xkGWlx7d0OAKVSAbK9n6nVkmhfGM9h
+9iZKlbdeIiSIEbijuqE2zEW19wyL6Zmc+lGLXlO4Bi16twkq46+FMM2TtR7Akd+6D2pmF4ndlE8
Pcah1cMFdB4AVAhwSUM8m+c313t0bQWSiL548RXt6LdtSoFNgYl9XbRN9XI74WJLzPmmrzvwhniv
SHEV+Q9s8zzAzvDAOenXMjaCMdVYifUaQ/VEBIpuG757aiIMO2n6wV0gG9zr4JwIJxgq9U3Jc6CW
Tt+HI557Y0gYXo4NWuV0ftS3n3EF9d4yjtQXjcgpMAZnY1FVsvoabmp2pJK2cB3OSalKPF8re5uP
IQ8h9xQ/hJsrKkPzXTf9mpz4LQannKau8JUeb8DU06ejM72WZpIHob7PTQBpgQ4VDWoU2OTAlGb3
lolo6VCz8g9TfjXPrn1uCGAltUanlbw6ZZ8iIp3s7Mc4cve2SPXeyYGSo7dbYMIGeDgmJNpzPDyU
v2RIRkYWy7s2incGQSI7bxrPMtM/cgXBbpzi/L74DVXtJ4ykHwDi5U6Bo7KpuOIDT3FYG3pcSsPQ
3Ilp5+ECPE202+FzVdswi3BnK5EFVigRclCttEH7l4f0QpLkqwzzi+oomJqnkmSh0AJ6SppDjMHG
BtKSs6lL/WswsJ3Kf2i2I/ZRqf1yNOXgzCP9Ew82jyG/yhKrU/y6v/CbeaeiHnaVHt/NWA7j7Jtl
PmmwuBDMtzomwvV+5G7KpYjgULxDiYH63f8m3/Iu9IhYTpijNILOi9558bTxPNWYkeAzR5a8Ud/6
2nwX/FhYojwkmafvlSVyOZbTJbdUXN8T0e2ShHWaSu0v5fDCNQoNBFL9Mh3aQR1Ne94HCt5FGN/G
R2KFfmSarmxJwNq/ICQNN0MVwh768sbXyjVe6W0/O0VHtQkx1ZphnBFdjXTinGcey1SmqNCg4OXa
hGRLr7eqodf8VG39V6XBpSrgTNCwfSz5523EYDwoeUbL0DTeenBLLRr6Lek/i5+KF11iy3yOZvug
5RToZkQoH7MTFQBOe6xhXR3v1qozIBrjJEzD6t6Lowf5zcQbgvwMKCvHuH/ITVZqdo2eJh2IRTHV
t7gmqGHSS/KghmcMSPMdHK771OkvwAoI/ZT8zsyjdssi8DIszq2T8aS9R8J9d7rmpVE5MTPrheyL
J90WWzMip5AIYFzACZKdTk3N1YKsC4b4oTHUt661PhSnp68M060xyK5LVZoxKfd/Z04MFBP9seru
sgofcCYAaHCLebP2M1wWr64SXWacCrHUvmS6PdO4az5lNe4qR3nJiSTeOLEx+ENJ4a1asBlCzhaq
mE6UHlJxU91YZn4qw/ZDmEgo4m7GlBL6U909Obl5Ngq78XWlo6YS0O9VDKrHVFG25pLP23lagBSc
KPq0/IyL+IBxxalO4p2aWV+xW9OnqkEBSVIlSjHZ65O8y2wCResqP8qeyNROlQGs8PdMa6CL6iR0
W0mQZgDPaQv/LRQYB1sBf8K5i29OIiAJDxehaPg72Vq8QfQYDsZj2CKhCMPfs1CedaKERruMn5Xs
F56Jwpp1X4lU2FiDfjfhPbY1Wu3T6dqj7iVP5QCyjgLwqw2Xf3ac/5q0/jUT6KpJW8D9quQ7J8Pd
lA3XMoWeF0bvlBDvBKvGG6fsd5acfnVy0eWp3MiVwoMROJd4j+uw7ajNl07luAfFi7fGRGtWTXQC
4HW6CfEvzyKRImvEpciJUyqtx8IdTBB05eccDRe1wkLaE1edKdx03H1blq5fDJjciTZIhuQtyWvT
/11Z8tMy8o9QSriWevlQ4NbYOgWTi12TtmS12OOdZzEEIfnxsJzQamvyjM7oSVd6yOkof1FZHKYB
W8KYbNA0VWnqdaLnbIRzPpvGVgVTxYMrQgsiBl/123lMSUpMst0cOWcUlO+2Wf3K5/nW4/MFrGZf
uUJe7Qy3NqXbeqKEg+lGe71OfWfoIBwrpEWl8x3ipROutfO+sozAwt6A+49GHmXuuzpXVz+r/YFM
B1z0oYGPbofJOl9KGt7j6NC8ceinbAwqOs5icTXyl87MtgSo3tdx+xb3QODLKThPRExBLFF3kc2J
gn7ibs7DPR3xt9Bp7+jc3kKM8lkloEPLKy0gheicm8VTG+s/i9E2WejFlLXoqVwPlyez5cYokqeV
KhCpNGVoHssDq7EnQrXfZJt+svp9RgXaHrHNJ1N5DrfoXt4seall+JPyAD5GTIkS0qi/KAA5tUbY
SjdZWeAW+gGWEW29dDIoGaqIfEjlUjpSuWOt+ToW9HbnztmRly22pWUPrOlHb1fMWNHMZp4dRH0V
pQJAwAECN1M+WfduJrQQZhK6h3FW0E0WWFYSkhWNbnTqk4FFI84JYPuKL1OL2OLJ2k9NoZ2UHASr
QokAEuGwUHNjFXmGtp8mrzoij0s29UQG06gZxaMyNZjGO1mzXzf/7MOGPuW6bPJw6yDhwIhf6tyr
WsLGnaIky2BJfxrfXDPBjJsAC9sZJ7/ypmPpIElH5PTLpo+smfBPHaNTDnyf3axRqHZmSKcPE3uW
Ni9zXjf7ngq9HriH9TUNyKR9Il/4vWvzRdnF3WdWhqOp9d7eCX87ZHb6U669wyPjXtNAd0tVMyLn
OP+pdBiqlgalvT1o36FwuWiosIsw/DBSs/NpEblbbANMz8DEWRV8J5tpya1OybCUbLFyjh04fKHz
GXv6Z99A356YhMMuPOLEjEE6HavW01+9DNNvaycn5VotH5csCIxhQ58acL733Bf887A9FCRLzMLv
p/Qyq/ZjIW8yNftNmg9PIgJ9zl33WEuTlqZzy3TU5I77VY8WJv5RdT9Z+UO6QAeeUtA2HOuzqUaD
39QGV4RHCjyqshP5GGJbRdUIht9uKa4HLmvjKHqTQB2L1dvBiGITswmYHaqNI4HmSDxRM8PBoTGq
g9SStzrt38ZiCVoc034fGsXvIZmba4vTRkR7W7VYKRuRxw12MsAHDCPwYvUtmZyrF/3WGwNMtiYP
zWXBKRNXMD2mT8XwEhoJ7kIua7Q4MqINEuvN2OLlMJaj73opa2fHGjZgqvs0UbXXzGO2xjuW1S0t
lrEgH0pLzmZH98XuzTvW2M+2Wrw2hZsHSm0mEC2iNzxGkLC7+h41k+pD9GAaXEiHDrFDdA5pUnX+
0vYMeh2xus5vrC9o66wQDGll2Z4gU96lnw2wsJ3q2u8zSv5ioFUZ9oArWKggcQdxH9qRNZxC7pIr
ctfPbFtD0dQ/azmGgKqB5UtfSmhVNKws+ZWlFd4vYjjkE31mLbe8o24e26LtNlMEMNXMNJ8cJ3vv
aPJxtymVjYD00ORlfIzSfimg9Z8WEpcN3coIu5OxvleLAmBFtz7KBXoKf1V0WHwtU6hd20tDzxKa
bH2KkAZ2FCMPoc1ZKUqanZ2K7qS/69HX+XBUZOAJC5f0CdjDXhJruoqOXzJ3A3gZJwzOCNm+jnGp
oLzbjHXWPVRkpm8b4o0WQ/4zfflrZFV+3tG3GXHU0AbamtRS8pj2FY4f3BHiygz9qkvUazuou4Ka
cjM5KKeTmcRyU7150jT2ptpVOxwij3OVOhs7E0GsE9gyR9wcoshszgP99syF4J5m44stIJmq7Q9Q
M35/MUP9oSMbJk16ykva6qxb8alNbaJX+h1eDLhIVCK5tA74aVXTtJfGqCCKxQ8y94pgbg1uxkPz
hkVPIKyl/iyRxs390cqYSfOkfBH2bBwcvYTNbJbTyWwWTKiGTkP8Bhw+J6upa3PyxNFuBGbMaaEM
JgLshkYgFxrLLNt6KfK68B1NhD6WKwIuJ6pXmfpEtgkMoJZL8paPfEQ2cQkbeW35pmkueQrVxTLT
19bmfxtqrX1IkwwCE5c9Mp+X2uYbVxYfiZ6ITkxkM60Bydhu/2p5FsTirLhg9Tmeo/JBpYXCGSU2
Ib9KEGcNdt9NzXKPz9bktCNopAd1pspywHoC25Wln0b9wWThTrxwQcRqZ4o9YLGBR8zO669lTHgL
Wtl31Tbbx0IPgz6dXo0B1WXv9D+aEK0nNKB6LwiiYYpub2MyM0j5bZISRFsn+pCG3W0dtztFYKg0
Dj0dY5Room1uyy/8m/kXTel9r3YK4dMuCpjeJXZDIEyoJHxanQ6dTthIR8Km4Ey2QuzWuJBQ/cur
ObVMN6PQjxiVlDNlhcU5Z0rta4ysd1X/3Y/zF9YzhFtgFG5V93NjqzjjhPShw3fMt3i3qds7NUdB
AWSIe02DyIS+hzL0dwMYs02KTxr3QRMrP73adINOqwlcS7LyCvLnBPnsko5ngukAe/mqRqXDOgdx
LxUr69o9xj6mjydGtuW2fUyNcDrZoQq2wdLHFFBynKgcdwpe8PCQn1olV3e1e4/HBYWhOr30o3aY
G5Wu8Fj/aHsQEXtofT0SjT8OnkahmM/89dE1btqfuQ1EZvzW++TeZbXPIpi7Yt+PUI1YDnQjAHTs
KdTshxrd+C0ij0QpCbMm3Gk7NMpXXfY/jYhcrzy8Zh3cSrP7Glwa+jKlBQ+78rmlKUDem4fvr7Bp
fhg/+pDlYYp7Q4BA511Z1GuxM51Hh+iCIk0fFFPinm9NnHKzLDclVJSt1rPmcxZP/EaKb9UYPtpe
pWKxh4PG3LNfTLeHMv+Au0F6Je6n4L2sjHWnfuQbpZxVcUr7xcr3MRa4kA23mZIeCpVA5zo07qvG
S09lw7ltVNuIf/Jmkh70QEBwrfKsIG6H4U66gQF7duuOJmkb3fs0lTfusClVsLExJfK5uhTwQORu
ShfBbsu6g9A2CPKz/EoRWbFUSJ901Qv9uKL1GpdWwjMaJ3lUdjdho8xVPum1D7+U6AD6qmLtZN71
DTDbPIpPx1m8WUyWRnUDsa7nV9HUeR95c3NLlgeL7lsBk/a07rLziigjOg8ys/m2zRJBE46HAvoj
nFyduZRgdVfxcPGv+2krK+bhUGrPaZeknAfqa4O9xFbTdcePjINr29bWnL3XKIlNVG70tMumGII6
ZCFTDOgg0k09ltWxGpvn3pHzXk+NJOjr/G6EMgZ2DDpn1Hm15+Ih2NjtMnyER7BakDhKOOZYVPrY
VNAdDoy66e566T7mgn+omPNNIbX6rvVaSYb3zuWm70o8WVrgDVzHbnU40eSnzdjG48fQabiIO8Dy
aae9GDbMQtn8khVOLii6KIWKwKudWwEitpWz2fgUrUGIdLAHYsUzZwnaGL7TetqGdt8SX3jK6m7c
YfwNczG88+boGtmsVViW7TJdxv6gZPRjtOGkkT9AkTN+M+ViHuW495pRP1RdRhvGjl7yCfzT5L4U
4SBdK9PvkfzgNDS0u8Qy+m0rimin5CQjVJr727HgaBbty9j24cbEBtl3JtV3mon52Zi/zNE91AYx
2elvx+YEnYv8sxrR1qpOS+2nEGIkpug8GPJHnUGmaDm59OYZHcfZq2H4RGEchEmNi0enbxzP/FwU
JxTiuJM0nm74oe5cdJjXOfhL0Ef20YPyc0Ko+ENbYsYjqYC2l/wDHPOryRFboiMqab7uxtDF1CbN
nz0bnFp3yCjCC+Rkl9OtN0APLDP8Gd/DQGFW8cNhDjod6n5fX6cuy/fQMo5TH96IC0H6Qi8i00ao
Og7HjKbptRDWdz2PV9PsblSp2BbH5yxkBGenAiGo2WVmx9m9VGfgKDc7jU3K2aagc2IcKqs9aiM5
6MX4pEyzdu3gAunwgHdlcihqStzWM771zOg2wm5elbKd6XNl3Az4v+koMytIT7Ubn1uwNHpu77rZ
theNsNg0dqed0rbetplL3zNjzpbkIceZwY+Y68t6j63SEc4kt/JM1dH3y1+5TZxYOBokTivfkdW9
Z2b20dbxzNmv74eK38VMCC8kb31nz82vyKAJmaaLnD4FQTPIeNJLN/JNLMroMIDYWvyb+7rfQXxi
hj2lbfqD3//R+ahl7W0j+gW0aWn6N566UQaWVVb0PTbjY6M73zJvX92peQKFCH09VfDJdwjO8nCU
qkKWA6a2sHfAURVSg20TSjaRB+6mK+aKJb8K6uyExhmjtA8tHFy/EvDEFjRLtMjzWanlW2J3jv1o
Y/5wmoxp73AFiajcF0zcoa28GV3yG3MzQee5GvelCq0N+XtcfwuneSVnim60KG+VudNC7pzM6bgr
e4fC7HE/Fh965sJNH4POTaDUqaYklwHdqVziZ5QJgl2ofTn6N4CmG8Szdx2hpG2FhjUC1OukUuH0
evFptGZtkybxVZYKqZVGcbFRq2WiKvbtZKkBtDmL6mLwO2HvtWGMcBuTFREs1aPOgXFY4/LPzFPN
ojRC0Um6Y4zw2qtaZvj9JNPvuKwW06n2aAiF700qp2nTxaG8ZRG2ZKBNw4s2x96ZzoY/NmSPu1ai
BaMjnmNZ3xsdQRDYVPNnJNuhgOvq0i1H721d7YylUAVc7ieTSnCVkV3w1HuA/o3p3yhBrEZAjJFw
J5hT+6pVZDDIWzur2lkU/W4QSrStMooy2RxKoVG30hNORMKvN4rAjedrUjABhXElAlW2p8gluD1S
iV2AcaR5ShN4uYJcuX/Lxzqo+4YSoI3uFY2ifxDlVwSgV6WEUXqRkmyVSX+32+pmqu2h8PIpaDXq
3bzNbPpBBmKhHEeWcLhvI+NDmufIYNYkJ9ABDvvtwXEoTQuZe+99k5HyTvPLrNwXEJT9SAwcmpaz
waI0jigjxki/IVi5xYN6S4YOtod2lFFe7DTaA3Zh34+6t1B5KEdlRZDiBNdV1vprMybPMCwpR/Gh
stoeoYaw78RsPIVG+mgyp+xcp9tn9bz3pHYKuZMjFvW7EoCMaMogTelGktiZJvVGr0ZjC42SLTei
2JHwYpqCrjla7qSM91Ov7Zy2pSqh2eiRWbCRSn4xx/orTPuvrAGrSOeNVj3mVddx0SD5C8s3Pba/
ktH67voSv359a6i53GN+D142YaxQsWq34w9asgD2UtQ0z5SbUc7PseW8pM54UHXjWMWUqkqrX7Df
Qe5hwtHpuCFajdttLr81UwkqVXLDwBqi98ydVXGHVYePWmAbmH2YhkkOW3akqftgO3Ti8rZ8nUNv
W0+zuY9b7YdHDmtVeT/jbmHEJ/FFGSBSQLQjBaIYL1ZB7mmp0+Au3B8qLm5dWN4wPOphXvVPVU8v
po0Qw5aOfUU4RqBdKB8LhAwbb54uovO2yWyRosQQEJOLgU8KMKu7s9z60bCK97ohq0xRHbz2IaSp
/bNn0l42PGQFlvs0tBoFm7VlygWBxiMBGq75IyOgE7kJ9mKWUb8LtdsqsFQrUkPHRL/ZmkNmKL6B
KT33ToaH5ZYHLvA6i8zamLFAm47UJ6ysh8po7qx6dH2wRpbdhNZtlMq4zzu7CQScnsGF+Ti2Z70D
DY6AU2rlEycHoh7prW6GGgdJeKm6w087gJfnuca61DnSgmduTDTJfW3ed1r3Uqi0wHBFWhTpewVh
d+PZFCUUigNqlQUGxE8qwXZCjSaaA1S/YfOrcrVdV5uXznHwQ5EkQ2bM2RhaOCUNza69DtJsr1qZ
dFcaEDOw3qAcoI8Mm0aR47FoTPmYmkr2yLJ6eb7uKBv0j/gUcdu0Q7wgwzjS/NpSm/0/LzNQGfuA
WMPqtu6CDgAOYZk//x4kHaKUedwdA2tu5CN9mOoRutiTVDHvWHcZxLveVZ56+DNgGZUTYLrjr423
fw9EIx2V/qArx3UcZOvxYayIr1+Ouj6gLTnECCqBrfnL1n2N3bQ+DDsLG5f/3Zcnrq9h6nNbR+Dd
NcF2SWloW9lwM8f+nwfWdg+uKYbTv/ab1AZY6QwAWv87XqtsXCzMCzipfvd3d0602l0Ew2g96Lo/
Lyeip2LrnrXITupVeJ+S6flchRCnSjm0p3XT9spsyYCbg2RMu2evjvKzXtFLFNHQcedo3QcyEPwc
+U3rC2e8DiqT7/rWqfYaP4Ksd1w309xL9wgbzO2fA0fhcCGrkKbZ8rF1jutcpv0Zun6U68lXUBfz
un7SkBDZOIduREOC4UNXFQeW04q/biYoT6+Dp/8oKoW/Q1VvRqU1T+txNN5JK6OuLuuBLAGprxJe
uFtfbVPLn+D0oqrJy4f1wcqrepfVXFpYZcWx39klXhdD0fjryzCaywc+MDnUZDAziy9jimSOYV0B
av09TtZMI+sBsadJoe/a1khutNjjXTmM+T0Q/MIckPIBizpnW0ZJ/5hhqbltcFV4murK9kPUN8/U
XrUfDXb+0tJ947qzhtd4xs/OyS3nTYyW2ORKV/4ya/lNqCxyyVq8un1afI5SIBtMjS8xQ2TP3fJ3
O1JRFGAqIByl36uSiWNW78ORimZTX+hWQcktcKEx7RT6AdHElDs9o+dyH4OFfANEnI12rr7y2nlw
YPh/JEP60xVx/a6yJqB6a7yfOtjtJkvzaZfIiGgUT6seCJPHVzN3mIKWwOV1X5RJJJWzQvHTV9XD
+oIWaQ6TRCiDdXN9oU5oDqVRrlDucKg/42Q0BjYUs+262S4HKB3dDfrRxVHvP59B1nMJfRoczRqq
Mvbn2lF3iqHhQryMWY/vgQnux8rq//yp6wuiCbu9aMC01iHr8UdFheffx+D9ZQWfDUX6Ye4z4iKB
QG+kBRWHrrJSIkFlfOUyU4JWGdMnTAwSv9as9leRK3e6JYcIjPhhdsP4d1VY7xC8vdfB1l0ikFtk
s4OT01XxqrMiSuPs6IO7Y/Hac/0XOri40b8NYf9mlVi5xFaAeoAfaM7mB+FI++do66UfRcP86GlJ
ufPsArudoulPsPvdPanN4Y1Y02ZrVJn6AqMwxTApvq/U7FHMun5nyAKjBcMegCbAArssru44cQCK
ojK7y1g67Q28Fq5ZZub7rsIlJRcAXEU2TNfMMtq9IWAVCBPwvzO14qp1k77H2Sa6ap5u77lQnEuW
IQQomXC5yk4C0sleIu0/GFYaP1CNUNJpjv0Z5Sd8JeyvlnX4pmmj6XEdmlizQlfmf4eOffOvoQYy
50eVjO9931rMvl32BHsqvZB9th9CvE1xW6adse6j4bnvKznEwUBc6FbWKqhfODwUekOychrOgZ7M
w8P6QLys4xvYSezWTW0Zp/UocSNDWnvJ1EZwd0ovG1ef6Kgn1fjnfXFKU9nVw/oECP41k+aHURWd
frj+9630sL1Bp8Rq0D2UpKjAsRwQA6NLeDBwFd5C2hmDdd9QuuED1T0cfRw3wYQYt+5zBmM7TNgz
rVtDHBZ3WJQd1q31QOjTvENKeh50Zo6xPlimFRLczDX0dx98zhoo19aP3X/GgX9sdaztbusu6bkC
S7f6UNZEqI953m5VfYBdQQOl3SmpyW9HHGQcoEZEj6nMGb0svbk53BYgAiw76U1m/p/tpqox4KOP
+2fkuolxPq2m5eHvIdYXSitqbzaQOp7TLjYwQ3PTwkk9rI17oeT8EZyY/5+dkWWrB0Wjxb++cR24
PqwvoEMFDl7ePM8S+njm2cdoWYBWcW3c9fR/blFRQWvBNfAXXcMGkMcq73WJUYU1o8cpOwBHwxHf
Qi+9hyRCeONV9NPX/YXjPWH3oT55S7lbVchilLhjvCjPpcQVyppImw4nUQXr/i5mRTR08hUUx8Gc
aCReNQW6LCwiZ7V4UM6Nw9m0WZ+2E8mlYuyxMreU87qrTjNeXbf/PF33/n299xCu5YXy+1/7181/
7bN0VzsWVRYMLj1Ucq+mc6xP/zyoavOQdHzX2YQvXsSO9aaliA9UmclfgHZflintd8URL62mtUfT
Nsy9q6Vx4BUGrh94wL+YpQZ8hsJD6C7zaaThy1TnySuJl4QaM2HCylCCxpjOLi5b4ZQaW1jhzH9i
vJuqqvieJKaeXaO/RVajwiAtXVbsg3IaXg+61mMrqgLdb9TBiA5hIVhat0i7XL14l572k3xy5RHD
7PIsdGwGE2eGkDB2u6qQ+WuvAqJNSq7tFCRcv+zQ5wBF0L32dSRPWlXnOxWB2LHsouLFnaYjzUjx
rg1GieopDM9F3KePoRn9Xj9u1l1+wWosb05Z9HdhBMowLm9Y/g4YlGBaKdxAYUfmHjvJjxRL0uv6
YIixu1ZmB73WcrE4UFilVxAkr4aemONmHYOWc3kKTRsNnHn+Z/M/h1iHF1K+FkVeHv4eOjegBZtK
3wZdhTRgHOcjvi3e3bolMgRoTo/t/bqZ1rBYoKceB7e5cwAE22NDBwR2mJr4ZaXUr1MPrpoKs/rp
zODWyZg372VevELzGD6JaL521KPfTW8jyRIRCfblvCldZAIbhYX80o72IvQtxQhDxo3MRW5foBNv
0Skv5nKlU+Ewp2tykxAtvV83/76Q5UpBDjI8y5529y15UXpixA0MqS+uHVferpFQfIfRbo6x0Z3W
rfVhHWIt49bNalEXmUNEv6x1HpJRVY7CRddVoFJnld5joqAjvtomy8vrmFoJVT/P6YnWlsUYbquf
LOmV05+36Fru13pk3f4M5ne600iWsGrLeUAwxEH+8xl/3j+ERc2ZxWc0UArOo2yHnd/Cw36MskI8
hsuSI1FruDr/2ec2XbvNaIFB3cESDuWKfl+rrnup9LS+oGV5ZU1sPavIqvAbs+9l42Apm8IndzgR
L+uLFq72W3gg8qBKeIJtb8i9cOC75q0R/UjC0glkjzmCno7oqJB3Ep7TI3UbC/t5zmHZeGWkfO/A
18Jv0VOSGnVrPRccK4Agm11Gy4i3Ms0REMEUeKKbGYwc696wDOtprkMap47OChORHWtzTN0Ns003
66uOAdI5tU54AZ7HYDRJ8jvZ2PWdA2MNCL1OPiqnONUitV5qQzpoKiLsQOYieZUKDYRlgPN/3wmW
2tBUd+MP+CJ/3mkzY/lyavR7sCU67k6VPw85CiUMPJOHNAzxjdLaEogkd/bDZOvnlHsEdJiiA9FO
ywvzW7ufCtW5M/n/BE6WGQ9lTvxdoirO87hYFuHHu6kq0903XThPm2LJYOicSbsCdeY0LnHdWnYJ
GPxXuTz8GdfWZkm2hfLPO9ZX2mkiIXkwQyIIEbeDcQcwErtH2+jiJ2njWZFg9Basm+sDA0zH7h6p
7BcVEMZDfwes+xigmbQD6YAMx9DrTJJp++hsi7y+DvFQBFmRty96kn6uP7Vm/E6sIf5KOVdppk8E
XSzvcbEqOpvLe3KHnkKdms3LbCzwwRB+m+LPe4SXaxvdLf55T2XDS8lycUZS5Z21dvLOQJ7gW4MO
IFGlItpl3Btq0rB5Sawv/fspRbCxVbpkl49V0RFSYKLjI1V30/DtcXkmR32KMGHYWKrLo1h2/H1o
84QAYFivzzNC2qAbSVxvktG4lELPgsRKlVdE8reBs/DLSvp7sxmMV3QLAli8+X+GhkV3W0tXMx7v
pZf8M/RfRzVnlYz1sspoI77rtTB+qGEtn6P+vzaS/l3rbf3PK5r3X6/8+z3Sk8O+qUNIKHPVkyze
qCP3WBT/AKKqGaxPMw1DgGR5kF6Kw6R7U/HtOtfZsl5bnwo8aBUyVf/v3nUbZ/j6NBu0rL1JOQkr
OiMZMfc5UPEJVF45rfsRvtM8XXdqxejii7yMBvTzxGYd1dlaZx3WAc26d326PlSuBVbmdOlG4pzx
z/j1lUmLfnVeHZ8n5vn7iEvjkI805rSiEveh0MT9+owq9KUFTD393T+GkXZwDYD79a3/dyxs03/G
tnj3bvA46LAddqPr+mBh9Ml5VJiBUxV4l7Qd2u/16d8xzQTc8e8x68u2amHW0hMsk0AzjJ4VzN/P
QrQq/enlqa7A+FqfrQ9NxL0LelK8+buv192puv7dzuw526UFPmbrm5E44tT0r+PQrgSkaRqb6coF
I/uvY1A4Ob6YRhV+jUSrhV1f7yX3GBmI+0iNxX2VTw4a8dDYepNe/PcLh7bHwO/vXmkYzhak1diu
b1wfsFYW982hXkauO5oBfphNybFHp1GQNPM6AzdeCUOoNusmUqZy3xg4La2buolkVEGreVk3EzvZ
coPUn6Wn6/dZYT6vu4cE79b/Ie3MlttG0m39Kh2+PuiNeTixqy8IgoNEaqZl6wYhWTLmKRPz058P
cHW5XN3Re0ecjmqFwZkgkMj8/7W+1ZpkyKVTOT1LjVYvSwjnuN6rWOotSZrzPUHZ5qMs5x8v7eVm
dz2kXQ1PiSfR8ZgCuEKsR5ePpeXQBCtLMW4GcpWe9ZBkkn/9tObyaZmGxTs6SePzz0+7vmTGpy0k
gOYGl/5+JaEXXC52bRWhi15g6T/o6AtP/edmI2OcaB4SmvXe9Y55zBnZ1+1cLb/mWl4e1q2paK4Z
KrH45Frgpcx1sQUmyR1st3ErqWcHo3QmpExx4YeACm4qpkJEJ4UW7QcBPmt99I8nOkaMdrpxl1yP
5M5SZHKH3ixiaTHcZ+RfnADIX3fK6D6rOm8/eSOuI8+7a/rsIpebSw+fjchop7dd5j6PrZH6FOKT
03pva6dkYkzZ50hDPd2aROyMg+I+C0xju1Kk4259lq4PlCO7NL3xlNz7PKen9S1dpVdPkF7pAC5v
FaYpjVxRKvt1c8qmrzO5szCsZP0kozBY39Jr6Y1pM8nXXZ/rn01cY1nintvcoOOhqpiLCbI6k5Tt
nIfGoveSanaILtR8nKbcBDf0x92jgobh51PmeZ4YREHsW1xaDQvXSdw/RnHXPxK0ROkwRxwaRmyC
vCFAZphefz5C68LLkBr5eX08qSdyb/QYLddNsbzg0sVdXmt9ziAKy4cp4u09w9q33SRuxxK/PRMA
pPZC4WxVgWR2hh29x/dd3FfvZDgV6ASjJWvAxG07ty5G/yG9WLZ88wylfM9CHfmL3XwxdKsJWsiE
J6qR9rmetYYMJM95SZVmuz60cenz6YPqPsw52XCTmnAlscTwMNdev1nfz8akmPd28xrWSBWVZmQy
pmTWtcRUGVSJ7T4jHDivD21T/WvvqngQdVvjQ1HRWb9DFQ6N77CO+ud3yFhD/fgOVcGcav0OAtfQ
JSmbN+S7/S5sMnOXq9l8QBxQbHXAHpd1sxdZudVjVb+Yrfz93tmLjD9tqpneHGgaFTvczvRJDCX9
rJKTvlUnVdwghh+OjZbJA9hkOKJKkm8duHlfpql/RgJtfnfltcyV+aNtGCaAkKcYynn27IXiRlLP
rDqAC4NRvg5FE+/hZRXg7/KhPlGZIzJq+ddfNjsgz8QMm63POoBHN80w4Y4gBjpsC/sm14wgHJXk
RNvI9XPqrsF6e+PqaIEwOpcnw6qCqh2IjIg6nmF4CcEv3uj+eIHhaDgmqVraEq/nOOrJNNGCLltN
GqHiqcT0485exFogRA+RYLljfch6r9fr1TUNBCj6KQ0qSGC7XETW2aS+ebaXP+tmnA/29Uy45Lq1
3r4+QivoH9H0cSBTlynW9+W5Q0XGUWwVu5jUG38FsON0vdSA/h+TCMGk1NBZrCB0Z5YX23OzR9rp
8Y/b69zxO02XL9A2cJv379DGuYYhf7mPajM8RKCD9m6cl4/ZQJOjVdT+3RhUHwB096pCbdqCcdRu
QKeSgNblyW5sFPlZqNolEtkAUoegrKn0nq2UDJVUc7JTVzcDGSDGBLV/iu5YY2DGLqN7bOXDydBb
+95a/pg6ukWrup/SxF6IYt0ZCeY1/j+0lsLMxFGfmVb8fHwnZbJTW5Zs623r0/oYFf6UdMV+3Vzv
UBPxAbbeuvr5MAcllSOr4hbzpn2fN6G8dXvF//kAyDJMzdLp28+XkYbT7NsZU9/6pPWOrkvGbZbH
IZYLXmi9TWvLkbDrpDium30V2rsyqVFDqGTjeJH17LKkux48RADrppymOIBUox7WTSerLi3trjvM
VOEjDvWdbDvruZ4iDGzegzam5pnWBQj+SP2ODEvdp6JmSbPetv5JklKe8FxhW+ax6lwZu3AW9bHt
y69ogbGee6G+1VQ3fRim0roz9beO2gLGGeIqjmDMsLwud1aiyh5UM1G3Kt2hYL3txx1h/dWYdO16
3QKlaN155dv68PWWxNLUI5PWP79OmlcqqohWCYTT9xhJW/k1wkP14zVYXCDXbuavmF9cX3h0plNa
/9oyACXwXh9/boXhj611rBqhXPy8r/9l64/nrYPcH49cn0fPaXjUB3rVywD4xyN/vN9y3wLc+TfP
88YI9WM0HKNhys44G7OzlYUPXTH1B3As2fnn7eu/ftzWjDTMBpQNPPznzaVgpN+s23Luv+URwnzy
Gc5hYVXn9V/rH9lMMFX0vCNA7J93hJqajH/aNp3kUKlRcZUO5FD+eJmfr9BLZQq0dGH3La+//llf
i0lBv/n0t//6x39/G/9v9FHdVfkUVeXfcCveVfC05G+fbO3T3+ofNx/ff/vkoG70bM90dUNVMZFa
ms39314fkjLi0dr/KdU2DtOx9r6pqW7ZL2M44ldYll79VjSterHQdV8mDGj8e12sURfzxlvdznCK
I734Gi5T5niZRhfLhBqb2ZNH6e8qW+fapd73XGCQ164PWf+4ReP6pUDv22yUZPCYqBASkO+iNDNv
xGwZP/4Us3ZjMrRe0RtmX0NLMm9Q5dd7RYu6zc/HrXfQcyNAs0pAJtcJRVGrPDSlO5ytshjP67+M
P/61PAJySsk0Dt1pzNLkHOrasU266r5OkNKG5vSnLa9Uj1bsTbv/vOct76973jEN2zZdzzJcRzdc
99c9n1gTOr4ocd4FMa5nWy+qm6FT8xvSLZZ/496W9DeWW5rAmkgmQ7Yxgg5Z/vx+cyo8sIGNDM8K
zc1tYaoWwJtR3nuJI0AocNsY2hZyUrWPcfX9c7vuxLcmFx3pM/HnBrn+bUI3/LOqf86ztrsYmKYe
MrTc661u16ZnLcRiuG7mGk2V0VCA5y/PsfAeBFEuBeb9zvqM1iL3Z6fMr9d7yyr70+uP9Z9eXzHU
49AJjJahRuppGLbAOmR/pvr8n3e0Z/zLjrY1lePcMV0Ny5dp/rqjO7d0mbBG5QcVkQFeDPtv3cNR
4bFTLVAWGPug5a37+OfdQwUWVZbl1Y/HxbLDKQxH9Co2Z3GirIMfNuOAK+ypIzRzubF3F/3w+s8w
NJd/Ovrvj6ot+6NvmHc1Ue0dYVYZQe+282vbbiZJPXwmIGanFnp37ArTfbJC7W69v2CVQ8Vcr3Fy
hvaNAG/sy96dX0OZPY3UmJ8YA/7ygjnygwfVMxAa+mMOt3S2xrveceJTN9TndQtI4HT3++39HTnP
EPj6ugw3vQH5EZmLsQ3Nnw/hqa1Z/niqrphiOzM/OVQpKo8YdAgI+2R8UMPmaRo1jYC3nlqS2y7f
JVK+OE4wdZb6VYX+f0AsZP/YtKfkpsTD+mi4hAQllVUQmMqz/92rLk8XBiyE9dD4r1+GP7kOh9+q
ehJJFLd/2fzH/qO6eS0+5H8vz/rjUb8+5x9PVcF///Eh5+SbqCRKgr8+6pfX5d1//3Tb1/b1l42g
bJN2uu8+xPTwIbu8/ecwvjzyf3vn3z7WV3ma6o/fPr3Cz6LMSjhr8q399Ptdy7Cvea6p/uksWt7h
97uXffHbp/NrUn78m2d8vMr2t0+Kbf/dM2yLyi7XBNcAsvHpb8PHepej/V11VU40WtU6GmmDC04J
/iz+7ZPp/N20GOpcx1N119BVTlSJU2e5y/g7lhjHUh1V81RT95xP//z2v1/Efvxs//6itl60fl7U
LNN1HM9QeSHPNdAw2H8541snVZV2VOZDR0EBjz5rXhqDW5Vkh2/alXjpnpQjKFwMDEckCX/aUf/m
iqr9ekVd3tzVbMtyNc/j21jaX968oord2Ko3Hwjm3dAkmtvrfGDtsbORvQMwa8i9+ICG9P/5ttZf
RjkTxoagw38QXzoia4rbTtkHHdhwMBLy2qqBHv0Pb7lcoH7dy79+0b9MHTLbEyEAyfnQGn433yPi
S8DfhhsiP9r083/+eqZj/MvbuZqGhdPRdQZzjc7er1+QpWiNRYogLvwt4VVsO3tGqdsRiTGOYbc5
JzKLA6NabAweXujJyAh2KoaMQdgCYqhnZ6co5yCFhLnjyCWlZiJXdoC+jDamIHzHRaJuSBW8oaM+
hw4AvQoryG5i+dOl5nvfeBvMrLTbB6c8EM5hbIVRtJhk2MOAo4I4HVhGN/q2SIezaWvw5maZbi0U
x1u7cXc9/9tK9Ri3lXqE3/LQRYvxHfPEOE5RwIwGO5pd3IRoOq/CSmxLU2DRxDumJOPFcGnRK5Pz
iJM7fDx3iT5irEwOA6BSiscqckfITaQ8aQdbvKK/4sgzXuMJm0dVThdLtVEMd62Pfe5K2lRENUOe
yYv2dcu6KuPuOOjtN6PybvRwRn9cGh9W0RE22rwYen8ZCCOQUp4VNFiTjmTYadmzM+tFX9ohhgLh
A+7EgSLHyJ8Js8ntty6RtY+AZ4QuitoT6usF2Q1i7lq8qBH1/xjFTpkoO5BXyMjoPCE2h7NqVIcm
+0bUyYexqEQHg19ChzFo67yUjnYKsErha+V8X2nVvh4QOgvwewG77aA005dSwRiRFbBhZ3tL6VMr
6LqUiTZucBMFplm9YPVCPJcFTjd9ZPN4iW1ja0W4G8R4AZQW+zlpfX1pj5TG5w/DKC5R/V4W8pWk
lnw7uS4coxTLIk45mKlF4Az1y2KYUBx7p5euuTPs/mLVxYc6VMSHUC9aXqcwxos6WbdTdWc3oIQy
7Av4Un3Csdyt21b4LeKHyGK4qsW4hc3AQ6oqMFHNzgR4kmsC66xTaFkU9phtcgN7SyHZa26NmtVW
v0ud73gcXfyxRWV+YPDQ99B0fBNHFoGGd/j1caOkyXegVLyIxBQTK/DmYID6hTEjac/Fl9RYWuqV
fPcquqBK7KD/z7KrIuPRymx8qDm5fHnEMafPto8fBYwrCv3G5YM0JnKBuZwxxvZMTFlSnHNYNY2N
XD1u+MyOLO89TTyYM4dJrmknoEOR3yteHrD0oumqxER9qEGpayYkW46fJiNWmOoGXmt1m4Tg5OIM
jeI08YS+2a8/tOcy6DThq+u5d7xWBPGeMT5kZww6JWDwpbx7u0XjcY5q/X5yYLgth28J1A5VcfVN
S20gGG5+H01puukjUnVbk4w/EeZMoPh2ZPwhmJ4zSWd2BkpoZ8fluBmn8ikroF2QQugbefuCBBVX
vNIHVQXqxnQ8CvuemOhGUEwYAcxQJvnIlcUJF6uHHtkwpy9KNyc9duo8YJjFNp2Ju6QcNZql8oyh
9KKUMI7Tjt23HnkqVB3GXbBWUf1CJZkjIcFLkaZUNUQYsVbgNKkcBHzOXiX1x4Pfu4BqHUhxenro
rWrT6TXdaeybzEA5OzNgqEJRPyjcs8hOb4BdgUZY0FXLH3rRFCkBF3WmEOjqhkvvsI+lJV4AjIit
43X3YgITlXrT3i0jsFJKTCDc57AXeoBoE811C+UYwzzaQ5pkWpTP27AjqITDCUQvCGidwSxqk61T
J5fc+CwaHRu9W+PKLqg2VeTn2JyQMWrwqZqQg9aY6qj/BoR57OaSIX/9PTPVn8gj96eiPXdUyDZd
jv68CPlSXoPvlzdJI/OjlQxU/cQvQhhYhX1zW+rhg1uzKxCLXcxZ/xD5wFjswXsx7IcYY43NB2tH
biw9FLBmci967FmivCh6JnYimZKNhzB6ef44tzvLqZ49fbiA0L4Ir5BbJbxVbQ5n6gBoR9Lxwsx4
FznJY4fVh0GVg3EwP1BRIYAfljFGFC8isS74QvqophIgjI8qnS764oZhLIN9b9wPZn6vqQWa0ua7
RwIevkT8oMt5bPKLziO7C9z9zuyrbqO6xeRbTRH5oTPtTaUg70aeO5VdUdBR9Lv0xEpjAEzMgTIq
jEEQudmtOPutLK2pexBynHD9IehoPItc4arpRbThhP6ROApjZ5o85e0tUS7N3H6essNIRBRHP18N
Vwt0AWU6Sk+8LLtkarjE6GaPBpOzqcjyyc/6ef2CmoLooekwWi0HvFW3Lw1289Jz6j0sEcl7QtTm
Osp6Ye9gteWKDF1Xj+m484N7IaQiVRb3jilpd9QvsRF9ERnLvMQx97YzZ6eJy3jnyEDzknDvjTFZ
WrpBmyV/mzWbPtkyqlkhPvwBp/9GE3OzyedFfDhQjR4GvxqGDKmqmA4ITNBF1yGJlY68pxvW+5VH
wpQr8DHFFuySklMoFgDhhuJelJwU+jjcmVV808EUakoKKAPouXy58sVtfoZ/fg+VsQusKn7kGn3N
TxiSF0A4U6ZHvjtc6tEhnsrSqTGnVekDMvneRuUe6qS+jQu13mqlCuGbr9DGSbWNrTpQkDz4Cmfs
lZuUhW+304WWi5+C2wwYZZV9XRc4nhKAa8kU7iZ5LYanOSoC1cluIejio7WbGXuu+0U0jsHY4cHe
t/DfwG8ulvx0h4WX30Yyx6vFS3FRfZfWHNSFeZemOilY7XjK+H/V4pufwvZQ673+TEba1rWKfd4z
rQnTpU3Zdte4qzhKoa6VhX4CGQFkvkOhniQU8gfrq+1wKAPW5a1G/WXAHSphM5Qx2NpKzN2R/kxQ
DZF3O4vxPp5jhTHWfB1DaPFZHiFpHiRFefyvG9fgS8UQX3dmbqM09LKnfsZ+AhAq9LM8fyP1g6a4
PXOtAPy/iZdmxxQLHRw4Be6qMDbjHJlXUucT9UN7RFZkEOhAlHwEXc8O38wpz3wyOl6wAjHXUSb2
BmXHBIsvggx/LAYXNbT+oADrFF7rAq+BdSxra1Mq4w57FfqyIcLpJmiSqITdHFh4n/S5uTUGu7yW
M11GhcGnH3VSD+Y0qE1/tHr14GLt3tlava3LBL+bY0D9liGWQw17lDZbyaF3h2+zU5OMYQiw9MAL
esv1p7Z/YtFOXhasMq4OFQeR6lK4c5HocE2nYaQEs3xntBuu7X48RcasBe1IkxPd5lOqYZ5MLNz8
DRegHx8iaWJILNbBnG51ZT5h13nRFrJFow54LA2K81qMkhi2vcTK7+l+lUS7VFGfFaDKftLWB/Ca
6mGm5QYfvIZpVMYbPW3FvmIRCtDOfJqM5AG4e7F1wGfCxDLLLWVqwhzIOd1qFdOfmprGfhxdCGQG
80DjSnDtTYlSPyZpXAeWcxwr5y10TYuoxUKnZ7zV5vEdu7UODF2rz0maHxmAmRS0IYayFgw1NjgV
4n31UC65F0ojv0lOzaCq35OCAyLu42+A3oDkzUS9pLmK6z6ctx4zXtr3bRiM9Tazxnd4TfgQITox
0cKIqs+IbpYhF7wh5iSDD78eUQwUCRRfzpeQQomNN34koUugCWP0iKaTNtT2Ru/KEuIFbWv2hLGs
JDREzVMOWCJMTqMS3uXWe5TzY0u7AsJQltTC5zwwO440Oc4BftckmFwiqowkecvaPg9AwrACSYsN
VWQl8CyQMyxumdm4QOzCssVjjhZj50SSK71GvVLR1UsC8A0lWob6iCaFB79uD0n4tSh6WgagR1zR
3xXJxDBAyQfdHAkCpbtLMQmxtGq/j4IL8TBmb6yKgGQsrb+6MZkLF8S5Gh1itTriik6wAYdxum2N
umTpYwEg0T9bOo7iFscHaHYSLDRka0lGoygGmpgAjyFuPHuoVUCGaR8+ZVUX7zFWUE0GXbvRZVPt
+pTxqNXBuALnd4s+hRllnMwke4vLoeTadkSvV/hdrhN/YJpwOa33jgWr7zS5hxRSb0lv56JvOkSi
AYQ3ZwBvFlPbGhzapoGhtlpFYEU3R9uScAthHvtq1j3ndv/g1I7caGjzuATBpXEFR4EetvcCnlbv
aEMQO+kNPe/veODCwKrxYFdTesGlGO8UfRhoIWc3Vpnv9BwKXeJCcdT0vrmWTC1opyvwHVlsZmnA
nNKGSyA1dIQdiw2DQ9qG8c5KAc9FIveRQyKQGHvsTe6XNtNw9JnKY1I7D3oN7DJTCrnPDZAwpFXu
TGirfQTpB2E7k9iplvswPXgEZZ8NK3wM8UpY1oPMKkFOSRZvy/4qTbE5qhUeQfAWEMvQJRDstbXm
toTHM785M84VdOe7wevNIPLATMYTIYFjvzfMZ88d2tcx9x5tY2qPzKxAzIw2yJUwtrcpGZw+R9yJ
iXCx70fOa2/wbuGAsCKnZBB3IHBtKUqIxq67a1X9ydLNW8Ud30yR02nUdH7f6CYdvOFYEk8f5vaw
L+rxzbUsj0GR80yTahUMIa3D0ZXxlr3L4d4iBABgvXVMKrLtULCig74OJYCgElO2p5F2ZIATczjY
GCHmAkKsPs3estrk8PRI3xgjsRscSwHOtRxpualuNUvdG40e8N67IWbFKDSPeA1GS4I9EHoninFF
UMRxVpjrxw22uMV8SRgQFYhD6aqWbzvUHggQfyizQOkhHCmp47elOmM9zK4rSsItUQgbz572OrE7
Dszx7VLDJnNkR7I2RqPS+FrijRRan131Rf7mAOMb0iCjJKrOVyazmk1tNa+VqbAuGLWrTDOvGjU8
dTruSnfc4z53qJEU98gPPjI04yaXYB9/WE3nFaU1ycnxjnohDtXyqwqvCXundpyq+r5KlNc6gg/L
PBvID2infgLq02tc05jmoHL0Htq4l9tbrcLLZwjxDnIdqH8NJQlxe7l3kmY3Z06zrZZkYgJsOouV
bNhiidKr7C01IrlRS3PwJ5NeNG/zSI7vfMjm6RDCz3HJV7Q7QzuFjgv3RsXf/1lBR7WfbSvehVpx
owO5OyRYWeOwzYOihL+oNFggEgTVdfdRyPqhL+JHpww/l2lEQjVp8hs3LsmIyRlUHeXaUC0cXrEp
jolVPdetpW/z0q52oAF16lEk3hPf4CFwFpk7X9ez4ecRn4C9exqFcS8T82zYAr01MQD7tMaDmhvj
0TT5NDkxlSaeSEr986GK0jMRzMk25WdjVmvcYYnmU0YTJGdSNDD1mXvCkhxSARCN5M1FLamfjCQn
hGM67zKJKSaqiztbmozMVJOCqWZ5R6Pa23ZM7EHAMQhC/Qjspr9rjVFQHWIQ71T7M+CrdvGH+4Xo
hI9Mw742XPWY3OEt6w+I3sdNkXbf7XghP+wdYJtLqljq6zJijuSQtgHhB7R8nu5ZHPW+2mjhVR6O
7Qa3UF5k5cGuMCpRfb7UU+LtlvVdZjUimJpnnQoGHqXYX4JRiCnEzIaqyzdjvkFTIxXhdIynPD7l
KdOfyUTYqeoPOagqh+7g1pxm8jiL6SZDxsWA0ulMVghqcDIM0Ja57TSt9AcpYR7CXbZiMkNR4WE1
i8kRQ4B9HlvS48okxhxISfAw0UjeTVo1HhSYWZ7BVpXXxnOXEoHbDODkFKyTpjljlMkw+6UzmDO1
Vo69lT44kVIcYeHeG41hXKMVwyvGUJ+pzpUaAu0dU8k5lzJjdUIN4jOVXyNCZtQokUXPe4RrPEMK
leJpkMSzO7GzNQixI49lus61AZ0/PWNOZ+88FLM4dkN+7HX9Noc6ej3OBKFFzbCvC66uC7lA9DEF
p+aaAYeF/XKttjs6gAPLtDRm1eR5XLCthTsyhfA9Mgc8/DA3z9Vc7IvOZK4ZM7KPM0t4TXS9r9su
MzknvPPwkxSDJH5a5USq9fwksPqTqTLdjsOANg4Xha0jPoBji6oXo2EFbuDYDOu4mF765cN7GpVi
XO9bKWC6YR6EjqwTSSZMSq2N9RxWsxHoIxxEW7zXhfI1zzjOZDbmV3PGVQGKXABcbkcbRBw1ybRC
q6Ask5ISZZO5HbwEoZCT4uNn7NWgXO9k6X12LalsLJN9WmZSBhaW9MIF7jaaV3Tmrm2ruI8VqobS
44o5QPfx22ybUmljzxDBYDucPhmMtwmMUuVJKEiqYi94yt0EonNrLsdX2xmLvNYlGYD48WDgyMkV
RbJ8+2bTuLsqLP2zF1G/zWEDAhfaZiJiafTVFtpwAkuck/U+CnGsiNW6ageKj+WMcWTS8u+lbfd+
thKhLablYde2AWpToOkJ8W5UfN+trqEomPPJIG+ec0O5xXSys8fxVJYQJjHcZXdmrbyV4J/hYG51
tX71hNpvBpIeDlyKtKvoxYahj7puD5cUELwEIhlXsbe30ggCaE9TwcH/koDHRm4Df7c4VJJjjq/C
LKsb7hOjPCkmCwhv1iwImNl7OTK+w9lM9+WlmsegcGqgW5ZKbhEWGr8ZmbFlobsZiQjwDciWvnSK
ExkFlOcsjj8XQKHlNMYm1cHiOmXvbhODBAx6x3Ewh0R4OKIokSpQCfJIulCbaKBKC1hoeWW1hQTl
Tm0wNuxenZySAamRNxX3yfQ6A8LaU0U52woqmVjzGE1ycgU8opdKIIBy1jZQUJCwOEsREITUphqa
20F3YbwP8LyLoboMrUmyDA1gHN1cJdD/MrcGmSY0+3ZQKEAjBsoBOhKQ86S8Wwg355mQviKfAXzE
oBOmZNfWBj5NxdxZfbxr6prUlOa1sY4TOjFqpCzJpRW+gf/ckWJ5w+SKYAURzB5oCegI2KwWmeNo
XNu53BBQPEOi0YjzoIzdSFSGnO8D38KtxGsmYGGlOCOQ5SDXkEEl+ndPp6ScaPmNncGPyyIm7qmc
guphtE+GPSmU+Ee8wwjQt6XDNa8V4a625QmKO6DKTntSapURXkbbfllkxAoYfiu+j8r4aAnyWfA5
V8yljeeQ7GuzaV5dneDdsVPumaG+1noK13V6TiP3RJ/gXmoMdnjm6sQhsFEXryOaFX+oK/Ls+Wpw
t14pDGJ3MJ5mxXwaspyst+Gs0HPcZAYo0aiGR8IR/wrt/NFUyq+m4IZMEdee7HDlWQpzLQ9DtwJL
oY7BWnKxzGZLCWh0kxqnfWkbzD514p0AjDGVN8jlVmDStWIxThv8mT4TNPKCtprdguCOriarxMyk
4FkxkgMK8hsiKSwi0jGcMi7QAr8SKAZz1ldqCELQbFLJOmaAjzXG594LA41lbU5/aFtgSvct84FQ
JO/RCNuVkc86kcCbENjuKMkzEOD6Wos2i50K2+9bMpDFceKU9L0w7PeqKtzN4EJzqdN0uK/65uA4
44uehlsW2reS+lJA2DeQUjJhWUjC+bAOZVhQa0KIm8lqPk/SeZ4t+4tq9wmOW6ZOcUx0h1negIfr
uUYLg3QVVu5q1DHpJF0Qrg8VKBu7xLrIywG0alAZOP7TXawkb6C5xhtpMewnCjjUAvJFarL2g/4j
t63j1JvQqx613nBRy1PRm8gmw4E41UddBzxkh613PxR7tfgYeu+tdI07BZ87+H9COXpGi3bJeHGf
FDHyfvgDN7k30UqOcPQxMZqpTAOJHBKOeiOdqCkvC9vWOFihQOLHaZUbJFQ4xb1LFh658gyQY0zu
M0p63+uYljia8wRo9UE0HQVUXMXbiZjFZcLSNJSItKHPry3lXpapQIfs3CGgrU4DHYd7m/gbQ/1c
DFqykwJojjUmz2nXRFeKtmC8JgOovxpfV/TqNqqwL1YzmIfcvKMskOwx0WDfZO6ykAKbpgasXGQP
0CWbG8Byx6rNEfnIKN2b2j51Z+WcVcZTPI3vUmnoDVH0v2ayJ65xvPnKWHhbuOOo3ljNd+NMvoCs
uOhG/BB6aDNSsc9cp/IoAIonYV0KJYmOhmlFB+W5EdsJE8FxFi5AOOpXzTJPXa+FkcILpPoDCgCu
BqN9E1lcsuHe3RgKBWBYZkqQWxCC3XBL0Ja7VWrnyVrCRki2jvkRvV0SSnqjI21ElR9vHehRLICI
xVjeWjXJcXHyth66CkhM80aF+4+md5mBxpT9BuV7rplMhAzvpBbunaqRG1xk/U0yR1hoZUs7MOw2
dt2/mKNz4/YqBYXlPGe98t0Q/O56+iYSuMV5U3/vojhwQ17Wk7AU07pCeDPF+/VoIE3iyVs+Y7VM
txp4C61L6aKplhkRdcQmJROyKhcRDoz8qvV8u6bdi3DjMCbVIk/kahantdymxrzrNNf2E83S8TJ6
rx5sqqskNIM6dydor8wAUgealKp1y0CUknFlUu/I+/C+Mx8NCotXTgUavsoDhh+A6jlWAqrDsa+6
gQdci0MDchbFSpbsyvcUO8CVhrJ3W5YEwzkO56BRzMxP+JA66w19Bn3TKvgnG5ZPrL2YOarE2o7q
dzA8+DxiiIu9c6W19vssY+/KkJG6QRUAn85px5v1X53stS0HqkZDf0x2XoiGHbkXKZNMBRKVS0Qb
9cMBpBIIAGbHfm24JZis+mK1WXbUsoMDrEDhnE3bAp9+LMlbHafqakJQ7Ufas56EBJKI/ErrFc7k
mDKF7qnaba0aYPCHPsIUAU4gjVj1cH2EPzjeWa7qULAgQ65V84/c5Coz2gImMtNHMgLzL01q7IXq
7Y0cQk8GP2eGhbsLk7uYyswumtP3UnVokxILgtDG2Jqgh60e3orOx/fr4mUijo9Sds6s0TmTEDjP
nbdR7BY7iUceWTP3pFckzXOZhVSjWEyRgokDg/ii9MvEJ+ecRAxuCdZ2dQTuCX8tsQjVqSLhhLq+
sfii62TvVPa3gQa8peecs3UCBsqNdiUYwq9O1dwNywVttm6NWqhc8NJoA22iD2iDAcpKpu9d21+n
LeJOdBF3PeuIjZXIr2XZ7Cn9v4d1clZa3Oe5oVJ6i5egBY++RhLNrA6j8DlqFeXF6XeOQWpEOj8B
Huk2oyM/QIaNW2L+XJN6b9064IgMSi1m2jNBprW6NRGk71rHetET8qnJ6SH5BSLYkoVzq5FqRdQ2
TaSil8emzm6KutFR+wNXhUK8qwwaWFrYvypDCaCwoxTrQVD8f4Sdx5Lb2LZt/+X2EQFvuiBIgqBJ
MplM10GkhfceX/8GdF/cqMpSSI2jyCOVRIDY2GatOeegrnXLp7LYDZG8ktmxrmCuKCvMejWbRNHz
Cffh8fQnI5liV1NIAWF3s1TBx/6glmq47gZYT6p/kzmelT1ha3C4HyS19h0WPhBR+aTi81d3RZ2f
6I57vi4G1NZiywOScZwkVEQklLyl6Odt8iek7cBodFIG7wb8ygwPvq+3mUDzU82Tg5JM3zINEafr
JxDd1Ja2apI/5yHNTkseKQ7R5d+E46b39WEvVxZ+KMzlutayO5LlLcQKBt88YzPWi5SOLUkrsdCJ
qE2imEGzaCfI/Ydgx7kxH66lOBWOrrGEsrGxVsRw7kzc8PeGug67St92hXUeZAqdAIM4hJu6mwtK
smnjHn/4IHnlnJkrKq5rov8ppnAeCirN3EipcVcapCPsYytsvF+/FKziniLlobxGafB/P8oiA0xq
1FakPqzqmypvTv/7V+kf8ke//tuqrWfl+de/EIkPsU+4GmIFThawv1u1J52f50g9nn82ztoIrIh/
E4NSIx7g+EAKUH2XkqhAkw3mICcb7Ga9bKFAma2LxRuwUkrwXGNYWq5kbRIBQt4YB3dWWAtv9/pc
1KQCW/5pMhgsufyeQxpMLvgEpF3UEp5XTktE57BPQJ+cuYfIE0skurG2Nsyow5nVW3eiTBiqZYKO
DuTokkd0j9MOvmsNVUxjHstE1UDYBkwMIld9lVjQZ1O4+uSYJbBIScve5Rr2vLgsXxJgWVQShpc4
k0hG9vujqIc9EWoqnmcOWuxrlGNQE1MypTxDJZpvY0naH319aBRdlOyzbNxi8w2crMw4vGRaf6wK
8IdROZIOx1lPZsuUxfkmspQ9YUbAP6PkPsNpsxGwTYwywoyFCD6j+2JuHnmCWffUFv5BT8rrlJB/
KMntWa+heg36gOakqffUpAi0mPslh6jXPAEjKEeqRN0p6P5Wmgj/LZQKJoR2lRjFN6VFNula+mQV
EPoiYzNofsnj9eqgo1Ja2YVEmH62vOkq8jxLGaN76EenfjAMPMUJ7vCgsTy6+LtKpLs8yJgbcTzQ
sAdRlWW03EXgOfrEKmwhBRsiYosMQ2mgFbCDCpr2pIgySZGzVS9lNGvb0Faj+qB1N1Q60K3naRNG
crmjABjdhaLlArFsOZF6cM2+ptxMnhBUADaQPBKYRkLM0X5EId3mClPrighNrqUnD1235G4DZCO1
UWsBbsI22TUhra8ygSvl6/JiKxycpCSNJ1SMTRma92U5UJko6eJWE63peJEh9aEW79VRIyyl1r1J
BoUXNcO3HBPRWWSwEejdGXPxHSvIv4fpowsrZEWRetAMbU/vzaEwRDFSIvSZytITsjxycYh7ZRBr
JxVYNzvotIYlP6tX/WwKUXchtp5jd0DBEioMoYtz7jQYcRxdGoxdnuk0sLNsndLd8mr0qLwqvXH0
4YxtNSOlaMaB3K3bzNzHlIt2YSNYXt/71o64wNAbNG6D4Z/tAktX9gXMbM4glnzQSSPYEkKrHGO/
NDeJ0hPV6NNhj8NjQ3D7CT2UvK7lWDwbEp53oF65C4LHQOFSm05bNMG9RB3S0SStv6cCC71N0IR7
ZTAdsv+jlRkQituqtNZroY0eKlVQV0JdiQ+dVU3kwxnZDclOvaqMgg1wCE7MolG+k3wOVCpv2ErP
/fpx4BizyuKkBgIKEEbTovIxgNq9GsWOjJmKJlI5kpImmSYogIG+sFiXcFCHJn5sln9UBtz9SC0U
0ZyUBI/+RH+pXZJgxxwRQRpb5o2JiYJ8Uxo35FXFSurV+uwn1jqaCpkKN/IoctNY65b/C49cPml+
Ia7H6LlLdR1UEL113xJoLVbCOYw1bRfpzUDci9qf2pbwoiEvlQNxxrBF+P22Gtp1aZGQKqeGdmyk
dl/Hhit1uvnYJuatHdBF5vN7Og6R0y1E4RKE0Tozg5d4brHZE+AExLABUTuSW6vnGGsLggnXTZdR
W+95EMJYSA5atw/6lcSxEeZKmVpXgSfRG61FaTrK7EsojCTKOmmzN6KLD6IoFedYj4ftXJ4GEm22
aZUY55krFmKdDL3Ys+Iqvc80pmM6wBm1V4v5rM/RRXH9flIb+2QAKiI1dATVEqWEmmuLYIdY5iIk
KgpYD1mTOroAoye3vqd7Mvimh2hHcfK6u2+DeN/WBYCfZqBboyXnOopcbBKxh/kHnsDMJN/39JNH
JT34hTkAF/L8ytDXFPbZ2bGdYhFoX3OxmF2abM06m+pPwtopuCUneZm1g7RcUlo7okfyjPMRgU2R
v5xr6ZIsuAuNyZ1JJO8bcvFYGnQgifeyvp0DhFgIwUoEAjJVnlCx1qgodZvkMTbsaQ/oyDBnPJq6
fozZbHJosjamMnV7SR1UO6cETAwQXJas3zd1TbCUbxab0ozkHRPC6DL8NC7sTujHChHrvBl6LLWj
Qbwe4WpIQYyZXVoaam6n65zpR2LMJ/YhhAJycohpLKrxrdGl6hxMhH4pFMWYtuctYROTx1FIDqLH
ee7n+4AywsGo0LbkiugfMaOHK3wPOJtEy0MStyJ/Dpp7mDKVBPUq6UCwTSM1AW5y3qVhO5+NWYJv
Px/BWCVExumbaejUQxr17PMMw/TUnriCDoj44gffEtm/nMvkO7qCCFUV5UmIoaql9S1EyMzImu70
kmb5qIFwF2Zm3LABL98wa7lpAD97JPO16Or4IPoNRYEYwsZoDXcILUDScgoRIXGw9sPH1EHyiouF
d6Q/MonQKgmaWsIv1WFPaoqylY07jOkFtlAaNl0pZ54Q9pDTQ3DOyMt25tQPGLuK6sDO7BTMfr/p
GG+01pOVIobFA8c6CbUR2I/RGr12VMnkqvtmW6rdmnZst+FkknqaIdRrgkOOAGVfBNFC9k7JeDt1
1Rn3C0tDLakua+izLHMMChVzKf64tVGfLFkQV2qTxpu8MtOtn4AGtHzEVa0eeOBbWDzL+tIonIB7
NgRO1g3UUPNQceZxpBfriwd2NhODsT8YRrshc7Lej41+9+vgyDdp15kuAEyZXYOkasoFKAh6jSzn
QL8Iei2DUdHSdcf9bFLZOGoGctw073WiEzhHV6KMMlwITnMm43CeOV4IypThA1Ip6/gWVULEeKsh
Qzfex/EjSUupl8z5ThdlfU++wGGKtdZV4/isFRNVkpSoSKVSidOJBs5CbZBKMEQ6CTIK/UF4RxRC
l9/79Uu//OTPFrI0rZ4oVgMRcjLdUNxab9xAM8Q9MjYTbFcdb1S/ynbKOIn7aPmDXz/JmICd3NKW
injrO+bRrDfqpW+3QJuAJqBU0L2IhGaa1xcCx5C7P5BhvYsc6Zw/m6/9h0UCEqG8T2SXCxR+12yr
1EeOC+qlYiCo6+FiTkf/jcCUdrg01dZCSyjYS1mFkHR1E1q29BL0m3Ibu6Kbbsnq+eA37oqrzl9F
Rk9wlFTY2aN8iZrT/GLE2KxWiOy0c07MM+Xrm3GINvMRyLLgPtagLGKK3PZ8lxFU9UCLUHw3dqxS
ykq5Ju+6sVELZ4ZjsyVyM3Hyz/IBC5VVHY2SLERHvwSPauY21XtfHpkQSEdWWEdoZRLA3aynFAez
0wUbQuY7oi2pJsL1o2DnWOY2glVMHFp88NMtUhj5vnovRLtzs/RoGg+C8MGtI87bKDfY1Uh7qDEN
n9UOYQmU1fANtuFIZhLpi6vSK7dV8pBd2XWr+W6S1iJyReaOCx6Sbpc/xo/CK1ICSknYHtbkcWhr
5VF9T+W9LNrKuJrDr/ao3CwvZqi6MDpUww1oJtr9vjqgb0srO37t37LeVi6hY565uWmlfozb4akk
Kuc5fOgeiVtQVkhtj8DZgVlOV1Y1JERbTpyY5XW7P6mGXa7A2NCrzW9i4aAmER5iwYZuRwBx3zp+
e5rvCPqLD8TYwKHBXYPTJdVWEJAbb74OLvaXYkOzRwC3vir2BBDybCYPpt+jdKc9gMtT9UsHGB2F
71H1QHH1nTfSh7iKF+MBlorMwBF2IuO6cp47D2/ATG0YlOAh25tHCsccJB/iXTouIyDgxDG5wRMN
OwhFX/WxehEuowc2Wtlmu3mt7m8IJ9fhMeNmnqJmhaCGavJHw5b3rXao/Z0g2FDutzWnwuZwB3Km
fcUO8cQEnCm7olxL0XZQCfJckbenn6xdiPi6WRm7KbNFZRffTEB1nGRHz6DIzKvqdA/VJj9xDkdL
MK0E0Qsf00VX7fBEGlosMKMPsh17wXW8AXk9adtoZ9zq/KxFOx0cbOA8SRf57O/YmwKHz5+wECZf
9T6DrWQ3FEuorW4CGNQoQV/AbjzXe58y4FO3UR3hHrp2jo7Nbt0w3KAmCU/jW+rVR+Ncbt/GcNUc
lG0J+MKuHNMZn5JXDCFX44LGpXgG7EctOlirCalc69Bctd/xN75QxBMNVt61chKVc+tKkJvt4ZWp
THmnz7cI6lGAb6l+k9+inDC6iyg13fxqvYMCq16Lm7CiZVJu1Yd2TxZ2BX3mvXkVE8JeVtYa3NtO
7FaoQK0VFLPnamdeJaK4P8g4deptd5ddF0cPUlwCtd3kmg6u8ECtKG55pJSDxAd1I380z/GbT5tq
bWy1ywxz9qlMHfPKOXH+lqAepG52EK/KxbqE8Y4ymL8DQiic+IY4rMdeQubMu6A67ZbtRr6mTaR7
oVfc6c/Dxnj1D/U+2OZu+d1sQn8Vv1dLp8m2sr1B94R/3C5Vm3Auv3Dp0+074z69pNS6Nr1gpzfq
9s+iskru4HdobJpw2rjQrhAjI60bvgPxCG0p7lgSbeMTHSeQZ9M8DUhrlBU80/oBz0LFWsOgkZGD
2UDRkD5q7D3hWCk7vnm7fAwJpMRrtGo+OLGO63ayUSfSjIVsu25c6RyiPt7GRArtu0NU87AZTDkR
LSxNi/bBNu/KiwggFr4CS1a0F4atoa0QQCOv09eN59/UEn7USqzvEUSO81m4griZ7uMbem6BUjBM
dHgda+k4uRjvVJeeKZng7/1HcDKPZez0jrhuD8J1PFuH+Q5uQsKO4WgdAu3ofwG/iA/ChlMiPgzl
gRVRYu/2rD0YZ+MluLIkvBg75VM4LFhhO+ZQT8GA7P1mFbr1Y+0hBopQiq7EO2uNmWEVvujfwR6Z
OEQOSp4voEhVeGkMVXqkrnQimjva0si1vCZAp7BCACySDmWtzWudOfW3CFTCi19FHum9tJPuqu4t
PmRPPkObPTh65cFuV5zakMkUDv+naO9SprLJdyvmQ3HYqqRIOsEumzbxt9U+kgVPFNLAkqlC0VjR
6BVgi4AGYjpEXet0L9muKV1aSmgqDMb5TjjSgkVlPTkKYhkaIO58CfMtSPN8HTjtsArXBtLsizLZ
BHA/WkdJ3JZ7TJCaYVfb8aBvLV4T6U54Ttaty9ZdPkdfwTEuHPNT7Hc6c+qZeD20CzDDsi06YTZB
6kfutnt6nBm3WN0wOE+wVPLVuEfmG66LU/5iPbNHlw6VYBvGijag8EadHzmu/6mdSNMn0Eq1a3Be
HFPad0tEp4fA+Fj7TAuOcNGvQX/R4dzuU6fZEqGOAWhbHQO7f8+f5IfpOaON8k7pJ/TMfX4ioqx5
CR/Lad188MpJkA32yrtwz7e7AR8REhID8eSOL2KuVlHjRA9J6FrWhTwziBUybTTgLwJPiXfaVp7E
yNPN9QiO7iDZvSttZ0Qaz63botw17RKW0ieAlITQqZUu7n3RMY79dyu6PrUvmVrQNn9sEAyu+htE
Wr7pfj1wGLsz95FCv2mdT/fpnrQ/qOWc/e3qELrqu2pdujuEicU4raZN8wH0UlhZ0aa7jzVXGDbN
DWoM/kUAMkhUM768PQbFiXxm2s8ueffdQQ+Jj1zJB+O7YGxHtgbu80hPXrt0LPfCdWK/Ea3IiLwM
yOTfczSXawGnx1nYBEhqUNYaKJOB8a15MfMt1FZ3ybia7xhhzTkrdxIB5uKKhhXyh25P9rGJFSn3
5Hv+ewOOIm6Dfj3dj/3eSDaLtjKxmavoIxHGpuQbU/M4sxMSw04hLm66emxbB3AWB0mhO7JhK7/q
+9a6trFLCID2Gmc76cIEhfxJjm4UBfN7UFx3OZ5Kb6jWwbV7SqotoXW8MbRr7MAxdoAAN+WHaKxC
Fv1H7W5U8KkQC7pGGaC7QXGqEo/iHNs5VEjRKXgzX+Ujk0T6FV/6V4PanQtM9LU4VLvQ6/bti3pf
ptuJjjCa0qtShHaHbQo6weyGmQOD2XCt1zbbmiiKsn2hrKb8LjccLIAh8Ly7YL7CXH8tQ5wbNke/
yGRr/hWQxMDdfOPtytQvvGXTM95FbFjw4lDJIRxcBN/QQDbGXS3bokeZ9CEnKHjfXOl2+k8C8NXj
/F0c9GvxHJsrcrweArZfXv6IB3VF/D/IzJQITbhj+J6cWF9VvKw8JQbbpQIbgQJlld7Yx7X5G1m0
BaXR40hd74nrxByKeYDly0vQdSe2eU/HzS+ftP4inLMrTpkR2jKvGacOpKLviD3nLxa2CmPEPmAr
YZv+XnxCt3JtOHV4goJ/x/ZPptsgmKauOK+0i3ZER0+S1MZnj/rOwBe8PvXYt2L4cSiY569R5dRf
3aFxJF4ZlidUdQjyH3Omas932bc42QUWTe1om8JLN+YuOpqHEi+YyS54ZRzDO3YOwSvvTLrvC6/E
AqNuW9Eur/oMa2uz+G0TFOzr2nrwscYw2jRPI9vXBt24nqhTqK6Pgw8MF2+EvCqvtH+DV4kJix1V
7GAsyfeJuU0ffcmZi88X4bUcX8Xi0qdO9UzVORB2/oYdVLRFooCQmu0ZrLlRrbbmPSxQP2Bb3+Lb
Z+8j2tYnD4NVNWEbz4FmJ9vCMXsYb6CC+1fLcGqP8G6q7J/kfGsPGFroTkqqM59rWn6b6kl0eYz+
vY+kaGC924ds/GSAPBtTdsMbL2iBcnyjetklgB68AaNieukuPRRvPbyyffoQnH7RANkrwfiKvygE
3Kvv9Gc4iLJhNdfYZKwDiuXAThCLe9E5v+eypbP4Kl6UB4oZfCzuKM4IL3h9luhp5Oz7wuHhCvv0
ldodB4X0q/H3CEiWLvtD8MlsnAkeiqr2ZD5h2H2Pv2s3pqW3K9fqh38wMWuSO43PQbQJwLnHy0hd
rzwMHiQKzWnW4SfIJY7bYu8SS8J7VHvxmjWK8dI9Uypgve6eKX201arG2OLITnCn3gsv2Ub8EEF+
BHbDq3qGAoRJauIrb99i6ksf9Ter1lA5JHsVjTPsYG4SSfbh75unoN7HiHl38kFwDC/D5hY6Fdlw
5k7cVC8WUK6RN5Qv+xsJvaDZlocPhExeyfHHjba1LvWlvSHmBAjmFPgfEX7yrqII3UyH8I1ddfzN
7CelDoGK6ftEgS+wv/oSleWGbRP6bFb59qm7hMoh/dSeGZ330Zu/zVzLB6LjWHvjJOEv/KS3gOjC
mh9DCphrQ0EKb6uvwkF0K4zya8CEBHGC9drTOnHCI8NqbNbxrgGwwhFfui6TzSIS4wxn7KRzuRxi
TToMW+p5wWm6Sc/PFaie1qHsQ9MWzzkLIzBztOyrcaOeGDg8pPAi78Mv7K/QBgs7+o4f+g8WAeEK
ZOElf5iybcE6cfG34864MkfxUhifdN0OymHyiO80XhKiG4iSufKPjS/AfLp5pxLrqbBLW4U7dsT+
F8pxjutob2P4H3bGzkhFOWmHR+xV4j2zfADeyqYWiQfmoTgVb8jRrcNS3xTo+qz9++AKx72w/af0
izHcP7OFnjz0mOIlumM6gqEkYDmzaXc1T82T9tI8MT2G9+IeI8G52gxPnF2BtBwgTe13yUVcG881
b1uFoLQgrG2ZLLUX9ta3/nVw6cY8lTcEaoIzoSP1erbSm+mZAztgs+ZQopMEgbIRafnR7Hu0PEbT
O6BDgbLMKkEUljvDg/k8jXvLIUn9Yxif4mYjELopbguVs6WNqt81Tgmlf14bHD4c4oAjSzbRK7xA
4wkCQ/ntbzQZDOYGLiWR72LlBlv+w2Kr7adTeccsiObQ8iYutt7W95o3bvkGxIOybmgI3vAYh3ZC
PSh/BGxQUBdioaS5dVq2z3gJ33O2ZeF6XIuflblNYLhy8hSYyBfhgl26xrF8a56xU0DQHKWLcIu0
VUBsOK9Sp24NRNCDlfqeQGvG+/VTMhKSrCXlAgEUY8eoeaUR72Noeg0Sn4enJMNMoSECXI1XllTI
ffTr9xNEWFnSVgwV0uMbqTfXcc06jufJd6IYw5Qyp89CqjQb8Orctw502hO1nB8DM/FwHNLxgzJA
FDsPnTbL4nI7J2JcAVTkesKyx+o88TIMyy8xsptVR2cDj/cCMTaagyqNbJfG4v//Mpr1sQMNsE30
MPXGIadFqbKhTOu08qwv66torP5gCR2cMORcFGHRJ6yzUuCk8usXfb6lhhBsaS5QxERgXK6JfmH7
EJpPiCxrN4QRsegesSBSeFbxnqLkoEQ7zZ+iFj8IyTmgYjGUAXmJiYT1uT4NqvwpJ2Jj5zGHOd28
+NyvB8RDQ8vUOUXFmcsXOH9buLurYPpSSv/ot77MFjboMI89x7rc8KqI+I95EJ0qu+iVM1iIM8vj
eDGaLtnOWC2ozNA488tHtXmaVNSry8+ROUJSi5pPIY4frLS81mNz38LPYI5UV8WYvg16SQl1eppK
Qdm2KpBxkvSlyTgnU+CWAuQWDp5W798DHrxCkZ9tQ4ZhrU+cWGrFlVP/4tPcIRTbfCwXgHwSoAby
x/k2zDKEYrCpVUGOIvq/TwJYQxuUt1OL44cpa4Jn+SGOvtD1lfrQEGO+63BZMc+k6Q5wPJPW6A7i
FJ5qAdMJZoxp61fdtheDaBWpSxezMY5mao37PmeTafUUA8Gy0QYiMc+y5I+JovHalKFFR4gznEDy
8Y8+zZ32rQ4IHwWfty7p0o2Wsl3oxM7DwH6KIcwdBMlc/c8fs+AkIoD+HehiIl4ytCUPzpL40B+B
LiCM5bwXzNodVPIhCouYgp71QvajXZO1NqzWbU2+bKkQ3FbW0+3PH//ffJfl0y1JEU2dDpH6I98F
UMrYaoVRu1Chvv1RdcQmoHQQU8UQFoGSX+tUu0S80n/+XOnf+WAaFHsZMZViWKZGc0uVlwv7RwSe
2OjlKI9STacl8wlbvBtqfRsZw3nS8cLPImr6rD5iwwOXh56TdjIn20LZqdbg/eVSlnv8V6TOr0sh
DU5VLYsr+vEEpEQTJ+ShteuLxCLElUAshADfEvaXcAcouqQ/uQTCMHwhWPj9TSOEcWWxE+6D6S/D
wfjNtcgSWlTFVDXZ+nktWuRLslBE9MqrHENVzAK/xAqkU/kW4kXzBVP9y5NQfjcAZSweBhYTUVf1
H08ioWM3l6VQu3pOuc8YspuhaOgk2Wl1c4t4k6/fkNrXsvQJjMm3wGXVamRrjxwAl0nqKSlUanhK
toiV1k5k9vqqxl/yyQ+fWhxXdf1oogEpJ5SpbcbjLYnSRFpJWReISVQBB2gvf36ov3umsqIYWGTN
JfXqx7ieArVkVQoa18xYCHXiYWy9Gv7y8vwapD9HjiLz7mgi+VuGIf97EEMKaafWglDU19oD2TSX
PjP2g0Hxu+WNKSnBGkN+AfNDHIPFD4O5G2PtiP9jxL4OajJkRBEsfR4OvmoeePbb0lS/rHbJLIGr
W9XHeSJAoyTqG2T7WezCbyJ/682fvyz5P+lZvAGKrGuyaJmSJanLEPnHy2hp6igFssJxwGJrGhgF
aQU6GidaLVPGM53rKHMzQ9mNpD2JS1nZJFg7XQK3ETgmJIzo41cAcMVM6luzZC4oAWkF8xCc4YDV
f3lHfjt3KCqNuyVzTNZ//fk/LleBClkYEZfLyFp1Eqk2GK5WJKAmSJn6W0JLffH0v47aPlaoXQYI
4KjJ2Kkptn+7lt+9PQoTt6iiqEcY+mMIEC8vSoI51W6i0T0xqgTwPGkjU0hNqJKrbaDxPrUgDkmi
F1dDmH3++dn99vVVLE1WRXLedAbij2eH3+R/x+CIoMipJSgUSR8hEp1uJmHntqwUdrO8efiyoD8s
KTFKL19jk7rSEiczYpPDxj5++UsgyozYf9XG0ldrJBRcg2OZlmT3pJyyrRZ7//TQh/47ORF7bJQU
TOPeW1KW2iWG6s839tuFUbFM3WA1llXzP/MSGlQGkFi7TbHXOkrsuoIrENXaZiRqpo3REs+StUsp
nMckv/z503+3LjLClsQzkcA95ceaoI6+2qkZa8K05PQIlCaGmW5qP8RbKTBuMaSVqR7av9zz72Yt
VSQxSSXfhyS7H3Fyydjl/ZQOcP5GniWCm1fdLF7/fGd/+4wfdxZprYxPlAGLyO846/VWNbO/TL6/
HZO8DBKPj1Fp/GdMWjFZLXLLS1FJG2WgBTAxi1gjA0wr8sv4KyZIjdZa1R3xy1wwNdGMRz+cpofU
r/ZR3R97EX+oKUvQ5qABqwYVg3AKX2E8btoGBXCvMJI7YbqFJWvztARGBcZ9GfnvS+CY6aPS+PMX
Jy2v8r9ne/J6NVMxmXssJPs/1hRVKztFICzIhQ5D84pl3FbTbC0jglrFGa+Z0aQ33N20HIi7CYSK
rknJ1reETPHnS/l3iu2yeeJKDNNis6rJkvFz0ql0QzSnUqmI2/0WAprtoUz92mgl+rjTZaxbsJkE
VoTK/s+f+9/dCapJE2GdoRNebP76hv4x8VqB1M51klbuPIeOIfNONnzZq6Ls8aMx6QKv+8v8uoz4
H98592dqBsZ5TVF/7o6tJormaTJxh6ngXWKU2Wxln8s6fvzznf32c1RZlHjAzObqcuf/uDOdM5xi
1UYBvYUwNV/eCgNmhsr/y17TVH53P//4nB+bLUFJwQkTqOMSSdEKFmxanG3rRreFEVmAVKj0Fe/T
qNgVTTwyb5cvarwzqviB26fW0Hf9RrAWzZWSrRX0WJISipuYnZA9hxlXnE8mf0bywYCCrVIJuOkC
akaqNWK/L8WcmGPkLaMmougl3aezTEQVfnANMnxgss8xP1Z2WtUEm7nfwEfIDgMMAlvqjWJlBSoC
+KJdh8X8gc9c2A0cKPFMQhXR6OWX3QcABuQFSRhwIMYvRqDIG7BZjqe02oKxRa9mvkgGSgliH0vM
TUPrFDDSTOkBH6NnBuHLkOkiwlXSdbRRJWw//BbJxHMSnw62oZnUMGfJ2NSa9gwaM57PHJqrrU+F
tVgirXsdu02cIB4wx/AxmueHILr780iRfrMwsaE0tCW8G2WY9nO3lKazAJ+6A26XEQggh8O1T3MA
mvLVrK13qhG9DY3kgp3nycric2OFKiFNA1b/QxFp3gQrBvP6syZVayksb7OQvkpEu7NSt7VdpPJ2
nkIKO5UOzCt4rHs95+H63QpT4nb0xc+6wV9tJBdsbXSp1PCx6GmdCgSCKtZ7OgxXrbVOc9td5YSS
a+9v1DinIZJZp7oK1yo2wlblL8RptFLGzgkHvJwxFFL1gJfkIrf9FctcUH/GU75TFOlzCqStLxgn
8mBAjtfyW5dL23Kk9RjxtcMqs1UoaZSa1hB9EVfgWVgt1ymrQ+I0RncNdenz19/rAd8VzWUBsDU9
CRUycr42tbxR8V2NtmBXi29N3Lv+yJwmqc+KnO/wWXhplB/nUIbFpN4FCdkQYX0T5uKI24XMnTC8
hUPyUoM1OLQhmTyAjO/bvIEfYXxamk4136yfCuyI56S38G7lZ6xxxT1nUMaUj+HqLyPkNwuFTKSy
RPFJQ5Vp/JhM/IzUUrmeUEcTQ1YE9eS1JJeudIs6ZFZrmyizPiME7EgyauQsIo89aUaaoL7ytxzu
/6bymooiGypxExZZHtbPIwpVlr4fyqxwiQNBnu4lYNUXo1q2NtHLwcfqPYT34kooh7fRaD+kQrw2
NcqaMDTVddGXdBNNELNDO/5lEZP+e+pQOKGJui5LJqmYP+f2Oph6GKR67gZYBqh3lSZSWRoviMuD
vT/WL342k05oyKnbGORshcKw6zrR/8uitoQj/1xjyLddwuBNjf/9PCu2U2IO/tQRL2veSATItvj/
MmH9KzcEU4c9xuO0z1PEiUqxq5c0jXbxnKvAkeoItKYp6h9atk+xE1CWH8/k/c3HwheQP2EskSHQ
yhbKWb9unVkXzkqfci9RK5M4R7aWWswbv9NtLBvpXxbP381UnI8UIhk0ahuy/ONs0CRtmSZ4qkho
7U6tbNF6r9/IoLL7tH6oBmLMO+gKlTITFlO8/fkt+O8OWl1WU8kgEtqwNO3HPjPpS9xNUowdxaTd
hF/JGafpgWrdJtKrwyBn97OAeOjPH/qbMcWunbhrw2BjpIj6jzsum6Logr5L3SJB8omWsEyat1nv
CP2I7zQfnXSOR258y2KAm4n++eeP/7UF/Pd2RRUVbluWSFTXtZ8bsyBKy1xNq9SdtValt9gzOnQZ
6R1omFm9i1P90mMOoL2t0ZMWiLYYqE5UvWqPIsCqTnnolj82o+QOOCRgqNGkYlK8TdO90h2J8fPi
Aou+Uf/taS1P4z8XzqGDTbumcfnLlPaP/U+lUbfWu4wLx3QfKriBZ/MzxoRPBOVfTge/GxgKRT/4
ADI7Ie3HR4VIhX2ztRI3AeUFx3idB8Y207qjgc4byxgnSgjlf34w/90w81xITFcIOV8mm5/bLrUk
WFMwE5RA/PNW+VZM0gORDI5YSrdfX3niZ2tVNv4yHv+7rVRFjuTKr806H/zjJdAaihitbySu0HXe
lP4/0s6rN25ty9Z/5WC/81xmcjV6H+BWzkplS/YLIVkyc8789fcjvU/Lrl1tdeMCglC5WAxrrTnn
mN9oNroe3vimfPj9z1Ou7VNDJt2FqwVL9Ms0Lsuuzvf57I2bGHdmQwyfcqGRcGOqTL/kknYIdXUV
yMbKhi2gl4yyhUanVd1vfUSBQKoMOHCD9Sg5H51ZVwYh9oEis363VRkfpYtLspPULsFTOkQrre0H
33vACJgxwDlA5t/XzRfFCRD5BDCilI9ONWOcaS9P63HoswwgYcw0F9/NBFIJKEfhRhjAJXQa/ciA
wFqQrZRxPW23FUy3GQ2a4BogkSSayyxtoyqO3RuPJvgZHn3DHPjgcQLe2gqNgDYXtabQe9zFIcQa
ZgKchLnsSZgparGgMw5RSIbBolMm95FOE3k3EmQm6FiV6TTQ001Cn1g0drSdJ5aBlNtLowVeNL0c
IJ6AnQT0iSZyUq3g4Nr2a1Uau6IByTCk8tgU7648W8NKC43AyF8gr4fyrQPuJ6XNBhCXmKtK/gzg
eZWNYcAHJ9x4kf5tx9rYpWtM3gLn+l/HiyGA4erpDHR9K311AvRynrE0+11coEbLAaI4Rr3DOFqf
0TT1SnfOUsvK299vxNWLC8sByhdChf9/MZDEes7iwU2jDT2dSKr42XKonG2r+iBou5Jv5AwW+PQY
DOomub5ffyzdblqS5Um0aTWKTmgTbezoR0xqmTc7llBnmAfowTk2lWbcebV6KJzm0NrDRxvy95XK
mKFXKBPZJD/Z+79uCEaEtBGDZt0oJdwLvL0QxhTrEgPpuH8yxlbOsoxeitw4jY3wsf3yv9/h7AWd
CV23ZfkyI8dlYDahx2jWh87ruL8L9GVx4XwwWKt/D5JJgjEyUmcgfa9eXrVdGSbKkDJimCElBgHn
fxZlEeosDKx7BcoDY1agVRu/wYCqrTjLIc/PGjQmagFFPKThgchhMwiWvGP5ztfFYwwzR3UwG+iQ
B5YKAqePh+Frow3uDLpC2eFKWsY2CxuEXxOi7Kx3UlvtpCx7ZlfOE1U99PKHo/7V/aRqsO7AXth/
q9xE7CTLJPu16bsbSalBIofZc03aFCSkjbIm8l/q6EUH/NJK4KpaVqRmvvMTBDC/PzGs8Qq4HA44
UBR5dUXDnORinhO1CuDJzcMNTcZ06QD6twE/QKDMoVb6aL9okkqr8tZjNcGS4E7Y5Vq2v1i2fo7R
1qRvnUvrih83m5LlUsAECWraw8qBf41QULZ3xtEQzrGv1LPdkczIOBlkLXvWq/Cz0KqHOEufRScf
MkD1sxLlpF58KfCdzl0JdS3rJVLVpCDFeVDyew1aE1bJI3j4zU8ptns21kCpah7oMb5vNBAwmVXs
vVoDbyGvqPAvHMsCeGo+Jj5hLqe9jOK0k8FaqgeP02EWGj6sna/TbYzRl9NeznIyKl76goHoB6tr
/eqxt8iwMv7R23e5tC+cckwpxMxsebFLgC3ZYbNrKXIuxguiaFv0QV6/MRRcwLrgxWRPB0I5B0Xy
HLjFt9ort4OsnyUco2gZYsDOixyf0fJ20IuWZamYh4X3LXhRBMiR2kOUYPa3dHhtUlhk4ciZsiIT
ZbRkvjacXHZmlHiJonscx2LN4ikZAj54qYxunYZOgtS9r0rqWZb0wTRwbYGhyDphJA3e4u+eXpFV
d4EPQGQjVcpM6ZJ7t3N2crBU3PwT5pPPcoZWx4nuRNp/cBTUK1PQ6HI1Lpop1hJp/zogqwpXtU77
9mZwlFdwbU/A/j9birfMRfIQZF9rRdtom/7NHBvLDIQ73pOcWofU0Z7tpnpIcoB6dkbVLxszVeuy
Q0ChOsmKfA8tVaJ68Ipo+/tr9droSk5LMWU2V2anXVyrDbTVrnDTdNMGKNqsZJvX5HewDyzCZDtk
4U5urZXm0aGFSrNP2Dh0JLNWrh+iCnWE5dE6491E1vAt6PSn2JZfB1hwgf1JifvnsJQ/iKmuHl68
QMVYiyGmu5x9dUkEfmGX6YZ2ulNutgWioc9ule1l2b/D/nGeRN2yD9x1bxsf+gpdWVjz3WPmWVWM
0czs4gCbVluVes65hXnKXOVsVjr9wFWD6/LCkIIHOut33iC/ZpH8Sp56BbFtnbTOyVDrB1rzZ2GF
v28NfFqTk+Pvj+S1YJeNI5zRWIMRuV0cydgpdIDzHMmhSp/Aja36wXgKDIZL17NmxKcHOSG3hDHf
yXTFTu/czx9swZW4iiODq5ltEmDZl8vAzNL9Kk7ILuV98zAen9YUG7cEYl496aJ5kOXwcxqbhy60
Tz79ZOg80kB7CsrhtbLcOynRnxIg+5JO16ylfHB1XpmOFQ1VjdB05qS/Vecb+JbJQB4aJXRNXJ2+
GUZ+jkpOIN/N7+w6+agYfO1k0bDZUg1FRd1yGWVyZjipWg7JhuzAqnBRw8MzmUFeXWSm9xB4PQ92
H1zO4zG+mHmp18uGNnrs6aoYR6ifAvdsaLtCdkhe0bH8OKBj7OgNt6ojFpUfJb6ta0f75++6ON+E
FISBro+JMgEfq/QdGkwVSF1EOIr/nHcpADYbWaOurT05Pw0ZNuBpZe/tXnDRmgta1s8j0TfWrZVL
Pa/I+q2c6o+A6mMq+biTgFuKhnWm1D4YHnlbStmZllgPhL5WkayFIrG39lldnCfyMRLNmPIjbL7s
TU+UTa+xLjQasCvBsC09ZZsn1jJJm5vef3VVaynKBCWdtbPpwSblonbppkr7tZyLfVY0JxEDfZH6
dTGUJ6nNzyEAn1qi1ZQG0Kg5xk2/1Wq61PL6exBU56ZkK93k1CUQTGJneDAiKiWqwNIopUl77lsg
bKJumGUv9tYLCc9SXcB8ceQnrGy+hKW5KUCWSb3WzwFpi27RyJjkaBBpVjn9aBPhUvBTVjoqSbrx
9J2JJsgK3HwVdyil5fg5Q5pFZrHEB6vaD24fwUJNmEfMHCeflDMQvMBa1wYVKJLr77iC6QSl1LIO
3BbhZtXCpgMU1fYBBhF1eF/HLBI1oQMGieSIjxip+8gSYSUYJ6+zvDVkISTjZLBnmDA8OTk660Bo
6wRbIFvK7sDo0aPDWT/YyR2o84WWsR6z5G5bJkyFBtS4kH7hBu8gEb4J2oMsvzzbjr037OKt8dM7
t0jupLJCS+GgedJpaU+/lbbyqEb0LSZh+jnotrAMZ5YJ7pbCwaMFHMnJaPIGUow/omfwWaFzlDG1
qgEHaJ6xqqTteEp0Zn4nemtvmz1NpGzkOA4ASV+jb11rIdxDxzu0fv2UWm63SOp+/fvh8ur1o1iW
wuCgIVu5WC2YeZlXvcmApJbOojAZkb32ts9wvEAlpPfmsh7Enp/4wTh4bZFC/oPoFTEFWqWLrzW8
HoaK29NFRvlHkcUpCWPy+ckHI9HV6chghalRsaWMKC6+R0ccBLxeJJu2F5u6remJggQf061LNiVF
Tgd007sThXr0scXJlY9XCtdGfCZVy2Qfk4W9DBxFFudx1hpUFOjhiHIUpzX691YyDzx8QihA0GfP
HHe4Z/Bfej6KV5CIB7kAkGyTfKwx5Kmq4jZUsdSyzb0Tq1SwDGDJDkY0LeTMWawkXIIlFuBR8pq6
1X3tYU6acPr1DTAF3KYao6BDISGb72IU4tJAHLf1ok/Ns1aDgQsZLut+rBFG0lwtoJV6/djpJPfP
WjJskgHDHc+aK8I6xZ6MkP9VLUOEOQ0N+Ph6zSzNv8+zu8JO0bDrNA3IGJqORzOFDEb/Vxcu7MD8
TCgVxibQhh58VnBXwFuC3MtK5KsjtQgXxoqdx7ihwdFbKK5PoqYJjjaLVLwKAnAKZKHK2KoWatC4
ZBnAOCoghCPHX2P5gQsBAvUqyt5opAJMKsPm7hqw/AgjWlfH0qDSz1nX5qsezb+VVS54B0GHtgKH
gtqj1Zi7UqaJEq/2Wd3RY9sEn4cwg74RjyJxej59hy8YsYK/vwavzZemRogu0Ltxqo7X6E/zpS+X
RpyETQL9kBqT+ik2o33fyutQwa7m/+urLkO0JoM3nIJ83HgWJMUEvnBCjh1M4rytpA9+1tVVsklc
hS4FORrh3K+/S87VLM31gt8VbkoPNz03WXpduhrX7YHSf1Fc7MXoZAc3/MHPvLbqIUtDSoqlFnHY
xRLZLJAVJBHDS0fZFwJ6HNPyUlUnyxN7JeP4cv/3O/b6Nxpk8kdj079lG4BTo26BY7gpgoIGsOIM
VeZZcfrHNCreKuYQqE7L33/lNHRcrrNGfSy5TtTK1qX4ZygzqP44KGyCLvLmOiaHDRpHmi0FRqNy
MRsq86GEzYQXXBs92PY5D6E4Fj1rhKIdS30pPebVncREVdLsSp9pXLEi9Ye16JE2GFIKdQLnESs2
9iGiNxJdDk1xw9bMLHM+FMPadbJqbtlcby1daXgNkNveN3B0F1wre9+HL0XxtpwrzkMR0RhXwYSL
hbZJY/VTJ/LbREr6mUMmFkHzwqs8aMJCChcq/gnkZlu6jsfu87wEmoQAEJOwdE70mczh+H8JbKgT
BnC83+/Vq2ct56xGKYjSNBrUX8/atnPwSvNEvGnz7C3qPwtoI6EzbMHXnVR9WdWLgH7H4aNE5rUT
CB4QiUwSuvrfIoOykXovU814A6H6LRg4fGIon/uoeo5HDQZ+53dwf86//7HXZn8qTyje5fHftLr+
aeSRRREiSIZ8GDKFpOBq5gKd1jj1F6mxC2zlJkrz87g++f33Xhvxfvrey/g5GPSoSQ05prG5W9sR
51hgl6dWVR6LtDn9/ruEwgG7vExIgSISIyxlVLhIlVetjaEHpkwbLQnuu65pF5i+r1yysWoRVdi4
ZN8NzNyoPg3rXvboZbdhZpA3VDjQjlNaM6PcaO5rlEI/Ms3uJnC1O1iVXewAONUiRH6S8uqa9GKV
OrA8x/gSoJFcqiqyvA7bvRLGoBcAzjGGT1UN0mQIHxgbYfdCnlp5yZY1LW3RdJuUdGvj3PY4NZeY
diBj+0TbnTiFKd1IuUS8oYC/nhF5kTBOWetLyRmbjZKWEPLOjrJ2GwOPu6rETQ9jSKRUy8RovzSD
3mICR9ijVMYaudfJMV1Izi3wSzxNmIIrGBPh3FVhCIdad6dH3m5cN+eF9mizIu5Kzg0sFZau1z3q
7oANVnUO0vqE3UO2tEJp34XGsgU/60ved2ko+qXhVTs8ZquTUXi4RdH8ikPvB1PMtYtGjAbUFB64
Wi9FnVGUleguM/LqGdFVqj024CgqWX80MmNPwfexwqLsg5FevXbyCjQZdENYlIovzyfiSxffQgYI
M7JOKsB7ZLeOulDKeQ4J1x/doZSxBFf6YmM6AZaGsXPq/CDYuEH8UNSUNTOVsm+Ma4cafE+c7Am9
PeZWzTCiJcI9LF54CTVAdbBZy6ihBVgxoEH8/rq40img02OBzkNluCFXeXFduFIfoamMYB458Qr9
FB3uMhnvrlBOesyvwn8rm/k09Uk9/PVQ8jDbEwJhdp+SIXdpRJREtW5qRuEqecBVD/0WrU5rXAvo
xIXfjqVH9LnRVo6pAY/PIF5WEgYUkTxaQ8v4vvqNt/n9j7qiLdJZ7RvKuJiySf+MZ8xPI5owezuu
VC3adGqwzEmqg1Kzz1WKlUWhditFONkijUGHx6py9uArEMMntPe6eINUSbj2Q8IAqJW2Z38wDl0T
YiDapnQ0rhKsvyVm3c4YMqdhsM1s71D70bMU5XdeSmO0odOIXOFxUsDxLo3uDPzxxuuqo0Hpa9Y4
RJ5VaX1uV7GXvFUhBwpKPTK3+K3HrcBq+Yg6sfeY1qD20aXvH+xT+coIijYCqQACNwo7l1VNOXBc
k7RRjD67wEgppN+v7hk2HHmH8zMaEfZuN6T+tvV2ogU9kAbhcBQy7IbWe5X7XL2hgEZ1O4IYpDmj
P2edo3pT+md34HLpoxf8IZNlm1Q30FHhnuCsKDJyHInJ1WL4jbQI4Kri28nF1kMdN2z/nsEKQGWS
WpsoFDpuuwmxlK3tUhWHHM0jLzxWvuCmeDsAakD6IhIUTTNyTZ03+hTvH8tc89AaCmkp5xnKU0m7
tw3/MUGGNNNqXZm1GWslW7IPofhmtQzBZlC/uoa8cAxWM0mzQci2yM2vEEvfXMfddS7sJzcwFq6W
3o3zSWN9wgbz67gorCLtsSyKs1LXryq1Purmj42vKlT/+WBNrs4ea/62bbYiqyiQe3uo9c3C9dvv
R0fWToLZwNWDcE22kJb0IscyRVh32CETPkIEZIhtYH5l1WaIRu5oL39N0v7bB+fCtVMBQZomI1oh
qL2sqvUUE6Ky0uJNF6QRWEhtBt73PnbLbk08x/7xxV2jS5h4juMXfTZhrHygLLmyaKFB0EZnbowz
+mWCF7vrPI/HBZpIOXxtlH02LRDDjcjZN8hJN6LPlwN9pDMf1vJHV/GV0Z9UCTUd0risEC+z7wk1
9rqN/WQT1phIZkmw0VMYZhag+4WW016V0ox0sI0Hg2tgFTse8NBy42Qpvs9eZa/VJDg5da5utX60
AGwEEEJ8uWRj29Sdc4SWucAw6ezbGIeytlizqmFNWBQ/ZrH/8637D/ctvf2x/in/9Z/c/5ZmGK+6
XnVx91/nNObvP8f3/Ndrfn3Hv444t6Vl+r367avWb+npOX4rL1/0yyfz7X9t3eK5ev7lzjJBV9Pf
1W9Ff/9W1lE1bQW/Y3zl//TJf7xNn3Lus7c//3h+5RBAI6bt+Vv1x19PbV///ENB+fTTKT9+wV/P
jr/gzz/+b/T88hyTzfrxae9veXsuqz//oJfxn2MvzCgaGks/9tgP0779eMr+p04eTWN0pwFsjAT/
+EeSFpX35x+a8U+aI4xxna0x03Jd/vGPMq2np+R/Araks8ZAx8EEy/L137/+l6P4flT/kdTxbeon
VcnPubw++Rh6QdgMmSL83+e/QMlUvdR0LBXiSqxUm2WDRgZP8luQY+5KiVkslTlIAreMaVSOyO4O
jRMuftpnf23Wh5thTY2rDBVjIP7rNDwoZdE30Fg3eYaqqY9Ue1859YtFKU7gkuHmEMr8En+4OrSh
FcgSnSFqp320GrhMM7I3qNFxqZKAYPYyOPQ/rwZsXQlopUfJLRfwFZ0IJ7xekdSthByqsbZtmz6F
pnNr+gIATwEvPK3mmQIYbUgSaV1qTXNq/ST/IHBXdP1yFBEGdWESIzITqoLgeDyMPy1TurA0csUq
nI3V9Amc3jpd6wGuBKlnH2IL6yT0BN0i9TxpVwyQHa2+UxZdoOrwvOmjh/xrpkuDztm1U7u7JkuB
cUI3BXO6DjvHPpQqeTtDxLdtioYeWPNf/yI0BAQCiOCz3u6XSYvxZi287mbI/X6HrfcjpNBs3zlI
0DRfSo9YAuJdl8pv6MHMnX5nuPc5iIE5jVPr3sSERMK/Y+sqyXfh2B2w6lKe506wLKtygxPq0VGi
ckndFy4Y8PajHJevDa0QxtBCNAFbfZSD4cFO8XeS+m+OW821MkhXtGVY7s5p2mptWxFQnL7Zu/h0
2Oj7R1tWM9ZWuZSfrOBV9CG48tbbw5oVa5GjNNHyCHG02p4d8ocru67h0ok9LIJ5oKrJISJhxEIw
IBlsbQgYW1ogwmBbeMnCbKALhz39fKq1oD6/tT1lEwVsVhh/73NgkyRLwBl64q0aDwit+sfWf4wN
LDO7qo4XA/pqJkGgdQN2TG2p75DuVQufgb9tFGed9/5bEkPy6mhmHe3arWS4TYV7m2vaPNAxIuia
/C54QA/zwnoD20SY0jSZi0XBcHITwiMdMjhyHU0DdMXj5K6NGZiiObixvi4lMmlmPQCy0dEbFert
4BQbK6HnQhHGAwUAc60qATONFxApwlDNWIgYcfuJpraBsk9eL6XOjXZZl7+glcVb+FYZrK+uNUDV
QloM1cp5xLw5WmQKpTVJk+8wosLsInpTdIhJVUwAUcSo+EttBP60gFUT64uSPfhKTLtn0sNTkV/c
JgNzaCyARM9kjw6OWO4wNw3btw4XbwOT59EggaJ1bIUzEM3RyrLpNcFl9VgjoF7Zbq3d6jGGMlHh
cVbgk9MVRQYD1/xGZ4gx7wNstdK+/R4R/MBM6Z1ZVIOmJfXiLMo6j+HruNVK80nKB3pmHMGrH/CA
AgiS00uesc7diIilZK0ZC8/UkU4Z/NMlC430dFMO2hpBx7//xRXUnDzwwcuOj0lG/tL70bCM1a5i
b3o3plsalFqzajc91LgFGMDp/vSvqpNPLDqin14yPR6O75/e8f7e6bH3u9OtwugGcKgAsUcLi0Rt
fML1Tn908cFdTo/V/ZDsplt0Plm03ESPqoembVlJebJrfT0tcQngzdMLFcxdWNlZ5mJ6evqXInoa
5tNNThkRjru0mOPthAvD+MYfD/74P70KtxGb7l1N//GmYvyi949DAW9TKpje+tOWoF6BsgH4tirl
sWVLIXQc3/i+bbaLahoU3rgJ06P9tPHTx1vTo9PNfNpchhCwQIB1dBMYjhGIt1qj5lBKnJ6Sq7y0
IexkVeficQ1Q0Zgj7vHdxic3cG5LZ1yPy7C0YbEWXdHuvK45+3r5Gtc3jdMHnxEAHXAl2BHzN3dW
PnzWtfp71bU7Yg0s/QyIb07mEcP3NemnASEg1wXMRgZ22plcLMCKEfHg3uuSSULWx2C1sYL7QHNm
gandOCEmEH1e3amujd9oUn+NIrG0ag+PpLLQF56IEvzGIMnQPnjy4KpjvAigzD52mR0uqgAsDuM3
BF2RvVUNKqjELDaJ5rdzRy06QHNUhDxZeRDUi9c01pykziFagneu4xdzpk+bLissza1+OfjYzhVJ
281jA4aLNZYph8qekS7tFpkHqsjXAI7GguhHtjB28vvMxWI0oilT2ToVfVlyK5cUkoS8TKO4BoZW
YlPX20vLjwG/e8A+DeUt5/r9ktc3pgeaHE/jYVW9hpZrHkzfzKhQJsFC9ToCUELkYVT11qY+LAsM
ieyyrlc5AEW5WsXkLLG98vtFmHafepNecy1RCzirUBeY4MrOM0C3u5tW7Z2FqpMQ9OvXoo3f9GF4
aeTik4H16r3UWPlGlcRGhEx1butnN0kkE61hOTCX6yDd699Z75F5I9RNq5wuFuxjwUg0z2UH8NYq
amWuWX66NKHu47QGDCusGYzlXVdyhRXUj5sKSFkzKMykGLXHJtDSvFGxsasXZXRryzTkIOxMZxl9
h37a7OJcwbIpf1XsDHWNay+z/CbvvCefmGWhWoFHb2a9i60a+zFfezTr54Qwc6/Y0J38KMdrNoW+
VWvFutHheSo+xDLFfFHj/A3nTjB3fp4v+0FP5pIA8ZhmcMS7I5Ybw5y+oBONhqCax6hcxbQLpQes
scCZUYWpZ2qurUqQDAqlhN5QD7iLIjxKNzKyvgUn9o1J4LuSXdabugm1EgcVVCv7vG66pdvje1pW
oXSbsprZNt3bYHF6hVRGV4EzrNyq/eqn8oDvLAw017uL/PgblzheuCZtM1ZMSc84DFBZQyv55FRJ
wGquOJs4eTT3pPJwFKvuYwcSn0S7YNFkG81L4iUdXmg6be9J88HsyhhnyAmITpHdBAglOBLpXlOZ
oDrwaSK3542EA61fuLeyZ3Htocw0tfs+bp5aB08uCx3o3nOCldS4WBCbt6z8tiGOgPMBYYfke0DV
3e6+UPR4ZYIy4Zhr32nP5txS9x2eU8yWsVg2GXFfLH/tcvK4nsi+YeUEx9ai4BHX1Kxzn1ks9B9a
AZlMNI22qLGfPZpadtMFJRZ8Boi3uhPIDWuokECyq52KQ51t5bekmH1SDvqMhdOXzmmPGAV9LkKG
JoF5ViPtcrvJGLX728532dE9JKgC81qlOac2PmfUy3WGSSqGtiTuLcdmdPGAbXokhTrLYBIu+nJh
pOoms5pHdCoG7ifBLNAIYRsE+nhBrKoE5F+u+QcTtwLLXZA79+H19gez6mgfleRDEmmYATf1vhju
VdosQSOBEKfc9DXTkF6Tm/kcVC6Mbl07W8Pe9hGY4V1xlOXo3AfmG/Zxz3jihJLzSfLMXagXpKHp
qgjSBxzZ8N8J+oMu7NekjR/TjEZX2d+IfV8TpZux5S00V0QnEBOoTvDWiU/4HmnoZ0HOTc9Mj/14
WolM1lJmvwzT7JwzyWyiRn2aXuVkcbHM6g6HT6b/k8QiZk0XL9ht1cZk0wGcH2C5dhoSCv4qAmL6
pfuTmoH/VCVcbvKRCmhiXEGPHujQIuNqVEHzWzl+InLulDM9RKJky9+tTYO1xUFzcwsJQXJf6M42
zkBOaZVqHVuFlV46KN3KQnnrZ5GK/RZTmiNn3VGRzr5l8QvHLdEp3C9N8sGMqha7rxnZ2xpKy2Jo
6KUGKCv7391qSOCqIuaiOgjBuWmeW6/AGS4UEQe+x/nUJpNRW712BKOFgbp2xJGbX13FR5Gpb6rA
ZkOSuq9SpuFc5swIkZxDUHX2NpbTW/rrzXWSwNMzAMypQ32y49Bfoqz+LknmTWiBFB0q96YlR8Ok
V2knbMmQ5kTR8UUORsTJkKLhMrdqCjK+NYoj/hXlye3kOyNS5a0Vl/Eh67HWsKWS91rlzBsPYhbH
uO5FngM0iMxiXyr90s4bZ54ZDca4ePnFfkpTPGRsHaO0Ks/qU1i2qK3QgicO7h+Bl2+UPn/xU3en
6U61F0Eb7kQ33Dt125/0ztZ3ipXv3Dj87plsI2ourWz4mpgzC0PY9NQa4VEBuMGi0XhEK5ZSfJLJ
u2JbX1lfgBJ0cxxSMmK/vjmpBT6fIWZsftbvPDu5iULF2Sashee6kTj4AeYGc7+0zJW+X8RlmiMJ
8bZJZbenaPwn1BakNr0JMQTrxBw+Iz2h8LsJ8PFZmBUrFx0ju7nswPO3Nf8FIVm78R07PNDuh2+s
nG0ddXhF93FriBeAlZwW7W7614y3pNTqFTTY3CxrZVAQR3FTc4FlWjkRnZfvMj1jh4y3Ag+LOfLX
/74/PahnBU6v000cUnieQP6v1199sNTFItTgz9EMjyWOx942yz7fTbd8NSj++7vTS4rxHdOt9/dO
b3u/O916/yhb7xmrsEVnTcYXTR/A+G1Ilb0FmFfs8DwpdtOt93//7WN2otcsGq+8L2fg9800RGFD
Xeb9oyw1yOX5+330RlDYxw/48VnvX+Wr4t+vJLscO42OLxYwWyv48fqfnnf1WgDGHD8lxPTpry2a
7k+fV9f118Lu1SVLpbGRdPzOMDcYqKebEZ6Kkat+ikb1p+oEN55Eq1KiadGjiQCrSl0Fq2pMDqqw
L+cqId42cKnyo4JpZomFZWtOlhDzuRgTKfcOepE7K/CDZN9guGQCdij0ND72tQVHoorLVW47eG2g
IlxJXokccrzbuEp0pBwJNs6jva/NWv2glNpnWg719aARSkeGoy71qDWyhUk/rp8UynZMfh/QAM0o
wT9YYwFDDzY1CvVD4PnRIfOwB5I15jCaU+dDWzZbu5BvAkvgpYB/Z3Ho2byZK6veqhcbqxrSQ9/s
PhGID4cmkYbDdMvGTAwLXmq7011lfDbR7F3J4gEivP/Xy9xBoT0YhOEqVICaJ9oax5voMBhf/NhM
joGPCn7oiQnKEJeFTHMWdjXgGYK2qaAUBVHZcQ/V+E8hd4E1p7EN8hxCc6ubi+ikS9JRJVLBWjLX
9qp7GzGxsY/4QMJ5ppch7Q6Mpt3BcOMznsMW4zKvKFypPYQSNXNQROqyjMBBSFYWE6ZHZBg6/7Ol
FtlxsG2Uqg4YfKEn3zyAUXSVZ7NSlPmGriQcCWVjLzXVxskJ8IYIZGsqoKebHUBbpLurKvCfCmH6
a9dO5QNuyvJhujX909pePghM7/DhTIiXDGp5LKg0DkEzhGq6mF6V9SJZkZnBUdAWxj6PkcUZmrJJ
ChsrJ8X6JgjnD5ZR0LHiVktpvFePZwrxBXlKncrW+2OeRWoFZVjZtPdk/vnSIdYP04k13bKb1l0F
hgr9EuYVC8fqgObQ3BjxoB1EW2nrMAgeB6Gr2QKhaGgoB2t8anrebDMN4PGm8CIWfdBJyNm2Sxf7
rq2REVH2abWX5A7lqiFZLLVs56DCBDhMtyLXtgnA/GQp4gwt48GqAPbhsydhsGRIyTKKcmiSuOaZ
7bBU8xaobtiEB1ONMAm1qi+FthYQ11bTo5SGi4WJmSotMjb43/965fTy6R+S6cCsz7owMAbow2pH
qVUs9J6Z2B8PlhcDwLbHfViNJ/30Dwl1Oh8U6MR9mREI4i44eO1f/3B9pjQ33f9xU8LcaozaQc1L
w+fpiXp8SxrUMMR/euF0c/q06fnpriWDp8WZFSO68T3vT7x/6/TY+11R5aPDLkve98fevzTTEHH0
9aMWjMaIhYd72vTk9C9zTUIAXax+2r73b5xeMn1mPm151JA5c6gFQCnnx7eccEIP5PX766ZbF5t3
cXd6ycVmTN8xva6p/G9RnR8LPDXXSB9l5l1oLEYWPoS1dbBbeqfiAvi+ThXlNiXhvNEy/FAjXToF
BT4OLpmfJat0PMBtzzgKD5y/VQ4nJxV7DSSqXEjA7UKYoF1hgGs3ImUHJWZ0UhwgogzmhlW911cD
jgaPpSWv8SbVlmoRflNZ5y5tEwcNuSLS1VPbmWlcnbpLPjaja32MLb2vNrT7NAKIPpQ2XYId9ni+
Kq/jKuMMVpW1XttfnKSXj2YdPXnENVRaOVNaTDvn3FW3bEQF/IrloAH5C4OqW3fo3ePgJF9jubcf
G+85q7xVVnTKjYVWvmiKjVQ0dwmG6zOcCut5T/A0H+ymWIZJ+MWTmJaHdmgPdBjLs7bWvtV6+Q0k
q74dMx3LJkC8XXXBqdKbL6Vj38aGbK7weXS9sNxTJSdOM/ZRHy0HjtGS8dxZOimiC8lu031ut3Op
9sSDAwlhngY9I1FsUwDo0Pn27p51vwMzMFsNTknoJPQXIxPYpsjtFguv8J52KIMMuoefo1uEayGn
oP/b8gaRbIyJXdWSDe7mil7666E2oX+U8kubl18r2VBWek9gMehQMLKnITBcUNvhmvqrueIkOf4/
9s6ruXFja9e/CD6IDeCWAQySqDTShBuUJggZaIQG0Pj13wN69mfvsWu7dtW5OVXnwiyNLIkkiO5e
611vmIiZRz+RP4ytnUVEoBHLF19GDaDDUnbP+DPMbkELZkAjEt0jErF9V2Ryr0ajPsZlPN14y4Ix
870xiP6Qm/G5CV30N4Fedk1jpwDQSl6GL3ksgttp1PLDEGbnAfjy1Iw5eTl1jI6vVl6UGuSzWLIR
966iXWoqF+vkfonGUXpPsLUwgMTbc2zE3WRMFlPz+JDLyjmXdc1kPE6Dmzabftik7DGGTZw9dbY+
zsOkiP3Q+IyGy4LqzDY2fazI0fEw8KcgafZxahCjO+m9WZnDNvcNK0rdkUwtvRiPEtdfhSP0CSUE
KAf6762npH1sdP7upkFxb7oN3k/cUSBtDiDfdCh1oqLQGKcoLQ1vr8rpK13fJp/Fsi8gy5+wBj4V
lhh+H8v9/6HvPwx9V+sTaJz/51+D1b9Mfe+yuv7RN8O/zX1//ta/Br/hby6+RT7GwKGDoNpkpPdz
8Bv6vyHxxMshYJCFpkHwXD8Hv274GwIWB6+4lQNNgcQg9Ofg13V+W719vavRsces1PtvBr88DSPD
P9Ecsf/zIST4bG68PuxSfqFzOch5YLjX5k1tgi8TYw7+0pFy6444S+s+gNgp5OD8iOd0yXeSuVpA
AGqsUv8D09gqeUfZO3nfTbos48WNRRu8TrIb+vdEu2XztvjOaHwfEVF3lD19d16ueDYOn1lBvR2Q
tgn06jPIbaQo++fO88mbMb2+f81wky72eS9TRezbgCQ7TToLR4mgHONvXqpwS2VQAwQm07G8L7Cf
Y1g7GakfjY0xYGBuqhnKVBi27JR1llkbM0i1vE9UGzsHUbJkDrYCkd/wTpJsZ6qy/mIGAW6gSPoK
gfDCE5jFCexYNm2duBknEsrcH7ZmEkt4lQFWNKdJJVdl0SCIk3QVJuiZ6sWtLlUxpveqdu3ZwD28
DPueZ8u12Z/SxEP+hEuSl1lvftoVyakVDcwTsy9N8pWmgsEiBqtTd4hT98mdKJRzZ6FXBBBhROVo
uEpR18TFV7vnTGFuF5bp3ZCMVUZsiQ9Kf0RjR2JWtaR4oqK6DuPPddX3WUQAKH1g7zkVoTOZpVfm
lUN8FpIxk7rJ1+GDWlJ/enGmoHWe+cFQfhfpnL4k4VR+M5d5IVmpIDV4lzM8o3r2GKBjW+sMXwQo
NTqMENFoFQ5kCmFT8KG2vHSbWV6d7NvcX5CMkC1LYv002wBstvtYi5KUKYKQSU6QVlMX276N/Rfl
y3iK6lEO8yOq/NLCNSvPgfFtbVrnruOtIrhwikLBoWTCvXchrsuHZe69bJ8Jbdebru2l2GnHVu0m
ZkBMULZKFzq4zBjrh7BsjeDd8yenJy5rwXFgMw8FwYNVEzJ19LPOByocsyQzbqpEOEAhtoB/6CJx
Dgi+EaM/MAXvJ38z2uhtD1iFApwwd2Rzjs2+Si6JVNo+5llf2REUv968SDlaz8wO7fwwFd7U3pVD
jzct49PZf609I7SZ3EAjPcfsKIzAVEJtVOwzE+/5lLEXyNFFTGre27rN94KJ3blYEuOTdCv9PEIf
fLK6nnSxmGCEvnCnB4YqyS0rIN/KwfPuLWkiYpiHMvteunbxwej66TDVdkp+55R9bUeRHPC58W4q
M5DHpsftIMRf92DLdbhucJmXQMDNWMy626fl4Ny4ndXeIT8ziVyunXujWIxdmBnzh5KS64CMsrmp
/Na/nXGxPoTxVOFS7wsyh93q1HnJ9CzaBA3ZwFS6yi3YrsqxT2aceK8wAHHkg23pXfrF+eFWk35T
fdnRgI4utPYpfpxGEnZqy6ofZT2SUm73JPulY/8YNIn6OpaWxAE9c55TIgoynPD9FDv9mR9cE+n7
ebI+VXWfHZ02L05Cs1SoOOEahllzLAKyUTdVUMfHPkvwPQphJ3eGSG6TJs4CXP8t/C3ZIe+7Ja+/
1LMLc1Qxkxei8w8w6+I91J4hyuos2C8I1Y99Z/dHV8n6EXAUS0R/6O5gS4yH0aAacZfCexjd2Hiz
Mz3zpxr5OmZyeMD7WEVdbeiohC52v+RJeRK5SbJtKgb8KjP3wcQKl2iK1K0uRWAQt5Xn5ntl5jW8
4Qqwcg7ScCNQ3wrUWUzNqH6Mj6Zc+rt1vNdvJ60FMq60kA+pU/qP5CFUkdZzsrOdCrcIJxz31SjJ
a4YSQos5Ov0eS7BhY+csc2UN89PCYCISsUPeMxZ0hB1pqY9xYgf02VN4KCrMQYPeM/C1bleDDLUm
5XhL/Y2eN+cOMdluMQV/HptOXLrZ6y9Nm1JD8fkc7Ux6KCWL+WTLwYjcIodXkDrOuc2s+ViAxOwC
pt0Ej5LJJqSuydVirhBXBCDVsed/6yZ3LcXa7BaqsqY+hUKE/E8epqBBzJut6cK+6C5BN9i7Scv0
Je5LfZcqyC4wufOoJRr4MOQw9sKGyhByHQVdxRqDS2PvAPztg0pd/66sdPDKRDE/zEHuMROe27sB
PPxgL9P8GFdmd+Ea+OtYMc8PBTEdFN1mtsulJRAbLjZJxYF90NA0NxTvMjIrFAA16viIsTMGBzjV
7iwBruqvakuPCfE5hSgOFO1N0cC+uZ8T39mZzWgdFzGCp4NyR9rx7S0HQnCYWdERTHw4JVLSULpm
cTfozv5eJhPDjhwejvTXXLSgIZ3MTLOtRCm9M6oFrWwwzSejyNx9vmDRonKClR2fUaXQejzhaegd
6wq3KLwSrVvDRPVcqTz8yJhAvBRdYN8bsa+gM2KSNoUI86phcIEQ8YdiebOJDjrelwOnhUToGbU4
hL2nrpncWNkaibQY3VMQQOc1PWXtc0gyO2u0SEEECoE3E6Cg1mTJV4ySz2pZsNIe1XQfGCUBXqoa
L+BT3WGJ82IPfx1n3BntXw5Xcl9nOLdV5qIizwA23DQIAI9Z4pCotka2j73s72RYZrvKcvAYRW64
m8PYQQO+cDuA8QGmldNC5rIo1wPXJN0NCXQlaAGwYVpOKp/ivWCQsvWHkgyaMO/2s8XKoBEhwLGC
lzvTjiF+6jrAK8ROoiazWOamOqRTtR4g9Hqa8w55o+kR0mZxl1bQhUp8NrdFvkAJnbwh3+ejyRna
mcwatVJPYCHGFpQIoYPFYGPQ2UC01IojtAt5gB3bTO+ExtEPe2+PJ83MrEqow1Ks/FJX4zfYdLLd
MY1zD3UzO2SDzYrQA/yg08dRlPJUBgGDjzjoyUNV2D86eItf3DKfyqhA4w9NJpkmO+qLvo/v5swd
rJ2ZJaWKUoR/3nG25mm5RYWzlNu5XcTwYQalTiPqSywm3U5OdxzqZbN1rJQiTkA/0ZuqJYY+ylGg
I4utu1F7Mc4sjCwB9hTE36/JMkJW+elU/X+7C/p/iNS6emn+R1br3Vvfv31LVf9jGPo/c1t//ubP
HkeEv9HVBzBXcbWmjfmD2+o7vwFXIOaEt3jlvf7BbXXt38DEka7R/tDksJj/aHGsa2OENxeCyDXD
Qfw3Lc5fldSrcSfOQhZu45b5q5Y7dDQcCmlIyJzTpXEh4XfEEKYSv4CgITcnMP9J6vN3z2jjloOf
EYb7fxHHl7WL2nG2iNfc97EzbqgWXzBkmlz8HKY4Vds/9Zx/w5r9lRQaBAjxxWqfhLUL2Q1rh/cn
UmgyGPHSyUIerTKi5YKA4etXuRRvAmbRf/1UmMYTJLBy+M2/SEepFaywQd9z1H3xXpTFe2xk7xkH
e5F8/c/P9Etbii+8xTN5UG1R4GPLQm/85zc1kCcCMDnLIxrvkBK0bTc9fqLbYgYR+c9P9TemeNgJ
WHDyMXfFfO9X85mEkthtUt6VgxsUY0fzNWgxOkE1P5uQZkVrIkQLTlY3MGnQbeSP/oWZOeGO/+SD
81eNAq8EwxWa/hUs+FX67I9VYAzhJAmZNSIT6weh9BO62FfL0K+znJ961/8RZ8k/XYG/uYUCRBlQ
zOGgr5zyf7/ahuU18NMbbiGjOOXmcLL9kazV6amlsuuUkW3q5Davl9c8aONNYxBu7naR1BPrx0XM
MQfiQy6Kf5CZ/o0qi8sBDAIL21/5UL/cBALyql2mtTwObt9uktI7ItlYrQlJXzCD4bsy71S3ziJz
wlBNiuGhKR91sWY9qvE58PRGc6pPIgHA+V+U529W3N9+TB6CbawBTJPt5d8vF8WP0vhOS7xQ2+4o
R6ZGnRqRGDHamlxWBI2hbw+fsZv6J3+6vzD114Uh/vTcv1DAA4RWI6CyPM6ecz+ZgAYqIW81mY0N
3LzX2Qy5FDmxYkJ8zbKXuov/yRvob2+WP72CXz6VqajSZqx5BRBsio3tz69izt+WxiAmkS3hP19q
cgv+erVRToAEkSLCiMv+1eULvRrldiOrI0LaiE7yhmn2+2QSw6HNERgaWm5bo4vKXjCn8jY6NYZt
GUxPHvFtQ4hVHoYUNwG/Q/FwQwOK87sRkp8XRrI3XyVRa2ExXhJTPUHDfGryaPaajwjP3sMsfxOM
fhncza9LGYV1cyuTgxJVtV0a/s7680oAAY/O1p4aMimdZ61hflC6b/vgNqmXm1ZwgxYFP+QNipBW
damXrmUaZ3GveNsmhvm9LigExk+uK06jLbaplR5LCygnpQjlE63v/DTDDtW1ml2r36Z+fshad2sk
zjlu5lMT8hprk7lyUT8M/sqgTrH2riqQISCZU9UmRx3DscuX16ElAa//Xqj8rfTNm8LBWWcMo8yF
KSancW+H+Xvlle8NEtP1frJDbmGLOS8Bc4+O138L1q14vTLErNnb1O4jOUly7Oxvho8Xjjmm7yLN
Djjc3fUUfZuJ92XNNDdwYMtB7T2v33Vcz+vmMQh4b1jWQK6TxnbW1ZvFcyJbws+QHW8KO/4AjtEW
/bY2FVngvLlgIVozx2J/HNINgX3wjAaGGo01Q7jz+Viaud7rqjmrmA1svfyxl7+Dqe3txvjgwf9i
Plm9d8z/wy59B+q7Q52D9b+ujG2eksw9klqKoNudeavGxNbjLSa9+HiBBzwHaG69YCIflXOCtm4z
EJaay/Dcpta9BJXYxPjHUBMvj7MTcMMur2EwPoXhcqxwREiLkd8P+3D/WPTM4YVM3kJ8WTZ13O7q
7Hs7zjeuWb6tT1Ev01M6rTdaRsXM82W6/cI4fhMa5ZuzmBA6uVIUP5dZCuj05qsxlTsDKWfRFG9W
Xr2NK/PcmV/bFkEzrCpgkUensZnAd9ZTHnQ71xy4pxJv2MaJeiyqhj/O0HKryVhiSIKVdNlAQDCb
TRikN8xVGSxRXiy8om2dDlErMwO8Ln/Li9SAO99CWR9/BKt+2l65/B2Zd4e2uDQ/KmtvPQCIxESl
iTPr6vb66v2C9zdb49N67uYtY6rszZYQwNv2bSJkdNIMOnFixJgLBwfXdohzM1/XWxk/EJayKS6G
suBdxNURGRP3KRvowW2TrR2Pr06Xy6hHq3Yqcv1iQdW4dWdemypTxQMWNsW7iDsZtSbdj92gVcC+
8/56OyJYec/XhbtU3AedURLikDz6Q21v6WNhJ6xbSZCV75OYX8OStdLAD2De1k+vVx2pBRMWVUsb
7IxFR6BGCB3D9G0YqSPcomFxQuTS+rlfqAmv29a4HvUYcULC5xaSibudZ8K980G/WusHRQSD+S1e
ACX9R5BYTHB89bRVRfqOCzTWsiZb39AlcFqLF78r3ozWPbbZ8MXLziNzpWnkdrGS4g1/q2FjmmSz
Ko6scKIEngMLXiT+2ofrD4TqkLSkQil/fA3WNzoYvKxZ8NIdjLA2Fs8Scw7tOsO59AEps4G+mfVw
K5dNQ4hmR5BDtHTzjdllxq7A79RUXJtwMdRhMtEYjfu58+0drHI4NpgfAMEmWQTb8i4gImunZ/tV
lOvqAm3kD7UbMSh0K+v48jqd7KwB07bBCvfkq+6aNi538d3iJR4MEy6MDIJxjw9O0LiQIOy+3pop
FDKnPfkDu2hPQ781mzne4IaYRcKEzqjb7JALI9KGAWg19HetNghthe67TaT7nI4ig8YHCFbK/GUG
a0dP7ZIIXHLhSsvc5wbrqiS/YyMm/WquatrrDXktXoTK39fjwKzKdy8RmDByadjihoHAYz0Qdxub
+OrV29G0Hqd4JZXmUTmtIb+CkPjfPyI9fFRhdZir5Hy9+VU14Qh7dlaNipFxQ9U5KYS4COytEs5b
rwmHRpS8XSU4aBCafaPVDxWT9uA14rmFP3qaIA5ZoVOT5LGYazgj8Q0q7iMn6V5axRVJmBkEbXU7
hAZOVK31Vaje28VLQYg39Ha413a7hX3O0GaiNnMS48AsI+MDVOPWI/wm8CsWpVyT0GexmrUnZ5+0
Hfi6rEPYjrsxwW5a5QuxO+TJYy5+zMFKuD17vWstKK8QXU9M4hBmDy24ip9uWcj2thPNXS1Fio05
ZXugf7TBQOwG+5bmzNzE4w9hViA7LRdphD4vS+RkKphl5Hg82chm3gJhsYTHvVdAkr5+dg0Tnu24
DO+1+9p3CrIqt8tQdf6OQd1bkZJKVJgMrcel3dl4E2/Tko8dF683fhGnF0bltT8dXRdN97UmYv7z
DXUDTVKYhzttEONaOOgFywXttZdCXE7pL9IJGkmFmZJaa1nGa+BrP2azwmEp2DY1byp3m6d6EK/1
zBIgROd5qadHe93LPXGBEpWRYMkSTSbnk1/DKrtuQZ7CcDC3SLeXMWvZ3macbbL3XqH//Chnli0u
pS9o1M3dUucexvkSWl4WrkbtfMWnUu6GYL5taQ8iV+JIIvnMHText0UC4KgU1Crb2w1J/YHpS7b3
Y5xuBJjW3uVc3C1a4OmZ3PaoOVjhFAaKtbyrMeK7VTVkm/rZHoIR+1jB3t70d/YSfNPV9MjUcvqa
J8E2LcQ5SbT4kuyV6Uf9YEw4iLi34+igBLAcsNMp+xT0o3kD8jfdGgGuQ1kZH5wmv7Hb8dDGMrtL
2tncQQkjEdBO3B3ifrID0+ZbhuibowZ5fI2aP7NeQ0jnQmdYzs/lS8ZRCl4V+fPSnnTbcQgCu5vt
Qs6nXFbexupQWAVQKzrDJHm91Ttt631TCIQpzp3Z28/1JNBhfrn25KQWQ/kt9oPyD0EfW1FSzd22
dG5rJOeoOuwHb+5qwr2b+0IMGWTQ4ChTucOQDQusMsWLGXjZynRzGlZbxYKc+aRSD6Y18sM+yel2
n9zgwnHTuqqNlLAQDgx63NchLNC8Hb4bk7hg6Ia9lc1kAuD7MMvqhvlmy6IonkA5wQtfg4nBl1xL
BjjDVK9mb2xljCopbZAfxiNhH5R54Opolig21WRFw1TgB9bcd0C/sY8KJDM6bBbynRlQb42z+wnW
4LJBEkVJlRQUWgmNSesMLH3mf3gousexQvg1N+nBd3jCsPVCVIue2mZw5KPRxsqaaRKyLMJ+YLp4
IbjposPg4OtVQJepHRwWc6eGZqLnQ7bSQdlEH9BBQtLtbWr15wYGBSfSHCndj3BVuvtiGpEOIoXf
1QOAMiaT+97XENZH6DgZK21ZJhKyIXJunKDc1eSZHEI8gPxAmjuf2e1xGpGtmsW27dGmhkmXHSbl
HRsjJsWdE2Y3pLHeCWmirzDw2Emo/Cwj/jr2BbcTFxV5DM8uhuEweG2290T67nT+mTVYIk9ceThO
Q5MJqQoejLWN58Q9YaJVHBJwArYz4hvq+sluGUEsVXrOgsQ5qtDZpZwKjPKQScx2ehdiY+3EyQuZ
hEx2xv4rw0/i45MqZapZfGnKIdw75aeW5Fx47CPE0Z6iaMiSg4vsNBgEaQQF02MrFFGcjXdC9y9h
kMN3r2C04NLW7Px43pk2tcGigmMwQ4Oqa8p0SzlM6LgJlrWkDCybeZcKMbacVitP67W2C6j8mjLd
oEz2MsR9WpZv64H5O7oEPRMb9iKj/skbbh/WurvBrGf07DMS5YQSms+J7M5xYy3GTWO0nO82dZYw
6czI2jOngk0wS8PDtWzF2xHjMM0r6z+Wg+aEpZvJx0FGXTU9zKHotwQ1HAxr5pU6fECTsSmo8RCE
ck0WJ/jQ1M0De9JHjCAv11J3WB3ZA3sg5y7LX5HPEx6cDE/WpmvsH4PmfXdm+xbKw1opN7H9ihxs
A52TjI7aHA+Z2dXMpD977B1sgjHqODzvFsc7rv8RwIWgo8vfl07FFPF5vU/K+N4gth1pLN+SE7Fy
FeM3m9Kuqyk0KiQQVhtkR2PnBF13mwYoNzFjlRmqYHdGVe0q/j7VRaDo76rYgKxUsXB7GLmEuZUG
H2O+NltqxVrUehXSoCOCL/MZjeVfSe549fIOG36neLNdrv/EgKiq6NMMwQCm5RMb8jLflHQksKa4
uE354I/zZfG95yoQlxDkENI+29KwH4P20sTrEvOWV49zelWT7Zpc9lut2mdvbUMI4PuAPV9LABTC
Xivol50gTtUZ61vDRxeVtMG8j7P6s3ZxrKa/xLHaIgrnioYmq00rnr2UewUPv5dUA2mdOftcTfOF
SFtvZB9vw4UDdW1LxRB+sYej4WZ8pq71+x2aKAI6Mda/yatyF8h43nS4VF5ftgoEBjZWsmUmBcXL
JC3KMe/F5DQ7LHJKWCEMRckdeMb68lhITmoCfp+cKpxwFbSOiTM9QU0mL5TiWPlceCp7GrSoyrJ3
A/+kfa7Gp6Kl7qnKBClIcycaaA1eP94stv16/QxUVkG/QMKfqvU1rPtq3ay9xdofm6n+6Aom6BU8
WImCkmTR0MKEE6P2a5fslMsRJs7F9Ci1hAlYvbAOrbHk5lpfhN03O8i+eD+KijBd9HygtNV2bVZl
vtwo78XPcUc2Go2SGE5ny5roPf3YGjUGAxql/XAPISTS1nK+cg4L+D2b9U+v+IeXjF+n5sUVHZna
utzl3CO1kz6EQHoEPh8bFXyRo0c+jQXXfKHY1X725qwt+oRu3ow/XuG364u31jNHutyvdgVQkXNI
WZn9Poh6x8SVjaaowHlDuHchYuGQvNOl54YvMnGJK7AUa74JKutxXkWOqTPfOTknpuHBYIS8UDUv
64ahavy3zC0Eena+2RLQqDtuUi6P0dLoBGV/S6FBEUyvpwIqq/b5iia3CTtd530xAgF4ZtNeFq6+
Wc9le4BCutQ/upE1vTb1Y0PJriymFT5GDbg5cgIMRB7GpJW2KDgpMcL9QCfMHcxvJE62r5KDZc7b
66pdVnQMU6rvcsA69nrPB057I39faFEwE7bQfylmGpB1o5UEQozfu3Z8WreS9VNNF3UUjfeGTeRb
bn0jenGb9LBAy7JmmzHuIdbcmUQR7JaMt71CEGPP6knm+cnzPxQq/UZm7oJvAaW6nXCqnxjrGdtl
vSZj/Dgv86f1bQpjxZTZFOUgLl4AmOmvAUYrcKl6m24Shkedv9isjlYAVEyuW+xnvDl319mAM7Q+
QtqZdxGTImRYy2tr9O+zLJ/Q+UbM3XdhyvIn5ofmHtu8uW0MqOTFO2ai6EN6+5ybgF5j/UmLHLVq
Sd+xAj5ekr5rF1QDo34Dh1njxKjnYFEk+uutfX3IsKZBGJlVjdq0ZtZvTJ0eRSku88wt2LcMmBhY
7MU0P/ii1PsrsJB+KD2NFscO8H6buPGSjAZ8CKueyTembTpq7JJkNSoBpSxihz1w9gLUoyqZNa+I
hxNWb3WnLmNpRyPYifDW3pq70p4r7BzEIesB5+YrfJYfslWLlwbx3UQau4b1gsS5fMpt3iZvEYH6
V8DDfdtN+1LF1UZZFH6VVX0aRsiw63oYYrSboqOzz2iotBGgdhTfoUrTC7WYJNAHRph3Jl7wEfnI
ETEJt/h1+fX+Byce6Q3XVjsmpmR2yjMmGu/QPOytnstya3NDr+095/3YJu8iYeP28EBQE22RCIpT
N6mnEsNHLW1nTzYo9YHlJtt0JNpkrag9UNhrp8WoGXeBmZ2hRvw1kBq0C9bzkYELChHeR2Vw6q7i
l9q7nQy61TxlNxAJ1VuNFdgoE8CplA/EK7kl28VmIwW5q9bA5kweaU+NbWxNDchgekB+TA8aDuEG
d45nfMrDA6Q91MERucLGzqJBNrHzSgXVZD2MBgy0C5qrjbfGyY75C/ptyMI9W0zpld+ZY1uXa+9Z
L2Kf5YTZlvCFtoNfvXSDvp3yiVMqVsa2HCpry8D1zbcqKoZL4rhIBKv3K0pzpX93cBVa2JRs4kFw
8DJz66UcbTXQ5PWwo1Qs9m3LbevRGqOvgdcDYdrQ/nc/DXo+Tq5jFbvcNHnwI8DYZNdVBiclet0r
ki0laHTncO3QbgI7USNv6vChySs/WrcSvc4CZMgMKbXqj+4s3lfedRiEEBhBETInfc/lQ6U5QvIF
RGlpPvXLcC8NWu+4IXdeQ7yEIoRlCkYyG5q8m2vPXJNMu72ebYWgjB588aPtDUSqgNWQB9hPPRZm
7RQ+FeM9KMOGYTXuaz0emUkYGT0Fie3lnFmqeuuIlg9gBBoBeX3Xs4oQ140hl/trNXd9o2v26U56
LnszTR7IbBWuH7oDuVS4xmFMbHI7rPapD+TXkAHjoWzvCFL5HHuU25IhQJyUX/xMBjsnRWU15tbv
mIBwqSSn9tTUSbld7/q5eGoL9NxGULIq2/rQ1/qzgRs+6T3ZZQkfJx/nRJkiDnVK+tBB2Hhb3PWc
pWylnY0IrTrnvDWiMU4w92gKOv09dojBc2sZ0Z4fsN9hcwu12rZh9Um2wzlBeoVibZwDbi2vhpBT
j9u0/SZLQ0Spdx+Pzckw5eclwWxJ+/S68dDf9m4iT3XhGxu2y3Hn6fJmsjP7bjZH9azN6qUqRiJ6
vZWYBV5nhNHizU8yhAzvA99tM5PoEaXJZVWN0b3CfFtw5W/iHt3C4rS3WKPm93Gz6rzKnZptFZlj
exlheW2McpRRYY9BtJqA7GWiiGtpyz4qLcqGXM33feaYtzaxoOmYLhEWU4BKcTxioTl96JQjTlUG
241ym/borcZjZBcHLx72gl6FczfOUl8GYtHBSJMcc9Ag3Euz+FhhgHyYlFfcWvFkH9DIPtRTgAt1
4JlP0N6GqL76rfRiOJOFMJy9hYCcfMyR58/++foQW3ylPjcIRc7cC+Lng9f4Z/w2KP/N0ADoqB3I
y1o+IuIW5+sDvnHi7LFypiRpTv1qBeOVSHYzkexJnYX47/BmrAn8IAUvFik7jdUmAwghu11chPYO
H6Y+6svyW28a9llV5udaMlAo88zaYw2ZbprJqs7Xh6yIP8NzDPe203pnaIN/frh+L5dUHmlboFau
N2TVk3vR1e55qCb3fP3ql386RE9hktKds6atb1wUGHuBw8bGqHPz/MeDnBK0diGRjmMbA+G0c9af
8poU6RjVsjGqo2MUDau/nVqSI9gF8AEoEue5mtIgmkIVzc487yGs3VaDts/XB7iczrkjg20DUp3u
//gfecwTlQWIhmU41vn6ANxv//4ViYX4WONYYYFUrtikaZNB0WbtQ2hAj2uk+dQXlvnUtGhHihpo
MI3FKa1r/7awsxdHdO2tOwwdjSPml0ZpJqhhnacGeWU1m/LZFN3qzT9fhKXSrVOU+SkkWAogss62
IgjrbVB3zqOH5dhjlppyL9CQ7sOwrneD5fURHk0kbj/psGf4GwzcUOs/Adrbh4nnuP5rnjwEneZs
7KawDg5K8XISmI1Pi1PJJ+1isB804BTX7/mrj2ioxINr3M+F2TwuRJ60ECWha392zaa8R6JNa7hG
e6cj6P7iFi4HEde5V6u78PVLr06/WzPCTuH3Di2A5ZyvX43rp/Cn75mij8bE/RRMS7rFPEntJtv/
DF9wiOawaG/cmtDkytvMYTafx/Xh+tU8ps8AZ3jhSE5wLOHmcyLK95xBO7Kobj5fv3V9MIvw5z9R
ImCnQuQeMVZVebKZM9hgkmcv/cILfCxG7nK7GSQnvnvRj9hYj0ybeAi0/sZx5K7mofGztg/N1D0j
zt7EXaOPaDf29rqK/XV1Djo0D8rNb5EzJ9x+8R4O7hCBuN96yMFuKzQK1P+euR/mi6+6AikpcLjT
hR3E+ATJG3YBSOL2erCS89WYqc+wlRNkbOKejBeImz1WWa7OYyECc3s1dirXjaaJG6xnVXhw3Da3
SGmI0520CQ6H5G0dytm+pEG+Z5RoH2PMQf0iiGKnv+FnBQUdJL+rKZQw8bHJq+Be5UN6UxDGt80w
HgEFN0yKiPpbiwTxrA+uIgxwdDt1Ji5dsa8V1BjXLzE9Ju8Aw449UMS8rePMPfuL6Z6vX10fYrf7
+c/MkzZOOwEnpzppX+oD4Xrj+eqXpSFv//7V9Xte8jIlmKiDHoecczPwOFEXNbcAlgo22bt7G+Ut
ntb9F21xWTOfI1qPDzLNPpUp8S7OjG+d7PTRSoYXu4B37mHnobW5L7iZAR6m5BYy99lWzrwl31be
ytADpBPJyaXlqcu82GXS/BoH7iH3b/rcPGK9+yVs5Su5yB+LmYrR0s5xoi6l87Xzs7Yp4RP9P+yd
V2/jWtqlfxEbzAGYmxGVZbvkHG4Il6vMTG7m8Ovn2fTpY3dV9zlfA3MzwFxYoCiJkiWGvd93rWcZ
9xYiyFUXg7qYleibWlDDaBSFuof5ouo1dYK++YHh/LKts26H611s3g0B/0izOGYH1zpEk25vNAcZ
mUYQhu1AIE5x0XhO85RY+ffGdr8zMVlZGiQKqwu/j1XwOpm1PzrNTRESN1iSdEPVdBsq0UH+A6qO
h8wXLofEGBnIPBnrJROD284VDIx0566NhjVFFl/04RaZJhXUkXNb5fma4VzJoNa0tl/izHiuZzZS
z9G7O3KZGzpA5BGlRs3KH0MBmMiK3Dvyg77jEf5uFBp1L5lRjbw+ZARHmIruz3n9NCjpxWwc50qn
GafT77XzeosmnMks6YgXeRk/cRa6TNWoPiga7SmnEnhourNeidx3x24CWgvchvjjjdEDNhliLnAQ
hX16cf2qvh6hmG8YzdYXs00FnFbUe6L340eVx1SwoJYqrJjoPZITgSy5651a+oZsRtTZ0q8LvFYH
pLcnoexaU/tD5zB9Wip6iRe+y1LQuEyosC/6+CT8Vg+OSp/CDLSGh9pTgf2Af0+QW6htwATS8C0m
OrrCvAVyIwUSpz6n1bAx7PQ19tRbeELQi0LmzFJijjJ55fbUBSDaUkJCStBRFsqAQOuVq6z2AEX+
JsdgweB+8YMBalaZFSBr8ugKGpr5i76omecQExPlK6NEzj0xVxGaStjOTJgAPRJH5N8Z6QVMYzIu
Zzn1CVlq8miodXq+8qLE2jSMuilQxGCp5Mxg+SpDyoymu86M4RDqTGcZ8siycHM1JjZdZovJZRcw
38bPiJfz3TbYCbqEMaHq7AnQFGCM4tcysbVtUz1D638dLbTNZFtROsi2M6drhvzJOu+UCxsZy1+L
kDQp6PrtS0FDShwqweL68qV9kVg6oQ7QiJLIvs61hw45UZ0yZZUfKR7dS4D387APvXo9jt3f5RPr
/+a9yf8B9moSlEMsCTrZr0rIxuytnFJ/they450HVIx4Iy16sCgz4NS5KvXpxkYtAuvzQXqYvWFA
VR+/0xa9CTyc6TU4IsYRtJTbyzrzDqNJyeevvyH7N1EYARSqY0nAPeGRv0UbFvVYpKadstvgGKRR
ywTRbZphxWmYySTGfQQuGpp2u/NWoYeuCskYPrd3KeaIY37FHCIgigx3WzIjRmvwasi5nIt3ZOOU
JH3W+WtGqZB9YmvqDMrCJHopm5jB7XmRIIaqnLfLcmBbmVfVUzI5zmoMmRQuOg2mCe80gu21A0tK
75nI6ymYZKD8x3AeT6n8lK4R6ZAzacWNdXY5JiaODCsDXNfj049+guj/9uzZ2Y2csFHnebXr4Sar
G1jh46Mui4yxXR2sgvFt9FrOtB5rY7rNxmj/19+1ZvwmjuXLtjQd256DL+Y3waoYYxLgKX3sYzu1
fBhqGzSqzH6l3qSWZzL8PXQac3GgRtOv0gJqUYJV8krrza09qiWXAyrKrhMzMiYM4QQiedg3vbIj
FMk8TgP1nDnPnPwYhdRPaq+/MQMawLjzLubGy7e9Or/nM4FPFqoUkGTTdik2hxEVC7Jk/Dx6DRto
uUKjXh3z08mGYhFTJEvwM/g1cxQVjcrKyBl16RREjUSCv6i+UWYoa8ptNpfQTdKeh4jGVKoNeO3L
7MmZmRHT037NyQgiUxe36sSZpw6cl6x1GBXKx6OMm6Xf2ik/sSKILTUHRWvFJinaN+LeZJchz3VG
CsYmG2IS/orXTqfcmBvqjvQBWl5qvinCXvUTw5GtkTjcDoV6z0CPehUVH5PSXKrXFwpFLjQM/NeW
194stXahlFfQjw6RUH6WOrtPUYQaUFjrWesZ7kHhoTGSMsFS0ZU1IN6wtIIdwoWnYC/EiVqJLe2S
ZKUk4iBedfxKxwHZlJ9m1oPFg3QIjmE5fDehZzE42+I5vTSEcxBSJGDHXCdgn+yNWnkJc45z+VGr
Q1hGPwlNuelSmSGI9XWldSpigG58MAILsUYl6HG19RHY/f3f7K7m7ydPopxsENrQKTzr12yFEJ9e
YipNujfkvyyvBg7rGMN5P5T2VDgJk1ZoO9JiswpK2byTDbNSKulMieOv2uxv9Lu/K749w+MiYXEc
yWyFXznTRNcNtoi1eJ9Z4bPIkzPD54MsfWcDENx6AjzJ91gO/YOUXuVu9hqo1aPhWn/z3fybkzsI
bypsWCRwwzi/Ss+7GPuxXZTxHqcY9tOOo4q4YTzPPsqW1kcp/lYzVetn682u6b+ESM4bWd+wpX4M
PYXfAGhd54F7p3bxnW5GIDcZx/qxGP9GiesZv/2Opso5B4W8hGObv+pwGWCbtMGHaD+mCUEjdNFR
VqzVvkl8NwBeQ0YGYYmZ7ZDhgoMcS3mkB8PRUc0ahgflGy++mNJ42HREa27QT4A6lNWoGI4HcHL8
VRFQVbVBmFd23gM0BQQP6oDdjm9IIefEaw5DOt4DPSvX6owqVs/J5ApScw2Nx3vwmAvp6o1e3ypp
Vm+WmnioxFx96nmvp8aaSh+QxIHCWvYorDbdZ1XRQdqLoy2Hhd+irLy3pVM3967saCKKgiC9eKJv
oRgDUB9hH5Oaw8aoBFlSmjZvY095rEWTrYmMo7jqqU9ThlhXMfay5rhIRQtqaq6n3EU0cFWuEZEe
nXubEzJu2VsvQhsVGjnWYkM5eKp1LrqQWCGMX7axD5KsxoKL334qRzyINgwpe64uKk8InKcFk9OU
s1U+tSP59fHPdojL/49++J/x/j2Ti+6fnoDfyA//u45nRh1fPVEYSHjJH5YofEb/UE0w7QzM5VEj
R4x/YB80jSwAzWRSDW5f4h/Qz/+T9+/A+3dV5vA4qbR/5f1r/zB0ObhyDFcD/uD+N5Yozf51CKF6
LpYsjeEagntA878GcuSV0zRjag8XrpF1mxj++XG5oYE5H2mWzuSkUgIoRNgTJgXPLaiANwSqZNIt
S/ImnrNHJGlcHPHNZ6S5MXkPECsxgmCJGSjIxOiD3bzgoT8pzlhd/0BGf6CXl0eUKu0Q10QHdUxA
KpbTHUaDkHAxLS+OKhqS+knV5ws9aoNtQtmTpLF/3mjAGGB+y/v5TBYcobj540KsXlDPC9k5AgyL
NvMDA43QZRVSYFubXiyOy41eteOML7Tm/ueinnlvcao3m7ApUlg+8uG+B+nz8cwkL6bZz1AXr/Gb
ckGmxSPjt/jG3Cmr9qkZbmhlw8JZ1n08TAnz1BTHUd0OeSGO1hSUx9buxfHzbpZFtAALDKloKVZp
2bbHAoM4DWe5GA4zHPBlcblRPK09umNlQvQrOEPNZR/5jI6L4+cNXBj+/ZBsClrO8usnV4j6Zy6c
dQeV/RgJuzw6fSJUfNqYXCFE21qxX1YvT/h81lDrD9ZgKJsZujwSU2qR5CITDJk3x2VJ+3Mphhis
+r88rMZjoG0MI8m3yqjdBW4HBrAVfEnLE5f7ei+/yC8PfW79yzYLQ361U8uwP5tyDQsOn+Pz3cXH
w3+uXLbx8U7L4uczlxfmYgfgszimSioheK72saSYrU6NNYOYsSwuDy831Zy9MC8MNp+rlqVcbmBZ
sipl2hdl8vGMz/WfL7AaWXwXu1zRyuOIwAzhLiqyjOm2XF5Wf944cl/5eHxZ+W/vf9nUshhXQ7JN
LePu8yXL0sd2ft3El/f9bTHxfhiIjg+/vsOXLWX2ZK80iBj+l1d/efwvPvyXF3xZ/PzQX176bx9f
nvnrR/v1mbGd0MDNjK1jpSBKXA7/z917WfqP6z6Oi18fph5GJuC/bkcpOZiWQ2eiRDyDSOAI+7wR
TVmrG2We+YHNegR+yCnt8zWfT/xls8sD9nxNN9o6uDO7AoXD8rgsaQWnks+7v6wrTUYTK1u+5LfF
5anLQ8vScrNsaNnk513aMJwBl/v5srll0RoQemER+qt3X5643CxvY5nRndLhEV9W6Wll90/LYp9E
PUL6ZtZ26uDsDEixR9tyxXEiOC+jjJZVx2XlcuNmwCj8j4eWZy1rmcpas+/MFcDFKhnWZqskPV1T
NjWriT3fLosqaMry25fN6MgA0LBQas3TEPH8x7YUPO/Jqa7jYJtShqIxrV16CsGTwh6/x7X5HMw4
KXL8J0XExHasu+9pZiZ+3dKM6rMf5PH6Odj+Ta5IU41gOjy48QnOv9hkqIcJ/SDo+Gg44Zsx9z0z
P1LWh1TLfTQRzubLp/z4NyYT7vgU19Gmk+kGkMS4kef55e5/XNcsUQh/3iyvWF778Qq5gV/ueiBF
uYr+66b/B5thjtTtMCnvly17y8V22fTH4rJ22Yy7RC789SfJ1fgYkUaw+/ppGgifgpKXWK5ktC7y
I7ie/LgstfIDf6779TmfD38+53OdqGwbo8u/buKXzep9zfVzWfm5if/ubZZP+/kun5tZ1nlJ+owO
ujjSVKqPo7x06fJquiwt65a7XMHPWqJO28/1fdTQcVie8rG4PJQs19XlNb9scbmbL1fI5eGPZy4v
Qlb9x3t/PP55/2ObEbr4SbGy9YxieuWUCpJLojM19SUalfwUzflFKeU7Wo7CCmTEuGvUgSoPI1Kp
LF6XLkLtOTCQjJu2wHQnvqfU3dYu4WY+1+d2Y0dAUkIr9XZ1nl80nlfu+1bbLel+aeq+YEEgjAj4
UfNiK3izU0EQvFsBQQx0Qo2dGyrXlIRVJVopTfWWgIRYE2OdbWLjyrVDcJNVsGvE6B7TOtNWWVzd
qeCNdlHZPGWx8gb7J95NGhNG2UUJB9X1E/QcofXYeAWBQTEoSgsUhpVG9MVg4GRIuPqsQLLUTpum
it7SAPHXNFCKaZC1WMGwidAZ5GJsNv2YQbZyzL1Iq7Ms1aaFdFIjql0ltn3BFAFj4+DZK+LSyfJF
noEsrjjJppxsBB0zXX3MjXS8ymNxoU4N8UZVu54Ql/ZDmRysausxA/cBanmkBSkjXoyJxIghvrFR
SK/tMEtXr31RwjLvyohfUsXcQSPvIh5mcJ7xK/xhY6MNz2pz24XiXCE9DCvilymLCUee56xoN9cG
GpeJIm0Kn2VtuVI6FuAhcWZAJ9dYBfeV3bH36rIo2MIl6NzypRzon0DnwZ5aBkxsI+NaN35kvWcc
Cb3r7zOqti4um5u8tbFFVM+Whay8A/fZTdchxqdEF6eE4oYgvv64SC0tQf6QNZB+qLVU/rB2zKug
iGJ4J6ji0qm+hNJ4HFpOqpWK08lsUCrD7QKfrnc+VPy3hACtld7o7gUB1thEqnCN4iI+RI7+3EcE
GdTISWMcj5UUtQnR7jQyXszQcjaGD2qWsb8Vi20X82/Z83AYB/e5iPTkW9+J+bp7cm9VhKA7R7oi
rUb5qRBVUyHLkcXv0pvLXU1fL0Ob6APCORukC5fFNrQEBWwPxUxrjaav9R0CtWhemUVNmwnU2KqA
vRkVWXOoEoraMQr3deVKNULVrxVStNeBjPC28mpveO1zmHbvAgwzcYNtt8rTb73a5htiMa1vlnaK
aPfi0rsSRmufXLqalDpjSDM/AF4F6CuybZYLUsQoTfhtpx29RrwXlXm2OmwsZIzs5k1Uhw0Qtljs
vPRcJQRuWaQV+XaToNGDTuyjPPAoVcXxuim5ROMlDSlP5mirQ6onZJncCMjYK1Oz2U4Qy2LxczuP
13Zr15smxi/V6aQpyVeAaCKCU50ui7I5F0EoYNxn+1ibT63jbHOOjybNiSow6bAlyXXHaH9FncY9
2RotzsDNMbV0+dnTzWNVTtpJTxIEchWTNTPU3karzjbBYKJfCidxHgv7MI3etKd5oq6Fa0hXZnct
OKp8JNdExLZl5FsYts+kN2EkNhATAoK6xzrCNbyGGSc6+u+OEWq7yjLvaMpSxUna29qI3P08M2eN
EeBNtZgIPreYkDGErojYvlTdYx5F1g7Z5BlJh8qPZOIvKq17yLIoDedp3w9pSUsHHViHPQSOa7Oh
xbudk/7VxPi6GgcSdhsOfB+5VbmFvUXSbY2mJth1Vjhu9ZRyIjvqvdI1DiZ1w7wIqp4g1enFYDBi
G3gnTUdkPrgUzm61hHf1tbUJQ1r++IY095SyNx6WFp4FBUH2bSzIgGh0ssdSxWg1SMU5nwzjGK7K
AZqi3SO6VyPU13NBhriqjU9tS+ouTfO94MelRRP9JGHwJzX1y7if93Yy3gZFRbiSsKB7eadMqRwa
EoCqW8UgraRs70qdnOAoKOuVijli1xrGbU+HE3mydwDCBuRaGafzkJCOYsSo99CerKIoS7cthIGV
KE3Kaw5iuQDNGWG/uxCWfFWNV4FhP+Et03xMu/QhPFoU5fy8ngr9pnLEA0efjD8GUT7Q7wUGliCm
CbblYDIfTWOwyHN4SvQKNw9yZnWiIIiD8z7mMN11xquGcZ0Cylj5WkVuA4Wn2zHw0rXTRy7KfZJq
ktZBp2Qjd9LutI5hWev1JH++eFlQ7JB77L3WlDlnsqpf57dGkOOYASrpK0VagY/NdrbXWrckjve9
q58ISaoqolY5wDjSYMMn8YQTx/EriRRrcu+kTz1hwSSxb0L7up+JrIsFx+QQNM2qqBT9MFpQ6dqr
akzrdeWw7+H+cjE+p4e0fawZRflcGtWA013bpi9MEPAJwTlALOtty0Bqdm1BmE9KmlBbJ+Aaa/NQ
qwkt5Kk5p268mRIzuU5Da83ZDgHFNJmnuIwCGqxoAkNH9YcK9LEZJ5ek5ZZz6/kdvQy/c8zd1AcP
sz2VdOW8h0lXZ1D9NNqzLvMBjL3WnXXqqaCv4VhQ30rtn3mNXNcZp9jnSAE9zExgFQqceyMd7DSI
a4BhJ92O0A5XAdkDo4fdDQXcJtEQNJPA9Vy5QNC8Gh6l47KqFqq7nxxkjmNRPlNRyw9zz4ios2Pw
W/b92E9bW8vvSQwi+84t9oTKOSiaKJFH3nxRuWbLbL25KzqzxnuDVMgzIsB+5QB62AKbqsUBeIlC
pqSFG0hy3+obtdXHKyDjWych+q3k2HBS8JmcSECp9699F29CuATrmNxKw8lCLje6xQ6tHnERFpCX
9SMuqWkfdyZxuEn8EIAnJaZZQbBkfjf7EWLXHB4BqMo9gw6YrtZblFRXJcb4nRmjDbeni0B+00Lr
r8rCYbIkOPMNLejldtgU2Iew0MU/hBYn/mQyUGhixMMtnON1XYqawGSPrmwvdl1S3LkUiDrOx0cb
4W7UaMNlkcSkW1l6tzEJT+kiJOuhIRCRq+Vtw8ihoj6+btv27BlVvQpBcmStLr5ZNuaYWj2VwW60
O53zWcqIFWvRGhoHys7bLtUueBI/m3E9WlqGMiW8iPX+uwDwbKpQwAuVMBMU18e6D9Cn6tENTaye
fbTdDkn0IwWAQl7LpI/v2aCQA+4ocMlC7dDI2DPDRI2cmHm3ye0Gcc47Ab45MTwZAibHvHe9yPEN
NbrCVYnJwKUJXjn9tMLx4IGwVhDWpEVwqBhCqzX4ETHTX1bNZk/DInMQJdNsOHQR+RYd6Sq8I/YK
krBj8jPXZmWoh8oZt3NpGnvOcZucIPNLstBIturfOkJczVRLISbwxUUZTDWS+Rj5dKcqsiWh0z5V
Yl9kU3wAPrUOgShYg3ZqPdLaG0BzWYICX8fL6ZGFtGP64Ovmy1BWxrdGk6fOjGB0ssEQZfRvhUoo
AV5tvnECZkL3jhmbYFq3Kxuxm0LTZuKS36BMAJZQiMvQoJEz5N3aUItbi+jrsMGnqQoVPXT0lCWe
WLljpNOArbDt6t0+ysfNXI2cmqMkOqFUuEopQ4+zsgIx9VRj/ltxMrQ3SSouuA4y3LLxFqN7QoXs
eVCM2G/NSMgkUnNXScWT1YDJld7xUH3p2+lFsfptaBBbrxnlDfK1eIcSPwBiH+67bJ7WiLrINAtm
B9FXMm/UXv+W2PWZiAWkgHR3utRJLkXSX1nxD2CIV/Wg249G4ZBnfxQK4+0xpdY9Jz+n2cA819Pa
Mj0r2rjWzD5KyIHimFRMMnPFEE1ZDW4Q+VGpdetq0Dj44lVPr4uRybUGisZPAv1KEWyjbBEXh0EJ
RUKxpfEg2LRaRqVhSJBhq+kpbju8OfW8GcLpMqgjdYso/THq5nBXYDNddVJFRr3iviW2TjdT2l/s
YJ7WWetsoNwxtjOpYtErSKQ7FQYixM3hXW/JqPB67aBNPZaOe8rxZAE00/uQj8aDFcGZThUhB5aj
sRk0VJ1J2XSX9jrRdG8fmsFJQUop2n6GsKiGO1e5xCn33cO2c0nlaBtbhnnUxuaSPLPKr+fwEFIV
3lOjf7VKAL9DO1uY8A52FMzknXc/hYvJNgs2kRq/9XqK5Q2nGaaFGF8CEHZItj/qPPC2FUlsLo6N
GGo9oE0uCsLx3mwlx47Y0Rr2Li2n2Zm1zRUT6VkThNdunT6UeoBMz703G0SVPZPkleFMd3VQ8at2
91o4sjGwMitHTa96tbngLB37VUvprkaIrJcPpam/RiX2dRKvprLP/Anjqkjj+QovRbNKyY3Z9zoe
39rjJ1O0a2BkyllNrOAsyIw9V8HJVDxE+cuqYewP9Zillx/rNCeE2FsOAHf/fFWooxXN6zHaCrlu
eaCfjdd2dsZ11fY4FubbprptMiDCgzbsWqfWkZIMpFbNab8a7CThg4T3CmJBzC2MYpOqczZ9jwt2
jE+WyVFFieCqRxN83cqbKQuu6wFxc16enHAgSVHeUI6c/WSaGYmWzh/rCnuqSByIOOT/XNfNLiJF
8hx2UvpWulbwLZc3kEg94VRnDgqdU35bb8dcJ8JW3lCaFXt3coi/lXebNjLOSe3E3wZA/cuqz/WN
bT7GDH+PyypXqfRzJsZ5nQ9Nufl8rqEHOjJ8CzWhfMqXBwy62AxfPtdYekl24lQWh+WNlweCCJGG
1xprJqdivaxaHoxTtThZ9nS7rLJyEV85DkLQMEquqRWW5GmdW02Lr4dqfB8RTB0GDcDAlGQX42iZ
5+XGnTmuyta2tp/rMtgBu6AxQOcRl00bnbLLhaF0x9SCNxzLm+XJXWzTzgnSzUQiPKIVN+JHzUJ7
NVvCJb9H3q9RNYEdz0xfLPcjYemMjMYzQr1vs8c5BCoGMqiqM8+elyrfrPgUyjsG05uPG6ZWz10S
zUfo8GwxC2cJPzW4OPz5vDHtvT0RUNXHhhwy2U5kqJ1zkXdXArvhxx5FoDFhOGCavCxvvpWMvq5N
xQ2vdcL6RBCOp+Vpy41dlTpAJkByy93luZpLoLhVDepmedWyTp908Ellepl1IyJRNfSINjK8M5Fh
M+yY7iUMau+8rNedvMfdmxAJ6Kr8H/JpQTcdhCPN9vKVzALPaqwZlG3Y/0rYq3sl9Owz0ebOWRRR
tdEid14zx3LOywNamzQHVQBsWu4uD4Spipgtq3wjSVuw9B7IpSZHRdqTu12lvXXx+dyowgjppY2z
y/SKAOsJQOysBBFobMtdj/BcN4YTFKHvYBeFcU31rcEFdt3JG7Nt2gM1JZwz46h+qAP/b6NTL+M3
JqTle/u/5JbfwB7UcRi1S/zC573/hwCrjuOh1vzPKgLKOMXPN1J1uvarkuDjZX8oCRztHw4qAdQA
KJUMHT7Cn0oC6KqObiHVNRzJyfRsyHl/KAmgq1I3RpVtG1JXtOgP/hkgof4Dpx39EMP6UCBo/42U
wCVv4hdtLFB5T8cCA4bUUtVF4vRFGwuzwPYA/vRURxDHt0HodyH+l5jRZQS5x7fa9qmFSFYbN66K
WFwwXdsU3egBLraZT8oRTaw0ZKS6xSOT8G9q6965vZvihhLBqa/exy676F0Tgxa+YPJ9QI7EB1hX
BeP43gMRYJIRHgLuB0CHxLwEVjy5sV8A9loV833skd6KUe5Ki4hdgTvgC8MhaBdElqdfZxrhQWo4
cKlE+u2c1Q2l2nYNmwEblaxBM0fG5Z9fDAPeCe010QpMtOTpqeM9jLfE12Pz2ptu+sy7qwGRK3Nx
tyjKwZjbVvK9G7xvjR1dDnVwMbb0lkGAp9rc+6Jlmk7IPI6ivn6aI3FH6eKGGcazBFVPKmxmFZZO
HjgPphGdOyd972s+vG1hPC8xzYdYDsaSr9mx9Wub8ntNMJhe8D2lIZ85dOons9wQvLo1cn0XBM0m
YeLUevUG3crOxdXYe8kTWRq7UEOVn84NY/zih0GuQF27h1jlayM2KFkZvCQJ0GD3XrAJCWvHUcO5
xJ4uGfyPK9vmVzVTTDEmLuW88tWKz4BVDzFXkhFEUSBbAzAW2YQOq+4BP+hL4LRvQc3rqO0IhPeg
44b8hInRAm2kNxI/wJ5C5Z6W5Qt4aOLWgbSlEdgMPBcHu7JjWQq7np1s5udEPMqGEzMgzUz+2kGj
/DDFI9igRmKfmIuM7mNCdYFq4Oiu6e9dN2F1tKqxJ3TAj0k3W6WcJg/WUK0HjMWNSZEIEzWwHOyA
BpMuSJ/N2hA2P/wc3qeNN8IeRO3tlcV7Y8xQwZJiX8bhVSzdVPztWrexwDjIolzpPNZgjk5eFr4F
GXO8tvbuEgcbYhwy1ylXDcG4TiRVkRA9/ShPyANoyWbTnOms9NqbXr9paazc6E2w1jIvWoUd/BmD
gq8Hy9wKjuYMI712HPJox+PgIps0sOqvUY4e+sA5RH3hLwdLAEoCFETPZEkz/Vl9F06vrrGwXOc9
x0ytenfVGD6i7LlKY35fjS9Ita77mCK+roXXVVvE23SCtmbmuEdwqrau2IYJtbMpEAD6s7dRZp8S
x7C2KZCRb8hk/EYdOggUmP0ZEjECrHDGZN7PoCV2Nr8R+Lq1AhuQqQLjwyUy6/LAq9JDFo3hKres
q3FK3zGHkbmOSGpV6+WjNewj5tBUeDkS1EeNfjv76LjqNfIPTDB/A7uI05cCkwK/VVjgmqVc8qQh
qFu3JQF9atV4ft1gQ8FWsFIOeciQu884xBQOOt9Vd7hMLgA4j7Ad7hyPQlQv0n0IvmJOv6cVbhg3
9/WK75qiybuqhe9kYayZnVAEv6NZs9VS7exGzCpdh4Om7gXeI1KE0zI/VOaocCc4tYYDkV7qAG03
+W5IMw/nRhcUX/BU1NG07/gJHdO502sDUwjcFh5hakAHivHRmK4zm/MpdomYyDCaAtaQbaRFyEl5
X9tBW825dhc104XL2TO1kdsO4lwIzkB54wKIyIeaiUb+XeFE5idtRQIwJxYZKO1T1c500PAirGCX
qFhBiPnZ0i+76ZCNgXCqun3eJMz7BSOhoZ7QiunymO3Q4k+xg7mDkyV67le99N4haqU+Hux1E4Fx
CyoGRakIdqWpnNxGIV4hNM5yoAXWQt8YFf+QFz009PA3qYPzcxoM+lNJwf9TNuuq6SLqieaW8mHB
xSC9NPgiVlbuXobBSY1JVfPI/UCvsxlbxfTd2aSxkCIcTdJ3o8wDP1KKcttH1tVCAuhNi1FviG27
x8eJRcy9VyXGydWgzeFmuVTzGlEy2e1467pm7Tnob9V8oN1F0kSIhHw3BC28xrTf9FqhQpxzS38w
vTPQiK1pfFOIvVgpQXGhi+AtRR0TAurDm5b86Irs1hj4tVLraWgHnKdOOm+piHk7KrLfBTMD9OHW
Xc/F17eNiEMvc5Ep61g9TXYXeS4JG/16qtNkHaJDx+Jwq9bdj7Eb72sb6oXbtpws7PDspD+WvXz0
9m0a4b6ve6zkuwEtOXvDhKzBKb+BBdvSned0W5g1Ua/uuFouWFbET4KXjV9UASfQN+TWBx6EWppf
342eEPGpfXW64p0Ykh0JEc9lxW6gadkPVeFYzA2qtKFOJpGpW5uYFNmgURdtrAW4MsKU6FWYqYKd
NVq7irM9tIODElKbpiJ7NQ8EUiOmCBJ6jWqAC7+KApTEFmNa5oXBrP4EAP3gzmGMAWC6xubKpK+o
nuOOiowIuRgpWsqpfMRH5tiyqNzXMiUpuyJQlv+rwAwHDugVWBSSXvWoYTOMR66TDImFqv5EsyJ1
zuML7QEEeSbuJ7jSpmn2tOUurOE5Aj69rmurWQVahRt7JOB2sDnZeNDgPAn0c4A9brWm2DObUdf1
0PhKBn0YZ3+76QQnn8FR7hom4asaiNcq6PRrJIV+xWRkO8sTpC0Bin3DlZjEw8zPemzScCrCZIZ2
yD8xdBrn5GgId5PpwKS8AmsLLkhtt7kjLTPycsjBY6xKRhyZHH0lkNNGRdv1sUwsDZW7eWqfkICm
x7HsTJ+4U1g15rWqYIPEBrb1Oq6UkO0sbPKM3xg2EA95qwz8L5F3aTQaDdcyU2lBqsVFo23CUiHm
jqFLLPRLJKfKCivn1TSrT8ueA3qnRB1dEwpPEnWh2BtnVGQMauZtzcJOyWyhBF4rzbehDx7jJN9n
pgUv5QqZbMqOBGfOGp2WTJHgrM9DtG4TUhkjlYhVTUSbssX8FBc/3UGrjjE9B3A4wWvbWRZlimgT
0a5eOSuK5Q95yVApVRhm2bAAvABNAwZHW/QJib3mDV85Ei/bbk+U2f+4qWSyaj30mC8xszFk2thj
7x0NraE/JbQ9I/DnqEIcCwls3TT5MjgeCK4iIXkos8dMxVupNHJrN1bkvMI9YdImBC46Yn21Y4gK
6vhxX21AIRR9Yq90pu/HCEM2wA7a4oZ660rxpJiM5kP2WDrbVvpw406jRiO9upZ07Qpp2F3uLjc0
FrqjxL813dE2v2MwbY+O4jRHm5oUcS6oW7tYxwuMKRhmlLVdsAaeW3tYQvEOK5iIYWO4W6XdYj3T
97MTb4iWudKk71iNbWsVSS+yudiSE+lQznWKxmaLg7yQn2UhJox5dm/V9Jar5QHkv6bfSufzAjCY
pRt6kuJk7IYYtUKOJLzAMfnPrjRRR8XVlLbqppD2alsarR0b/mwH8KoGc8egnRJi0GbU1MgAXaAL
rrRre5i3MRuPexs7d40KP7B+2mMRwOGFLdN4/VtZ1v1F5Kj9xXydRfaVqADoGOTFHXmXezt6EW4I
wQEzOemz2SFDAAc+hx3GbXClt32gwIaQi6k0pxNb8L7ciwW6i05a2LU5uU1yezgm0ri+LJFaaknj
u0ML8pSU8BlGXPGE4FLgZWelrG8/YQZrtqWOsX5YPPUqHCDgJ/+8/3/YO48ex5F2S/+Vwex5QQaD
DHIxG3mfqTTlNkS5pveev34esrpvVlV/txuY9aAAQlRJSok24n3PeY5YzPe48BfQASJbRcjcbNLX
Z7v+SEOIIiR/BwjRTDrwZuN+4J4pcIUbhjk0AgaHbloqLmXeaeeKmLITSXXoSFgjHYzplOuTUzk4
XbHpnEQ7L4t6/u8fq33xzgw9b2eTOo8BAz9InjY9HYPG2Ao8jLi+7O6c6qBXAsUgIM7C/mJ7gVqZ
Ah/3WPm3Jd35LXR5eYR3XM06PrxAcxDz8hIy/E5ZjVbdjuR2eYasRetsZxhHVVXQC6z1K9a6q9dH
3XeQJudi0KuPceVlG7gd9q33EKwAAevOfdnbV6i/l2hWrkyyfw6bWrvRFT5nvRhWpdkn51K1xotW
Z+5G5GSkLavWFNzMNCi2CjH0uuh18ZKEkXGpp4EqaUduzYi+epe4jr9pABt+Kiiqq0HF99gS8bqK
h49pq9J3RetaWwzv8HQyi+E5fRKzZWsHyn75qb7wH5ILjL+5SakF2KZjEvWAz8A1qSb87CZNXE1M
Mq/aQ5PWpLp523muGs6IHzNzXtqKUQ0tl03YjYhkQ+5e/y9/XxqOLnA5KFP/LTrBHaUY3aZoD7Ua
Xi04E5ViMMlkzwzjbwz2RT1DLezg5BnT/p//9myU/cXEO/90ZRu2wEmLAeK3P83gH5jflLWHZGSe
OE8Y69Z9GZLRWPlyXE9SP+hB/We2xv+vff1LeKo5Z7f8tIP+ZqF5/7kOCNBC+PVz7evPt/1lozHs
/3I5STEOcqxaliRq5y8bjZD/pf6siFGS+qvuhe1mLkUpw8FxyJKD4K+6l/VfJFEa1DUNGqtydrb/
Fez654lT/7b+vzIkQHmYNfX/+d+LM+/taCJlBwMhRjhYALM725Dz0fZT2WuiFN5qdWvfY9DLm6yK
R6r8/rHx9X7ttzN32qS/7jBWbFyDPigJXpmu58hCkPvXhYNGr3IPUdLqV+3fUzN+9eot38518Yvr
OpnIhrB+O819FGOJChp5tw3gxPR/r5z5NNsdzTqGiXGn6fJkkQkGHzJqNwuvizPHOLR+LdcqRYGB
2ISRLK7/wLGiizfh29ZHUhJMoyfV1At3aZpBmGDYaObel58OhP9wlVr8l79tXDJudR0SAWcs+//X
jVv5TdxXuUF9xx0KYBN5dCunqATyWhTrYpKCDMnAfUSSAenw4+jrDc0RDL22Ci5mIMOL8JNTibTi
pvKEwSXIZTg5r25RHWfr9CZLyTcMmbofoXA8CSXqswdfi6iRiBqPri6pltz/5TfNm/zX30RekjB0
h+orx+Dvv0mYoZ+RemcS/mhl+6rW1Rotsb/Te//Yiqwlk8oAXs/xsStixzl4eamdLCMYL4P0+n3o
lK/OMJZnSgk7NyqNm3RexCxKFFEsn+yZCuZnBopBv9n+81dfHLp/++qcOxSZDc6q328aWZF5yEAp
lhqFw91Ji55GY9+nyCySFCmK8rvgnE0lGsQxvnZtMnyC3IpEcWdhGSC9Dkh/XsGzHrDa78yWrlgf
47vGJLamzRqeyW28ah1ToVExuBNVFpDbZ24BOeMhlW4NaLke11EYu+SdqGTHsQHaTSKGBNbADcuo
h22TgrErEQmCFAqC3cyg32t9kR+U+WD5uY7SOPcPkzfRD/G8TekB/WnxTR3LkZpdYLvXZcEUWnV2
urfseRgZ61es0eHRChnoGhS8pAfHucea9snN4VY4ffi+0/L2Gmky2XKpmIXOHo1AgkxBaDbdw/Ko
j7vHOGrirW5q9ZMpRH7T6eDlhrtHsrwB2GDTT41fbGY762qIja1myGY1RlV5HGq92vRa8W20B3fG
l30ggxw06+DIe0DGGOCy6vDP+1v8p0N1Dm1D9mIZuil/u1M6vWO2gwrEXRPtpaPKuUqgCNNFxHM2
J9c7Stx6UzrHfKxfA3rxWyYKKID83F9PwjOuAX6mFjWPEVfTJWmNe69t/Lgi9tIlvX2ii+5amfv+
X772r2Ob+aKnhO1yYSbRmm/u/nbVsEFIRfQXjftkaWBp7eCJEOcH6mvpRtipswOeG7HjfeYPysmu
MqhPoRY/1+5n3dXF2dZhZviwtnvwTkd0cMQq40A2y2zajEEb/stwZG7c/H5BMOeQM2UTwq0TNv3r
Ra4D6BWX8WDccW+Xj8i4wRHGn8I+uaDKbknbzIhezJyTk0mAtxn0OT96DWOnOf7zdjPxov79i5C2
Jx2db/M3g743kmmi6+ylNuuey9iQl+p9EkT2JQ/JXNC19l3afYzzTD6HU3z1Ba2bphfiYdmUYw1I
fuyTWzUD1CcM3egO9UgcCxTO0FUNaxNGQFk09PEg0g7dkKqjCMl7iWV+y0roBh6uAN8zQCGoUr9o
WjaetCj5sCTK/PNPXZpRv13JTFOXDCloVpl/u5IJqYH30z39Xg/hV9n20blnqLpCy642SWQ9zVhY
O3fumkbZEb5z8imyTZCOnb0VoTntiqhp96MzVbM2/CwapjLgnYY9bnRtA+jYX/3zF7b/fiNXisEF
9wz+KUvM++6nYYZBCGiomZ24VzW0VZGG3Z6L9H5S7ddibNQDbRxmRQlJClRZrG1Lt/ycMnM71qbY
tDT3jWAytjIfvlr01C5GQNqqhQ4f7zIVcJ2dwmQBWgVi9X5CRyvszjw68r3d+A7DYbM6xXlQrDL+
wqEF6xa4ttykRU1Gp24C/jFUemnTMb1AOTJdH2GHGJ5iHSk9sbfu1okq46DNE9EYydHkdLfS6Y7c
FZyHaJiajZ6Jxww1xR8ahOUsLIy71qqTGbX+KY+MZ8P1zdd00KqVIXJ5skgHQsk9XD3b1BBGEzIx
/ygq493un7e7nK8Vvx0oSnBK0AqziJ/7fbIQJb5H+K9r3F1YubOdrHsagyk/T4qqoa3Zw5Pmdj2A
pjy5jKTMEeAxHu0ccmKnpdUh1YnZbWt5mhxjLzPt1rZkflgSlW+k+90xKoON7+TjufBf265ee0xe
d/gYio1ttmAwqOkCX5LPfma7uy6KSLfP7Bei6ddJJs6T2YqrA4cQ9KzX06UhaqePD4WTJ89dOZnr
uTCeBgjEB+6Dqz5SxRYkvHsUzPz+5Qg1fu3/LlddJlZkFeqS7UUH+NcjVIPQ2dmeBJddZO/JXQqp
zgQf4oQDsabHhGFFo4TbV+XaC1OyJgDvBy3BTrEcijONpHplFuj40Uv9y1zT/nXCJ53ZYi8JxDOh
5egO/JFfv1na+IJq8Vjf+8LMz1Ef14+uZWVoJF49ot8vldIuA3xUoK9hhdgrQShTohuD5K6tl8O3
MOPuQHnPWjVCM6+VI6HOtJ1+GT33Ogk40r5H6C8kf1KpG/IRYsA7m6aFwpGhRmul/tSb73ub+6LW
T8BfC1seYtV81rKkP1Ispb4T7tPEKre5RJkxgCQay8ldBSXFEkkYM3YRDn6TqotOQ3WN4WczECG6
akI32Bkqr9aZjGma+i6xNiklxd4imdgwxhvWIdKr2gv46SLh0szYgxzdXLyLU5jSnWNCfi0gwLoE
P1O8hahc+6ImC0NOWzPM/Q3A1+RfgiaFK39N82OnsB84ociLQSyobOe3C9rkxK4qw9G/a6Rf31Jt
6nZSSzBSZQhhc+1iWeW30BtwS0yjc2yi8EQ6UfDSEP987C2QsoH64gxVfLPo+0s0tNO0kQVx2Qy9
j0pVDgHwzdjsLF/W68j+ktR+Mrc+ve1IiNINP/yubeL4UTc+Nk1pPMXe8Np0NkmS+WPkxg96B8eO
Dabvg6j6Grb2Pl0N+rByLCt46jthP5PScyI3ryX8XBCtIrdDR4aVwym9Mqnb4TbiJ3XSYKwaIYZw
fZ2GhR6d2whBzpA8qTDBOBcwSups9wCXbg3nvzgVwUwncAgv1yt6u+kggVERJXQBDTdcfjwS7X1I
QSt6qCZ9Cm0XI6y3ejzEDyiZtmk+Nzi0Su1Vkm2g4wIYsvRsWzgDAQMxzdip9+74Mez2kpHSvmnK
6L3Rq+oQYSIeKhedW+xJuH4jR1oy1Xuyr1ZJiV7ODxw411GBiSlCYMTH0k6oo3rT9B6TsVZCz7cG
0l5IgFsRfW4gWvpAxpxxbJler5EW+JTHMdVjh7+4BYFE2FRw0mWHypuD0R2iMAwoebfRQXCA/8He
mkP6dWpj3PNVwO9ErjDI9qJZfBuYXK1fPZhYKNZ6XBubzsRdOCiYDilAqu1gODO163skKNzpfX1L
u0Tf23RvNhUhYjYhZHfZc/Swe5N9kapvRoQdhm6rdp36kn66TtYfnrTHrok+0d3/nDlZsIvixL6P
2bjinmEcOwdeauV9qFCzPYZkzsg8DTeVwQEB7min4fE+lBAydwhSv8lE4JpQWJiqztFfMAwd81qf
zuw22s1OfmJgbBxMy/TXSR3fQm2YtlExIRSPk+KcjPZjwalyIH2suRYb5j/e3s2Ci5O33x0jd6gl
1NE1MXC+gRqqd4FX1zdvDOtbUrmoDNvqSCpeehYu0WC6jXTb437rli49srpPrx4R50R7IISRznBX
td2CEdXWWAT7nR024wNWa2JCnAD8VAjhPCcxZ6V6etn92NqbzmMW5oPp1I341hMemXCCDYlyD4Ze
3ly+s8eQK/fr4ToSQrNpLWlvQkFNZ1UyAueCjK1OM+0zEAzi4Sr69TxVPQSTXz/IZCICzBRsVqws
5yop/G1uyWITIBofHH14J3kXefMzt3LSnPeDxu/HMlTUbrOigaQ/ogrVH8dp7B8xR2YpqpOGjUTj
OsN8bQosPQB9Yihft6LzTk0urUsa2J+x2oRbS02HsBnsB0TT5R48Fk1PS8MP6Uxzf90sYBu5X8cA
Hm5nfho8B2NRVHv9ZmjIF1Qc+duFqWJOPtfaoPmummi4ufNCgdpclQ5FIeZ26uzhuN5jDf02pr7/
ODV9c9SE95g73lorJ0nqTH2tKs+/hrYJKs+tuoMRVO9Q1Itn2xfnQBunW6jvFbWHVWeSzapx2H4J
p+nb6GkKm0war4zZOzQVBsIorpQG7YdzgZmsYC4UT+htU6JOpDupx2Us40fhQz1o4c1T1c0PvODg
Fyl6oRguJaUMxncdOaRcCOxtUHf5qVe4iGxPPbZAUksAtUk5BM90H7YQ0fG9mtMHKyBBGfyMuzLa
Mqa3ofKXXj4UEY24uDQeuE4Fm7aIDrVAY6sA1+NkQY08h642ts3buqE6QLn+HjQG1ocKP0uOfbN2
W/lqGOJVC6ZhOzhejgIBHx/xuHl1+ukhs3fW94OYQR8zUKADNH9iWlT8WBUYzJd5bnlyIveBqzJa
nBkSY2XOpG9/8GGWdcQQZBqgXHNndEopQDwsCzzQV6FqtRs0NmtbAr9+W1TuSZ/pDSqTHB8DV9kt
oczfFrKOhK0BcJhMvNhSIx1LFsqfxpOHFVSzRXfA+oMJtShPQd91eyHSY+Rr4xbm7ecfTwfhJbBF
vC+arD1V8yI1veaETZEembSiTQKk+AS+YaOY0h/CYRjxjGP9Oy2LwKCRqOksmiT4aqMN2dkJIBrP
redoIvzmfZa8+tJHWNBWe6ejO+5maQLjBvROAvGG3LnA3ZidEZ5VxskyVR2mjWl8Frh4NqlIMRL2
JI8M1rGrEcCjQP5z8dvqhNYD/WqJwsKtAQtL1DNdnb0TWp8xOABksSwmBTfnbbUaNYLEQJK5UVAy
jWTBvbg4LavLI783M2g88/9EoAQqQwMTrLKHajCeo0T6R40G6lolStv3XOw3AkBuFQh3Q2uY7pid
vxiSOmjnowLpUGXrYVSBFqMXTK7IVhnf9cJGqhDR0tAtMMuqM9axY2OFK6dyLfGdo8W1YUGjPcZB
gRqqj/Ib6kGUUuHOV0iwNZF87t16P/UhWRgSRVQL+XnjoclQtoduqPAAIRNvXY859OMEjCNIITYU
9YpTX+kEBmmfXUHPHs8IsiBmuHGTHKuo31aNfyDbWG6w3G4VQ5wL+Q7Z0cqDI9HecpVIoyRM4DPO
o11PesammVDC1YQHEJrbXdDwLHP1ZG0k2rNthUhYvIZypl9Ym9RQ3ZpO9JnSELYhGAbJAnkIZ0rF
ghzi9nUkIq3eL09FM5Bied3yaHnu7bU/3vs//vfbJxBuMeKX0YL1738zXSAWb3+mKPVw747D+afP
jpfXiLJL9kam6KSPGCzfPhwVTg4Asvxe1YWYyN/jp+RcnqZ13DXskYm53vIJy/+8vW/5KstqjJeQ
MT9wZLIsNlaFjSTJhl2Ee/CMiwEPvMYEycmbb3iQ99qAHJVx2rQRrkez3MYHfVoWkxAVwXc6BGGc
w/AxjR0+zQaIrlMS9WIQgUmKJWIcpZ91OyaaBf/Nilo5xbBCfA2i0EbTGVinbIaex701S6kgJNLD
D557Z9a5LP+9LFrmQSdHuTH6NiDkLjGtkuQG3s1dkDY43o8qiqb98rrlqWWxrKZWJg+aZW3q+UOW
5625d748KhJ0/Z1OEubbGxjJJ9yJ6TykxegcLPqykaMhRyff8GRVAMk8Ta8xd0wzFXmyDtEHv/ee
rdnRRvkpP3nkFwOCmR9mgFbI3i5mdNLyxLLobaxj22hm5eTF7CMvTXfjzVixZeGSZ/7j0bIaRF7K
DUG6pDj/92uIx/35NW/vW179tro8GvwaFV7tcI0hqFxuWiUoIoj5lIil6eAOi4cXH17f7gdPZEGC
vC1IwwRE8rY+/jfkZHnut9XluR/skJmDsqz6Y+CM6//xE5b/YDjQrRSiKCgQ1Dp+vDpNc/fPh5M5
8C3e/lgdxs3e4pZjSbIEYTsePCcEhrJ82NvL3v6oFrId31b/0+uWbtjbe3/64cv//PaW3i1hjplX
1yweK8qnDeat+ScPrTINVNnzZiq8qW6eF6iKl8Zpeli2TBF3WXqYdIW/WREKOe/htz26rAL6ZgIG
ZZblj8fL028vXR4tuzf8gaVb3tAhOB3XyCWnvRmFh04XjPv7yS22NTHGJRPxhXlTjVCJtssRMEwi
qj8M85XkB9fGhhCwNWB0rYYaNVGWpcdFb7NoZJZFVTvw3t7WPQvShFYHFmZbG/nBZDHD4OBaPjSY
76gWYl3qEh4+eRJgLa3ahTqO6WWrLvulYuC7E2X+UjCrO3rzCEbMO3hqXpOwgTz0F1fnbe8sz/20
i4rlMP2x1d8eejEiaWZW7Sen9b8qLaSLZYX5ecwnlL2g5lduqbJ7O3jngQCvTTJZw1Mex7GPqNV8
1J2dgxtgF0aF2tueR1Tp3MOUUNy3SrXBljSzeo9uI0OeymQTKkt1pQVxHUpRvrceNRt/k5PdPcPy
jzEJx77uK4B4vr9qA+PLZKBSgmLxYvVdeBTNrUWQf3ZTeQedIQ4UWr6Eu5DYuhnim2wll2DueXSJ
6rLa5qK0r2EbvEyVphgiyJeoL6O9XTpfci5WaJojSNs90jIt5F4/hO6nssrIdWqxww/S9I76qJ0T
r6A0Zuuf3MCxyTWNpkPjGB8t7J/bEdBxK6C/o+4vHuLZbtXi6fVIJ8exyYRek+NnpMWfMq3Lz2FE
BUrXmTzRYRKMDQjnrGrMyiQgCaK28uHoGsPXiQYwpEGNUCC/9h/1ehuoTY248x754zvLztVxzNQ3
EgrGHfhV9+BZgEqV7j6VmR8+qXoq9yjhXrsUNS3N4QS9eOFvzDF3thES2M+io2Bm4g/f13547DkZ
HnwswWQCYDQtw/zqRvp7a5QWt1iPBKB0mBP7qhs2DdJdq+yrlunZFXk0eZFZdKAO+sgFiSSQyQ6O
0O5vUWR3x8SO79LV05e2Qx1pSfllEKP+rsJiYFo5uZ+QP4AsgsgR4761Saltpi4Cde1v+zHmVhhB
y69Nagbsj6+TMvE/4JoIUVNn3hAT4kMKHAGjGOVSe63XmbG2SkIQTil9oEvaOtk7J2YuZr4MdeV8
RrqpEfDTioOR+8lelTg6hvYSE1m2soy6fBT12IJ7IYejNlwkVQ46XG1gnO1NWyRVD93YlgdlDONT
GFQHZHo4fK32LuYou8Ec6VGmTnz2GxKLVBIx0eNGpznqNknPP2YRTcwIlzn50/u2uTctSRVtJ50L
xot3fqcIDYFgg3QuAQJADVG3SKGqPJIJHCAC56HXPqGEwUIxDrF7QYAOdzgNunNofNE0rV/DerO4
u/rjSs54Bc8uraNpW3v3EYfrJByNy0Vxcylib73cqb+lxLffIvJc6d8wgmWGvjMMEuUmK78NAML1
sZ8JMFV2Nir1HODZuKSfJ1rO7xr3iyjGpzHMvLsRyk8m2vhHf/AIhRrHKy289GapiIuYS/5ClQ/g
JPP6XTVU1rMo8eqJKrogtvuKWBW2fBvMWq60R4dPH8nVm81Ec/3F0ZJtr0fDNkvj6pDV+bvedIoj
89Mjogh9H5rDpZMj/YuwOxb0Tew8q7AQYuwQIuLbsYFXlSc11EPTa1Qk1Us8rHBZD4+xuSMvpL47
Kf6J3D5poZVQKqYraiSKIVJCgMQ0DvsqlDp8yWZYM9j0V+Rl6BcnsPN9ntA/KLPRP7uhvc4sc6Cs
CeU/bqyNifTk3Ezu+6ETyQWu+7TuRDthQqFGOOroQk1PmmcGXsSupCI6GKWJwF+RU5e1ayuNPow9
35zZPkkhVfNBy3sFXCXxrprKvo9N9iEo1I6XZDucrRzdelugKm7bJ6QHz6CbqCewSuB7YdJt0Rp6
8V/cZDJuWeFAYYhrIly0j/pQFTe4XSFEJ4LeTRsyVwIFjLbrV6HnL+5QvzRkKOz8Qh2A/1yjtPiA
Dx+LVDXsdbAamjt81JsYVDpSmi1Bot5mbj8a5nedWD3DrT4bH4SXTVeNILGqwmiJHi8cP4XY0455
B3hAtPahjbqnxor+sOKoOgwEicUWCWAJWZEdc9mXmg717Myujun4BKpD33aDTfK4nU3PfUeF0czY
AaZd73HFgAiItFdD6AelLiKJxEtg4qOkHXCxSkFc08xMSTXikUeH9PHR1495UO06a3w/yRIKj183
N6vLIng9gLhc9awjvr34GRlNQzBshqhz9prHDHDUlL+PqEetbCRwsyYy0xPtarWIHtviWdQOJS2z
eMAglG6c0Ggv6fQl78fq7lCua0X/zFDO3vZ0DyCLjR9MXPKmmVxqMwqekWwGeyOIyhPI3gLDXR+8
aoQy3pVOIWxykf9Mdnvvxq+hkNUXrbbLTVHO6eYxBy3VSDBbUS9WSg3juup8ki6KuLiPDfc0Uk6L
NXACctISqgntdO9A0ZyWZzzTr87mkH2PIzc52DOhZsztvT5kF0da2mGqwR2ICWhV7XHCFDlBlQV/
R0Yd/IdoaHe91XNetGlMaTiOXsfGXlWA7LHGp9FDQ5Yoh3VKx8OtWAzZw5BayQlyarXlmFiTQnJu
a24Mygb2UTTjN8JDb2NuIPcbw8+aXqmjn82X7ZRaNDRtzm8GlQy9KneXNAOl+xHRQ9uQMaOlj2iL
9ydTz63j4GhQnboSQ5MuteckhgUg5R/Z2PbvCivC4QeMQXpJ+FQnROHUZGjreTQ9Bm782QzG/Fp3
mb6q6VOfmrumaALapdxFXOj3tF2YykuF8SPzqXeTYNlQFRX2scvt/pXSCoevRiB2ZZnr3PTlybHt
eazUf6Y4r++TiCm8A2HpKiMX8dAkVu4AJ67q737xkT85HUlGB9lrTB8Cu0Jxq8++E62bk9TNce1J
SqYeWwaDtwL4ANtD16wKToAHgiiO34NE8ujoQcILelHvKnukNKfT2y28AIxTjU6ZkeoHKZPXrpeo
vCmxut4Mpwt7m/HA8BJbmUBcBgqv7/2HoaL6Gdl8iUgz1Tp0kkNvjs6esjDFFT8/6fZnmnfGTVft
ng1ppmn/0cxwFtiW/93HbrGCnCDvA24qt2wCoBOPg9/ZG4GpJvc5lLvQ6Ta1weWfIQxHxTg9GJMZ
nUgao1Gk6ofJsOqt7Q/vQmbNVJDxbnl2e/V9j3BBa5z2wA8xfsiDCfwWx1Wy1ztO1wYB0TZS9U2L
G/JY5rSKWqr3uvyDUV1CaHevYINgKRza4jvNnCerFfo3UwspJLv2e+5exTYe1caQ6KqKRL0GUzp9
Dnx7zr2ZI67MkjEjLqKzjCFVFKLU9q4ywBlavQuAALqsqb/Ty+yLKoqti1fx5ME/W40Swl8qvPYy
+YF7Kez0AW8x43rUI9swacNDHTPTwCrYXpiKt26s7lo9j7y85NDCZtrHhkMAXFYdmrlcok8gMoRR
5LskIX2iH+wNOYMtZWG8KEHaI4CIIOp4mHk/uqRdOkGakqZml5fe6AiyGvyz3ozBKo57HdMRZJUe
nxcMCOfRyvo9RlDKNn14piV4oJRNXUVOHwlry88lF4OadszGaCnD5SbGHbRt3qlszacIzcyakNDm
UGo1o2WSZwjgS3n3QMMuYbAfJCR66a64IEqgXiwH2IqvhdK8VaM3ybZROkIk13ksALudYqF/xIxQ
bBKDG4qiqZoR3sZQAcIHNz6iSYZvpWXgcNoVPervKFXeuYyJPJ3KB2FQbDHK7Bhj3Fqjq96EqaUg
4OUfC0LJwrbQ9uRQ1CttUhgZ6L7t656vw7AqQhPRdMfASJ+iUeuOrtPGm0Fz/mDAY561Cpxh5crp
OBj90ebe9oD+6ViVPaMK3NKUcIfPBA3YG6KswldLjx9SCSl08Bg22QRrhhWUqhi2lJObFie9bNYN
oUFZQLyhE3+yilF9z2rvs8w/hqY+PNmR/pC05sccaemDckmEdmPj1AiZbkVBKnI0YyrLyLIOmtGe
87gv8G8i9QsyI72STrU3ubEgt+zSG1qsUzB/Zmo1c8Yv8bjGS5cUB1PzUjptk3NqAovWl+48xVx/
kxEuV5KTUhiNaOcQF6Z7vejIW5aDA5hi+oPa+FNAfHNg5Irdh0zcLmwCwHzjY957V4ZH9Qnd+76K
/Ommh6gNquGxA4rkpx9L2RuPIoAaRFpVsbHgtz0M7IlVYVZzWh91fGCWudGYe29sHsfGaWEdeadc
PttlIq/GnKA9+EZ+FUF3xzmFy8kOr66XjKD9so4AUqwSLl5BoGnBfpFn+mEiYEsEyY7r65p6SU2T
w6roBuHfygMsFNU8GI+14falM+nftBE0PMVtNAXG6Oi6uvVj/dXARihpUOOA7w86sffH1sY0xVYY
aQFPGZ8cbpZjHJnshuSw4tiH/R/IEPeBUfLeWNLtp1mzGgTt6nBgTKnLc9km30kJxVg9TJgVaR2T
smFQbkyNJ9zF7yBRXejS5Dd/+KQVCDUdipCPCKKxGJbc75dFjNj1Wqbj+z5W7YGRX3qZUuuQOjgZ
6OeTs4tN6Zg4zTqQI0mYynqpQVY18Ye6kkglXYP4DhsMED4hJmnwnlZL2ykX3SnqPfMaeeW7P0sD
CZwrP9bOOU8O8YXXdbsRuSl4EveSMR+BDi3STczN5hC7zjc6/gcuBrCs6vhOtq5x9iNb7rxoPI9g
E7jLWdpVujidvFLYG2PQnmQ/fmd+XR+00foihowQei0LDn2QYw/WmLhb1gcafM4RQKmLIFf/lk9F
jzYo03Y6/tFz24Ij4bw5FF0e0xHT6rm14oGGIsolwrprZpK6EEGgBwlLci37GUznpuWRErA4lg2r
QQEUzsxHwlGVi38G5uC2zqB9RTQ+9syIqxUx1tygmYOcia+LtmM6PdpJCteVOnJb0buBm5qvDHdA
jLTNUF9ta/JTaUSY7638mz4xPhpBDTXMxo6Mw99zzNTn2nxqqGrc49gFHEWVptH1dAdmbXgcRQDH
L7DXHKbhyvelvFuudqa+gE8+yq5JY8KMSgk90THUMSUMdlPhMkTwWvzRVF5PItKglyY4Dw1kXTs/
S7HEyfB9TU3xalUZFna/aeYCV4gXWrn7YCSTGx1mv9cU40yQKcmZDxsl0Cs1liP5KjZqt0qQ9DQX
SJKm/laEnXcdCv9R+N1DEHruu6ExkChnunHmvtusogKPJ4GMF4wp4pRJgyFpItODi1AQG2mCTs5q
t3R9y1ua5OW+ic1orY1FutVMghDzcYVjTDzJMfqe9/RYoU0N+9iz2oubxu7BolG2zhrjD63WTcyO
6XZqq/Khxxy5scPwNHGUrofKaQ+ZTfs8npvbgYdLU0sPcZ0HF+inxF54OgmENuaxXLn9YzBFZKce
Ry3oH/rafi0K7WqbY7iTymg2rasfEXeM1yZyQQmmPlHWfvIAFlfHxceExC+tCEtV+x6Y0k51sfjW
d2qFIx4ejmzFa88l0W3s8KWrGhq/nbqVtSg/uWm3q2TyVQjXZz4unktLCw+xh4pCuCYMTLNN763N
iKQhKdKD5LWFY1szMgdXi/jkEfmlefQqzoYEHyaDMaymjR1tQdtZa9Q60QYt5TxlIDqS0AxVCwR0
qrsKQizxJIit8mzvUBUEz5tc01B8ZxNH5MhsfR6URIYREV/NHIH2JZ32ojqUAeLLKUTsWJj9i2mN
/ELa/DQMPLEdIrwYTXzyhqDekRu6kaL19lFrtHQwsDDUjQzp3+mf3f/L3pkst81sW/qJcAJIdIlh
EWBPqpcsa4KQZQt93ySAp68P9F/n3KhB3bjzmjBIW5ZJAkjk3nutb7GDspuW7zir38cs006DLdIn
HHYSDZ20WnxCqyVBSooXzMMO12tUBmMU/bJsiHNe+hSxXNxhLv8uZmLBTEpymU1IeWIP2u6I4LIb
Stb9Jdf9llLPZ46i7UYgcFHaZb4Ll43w2XttjkvqxjncOIAX97J71dKSJDSZaEdG8CZqJnzNeJHJ
/aiY2XeF5ZKhMbNNywax66vEYOBkEX32WCKU5EJtmeWF2r0oJ0ZXrbWNUn0465mEzYu6KX+I+ik+
4pMzj4p4YILn43pfjc1zBmYQEfgVu6NzQOdNyGNp7f721/TuKfXYUbe1N9/PC+UCNMh0R4Lnj7lu
620kJBQ7EubuTfXA3Si5aJ37fmvB5K6yyKUXxiH7aVY5UcsLgiDAd1xuizUxRIRL0UUkwmjtn6Ql
SG1KlPVQjuNvu3AgaQDU7lIdpX6ubN+d7Ge7KzW8ijayiWZmd1B5j6NnzMesbqlZzSmkS1p/87Ef
zSZ5LcpIBB0tU/KSwQGWtc3mCNapr1YJRxzqH72RpoGEwITsti9IaJo4d+LSuReDfkpmazctbbKv
EXEHzlIuO42k1INwCSdmBMcc3KzzJ2Hkr3JMnrwpso5RlExba2QDAt6k2OleZcGZBW7RucMZ9G+p
31lVOJ/s2vwDLbC8GIVN0mPaB56HeiLRoc6hv1V+WoBdiTLucAk7Ffi24DKagXhFvDpsMEY0jl1t
X+NsLM5pFt6TXbeTbmV/qvoqllheTII5AZ/gPrHT5XemEUdb6APnU7s0xyFJMIoO1Z+bGD6c5C+y
yLofG3pV6SaG873X+ZBbUKUdBCzi6sWrPU3qe8UWzlRMiOOs8TAav9hwJff9Iuj7tVN+NWX1MDoJ
zcaK9I20Qp6acTX7dJv9Qg3ttVLyYkdG+UTfVvhG4rgBu6nXPm2SPeNm1AOJDaJ7cH5add2emwiP
xOBayRa7r9ikHczJucHRXMiJ0Ufr4Cx1wIMWaJLS6hyOg85k22O270Xxy8xIAqku+pCyMvy0cewA
VTG+RN24LHltXUNk0fAklTU/z3lMlCJ86x1tJdu/tR6BXywbrX8Q2USXXpuzndWn7w3F8CV1tLcx
ZP4i0Xyeo6y+75JVvOhpgSAG+lQqjM3Ke6pdIoVvD7lmcc51xVPuhibKTetPTI2KcBj13EZp5eec
3rFLri7waqcfGclpURhvSyPG3lBm3kttec85F8I56ryt03nrVZ3RjJtyWlxkhN2jhOvuBSA3L9Rz
1vitLmm7aphsXI9gTI/UDbdeuJF19dXMCv3MkKU/zkvLhqSK+5ON5t/ItEsDRvc1mdLssf0F6WNf
JlX2yt3ZuJRznGzahuxEkT7rKOuBjUIcQwY6Xz2j9bUl6/ZTB6N47Nplf+stGO0TJYp20FWd7KE0
b5qY+Ycu2+Sg/55iDSjEyGqfmdpz2fNKwJyce8O7zkV21CoI543WNicMcB8w5+TWKFquKNnAIpF0
eZNJbBSbWtcqpwMeB3pYsTD9TDRwVKzkMKcQgO3YCA8oRJALEfLpz4WERIWLOKAYcQItbJ71zpz2
yoiB/pruU+nOe7NHqwca5K4os49+WRU0Y03oMqTXUq3wTWq1c13ZIIlKGoVGAimg0WCdTkK/j8vq
ja+gBpXOFnw2jQcz5uOXTCh9xO3FrpGp4w/EAwQmO+I9Gl2ypOiwxFOFZM8RlznXfmlqdPalrJed
W7Xlrk7e+qiYDnGo5k1fOiON1eQallnsR/nYX3IJATKchuKuzX6BLAoSKYrPlNV0YyJfwfETXets
xfQKM93ZRspq5JAmZ0+YODRQg+82VB9aHT/AO4SnvNNezLqv77qIdcu1jBBihxHEk7c8ttNYPoTT
NxHU/XaMqS5o+cwPkDjTe5IDsYCX761ed6cKyxjSPB0ZTbKMaGTL/jqUtdiONvWDAH6kRuzbXW5f
HS/7KqImP1ZyhirYL8+QlAyfdl17N6mNBPiw0Ax65p7jbeamIKlbbMMuBqWHS/Mwek/0vbNnTfvO
577aMzMktHUtdVSdXSY6I9dcz1HiRAlnGxz9i5OZ96lVVfee4RZ3eff694UYOS+QZPsa5vqzQ1L9
WTMRrGqlsraJZfElU5y9JEJxkhjReDF7uweuPsMGbxf3cDNcCMUOSnRUlIyKqr3UkTemjrxg88fh
EWnVRc3pj0HRydMN/aFiYNXFg0NeTKP5bm20dKJW4gK7Jz4Cqt9UO7hdz/FNWe+l3SOwddy9SIhH
dfUZ5mlC825Kpwc7ouKMgHDGxnTPO2CHLuddrkS+Ja1i2qL53VccLJ89jQFaanavztJ8LkU67kg2
tokiM5yd1WY/AXp19y40QSCm2iNw3hR9+gxSYQJayTbSPYxzs6WofoSMqK7MDbR9o3DFN+vYse64
7SsPzZ5FNja42XuUisMBSQzQr4GbA80uudHwX2xK8kWssavOMGRoPnEfbsgPEbFbgiQjyd4moaOr
kc2NI34zPhOaxH7cy4GGXDQZb2NFWdaoLxqY2WG25ngXqkL6Rt26+NuR85uiNy81WONaX9J76uSa
UiCxfRnbzCLKusIsGtFw7W0Dyk4/0ummx3qwXTW/WCulPGLJioifHnV3fladzU/oiURXZgCGWbdn
ibENF3GhuYDRKNUYkVTY7cN2QJeDhWY2YvHiQlwif/IKGwd7jUmbV8n6D6xq66ixL74rVe3TiAsy
LXE+TDyKrgOqYDB7FqZBno118SxcfTjoHDe4pH5bzw6bPxBDAJLaA2hV+nfFmZheQKBubKORXu2T
cJEvDLFOVdSkD+DdiGuYaPV2fdqfauQWzDTBX8g+CRYKrkvriB+h8zFFoHY4WK+Jkop5BWQk2xxQ
FzgTdaceW7vYEq+jWf2yRKPuQrkXhddRP1MA1aHH/sMpnpYYQ/LU7kt7qH8KYnZVkTwXQpVbbXD6
hwVIFvQQvyI6wr9N5rKcS702lDz0xszRE0nEDQecjLDSszu/gAFMsTLnHgtkPt9X8YRAy1E/ISHy
Ib0QcIN50KiULrn1S0OOu4+GKGAo0XDbHNyACWbkz7kTn/tKZ+UwsvCtiPutjHGPlEbPmLhZ1DZp
E7ohEQrmfLGioJvNel8WtGABXQzzqB5eIsRKZ3hBmyJ9Y+vUwC2BN2RnRH4NznKQocmoBBjzkdid
V6TS09mzJnWemRRNnW2eBpU11xbByt6Tyy9SI8qzLszifHtGFnp5JiHqLWpgJIVmtZwii4fbswl2
0DJpM72kvCOHlMa2g9G2t9EJtEY4+0IgG5NJhHJ6qJ4U9iEmyRzmclzh+qmnbyoXeJWeLcYLNA7g
Qy429jaSFiz7eLq2jO9v9rKS8erzkn4hxLpvrND52VGvxJ7xs57c4cnMk/rsKvI9elWTlaW5ZzNb
TQUJzcCuWq5i7NWjmX4gS7Sfe5Dz1uyNCMzILizOVU14qlEJmIT9d5UU7zE7/z3jB7q6qNe5KS/u
jr3tiZEZ+68iOSXR9G7pBctcLKfAkyZFZJF+3vQRU0RieqiS5grZI9qglEZdrqCENFLWxD2PL7GX
QhKPWSlpQ30OvBFoMxT7nvNt9OCGbJvLuNWdVa/Sn0fLeiuM6Ql5nhdEafWVJktBIAyJSMI2SFW0
r3AISTHuce961hAQr0BhCP2vZVx09sICRg3hRarGxmtV7LrNfsCu4QGDts3XCN/7iW2SA6Sue6N7
yt2hBxlz08mOrbhLgP3sklW4XGqyZhxIXEw+FJ1f46Pbou+WO2BDmZ8omCRzSZSGW78QrN5sI8kq
Ueqw7VAFJH5azqRKD6QWdBMNc7hEtBUV2cEjILFtB7Wd0V5lPyaJk6NPtY/pFQ1k+Gp2DcN4Vnvf
c1CkkDhNb7ScP5GGNwfdPkWa5lxpZbHtF9o26XTxKnP3T9Ggi+K+uS+YvIBQa1C9ywTXJT3dxba5
D8wVVHvmiwoJQhnTeG7Gg6l0/aAVvzC6VPuxSu5jGrKAYozu0HXOtnPUPhtS90sduqrdqkUNT5Vo
72Ws2qC1tTxQA/1PwBLOJslGM4gzz2CnLYz7ZuyvqYVtuajeC1pqQPyAZtUGKTeidkH7h1R5LqKJ
2Sub7cEjYHzfOdD0p8gDveQWRMSXw9eUGvQlw+xozu5rYzAiadyMPBIrxS3eF2rb1wShMrfAIliJ
ACaLcaVAeWxDoz3V0JAjU4eK2BUPvS12ZqKiK1i+h3mIYQPrObD8qoCNFWGo10udeRjzJ+q/VfOo
7jTL1Y/t0j3d/AS9Zbwg0ayOPZDPO8uCMdRW42EpnbfeIs+6r90Zl4r221bcKYo4a7ba7HnYbRQ2
PaZORPIY5qXs+8+obfozEJhVQGr/NT7/fyLKf0NEMTz7/wlE+V9t9ll2n91/xaH8/Tf/0FCk9y8k
+pbrrrY6QbwdVsx/aCie9S/ANp4D2wbbPk54bHX/IFFM51+r+xE8r2eaNr1M/tU/SBTT/JduGPy0
5I/XLOD/UaqwMASf57+4Zm3D4NfpyNpdw7CBrTj/l7mvgZpv1WKwjgh+JWofixWy6M4gAt5yy03g
XCT0+R2LsMOd2wEzNJyj47U/3Yk6FR9scoic+Vk6xc/Oy2PaKrIla4dqwAA0DyjmCj00OZrLMG3h
aTinOMnp0FwHGoPbVBRjkIb0QcfBBf2aTntPSwldY/gfZYybEI3NuHmuQSzTaacVbDFxTNk7Icxs
m4SmX2cG1sIVMdhd9JK7fIyhctO7RJUUhjkSfuV+s4Y4zx1tO8VGTUAyv8/t8JB3jMXLgYQdGmEk
Rk66vS8E4EWmV76jo/Z35/jBKj0BqpKwleLj2NYxzdyFsK1GzgFb1I4ELOuukNXykAKRCrCS0gB7
jB3VXzQJ4k93Waqrik5zlWNoyVJYJmnysMIOEvq4fiXS6d5eSxZZ7XrMdFvEcgaZHJhmrCKcwNJU
f0rb/RO6Zk69Vr17M7C5QpVsKJbzvCz4SKtS93WYwJs7Y+zUsQId54V4i9oO2QJkT5GaWADnN1WI
54I9DLvj+Ie34JafemzIc6GVHFYg/Iv6DvPpvsefk9ODCho9IzJtjDWQvzW2CJS52ZBY5xW9azf6
Om/EsLkQuqEGAWrYMn6EFf4r0AStH2bhLowS9AZOswsJ4igarcKVM+p7OvFX20A02jCW9eRprMyG
WjnHtYkaYkPnKWLrQNdSR7lKwGA8+5FNx4TR/KZpEXgka8SHg+FoUeVHpWdPVdce3a7+oFOfABzz
lrsQaSF74tvEuE2Os9fdCfDBRDVavuMA5Fz08oM+htdg5+7SvQsxQkTlV4pGZIinp3W0Ief0QOOX
kGp7+ojlCiRxDF8VFt103SCQIDrODtjA3pHvemsPu7wdwdZ4xm+NbiVpdaFXv7Q5VkE3L/hchvvJ
fvenJYmocAaObmNXn+5I+FSkspKIMybdiaa5hyIS16Ii/4/oVcioaQB0NdsKGkkAKYliIjX6p14n
fxbRwskA5I0f29pBHNmAMy1yhuIpM+oN82nIsUX0OYrIPmbhg5ZG09Yr5vfUFAdROPtZ9IFqbIRD
XeQ9uQU3b+0PiDT9qZvsrzHJrX1WRoe07H6HMSlsWT7HjODFY6fkcx6P5vatSoEJl7zrzSCRF6w1
+TQ4D22Gpq3yDUCdgeY2FJ1Zyj5M9WDxqyoICVs0umGzxo5yJHugMuYHAUPpduTO5leoYqn3fIoh
kobskIPaY4ovn5DUjHtnoZFCPNJbPKRB6aACmrigY5G/1br1s8KZHLf9OaLW8PBUbXTYjerKZ6Kf
cDUS+ZRyxfWSxmUi7sLWJaICyZdfegbdt5H8mly1e5GZOIS045i7ZBR4ZMyh+WqG9DBZzYDo29gg
Yl65lcWXGBFnzEXx0Lg97oY8eYm0eFwB2tfIAz5blIYIigaHpDFmA4lV6lszEVZrOVGJg47+hmBt
rU1PUrM+ujyO7yzEcuHPxplI7phi52Th/DT7ZKA9xsaYDe43og+5ETmC7OhJ1iHmN+zxz5Y4ucL9
jSBX7grmuNsE6xY9nQJtshVv9ajJiEgYj+SOkVDawtn1ovdstYFxD+A0x5m/gTNq++Qf/ESL+TSt
1hYuSnWkvbD5O9+VwJrhCEHW5gQ1xwm6CH2RuQZmKkijOLjr7LVY1qDc0YC1biXTpkimDzVDJNVX
e5/m/rKSa2u3vwknivwILcri1mVQdXmxw7dl7Dlq9KXyXTGk92bW5Ls5w/qCYhNdU0jvRFJXGJ3u
0axrTzGXCnQi5pwtvscLzT3fYfU5ZDm02/x3BbzPj1QF60Y+iAS4AnMcnQKPyrbJsT/Vw7jVHE+e
BxU9ib7SyMbRxh01tq/bATrp66yDwDETvPUJGTARAv6TC3J5A5w130/0wudquhRhd41lJLYLAq1A
5jjDJjPV9v2Mgdez0NbWMXiduEr8XMXRrm+Kt9CmzS/E5Pdxl2zNUJFTODoOspNUoKXkf4jbfCcK
oX1ORi4OhJNxiyVslNK1vB+ZapEZKS+e6hHsViTXdNO7Rq4pCqZ3rS87P8eqSkuEmCq9hLoex5LQ
Q9RvSXbfMhVGRc/4ySrR3tEA29vEZiLCY8XzNhVQo306twykW6ry3LTfZBW9NRSG2waqfZDaBQYp
uzSR1FaYjGeJxGK4yx1h7lWeRYFyNJT4UfZZJ+o1rdrlbZGHzvIkEFRyQESGuVQdyigdDoLm7q4n
l4lzhvCXYdqA3bgvxyXf2t4ponwhVY7O1kpvGBCqhtI8tCUPWZ0c0E4kzFy8t9GJSQ5AsIpDK3G8
vW6ZcJ3q8UI/hbc6RBxZtM0bwfgIsREgWexa+9FmYDeSrMYdaITU/UZMXRU4Id2HeuEHMShTfUFg
AGp8KrP5OSvFvdPzHjUWks063jska1St1rcoavpNnoXz41w4H/gG6UJN6rgkhne2IwzGFQallnzF
sOVCpmWxN4CfXkPAPclc9BdaUdQM1QF6VxJQ/37ODLFScS5DF91FbX1jo+HMn3fkU4NxaihHkCvq
ORLUSXlVMCSkXQ5afE+3NL8a566MuPjsybyGi3kwksE50srwZcUXmuAa0Jfwj9f/KFLb8lsM4j4o
ZQIhTB+MTnE0SFvcauDs7fth5sTLjObD0QEWaOCKDYV0wWUxC9K2ZtBbgJwesmSPdDhQCD1ZW6xf
LRdikOvDO8QtRs2IXZ0hd4IFLGr/gRESBk0oHyp2b/j75o5uoRWdoZ58GOlalcGU58rNXlJNY0a9
3rWHKGyOCG28U8oX6IbWuHUjAPtm0b0vmgkBwqqvCPTJJYxeCFuJd3rxB8k5s+zZZjbaHUOVf1rk
CAZdzZ20zKJVw89i1SVdekBhBknHe2SIPvl2zk4wseYfc2I2Ae3aCfEqlazewEQuddLCucIILO7F
MW0JCAgHI/TDWGb0Oo2Ivv90XJSdbNM+lnQNQhhcS+JXC0P3BdglFbQGulweJ5Ojns0wLAyTqPCx
MANvTIZL3S1JQA+zCNo4g9gQeofB82jmmDUxzWb8mWex8rOq3eWLRHnaTFu3MucgQvfKGckJmjPU
FSR3LsPLCOjYDzulX3MXc2Tq7lA5V4EViXfbbeptCf9Xym76u+eiZxnMZDMfZdpx1oanTkvrgIGL
YeeUodK51KaLxtvhFjjrjeEvMTuLFj2pYeA0S20zCfQBy2pYb4mzuffUCPm8n3lLjf7ErO7Qh+1T
nMBOsBdDMghcgoaD0DLBGgzzRzf089FI63qXliGUNtNhK4E6Uxsbl/aANx7y3t7bnk11zsH0i8nx
trMZ5UfHYnq2vOfsXTD1M4cVUzte3cX9MIrm1xBGTdCWEQ77YSvGsNsYqSz305qnmubTeR4iwkko
OfxCjN9GF7kA+siScoGzEgztOrSb4nXbZrHdXKE/1vRzrJR5p76VWX/OsbNrKvNaCMauSQ7kPB7M
94a4yCED52KtHdo8ockwgWFuEnlqQHL3SCbbtN51WACOwgDtPw6DHqh4eULGPwU5zbud6eIP65Di
jvUQTDWiI7u3IFhP0qTqQKHZ6iPOUzd76iqWd1tLn3FZ20Haw9NGLYJ/X9Bc0/V7xApsNwEPZi62
ntwjsNhholse3d/Sjba2PhibUSu5Ttogk4o8NpjlVfF7iT3sCCOudkfKM5Wr/jIrKHsAw7Bd7JKq
+2Kv9MFOr5xIv64qtFPwOAM7091tOw/dtp/IlxCRsalEhKTTqQg6JVsT/EWzHZ2RiHjCIgsS13TK
lsBN5ks068fUGJzrQBier1T4tQDl3JETzhC5NLclGGa/65B+S23lJDMaIHBkdHfSMFEexTGbr7y/
R6q2sZdRssQxYM0q7ZxxAR5bUyDPt+FCpP0PMh9W4FX6UXT4qFKNmeoCzrdAakIzkWSMblAM5jfe
4zCnGBq84QjFnNNDErk9QAQx2wXxi/mdm/nz2LCUOsZVxohoRm90/LQibSTT76NupydIe62wg+fC
pCJqTblVq1ocj0KYhEctY3yKGu8tQiSMREBVewYAq0ftdaEKIzDn7Ij7MWIvEeniZJaT40etnmxn
lIGRrX2Z1V7v2cqW3Whtu4w2d8WJvLMwH0Fl3xNJ8itVTG3oBSDlq7jD2TBwfIod4jtdOIxCj07W
FphAgAj4JAnn2RA6NW7Y1HI/N2JjQ2ur9TMaorJrCuZDhHyge09BYoHNxu4UA1JIoX3uSYuY/Hr2
fiaW+GHoYf9M3t2TjjYuSGvA8IQup9GrW3LksoTs04iSvZypTZonC22Y7y0jIC80AQFDS+Is6k8D
1oTvgJXcOR27LGTX5MwMkDyq7MVzxwsZG+0BDv6L5sXNpm7nHUJma9Bf0tSkaTpB74CYTDJqfNaH
BPMoSivfk83bPOMbnGcU4lFiY6mwX+s05bCLdw9LToDtnvse2yjTCJg/l0gfUwICyTbbQYwJxtw5
0exug4HhAooLa2dmhvLH6mffaaFfJfq4E+pDJTGuN5aCpJRyn8biWZJalutW/UIAA0ZUcnUdhzAB
HcufdINx6bnnoS+2IVF6EVr9Kv0qo/hHKhv7Qp/numiz3HC/nIxvT2s/oiE8yV5n4IcBkESIdWqp
tgLjKO4itALE1YH/5xqOmVUavEesi+h9FoKhaUGEx4ho7jX9d84vjAsZYKn0ztUVgRffQnleUNGu
3ejDgAIkIyxcKaZSGrZJ5qrBEqoxoPG9K52JGWeUEjZd3blQix4xjW5id4JMJ2BYNYaGBFBewZ1v
qd60baGBqgFy+JSHbXgYOpIn1oga2WAFg1ajDghIgirvL71lk2Uw0KNidrEDAfciVOMepbn8KNxd
peH1K1IWlwqgZVb04tCz43EYewWjIg+SoQjqbFnfoVTLuKFSN5l5eTVszdr3cjZYT/W3evReW5Mr
jYEZNtFlZzriS2FM2Dgp57KFSh7JN973Pr46dLVsEV3JuSPrgyUqWYNiR8aEUZE+TzHJemVMW8YH
Tvec4x6mFkP519Aa6utZcTrp4qlcknfU7N2TserwEWx/LvZedWl9xBPz7qCJv0JjB+SIiRXyH0eU
BSyxarRPuC26gWP99+ntdVr8zgZZHVFPpijtl23d9tx21gfDkXuHa25/e0WaMPATo+z30iKKQe8R
UtCaxhTinbC+a7tw0O/HRMfWVgywNS3jGK6GepugLhS461OVS0wVKbsuI2Ely4bDrZiUrYUdJ5pM
P3a68XGNuJkb9V3icUIKTjB8JOKHzhVvQ9cC7pJjyXicrcNIiG7PivylNLQH9vBL5fWxwXqB/sQu
zx3PfH1wWlocCi5pAhK8GCYWpibn+4zaL1r9R4cx4SG1B1Y0w97yTZdoTPB3GiK7Xy/XDZ6eeas9
625sbYApPpihe9WUwx5yzgbCneojGV40gYyEkk4/mF0/P4VaNbE52Y563j9pdvPFUkREq+lcLVmc
MpV/OErdVRHe6EpDJJhFd8I94x58xbKYoZPBKUoW9oaMSIAJsmDshh9H1z8I/SXSeBh1zhCUrrMU
T6DnRdC79U9uD2dD709NylyCeCkkhbZ9CeuSHZ2WWfu2NrzAzeVd1uPjqMV7TRxvU+MXY4P4NUxe
s4FgnVSFjlsO2WTaMCHrRsJlzJxlZamBNjgBmt1EfwBNtCIzofcgDKI/G25EaTAGbLo7d9ZNhLKM
DrUtW7LH0dayfdWv0Ybu+M7g23cBRG1UUWQnRS4rOP0I/v4OJLCfuYyCcTctAIjy7Ew74c7CRTrP
WrOzV8aL8syeuWY8BPoKhRH/fjDLsj6Z64/c/owgG6JXsKahwgQjo6Zi3CIg/6qLXJycJbrvOJXA
gvEqbIrXrpC/kpGuSdMRqrzkoJpvF4eT1NXJ0qVgkYHdukZLVElmnvrT6oY8lZ6iK6MA60/Nu5nr
vL/FQ2/GHrI+jWticGc5rFTr2wL3BeF5ofZbXGOhEcKf9SNjbIqiWGJ8MvfRmH2A5ntsU7b8cqUV
3R4KTFJ8Kf9+bXCgdAxVx9tbvD3M5cT39vd6FgeLdvqxojLq8TPtmihoV24R5Ls0J7jWcXdt2F6j
Dlc6biyaOVSbzbGXP24Xo+nS0QJZcbDWz377leRy/J/fvv7fZpbQII1kgfCe/yTXmGLfPrHtknPE
ycL3cHtdxl67c8X8ZJvDL2/E/hDTPlEdR9eGLARyJUEHPUzqNC0W2ynqMR1RhFlSjEXqhFENnwO8
Aqg0vMn1nd5WkdvLqjUXBBzUTfgVq9Ptrbdm/t5wt+IWA+zIE4OPhNU6MG/pD2VYbaXL8ovBkm0j
lL2+C9F32ilwsqkoMIHfyAoazAkowt4Tk4ryNM7WIa6rcc8ebCVHQAoFLIE1d0UnzFBL9xhJybtN
UoAsSWhhfCazapxitfXaTJ10ovRQXLpOUCwrdObGbbj9P2iZqGUw2bJwZP8ks9gajj+tE8BHUYf7
NBfn+rDuMG7rbxYzovbK7q6fb4cQGZTVeOxGMxAk4co6uj27PdzOOKiy34s+IUkuY04zEdFglnp+
+Hup3K6X9UE4Mwtm7bp/6SrDjaty46h4/OONjDo3uGXL4NUNfXhPxEwPJhu9ZItx4VjPcE6n2v6D
Ml2c4FzeSToFeMGH8XR7MN222tqERmIvzceTWTeSc96cXB8HMH2jEKObm7PaQIJJOrbqFFeVP+Th
PpvShLgoKknMObCt1hPy9lCv5/PtWZxomNhI39HaMsvxjwPxigCi/n1Y1lPja3AG7rKoXc1VT26e
BudVL9P+eDsO4t9MjYVujhTalzbalIJO8qtRHmD2rFwundUD7YjSdh/py+skbDewk+J+1iT5vOtD
QwLjoIl513Xxm25T0k1y/ufvjFbb24i/ju5U2RdkrCtOWN/KmoIJj5l1cSSdrjxx9rcfIFC+I3C3
R+vD3xmFunRO+K0s6Dcm/kCrRXeGG7PfCBWN1iYq2pHgG48Ipbos7kbLPBBTyeScbqgxthULVGjH
1wZF28aeUFIpgBmXqYKtl4/P9Bbo4LZsksT6pvWWGRdB5WsgoC6u8URZqo281KyFYO6B26M5XHrX
OkPpOmRLcR28nPZFaZTXcP6uBgNZnejoIdFw2yzxnB3xYhxk5Oi7tKd6VujOiTVjNn9lyRTXsUWU
IyQDBSuDiZ01y2FoNIhEY07GEellrtR+NhEoiwFDllahfQtL7EUg4XAwT/ajDjcM4VvxUc90e2w9
f8cmr7Z2zcmAjOgraYuHIqvoOqBf2w8Ne2z9kqCpJLInuRi2qM8DxL6NmIFbOUaXUp7EEXNNcmv9
myLnPw/uJJwNZB+D+POLGF1nBzHzkcatXm2QwuVn1LBwJ5aePUiEsCLhVid7BJazECfi7wRbIZ5Z
qYD9LhyUgqi1zEXmfx9cNDu+Z7M5G9w/0+wmQWwX28Sruk01R6T5WKYBLoFn4OyRc/374fYXMbqN
0xSWCGqYmPq3v0Wlxe6vtgk2//cv+M8PW0by1tFf3zXo7k6jJZyTqFJwbren+FA1xHRxkGNGRRmD
Posf+M9Dqyr378uyhQVT2auFezTZok3uCXmBvpHLeiehT37C7yJPky7wAxOR1YaktLMjnDtOTtXo
0QZjyi+aKxa/AIF7ofaeCmPU8lwxHkgCbgUcl+5kRxChdW6cx5pVFd5HfwLbkdOUx3fsRpk6G8h0
rVRNQUcEvW+E6mgJ1rVey6qdzSqwgRn+Zcc6l3f3A53SH7orKNr6d7NquLxkvyM67SXJqHEz6WF5
g8uIWnDD93ig3TrclWH8G+F4CIg0J8BH1Yze2q3oCufWwzyZWf5hqGs6K/oYdNJGZ6VeroGZetNs
Tb6yvO2+YFG3gEK23mS+pN47vrkoAH6a+r01v3LLRsQMnYg0RDpdVfvsSgZf0gEd0PbU2QWk7cra
N3HyEusgp2hmYLJEGj1VxY/8f7N3HluOI1uW/ZVaPUc2tBjUhCSonK5FuMcEKzwEtDQIA76+t8Hj
ped7ld3VNX8TLJB0MoKEMLN7z9lHZAjGkD9V1sAgyx3PgSAkBLSI3qHcVmV3viB5p0hUhy15Gsuv
Kamg3NdurRl4sK+Xt7Wp6TsMKM9Rry72OsQEQ8Z91ZyMSlIdapksLIAlM6/AY1w1Nz5lbaMDYRdF
4xlveH+lyrJq1o9B4pengaI0vaOL/NCabWdnegylS9G/MzJMe9+8LUCm0Me/kzUi7Cx5bWd6bEHx
hGNHnVhcMVABpuqp86IEx09OAkHNGcCd8kDUqUvCuCQ9G+0xxvTbkepiJcn5rTHbi6amYlwkGwJx
hX3lcVOMwe2ZuCeWZr4pcwhXxZMgkGwHTfNu4QbIFawSk7iAzbaneLvo120UvfUGZcoUhnNbQgeQ
/D7pt4ZOgFcm+7pqb6CGXifanWY2yHZoeQfFPRRA+KAEwUbVjWtAtUwJaZXBj9Grbtooo6Uwpt8Q
boQSR1pjjYxoUHL9fJsLK0TAHW8bA4cw0XnaTEQqjtGJoLCBmoEPIZ6SH6rgjQ2FyrHNC4XAmqWq
fj1F42GYmH5akC/y8kL53DblTfFLgy2ZCo6q032XzXLtY37MpxgZdfzSuYDY3UvkOT86zAnouDbU
/x4lyj4WN/mplUF2NYNE3zmuZW+W0TKuuNqNq3Vv3QzK3zr73EvLJCMFy6g2s8eUDa93skeE8MV0
4HVmELip9CcJnfVkU6pbAD0HdGvToOOAyu7h5eCQxuE8B91Zr7js3S6Y1OSMx0J4yy6tmXVPZh8Q
EzzILQypDULqljUcd94pzq23hLnHplCpaCzndpZaZ1Kr4GD2VEvPndqYyURZqpkzrk7RhWnswfDK
dqlltueVJmoErGNTt4K7pChe68bzvHtRLt2e9FTmi6tcb/atBhidfHcXPdsWJYuYlVQ5jg0qUIwE
gByVnKAGuxgx/15flLeZKIvzyrU01BIG4SUzNJIGevSTFJjKNkN6klbbLONaqRJSjVsbMIBXcQ3n
EF3PGrg7hjmGSFQOUHwXHPk4FLeknZLYGCxpusGAXtHRdadzrDYlS56z/tVS821Q249+xTepNDXk
rX/UlTQMEijkBAXwUydeC1c0IQ9k3ZVZE51kFxp5EYXCj7+YE5F4NGqBcVAsZY0lFZtv4KfZ2gOq
DIDf1nAlYyZ75lBSilczVEvMwFgR3dPU/fNxZTgnEnJ6nIYT3d7Pfz5T/xEae3S6ubfonABlbvv4
zCN3AwWqO6/PrXvrRjPrS82lz/yIhGSmKt6RiJMwKpY3yxY9K9fqxVHUUsYCgNIFRaa68mjS1UpM
OgyvukgpCcNNPxI/fHZVqiKlwOEcexbUhRTOjHANRiO1iRcu2JhciIra8HndEPEY+pGWHfv1G4oF
Ewb0T9iiIjO3PaJJFMcZ7LHGei40bouhVHpnhXjfNZ3OfXoYNU6AbDgz1WW5kbpxKFYu3PpkIdz+
PPXB4xqE8G+x3n8j1rMM2yBP4H//IxLsv8SXPdZDn/zH7lte99/+qtj7/cbfkr3A/QPVieE6KOxQ
xNHN+FOyZ+j2H7pr+5aNWs8zXRUI9VuyZzt/0MPXfTR5psGNQyW2CPXv/ef/ss0/iFwwXc+1AsMl
2MD9H6WYWd4/h+Y4JNswkdXR7THKmDq+3H8OSQjgnPUReo8rnAnM7xOabJSTWR2brthKimwC7jOz
cvHqOwjI8ZOAzaU/Wmp35OixTmvpQGc0muyRlac5LsnGOGL8mslbQiY/3cXDrvDSZRdR04jQVG0W
3DqzhUSK+VlB8zkOExpnBxkAtGW+vWnq8kG4w6sFgJ4l1bQBgXeTyOrQtv4dZWZ61PXinKzOgEo2
MAkzgjeQNY9BUD9T2LqZbPndb3ADF/awH8r5ygYEBvv9GOTVxckZq8vEu2alYzGJR+7Vp+9WtjBv
OFYNJIiW4in4ZVY9beqFdNTxwjo1Nt0iLEzpXMhVbUSa7iiIMx3G58vdGXWApDi2rxqC1cVwNwA/
R1EjTqP0u11U/5oS/jhFFY+oyn5mSKLxmL9oHprEyuI7O5gu8kncwymke4EneRvE5vfFsOnEUPHM
W/OhLXJoP85jPyFKtJoe9OEQ7PxO+9o74xNpO9/63ThikBFzRrsT8YVpUVXI6yXUZPeMcJ64lQkm
Hu0cZ8Cw46JiHGIXEJjXs0x60bPxeqwRJGkQ4R2YzkXOryA0ipNGNd5hDa4ByWL5aciCyenlZc1D
j7POXxC/GEN+WZC2QTOmEE6W+Ld2TqimzumyIfPhR13c5bFzC0f40R7ivctn7HMVE47blHwrE5Ot
1dBMHGOkQ5p2E+V0YlNHvndljjZfo9VSFOk+WB7gKjXud10CWW4KRit+hLmp5cMsq2M2o5kL3v2c
TDFumqhxoidHgl7iWJtRWh8m6G5wUvKNLyn1G3ZuYGrLwg5DCWve5HmwsJcg+LrOG1Z/jTc+1b4N
L5FGtbE4+X70aPo5dAkFB5NKcs6pnBlfykJaJLcIool9xaZosz2Wx8aW97QWiqMjyAkdKYFa2Nq3
yVi9ln7zmif5TOv/BdDkF4ha+HJGe2QybLxQ5Pg+j9d6UF2bZb73c8bJ1gbmBMln2MySOUb9WE/u
w1KSwUXe3WZuWIcRNIHeBnVXHN25DhpF4u8I0N4RnvCweDUSwfroLIhGHKsbQh2MlFXnV72cDNrp
FsiwPzfCxWtUE/oD8z/Gp5XnFRc0ZLHAh1BqYGjyeyzKgOpyH4PlUrRkt1EqbRoOkQmKrMdKYyz2
G5xdEsYTQpIrL8HkAOe3Gq37oqf0FuvaCHLY+oECCOkdJKmgS06RQ0h2p6TuVmou58mLlo+9z+e0
lrYvwRSqOrNuBmpNH3tC7ambcSht//X3i6qK1xaqijfQIPrHvrYoZPXAYuDjtb98XAkY127oFzUm
NDM5YffkxPx4lHf8TKGRZjOV0JrigCQBBpkoCtHKAZRoi4R1zpB+J39VcvvQ2+4I6QxWc5Ec1xkg
ZArqhLUBhJzlJfraumfCIH/v0fq/g2sCJOPPp9a/yJT1Q6be/vPv4YD+fufMWLJbHDo+GoDys+lT
6Wqs5VAungl30GQytj6nqxfWP1k3FYyrU6xTQ+VNn+9c/wqyL+9Ka5VHQpbJ+tzHJ/Xr561PjCm8
g2Ds9n7H2e2M9aMYnIjg+NR+Ajh6Nc+HZsqzb40PCIJwmSH2rbepfiZO0mCtmAL6qr32zhDENU+9
tK9KqPZD2xPLNRILMM/d9WAm1DwNVklqHjn0eIooZqWnTGBaMjdmEi/fZDI+QCKnDZITYa+pJBwK
68wNb5aSOpmcx6cy1eqwgqK2iTwAWeZS+OfOMzHsx/UzfD0wLpZ+0ZpmCHtWDSGNh7BP+qtheUUN
Vm38WUTnaHntUIENjvZG8wyCk4aTWcqsv6nhINJ2q8/NIr61wvCOGh2qI4K4d1ti98RGlByJSPDR
lNFWRFtx7FPizhvNL0+aH7+18/CzSgbxAEOlvqOARMUBOZLWD09E1gIPqas7VL4ahMC+/uLKHOZ/
8lBmSbSH2NeFDeb8UHj669gnyyGPW/+cBwy4whh2yY+hkd2Nmdx3nF3UWQKy+nDKkxjOGmeuhnYX
xX2OSmLDZdzgpYzL+MTcOjm4EIRXsnCmoMKowNvquD72aUNaY3CS5KeVAPdVPVxtljS6HUdv2q+Q
Ybl2/PpeTAvwjMHaNAjkuEQEV6EHGP9UQDeRgeJ2qQr+MqTuzpEBpQNVxF03kSITf7QnPh/PjW4e
moEFlKzpfa0NhXXTcwNmycQZ2p1dtZ6QIqHBhQSlUakJa/27+3Nvfe7zobc0L1oltXBtH62V8I/q
+Fxh+2OucAToqVTVsNbXV3GNZ2gdaaqWfUrLgRrhpqnm9IRLvj2vGwcZFmUY9fijSWM5X1x3RNqb
Du3ZYVZg2mN1+gg8B8hEv8XiwKi9RW2MBGxqFNMaQSiFZGLtXnzsJkAxz+tjbUK6luXNdzteWJMR
0AlA3QJIpn6GIqpAjRSzN4Ol9hGHsnar0WMRgTA62/W4LmuL44Mb3aDkbgkdW4+yamfwCzfHUa1z
P4/yirQWCt+/7q0vFHP+05n1Gk24LM/1RMztullPhM+H6x7ZuSD7G0lTTx33tWnz2chZn2socePb
69x4X7rt83rsbXyuv88Ng3lDsYk18RpVwoEMrdNqTd/xo/es/CKcsnGFOHf9HVXDZ1Gb3sPpMVCn
48r9x3Pr7w16xTg4sj8Cmmfl+OdGU+vKz4fr3vrc4r61ddaf/HVVuv6m6+m27uUloI6cas1H++Wz
8/J5Dn6eiFCkTzoX1mHUdLqDceHf5lW97NfW5LpZe+tE5lG1/uhXpgD/irT9OalF9cex+7hG9ZpW
3LpLqDG3tnzefR44L9YoF/zdMbSGgBk8BK/12Hx06T+u3I99J2u+e5kpoM9wsNZe2+dh+5fnvAr7
ZFtUpJurS3i9ej96M+uxWx+vr5jgUsI20V9oWv9uCfYdhY/N+lhQP2T0Gb3yxLRvk1aFcv2pS2a9
lBJViln3Pp8zYuPgCdM+yJiAF0EKaw4j3PEEoDFV1bE7jduBeu3jD9RzULbJgHfoMwQIMc+6ymuB
3fJ771+eAzUR7zTly0favqixsU/3XoEzQCYLDPF0Oazt5c9GcxUkRrgE3df1EBqqofZ5RMlgYYBd
Hzdp5R4FBbv1ElwvyVokiR7GscGd0sn9cMjH+NjhCft9CJebYKL2sR5OixiizbRk0Xa9JF2B9dhA
+x+uFychLkz51j9sLOMemVv3EUL9F5L7esl+0Pw7VUBBfMsKRHVWA0fFIKzX5l8eC0L9dnahM/Fc
m8sfR1i14Nbum74+WY6Y/vM+26/t8PX2vLbg1ofr3rpZX1ifQz+2iao2OH7eLgu4w7/b2x+7fP4b
DJckoxBq7wOVMFCqW40753V59NdAArkGF3y8ZsbdEq5/IQ3mR8d1d33J+/O968PY1D380a72Tipe
krxHfY5BXH2l0eBEXvc+N3/3HL4VppiffwOPg8vx7z5CslYJyyX5tX4M1R7eF8X6lYPU9fCXt/3d
e//luTxZkEAL5Gap+r+ur+qF982bnAnxGU/Vst+6gp6e0fU/DCQkC5EhXD52zNW0bkahzMR/Pjdl
6mIzdaB2nekdJBlqpTaUdLPVsVjfEc8pu+tb1jf/3cesL/zlPdAkQifDXqq+fNJZX+Ae+OH6Vx8f
9/G3UOCVoIFfA8sdeVjq/7ZuXPX//XgVoxywck4UzW64TYgJRUVD7iDSJVRSJ+E2czgOKEmhENEI
cjWPpN/EZ1pQVUSnMkH4S2G1sTLuOn1t5OflsVZzg7X62K6zBPDcHMKohFhiO4DOuSLmpI/2NGgv
rWogRw0Wuq4EIn8B7E6jVQ2K/Z+b9aG/3nnXJ7MA6b8ki4WeDhOqj8162153P2rH/tzfk9WLBdka
fpR2QxNJ3Tp0tVlLxOtDex0RsurZ98B5zizwAG9QYxn1uOJnU/BKvsv61PqF1k2cGbidyuLQB45s
jmv1dq2pgtHOQz9oko/iaazmFhoDA0s9NQbqWZFvB1zeIKZS7n2JmqV8JkaJvkxonRPXxA3UKfQ3
Z1rscFDJV+LP+CvDGXd2KgbwDdx612ysj5q7i1/AiOjuqpvzWmXPJ5NTkOZ4+/F4sguKSibao97B
0bC639fErtJ0IJnF0SvoLlCOmposrgldH3u6AydXQ05kYYtaK8Y+EOzzutfyxfbZQnZ3C4YsNK8j
pWFbv/i6cZWQqILut2nUpKKsgK0j12dOVrOW17dtoi0bf4jKXbaWXhMY3VQAD0sxxXqIlrnmB4rv
0HfL/XriBKvgbYGpull3o14FjtjRpQ3IzsMCX+LuHqixrbsIFwlHMvX5UGEUs9Rad+0zrHtUtBkX
Pp/U8VXugA1mm1x9ic8NQlrvsKCg/Xxqrcf3MR0kRC6USGy6vFLT7tdPG9WUYt373MTqTO0N8WUo
Yx90M//AR7ti3XVlyQ9vZ9i3utGhus1iDNZWPBwTjA6OmoOvm1bNOxMn2Vlo4496js6OQgqvarXF
4qBvv0Xq0Kxnmx+UZKOtj8kSYjfpLfKnGuubiVAIHsvMZEDN4NZNSo0QbEQV/6LY14YmZU4+2iSl
oCK6vW0qGojxJM+6jrp/8/kYoNCE50ehWFDjIO+fzrU/IjUyaJ+WTD15Nk1T/nNO9b2q2vEcBZAc
4ojN+vC/PJfRjQsmQZf6MpJuCGKgnG6GqEPzbBIGoFMoGlOiDckGXpDTkmenPY4+hMcUKMM+MUHR
+/T28I+WUUj6I4gE8Mthp/vLHYjgWa+8Iz29XdG0jxg6/CsCzJ6Ig4iOIsXu1Fvum2nMyWXCV9DV
C0q8wagvRXxsIv+a6XZ2PaC/u5JGi1XB44KIk3Ay5j5MDUTPvnUHuFZ/8VM7P+ENqHZi9B4y2aoq
TG9tRpC+U06hUiq2ahct93iT0mMrvP6qmcbLaIFsnHATwFpy9mlMGO3iateDx/JjFll7dL1E5eDi
AiQOwDrZoqBnbmihFogKAAhntNu6w6kfhiNhEpCKWse5ib3lkqWDRikYzqwV4AT1JhW4MylXOAFu
pqMbp96cbqlstVddZrVX696Qtz+FBcjSaUVzsZJ1kluC/9Ik2cvUObdLgyaDnulI5kJrnKvYo1ce
ITXArJPegMuh8MlqHPfjdkFevtEtuz5mRRITSdrdLKN3y+0M1uQA7mc2i3JreAFS+EqfEChO5S2R
Z/TLOlUGicXOyfSWNDi5x1oyXEwfozX+C/DptokUuAa2pfn+tVVB8/Jao9wk1GZo+xeUCu+dRnsq
UDcefC8F8UEhFQLnd5WqYwXmFFJqJWZiwQsysIn6pER0iM00Gn9gn6zq2UDpODW7NrKenDU/G80W
0rf5GeFFgnAHytzKd2rgMocZ0T21LTvIeEax7aisz5n+7gqKuNX4oyGpHRubToU/OC5S9fFdMm9R
QW0CazL3nSLgLUX20LpGd7DapN9HAplE5Uj9XtgMliQIKsM0NtYZCAiMPHubt3IzEtcMDNcJR4rg
W9lisXI0RVA2h53nQNYifRBHRlkvWDliSMFM/ffWXE6nZjFnXDsoz6f0x1gcewRQFlPYy6JlP3Uj
Jhudad9WJ9+NfmWzEV5Zk4+gKc0P/3DjWNqmAMN0IzWMAW7qIUOwatD7A82M1G9/oo5gvmnRvs5Z
YG5AKaKjFwz2yoAie9TOpiyJEOn7I+CsQ+Qgbodpae4gsodWKwIQpeaEPM6/he56FWhufmn9/qgX
DVFPefsO87fe1obV7/7dvat6Amf/m+6daRmqkfV/797d/Jz+4/yzEz/nv/bufr/td+/Os/4IdDpt
tOL+BGf8xm14zh8OXTvbN22TNRdEjX907ow/LJeWnW86Aeohy/7s3Fn+HwGfpuu8QsVUN/5nnTvT
UzCNz4h61l26ozPJMRS4A8Se/y/x5ibRUtwFHMrL2D66Nbu4R6EFnSbZ0v6ZyPNO7U1FvTpsy+RJ
wz+504hgPwvoywMe76c46B+GuNVxdmX5pcI0BkkCWEHeYTWSvqAsUNTZXkhEOv7gfrVLPOJRqt+Q
wuPsSRu2zkBhT4ZOm7AN3OZgvWZTyVJYII2vWeCyGeg/9NBObXSWVMwBswapNT8y3BvZe+fXGTcF
3Lu28G7g90+XustfzBpw+aQF7VUhxmgnBHSLgq7QPpkwV4DZID+g72/8sXhCrXc9O6M4wHkQpxg9
OkHAL3j5tBDUT7pN5PwrrVDwEOfRDjGKN4I9kNCee5tuTTtE9BhliTUhiJ6Gyv6uTdlXmhaE8uj+
eNcSqtRACzj1xQiQjk7HMOdnL0eIir0m2153JVZw08quMW2mO6HjZPfhW6E+qcv9jIb/1NnVU7YY
3r5l9hHSecHn1y4Q2zMw+PH0PNOBOBKE4EdTdYB+Ro3ULSakm2m1myFHbetaP5NJ/hozIcDcFzwB
YYOW7D3RZZqhd+AsICT33OIoqpL04DYdTnebHF6U24wrSx8yXD/R+CWAYFLmzIGq3xpH0Ol9mDA2
jCiXw4ofcdeNNobyGIcaGOivdlqBa7SqLS61Yz/Z7FCaB4TRDyr5ZVtnE7J9We69hg8vovyqYAbS
E812wANeT339UIPC22jlSPBGN4KDpLtnlzo3WfWOyYX6lkX0XP2M9kGQ8Vwpa0LFHXGH1/Com/wc
XQBTWoUQb0dwa0v3omsorNrkRHgRo6e6UeMOPi7D8lIlrEodfN7MepGYzl732CMfndLo2lg8l6jT
/jJNBib12Zx2s4Ps2DKwspJNcTZzSZ/Uqw7zyM87ls/4hR+CrnP32dxgAc/Ps09hmql/Hy4Tl0bD
SUfx8EJlJcVtj+K1xYxOaFWyvJiSUw2A9oFzWO7NwsTLi1hqgUJTZn0YQ9m1sNtmMkBdR/l7T1rc
zGi7sT3ML9Cg/J03dFt3srRbSC+v1XJb2753RZ9NUTuKG8tZ8BQLDx0PNec8YOZPkjjn/Di9u+5r
kxnj46B9IQEmUwd1QaqicVAhdmdd5l9kz49E3vPrQNXpbE0L1vI5dk+2VcNtNetDQiL8CyCrPYZo
9wB5uTrKmkPgtiSa1Eb3yGK8v/iRjsu79/cGirV7k9VE2RkgNcr+vu4G8xCZ0QgJCxWuV/bLdVHA
mUhcfdd1WnOIOiJbKJ0baY4FJKqtA3BToqs4ecrQHke51UwDG2TZXNTCOhnBDZDpgaW27MDCsNps
6uBokYDl+uZXOBb3eDAB+XTF4zwt8YX/CpjcO4g0w7bxK/HoW6jMYRAwTRuLMMKFvifCqdgReffT
raNgl/kUtCaHP2O0dohtwPYfefjW5PRUxAgFUwkvFcWg2OIM5LYoLDIjxupAXfdeemjsZDWhsioL
/CKJS95R9qOO82xL6O9TLuiLRw6wtgU3Hj73Sd9wFJjbiNzZdLQd9o61HQnWONq/SFVLAVVynP1g
Oc7SQA7WGRsnDYrL3AtQRV5CX9gbH4sCLz8y1AWygm0BrfVfNIhB4eIbzM+Vs1D7mev5c7zAnDS0
8cSMuN8kgljyyjvELZTnumJ9UDlXVHxgHabvmmTiiz+etJbGPLmC9EWzzt87AcxtivfkJlo73aN3
izMU2x4WN2q9+W3d0wS2k4jrVOKIdwZ/n6dE7XZeGbrqj5B7AeWpqmO8lKAU8GIdchibfuXCkJ4A
jGT0kTbVV9OiUxhjdkbX15JIHJdP/gBfe7LmS2BxKlR1qJ0IEgT0kto+MtN2uM6N4MYvaQ5i7M12
dk2oBAhdJKLpxBy6FgICQvwTK+5xANKIh/JHnIzXcdOiX9f0cacZxCxQeCEvoZx3k5sOGDwx8o22
xpIXi56tkVJQ1fFNrqP3civH2bup/yv1NJOGvzkewKy9iUZ3LwBKzT3t5oYUv0i/kWl7sOxShF1p
EacKYg1rLhLZwULHXpp9e2eC8BFVoR3jrrnPPbu59UbYI1URKyY0yyVTgABfvHs5wFuZePHigx8q
jS6/71DvbjJGFa3WgC/HWnQ/9vNNYGXtleOlpBqm/g+pofUlS/567hN5aAfz12JmuL9KvkRFstnG
TFtx3Qr4J0vOrann8qxMu+KES62w9YcrUZPOFgfzPgc0wGkAPa7XtxIpXzlS67fVuEVA4j7IxI09
yx6jPn83t9zrvLOmwSxIavcmcYmisyRGnih5Z7Snh6g+Dv/Vo+y+jTq9+JFYhI0/qngcvc33QyeN
rVcDUF/A98cDC9i4w6tv84XT5JlQzmQPnH3AvkwLd70YSTrAsdKbuw7ghIQCunNIgGyQmh7tUaIu
kTTqpPFWmHGAGzq48SJifYLuxRSwOSYEUZs5BnLTcavR+VjOYhTJqbwZqAAdDTf6Dl9Ex1ns49Oe
8IBWEwnZZIIfA35PnBkZPj+Q773mIwkZHj3pHWyXEEDifvutHTjf0Ms8MQyNu6q3Jmx6EEeGAQKE
b1fgxvJx3OWthpq3mszQF8YvBmbbIEg2I8hx37nDTZlRDVtrvj3WF6jXb5aFvNXjbptHzUUYOZw/
n3XtMhvvZZR/qeHJXYjOWIcyK6l6whtBjijMjoPndScZzT2jKHYefdWKdTx9R9i4Uw9Iag5Y8aQa
IWNvItVbfPLS2PeEoMLruiGJItljheGL8eNuKQjQdKs1RPyN/aXRRkjcREGyiHIIwvJvuwWsSW2Q
RZSYZz1JtoKbHHMTTd06FT/UHEJsmiCOXNo1u2TWrxgLQVW6wBMainsXbVY642Ei28ltVSJhMJ0Y
FIn5YAV92wkCQbDWBQ+z33/3F/uRdJnxznAyclEz/6GsHut+polupuIqN9LpalIVz8G51IzNJWMj
Blo6/FbeB8dOL7Dd9ftUz4Drpl5614Brooe8cEeNQYh3zc50o+mpU4DZvLV+ZOQTPub1ZZZCfxxQ
mYp4fFo3U0N+nYTiPnlifLIlMYMMuOMRhEQRurq5IPeISIfsspqUNBKKVCJhbzfVvaYx0Nc2BB/X
MbgHwnJG60W4RtM7m7nWGbSd6Ikhsb6hEKTv4zFpw8SR3pMem94pV+BHP0NMRdKUd7Ii08EyvLy5
0glC+v9aCIuAyJ88IEq5dJ50Z3aeEF/t9coQ9x9PBQkBkpNeUcdA5JH09lMec3EIQkyPdQIuVkyt
eZjJsAmtgvAJUnDks6Fx+RpFBE2ctALm4fZ3Z06Ii584uCaGz6b9LpqApbY0q+tKb6JN3LjpTVCa
Z1LdspG6T07Zfpkgl8k83U46AacxOKmRElNF7omnlG0ctw1r6cR/MAykgrY7PhPD4m1qi6gOqzH2
0rTvZy+/9YYJgPmigTXusi3BqfFROBjYl6l/snDKBa0QLy4CGwy3J5cuZjgNxFIuQxPtoip9KeIZ
26M5obzV0HIwxKUk2KHgT2vjy6Sjf8SafChMVgDRUL+6hKUQG8NQkozmsUeFs8yw2DsyQ4f2UAdU
MVtQIUZwQl3yjBGLJBkQCnGTHJ3BPZQuv5DBdIFSkzncsOC4r+JhXxoeg15AMsbAYLdRFgQbmUjW
DJQPU58UQVsqq6f3VBJftJ9SkvyWnigbp4z3XUrSWWsa74gYxh1ZvpC1LIH23LWvBq6bvkJJHVcL
BDY8XT6/iAGKa1my1xQ2KGQOIDDcWNHjpzqAU9ffznLodxlmm40uxx/ZV+Eu5T1zEW8zcjKD4L84
1pPrgH72PCfb9WqGMmrNhbbSU1UG7W27VAc8KO9Mznt4+AGpNXJAuDK9i7yx7rndkMriohKAmQ4t
HZIXkVHdhdWUNFwCOi3TOo4a6UolZjRE+b/KhPIryXRt6Lb5o56ZB9OZTz5zk40fYOyILf+n43Jt
6KwmSyGJAGnR4msgVMrpnqZ3eZQmly5ohzSx5o39Gjv2NbFH9Oddt971sAFhAy+7jlnczqmyR/gN
r2Ch9F2Z5244luB8gUNvqIBfVwt+8mgsHin/X7Qu+uq7LFZSKR7HKurQafY/YsbdZfKQZZRVsx09
89VvWaASoR2Hi6QaRRs4h7/jfZ2bkVWsNKmPjgRFO3Z8RxrRsAuKEnB9T782dVlF6EC6LjQ9G75d
LDatmQ0XRdePJ807EatNNJ710DI3YRg0odD4zGXj9Bfkp70plpHgxQhQSEFoavLDo4l46AvSxgrf
lEfis8ajx/94ZwDNg8mYTJuyJ8pyK0kX6zDphk7teeEUIFkJhug5j30Fu+pOcoESkeZTcNXJjJeo
wZkMEk/j4h8i3YLhiaPsGI0lUOSguQri5uIaZX871fabb1qU5BKTaJTaO+Z1fIstWjsJ0V9HOohi
10W6adsmBIOA3OlpcW9byaIPmvE3pgffScLGr8/6IXCPeCiXIyqfK90TT3GO/pUpHOpTG9ghsTk9
eDusOIutveCb0A4TFxd4RG4XqZkw4pclw1xHXFDW0k3KDW6SgiKfFpPbUzVpDmeyHEIX8sI2A+dy
vZjmNdil/OJ07wg3+ys7Ga4tlFmI+Jk2mG5yQzzEFDI7hBSdcn/An+ifhmmQO0pLSNIiptR+qx2R
4KAP7q9drb1OGI9OnJEIkRLjGjSltfPAqMKL8unI4l+etYZrdAiesfO1qAK1n1XWvC+azE/cgN2t
yRW7S0Zlp0bKtyVWEKsGBB5IBMAWsg3ivOpYtirVxkFQ2PCfo/V4qJGZHUZoHS4LGUImuZgW/Q17
Z3CWQV1vnIlA+TxhKI9xN1J8Jpa4ssUdEdnGtu2Kt5qwnBn2ktbV9d6Nd6b/AMnHPdrEyYSFUoYT
cQEEMYGHUSPfGBfRI5dmno0f+izHsGnxh87QvUCJbZmFGVCDGqq7ZrdLx6nfYThHZiiCwxIgKq8I
FtjUAnZHWxj3N2KWBxauL4xcv8aZrxDkwX1rod0kBwlmFBd3FA+UqCbqVBLKkqhRkfaYEslEth9J
QCU4xmZKDpEPqKr8UsDbOAy9PBgGFbSur5gwLD9tEz5e6qZfIybglVYFB6Yj30ZY3lvHYmC/z+ro
qzPm/cYnMo0WHosJBzrLxlrs7yPr8CEDd2a5pCrqybtt0C42fUlzT2OK5teyCC2R7peeqSFLv7Au
Cccah1vc9Y99V1+5hSQCWjUTMkwtRLA4d4hEudpzO94mbfZC/5Wfl6kB1f08Ojt5iT/T+7p4eveW
31a27myjusPZ6Q79ftG+Jz1lKRF/NSw+IGCef6i0emcALw8Da7nzKjIrRgSOy8jq1UU+gV0qQ73U
UmsndAaq1ByElYRhw4pSoAlm0mQJfTvRcgzjIntfEpbMpk4pZq6zq8pFQlvSVFX1NcpoTfQ0OzQI
5hT7olrFZeS87DTrJmIwOyzxPOwceIKQdQ/rUsIXEZ/KjDFpn/tOB9Zde9iaY3lOlvvJpGyj1QBV
BDE0MzybEif0Js7gTDGb6A52TyKkmvc32cJZ1EZXLM+cfdRz+QIhtlQNjfg8CxwwlwzuxiPUPdIf
GPpD0WIac0t3PInefs+0keX9pJ/thDVyZSJXRujpFY+a4bx2M3Y9NIbBtmoLamHg2FSpch67ZCv1
OD4upfsY9LmGBQ+Ja1y06I/t9mmGqXU1ZOVdNOPBKxI6qLUom13aRLcFCyfU+6h14yj+PhUDPk5R
oLWfiyszy+57d7oMY2JeOhEP256Fd0iVZNlUUnkN8mR+KK30ywCZidL6TOJJcyVS6V/VtMEhUrbT
nrC0cxQhU09KzGZ2I4HIQJviHBFZUNGTqbAYGs7VvzsY/z8dDNoLwf+rgbH9VqS/SPZJ/8l89PGu
3/0Lw7D/QF1qeE7g2v+HsvNYjlzZsuyvtPW4UQbpDgx6EloHGSSDTE5gJDMvtNb4+l4Ab73MvtX2
ynoCCy0QAYf7OXuvPbmP6Ij83b/QdPM/OJRVRzpCM0ESYEv6zw6GDhPc1h1HU/HaGrpq/Mt7ZOj/
YRmGbYJCsm1DQqr///Ee6XyfP/sX9EEIZtKEjTqNzqlu0kXJvz5uQepV//t/av+rJi8sL1j4Em5i
sBbJ1E2OBPzUqnm/ZR7cvtCETPeNGdirIrA46oG8wqsN8m3gNk+tmyXPiRp/eUl2anGNYm1OL4Hw
VyAnQktPr4nqgMk3iYgnJ2EL+7TdT4VimgkvHbnp1zQc+qtT22Lzxw/x8N2B+R9pkzxkqCj5qNY/
GjPTFzNJFsa4ZTJD0MVESf/ji2E3yiPHb9qLR2rHtnPg1tbm12iWFjhMLz0xSfJXGjjabVrC82qa
yj6VFHIvuW/+Qr7NDKhvr5nI+zP5cfCMGqXGCt2Kcxnla7UrmwcZYEtiOEaSTNw1B54bn13b/dlG
XbAjYv2WyUZ7ps9ZLin1t2s3zNtjQNdkK9T0rzrzu2NJ2ZS0aEo1KZopr03Do0Fs1zGqq2bZy0pu
sSF4a0ol7pFi9YOrUNCo3NZ4gQaEelia/tFfW6ni7amFKE+ow4xdalJc8zxwtf9+n4rJhvZHs2ve
p5jebEd3LAlT5x/NLjOQxGpTZ7hQyKw54/kYTVqogF4tvefWU6lDjsNBQQxxNAKFOK08fK+z7qdt
epTpnUI/VnW+oUcBhqptjF2d1Q2cSobXIqR3VFpPuI+jG6uLBTtaf3HAuC1K13oj8bwF1yNQxedt
evR6VJmkRhDTzpooDdTuGWgmwSQCRzTGeQznwIO3BMaRO6YnLMoJ2tkWwHBXHHTkyGZ2fEUEv2Lu
WoeEGUlOfHqnPRuo41JnfCBlL7kPHqxgmeDWwsVLbTO7Dm1zkMwxl8Ew1uCprVsU2OMu9OvkrtcX
cpCKkwEtcHbr/t60TtAfhiEMlv/+99D+68ErTUOV/MsFx7ChT8fAH/9xibQJRHhcXVLrM/LG7Mhq
D55EC0+59JndAjwOjq1piXNPT2kblf5auOm60EnXYUYNMdq6NLUJb6NO14av4O9dAQ9Q7//+c+Kh
/L/+NpJeLA1aVBCMMWz+4W601N4zyUVJL6quVIcwss6pSKy1Rc7cqhmE89+8HYEJ//X9aBqr0rTx
U0r7H4c+OK1hpCaZXVaVovlXRftV1Li8FEUnmqXUzMtQU5THK+A8FRxQLN/JhnWa7OioWBcaU73J
mzE43r021GSvdgbDmfxk0oNlPVDu6LtZUZYuyZwu/u1qSujKRgS9uT5Z9VRXnP+b/Td94D+PO/ae
ruqWbhqmENPZ5B+/syQiirje4GKZxjtcC/8off78va2VDFdesfRERLqBJPaqgm59MhiJjuVIFSgU
xS0IdG/Vqv661ngSYo1tV+Xaw7yJTOcXwDhqUgGH4KCNROKoo3fsx7Qm8Kzc6E3JyE51cwNPv9t0
DcEKbtEdCrvEGpi0NEUUqCdqUJibqpTxRWW9xOollK/Ex/tLOAKD5kLMCxsJaCEmKZMFnOeMFUNA
Xm28HBME6MEeYlu8JDiHloim92hDc2OpVM1fdaX6F4UuKYA60h5wHGgn257kL0M07jwRV0c3SztQ
ynV6+ff73fqvfyRbTqdHGChEekhzOv7+OL4QArIEtVxw4dQG3J4qL6iVR+I937opF9FvMY13pd2B
Bx5+Rpod/jISbaWHWfdRRJJovMgUV18J1X3UKe221qV7CwdiQ4PpsS1FEkMZfjZNdDEjYw+8JnwP
CdfD7zf4V6aDwwOuOPDSVsxIBBb/g4w/CQL/Zha2tQJUAiK3HeVSL4aHkPy10xiNzMVNR9kjgXnq
9CkMQi8gZI1YhcZCTXeKpRab1OxNUjjFGk9Ot+tHqBmmSOOLZ5GT55Y/2qjPr/SzSmyRj6Ve9a92
ZdVnVVv/+x2sU0H451/bMKkPSQHmWKPsLpno/LmLRWmTqIqy8FwnNK0KLdaO0CW0o1oBZEG3rbF0
E/ZuvmPe9LbrEv03Paak2Flsfj+H+KevfKT1/vumPx5iyRDJ3fziv1+trdCVtXLIWW1Orzvf7ZJZ
8ffF70eOmJeW9HAIgxSOAe2ST6l0JaYxPd788cT5ju+3nD8g0SXuBgXL/fs2AMt8gt9vPjgRP4Yr
G3Vf+QCy/l/f6fej/35d7ScCUEqI82eYnjFf+sfX+v5M8z3fb9rkyZU4E61sm61V21T0p+fPD3DN
0iayd7o+3zNvhnn3zxdNDlnCuH3O8Vut1UYiHb2TYrjHQNPJ24b2UTXnVmPoa53eWNPdczf1VKKg
iWvcW2v8C5JMtBnql0Hp/mrJSd5jWj2F5viX2pPu2Q7Bcx3BvqYfTjJU/5knKpjjyRxNTS5a9j0A
KDV/cRt5CSvqSHElKACU6aseMF3NrPGcNiotZ7JeyfY4csLPF40Ww/tPlbWhU8TwgQ0v8rqkWlIw
TYhc/aLrZFkM/SNhWGQJkAwXoFqpO9GACQoC6rWusqALiJPNBNfvlhk5kP0TGb4YOlpeI2CtulTD
X8zOxiVQTmNNAhpE+2UF+vcVIsRFBD+LsL20kQzPgaHs+dnqTSTKB63Vr1Cph3WE34f+LTVHKs0D
YgNlSxuNDBvHhrpuZDffaDghiXbD4ftuxu92Uk6wKijCAexjy6iADJl+vgxNvCUZIVJws0JejIA/
hTjlKMpPWVSIdRX4dBZM7W3sR2VhG4QDy4sHfPao1ASdx9mAvNYhnR4PI/1H/WQVXsHN0VvkqvSp
W8hRcf8ztPIn3SwbuiD6LfTKs1PUNuEhxAiSxIchP98WTuVvYcjRp30mK8VdecQrZCqRpk37JWFf
l7iStrVGSnCfFcbVMEmfy6l25AaxCjk4XuzMNiziXhHp1vaEdszIPtBJgYyx9JX5TinEsfSFOHDG
PkaNAmzHx5MeUkIEK8B+kPx6Yf8VFPGN6oBy1m1GyQw+VI7sEyuPuh8k5VOl5w+W2ii03PqUNFmD
J5r2mE9V1oS6WHr1TgstTu9+cSqsYSuG1t03kDsZ1VP2NKEU+PVDnb6wjyKmCZndJAzFkXzRKN0u
RrJnFvjUcaUjSNarZi3HTLLzVXRirb4v6VkjHFJofuj9X7KLDnF/N63wp8iaDYyUluoyjTDU+Cfb
kgcycUCXdYW9KboG0XD7aUj/BPorJgb1VnOep2tLADAFd4oedphXq8BMKbp2ZLCbMZ467UjM370H
6nLtcpNshIYkhKp9oLZfrnCHv4xq9uQbOcXITIg11euLYtEKJN4IhzjurbP0nE1Lfe/guNq6DdNn
o823WJDJX8xylKqqSW0+iGHD9uT61CZDazjGP0cT2Zaek2uLCWbM6drlKerOQmsvTTIli3bqyaMC
l5cKDIdBXEBllBskgQvN9nVKhDZBzSQkpKH8RIN1ZcCKobVF96GBW0ro0rAjMPcwuEO6tiL1QNYO
QfMy5iAV3iOYfgq55DD57kdCsX5lMNnYePDaWa1DCR2gEgtvuLTPMoxJSCdUhQGRwhRKgxFowqKy
qQ5bfXhp0MhRFqPrHVrVc9GyHtRG7aRIEEkIT5BkU4samV8uBBAMJlubMHReOuGFG3DYJwR6CRLp
4gf/IRCd8D12BhwnoEAEQBSEVHOCtn4oNvuvpza5zvNIJyiOEjM6fDJbohOdi3JN8JC2AIf9pDND
pdWGlKOlTLfUlYIED8f+1dESxFFapegM5ZHl0KeFKjqb9nRgiZFurXJXgikmXHivrTS3LMVAeo+T
bX7cWkF47snLWLaeRDHex6sQzO1KHQbzaKWMkzGrojEkcpUC37rVh+qhIs4oLM19U4YBP4BRboXI
keyRaIMM2nE2I4qSvqap2tTRO511OoT6shIigoz26iNb7OEboyAxp2yNqFw5TX0ZrIesUPR978I6
CHOS17uxJ9xYPNZ07tcGArFFndDLGPJm4TigMVWqeH2sGlsTuIgsgKm016619WOSL6VTW08B4Rwe
4yFZQgDKSB6GLlImT8QRMAOtTdCyur9zcepuNeudRIKT3kzojhS5tm6fpMsvPNb+HncCTTfXiVZV
MD7phaRtXoM30zOt37TGBwdYu42b4CVi4FwOdMMXhF1vfWbVOOMBd3Smtuojb5ug+egdFYVh2UCO
C7layvxeROoN/MqIww5i1ERGTJ0QQoYh3sqiv/gMnXkybhsIqRspydTITHoWiWXTiogB+FGXJ1RX
2fYQrBau0g+UUOx0rQbOvoObQ1SL8aQpsU8BJ2MEwAJKXmv93CgIsOF4Fytaq3Lj1M6xdnNrS2Hi
QYb9U9iOuyzzz2rr/qJq/UtrMHVrbQ/MYkR0r/VvNKvR6vvgAgMTXEqQw7UL++ZcAHJemV0z9SQw
h1npqyihJo/8ybF9kiBQsmryrWLvJ6cKHi0DDPwl8wv09m4YXO1Nx3dLjJrZHVvPUS7EN6jL+RHz
Zr4ajal3VYXfH11yAdbz06bna+yYL5vMNRoZo3Kr4ZHtclINtl7khc9Brf41v0bVDWfslc1rwfl0
gzhSh2Mskf0pcbocp9dI7UckZdSgwyhYZdakU6edcIobA8y0Uyo/2gRI2fSx5ZgQo8I5/FHHGUE6
S5xskb5nRzI2EdTI+APeXvlTT7SjCKr6TTFhz9s6idOUXbqzoiKWcdQmeVdwXc8PZddDzYDc8hT6
7cDqrYO6PY7lI+JGmA7zq7UgDav4S5cocAhDUq9qahN77BN7pFFqeXFz582aHkmIx7l1pf82NGq1
ptKNU6WprbMXccogwn54H70YQ4oofvaSCveAYveJKc+xZ9W8HtzW2bWtpj2qDQnM88NU89Uwc/Nz
qABlG+h8r4OHWM6q6mJDTz64S92+z4+kiXAJE19/BUHRrwM5sSaUyrsQRKOAm9ecVnlPka1l2NV+
kgNeLlRhhE8IQJWtPpAiIGuhPJq0zxfzdzHRREAkqT5J4cG+Ntr+tZGZgw/VhRKjljUrePt53kFa
XDxwuipeYwt2H8dBdyyiorwQIR2uMlUvPzLYLPNDEUAQY5Zl1i1HP7ATGR1X6A/FLTaI3pgf4jDb
Re7gfiioAcGSKyZiLxEdFSVW1oWdWXfX8Z/mh3qNdyNYgLJBodrrMreyY8L/7lIaCSQx0Zgfdez8
vSNtBbr8mLY3jHgVUFY/32ldrd5oXbffb9y1CTwd21k0Hq9hVWAtG21AbaQWJtjhHmugmmRfnfmq
jLH+0bq+uiraUj1lcVZfdKqD3w9IlWNpmPFnGNC9VmiLn1oEYpeBz7h04UJ9ET0Ulx3CJUG/zDS7
7DyYnUFzQ/NX81sk5Frxh1MFKP7YRljqClmdu0YQDh4O8tMmH2D+KCV0qKaWztmuy+BMOlK1SjKb
czLaqZPb7uZHMeWzcGL5+SVDJ3eaH6A6of0xKLf58wiXfhVUB/USxSbh6pVlrGidVB8tiPPvD+TT
D88yx70MuRae1EI6aLss+13yY82PoA5RLm00G1cGT+voDzp4kWyo3xGRfn9ra+qas+jUrphCuiPN
7HztM+L98PlXzq8BlJwmkZH6D55tJcdkGpqmxf0PEWQ8lH0/1vw8uuNWsJYM+0A0mb4ezNj/kQ7N
Zv4urmFb9N7FLgD3xdoAb1cbpM6aPxNBfgge59epFUtbFFJEj9ZQQs3gnLsRUCXeWo8sl+k38ntK
CcRY9I+VrnhIo0cY7ERQvDI9OMyPiLy6WQQcEo9jkZt7nSjNTUjwSqPL7J6B5obL1H8EduRA5h0C
ktwz/WYV6lenRP0HB49KPUC4V9tntq/6lDTk9ARVj0/UJa2XGLrVTkUTsnF9wjC06jg/UbdCopSo
axw4n9MsVf1qI2wUNtOr5pntU0DNxaWzbFLOciv5ftUwGm9dpzbPYVmJvVXE5prsyeFDdExuhPdR
92WyIV0v2zuxWrzoFPjmj6+KugMHnBhnUDr9VYsDazF/TOTLYLlk9NRUhnEIMjtcz7ejUGcRWXc/
8iFjdgJpetf1ln4fpbmbP2JmDISdeYN2CkGKPFgepqP5mYJsMOZ6sf0YhEI/tgNj9fcdKJd1+n1v
dl9rdGdB0qiOiN5UEE7zS0IcH1b2GFA4UEv3sR7IRnIEizQFh8dDTrL5oqgK7QGqmXGis6ws5+/e
5/6eMs94z0hoBz3QE8NCjt6PXGVq3wzjA20OXFgmYZJ9XuqIGszkqQHJ/P2pADeDY826qwq99mwr
9AXmOyp/vESeTF/aUeT72olY4/ZN9AEUeP60zUgMSIGfce/HGQ18VOWnQCerfPoBWe+npJHnFWO5
Ky+WT4jJ/Kql1rx0FEafpNbFh57Uxe8fMFaOOif6d/SymMWMlL9Mn4kXuwxYnvIDK5qCN276izVT
kvn8t4Paab7r4RZr3Fffcur2tAgLqanTl2dKULt067M8JgUAJ8q+DMU74EZgv4ZVnKHZMTVJDUTw
ZibPeSQsZNrohYq25aza3DD1ZPtQGvWiI2YVbrM2yUxg0DpNvGTmZ1/DerwNSKXOGaGfqp0725QV
LKeYTxgHyoMemOPa6ARczwqMHIjbYUX75V3aOFkrLUDU1dnZS2Y7+wDa8SJxCwPxhE3EHWtAUPXy
LDHWLz2zAQUa0Hgb9fZJic13yhi7OLStO8glEvX0tt01otY3vuQYrawcPD5I7gNC3OLoFjL/3niw
YJHVO9H0o6UHQNUgKuaLvYWjucGwW/aQhOwJt/D79n8+bn7wvDEmm/T31cb0twjSjvPT5heYbx/b
kveYL/6+kWHcWWbSMv+GfM0kMKAZaFVyVEgKmvvRrgZUzkGGQkyJ122U3lOJ4AWPr7b0lXrcZnZ9
D/w3gkAcJsRJvELtkx9IRckPxbSJGpW5bg6daUjxjGhkoB0Q0bBzVQWZ8UjsGbtoE4sPWavDXnE0
3OJlTIQ7inSQBDHGGbsP13Z7lSZpMvMD2glWDWYSj/m0mS9FR5Xi1M5AjBYRgmpVPvQa9Vc2oyL8
yVs+bwYSF0YLfiDdGH1DciMJBsmwDor2Lai87IgAHooxhARJcI9pFddEGifpQZuZdw9HWUUSLCFe
WVQSXAh7fREW7cv85aiO5geIYomaTyXHbMQy9RnVvKrCSmWDuP5Fa/HboMR6VkO/X1YRT4CHw76a
WQxhrZ0CLVM2823zvWnFFF0Y8OXxUa2ghCx9WRaLNJUrJgrY7PEJTQQ3H9D1KstZxWUzt20MFSyh
Yst07LnC2bkwKuXBT9x2jfL+YoJTSBqWlhLFjjZhgQFYVod8gFGQeZx4CTVGr4a3/oBoLVpRvQKn
Or3P96tbJab3+XoyeabCHs+/b9Z7XC27ipbhbtSadO0xVNFiUWMWy02zEhYlhzCIIeePUlmKFiBZ
W5ePjZk2W9WnkRo2cb/VK3kSyoCyPYhgR9GFpiGSO8pmLLt7YAKQyQp7l3mOc2CxaGJXOvgq1CYi
0cpDiV6duU4glpbdawsCyrpDPsFftVAf1ppvCJJD3K+uqn6G0k2WdlPC8yuMC0ipfFtm4hpDQEJh
291n/sucTDEzYuZLJZ0zSvxKl25qH4IUIkIYmKVxHwNHnN2Y8IFGPihZ4R9HHU8aMjLUaTz1XHVt
u0RpZW7KQmGdTuTjOpQBjGRiIfHM4ElsREcimI7crI2GraW1zhrvVHNRgjHcw8e911YzHuvQiI+Y
h/PbOBTRKsCEdLZEZmxCQ4mXQ+NbCGUcCUDBNQ5to2E47DEaIzzFjOOyNObUsHQGxdiiJkivdoOh
oaBATJxYpuZFsFCHZ8/s3Icoc0LUyTFpE3DRbwpc6QXvkx/KhpptBJHjoIEzpb5SjIu407RdPuW/
+KaDaSKXaNCgz30n0DRFFm8rIzrOoJ55A1H+walUjeWsfrKnAcwPGe5+byJFS5ddBq5blcoX0sMX
1bHrJRMw94Ai6S58hNhRT7OBgshvApFs3y0bFuDQ6w++AbRFwrrKgToAV2Chsy6Y+XNcAxXo/Igd
pGO57ozslNTwrX9vMoFGYAS7hBUv+3T9xJlM4cCchX2YP/9MkupbZJxN3vrfiR5zrAclJ3jD8g77
p4cECwejrsMrOCZrAwy1Psw3pf+61ALupqtg3We+Vtz3gBq8CRUyU7b0wZjYav2bF9ETp1rzkGiB
ypHogTRoXFjTcTUFd8//cwB4JaOhMiEXLLJPatSG+86OhqOV9KeIDDwkYi6Toyk3BC9R872Zr6po
WBD4TfeolM9F1mX7bvom8yYxFAtJdzoVu3z3ME6b3MMSlpDgjuPfN9DKZ5esVZ/nnBZ/Aj7MGxvR
1vcl91+XeDEYrvgiV1EIQaKe8M/zJbN3/7w636HmcpWEIt95/4ohMaZUkgh2pgcHgCg5YCvzJikY
x2bg2O/b7IhQ79D3zKUyszJwEDEJT6qFb0uCCAzxAs91pAWKctmeIGYzAM43xmxpJQWGOlP2+5Fg
LKnl+RFjcYxHCQXhiq4bpVGbsV0Htp0vaIHqm7HL7mY7Uqgx1Ue3xuGTuKRIdRpOuHpgvPCmHqxS
g9KPy6lRyhlx3ghm67j1g+R7lzQTelybwyEnZsf8daKSY8hlua4qu9Swm00fRB9qY4VHC9BmMWjd
7jdZrpl4ORk1Qxoh7gPlNRC1oxGvPR+qh2Wa/QGhi0s3AJpehogclgf8wohQJpZIDNqJ5FDTUzX5
+7qDC8lzm3ivd2G6wufrL03AEACF8kNTpuvYcDkXT4k6daNDVoqll258t8EECPtkmBAp83AwX/rH
bZ7gj+jUBR1X/hdNTVRjjtrgHI5JuI59FH5RBoaYXqEDSJW0ErxRNl4nr9/KRK3p7rIY0zMsFmlU
bNQ+tK+9wFLBMveDHgwJvo5pUZgG3pq4ZFh0hYL9wdXOTU+k91h63G54OyHH6GSg4iHBqtoEhMe9
Y6w4B7RYnxOr7I92i+w6evItp7+l1ehcUjQGmaG0sBZpCBo+vSWTljg52Vq1HQJvuGIeJgy7JrHb
tQXUI2RQxbrS8TGiSiCDDRkBoSnZNomE/5B0UUJAhY7V3E88SsrhtFyR1gXFS/eoU+Fd90TyAVrv
ukdpEXttwNoAMT9sdLTFD0mZUiUWxoOLlHSpO7RuygDGPcWXNwKwCRIoptE67PUl4YHRSUMnRpax
gbJYj6OTzL2R7gzhZ23iOc9xG/4sVTc/z9eoxTMFzBhU4tCJlhWMs9c+RWSqSO29McFyGghv9zRV
gtfeLNbz7TJv6SLovrYXRlTey6TcZllo3Zwu+4GVR185kUFNqajFTh8QwOij9ZyToPJq0uff52Sz
4V5Jq9dMG61V76U0haZ77QiSkBVPRGeypSrQNjgeNV/ZqxnnZkmQ5yuRlYBpHOezQPHM7GlcA8GI
tqpa+5RyNkHS9bf6Eomwus4bo4LCqzOF3YfFBFHOM+2jVkrEA4n17DVuw8KAiUdlxcNDQ7udtce9
wK12N4YqwIoenWmkNFhrfP0B7WkDqnIkZC7osx1mdg4dCyteFZnDox+XylKfXDTDOICfGtqaXV0R
4RiHw6INVWRu+egCrWIEipuhhHRo6Tu8jr+SslGRIOf53WkjehtBRbENVflKNxCd2bbZbpg31AuV
c+Vn6z05UbvzckO993ZwqPoIL5vwimep9/E+7dtyiYKLerJ6gS1q8SHIQQF11aORq0Zkf319BtNN
QiQJBYs4jDgVOnX1WBbklPVa5v7C8ZVMOH3JDLJq9l1Z5PeSBgdMqvhqjiGiL/LmhJOS2Kfrz5hD
6mcRMDSQNRgMdbgv+6a6pnwLIYdkVxt1epqP9EDYxjGA6TLQ6hp4Dr8ap7r0FqcxbgC9JLCba5pE
tKeoBZ0biZPf8EiQcUf/ulP62HyVfYyBKEs+O4c6m9uG3qWN+x8FDpETbVFq35Yh99K29Edr2pB0
erJC6ugJzCNWLLiGAGrxncO4fkD7tGyQVuCKKLtV4IrhETt5vm99um2uEcErRyySDjS0YWYL3i41
3nSKlQu/V5cy1/xPu2IqgROXvnbzA92VWPVVZcFH8rJnx6FsIQr73ZtKCZQq8xMNomYpE0ds8sjC
zloOw5cdi7U9+uMPx2lRRMUwa4ADN6tczaqNYg71U52gucYREXz1QKztXIpfSlj00UZpiQxnemYf
shymgEGBCwEknFDbTw5khcyxuqyL+lfN8YyXwlIDGoicCHRf1V8sTBXfV+d76XDSJLWYKmZQiJ9E
z+DcD+abaVTjtsCftyHXxnwryv6tLfGjI2r/q7LU8dL62LVaJ74OiAGOdugwwTWpAFtE3l+pWiZL
UXr0SoOBugnlXVV8OQnteyQe/rPp0gigSzJAwbblbdTUqQ2TFQvTGLtnTFGWZ/6l1u1nRjP5NZ3g
2Ih3kmsMNmIROKmywPFHH2eIwjdcXhu0ieGLGWDSjTIIDX1kf+iV/VjYOphQkdGacSfqabaj+OOS
Tx7JhZVbDMtZTInUAmMewSg6DFKIZ3fsPOwtvbdV5Ig2XSpAbPq2uwYxrtkAVpmJM+NsjhIjUJjf
c0b2JDRfWiG6p4RjPjXM+hooHjaywdb2/IlIhbHsDJBVlKyaqqkPgymsY97WT1kRP2sFiJLQGN9j
PfNxhuusa4jduVVKpa1KYi923pi3rzznLSpNLLIFB0ZJq3hZgMNbDjX1LVyqLNEgtryOWU9CerUk
KEe8GXT4k3TfF6p2BcSzjT1fhcThNhRM/Z1BKWlHmQkXrOjMXdriZeT8ir0cgfza16nLGG5cXekK
s2Bs9X5pRm69zlJdPpUDRKgqS8UhjkgeN7E+Heqo8fZUj8atEVvnMFL9H75HzvMYK58+sKpNG2JA
NrxBWQ2MyF9V/9PssVIswDKfDQUGUFq22qUKm3uPXXthZ4l1CpvqvSxBLsReDtB5qm8Ku7Q+7B8E
tXnbqra0507T46NTJxr2VYw5jKYxM9/UeBlH+RHm2krxQZULIfT16OoeBluiXKowDLfVSGHOzop6
j4GD7PTSYXVW2/GWtggnMdUbTkhlqCsEmdzS/crOZgM+2jKVc4hIe02/OL/lpQECvM705d+/YK3H
KyJ/ngUWO8xdUfVRBeEGNTJpd50fY8ib9opqPBVRYOzVKIa179LH1bRqZbRWf/PHXrnAjdnO1yzR
kqoVh9WZsAokIGPqL2hurTC4Gz+jMftZWpq5Sfj11x6uBZYR8qNDEouBhKnYkmCc4lLXNDKKYnyp
eoQXGpCzH077kvrhcBKdPSCorJSzoZoJLtdqkhKpR+J8/nNTZlupNL/oZDx0oYuwUDGYWgBgPyrZ
cIoJsHgJlEEeFeRzCz8NnSv5r86VoxKmaK0R04Zm61cPGnEZ+jjRaVOFT3GyL8sKDvkg5AGn+VNl
ePwLq4oKqdDHS5ZG59Qi8KUiAmg5wvUiMiEGJe8XxK5Oi+kqwVXmxvq+g0jyFGsKApggeGhI7cKg
6VQXhiiZ2Ze4Y1mVT98Q/ZNCZhUTrKJbh90LMJbmTPHCvlS1TFhXtNa99P1t4gzjone1fE/TOF+N
BcH1Qcpza6twyOpNXiK1ew1YVAE78YwF9Jp17xb5j6nz+BH4RUpCfSfWQzUwQ0toIPBt4rMJKA7s
ReAclG6ot1aeflHhvdZxoD92+AU3EeWxVV4RA9zYIO2sDmNnLapDahbVXajU0r3EBzPCYULMIGSK
oOgfo8H6VAFXT0v47hGJfXI0mdov3TlKOKvAOFDgjQz3xTN61EXoWL/caUap9KDlbX2dBeYysx8N
o5CLsm3bT5sTC5lw/pp6EbDMQQsexnbq37vKCrd286K4gFKqLOBUR/qzNSHLDMa/jZ9G4cmqjCdT
0mURgTJedSWIV7Dswx1oJncDsGNJC7/6SDqaQE2Z/EWNhq6aJhPCoJkt6SK4FXYeYGsKCWywW8hh
BgP2KKz4aCaglRrDk3tFjbNdZWsa+75BLjYq3bgI9N7Ymb65ymUWv1oQC4419fq0xkBNMdf5VDlZ
qL6XPOUyvJayUldmK5xroAOXAyrSHocs8Agr9MRWA6B61Rt6WaL9kWSFR/M2iY+91LaVU3MOC7w3
y5Ogc4SL6ltZZVpenYPQWMcqjpNFYbTpA5wJ7EZqRP9JYynE1+ZDGS9ePYKZSr3HHB/lmo8erylg
aTeyrdQbB3BJskRNZ9QkhmIwy9MsFSc9oVwrQRXhTGwBhzi+u/VzFdOqQeBX0Ojl0Sjq8pgHnOWz
cth7CPBhjJA3Q/ZNvFbTmKR57jmWdl8eWStfFIEmy627l76Mz0XUGHvmJukqNXXKfKFvHJlmcXar
fvh1QQZdYxVHNVLOsa9HFzsC5qIQg3im8pUsolj1T1Ecb82kro5a4MLFSpQH1xthxAHJOJPuKV7L
iB5l2txrb0OCSHKpbSO+KMUIwtDyH+abkkhDTpvoSz2Ph0uuR88YruVzC24Feanz2galeAyK17bf
EqWX38IgowAssOC3wJPWuQnINaNOgqW29mHMAo7ColfiDFOY6iTWVqdd8W4IOr5hZr1boilu4ZRb
WCWJ+FSJyDMyz3uKBgnmvsZG4wXvYdMSFgyVYEeeav9ao0sKU4xySWLGe0Uxq6fI4g/7f9g7k+W4
kW3LfhGuAXB3NDWMvmVPUeQERokS+tbRf30tMPPVk3Tr3TSrcU3CRFomGUQA7n7O2Xttxh8Hzw+1
QzRfSOsvFzVql+KRq0FTqmmjM0qYVTh9a7ul3BVvIz58lBoQLAlHHsFtppep55xTNliHOcs07y2y
4t5MCyR2rk1I8Dhj/OBKJFM3vmA8mfE2hgkDJnd84cyCkDJoHjqM5nYVpvfUEMVmKBp/65ROc1A0
MJbeQXj9fIlH4oRVAYnDD9t1I1v36fMlpbU72Q3gqHx8GQgC3NVJmAD4w8EfOj4WHMM8BVGXXXXA
diwLFDDW2KaHrI3MUxqAOMhzXb3RqbprRfDVUAZhY4AfAvj16EspX73Og375Zk8sd0kXknHqeOVO
L4mF9MAMZFt9tp9yeJIGY5+ndmZQ41MJ9LWxYpeyboLKIHHbkNTqcf5k+Gl5NunWJiHS7ZaCxk+N
6RR3GnN41VRn20gpVEITDfkgxbFFtFe0lnWdNGVmmbk1ZxOAiIhsFfckdRvY5/vOke016f1L6IwR
JWWJyCxn4GwganEBq7+0VQ20lsY3xLd9mvbiJMl/vroeMyow6v6Dp9u1n4VvWrj+l650q1PGcQSN
aBl8mUdV7L5Q5Be4W7LiFoHJFgf8cIn2lonPO4zq9FlF8Qba7nCt7WUamGvrtgmle6y94qvVRNYt
OpYzhjuoNZ1TPLsFHE+CPxjI1OE2nsaKZkUSfxunU5vsB88OnuphGp5ICqEMST+YY7VXQ4X6ngo4
Z77nB5sxMGgv5GWJ2Sepr+7A4NXUg0CbBZkBo4YLydGN8aJPzYrFA1BS6zccMHiBkklzTIxnnEE5
YVME3HIGsggrH2mflfBh3MFUT1Hb3oaFzN992xOIvxCkNOEjiS3Zuu/S8rWoQgY4rvohGLMDowBS
IhSneOXv68JLTrkqrSttKvOaM2q5Iscj+60xLm0Bn4W21KuLFXRbt1F8LsPgpaUnDO2iot1H+U7P
+S5usDHVIn8CQtzdC8NbqbxgSs85NDcb870zPPR2BjPjzgLXNjI1PSrPpWVU5+KL6QmC6iaD9n/K
8JpsM5a4CXfrkFu06j39ASP62a2Q6fRdPFO+amJHaG3s6Os1lh2AqOm9x9ytrhFQPJpW6jSWSzRq
Mx1ixUq3ounB6c0MxQ6irbgdoVpTE+gXSOby9vNbUaS9bVESpaiqkp4hu2YGR3fLtpqu22qgq4nM
8jLZ6rukpbXG9/uS1/N4Crp6uItlOMKFqcKdjwWQyU2HiIhpcqI8dP+jmX2h4rvBqlRvmrjDZueb
7qpFeAkGwRZ0PkLnktj1rYsEovXs8Dpg13po6WfgaDSe3cU9rXE9Y01LdsIQ7tXp4jMC5+rBUTxM
i4vaNqSitZUxFJloThY0VQ+eFfl7vI1gBbLymZgaHr45v6txpmyl9FljPevZieP6EIYEeAKzQ8tA
EjhTMcSITRxsy2AOr+Bq/36J/cY/kVOdA1Urqvc8N5zz54uhW8QQ+AJpuUBBQ45NG6GsHxH7W/du
V6YHMwauXoWZA7SVOhQBxEJCGj15PyXMDpr2PlleaqDKhkSB5NbOpmWqurGscwSu5dUC3ryeJqvf
OtNsnVpOK7S6RYKK0yDQ1gGSJ/IEIJjsrG3m1WrdjJV9GzcCZo3jt4feoG04Dcawx77vbhs6qRh4
Cu9UDJG3s+L6sXNcj6DRyYMaESUbncz11nCwW8+pLi+xAUZHJ09yWXdDK/b2EJmbJ6QhFPKaGF2j
1R+5g8xETtG8qYaxAl+OWMPxdH5ApX7yq0UFU7zrIA+vE9HAiEGn7naIeTAD81n0HRyKFOlVWtvG
0bDCh2k23Jux7JynqeV5jzGK/VVX9xE8YCbS9KjRwLXNm1/38+voUIOqQCS7zy8RiIATIxtvpEWw
MssiOtmjJW8rMYH3IlJrXajqq9CtuBuGDyhS3d2sQ6wMJWqgjhbsdYn4SYmNxE41ZVSnfr3xUJco
0Gwv4GH6XTqY5tGOuzseNCb5NvSzoEMv6jSBu7eWWzUqAXTgiTgNfU0ufL8MsJcA+/HzZbyh61Of
Wkar5SpCzgM+rjs5qW3eQKNsNw1Jmrk9kLpbkPbkENudz8K5rx2MA2V5LEvhfMgwRFfcJePD4NYX
Tgf+YYhN5LZlmjwzDvRv4kVO7onmpBrO1p705QPIt8Wej11dRMCaGKbCH3ODBC2kqLo9wQLM+O3i
I65DSp5Y32TJIFfcF/3RoqFyckl+FdL2H9BNJ2srjeTh80vEXv3GxZp7BzXvMlYFmrW+gRTt8awI
w7yiZi63dEqddT9l5rU0e/OaDTYresKWaIlQP47da07q3YPtav1YckQ2Qvu1cEzzOXa4FKFR/P2v
z+8ZvdesoODt3dZAPonp6lFk/pU2Sv86T7S4qqlH2ESGHGnFvrMKS5YMCw0SZtSOEWI4vdEYfRRD
gwu/1gNt9BQDgINguQPAequ0Ha+SbBbrWffqWXoL72DJsuZPYjAWJ+V713rPTRjexzzq+0jN9BfN
9q6bsZ8wZqFsbwNnXqto9L4tLlk7cVFoR2F2zEw0T2aBeIduXPAkNdppO3JObpSNN8LEbBbFenEO
lNkRky1xuqYVnNJdBtHkkmR9sfHaLnhvAQK5XeV87RPl7srW+RhcOr9Wl6F8sRFg1ZlpPNBChjA5
F+krwsWXkOHkuZj5EQPV+NFpkSeUvhHes34it0+x8ZFJouhRMirI6jF6/HwxpnKBlfjuyR5yiCiu
PwOacePL50vcMeCoI/H+2cGN0FlaRkjYW9f9gLsXHevwrmX1OsAN7w4J/Vfm6eQ3BQ5jZgHEomTS
hrzawgUZ15C8Zyvfo8TCbRXkDHX7Fu4mwh0KPElju3XbvZkY9J+kofYOs6+Dou27ThvGeHXkUwIx
mTx43/Cg+fctDa4FVkFqbemSv6NLuKqKhrIlzmppD9dysFefzrj/n/j6D8xoynMPF/P/zIx+ifX3
skDE9Csy+u//62/kguf8yzMdW1mkhHsAEkz8yH8jF3z7X55nOYAV5IJQ+C3u1f0XJyZbevhrJdiA
P+JefeGavnKkbXo+7/C/Emnv/rLp6j++/pVMYC2Wxv9280qGRMpVwrSl4Mdh217s0r+4Sm2G22mn
IofNsmwObtCOt7J9UBZJKaqGguiVfXQD1WpVWbM4FmE1rgsTPREEh30nh38wF1u/Z8/+9XZc2zHx
fymTffAPEznRUTYxm7k6C2wOm6mKql1if+8nt0JD/o6Hq0L4krcro69uoUplp18+vr8vz6+X43cP
+9+/XoLkxgEqgGj/wRTwE2fWGNwlArXgleiH7lGNwcEBon0eCIbfDiwwiHXai0Zhsf/Pvxva9799
FNwq3CtKOaZrLqDwXz+KJhoisKKWPKf5oN7LYErxebGjTPBtEoIWn4wE1wZthdKdSaTBnEUoOM39
/Jxo2e6hADUrmtn0wgY9H/7hzS3ojT/uE+5Vxf3mmdjYP9/8L/cJIQ49k/lGnrOAAPRE168qq/F7
1IG1y3XMYobzDO4NeViKFHSo4thOQqqD3n7MIHsdCxazAaPTf35f8ndX9OcnxtNAs0bRliNM+Y+L
RjKQzt0xlvifAwm9Fn8VWAeTmBb/J6mu4bM0k72wM+xIsxw2OuvVKatzoMwNKoWUjC1pH4Tud05W
TzR6W3dnmAF+UTdMbk3rxCxqI8eueRQlLdYJvgfzb4qgwRk/nIi2S1dyoNGgPlNczEiWNlEclm80
1p6NxJYPRlrd8ZClV99CWNAm1r3D8R+JAMICf7rvwuCnLmRzH5RgsmLtiWOUuK+GY7+AuvYv//lq
Wb8bnJerxfnCcxwTBozjyk9YwS+fYmKhWchCzm0xDPFdGGiJas1qNymXcYWwDWoTpfI6Rh4Ejar5
XgYRALn/xzdiWaw8TOYtHqg/HrQwEWaGpRwbl4dEBh01RWYgHuZu3Fd2+zjNKZ1gwF4ww45ti1XN
M8an/3wx/v3OISxbelIp11SeqezfH7e4xeLnIE4/40v4adgHCVNgPXbTUfr+nWQ4wWf0T8vbv6+2
/E7HtpbPwWJL+ONuNftEukxC5FmY6jA2pdogsHwsQ++u5GiwS3y6s7lKbhgQZKt0dq+mJN2wtsSX
plH/8OjY/77e0B0nPNh2hOSDWILIf11vvEBYaJk5N5RA0Mt0EBfht1cvm7ESZ/6D6U3flQvDPkfY
uc7iAedvX1yJPpuPei5iFCEVIpMWkq+elDoxMsm2vpM9CHMhgk9Jt6qbNCAQcWn0aUDBJYu3hWeE
x63764jyffxf4Y/y/7Jw/4EO+uvOBj/C2I3FU9p/3tmBTQ8hcFJ5HuRUciIEgNU0TCGorDl8JSZn
L9+7VIbGXU6YyzHTqtsGk/Mmyqp+0HCvhsoE3NClBUGLrgDkS2O2BDoEfY+mL/EBILBCsq8iut+5
lW/NLp22xhS6u8xdAOEOVA+FYn6f+Lr5h+X3d9bN33+dFD41Dbera/7xuKSZ74x5WnHfpKo+EEqS
r7FVDauhABRS91+7cCz/AYdgLff/7yu+w26E+8MCWiIAfvx+e4yV15SNWyNVWBRBeRhOd1WMYbwC
tuqrxt/5TNf3USa88+eLZ6+l85HWRf4Pm7L1+97DRi+BJyHqhNnIe/m3J7WK2jKr68o4tUEKddgy
H2XmZ3vXCVMosjGS2iEBFeV5zioPDXG1tWYn1I04eFid93QbNwCIwkfaus0/bNrq9xV1eW8gsVyT
Qx+PtBRqech+WVGrdJbgnlwfiRfjfSNzt5ZqiYbpc8VG4RO3CZ4NIZ13NV2bIQAOpyoPvNtlXwmH
jJSx2jVRDQjjPCjstfBmDwjexM4i6yIlNwbRLrdxUSj3MA7e1udURtcW2MZo8z8mE/J2ewqQrIAs
HussvJLYZN14sVMfptYjZ0YG92bo0bXBek4w6qltaHGBPjb3I7xCcvU496VRHqPSGnd1U+Zbjkfp
ZppjGxlvuQUR7x+YKph3wwHxdvkXzu1/fnIt9/c7TXH0RYaNosvxTSEgAv5xdwOZpQuRC3ki3DJb
a+U8m8hAdmXsGDunyG/FoptEdkQqCd2Z1cx7X+MKTxjQ9YRz/XdYVw3nagtZOlqZZT2dcjGlx4Qw
iWwRv8btkOw4dr3lMj/OSTosBGLaFdWIXTtxxMl3nftxMNEupoRGSyyY9LxboiBs91R4mmaxM9zU
YRKu87C3+bDR0kUynNaNH5AHNUv0JNaI2B31Dn0dWnOkCi5fj0kmNtp3i5XZCDaZyvW8XTA3azHj
qDGyHrJwJcozEqIYsDbduWE8BN0wwUGbd0HWIbsZ0E60ttPuOB5wCw2LqnukmJ+8A+tGfO+0wmDq
BZc6Ll6yKu2PcwTzy1MPrGs4iTkWgTt7m+KR2PZIP0Z2Xa161C9bvwbGXC0dr1S5DimK8q5lDb0d
jLbc9Agrto5ZDUfO//s6ifQl10D7K8Z821TgcnYn7V8w1ZLG5CMj0gpeDoL3YF2TkLV26Z1sGHoV
J6EtKKn2V9dEdRSHeFtEP75rNmESC96SIvkq1CGbrZiCvwU73sfjRSOaWRPl9lL2YQjPVNGj6LIt
w2Cb4SZg8dIKyr12s2IzuhCI25x5A2NlVEKyiuVR9TdxJ5yr9pP9PJY93VaNzdt3HweK/1XpBDtC
l9q9PwfOCcHac1LEw2VMxIEIseho5s6PYvT6nY78epu5kJFFGcc7PN10KpbuEOZT+I8dtgx0ym9p
Md1KOKHAY/oH1+YzHwQH+bZ7cBZBYpDBAgvVwrxK4FGnJQPTtHbvIyvACRhy8MiREA6j0x6JmMo2
aKp/akeHD0Yf/AyQNm8HRW+8j4hJQIDBYVZl4EbCL2mFRLhkrYm7IrppAyy/9ux5X4cKcVFSXGvQ
HucgkhAxtNuBZHcHsud6sWEy1Dx1fbf1m2rfAZ4T+GEevDzaKyj5EBectchjtYWTUG0cbmvQ1Gmz
bhf9j1fd2MCat2am5gP3mtgQ8MF5BiPCSvigCiK78HiUsmFTh1311x3eFOYWqAh3qs+/rDr46ceN
PpcINkg8nPHOz+UdZqUbVjIb4DDMzVAQJKi0OZ38zrE2Wn8zeDSeA/GaFMODn8b2BVlytV4whXtw
eQTFF/3V6GBd11O9CCj2n3L/1gFMjSuY5QMsku/8iPEkb1XeNDttwG9FTliCRZnPOnNhAiTI1p05
CWls1+9SjPqA842mepi9B6SXsGD4N72U9R1/YAmitXGPgR28Sz+Yzm1e/jRkP1xDRiVo54S3NvlU
V0gj4qdQcYcVKBatePoig8fGjrkrus79aC+4xaOH0tbmqvI4eEtXNLe6SAnNI6MpMwt4qvVPf7AY
NysENFlb30q3B8kwfwvNYjgVHUIVlQomb3HzNTZJSq7dF102b7FFaFKpolsa4Ut8aSixiPkpCZfD
ehhcccJPhEizRPDR1iyBc00DAGnJDXL/aW/Sq9ya4LlXvhnhfHWN5AIQ4UtDOYx8xyXFDpIrC0H5
ndY5McsaJrplVXdVSgRT76V4aEncoSfIjG0uHs2RkHrgRcfemN8iNQHqqSeXLpubHeteboK6f2si
uOi53vtM1kC0rmCgrBJ6/Z3lXGJvSTsIrvTe9L3wd0Xg2TtnaYQSXUnLf2Do3WhwMEZpW09EJIbw
gp464mNX4CeeQRqPF8NKgy+1lD9IJUQbP0+4NzTvpC86cZ9VlbfCW8OEkjHqDepvhrSYBzZFhO6L
zbo4xAgskAjMMNnrF4ylAEJk2Bwahj2XvPefoqmOed7QKy3NeiNytqPMvU09IpQUhZqewsto9pyu
JU1uNzRv4tJP33r4aYOVhDsLagLRRwqsdW0cGW/f1QFpQrXsLkAoPKbV16b3ht1ncVZQGe/stuWS
NQ1+UrRM5b4h7WQ9MC/ivPg4axsyxCihSrM6EdNIvG0xbq3cU2fQZXdF23DJ7KLf5XncbM1EP9Ec
c89hjkivTv23IHfKh3z2izXJYMPWGQbcP0hLXnpp9Tu03NvRYHESDFkuua1/zJMON8UgemJZ0Bka
VEOrQSEdLsr9QM2wiSI5bUsnHblJ7Hti21GSK2oJ3w4iHl3Udq7Tym1VZHjmRyy+Gh1AYxx8cho3
K12F07mbK6rFarzTZG40soJnrAN1qWzj2W8gnwRGjzQwDNV+xMSykSkyr6ghYSrrWFOgfQH2MfLT
aLriFox/B2NJ7+x68L/WevraZ3ED1F92e9uvX42aYzbzyhnyW+5s6bXnm6JGn57OAc2xpbjw5KA/
JiI0WSBj85yWc73qRrpGtSx+5hpwn4cz5ELs6T3D9vyWIA/yjtpqJJ3Lu/SLVYxz+Myv80EpB/hp
qiYi70zWDKqa8mSoHdSg4mRE1C9iwrY0i51TRvTvC4GpGZrPFtOPcxymkeqS6EDYa/0+Rkq6G9Nq
zQCJXJd2HC99k2A2T5KGz5HsrwiRCJ4b+jcWJD3MA8ZJjWN1jns0L83cDyfWYbOgJPbdyaUe74eN
UwJZtnzntinret3D5VklMmqPk2OZGGyzG79rPmpbwFoNlwMYcQdLHt2o5VamCTq1wIk3gZX626b3
b5KaEVUyV+V+LDDCMg7wNja9VDZ/LDDtSFxbOrEshn3qHcC8jmD1y4EoFEDfBj5c8m7yYAevOLlO
GQ0HZH2G2n7+xqSOuj0UBXyP6jULEdIkAakCdPIkoyEyb3DqA0bKAU3J7CTyVq7bYsJrHBW09Dsn
vY7s4HvhaJ/nHQ96gxaDndFi7Of/cFvvZ1T2JEx78g0q3kdVJZS7EnBgkLRAJMxvOHRiSpI8wnvd
3/V5q4iWGbn/bX+3yCS3QTNfTNHfFEw/N6FsEcz5xxYd4cT9nVvVD6msNyTVPF3M1VfBmOytMWbv
kN/LCkSQ7POvDGejQ5/GLNOIIrTlPIz5SMqwpxxSY6I3xzkvzbAxEtHeLceJKuXniKdp1dv5N8/t
XhTkG9d0SDAafWK08pBDnMLwQ5Z9MzPM4pHdarcgdKN6016V7vMR+tqU91DMxvaY+WGwwwuwaaYu
X1R2V1k3wRoL5NWAVn4wi13RWTBrn/oBVnQzii/MtVeTxcc2tNObGlNnF0fj0YP2tcoUM5ewL9/N
fHrvrOTQTdZ3YkCtugCekD3208A4xkvkGtTHIW++GB3YekxF/jpGaYfy/8POFHpWYgu3YO5gqGfY
g/kwSqk5Yvt2jV/bLlbVqG6mHvb2ULcVB+NUrUWliSZNDD6Wel4PwLrW4C7vGYyuY3fqthbK5EAY
iM2qdQqmgMuzzB3jdEuc8aUegUmkCRJFPQCaKbKa06+zwaUOwmJBew6kspQJjN2237m2BWlobB+7
CvFJVtv9ceMTPb8xpW+ttaVBKg3ZXdgSC9XP48FywGfNPVAsJ0SMjFRyG7eaFOyUTTYoaIov+m0j
4nbGur6aKy3xhbbNuh6DDT5wwrzMfdnGA2fZDGGDH6MAnm/r9MYQ6WuXmm95lHs76YzOuoWJLlRx
i0AMug/ASwQ94WaRYnJG9Ha+jrsNvH3U+PEPKt6DLKJ226Ds2vSN/MLGcMdZ9EPOTsmaxM4duuhu
3GHYSMO994wYppyWO9Eo1PQzNBNwPVvBnGubetGOE/oK8dQxL0XOEsoq55qHyqh/TIoSQ2B1Ydl8
aYJllksrSYmcY2VoWKsytB/NiNUizztiG9zyLDHDrYnZeqSqOJHSV27dCpoob3RfhISxIAI7+B3S
ykSLYsWm5a+yzs33QfrhReoHKAb2DGG6Oz2BJB3dpziogeXVERtBgrQkj8TGCcOLaYl6J1obRoXX
12tq/Pu8Sm9ib3ioOASzfrSSmtL/joAhXgFBAVNA22jno+bxjO8jQgnRK+a3zE7NIXgeGvEhqpw4
347GeY7Opqlj5ob2bsRYH1gOhK4SkGBYsv3oFkGG1X0Txd2ckZgw+PgZU3cbGsTnAU/dpEqUm7xX
w6osv2UGHswW5vYhtT/SftBbvJyKkKQMT0K9taZCX0oPCXprvfa2InSwzS4hB8F1mgGfcf1yJVXl
stKO0cu8b2t94wUKO/Xgh+tM6ntwhpq4LyRKvJGjCvgrtOkUqx7NtsGPm1EcyKq5yZ2Mat29L/oI
5q0gWsK0MtwSr6rB1oSbekQGdggSCDsiUURokGm+GlyuMbcuaJgkvbH7ELUQEMO1pFm1lbk8eVQT
LBXf4rdyxFEnx/E9i8HoGz4nZc9ehHbCXynENZpzvoILZzayI33OpeIKH6SzoOhS0a0CIqm2KCku
ScPumltqn2bui2AEP9b7PoSNYBc5sqT+vVFfM7v9QHLH8aQ9LVuYPRJEEGp51iLOoCo0Yl/CZ4sb
qFOR2QLYBEgih+jg5uEXso5+WiHLc4f3Khl8ymEF5BU9YMguF9jom1PfuTOAEu5Elq5n2tMHlxAM
YhL8hyHGLKuL/kILdHgM/dLaUlvMxJ7TJRJz3WyVV5TsPmmytczsAM4f3TJMYUTH8o2Op3lqAtHv
GBcEpIB02cFaYlpSItd2nVEYmwyC0bqu3WnnDrG9H8v6h/I960r8zaVnGT5ZMQftDaZss28cLAIl
Rh4JpI6fk9x8/isbi+QGkfGdQFVDXs5/fV+3kqSjebJYdcqYispEN2nzXHx++flCUVKZXGZ23Ero
ZN3JJFuNTNH3fVZHN5UQKcEKZQ+GFPdju3yv+fweLpCPqMijAwDD8GawMY2Y2jy5dRTefL6o//Mv
Jvdk14Wo94gkfIal8VVmYoFdjDSdMj34xyg0Lsx8+NId6ktaKW6hdF35FnOCOra3VZxVb9kOQgFp
0kZGgCsBJJSJExEsLjIX6IAB6lfzjaoY/bAFvhh/ynoJXyGPehvn1Ycu0Ax7OIXJQOsRZR58wAXs
1hLxB2Do0rc4w0SmdUZBzweJQ4A/qS/0DrfOhIBSXxuF3HyBiGcMD1k4c7lxHeNDqeYyy4hU0JD+
mGKbSVX3mCThbUdkyV6W0Y4fe0tTJlzHM9Wcj7B0tWJKm5LxZgO+6KcnXYv3KdbOhvLkZzfbGaCX
mgdo6TFGgtM/kP1c0aVe0xKlkd64zREhSPTgWf1F2yK6w2NLwFp0JTZ2P8ZLsrl2+suyUiKFF+zc
IcfaIhFn0BWKhog2jxg5kXvPOl/T9PDOY9W1F0/XkMu64pYgnfkGMVqJK6kZ0eLy8ATArR5UZx3I
5bI3FNH2UZujOmf5/IEVNHpkenF17TYC20yKTlMRMT/Cz7t1QG4q3dybqUvOG0cLxDiW+2iBGSQF
Bj2wgS7xrFV+q5VisybO/ZDk+PrSdMJ3PpD6AmaNE03FIxrVIRBqKzmOqIqA5EtWaILDex3F+8bu
yzuTVhnonnKxwOlLkMxbVK4veWSEG8Yb6qKL4tGp61sAiOmSf7zStetcB0QsUP95y0Voe3v2zWHv
1HeFqV2Akp51r6KHFNHcFmosNEWd33iLNa+sdq030nRzYndT1bCqDLvttzwtr6WRZQdIcgAOxtpY
u1PWHEr3+TOraBrG+crvyoDN75qRfYAUHzxHyTGzZXlWUfm9qRt9K3FLHebeq2gFsrvaanzze/fL
bNsjAyArP/OnR/sqt/vtOIancoBKQIDivvGkQ4UinfNYLAH33gb+N6rJ6c6ehcvTiOeMkSSs2Mrp
1jA/gzUTwWGlVTM9VBzv27CrEbOWL3aZw+AbM3Vw3ZQkzLp49Kd058OpAKfJ/t+2WX4pc/onYU/h
M/rhS1PBS/Ps+EQA18MEBeCC4OLZypR1tkabOE96dKdqNp5NolkeLIENoPc8YHCWXH8Wnzb2B4K3
nCudovCu01B+8oJARaxf9T6nf3jFh4AoTCbWVWPMWDGPJSFWm/O0+vzm538zELJ89R7hrK0M6ej7
SJrR4zCkOLSZAdOw4giwHiJOJgURuj025yNbISkvY1bWm66U5BQGgI5zB4O/n8uiX/V4Ei6iQzvr
F+He9Z6symhOGEducP2DbYXzsK0pfw7D4Dz5gfAPdUPAqQt/EUDHvK+G2sdxxwyct/4ZfGseq4Ty
GbfCOkJzv9zH2LGsr+ZIuHfQbQTKurUUKeA3kzwwFxHgVI1wscMg2qCnt2IWLJM6dAtiSsQ8jbxb
Fjkbg2cScLLz4sOQQOCE0f4RC6SaLpIqWVwZ58sVSR8FTi5/0zW3PgXZaoAhgcA0jb4LJ1qsIsja
E1ypXeT4B08b9knakHTM8EvVd9Pp84Xn6GGWyXdpeKyk3ggh06TVMnv06LuBHv3nv8px6eFXia23
BX2DVbKwbUyK/g0psyMPrDNxLldcFdDxwNjmciAIwlhzGjvNlibeoF+GctT9Q7tSXWlseg864NCT
A0RMxKokUoMCg/6JJy5OwbOB4ftihvgAfWzkuYhQFPtZdtSEuDLWccgtdr7r0CWf2/lcXzH2kWW2
763qfmjw6Y0s1zjuxts4CelJ9dClNZdZELNZduSFh5L1Swti3I0uAaKjOeOJVgMF+pHXcjy6Up8N
+Fos5rPDXFMd05RudB2WP1WTGmdW/wNduGolOjkdUm8fV5R8kyOGfdEt5NvKfybdL0Y0iEhQhT86
WTuncuIdj8pItn3L6khJtjKzJrxaTkGkV052O2pfTllFUiKBD8SBKjbMQBPVrJyrKg6mU1SPkrIq
u9JoSrfmouszaUWszNT/Igj4Ow+Z8Tg25tIBWblG6Gx9l+a+F7YhczL/1kxpUPlZ89ZTSx6TmMa6
hdjd7bm5E8CRMKG23aiAJWmTUNkM5IudwJgdYCzQ6tnlkz2dKDtXckrmO2EdjWHELApQOnTkA85j
d63mDmVxh7AE84NqAWd1iUkigXQwyxnMMVQlNwlnEhNy5xomOY1NQ7xCKjf3RtZcWwm0PYMjy/B2
sS1le0YKHmFKlbO1x++05gyqNVp6eDQ1/UU3pN4Bq/dh0iTKM5cWbr20fMYcM2b17qZ2dBON93OE
aHxOzTsrrNo9yhmchoV3E+eYPEobfG630DLKoUN62zDGtpJtZTeEC9pJT3xJvolgL597B79/h+2D
sRX7TeX8qGUO49VP7wV1NoUPIcpG+UJqaLMLiULxLHkIVPBKbtywxZQ0rGkOhKs8BYFVsi4BWx7j
7Uiy7ERdzQ9jmJLa9QapPp6cINhZ1TdNM/zg+AMZoj6kYechlH22ae3go3GMHyqE8NEHXrbi4PcW
o+dZGT6Ha5kxSqtR/cKcdU8mbMEdC8RzZOWPpk3Qb+gEr0PuzJukJ48Y9ay/HjS6hpRlf99Aa960
uXsA1rv1C/ElCMNXvxHDuhJTtS4cL9xMUwzy249ZFahW8b2yJwYMU6GtttgjUcoQwoYcmuGEsG/c
KfnSgq7eDmnzkDTdd+LWuBV/DjGnhZqxkx0PkNIK8vuY7nkJTZG4287m17mJaeHHNXbEFEhZ5U27
2e9jsAvOxg3z9EwB74zDd79aWhxMpDeDTNdJ87/ZO5PlxrUou/6Ko+aouOiBQU0IkAAbiRTVpiYI
ZYceuOibr/eCXrmqXGEPPPfgKZQp6SVFgrin2XvtpgyUOqZMJ4wdlyQbYU68YkacpS6Anpf0gIzs
1ST+05+64s0EeOunVFa70qRodjcmEvEwjZ8X1tOqGJ+LGC3uB452Iu5ov4Ct27ua3nrMnSd/iYCN
WPp2eSt/zWzZotu3wNrFMAOG04w8IPkbkR6wfOUevzS/kYjx9sABIqJO8+d+nnZ9BsdTG1RU6QyB
Jvpx16YAx0/ZHcUGFV9fwRI9uYRBuoroQ/CI4tTIsdlLoqRvozhnWyHJ8KvleEjZkTLVZhE3t0jA
1C12Z7DPU+3raOf8Dcx90t2MmtSC7YGyJsNAAC0Pg5xxMkmH9wzib+2471+zNDGvVjJeh9GNn7Qu
Cl1zyl+2vFyq4Ki1LlPBPSFSZBZoCvvkSVDEl2AuzhO1nWYTmjmUR4SWUFCboHLNV9DaX1aBKNxZ
7LDJe/sqwbuDLUsOa9pmB1HQWJQa7ZPaFdd0Hc/loM/PJSvDXVH1LysB3ufEqJyLMSTUVyAcdTcK
1sFwsWdSKMmy20hDOn2wRndUShzdZGjUncU6fyM7sjfg+hvU1yKa5j1UM7/K5UkZjfjZXNM/sJYZ
5dRr9VDW86M5OFOwaHqzxz77C2U1LUbWdSGGoC8kW2TPSV28aWQTe9Aod1qVd6Eko2DIHfLH9flG
mg5r8YrJi+G+19uyA3v5pz7X7/gsVJy2UxxSlf7C2F/v6xGOoVMS/p6DTw36zK72dd/rrGbVm4il
CCq7hEAsKVdSqUAPhpiTp4fKJYrcgXpERqpLfChmaMiSglUwW6JvQ4cZV79re/hlNALEPzQcs7ac
i56OYY6a5Ng6Uno1ppIiqXXsj9AhdZMTmh0SzMQEPiCRpHGIx5iUz9wpvGqIdW8STsfMalADdDE/
2Uf3HuvBJ4d7caA7RQafpkGc3rXoD6s+22XW8lgWiuvloA73LdPL1JRsuGbjKUYTbsHUeSybHDoR
eQEpd7fBoPhZopJqy8ADFrtNT9GrBkPq3ofWxGIY68kunh1rjzDV65oSOzjoC3K5Tmh14v2ogDmp
q4G1JPtwckdB1scculGy2Ac91X5EI69cgjgCWJdEZ5AfycjJPCdlKcpANzf7Ah4UVztkOoOwgE6l
hmYiiI+mC6NGSU76vsaGUrDPzKA4vsmB1GFBKVKzufEEutT9uObMC+xx4aix9KNJtPJBE+3gjSvy
KBfK55kA6XNu98dqbD/AKlbBuO0GDTGRJBFlf5d0aXZy0n/OZi7CwVlPRrHQoTfI8PtuCUiEKC4t
CZY7ZzbsHdlnMZ7TXHmOmsDJTQxagNAZR5dXy8bhWv2xlcqLZ2lc6n62fCQqxq4iEwwYpxbK+lDx
Kl2VilJVbzm8Uc94RtKGyoCpb1bAjyYTuQ1s1voOlk1iSa7QhIQQxqDZTmABi2YVrVlDe91ZUajX
znDMchoqcuZ2scZKXEGnBL1um+TYJJWlJc1nbBt7LIfuyWFgfENE9SJQpe3qVMOebyjwE6jgMq2J
ApV4WetDm0uiDqhVLgb7dWXOftBlg1QyXHGIWvMvDkhSaMkI2alpWKZlzAYk3Y6NDiW1O504QIHE
9IFBW4ohhJxORe0uWtu2XmHFSGgHeRmt9mFsov6g18vZGOviEScy/eeqkkamARvr0ZLv2mUGlT7i
nLexRHF4Laofjc2rvfBWwVDyKsUgAWSRDqGK7rx2CWnl6DJ8kwiWx4FnDj1NfzJs/mnZjThfXGcl
WB7wWJUOR3QxYaz1oe5iYbYagKwMJFpWD/SuWUtSqm2kJRc2squuHnqIZ2xQljb2MrWs90tmL7fJ
FBSdEYZAhxw0VAv9vjLWm2JV3V6nC4NmKhE22H3luZ1RPrZSXYJxsYCuaDZWlwxP50x01Skf3zLP
6oR2tWslwwoqugPYqucpGe3dMDTYEQ3G7svMJoc4OOCu5XiPkQo+l652zluet0bN4EwKQkTnYd8p
4zsu1NETsUnMxNr6Weyep9l9NdfspzokIXXhwNGb/dcP3383/u9f+P47BfowJ4JOUAk29L0hWUZv
OLI0BkyW2WZSILbh0++//P7Q2E7mdR0gY8hmIKuQaEIEa0+ZBmRSWVUixL///J9/aSuA4xrOroJK
m0+/v7OLuM6SniV7aWPc9ibuFrsobxe29/zfSiCtUc0xmQsiypjX8ZiS74fz/akoqxI3PEm9VSWJ
fvtfHxrsVFB5/uPP9kIdmlrZL4Ukg1PDrwedT9zbiawlACskAmhd8P21//wG0UTWrtekQ2aY3fzz
aNV47cj13X7F7w/J9pk9jJexSTPKegu8G/62U7k97RNvf6KuFoKhQTyyVgVKopcHc/sTASBX14JJ
9v2177+aHBhjXWw8G2VWcgeN812c5/UxZcLaM4RfywCGcxri4dxG+fGXtZq/v388314ZaThtoFYv
naEzPZkpjhUXycO32Pn/W3heFvnn3/7l63fJrRBjd5v+6v+rGQcwkIpk8/9u4XlE55/8D+8LumBa
ff0ffvTffTy2+a+GqTGjcSzT1tizIvT8dx+PY/yrTkVnCOTklMWYef4jOlW3/tXE44OI1kFqzY/x
U9sdKfm3f9H1f+VbVXaNumsK1TX1/xcfj65q/11FSWSZpuuubVqaowrd/m/hZXY+NyUynCxMhWkE
1ixfTWeJsJaN+0pi6c7I6HmKM1oMsooD0ceqr0uh38k1BXdarsPJhDebT5XFdK1x90hGqkMKPOgy
4cOhVzHMGwscB8vdjU31IY7Juq8V4mnQhhOWMUj5rrf4HJgAp2L9jAbO08qdGtTslTwTisH7AokN
OUSq/dS4q+st7Iae7ZxIr9iKPaL59DvjzeXQa6p2NuvUPVvYsA9qY0Wk2pG7LGdMnjV5YL96V3lI
yDrgkVswUCqrCNc5KpmMLNOHaBnagv35kXL8Kk0PIRXkcgBFtH4nuYG5ZGKPR73gtljGw+u8gSQT
ZZGo2df+tSsdDmHZm6yYJZ2QUJPXCitLaRYBc2SmwHP9uKxPC5I6xE3NF5m6nNM5ae/NXBwQzDkX
jEQJChzlME0QtXr1USdLGdP+jKol8Zu1HC9ueUEZtZyZg/kRT9ab6Fu/kBRMmbu+1Fap7xVzbH3L
Mv4oKH/JOzGOols7P18b5IMFjVSzKZJkEpKGeB9ygLq29syCzEtjozxUQt24aXAYiPPIusF9o296
wlhW3eJh/oimcjqUc0FASYmwityXOnSDfIrRO05dtcOwEs7zqN6Mebx/U6jIp2VbWZLW4vIraNaF
fCCTXVlDcAH1Vd+KctMcaydYCOBrjDZ7iyinjXStboqDoMtoVKzBxm/eR02YZ6URcn8X19SF3IRM
DpAzCLk9tsbZSbqro0E8sQF0HF050n6hLN3MIfPB5MVhR5wEBnUnOjLRMkZhfA1YS9lV5YJ1PWuG
sEdhSVi9mZzVSflbd+KnVMQCaKnRn4RyisdIB3uFycYcXMmoXvYeDhh93wsrPunasGlxkWGOpMce
gPu4QW85yJ9GaHa6rFAqjYyWI734bHWRX2iLgEyuwJfyMQ2TapBwYaBYwSUUbqefygi6tO3e18LW
Hpx01h50Np4YkujHUiN7zlN5SLmyTk60OP6ULSfHiLJbqkOSbhyUyfTTFPRkyVtdk3otuMQdDwPL
hcDiHzdMxr+b4ywuQYIqtk2HJ3j5ywH1HIP/BACv39fLW7VozCV5yj07XZsgY7BplROB96whAvgs
zGUWUt5w4u5ViYnjZZorkIht8nOTwR1RRdDOWz1xZVkBUhkVFZuUYKWUC5eVZWR/Rqtv32yOeK/E
Uu2JRUtQKCEzZ0m0+r3h9EG/Xawy6qG4EiUJpV5SQiHuOadT/i4So725tfaMwP+URjqK/th5S5So
PhdTwpQFtcRoxfVHWdOJtV0FDckxH3jvvJt9nHLnUu2DWqxP66wt9DcmF3dKkjwb6QPghWRPewoq
bIisYOhzicqduesgRjbvS+H4UZHzRjO4TbS1ZMhSzNqjDl/hIUM8k7XVJ71Z49cQyxg2ed38qrjF
vjfS4aHWMnW3tK1zBCi7V4TenxInXXyTzIRqruTVBuhmq7XwummGRLy6H46LDW2ly4UzXf5Qo8iv
CVA4oMGqfwBO2i1IDygy5UNcEilqufN8hxxaeoUtkwsxAtaucUBZ4CS1PatCsGso5XDt7VbD/Syu
WtPDwJ7sp3WlHWnrlY6JDL/HZpuvsfL+OY3JvqnNYyyzNzYu694pJRANvx6z7IjG0sSlnKfHEbiL
j9PO3Rct2o00QWSSakoWZlL5aZIx+ky877UGAm0kOvgwYUFNL9qagZWsL1arPxE48k6bYD+pf4Sd
aFfJ1Q9yL4XP6ZrZrnJshcaWRMjYXTVWTS3n/WhEp7Zjt9/YX3EaMfmNlujRaNVTm+uTP8sIKDCe
gN2UlfPFwm5/WMiN3oS7h9IW821NnPozMyfjauvK6yL0c9law2ttQ6mNDH2H3cSHfTQeRD/8zVJ3
wPynoQPs6uRiVijkFbHSSkE2PTdO/lGk6nOczsrZYbEBRzh/aZdfcoyuQ6I5r5mifJT2cJaAtPw1
t5JTjhACJzyxCprJU1uCN2HQ0bSPGljKeBn5w0TEkag+F4vvHFGTHIa2cY8xwc+AhZbOq9M+DV2u
eL+P3PYJPYVu6L9jBqRvNMFmCCf4lkJt3gYwyXO2QE6dlvQ+i5zxU8t/SJkeNpEKQHJEQNIdz0an
JWHaVB9RYqI2BR17knkyeqNDpUomI8yfSA4Hq81ovhLgrKtZvxBUAAS7K+fAUmv36rAdF6ptH+wW
kihdnbi4jex3tdI7gbNa096ey5XgVzGxhUUn1C4VO3i0eg95bX3iiPTVkVBtaCUwnjL1ttKuwluy
zLvBNRRPE3N9dcTxw9pvwFsdcFIzM2SY4k+N9pcApq8Ss+zbQjrrWLlvSzHdKYy+AAFWXoMUGZlh
9xqP7ta0i6G7rI0CbMz5QnY6nWpl+pDdCfMbZq5G1h7a7vxBM9TzPwcJM9wjFGZOxcxW90jZBPJv
zsRhQMhYlL3q523DAsjoyhv7GvpX7UtrhPkESUOFh9DoFy2HiJM1nNSJwVLD6ConbHsQt62a1C+0
d+vedTjWB63dOEBLGxZ6V59bTc+OyO9QVuXLCc+xg+mm3FXR9AtrXRGt0Rk1Vxb0hPbiDMxVNr6x
b/ejC+msDsYJ90hnTjQ3+hXNjrj3/SOsnfhsqClYQWgbMme+xm7qPM7RelATq2NBI7unzo3OLjcg
For64LHtzgPWUNZlBDhiNSjAMlkyaimKP81KNoyhMHQbJlgvXNky7uZ7LIbnfmPttuTHFL2FUFxt
BFOMDRta95cy+yzwBmIIXH63wqz3lQs6M+lJ2kgdgv5Wkq76rpU8njyugkUwJx2dIgp4ncmTjMvP
ydh0zgIHzcSi5JsvkhZc+7VsqzBZ0KvwSut7J/7xD3KsqQe6/Z48+mnNEEwhVRgZzVxZblA8ZtMl
Who1jKYIyWRrGr7hNAjyRi25WGb9Z8AETvilerASOt/OMKpjNzntDcTD+1Qn7dlonrFC1M/oMbcy
gk4Xwap6xyehHgT9so+muPpgaj3M3NqUFbpQ/svOKDsMrUPKjYbKoS70ZSxbIvkaYNbuj8q8K4kx
XZF3fkFoGYJyDYXTdB6Lmu4JMyfKuN4+O0VxgPWvsj3c9UZRnYtx+aubenLpo9hGILByKNipjvSo
30wgrA96VZJYHS1kWsuEai3rbyWl1mywaI+z4UbNWl5KnkXPsud1ZxhxESY6ozyhJLCbdaZ4hW0B
coEpouSrCKFXrZ5m5yY0O9Gfc+I/RwwyLGTqOFyc5dXohhTzdYSCu03DfjMWmNl0TajddlW7HiuJ
T2jtec/3PCJLU17ovrXIaT/sRvJ/8KFlNldpIA2MpydXg+nF5Br3TR2K3IgYmS/iZLKn2CrsJsMe
QiGzspGQ1S5iPHUvDfmWQGUFcSDJSiw5O+V6z4kGFGmyPNQ45ud4nm817qpBT9VjN7MlU2YXIysE
GF2hCG83N8HY5eKQFNXvquLIZY2XXnD7MFtZwMclvW2ASBsHTjtrDei60PEoOryPREE46IC6zrYT
pcvH97LNjON3McTj3UnItOxI5TNySvSR0aBd15gEWqTFF3vbYJIntElG5LM9R4hzVDTYTVI85eAz
H/j6qbAc1bewb3tKrkH2Ntd2r04jhkFjYb29FWWTPc0XNAo1Twm6V9ln7llMJeHePRQnpSouzZA1
R0i3lY/dN7+YgDshHG8b1UXuHQu9I2GAejjMWbazCAPNmph/ai7M51Z3Gt+qFwB4nJZ7c4n2mqfW
0113F/WxxU72/cV0dBIelkRTI5egipT97JrlPXYV3rvcjhNL9EcST4gBHUmQaii2ETVVG7yyKagq
3aOiU/gOKTW1AoaHaXWNNJ+rEsxUGiS6Ftq981C5CPz5P3e+Ksa9sxA0WQ+fo0aFBSSetZUp9jgN
//4TjORyppIF/cvQBG9IXRJqJwHvZnlCvDZaDC/udKgwbOUC1yXQl+N+9Br8AoU7HrUY4BXzCO2x
lmq27khEYeyrkFDLidn4QJk/MqJiiadmIPp9G+ClY4v7lkE/QrmkmX6/Ou2xb1DzQQSmg5qm0MK1
4Gta/EhuQfWiyuqDuIlTWmPAjCkYfdDmMVPSOTmjanwuhTWyIBa4rJDv0Vxx0uGb8kUh7bDEarR2
6MJSghUOpg3db3ChIdnP0uoGQJIrd9F8KDnArZZqOmrB2eIWANP+7m4O0qi32Y500eQjutCuLf4R
FTvHqczzB7nId1KcQUltC32n0tOzrJYfXTmu3rj5r7M6sg5ON2eMDSJe0DT/GCCZ7EYX1X8+rN1h
dIh10fAFmhOMa1aE2KitDNX5nJ8rDZ+K2pi/VYfk4Tki/LaO0Y9WaQE1MY4mztVO95exJrSKAL+t
4U6dJSc8uXxmFcIzPqp/a+oXgoETwnbj8ddikgJbsEU3G8O59DSfmEUAQrglYTuDlboXgbwqSEsx
7KZFiYmxsYUvc8gnUAwR/iSlTny90+EgccKuk1VoqG7ip7awwxwXCto26wF9W/2gGPrJsqlWjDQS
B9UYkAZ15i/0aV4kmnqPl1MLoAS2IexARN5BknPc99y3D5HRfFnm8gtCfU/fGa7d7D5I5FLIdioX
Sq9ylDMbtxaPoj/Y+nxXtdniNVym8yI72vKem7Bk1Flpa/QwR+MnnSvfUIzEmjj9u2OP1lFqZn9r
6xtmx4BTvCfEmCmqwSjHb3CWJwytgkH3YQ+6eOuItuot3osmq6GDaHPVJ5rCZRi3/nGylfTYBlE4
Nk+vQux4KTRFfbFiS+cVWYsgtSUkI3pTTo/qnkTtEbBLfy0Kci7GPk4Cy8l91ym7Y1uBSNOMizZh
AkuriD2LXWFtUe1uAwys3R4pAxTRbnMqI/MLFAMjad6VqCwBdj6KXh4Ul8l9mURvCQCnQcj8EGfu
wFKHageOj+m564WE8CDNkWbTEfTB4JK0LotY7J10lV6/OOiTdU0g1+AInFtNXCI3ewVqN1/kRm1d
yH5a2ttS9su5JIdrzSKsUssOf0/v2YlrPtB3BFlfObd+Fmi/lW2e85bPFF3CcqwjxI+amohMLiQ/
he9mefNeRzupRqPHcbkR5iET1N3E/QWtYAiYjGF6Mh2V1XlSIUfeaudz7AYa1qm+SbU8qF3v7uu1
xHzJcXBEq+a1g3E21koJl2qZvFJjFYxJlPs7CnTexulxgdxAO/yQ5tNH0SvdW8OOTRmrn72ipNjr
048oG8szAq7P7xMrQ3EVdRXudjwYhxpd3MggZlWt9jnJub/orf6QayvBHwOIbm5y2pHbCiX7kx73
xVui435a7G11ze/WLj1bsTIoMRhdJ6J0PUD7cVBzkfds1Bn0W3UHNVZVX7Dl7WhEROgqXNSc1Y/a
9tvOCvihtTLSI3v9PkA31TBuD+yZei8mnjucot7cGTHlXMMCLczV+K+1shYqCisUutLdZ0pAbbmX
5iB/ZJAXnT5jdkTSxMGZC2ZTm8Kxyv5mRisezMTEKJqA4mfEe8xgGO7cWWOI0Ynk0dob7uAcYSXt
OizpJAYEZTIpR/KY8/OGk/VikOOHeG7sh6qulbBxhmes0jz+NhfHsQS0pOnbAhTQaEaKEaEZSQpM
ztSCzTkAG5eAB3c2jJ8DeprGOEpz6j5U7EiGylSTFdJ6Nco5CYssosTvbJb5ivsg6t/EPwbz3GBQ
37yQiXB/JArPlsN8Bj0Zo4CY0+3WlepdrDjecRqUNyqb6dZ8gmsFLqpvrEu9OhnRBustFfOeJAlO
CfGOylj/jJWPKFKGc6qbJ1e1oqOFAOKcOcWJX2a6Wh34UFVrAwPDflik3Oc5xRVfURSGMaV4UjKc
+jK1x8dJHY9ZMTHN1Z38GZYgW2JQ3gBKcXpFXLOs6uuTPnV39BoMMx1ijrIqsfdrplUe8iJuFqJ6
6/KnGa4koxTrF4pjxHmKXV0NMhiA4L2kcW4Tw3CMmaFfSDryNHWKQrObS6+zsJ8CoKh2qwVEdyxJ
5CsdJwoYnDPFqmz+kawYToBgsaBOOcFJcayEqUJtjek2PlR55HhyxHWj9V18MCWSv++JxYhSmfxF
HCVKWhtwdZd+P8ZKCWmhRdeN6TMgRwMvB7Nyu0xuoJLutU43XljG4zAP49viUilzPj9OhvNrNGv3
Oc9U95l0ZDbazCYc4zZZyuKpqgIsYlCyA0G8R2Ug2l5xyK9ITHBZFHcPU5y/dwVtL7fLFGB6QxAr
6eH1XOd42ebyiKygYawPjrJe9JA4Qx/mPXAEdYnJHymTXYrUyJm0HxpTc9y51n4o+vTdshG3EIDT
mL/GcZ22CYcDoFn8tXJgxeo2/nBQY1QJ+TMkyDZkdDSPljVR2JL78pTN9bO19nZA9TUfi8V4pNSJ
j7HA0eYmhConI9nWUaEoXoE32osazcI4rLneMBDsHNcts+AWt+eYsbEfd3CiK+ojzgqMI2T5kMg8
SjZ6E4jh3bioN1AT5cFRqi9H0XbJSvg5kXEnTpyFcphbslY41amf7SUsWg3PC+cRRGI0kfYU4GN6
tEXTnciXwQyg77qMsXFe3JVVR88GsBpL43wSv+eU0eC2Q9Rs8iL71HwWjFAOfRR9Ks3MorbmNjmo
qBQoxfCiMnFV+CalysTJYQm8lEAu2oaIlW4UVyoQ/fAdVWZ3RuM5AzaarlNgwSNBtHqOL7sbkh1i
KW2XZi6VvzVch5iqeoaKambuwtgI9Z2OYHWI4+k090y3edqY3aIut9vkRluBxQjJoV4ajyJ2zYPI
rMcOA2SAoPXJiGCp09gVBMbFxGFsjzMfrZXfl8RIvegLT+g8/279Cj7yITNiFbmG5Rcj7j9Kam6u
tWZ6amrWfizAZv/quWmfLBRip2xZpy245EgYQ8eimQ8x5TqcM3FcGoaDmyB6j5xhlH10MMf8nQTN
37KuN9dWDJCC7S3u1OGkm8Vfux7W/RDjmmLQbDOnwf6U9HlDnIkdTHPzazY5rFkc1UqOs8f9sUYf
36l82pa4WwM9Nzewh719iHMYEzHRzKiY2VAL4nFBos8DWmguke8PjHxJH2T/4n/n0rGTzoOIvfJ3
zhohfaTOJtPPPiFKPtbyZyxfqke51+2WZdtLGPXREI5HPsFE04DuTqoqr3SVk7az5W+mlel3JOJZ
g0XyZlJDD67bE+jey+LMOoYkT59jLl4saTRZu5nozn3KnvqgVO5PRDK/a6JHemm/rFnxJxLKQYDS
YHnDIoNT0uJaOS5K0p0gloLzTsTbd4ydZpCRt4zYMhOGlNL1qQIJOJyVWzc76nGR0251NJXBTamc
FkH0YhSTWt0svBBN9Sp0pK6DwNeeWsZwcuYbwgWOwNp8GJSmOlmY8g5GF50RoSYe6Pk1YD7BxRPH
b6Mxaq/12qu7JLdDk5vA0W7s4RDLOjqscnl1C133v3ckK2CDMzwV/q3HC44n8ag4Q/7DwZkM9KXd
mXannKQKW1uZtYNQbP0kquVNg7CBGr1XdrNjAs91YpJNJu7ZQ2x8LJaW0D2eYjUyfD1nys3ECuUR
KAqsZ6vloAtyey4CGaPvncv9sNF54I0sKQDcafuwdLI90Gre/7kuN1XBwpxx0/eTxzM+tIv9Urq/
zf6N+LK7siQ4NYfmy3bVicmFiw+lsq5OKUxvHfK/s1h8w+0xKioKd2E80TuwkUfGwsqu63oLTFjU
s9cx9FBWtnZS+GHIG9vAkdfYqnp7O4w9Pa0pirgoCb9lhniA8O9bBGsfXQvZa0eqTqoYiBuNOxNH
grmK5qQY7pejyU+Rjrx5q/OYUwBbz3N3W+P503AhlCm2pMGZxg+lku/dLyd5LNVNNxxdRJfFkL63
plp7bUVH+AXJpKTxRct4l87go7bwE44EPGgJV/fgCxXfXVO6r3mb7CPFef3OV7QR+E8QQEJzo+nM
kZyIBSCqfn6Mm0Y/st0Y/snlW6wKPQo2W8RyVLwrE7KmCbB/BTNLZiyMabdzLpAHMuQ4iMvMpX5y
8lkljNRCdWRqpYsmCQVgmR+SFZnZRM4H0/f4jkiZaUSlDl7Z5Y+GAsGCI3xJcdqpC+ULKkRs9kDU
p9VPoD//EzjISAOrmYnFeLGIERvm39+xmlUIzcp32paRgVLx2ycYmRe9PLarESYtuKeYhkglRDzU
F+KfSXYM1e3eAzGwPonMOA2NnJmiYf2yiauLteJgYfQIx4lzWzbAmbnWfuMkIsb3W/MCd5kmn9EX
8wEkrxlNpes+pJb9QUEco2dqrkSM1KcBFwYVtqmGoLJEkKpkdGIj+8FmghYjc0hEWmLeG5HIzuxQ
8ObUoqFSmoxNQlwe1kVcQDCi9ClVZniDgNxSI9YhShOJY3yYbdR61jy/l6o7HnRneZPbj0XYvE5O
w6vTKU9UCAMT5ui6ZXR+H3ffH75zR7E8VntY7LdGJOdZS/j9Nj1Nu0mCOr14bsxNiB5hvZR1ovqo
W7HCjw29ikZfSO5nzYZ6e7RE3cxYulfe2ugDUS00HkQaVJND/Cg2KKIbo8kZrrIHQmjlvNHB+n85
k9zHKXu0Hs3UP6f09si/P5uKrzGNtJ3dkT1IiuAHC8zaE1X5Nj/pVeFZPLFSds1hofCVlDOMZx3c
gBWGggYBnDEScGrfOa+mfds3d7fOjANN6XoyBQYWoWL8W0v7wZ3VGUv9+K7Z5dcQk2WXLhNyoYLy
t9Q0gw5Z/+lu1Ym5d3F5gttmqQYo28d86IAKVZ1TZI/VsZ1cz9BUPRjU6Q0727Tndl7v1ihnHo9W
DsaBQcyzbIx94aAWM4ss9gs34ugqUHomEMFOhar9bQzzaJjMMedVD77PbQZYw1HpvnShvBA+dk22
K8XZ4ndjiyhb496hwwnszsbM1ecr0zK2CChFr0NHNHKUHWZhsZyUVmDozdtCrB2Xd/uYg0PQmQid
sUftF7017npbNmwktogSa77wSvYIAaaXeJyuVLZPdGuO75htuydjTvGMtPprqtwg6JV9VwDZt9fi
3eGd1AxyoXRcHsg0Cvv3XAzace0WAh0m1MGk5FZ7Q/zppobqqcbmxJ0uCtKRYd4UAe+hBdzlBI1f
mYi2SJC5JwOo2HzBbiFnoufmAAYPd8FtMKfbdXzIXxpgz16VJE8Ek0aMFRljmGy2HSbbUuXOqMLM
GdopIv4XN0mPwpPhbXnD5CZ4AytBS1xDYOZdEcZqapNYuRiepigIz02BfL47YO1mXFA6P9LCQd+r
UsTYyxVFe3duU4dpAoqbIZ2ufYwIgMKkaIevKKt+Cl5i3Ojo9k116Hz0G/puGpvPytI+ofMXem+e
hdSVnch+Yl4aL/XSoxZwlOmITndTjKgdeHLcehV4AWW819p0pONROSWxbAssxqmOl4VtDdmYs8Jh
YGOsXPU3F2pjqA6/haqEHTbmoy7RwjTIrl3VvGUZT15v58jkSpu4iiZ7sVnYht0yhPkYqafJ/EMc
tMKmLT6a9JJeaxHE49Z/2zoqPtyK8UqHKr9L8k83aOABehkVZIgR1TisuvkHR4UF07bDfbVs8usI
FBsufYtkA29M5VHv1HrPLxAfhMWADL3njuGyho7YxlCwgd0M8jB2kWG9cRF4WKmWXdIhxAdW1htx
RqIMm3lMCtd0KuJQ6+9iRLqjbImmeUqBZ4CuYeos4i+dgnVbp/zCq+D6gj9MGUFPpK0GRe9ww40w
GOeitQ64ZHmDl0fXtCY2RGrE0zkBA5uf2zaLj0iwFg8lQ/c4ZOMthmwDZ2dXuupvxvfmjRxvOB3N
Q4/g0x9jqQRTyrhu6Bi6F8VVpcE2YTn5XRwH3KCy0Kml6dFKf5TDURbid9ROzCZ0YCSp66JJ+p/s
ncd25EoWXf9Fc/SKCJgABpqkN0xm0pM1waoqVsF7j6/XBp/avW51S3NN8pH1aJKZQETce8/ZRxTl
3rfzvU9jiNWKU4rAhzxfFsyH7+l+q+eJ0JOaA4iewABg1hotVFumhWwMQ+mmqIFH2C6I+dbW7UGZ
+ld/mbdjRP+vJth9NVmWXBdOzLB83oykyVjlzo+tb6p+NrVZw+lEoxCNUEGYX6H8Qf2xFc1CRqDJ
VaCQdZL8AXGFu9NJWjNQXnwv7iFBaU3XYUvzkQoKU9eaqQxlfMfQsZ0G5o041JOcrAOxVGsodAoY
nzoNzo4o3jVy8swBNsEqqCtsd5ypQ6oOhULcZNEwLIZNTZL98PDrrcTyxOzSw744TXcq92EGN/Bz
olB9uvSDK3E2MOqQY4zppKywehcQSSqD+g5vzKoyOCSzzWkkM8jByJpxwHjgMdoQXv5IlccmLVLo
E9G8ldaEI2jB2abogGpcgTbxTmE25Hi8s4eMRgE5Qf0PXdtPc1v3a9r8m7KMj/7Vcc2MpiljI/qO
a4K0jwK3iovA91Q0autMIjm0Xe6hlFE7DG5MD+0SU6vZwBnitQOy82jUgQdYKN6T73liMJquK7/c
x5Yh977Mj3gtyjU6y4QwSQXrpZE/Gf3CN8PSgtUgoxGjxpsgtnkzPlLhEPoQzWs0JtD33PkbKIx+
VfhVS9NrfHeKSwBzlfmN9SMdTNItBg26IOI+z4r+A/FPtszoCMpOvTODYDLxML65fMsudcfHOh/x
wkUjMqTlpwxwPncVeReVhcoJs4imFXSMTaN8cLL8Rl6qd2J+g3fZn34XIhwPZu5cTNfLsXwyjqBW
3ZgqZONNCmungvCaDNXK91vr0CHPy9L+LsixhZpWT+ISV2tZlcNGGAWDZuYWm4B87ZpGCv6HDIJH
8FGrh7zN55cyA8sWbcmxg82hlNwR2lCuG6LG6E6Smj3pgQQN4d2hG4PGV9bjNpvVCirRe55O3dpt
OoQu41OQxRT3toKJ0URMd7PlakBxHEYpwXwYruuhJaxJxM+dI9+gwOK+BV7iIxN1JawAP35J0SHu
kGhQpnN9ICIzmwczdMMzY6rLgPBwVaVOtPOUPLuO/xZ6hHF3oLXjYIzOjkUMeWYDpaSL3zYOwpjF
XBNz/p+NejNLJkbZBPlxtMJkiy7rVpXp1ddjs5Okoq5dq/YR91XGrsqiU1YPAB/K6SO+Hzvrp5ly
u05l/lK22G1E732LLE/tADiusjCdkMGRw8CyeU5nSou8x5q3qMGIIKR4OwEb3JYVaE16XYp92WMU
xnk+evVtJ+bgAdsLfPbRETbpSvlyJ46coVn7/iqzr0TXt+fSeXE17haxnNy/lN5fD398qimcsMs5
OH5KoF5TldDkSFdDlmH6M5fGwteD/NtH/7f/lsXMnVsKz9lLrU3o0rj1cRyf+liQnAZyj+UCz51b
uzBy8CRBmEdt1BK6Tkx7HLfD6euj8G8ffX367/7t60v+/h3/7kssa6RYiOxu01gyYaWpgHQ1dXgN
yVbZBnIe16JoUeZNPtE2De2ZkEhl4vxerMH6DLqgxtIMqQims15ZlXvO3ZDuiANIykKOvHb4KqtH
ZtrCTOWshIaoPLmqpyE4MXbtWrqFQx/fceXtWWLB5oA9XZPfOAI2xbEUwsaAwgdpUWHAbGhz2Ixq
VxaRTAH/fwrRHaNjWXczsfO1/+2bTKR3sdLfrJnjmtTTcdWBvd46FZmVljeslPwO1Ry7of8FvqOL
BLeq7UxcntSENN/lqfDVh8vScfSdTT6a30rl36aAiB1iFygdFX6j4YcqHXn2Cc2RLUNQR9MXmoaJ
l+dKEKtJz9BE/NijKFKOuyJqhwOyb7x22W/ReNnTID9aOf2iuRpuZkG6ZdU6NNWnvdm05alIkhgs
CLqauVbWunb3SdlZO3+gsh/G4nOe4gtnF7ZB0byih16otiwFmHruOS5sSZwH6yl1so1k95j5a7c3
HlERmRv+qJehdvZU6RFfIWrsNdHPhgYFZutohFnUZwdVu8+5QZxvOwzTRnZRC1mpv5pz9uF2wxM2
5nEl7IgTT+alaHosmi1BcHbDzgRiRyCYaVb2CYOefbIK9zk1ZMeZl4oO1BkeoATbjh4nF4dvfZ92
nXGqPGinEAMGBsOflc2N22IgOxeNaZyKMaaRhQ2vWFWahEhYQ4pZ9YpFs6u3oA6iTZSR3DYVXr4N
x+yBjKen0HMbxuuq39S9noEajvrkZFWxcqeM4HubvDRAlsjfaacOHom5rII8O3rpWTbtvVqwoHjq
6IZeep68YtuS9HCwlhqvL0poMn3rr4MarQQUoXElg0ydLT2/USiu5taT+AGHkGil+lSWCZrvUR6+
/n5ZX00HKrAYxT3T8pOaJ4fKO3vTSXKzQXHFA7q38NXyUQG5ohTIEmgs05R+7DCvrxXtp68f5AGO
cPibjIGWcwh9uaVn0JNycEC3AbZiphdLNgRIuAlnVGsoKHC4tauw7w/9ZO9NW0wMrfCygnxKIpvl
7B6y76kgU90VPT19eMGBdtaG7cPhMbhwOA+jcaX6T7wdh7yPOqQWtHSDOnXo11PJ8S1NxlUcXVxb
vrUEBK6xv8INlndm7OzbVH/Mefo+1j2aRvLo9eB/mH6Ix1HG3VOPW1LMIjx1YUZVw8jMMi0kz2lF
q8h/lzCld9okF7aKpo+kLCcm/vSj+tiAsRXjW3bhnT4VdvVLZBqCYRI/dggZVqJy1vGQ7ofEih7z
kMlWN6ev2tXexUg5r1M+bMG4g+2w3fiaJfFBGGAtjYJo0Lh1vCMEWLH3MrouA57E0TMOsFWYONZA
mTA6oPEOr7KTlDPfHZUmd/n8PUdfNFUasN+jFTBxLBF17JopfEiXKmrQBdG3M7oFl8kDc0dCJNPh
GZo/kfRdrPGKMnUoSu9HjPsANVeXb6WbTie1XH6tTase11GzCvKZ8MamO4eq5Hyf0N0SnEgxf+to
7+cNECeHuVUZv8UlLkiPUN0NbgpsWbplF8umYAb7qYaVLR2IXQE64M5h6jCN2xTzynqePI+Sxg5Y
/tllw3746L1oPJndOPzx4JUA9QZF3wDc/AVme7+XTCJc2Na7tDrm6Ryf/FYJxgjlQy/tI6SO4fT1
0JUIVGxhLBA2/3VMRmeF7wDqg43D3uzHz4zQpLXrIXWuuvnMkalIlh0kAZWpgucczyQRJigKehrW
J6cT3claHuaip0VI5hNrfpSfpIpe55KvzRpysEj/684qX4qe+lNF5Ad8fSMKAAqrZU1zhPpNrEq7
HiLr1aoB8XBpHDzCcI9xX19c9E0fZckEr0RolvvjW71MsAs3STZiSD6RS4VH8Dri2jeo33Vn0QyM
jFf0itnsRzdExu16NGAuCZ1Yu6Ehkc53RuYAIi4gz+fdhnZceJ6N3xP9eioJ6+w0kXMlsZcD6Czr
X265zdcp2Pm1NUh2FfN96BgUC4EYyx7c6JpY1R3983SPIiPnXNZdMp597eXFo6/tHyPpxoEVzh8G
eHhPD+OvzIwuHibMOfyoiUTbzIYdMcEBXTi4cbNhaveqwmkdzxCr+pgO/oRlYAZitPZUGb2rzvsw
B7v+nJo3cDLrNBdgEC2HammwN1Zu/vY1YtQY7MEqhtZEIp2iNswRbJl4UTYyDEJ63v4vWFToqFuY
axMywGBxuU8aiWgtZ+9JLxJwj2DZbxJwWNncWmE/OlXUbew6SI4NlHY3q17oUTG4She3QDbvUMZ9
t+ObNUbhc15L2uiRvYkY6nNnsLLpKv6uYJ0sYVzZHVb2bscpuzzaAaKSpCieCjRyJSZS9MXNgrGv
Hgdko5Zn9j/dFqO+y7z3mdwjKPI1d1H+6ExAr3y82dUkc0A30kcrgLBrqsh6t4TEFMX76IS6PAYu
PVg1/fLM9C4nnpZQD+u3qsKjWyP5pniHsTnwQnmdaV87V8ojS2G3t1BYPOH5os7F0/TLDg5yNgh2
5YQLeGLuzkFo45jp5K22kWqPNWNFeGx3ipy4qRiqSx+a861zunAPg4QWMO22i+uIhxa5NPLlZiH5
JExXY5qpfS3gx6ed/GjUjBF6oevrZUzx9ZBRE56SN5CR5YXcbLJH6wiYXEl39Y9PaeTvgcZN8Otg
vVrzcHPb8D0kWJEqjQlPV6rHGBzhxvR69FRVVG5To1psIp6xTsJ27Ru2Zr0bExz0oDETH9x6q5t3
refkLrCX17ykc2Ml0rqrEuPF7pS3pQ+Qb9vwt9TOskVOr4yDempUOFG9hVraZhzcEabO24PKsSkT
RK7pfGpC2yeUPADaN5yicEpu7tPgJEiI7Dxfu4TPHJU3wtjFt90MyDExb3AkVha9pBLTTMFifDAy
QLSuD0LmH3yO/yYyxV5iFf4e8MGhVFo2fkaFbVBpzIN/yn/pQj+NyhaSoKMaTDxzoy59K06Rar0H
Xq5dR2/qlFhm3kKOBhVskcfjCib/c44phaMUYvZ0ilIULfFrvyR5whYnZyGJjAPylSwjsTNLyFUx
/7cVyoQfsQbTSPBm2RxIuohPE0d4FAOp89ymXoP3o5NknKDDL6Dk0EgQ85Z+UnhQpf+R5uYAyr+K
j6ozr+USavr3BzfLm0MadM+BrJhrWZyTIB1cxAQmkflaU25LIR+JLvf/y8to/SmdZHkZXVMu/9Gu
yUv5p0yfIcQQMSuwQ+2gP8s+kB9dHfdwwGKXyFHDocPRR+/zO/AyND+aKAja+OYjakfAOGlaHDtY
g4/MX5urtuYdmgUMLFaG/WVhgXHjYsbp9LOAXX9MvHqFviS4jTBmN7z2DQht52cq6+aEODh8UNgQ
kVyE39I6RVM0ztmrjMZ8YxWwn1miwYU4jX+vZXd0AfGckYTeWoVPz2qqY8vcmfNZI19di/n5f77c
zD8lpSwvEJlqHAGVg01W6z/lyeRm5xchuoBDp0hUzjMiYP0G2ljBnxuriaOkDRyrrtpzL5Cyhv0u
5hrYD2YXHWkP3/u5J+5CJhR6odR9Gdhiu60OdmCDI2LeuP60yyy4uttqnKeXbIzuRwE8xCfDfWP4
2Qdoiv7JGKwzGp7//Lfxe//1XuKPA1nvOsiFpfXnCJMJF2vez8jeHfBdyEtpn+6Gwoy+hWWDBTIo
Km4l3gimV2Bvq2ZclUZk/HABO/hQFjhSp+XBAu22zV2GrcxPgTFNnXipIdBsdJ3R6uayAsRQIF5h
YnsNTJ3+w0eJHd6TOdHeT10MTE4l7c+eJdIRU/7mtH69c/eIf8YTrlx5PxcNbLBA6A+/zI6ZxTQu
H8WraOOPSPXRC6ebbp/igDlYulOPKULwFVokhJjD5CBRN97o+jhPWCXATMaRta2pOeBJgS2umJsc
iJk9OuaGO0eeVXirXYh6VSDdJza9E9Jy8tWqNLwrPSe8p5hlQfDxUtbx6J+bKgdd6PS/eoZdvtV+
K7oJugTROitlP7Y9OoZE29UK+Ir1VNLL35fZmJ9gMPEuS4ykWYWcD2u/816NxVXWMxTfNjvQ/fTP
jjNiqI18MBadGzzHMAy2YFyce2x2OC6M7IDpMmKfoAcZ7ti3691sYFEZdg005Q9sby72wyP3Lv7d
wWvvFMyw3OrZjoa6fM+1s+AKpxe0WNYpDu3s0Jr1tLdbpJh9rDTKqtbcphwzQr+QH//5KjT/dSWy
tZa2hgUuhAZi8s9ZRAx4IgNOT3r4ynIUSJdNWpsX3b+lvbpBaIOwEtTOlmaiOqcyKWj5JcEBCT0V
vzvAb15mjpFQPzKbPi8kXPiBgjm5mAg9yKZpM3vYO8inyDfdoqqfW3elW+ic2UQPsqndrVl49O/9
8ANhG6INuqNrK5svouUrU3ewDxmzyv/yZy/71D/vY6gpcL0RY6ZNKb6CrP4hgsmwK2PulA4P8J6v
UTKpq5qiYO0QVn4f2N05yxU41iB/LpSHTL4X3TMVzdUYYA9NddPdGguPZa8V0x87uBh+6izNShOZ
DJ7lskf9HWQ9ysFFCDmP3yXuv5Vp4AAM4viFm6jceMzEkrq5h+hzUoV9oB1NvO0Ikwoqj71JVWbv
KnvfMP8i6Tr+by+BdP71rYdIYNmQJ1xJ9/HP8Yy6FyWO4AoGvCr765QG7qUDOSwz9e7otn2YAyc8
VUH0U1toN6yofBvgldU6GBe2Ng05oHwfaXJte/mUTgkq5kyZz5kO4C/mKX3faDzbVd2/edEHqBnv
1g/9j2oU4qAqAGOxYYlXM9YbFCncaU2MX4UIodb0ke8zxg6L9DVn8HYFefVmBG20jvwkPjVG3T0R
wutDQ3vu6AhtqmwsD11X3NJSDNeaEfIdWN5vrmh6ZKbZrikn1OG289pMsX1tlWVdWS/fUysSG0eR
MdG3UfuIfsi8gzVAQk1H4FWQYQ8ZjEuHq2g9B5a9jYa5vDaMajYkQ12+tCWs2Udwo0gExegiD6nm
x9KWj3Aei3NX1Y+m2bp3I4Kox4xisPRmFMfoJffMWs9GUeI5afNo73Y2bgq4Zd3snVsCe2GOi4gl
z32wZZfsDacV67ANrO1gIEjFphiUFgp0Xbp3yiadxkaLR1JISukx9J968sQWN3WywgKWr4cu9W9p
Jq90HNJ93KcgZ1yUxE0e1NuI8h2aH3HGo6sR30kDeq9K8puIugOSU+R7EXW5P9PstiWQkjkc4jOa
7mblGDTNCd/wt7KSam+1CUvBK4crzn8pHT0DgGvc/LAlKRr1PCHlmvsPoc1mP4eIUHBGcvbrMDiW
OSSFHno1Xxb+JsPnhm7zIpFsXYeM5qiFwxTwLoYPyq5bnXbe1tE29OCJhks0yYTReo4WUKO2mCLx
jM+8eIBoTuyAw3eGvsNZfXZfUYqtTE3dh8LUucu6iQFP6Rsv/3llkX9KFVyOyI5W2iJa1JKW432l
j/7D0hJKg8ZQr40909QRlHosr6n2/TWKbsJAZ+uzp4h+zMvY30zg27altvLTEEqiIDQcypHGnQHD
9VJ43niDTBoeO49tLQu9Z9uDelqDLNj1epAH03Te2hzEVTllsMrs5tpOxgJX75uVGabtvecba892
IW6r2xgm4W0Z9z1wIMVbQcLmNspR/RJMQMtKxXu3b9tV1vZ8X0A7ZdR5yi5kJhcHZOy6t4eOLHhh
X2wrY2xeSMlkuPjO2JxOtVtcupDgXYimBsAyqe8VSUNr04maXTjUhB9JrNvZ1L5lg9K3IYm2Jm6z
xae3y4hhN7rmJ6lgxwjaHkLLm1I/aF/0B6NgWl7Eu5lDxL3mhMtOMpApB4diOzvxZmBB3g49vyVQ
4PlE5s8H0wlubR4juaEEYzQ3HeFe2JsvH7ytz6ZDWy/1SwLl6dis0iWxBxvtJZkq6BTWQz4DXeDg
bZ5C28MO2OoKWh0T6SzwzK2FDXtF0pF5TXKO5giT7tBhrqVRctjA6FWnKGMGrElnJw/EDhn7Impb
lBCIq9G72M8xzhs6Xy6hwD5azJjMlwPZV9V9hB5kBluxtQLMeKgk4yDOfnoJwgAPGpisfXVWGq/i
1xX7/zE//w3zI+1l2/8/Y34uUQN3p47+CfDzxzf9Najb+wvoE8/SXFtkMP+N7uPZf9Eaf6Pjav4x
L8AF/c//YYm/OFKy06ql5uPAzy//K9fH+YsADiE0XyBcks7+n/K5MZD8qbQQHqUSBYUNSAgZgy3+
VKbX0gFmUgUcLFpmuFbwUMq83X+ho6inEZcmqY0cyOe8zmdfDw6jzZoB7kFMSXns5efXqPHrwYWe
M6+/PhRAENeine8ToK8+7btV1GKPiUEmtAKSNeDA+k7ONqOp7JfTFOsgyusL8rJV1HvDbsq8cV2L
esW3x3f+SHbNqDY9I8arn0EoGZ2guhP54vQFP5wvRAwIP8nK7eanflnqMa6cuw4ViZPQEfcNYcOy
QActi01FGhl2Gsk+4uE8qtWYXJNk6wz6VNXe/CbGU17hbMK+RXIt35z7P5oSuQpxGDi8Vo0ZATBg
poCGp8o2RZSYa+VO+caV+AK+es3KBnzi+9yimIkYhrAgHOiz1uhoEHs5COORfhgMGOG64PSEiJd6
CZGJwYjb27+OQfhdRgnRbzXjg7EUv0z17DVy2sVTjsbJmBJQgEg0lM2aPCNMhtMHoDGNs8Nc9gDy
QAG2vl1vXcUYtjjTJUmwF8S/nVg/JhVGozYJFgRGsm1NfUuBjLvldGxlPG5QIaFNr4q1VTVnqboe
5MIWn3F4DdJoG22FJo4hw4dZ5WRDONPgXwYfR2uoAh/3LnAWQ8tV3tJx8pLmWhsODBpgL7jsecZ6
5vVI/OR5zsG/ROh7oclhQiseY9nN3xtmqdXwaySo5pj5aGJQq7KZ1CksG2FvsQg82QMZQm5FezMn
YbpqF2sCyeSrxCtGmHs+GRx1TF4TspNVBFj5SIbVaR4fEFVhYyoxNSXaevayuqbTbxyt3qUPWBpH
Xpqzrgp5DmzzVz/TqO98WAyD5O01bOMW9TxNsuvZofYjzGiKahJLNBSDndcRlBckCJl8gp5pQImG
o2A+HYdiirZg+iCkgFApYhU+u4be5qSgrFWFaqhKxbKVtsZVKF5MYpSOtug/xs6eNiaWvjUaklUO
2nrLVBPgR08uDlEygUEwQV+N4Slv8s8ofZiIMOAZiOk6DxaABcN+6SmYN4NCIBMP2bowRbDpx/Zo
0KJtTbN+dJgo86ZBnGy5z1w0gcfMtqfHEmFK51qfKVlk38Lm2KCM7KzsZE2QqyRRk5ZE+AH6PZjz
D0nw0saPIvTFEcCHpngMSo7sJCEdPDMnGNlAJETPhrb/tI/DCNBdmMDv1fgyB9491POrVvSQoEN8
isakdlh6zgheJ5Ri5X0BkautKJRaGlR7VBs9gUFzcDPxpaKSoZVF4knWo61qc4s7HJPBvs3iQ6nV
uK6KaReWotrmaLPWQx0ge83WfUfMGti0ow3s9aJkdIVVWmytdRSZw302vUCZmPc2FQ8Op4PKjOCJ
c5B3YX9Gwet+kLdxbAYU7gQKgv23cPxwIWcZ7BOsrz+EZ2yiGbmagzdofRcBGVhHfAy/XIBeiV6i
YbFXokPfBVnz4KPJbFGlBUEIJHYuWpS9PeOSzkj3DFS5Nuzb1GPC65vm3ejDt9giXq+xwOzPTVUc
awRnBT+jtIsfNSoxKZx0N6fuos+etgGpX4us/zuiKVBlaz/D7WH5S/ZBm/0O0S13XvnpJ3BvFDpt
xAQweG2aPUyqGTeU0xxuFMYUxH+Ws65qhDrElPYdZbZlIfFqSxytQHcvrUGw8BzrnZXK8zw7V8Yj
5b5wynKbdM0PzoHFjmPqr6iy3rsqro8qpy0QqfIqJzNCyjUTba9EuafTQQCQFW9yljZ6kA6J9YDO
Jogsk0WOh+Y05ve6OQjEVxgtwosZmOehD4h7lONdEeEHq/IB1UWSnVTdH5o0UrdaQa33DzH9hn3Z
BjTRcdUpUv7uKzSw86seLXr3jSB4dHY/h4U3q9gi0ArdhUN1q3RQHeIi/az66GcMmurs9yFSfINE
w3B6023ibhlao8R0Rz5o/ZVlz9/riEOjrIGpkpjm7cGD4XZR8CzqiHiPRAy/p7EgATmxLkPjTbuo
JQ0G6u26z2kL5WNdYcRIHoT1VBUFTMfhFan3O0rV5GmIPBs1IbsmeA1UQ2L41XpZ/5DH/SNiIsTJ
Ho7R3PTOwAAQKEvxLarvBje5xLmPYG6ElI3cEIjOpkPhKuHjtSUA+9QPPOJjTKQEYENWbd//zOy3
gHjuJfjqUDQNq0p2P3nK3KMApQ70qMybh84kCo3OV7aCclRuKapJW/0hXfIrPdTOAdXmforMJ1Fk
pCqFIQtzhcqvHEH8IFiyxqDh9qNbSSfzmzERL2Smyll73uDvRI94gdLZ3IbOyLhsfo+sslyTubeR
DPHAs3bfClcBDhbtR+u4LvY0QgFbqQdA5fgVCRjR5phz8zvAXyS5RjJsACEDWCCLJno3tYrP9pJk
41KaJrZotmiT5w0Gr56pfsV5G2n9aghI2kN3sbWH/uhmrXkr5JAtECIE2JVad7nTbCD6JBuHCY+T
NAyLLVRHmop1lZS2A1Wf0VQFeRttv79nr72SEUTIQQ3QBpHXSagUZ+WCngq88q7UdUWB1BCgAT+E
tFSM9oV4RbH2bpLEl08N8bgI0lYjYopVkZg/sVNtnNq+N5oSlL9K9nlJ4jXYSDDPuT7qzniEO4Kf
E6y93ZxFjQveihrjp0dr3KJl4ImYxm8fXOamxfIOwGJuT4hupi0MHVadaX5PSm5eSy3MiCDGoJI3
7+w69m4xlNEaYDPTNuV+LXA0LYKejkSrFctmcC2CiNkVZi7dkDJZY5QThTzlbTrgniJnqHfKYz02
3/yZLiA2JtzGtvwVtZwz/Dk/xEYV720d7CqzkKTBuoKpZzYjTiwWSlkO+syS8sZMh+rKTl9GmVFk
6kQiBBX+fT3k87b13IBgNEZxCRqMTcZZYR2+w2l651nCk/dm1mppBK+NXU9b7e2tQGNjQK3s1Bg8
So0/AG1hfOL2gs4ihgxt/XwUKQwJm90ahlnGCkb8hkUOKhLNiF2wDBa2CPzGclDJA8GApy81u3C8
XZLJXTbLgHOo4+zzdts10j40vSkPVBf35JCpsyDjczPY1mftesXBwWEw25xYOvuZ61Nti0FQMjsi
YQiT4bHP3DWUGihRvuTKMNtNpYIWNSq0krg6mD32Fg9NFKm+1cJnUb+CxMT9KJ1vqDBp7tQN05Nk
OFbBuAlygttipiOIu2HQkuS0GQ2yAU1S7+gIIN3CIoOvjaUz1VjQRHM1S+vbSNLXKrLqMzCEeJMl
9rfcTdstk/H+uUXxApuf7fHr06rP0UHH3I1tJdhBPO8WdxxOJxvhBTfHpotxSMdp8STgbUNdi+a7
AXL7isQKHNFW2e+1A5mZJO/HyrTh8ibpLqHn/5oFjAIcIMx2heqe40h8FriU45YDu22H5AlXm6p6
oDVFvFmuw52d4LGNKFMap4opyfVNUmMw0K1pQPCWZzErd0Z6CBdh8dpXmXNBH3E1s/mtBIPJJmxY
WC43gdpUblMccDKDKXNsMN0xrCu/4zRMmt7drJIfYwwmPQ1j6APjkOF9QYklW0beY3n1wh6XlUes
o+PR+CdpmgCH6uJECrJLdReMDimGjbkn24j6Q/c7ao7mbU6hoSTZIvyKOBQIlAAQ2bYyxLHE4A06
U0G6QDJD6MfoYGl+ODYD5arHUXUfTeQdVag/AHgBVExCc90VNhJzBKnxwDI6Stzg6AN3fYnwz4xC
numlNubkXgBQSyG7rSHQcZk1zXYOGEpN06kG6QWUckXh8E4YU7xvFNuqgt/A0vgzqjPrISWips5w
cXNeOpotTnnQSs7JsuFzn0JcPPuFrWKTZ3+RbOxol4DeT6RaG3H/yUC32o02UkYyucjLa19Dmy5e
FH42xhItV9Xj3TzH55Q0F8JWZmtEBdp9QAbqr5QyYvaii66AQ/SLcD0i4LKuSVKr5veed+37hDul
GpP8d7CFcXvhPSdBGBfh3oOwU7aaezp0q5XqlaIVP0cML3Yd0Ze5to8adsYKd3dwrJ2I/CHERrzh
zkoE7k/lQDkfDIXi2WFlpAH3wrg6PtglMbzcpMRLehs1cR3N3qMOO5QWBuG3uJYPlcaZaQESt9zm
0VjkN97oWd/RW2+LuECjauSfKiamo5fc2rj1OOGiA5iZUgbUwKArkvtxGu+CILrWrUqfWydigV6E
+6UkxMkce0BP2GOgihBvmwvOyrwua8XdjdyzxCaWSsK/yaZhXHwtneGpi2AJUO4HqHn6Oz8ZzUOT
sa1ORXsdh/mDjMnbCPPwbjHe0i9e2oaNhdM+Xw5WoDV9Ql1t9uRtIKIRV8v0oHrSUXKRvma6ttCs
lwiClLOrbdAGZN0dx75EZ2LZI3qZgKhoR70h0iUf1R+wJaX0oD35E3ENHUmd/YZ/sgtr9H0Iva6K
YptTZmIwVVRLqGn/7MHVOdcWyPgwYY8fTb0JOBfc5WrgMJbhETJNn6NlgRqgbH6VjuFguSbZPdVP
EbPJNcr9dJuATAaCTwfAy8vqUsWI34f6lQFItPVYB3Z4UcydFL28uMjvW6xWPT1qooCN9Ui8w9az
xCpqorfaqaP1bDBNx2v/FLakFjS9Pk0GQt1ZA/uLsRJG2kBJx3Pjbet/NZF8aUbC7TRNa5RBwrci
DnOUMGILeI5BUtqzmJReZ+87lTxak3VWNFR3Q9RkW3oQ7dohi3IlR1I1RII3nbkw8yZIRVEhK8hf
EzsfDWnHzl9UEf2aFT+O/BXKY5Obf0x/cPL9rhTz9dZv74KBazsvuNsEdqCVVZcWXWJ+POdvOBgO
aT8l8Q0kbQnNn5ADrMFZKt4Ite2XUAzccuWaYdDVcJ/Btdrb2Hc76M0d2R+odyphqBPrFEjTr89J
RzJPXx99PZSAZDpcu67TYOkxHqq6iJmfhfL09VDZFbOE5eHrUxZvuRZqwAm2aEvK5SEkHIHtqIa9
4jjksFjMWVepd3N8UPZfv61ZnsLXQ8mo/QTB6O9PQrQQ8+yUiK9RM5rql4evj/7dp81QI8IxmqNe
nqDAYHdq9PdC5PL49cnXP49qHLdJX/8Stcw3HEEovaeZg9PyZL8+MvvomnLM33WIpZd0M/6vgZ+F
yz5gmMyLBlBD/fEioUa11nIhV1hd7J6ctkNo5Jk6RsN6a2H+M3H9X+ydSXfbSJem/0vv8R3Mw6I3
nElJtmU75bQ3OHbaiXme8ev7iUuXoXJnVVf1urSIEwGAJEQCgRv3voOJ9ZOGLw4iqUehXVbMPnfh
BKF/3qmY/ExyRE8AYB5NmGkHUPMUm9oe9oKR9TerA80z6hXiBWjLIJCYTogoqNfNc8cClJ/Jxiz7
0qIZgHvDSDEr/tnMfYZH5LZxVABhGEvVjrXuO62FUhDq3kgYSQ8Vs+nek20l0TrWKtgqzCHITdf4
2eTa2J4yP/k4uyrd5hnvo8atbmT/Kkjsk7GrhzE5mHOLY8Cvxsj1GsYETRP0iI3qEX5XlZtcDSgf
Qa9lCAkqWr5w2j1idC5oPGPsVmv4hYBhEXhhdaeGWqYbh2CgPGUrNCpy4RMSrvZyNdzPopqBU2d5
buLkUYQ00Dr8qabhV6hTkgcdlbfc6uyrvlQR8DKMtwDprVsDh4rrGexKBtjdSCGbgi/NZifvKEcg
XKFRy9rjdLbuO0y7bluDS0t/o2owI0RZPst2Pj+94WGV6pQW95HiaSPt3N3qUkeOzJjQIliM+hxV
HnoYGUo/dayo68rh4Fcjahmd3VsgdtXGd5Z6B6OJemBEvGGjzmJYcp0YWo1bDf5QmXuYQLWIlzpc
d6kdFDtcTYA3MU16+FlaOsukskShwMfR7BT3L8EEhYAyEHO6gT363EAHyCbyIiv6PA3ZWS+1rlOm
PYVjB0bRg7SHuh2oqR4uFRKT+6lC+HLEVcz3qucobs+jPjqnITU+NFbwaSlKCCIFwilpfK4axLIX
uBm20fRPcW/re/iL31PtA/wfPPKoue1dx3+hxP9opXZ+GojWdwHGLqdi+V4gZ3j2uY+LkSxdauZv
cg0hWuo9+mUqRyyTWDRcUlRQDq5/08wiPSJJ9BL5M9xPBECyvDj1A1pjXRGBMWjzD1XtW+AG+r8J
6Ybr4BCVatlLApJ256bMlzr2tQtYVoUEBHO6n6kM7NYqHE8Bfuxv04q39TW/IktZPVkz+upFM2Un
9KfdHcyWnQ6xYx6s7z0FQChprCdgjHLm2mdcdMi8Li4wR2RrMC4MD+OERIUbuF+1/KUrvBWAq6tB
UWbBZSKRj8iLdqom79oFqYMbDT5NMCTdJ69sr1k6vgTl+DS2FQ67+ELvbf6zXd41ACeQ7+g064+G
Klw1ECwXk/apssqP2lChgwm3qiVXdjY0ZKQhuYfAHo8VeO+ip3qL4B9U5PZT4iCsRO6e3IZmXj0D
/JzFU9VDTOpYlbN5jaYXKEntRzJZO9eczlkAZyHIJ7XszJ/nyAF2UKYnx+P51lBePYJu+3N0fMK9
hgRU736lYJN/c8fhc+mh8GB48bcez0KUs1CWWiZ+DA1B/B3yFN/4wj+ZeXrE0ulEjRfouFWdo9H8
Phbjh2RCgQP2fhSF79YQj8p5IO8JQ/ncU+rMSUvsZlCN5xaqIQqd0FcobxDJVAFVRPdtOV1CHbqo
M4b62aIYeg7g8u3bCMuhfI5+WLgRoSFU7agtqOza+LyCbLkYJhKRzcDKTq+9nVHlj4udNgerC/5g
hTDvQNZXU0+MkHRfyBV8mWDAHiJnxjeUDCOlEB4leNa9W0o0f7K60y+g9PbmEv8xtqW56yCAImem
NJDL+KEw3rXvV1PJGfrTEyH459XyodbXuJ4Vw0giFMDzXE2I1+MmjZXwsG+Rlw64uhz7TboUwy5y
nM82SPpLObyvsN0jZJtfwCXYp2jsv6AXhjw/LFXW9lxmwKzIXKQEPpV2iuPyc8QPwzrcOVQRQLkU
tyGUrXNEVFMUAnGqKxdsyg10LuDuhsjDcaYhVfGT4SFOajjxEzfXTpUycm/ojwDb0KQtvKtl5fUp
T4pu5+Fi8N5+VxeJIuQDgyC1FZOLsRBz979GfoXiH6w5lufOW2Qd0bpPUeZDlfu6uFr00EA/tn3t
FtZQXtH/aCO8xZM4N55RxvjTTbMvJLaROYGxD/L1WvtG9MDceiwriHYL/2zbu0cNuvwudmvjENfw
yHj2UpxPYJ1BZUYDA8ZG+13D2xDbLgvl3VlDhT1vDp1uoaqZa39RtV93YH7+bqcOVMJsvFQgWk6x
GaA5bBcf3WlCVCUbyRSAfjx6duBCrkHYd0FhiOdiz5xFLjkg0Q1wvKjfzhpec1ilxu4fU9ab7/RL
B5+p4soL68a5VlUX7YGyfi276g/MDvGWx8E8awDkRH5zaRwb9cfMGQ/JUl6GlYndRAH1iMoFwr08
ThNIOf4AohPp50fTct4wYUGcSFjcmNbAZ5OaZHH5JsadcExgv7TNi4my4k3DlrwJ8HTrjGR9mUa/
QgbdJLO2OtfWdN+gU0aK1jzVoOwuuZE82glai/BG9r1vm2cjBrqsRQX+aMkTCtLIkBN+2nl99OLl
W6R1q7I/wOJ4dD8SeH7SY0sjjYWVc8DzH4I14OMeG74iekqSFnRN8GkIEX5FCdPgnple4rAmm+zd
9MliMYIb+NlbvA+TjSvtgrG2uVi7lHoMCz6nZqlcfYVp+qmhcgBGF2S0N35NqslkXWu872Y8gHtT
2xUNBqxFFU2PINXedkX+g2SgPbpQGFbInDZ5MeqWBWn+MLkinVXeZIc0iZJXKhRzNI3gI6Hhj5gN
UYo0mBbUBEC3wi/APTgIsl/QZ3ozLTgnBu37ouimc+TsER275WM7nN2KyECaEPO2ew/ZUowaYyMJ
T11oHJDn8zFUTWqT0sqgjQ/YQ0Znn8KEb6zXIdFxNicnSZkOtWbKn/CgKflFdrXecJ6dL3mYPaGi
6V2DoH4LWxxnkdTwDcQ32vlW5/Y102GUmcDAbhDNGqbX2jzkOATeeEh2RCgEsa4HMhR95atsb9Yc
VtrUsqj3nxvS98d1oDyZZO+RhHRPulUEN8sNCKwxz+2d5IbCH5nCAt26gFLW1fMJhHDYwOK3d6Zj
qVXlDrQlcCQ9Lx6s1c8fVmMoHpCoJyPC8ipaEohSk9sHIFxh6wcutRkQ9SnQD8JOVzXSk2ZKUbUA
hclGHAWREjiNsY7ibUJiaM4sg/qw8QNOZn1bfO5tzEFqVlawl8iWfY90TKt6zW1uToXFlgxZ6tU7
Fwc6JGDJf6ifzAthMt97I8Jqdto+NrMHK96EArG2aXaAnKxgM5C/AxZ/+0R9FOBkcucRpAa+jjSa
nvUiQQzOdotLGkKuWAgDt8YqCRU7MyGVK13Zg/vhKTRZL2RZXDyAckMNuEzelHH9GVvyUimF4W6V
werSysk7vdrWu93TaKwpNyorP9QA0QvCL3xSV7cQoaVHPbq/YpQzpS6Annq2bjjMcifghaeo1HaA
RJQ0hlodrKsyc46h1gZWQW5GrSIQlqlu0pPGSWewOFNVH7qpSx7MUTunJXnqJG1R8yOfd9M65Kq7
6JYELbk8a/ZQTm7gCXPRjTcbyV4ouLhcQA5lXaQaLxkCSP/em0It6/rE/1EtZEl5rF89SvMDANGi
I4QrE64dMXkDcO+xbJlJGyiNJwp2SodJ+aUNtefhLb0g+aWI5FsT+Hp+QSbmOJcxdml8rwWen9rf
9siFs7mhBcozTYZWE6Aj4XGNOj2CgHMyvMlwc/mJFkFDMM/c+nJY4tXDyQ3Yy6V37f2o1oiFWi0G
jsV6BmGovfwQkQOsKl8X0Bxd67kHpPQB4BGkUcQnJK8rVC78tnQeGst46CkBkaAsZkxiHAffi3Ql
nxrUlxjNbiyhapQQByyLhVpX1OH7MAjKk3zOnRM/OWrK6zCcO4XW9Nz7K+UcbyBWDysSv3bPyY72
xTdBlctCSHO845hVf3aI5d0sdWnoCYRDO/CQkPhFi2/UXhnikY2GbAAPSDEJkVosD6Gl6+i92UyU
lloLBnED3w9/2/PYrVSGYgpP/khS2Bq+uebyPl3T7mSqVajnIOSDgS9KiTKeo5GcZ5vwXYzV8ODl
TXKtSSsIBGcu5ximgDrFSl2fbYeGItWDg5x63KBHl7cYhqqZIic5vLfM/snr+AlH0XLT5HrODxRn
g1PEh1T6Yl1jMLjqLZch4VKSrjR6ltw/m1IVdATVmDgOISH3azyOFhI+9vqsDdmXOLLO7hRDHBgX
5cqnri6uEAM23apheakmF7WttVEX96hCIJ3JNwBlAMiwfA+p1v252oZ/SGe43Wpn/FgCxrl5OYKG
fYe/yZRZ93tTTnFcmgF1hIY6nVqWt4X/LVyqPyD2kNBplujsqlSKGoVL8n2cYZGItEJI+RBpvrBD
uHnkVlGnJfeLDKVZ1Q4EB4cDDk5EQOoQcKfNybLMx6Bz3kR2DrqEXzcVn0Jnife1dcpwVt+N03DF
nSW7uRa3PNrqezLof/IEg36IIRYiJ+2zlkNPrT9Yg29dgmx4Y2CzAJsm3JWsaQ4zuZYdgptPY6K/
I4IgGcnMBbAS1c0RDeqkiZad5ZK+boyYe1ADR863Cpr7r5q85q4Kivd+bf4Je/izm/tvmtoIDqwo
7XNQo0fsOc5jnq7ruU5THud6f3PALXde/dkZLOodqEJojg2r2gOVg76wvuuKL1FgrvthNIsjLgMo
UiEQkZBZHFHDOTeJ/cewPCA19VTlLCdNWCiJObyB9fyl6nLmWftpmNBp8bLqL9Lx3fuRXOWIZkY7
g5HOQ/3SE4/5CBDsiQoRcdT6g+cjeNXm7hNp+nc+Rhg77IC8cD7WNvTA2U3ezjmRcVL35dFf7KNl
sjAmSCVQ6adr3VZ/cUeu2C8QlJlJCFNVh0jTpSY6ph3wB6oF5QOKoe5ussrrUjbDt0p/58Dz/Avp
8YXShCrxVMSoYxEdQE6/RLb2NiBxcUyNLLu6U/+3ERDXw2h/npsOaDNSyie5GUk6D5c0Req8bGEl
uf5ZxDWC1kzXvXSzOTKvzXIFhsC8tvTGWzyotFMQlwEiAGiZ/g/WkyVov/w/sJ6ea+Gi+B9DPfdV
XrVfv1evoZ731/xEehq6+S/dRpCHp5ZrWLgl/gJ7GjooUJQZPfzCQK+gprlBPo1/6Qam6rxSD3Qf
0OdryGcQAB73wao7lseb/HesHDmNf09o0X3qZV4QBB6rTjDov6POQQbWeqit2kPexsXeU8Hi1DFZ
O7969221mrvR11Dxp/TlqP9r3xxSPGmJrHav9qv3k6E0sC15FvjRdIqm4F2fAcCCkJo/x6PXn0oV
u2VdrJ72XQd6PUIMUjYmKj6Thuwvu+8HtWXKk0o2y1GI/f88att2P3IbS29rZuzfd+2ANsBARXHb
/tunTrIY2nZL77dj7mfWaR7SngHpyu2Y0ug+UTkMjlreX8FyjNSAy/aGlm970203YxZGWxVRUbVV
Go/i/utxRib0vmcF3WhoTnSVV8vBOUW+m/FR+tuB25ttR94PVx/76gP+afdv26Ky8k9d5j7FlDQG
V6+v2ztJD8GFJw+tilOswoHZygi/pStNqjZuQxMp0JWUFbGGbByAS+DLjDCUfGXbr/jbjyrDUn5/
PzLXA4lHcEluDWSutYmFFnWppbYPnXkmBE5ZBhMdqEu5KhDyaY0aoWt1oGyT3v11ckmbjkZdDnsf
uU4X2Sa7C8MgpIqzs4xyJmQwHOREX71WuuZkv3MHbzrJ6H5zqDOS4f1N1RChkNnQ0FhnpQtPBiKE
dKVJkBS8DvlXyZoTBZs/s+aZSp2XKkMvSXTbQ+Nh0SzWDypn7lU5FuLS7Rec0aImuhoxvN4eriLp
NeSZpBk69JPJ5bdoqw7JxfPRclY7k19H6IC7TfXUkUpIqGK+NFAU021staCvcGP5vBVGSHb/rJNI
dUTqJLKXwP3TutSQytURfpTusYawL9BvVWZB02l9qsbo1XgXYOnFbVSiF5FE66+6VvI8Owu3wzI3
BxyIeOaJjnYhXd8oYMI083h1ineukhMnBnmSf6xcKYXcvwAfxbSc/AqsiyrAhr40PbN4q3lggNIU
KLqt+E/b6XsGFDOzoSrhqmu3ViFzr4JjGUoDte3nMCuaJ1+Fynd6l1erEFbWhLpaHhaImiFa2z3L
t5CqCFh68mn6oC2X2fYwFCcRAWJjvqUrospxuVBKmDxZC7AsiBK1LHCcPlNWMQ5SNagZ+GsDzTqp
td2SdkhP3M/LWInFWSMBBDPRQZGTkt8E3xWlHWCCrWH9Kr/Q9lspzWskvPB9Y5KnyPBSw/U63YdS
0VrSCl/HEGsBLMp3RRKinK+uPmQ5XoK5iU6TvSJKxBpLikRbucg2qAnaeX7hF8f3mwzQTXqkgkFT
aQ0JBqC/AF2s4TuZfHQbRbDdyjQSGK1SfJFxuaYfDD+rT46Kp7XRIvSXbqgWn9LzlWVL0EaPomEs
asZZH818MUp3WMSHAYdUO5fkyM4Joj/xG+uoqNNIbxv6UGqONswy2TQM+LyNiHnH1cAlAaa9u/l5
EZ6saH3CtZJMiNoUR3j2JS6GUZn/qbZz5vtf/6xf2gP/7K/xrDAO5qzVh+0/vP+bVoz/iNuhVl/3
hkn19zHK+Ae3/1KG8v8CeiLlM46n2W8RH8uNZa8jVbaX/1z+XU/DPHLnSCsbKoiJrjeZl1SlAAZE
5XYDVP7jq+tVro4qw+MH/YlsZ8nC7X4Hq9s4GDR8RyzjvG2ysbVvcKQ5maq4mRJMv2qiNU8w16UI
Lb9KpegODVJ7olI9qeyDyNvLMBV9Oxk7BirO1TqmiIargED03KVB1UN5LTcjafZOQVywVqzNvj54
6pqXSm/BWmGfFuOkUETzTbaF5fIFc8D0ZA5O+iCNm2frrq+oxU4xKm3WioHFYPB0FB1I6Xl+xEVa
Zu18bb0PxrTAQy59dy918LrA1XjHc6+7STV8nOcIRTNyJJGu3O1Fml8u8PvYbpDdKoOY2xtPbLdu
udXk5xdtaWnWxWcjjBOWHCqVQpWCVbCpVpTiDNBrekE1HHWsvkp44vH1ycUtvW3Yt64BCHYajhBq
7zAAT2EBosj4ROJ7xAaEm51ayc/GA6+rxIdeD5Gwoc4ne+RA2b0NZZuV4qxkLu6DjGye0LA91dvc
u7L11fvcu74x7d2eec9dRg3B0AZ90kKx9ZkZSBM4V717rkx3PAyDh1UinIvDCA9zXzkBqRIE/A8m
GjJKF5qpQUImo1Rqr2pjJ13Zz6QCPwhOok6FcVeqR8ukHjJtpHGW0pWN0tRqt/Q0omYeGiq/vb1G
huOzNZDH3V4pW2WIHwHvmZkkjFD4rQlN1FiS5Ns7xSEaj2bilJMKUKL77kriGTlyS6xvyXZ021Sx
9VfyXQ7chvfdkoe/d+U9crljtveU47fhffdvn5Zur3GCtDr3AykUibrVN/HqLO8H3t/Da7COiELf
3LcZKZdqVolQoCxkatQ4NO0RwYUe0TW1TZrhV0+Gq8+jSA6W3vZaGQ5YVd5w/pYBAFwerNLVHRdX
OTlYs9XjVrr3rdv7bB/FExEAQ44uo+yVz9s+Xnrbwa/ecXuv307xt5dsx80JMwV8239KCf2WIZKh
BbltT97PoVj8b+mkLW0sPdsp2mPoLN9lpEuq7bf08m9DOfA/3AawExLWkEHIUWGNJfGCdLfX3T/l
H/cPoCT2jdvYP89YJYy3c5deJ5OUdO97JKmsHtsteGHltPZv/+p2DERx5zo2YKQn6zKhLLcloe/5
NK3nJ/eA2Z+0zP1QgzbfjTmF4kqCvGIcn+KowARTRWmS4fMk5JPx1tw3IoNEUbIBqf/7QZLEvb+l
vImM5eX3jfck75LPRwOnukl5ScfIkuMTq2ssZPHE7XNU0HXN6Y9Ni0y7j0T20XZaC1ktlWW3LWqs
ozz2ZkSlPhhzd/BIQ15GJWM9GEg3SvpSyguDxJKrQJDimP/fb9sEzpleITwa2Ldg1e2b9OKmcO49
nD886v3+JTYp4nQqfgKuxPyYlm69DyxSWKg2JCi8Q+hj/of8zBOHRH1zi0tVM0I5vUGflkY2ulqn
7Uezw1IKnJSp/GVyfPl0atH+TZ/75TwqocxZNYNd1dcEzkurYD2pWrVIrwB1k6bEDKA09FuvmknB
4RBiVjwP55uI34kW3tbINtyq+4NlUJye/A59gLXB50bJaprdGu9zDfq20aR/rq3vHwt5HPvqcSxN
R36bivInnSmYKUJ9E46Kq+SLkZ40siOvo3Hfj0BcEwXGujdmHuNJ7Z9CmRt7NRGmUouQmsG9K1t1
ik9gJYLTomBrgWsErDUS/t+IavHvB0uZSV4me6RHJa+2+DEgBfevGimJ/NM2+DEVZC4I6qVCy4XB
Mt7clOJ4YCGkLdu2HdKb1VcFSFhZ1LICkd93y8ZLb1TXgPzm25DUKlfHNr731uE5pgh1yu6rhV9J
fXmxvE1CYYrKjnGSSoxUXIgNy9s2RKCCR+S9NNOpp29jqAfvdmickG4O9QV1b1kRykG5hXVmgnnE
yFI1AMXUXWZVDfNVmSyARE1wZAB1yACpHFhgxPvJ86rDaNUAj1UzgPP2+sG/4J6ILF5kEHRIM1CV
JoiwlaPYUN8n8EbKEdscVhg6KeRxSHZoUCy3HAXwSWHzpHJjqPLNNhykprONpSfHyNEyRJ4vv/xP
sva/kqw1XKCq/1m29gHMyNfuda7250t+JmsD+18gtTwoSb5jg9QzglfJWvK4DlR710dHyrYdMrIb
P19Xf56LMXHAHs5h4+cH5G8NZDAsJZZjG/+dZK0BVOy3bC0fYOnIACDKY/lQtX6T/mrC3sceZXYf
8E6/WmmuP07MkY8ozsxYrsIb1ROYQ0t9NhbwaA+Jui2pHKkkmFq4DZ4PW3/lmdTB+rrKNrmdpSd3
7Tas8Hge+9a5yM4y/JKEdn2VCWsrk4teeDsMgOKby7ZZjpJ9su1evt1291UHAcrKHlrPzEkTqgUh
vhRHp8mPhZZ8HgsE6sFGjmGjXWW+yPSsRxUEFi5pFrUWlGAd+TCqrFWMpAce3m3AY3Nf6B9LbLYv
hq2xptPih9xMZogB7t9jj9ejZ4yx/dhSpPeH1j6sCmYtTRdirYH69Cej0O3dAqUYIRy+72sNM159
j15YnrTe185S8ZfqozymfxvOtfVl7XDJ69b5rQc0CbGbPkbPeHjK1dPQ6EIQiHjGNmpdKk0OpmlX
+oXP3NM/5qRTdh7yEftUPb6l0XDO4PGtxo6amnL+5wqYxiFkJXePFuQ0pJFgYRtyHv2p06fn/zAc
7CuoXlPeX8q0CS9Nj/+uymylzoKlNjK4PmDWPD7ammXjwILVLiAQkh3S6BAUjSodL3O/oheovMrW
PtdO6xh/AF02syJgwbTqp0Rlt9xEPYFRulYPyTDEEt1sQKYNq5Ufoc0kMGXH7Izk3CMs9YFnMP50
nkU65W2kfIBg26AzZqTjsRwQO7eqsDqg1gSVR0dLrMHfrUjwo8fr5mbXZopTNoLaZZjYQNAdvDYa
41tQ+Vh6kvKUMpo05lDomJqM98paUpHoBkD2dC+tRQjdAyOgCdUCWXrVQlRh5O/D1f7kLYt2UBoY
Cf6WLNsN179a7hUQ9gkJoeRSelyZQTocA+UglbrYAiwKODDVIIIxbUBITieFFgOEBR8b/B00BfYE
SZTvC0QCbqwjBWZQRGQ/5Ui7+zF3n9GTSIDoXdCzxWxZH55tYE8AEz39aIzmX1pnobact/OhMjzs
MxVcolHYd1Rl0Z1WkXNRp/WhwFmF6JWvw10wJd5L9V++FCcz6pNe1+9/+9/LiUoDOvLxGZ0/TC4n
NHwlfpFnu/Tk3nRk1Srd0EGxbCgdLCn2SPkGVzvRvrdjg0Z18egCcdiZvR/sYT3DgIqD4IB8dA7H
XC+Pa0iiINeADMUjSEJUX51DONQf3TlduMQ890Yp5Q9iwOWUobd/isvmnGVoHVUzoJ6wuHT99DPQ
dDEVpDwB1ZzViqwnXMmJmVGFZyiFA3WRIxmsuN9+ic56uIQsumCs4nIZt4cGISMihuLQqvSQbUOk
RinYhlnMEFlA47gU0Ves5n4GvCZqIidtjr5FCxcoturrMYdidRkTbGDGBHaokp/Xxg5EL3ZUhsqb
WaqR4Ft6ss2nIHDM3PQvuft9yZU2GbPBWkXFcXRRSI8Jcg6hQwkl6SBwAIRpEeeysaVvm3R3PyWk
jC7NCIlXzUGyyRNkgma0hzH/ukUlmU8YRSID38R1X9ZwF5WqnCOZILkW7l2bvHM1uOMlUBkk9P2+
BMCMjoL0yYJ3yxKZ18FcKV8AprMPvbPWO1PZlabR+CbGqvpk6oiBg5M8JJb/LjBgSctXaWM5sNjm
w5SsqLU70R+u+bwiJZ1UlO0x3MaoKKe8LvOvTHJlrD/MNuQcGfmxBgG1cHjitUl50Q3chjIQZhq5
8ynGOMqu66ekwjwK2UkbNzYFTFMQNaoaaGCvCfTbGQCbA5JNM93p7CqEG2lrYG6qZ6WkWD0wcAVa
CTtbYeOMgKR2rPByMgzN4XujV8MRXSsAdeqj+kTlpz3rx6Jgd5UC4E0KilefMIJjraoKVLOg9aQr
jVSP7j0F8AsV1K9VoL9Zwf9iqcTaChOY4+uJJEXxsCrUINSo4mGY3PpYKThhoYCFODNiHbwwzczN
gOlOMSORoiYUxBNTOFT7VSEV4ewFt4ir6GRnxfuyGxBTsapjA7YRiOSlFbCjgkNaCgDpgYQMUImg
PKW2LQosGeS49IGHnG+d7y1nQ4f8WCKf4zQjYp09d/w5BHtZKhBm4uZP46zPl2ma1xtwzt20kBvD
1Q9nagXjDC0HN7fMuPomlCoF9QTLOj6kCv4ZgANt4EEF2GLNNQ6TUaXpENf4fYoWDXXpSRMTCJ0t
bwZDsi96QESwkN7PoFBT0Kh9MqIQ2yjgVQ895Ya1VN4QwUtT+nV6suryZbABoG1lSalNSh3Sr8Fw
QqnYeZidAuxVpecycJkWMP/Lf7Qz9nBePT0iKsL81YNqNkFrd+BvUwXEnUHkmnFG6RmIbg1WNwGz
u3QEb9bUZgpehos7yN4ZhK8P0rdQkF8oN/oBy7gbghrHEFRw7sQG5NEh3WfTJ+SZuqMzhI+tVpOG
BFMMNR1eEShjuL/apQV3XIA/zhQQmYILvAmwyQ4Y5Q6s8qRAyyvoZaSC8rMJnnlQwGbwOi2szuCl
AGPTTytJW8s6YST5dyeoaODRAzjpWQDTCjrdKhB1ZI8nS8Gq0S14AUjl7BNAwgp4XRDjWQs2n0me
AXjHowMHzTddpj/qSTWekihWSfpmt6YB5Tig3aMCeSM5h2DHiqTBrJcqYrzkChKeK3B4BUq8Ai3O
c+AruvZ4USsgea8g5X1zNCjGADNvwJsX4M75ZE/B0EMFSHcUNN1UIPUVtDp6+DqqVwDYARgAZVeg
dk/B22dw7okCvNcK+j4rEDwgTkB5+E4reHwATr5XgPkR5HzbIrwSru6CxyHR3+x+NxDvRAqj/2gY
mEFAsovOEQvUvsSBKV1ZAgfz6uKflByRbIUB0nHTAeWf62uYttANI7dEXqD4MnfWn8syGc9jjKBT
be6GGUINng3RwzJ/aZwqfjCd9opW38SchjQLEq5vzQ54ko0A36OOl4VfYWjSpzGgRig0lRAT3rmK
poCyVgdCHurCoDgMiswwO3p/nKFiUt7d1XP6NLsI8IQEDifNgZKw9NEfpqJHVIoo0SnKRA93gnrT
CZ1a5LdLeK45XlcA+Vizw7gYYV4kioLBKcDfhZTReg70jBiOhq2NX/yhtwEx6S+TE2Ct7r6fkFm+
4MDyOVN0Dw/eR6kIIN2Tq+ggtiKGeIoiMsAVKUkFeoo8oisaCaL7n1GBfdICznT8OETPJAQeYkQe
98x0yK7ErbmzYKaguL3HqVy/rCxCdwnslV7RWJD6Wnb2xOGzIrk4sF08xXhJ8eBe2qNTx5DHUu8P
ai/1ARuJxx4WMKUyOPE1sn3WZK2XCl4NRqYp6b1yl7amg+dp8L1TJJxQ0XFsRcxxFUVHU2SdarrM
cHdGReJxFJ0nV8Qe/DR3aAnCVBlmBBZg/4SwgEgxYjeiiEExDCEA4rsUxtAEc6gqHAgd9Rk34nqn
dz6C8CluLtWnaC6/RTHko1XRkBpFSBr4YUAVx98qRVbyYC0Zir5kwGMa4TNNLJdPPgynVlGdQCRB
6oX9tCgaFAmueEHQ2cCVehcUc3GrG5c1E2INVPFn2AA2jw2WWE4dhic5YGvkoG1YyisrFVrKxt92
/39uKwB/B1qdzIArewUwidSqxlJPXEPwJzKWJlF7tuEk6BUZuwrSQhH9CcdArMQUcEZ6vQsEJgIL
04KJAUHkn2SzNAD8Xx+6bZOeK8Ce7Z1+2y1DaVKF+JHe8iFTAJ/tSJLL0XUBB/TbgTK8f4B0pSFP
psJFQRnJqcnWSoGQQtBIq4IlrXXzaasRARFIDlkLDf1VHWmrO0lva15Vhv7pGG9E/KTU+s8oWVf3
itf22u0zX5W5tt1SftqOKYcaAOT9yH88syFAPioD8/LzIHlp7uv9KZvS59pWOXi4h+8MBT8rVfVw
VICcrREKhQwxTQTEpuBsicRao8CBtv338T/vE86FvIscj7pXse+hqU4UM0Nics7OheIPGxqku1oK
58DYprfSXW2PRcXcoAWgSgSOwi1Ib2sEu78Ndew9UZpoL9sm6ZVaBBuomydM4Kn0b3vl9f+0jTsG
4Mj29tsxehA813W1nnTNMm5xMdK05Q/NLZbjUGv++X9SmP+VFCaym/9pBvPwI/86fW1/vM5h3l/z
M4XpOcBNA4sEoYtOOZhSxEKnH13/v/+Xxi4PNpSDcwASn665KYxawb98iw2s+GzH063XCqP+v2yE
koj6XccU+dH/TgbT9rx/n8C0AyqwBgrHuoHIEKf3WwITgm+c8mRuLnAm4HJQBFwNjLN9iM6Tsu9O
UIM/RvYCw3sn9S9tdI/UAsuLMU4zevseoWXHqtYxCuRokL5YUpT+0AGoDkvmNQ8O6KrdSfdQ5ai7
PnoYy/io+xXRcDaah6ky+4euQKUuix8HANc4237xXRS1e6d3953rDg+JD9DA0pBfA5r9VUes9dx5
7pvJWYor5DPk+2znIcNVL2b176w+tLOl+pFVxXq2Oyc9+fyL+4w5dUQNy56dN1XNv2VYBPr5FwBY
Pvqnw3mGoH5YFpCEQey9LMgxHrM4xHmqxTlrLBHFRvb1GLYxKuKhnu1KBwFAx/lQpfmDHpG10Qan
349hvD64UBXK1T7XXtI8tYYTYqIX7PyCKvSgr+Qs+uZkd9k7M4q+uGFufPATPJIz/zHE9udGQgjV
i+XjUJFT0rwc7cQYqTELZNneTilXzk2b7tZI/7zCOUZZK9jjwPdhmkyU3WzU58LI+5zUpzZ/slpE
u6a+i4+tbfxYS7SCUq9+Y+TKBogiDmWa7mAWC4+tLvkyIFITaeYxzVoViSJVvSR9j+4qNtp9faKU
p+/c/sQ19Hc2VdXeqh0A/2n/AS06KMAGv/1JN/uXwozywzrjfOGsEQGeux/96Dt0BdRgwwIpk9h8
bkfz2UF6EA05/BYgZiA5B7n69DbOzDcIRuCJGmV/U7875N5tHXULiZKqeBoS0ie2+xHNeCLmzm32
Xbs8OFjenoK0+W5UjrNzmsU7ZFDK905avIv5IKhbTO5e/0Re1QJbhaWqRirD8h7DcXgyQsxb47n8
MCYiTa/7eyp+KMQoHnFWolOCJXfmR8+mX2B6XTw6+jeYpO/qJrvN1M8AW4TZESNeFJ6W6Evghtel
dt/U0O2q7Ir6+XO2ZCwGsAfGpu3DkBVHzy/zF8yr94R+mITBNInJF2V6Cy8aMzgdJaYkQdYlfEsi
4i3SLMfQYw2DXdFHzhgNAac3990w7GqAsKdixL5da8jnoEyNFgu2ypFWHwv86FukvKgZRBVLOhQx
6nG+VNOEbk/jXYYav7lACbCO6O5EBdpSqMCUZ0B8uPM2mE/X+nKFAPPRNXxETnuWgLGOZo//Ht3z
h27ymyMSpm9DW0NlHwPuATbY0+J/GNpuektl4LHQ3bO31h9cbenf46xwCki8lUYbv1g16eUp+dsw
D2FRwLfGHCJE2xEVzr5Bmz+4pMuHhQTJMZ8NmNyZ/5EEsJe7uDNmUOfmFvPYvMb1LFDcdSSI0X/x
jpEFgiItWI96TRMcXArkXcZUk7Vjcq2/tbkTvnPe4EQEqc3S3nhMOqdazW3osaDewerwEBqflonI
INLH9+SutYNJEnn00mI3LCaZ1VtXWv+HvTNbblvpsvQToQIJZGLoSxKcRFKDNdm+QciShXme8fT1
gf6jj63jtqvu+8IMirZFEgQTO/de61vYjOra8y2sg5JW6GawKtymKUn080j13rrtCqpZsAnNvN4A
4ZU7HL35YhhXc59+wjQr95A+QXlNzdZPYDjYXTtvZajfuD2gKlJ4h6or1n4U3hdhRZ8yzO+bJbAt
Bguaxr7YteBrt1MoXuHwaWByroZ7H0xVj+dYZ0QrtFXgilu7EqnnTsN1D7jJjI9tDh7XNEPQoZnv
Ob7+GpNm72WGepqN/D4KmKL2BspXWhYWUb25fYzHXhxya9r0ThZs2SUDWh+xspXGnG2B3b+aFQGa
YD3rozEgWmy1+a1PRi8kX9acxqdYsFW1BHvbXjk7M2jbPc60O/J8x50rCrQiPlSJ2K6to2FQQ5dd
4NnZU70s/IYYO1RsI62zdGmQ42zaQx8kyiAVZHfFLl7sKjmpFChAMIWH1OmX1DO165xhZNFhHUW9
O3tukdfr3Df6VWY274YNz454A+2I8EA7EqOkFsjDrZYrdcz7qMTsDvgpTCtsrMDe14itxVqz7Hif
D/N1G4t8r9ULlmPSjyidlceh8IYA22NYucnJzs1nt8POSmKJe6TXXO5N1zoXMYjrOCcrJcQy50UE
2v14FfXyUi6vp5rfQzu2ry4/ZIwQ95xoP15lHibjMemW/DMsaHNpXGGWg3z04y7I6oPTPikXa3Vg
mQ+Fju1L68L9JCwD7btxNy5KhpRsQ+i+mKYbE6YO93JDmFdSo/3WxkpHt9O/ZwrdMLZVZHHx5x6u
BSd6ukuJTFwTG8sGdpK3QQ6YenLnc0qCBrqFPGf6EqzRBo67QZvPZIOYq/9fgP5PClA48uYf4fZb
DE/R28vPBeh//s9/KlBH/y8qSBL3TCXUpcr8T/3p2P9lmYYFtZExvQ5F6qcCFL8TTRlMTQzYGbNb
DN7/M0I3mMkzPCezUreYsAMi/N8UoMaHATq9O1xOphR4p7irL5Vu+VPIRjCM+uyURbdXSQoNk8S/
Gy0uiCYpq5uWtcezUvJHokxLTpGvi3VnQD4vqsSLy1tZzjTYuu5aaxMqoRKnsQ2d6LRcHasUsIfb
5c2hFf25UZWzR+hU7dyQRJ+fNAu/ydLjWPwcQaR0gxw9By+Z7tgc4I9RelUFC7BnprvT+ai4LEfb
RMsMaEYUvrlhIOwl/rpz7Te70NK/PLf4EBDw48ld4NS6jQ4GNcSvxw/xXi9Yg9od+T9UusWuSs2Z
iN5wQ5EHf8YPIAHiRkhIkPEB4/8lf+m3z8/H5pqWzTkmF3fez5/fLMaknJiS7zKnuYVSm0D9ZUS4
uNwzG7RqnRyqiGqOZiaWkzz6sSy8jv8n+F785tiLD+fP5f2Ti6BLTm8Mc86H9z+iISACgYOvMLev
47r/FNTUhuakxEqXocPlruWK4kSv4CNTHOyTpILcORB6uRiszLLW/nJIfv+KWNyXL5dw1YcjQmCh
75tl2+4I/AW4Eo80VgURqn8+6cQHnyBvXBl8XXALSssw2Uf+euCbwDEZtPtsXGYyEyaniDc1rWGC
e2gvWG1wpQe5fz3DoHaMXuy7QRtu7boe4YFXxqk05cIdsqwjAW7/aRb8Pz+U5Zj/lMl1eWmC9cFg
48opKZcj9NN3mumSYYai7XZN9Wb7AXsDLXyVJrilyX+IJHhFy4/Lv5wJ/z7syjAM11CLHAiM+oeN
rE88M2TfottxnVVc7d10XerEbP/5sP/uqBvScCGM6Iu0aPn7n96a7jTGYhbmrQWj480Ob6Mu4Fan
JizGPz/V747iz0/14QO2pI5pDDzWzpkIouhSZNtd/FbGSQk/S7LPNiG+hdP5z89qfmgIXD48x3YW
PZPlcgJ/WJCnMLEctgjtzrBhTDK8zfduph/byM621B1y1bs3YTx1ADeHh9aWBHtU/Z6lwV2VGnRt
SgZzM8TaThssY5+QmMTrNsBHs+46XT+ArEpOlWJH1nduv/G16L0OzHmn+cYZ/lu/zuvgHSL7vCcx
tXbgugYJyeNiMjCUM3pp70SnfZWVivZ/eefLAf1w2pq6tHW0XKCZ/3XaOk1gGYxO211qtMlWjAQs
tbmJL4R3peEJX2IYqqFfQpTdhyaV6H/kdAsgzvbGUZFomd+nDZskXQOs2dkQCx3gikTVNkBLzVXe
c7IYfY/7vmYrn6ri2rHnPQG+q6qitzEb5kkZkqEO/N2MCjTAo773oUA0MbVYx/Q7fv7zWxaLgO7f
75lr17JYKf58+KrGbmols0pbCHp2tunIxR6q+PtYoJduhsc5LsCPdY62xlEx7onFMFeaep/cBvx4
tGXIop2C4o1wXu2k618MjFZeXYovoT+jvzEBhbtKbK1O0SyAvxOYqf3gdv7e1b/FmhMS04mXfwBL
xPaVYACSqndtD05O+gA49DY7Zm7D0FPj71A/3DHRvHOL8rHtTiKJVxI/3sox7bPR6uxRFBSbYzwH
7toMbZgKAx7nrr8LyuHR6Y/J6NZrougjr5D3uq4eHZXe17FSe9fS8F/l3aYlN5wRGfyOHGeq1Gz4
5KXpFcbAdVRGT2DPHagOTjtuaTI9mnF0S67IDT0WhMXs7p1peJ1Ko2TamU8bEVSkQLFbshPM1bc2
/pOMHMiye5A6jaJBa2+CITomjcy2Y/lYRfa8mgiDRZkCYEFnAhrP7TK9YSqW9tonUcDwLtzXsFav
jApulXywigbmdaW+GsJ6kLP8bGf4mJAgHwCGM/K0TTj7Dr+k7rtHK3B6L1ZsnHHeArgRC0+tbm8Y
Gv3lrPr3wuUoep1s19BsWgQY/bpGjk2gOjXwPeowWSLE2Tl9oq0JEXzwR5ptZMEAJGdK/+dz+bfP
qrjqKl3Zy4Xg12d1a84OF3gkk7unxhzuuiJ972rrepy1x1omz4lrff7zM/6m9nFo0ZKn5wrXtdCi
/vqUTeD2RKJ31F6yB36ZEFowxve11pJQ8KLsft64+lFvFzWBmm///OT//uLi5TOW8hxBq2laH764
QUc/aeiZTmt28bmsDZKHDMJyZliO0ICv2Cnb2ps22NlfDrNAV/thxeCJpeVQ55qmyaH+9U1nwAnY
mnKcZWdfu3zDNmaW9RgJp/GQ5NEL6CNrrXpQ0mk4XzcsnkCi0herf4pVJ/72av591efVODSwaZaT
eao+vBrSpmdhlYRHjyNVEKJgKN5lsnEDjAmZM/HNHBpx3diEQAAeu0l830MWEm+ycHgoLCPfqVT3
/vzJfMwN5ArqKOphGhsC7TGt/V+PUFUVcsbw0ezIiyYgKNU25aK6Rxj6RKTJe98M1opsGH/F5jzg
upc+Z2bxaUK0cmpS8SUZUZDt4bOiQdQmdP4CwotFM5LP1YNf/CBi49xGOsl84OV2I6mOrZ+dK5yx
oQSnAp7J/8th/hgu++Mt2YAxXELN2Kt9qEUApWgaOMJmR0i1u8PFHoC4sf1sk2M0WV3SZPsYg1Bv
ymwVpyMh542sVvBc+OJn7NYa3XoxZkoXiyb8Omm8oSxbKPdkYM6ZiagjTbe6ynUvCeB5d9J50I2C
hh55It4osbzW7skd7XavCt4wOO0A0ZM34mAOOEZFxDzvz58iSvB/n+fsjIVJ7ppkOVv+/qdKzxe1
my0Ytl2foBcLQ4hVSNhCLJJzJU49mYiBCuUhHMhm73JM/UX4Hkeap0IKfkKMNIIiqoldIDoCNoC0
XkxJGHk/IWmMi88Zyi/0w2xm29Datinw0eGxDlOH0aNoNt2w1D+kKGdlba4MRLgrZZQmztrkilFp
sCn9ZoaLP73MTbZYzyUjFL8xiQNq7ofCevvz0bhUfb/WRpzTPx2ND9+zgRgQYqwnQtrxVtNinuq1
MQPIB/Q94H53sg3rQrkeUIJbgkgl12gwctnqsY/bmz+/FvW7lZ4CnIs0q5CwPy59ztSjnlFds3Mz
u98NYD6P0kiAM7obqxLTKVIwvxETLpangAUhFTfZWCQ3tlseXJnukfHWYD6Z4ajSbdmqTkfbzRgH
zdq8ypYaJyZAiVHKN2XwS6KqeGlF1x/cgPaXXxHfw8F44Nc+1E4XA373U9SwaPuwwuebzIne07yd
1r5t3LR0nLcqsz5nJVE4jkvWhTn74y4JAbeZ+iE0WKIckwhJLBDudnSJoYj0Z1P6L8IuHlGRcW0v
3Y3dVs9d26zNhT8dVeZa1sGbI+L06i/H9t8nPQAc7BTUwMQlLJ2nn096Jo720ldtdo5MXnCJFp42
67A7Zmr6Pz/Tb65fFltYRqPS5rd+DDZsYM7lNVLMXRnk73FZrVHm7Vk6bx183whomRVlMlzLXD78
+Yl/U/LSCzMcUh2lJN7448a58gPQer5iec7VpiPdBFXdCGyybV4NhIm4WX3PNjrEzXlirRQODviH
7OTRFLrrJC3gaDpvUnUkYJejBU+rBgcdbcmLCP+y7P7mRIc4ZFi2aVJcsLH99dNog6gy/FiHQhgG
y0jgWDTxS6+ntzBh11kUvTd28bdm1qVo+fBNp+MHz4hgElMxZP71Sd1ea8Yo4tsl+u5aR9zI2u/Z
Ngkaln0KHCJ5DKtBb0ZiIl2GT4bvHIwm7z080T4GAPLWzLr1wrDtEeBQaM7R9BCJ4chg4C8l0L/3
a3yQikunzeci9Y/lV9S1vQp71qTBKVoPPjJs7MSGvwnqbq3C+P3PJ85vz1i2SI4raLfR6fv1wFhu
DOcdxRcDsvPQGmcpeVYjt65ZnEFic/6uXfCZnva3E/bfO3IHUhXFNCkUvF0yRX/5UsaNCAohy2aX
ze3zMEmoaewO/ZBA3XCsb9iuMP5g/5mMoba2AqyesWq8sNfYh/tE0ToAatam3m91JwGMyWD0zwfm
N60oXqDN5lHny+yoj6vGMHVqDpuEb5QmX1hVGJkiadyCmz6zb/weRlTHvXS2FqFt6JDvSxkwcp8B
8dYGEWRx+m6iw/7Ll0f+7vOiQuaTYnfryI8nchv0vmHmer2buiDe6hkDIkY8h7SZwbhNFK9Nu4D0
I8J9g57wRQrHA8yKcE3yQnY7ZTsi7qJ7cxy/d3FIlooI7kAMNtdBfnQ1cz5WTng9s9KcKrfqPMtX
+Y4Ubv0657oAyPbcOgzbIjd0z3PJZSLvKeEifYJYYrn9c1Od85IdAuj5bndo2vaFaOPPc5cWB82M
7SejCt7minDKXoS7IQ/Hcyq4rJn1XJ4WZGlFDfDnj/E3x8shx4qoW92mlv6YIh9qTjSp3Kp2PRxg
c47iDSAwJIc5nPeiUw9R2N1ZWv0OBND78zOL39RaLlcd29XhpzloS349w6NY0O6v7Wpnjam9j/VO
7iPNh3vkm8naKSxxGOr6qu8zpOA+/U3TrBQkBPMvC8pvjgB7KYUWZ5lG/OvKUObl3JaOxLESTcTP
Z/2qAkFMXvySXhaKl9HJxfVU5KdYGs1fTtffbSZ5crq5bGJsevkfvuXGok0uOp68tSeI3wvDwym+
xWUQnLKgMjaR5uagR+D59ARlhnir/vwh/GaVwRlJzLklLCGV+2F5o1LKWzdU1S7tyIsq3QNWhpjE
KMw2meHV+l/fMVuh3+wlqSmRqtng7kzW8V8/dyeRRRfMgufsM/dbYdjkYJStdTvStCFvsb5P8z7F
UVC5D5pyAFF2/ptph+HRRi66C0bfvY21lzwm963LJtS2ETz2ZDCD285oT40AiBAUnUZCRRghJDG1
RwdIaDkBvadOTk5aMtpPDS0mAv/KeyNMn5upx03S1PFLO7oMsJv0rkmJmjXNQnEF1Nn25mP0mLfl
sInKLNjj3DGfEym/9VaoNoMx5nzTO+cciOUXSeG/JCTIx/1aAJL+RDdHe5A+ZaQ9qCfCMeID7S//
7EcpZJ1Careky9Z3M5lOq24w7xhsVI/tu1kQ7RqNvfXsmE/dLOLvPX39eoGHd9GDzQ7irhiUdh5q
aPVllrPnxuvmfoptJNMYS45hF93O6IqemlwQ7DmZ7mfkAmg9bNL5SJSRN7mbPlHJdAfYCPP1aOio
ajpx1bbuVzZBybkUY3zCXaKvuELmT+MUP+h10HnZgGDBFe30JaRuIxd+fJGFSlk7jMRrZ8KxEj0d
ljiU4j6O7FcjLOdXPRF3hM59aaFMb3MI3+fJ7qJzN7Zv5LUP65Bg6BnBFJ4dIt1m9ntYoKIiZwfW
pnPtRcnC8xQZ+KeI0A+b1HdIOSVVfZc+t1rc7cTy0+UhO5yJnPRl5mHkja65skfXLbL+q4k2yeUh
4ZTqqnUwVuTRcIqXmwJm0497l8dIzgLKu/CcRmcbJ6Y60Xq0Tpd7/9wMpH9syoGenINIfjuhOEJN
UURnf8DDEciRXmcAQiwgd+0YjjpmPVdb8hPt+utoITFHuU4ES4DP8nJvznBmpCnJIEkfzDdaUc83
JEkbhV/dXB5h8jfdRGkM/nhO9kVtndrcV7f/3FRQdCNqlWs7a0JPNcmIF5nNeTPlIzVuKR/Bjof7
1s52Q9vBXRpw+6wStlRXSHWeJj6BbWjbBFcjYruXS9LClItnLSzAy4bsZTTKZDyJ2qeWiLJPY1Hd
9RhA0Drk2q3AM0OKG8kHZGx7KlD+QxAmoB4aDCGXHzNK/DNOBa9rQDn1WqbhwUmGW8qEephSEirj
qLttEs/WoUNhM74jS0etCJBLD31Z+WtBQtA21q34ThZ9fEeDiUDvCcXHPFm0360+PJp61B9BIiCU
N233KZ1igL1FaW/a3PCfrBiQRi7bjNoKVaE1zk+TJJ4NT9x8zjV/fjLIqdWkcO8yva6fsq/p8qBs
wvQwduQnm6W9q9i+PAbwHu4tomtqW1SP1VST2JCg0SnJ095YxaKGZEt8YzWReXO5R+k6sNcgqLmJ
tmJoqZHiyaxPQIhJXa2Sr7i11ZXttNZVFqYW57ckuMEvruEeB0D423qnROhlvJfHpUeJmc+xV6EK
+m2cm+Jez3LQ6P0tCrBmQ3JmunN7333sw9zy9NGxd2bCE2MxByAthvJMtvOMw6XZNsZR1FiPmJ77
d23fd1+DUX7uu+Eo5jy/sQbDvC4azpPCcEZPq7P23OB2kFYZvoXIj1eGDJAjFnq1LQKFI7JBbxPn
bXY/Zx0p36P1JYuJ0msQbB+0EUi0Gp8UaXBPZgT1t9RoHBOUi7qycr504VUFy+or818MpPXc7htE
1J+VxaB9edwyqXLTEtBeP7Ksmk7RPFoIWtZGbUz7LiTnpZ7jp3yKvrKQpF9ztHRpmdzHRlHfOiKx
nkJMZUGUPY3d0N2ZTnQOp6dSVuLBqd3iBtHmY9DV/iOwtOQ6brXXy0+pjKJz3qT4+XzS1odc49Og
93rHRQa8peXfu8vN1GKeLMJZHlNGoF4Jq3hv5kQSzDSX9qUhpkfXt6SH28Fk3lZMj6lUySa19W/j
QN5iVcTNfTeG4uzK6FPd9M19u9yIBRw+kqpLLjU2/KJXtJ1zd7gacmMJLeTHuGvj+ygns3zQvxKm
3u8qZ7T3g+V+RuSXsF+z+C4aCeeItMHJJ9G35jsf9LAncJEA7MGRt75lsx9XQJsBZDOWI9MNjN7O
qVrGFENdkUvQWyelOeWGBBMyaqJguiETZLq53OtDCpkiIcx21vCoQCC9JUA2uR0hf95Y6ZNbBQHi
RQVWwAyMo06uKrIyOjZ2RUgRUX7GlSW49mIunPfulNlHk/5aUobX5GwUx0Ak5VGWGcb+JnZ3uBUJ
i1H5lhFtc2dEaBpNII7HioyjY2ZJzlKbYMnLxa6QS9JgPLDR9/X5+nKjmBuIxNV3egOtULrVxglg
/Unff5mj9miFbUZE6/dC618tn9TalD4bb+DowtHpgH1u2VG7HradTSSROQs9CDyVi5iwvezKmOZ9
zTZipWS0wTi/M83yjdDZT0kCB7tLp20wR9+1qd7V+NCIfJSbvJG8Cuq+njS2wnb2MzxA7JjxqQmb
5xbFtW/Ub3F/klzH2cAQaCG/YGP+pGtTii+uu6Oc9/IRSYqdGFzzexV42O/XWiZP2Lqejam9nYdl
qlzepHawXHWZLPkSJYmNUS15dgx/L2f1ahjhTjbRboS73mMGT7R3ZHLXyCHf5nZEGQr0VAtIeeps
B7ofYrlRb8s1o1DEkAEx4HY312sNyg+bofhKFPNTN1m3ldXPnkjLQ1LPB3NK73BKy44tE7rOAw4v
DFqj2Jr5vGsibTP1BrZh8pNSRo729J0d510J58Wb7BrXcCnpQJJDwWGjZCUC2itzamUsvX3bDyer
fEySql9bsfoUSx3weYOXRvQ+VYGiX+tnmDgj59VZ/IBRhEh5Ttu73PU/WRPR59o4iV0TU5lA0Vqa
jPYaVTVfT+cmjTuHSLOhBSKYHdoGeJNpEQKWazfROL5Es7Ulg1h4er04zkzxNS/1a1olJAg4u1w3
PHtm7+k281s4RGhQe+MA8kisuSb1axKgoBHWtbOdtOpsJNCoUIQU66o0b/Vaw3an0njdi3idGp+N
zrnGrUrzWXGqEjZbbowkxroYVteDreVbfRQ1YsCeLC6M9h42+2ulsY/I6zKC0WUgViRdBPnndxDr
pVc45ruWmxgwVWGuktm9Tvr5Tm9cdshCGXhcrQ2m+2Kd4GbeY2kiuWiEmxyE5Kf0kdYRKczQwprP
dth3V2MYkp1p4hoeisWB+wg7rF2pXJFwl7/ntJKDnFybLvvuxPG72RTwAOe8WnVUFhjhyAbM+Ixl
32BeNb9WokRgUJOk8EneRBrD6MDFijpgSRgBehJdr3GASx0BAxG/ZdweXWcLQLP0ADBidPaD7WxY
L6g4APNXKtnWlgpWVddz2RWWJ2Jgj9XUnkzC4rxYHz8roWk7vKc3ddmbXsTkcyWq4dgVXJfK3j5k
RlTvfPinZqDPB/LRXnMugHE5RXftVGMhRMdPHKvt5VWJknOYxuPlXhPpXh243QG47pl2jtwNc1Ae
y9EsjhFG/yv6jEqU5TF1pIYUhHzohYVQ6Xa9cSM39wqdnrET5x5U+/rodEGNyqCBnFUoWvCXB7vY
rI5lG5zMcXB2zG6qI4GydBRLvfJ0N6mOBvubcpUNpbHr9O5sL09Yyak82pbN6ikAQCa1AyKxpjFe
4IG8vPYwI7adcMpXRgPREQxOdLTYu2MkxqveI/FnuQqIRiK29KgqPJtVtsg+6nHeAF24LpJkbwTY
Kxo/+9YHZb4hkQu/et8Vx245CEnMcAE6sWKKonXHUNnTHtTHLmTYjrp9OGTwixkCLf+ATeCVU+PL
Na1G8xy3208lspFhILGIBPnmeLlhLri1G8Pd15rajKBpD3WrJBK1DI94GjL/r2onP0ZKe641f9g2
y0+Xh9iCn6LcjjdznR2josqPcxbmR2ecvzqKYskkxQRdDjb/ziK6ofBnoLbxcpSrpik8Uc75kZeX
H2ZSBO02Mw+xw4Ufn+2xDer0mCz3xBASkxK2+yTvPju9X4DqwoNzuSlmaOwyF095GmQsJ8peXR6P
U5el8nKXrJQNbTp7X+UTDmSCeI6Xe24477XIYheE9L+RYthHZb+z60oWfBrVc1g24/bHj1ropuSI
dIuVV5E4ErLLw0WfkrJIVDM3k6ai41g8p8AufjzstNJZ5VZcewPUunzbSrNhr0GgctZ12lVdJd8g
cvgbhhkOZs8+ZR3vr80FPRHazRkfrZPX8Ltznagqh+uasDl90hZ7vOATx+MQJXvBDm5jDEjT51Tz
Ikd3zikdq3M6lqA4Xb3cVlpp8CUHTFo0dr0Nwu+zI/wjTb7FM1DX6zo/xFalbxVmerJxHYznLiGT
iQPlh9mDVrFXTRP9dehgB0L3ideT7r5NRgvKN4RtgGlyGNp8jfU2BHS5kNOcC1PlcneOZNEcL4Rs
6/Koe0Ga9guu8/LohZOrKhFvTJ9WhTbBfdL1cH953AxzQpYv/063yBBBcLL8/svN5ddf7hE0JtfA
v50ff/vjeX7cXv5roQmCIjuQ0j8evPwnIAW83H9+XYlLw0Oqj6vh/7628fLiL//mxysB7f2sjJkk
nQXr9M8/DP3Q2oyjfMZIDZ3m8reJpvaNGrlMBwAGL0T0y71Leuk/P17uXR778O+QcpDH2eWPl8cv
N0OwYNb/+b+kJIEQH8Oby0OQQ+dNnRXfLhm1lkNCceZi5Lz8+M/NJc+2mCs+7ctd1nTo7gufz0nN
K0IP6n1YNQD4hopckqIicU2TZzSUpDHPqtkmbZztxkz4BJ3ZzkpfZoFQbuQacdz7GAssQoGAopBZ
r1yIEMazOO9wlh6Q2s8etBDztp1EA687H88WBm+ofSkuKpozdQM5QpaYgAcEVkYyfE/1Ud/NYcb4
1MFnr1DvM+2N9G8OW5ebkFYH++z7zP5CxRZ6NQv5qoLSgPXFBKZLaDSJf+n3Zmyva2XcIVhB9jkS
cuiH/nNBx36lWaSR6LP91bVvldBJlK2++WOQEqVTQVYwBLt/v31MY7Z0HW62uLcibCvRIaxna6e7
6j5vERflc7Vna3U7T+Y2cvtp1eB+Wg00T0wBKatOYfXgX1q7qP1My8d6I8eVOTAEjgqXsBuMGL2N
3S9Lq2/R/dBXdxGxqqvSNKmfgluzGG+NuHhvJaFjGSYtrp/f+14QNd+y8XDM1usbCfGR5G8VM0UY
UViwsaNZRI+FjlhNhdSyKdX6jYAbdcrM8svY3XR6/slPqmFXB47j0Yx0b+2++NbnUA8Sp3org+5B
ayusszqJ5lE+HoM4JLodIFJt88kussROegaMgk1WdTu7yN1jUKNNiKiNRD7g2jK+W7kv9mH/GCLf
+hQIypky8k8a+pSjmA5TX6BGMvWT67YlqBTSybH9RZ5eEQsAQVZweb6Oy7dCBuOmYQu8FSoIVokq
0vUcCWtF/C0U0aDGCYPNKZ2CYi0abBpNndDWEsm1ptXBvvHn72gck2tbYqGXtXPMelxJELKGOxPh
WZSVzxp4haNNzjGzjo5qR1bFOY3KPQRz/TCBa6L19KTxEo6K1gc2lZ4xoO+Mm1mmclvYsb9vjPKF
3S2Ah9ogJNU2+puIzPCOki/XGMuXHXyVfLSBGTHeRJBeMVHMAKkVBXt3WmDZpqY7wF9ED2xoJmgU
gNMIm2uOfn+HjgmskEttgNTgaNXWY284Df46QsPhvGJKibsMEh2C+nU05vKQWXlJuFTJlSgrqYMT
Wra+2axmOomoosIv+Oe4ws9m5JlxXZ9a+kONgzJLZk69LlWAOn1wPo+iTK+cb0nR1TcVWVB+Ha9n
ZVx3AR0GAp+ifaIX17pA/dErQSRKGI7reOqzraUal1Bf5ZJUL78Oqd6vG2mFS+KGft0xwGVbsZ5F
9GyOiEujvFNeXLBxCguK1DrI0zWc162mpQ3djwhwOj492lj5tCvK7laBDgNfRE+GPteh65qV1JuB
syZ1NlNesIN0jOvUYCyc6JLSHvMw8DQW5lR/WTRgpVZTjHB02NfR0U/n95xRslZEX7SifO+GUV51
Agsclby1yyzkWhiLtoFyM75G/H93bI2NJsLXkOzHMVfVhpK78MIIDkM4hND0zKhaVTlyTlUzk6bv
d0Ln5JBrbygundLfynqcwIARDRy3UeL5xvAG2mO6YwVECNNjZqyrEcJcElcgW4nNrOfMOmjs5gSK
72PG3j2wquIoegowUzeepAbtP8PXcsBsrCiBNHc/9f6x6uLBC4i/u29H881X56K8bmLmOFqvzKUT
HN/OhXDPYWGCdFPUZjWg+cu3aDCr4VCN4sYOajZxbp8xo7R3ljkhy6RQPlfLDSbaUNKay1v7qrVd
udOq+tS4ZXL+cWOwNram++5XIQUWQwiiQwdGfxhf+WV2FZ6KHJmKiuK1zTjQZgRIcxAjqRqS7tgg
nD+yoRxxHjK/yAJCt1HQQcvKWKmWatLYqTo4EKuero0oQ4+g5RgTA/IqbXtvTTn89qg6tH5Xr8b8
RYpYYDAtI8bkoeE9ASSzttjpGAuP/roLnXAbFDUR7wartTbFNIbcYS/17mXK5/Bg+z2/K1trvksc
hEtuBI9uHBIuNmVnBNAf3Wit2216jJb04jyMtlYUNK9D1r8a+riO8MSuch2KQT3mgjpx+l4Y5mGy
zN2UTBa9UGc1QkeCOxfveirYW2EEeDiDGpgOZ6TRmahr6vlzZAREAkf589zG59BnqBEMGZmRtdI4
3TB6ZF2xD+h6bVFe1RPRO6yyOD0V+WLBF5qNak1xi3YH5JM2zgbTHLc+5uQw18Yub43FDs430+V3
miyPNxWHbwpvKFOHbYmxdoUbKl5niYBnHT/S8sZ8RMh0bt64s+OirLVTWuqktdrlcD0EsAV1RBab
IVv2WE46XcEkglPWjbdhc2wxX+N8d24SKsAg1eq72ixfo8TlpJN9ch6T5nNSxdFuovkCk6zfKrpm
G+pk2JcFwriaCJdtlYhzKNmFFEG0HgjTO5KRwsiARdsLAjlvh7rH5zcam4lO/Vqhfr5pXC4uZv9J
zMAqx7gCcrxYYvoygpf3BUtHRpZbbntxksu1nZNPXtDy2hYSARsQn9OIRvzQB8nbIIJyDfZA4sFN
GPCk5rc0dY2dHGrWWHpd+/+m7Mx642bSLP1XBn3Pbu4L0F0Xue+plGVtN4TtT2ZwD5LBJfjr+6G7
ZqarLgY9qA8CXJYsKZNkvMs5z7HaOd6qAAoOC7Ujcxl99Po2P5MaiSdZxkeMqyAqw+mngZ7y3Kgs
ugBDJuEETSVqLJtl2wSUMUD3d2MUYF7yollbfZw9NS49bKztuxXVU4j1vs6eHsR3zPD+PfuQeGAN
eNqagDP9yT7g3GqfnPh5aJ3ymyySDcxW+wmNQvUNbXy+CzE3b6z+o+1j+eJlWX+dRPrB7da8qLCn
rPdEtYri3/aQle9pPzRnUxrT2lz+iDKu3Cjfzk9EPE5HUTBjaAKiV6bR+m2kxTmUattG02ZovOC9
1Pg3EQEyJYFu6uh6uuPgb7E3QIQzGCV5cZYdbLsZN4E1zneHlxkml1sei4oSUvMP7SPCBokV/fSm
4Vhk4fCQvkhu7ExvapJwsYr+wAjKQo5W/IaiMKydvk12boltX91xoFaXZvzJQKK75vDH2aghrVxi
6rIS/t6SGLjN0uloWl3P3UVmX2L0YN5YZuHvTfYloh52W5SdujFBzg0jSxKalyoBrulIn0c7ZYrH
hXsy7V9p2G89PeBKLhJr66YxDW6sPm2nvvl2Wd88i3FhjAf+6HXzccwq4kkxK+V63hkEUj8NoKlc
Db+Tpe1hUOOz53rqprMWW6ptDTtZa3uVlJyusRcQ+ueIvWOa0aVoqGHH6r21BZkuDC9RVUaHUto/
A2U6xyhzrpPDGMGZHAAHJHuaC7G6YN8EMUrQxIfupSSWHWsdA9EgGLd5BhKsqMZ9Ydb+UUHC3iWF
6pH4+z0xbS4HbqwL5gmTe3DqHZAdSAftmN0HnrpWanmPNPU8CFFlsKA+3Z1dMRExWIEhNNFbP3Wd
tTl2/WFui/iIlOc4i4K847BAVsWTYmz9ncOoauPVgI7afGHBxvpVNJZ3dnAsgJVEyiymMtpVYQsr
rEvlN6sot2RfIE5F3bKXCy2MRVWKObzkucV4HNxrpzcBizfL7I48kSakH/7A4GMQz6EL0QpZdedF
X5YbD8cBxqvXOd5K6ZSiD/QW3mcSmyXBS4SBc4yapWtsbReqQm7oXdk35mrpP8/zAkrI7JglgZd+
2oxYj24YfSZjPFxbb2uJTDwlE2aRoidfjkV7SXEBd8eRdHd0tO3BRKztTE11GfUJ4TQ70qwjCkV4
7d5J0z0iTBTn/nSM8xb3Zxfo3UhWymbMn7KsCW5tQ0KkZU7fzW4NxM14sya2MkH7yHQT7wxn+qWp
FS9VTePJcO1CQOW8hb1c73lj4kPrvsU1IA8jjY1Pf/wLNrH/ZmW/pC7jbeRN+uKGQ0hK/cweLok5
1HNxFRUOGMutwNxN3TVWufU8jC8ytzFAIEu4iizMb6XiScIof58jOHmUomc8VKT+dShuXkgvl5Cv
xCo86ahsO/WIqWB+66INbkaqmWB7iFd9B9VoaHD9SsYLZEG0q6CccRMtHzo3Ubs2mIMVZWN0i8wH
a68LzI9DAmDz0M7zixQqu7Ci0M+tO6/JHqTX6DPWT5773nRz+PjzgbHdIcvtL1k7LO/MgtyENiAL
tdOYgRL9MsfZdOU8GJ7dwQToLz5h/NpMrQc2NAJVWmBE3XXu45K+wGg3qIF4WZ3qUTs5/vqgHxkN
9+zY58Ih5hHtcyjHcGEPSKZycftEvFzv7SK0i1u3cvQ28M1q1wvgD47otioP53PFoHib2qazwoHO
U9oYWOeQ/us1nthbOh4fObqRkSVlk03hBe/odCL2GnavHL/SZmzYGc3u9g8E2qNhrVOQ9YNosNWW
gFF7YSc7K2SsaJ3zIpHfKi/lVVo7mJYuusD/4VRi1wJYWzJlqN9jEa2VESeXNKyecuGkB7ACywSU
tG5HvrN85yniVukOPFu58cnHvDu1Vmv2I4QiFXEPVzlrCX9nGWR5P9GiGkdPyHA/WYTeLAPfPx+M
dozWcuKFkbBMH6WutzCHrJeBO/6UDV2Pi8AcTjoNP6o4+TIwbz4BJkEqWUlyzJkn69gZKRkruZ3z
stzo0ek3dWuzOW785FiqZCKOt0nAefTNwZNjyvifyZ3WE7NXsez4U3bP3k5lcbdXI9Vhk4bvcwci
oK+RvTtjeyYAULIUqd4xxiouiSjdCsP6qV1Yg1oX40nRE++JgG82mV8+7Llvb+WQTvc4rs9awwrR
pePtKp5C+2rMzc3gw8GBCfSmO8PiIQlrE0yQWMdhRimUjQEUz7a4e8mPyP7dBANchnpE1+cXHyS7
8oh0p+yDubpcx1xio+sfaax9nt4Y/kbhNEgGnHYnyvGltLL2CiBl9kgz633lr0Keo0csMEwH9rka
0gMe+5cKwuwmjmyHhIOR2kOF/i7NVX/MctIuFIFUN4AWZfAV9qAwRRPDjvD0i+uX7rFX/So0O8QK
NiLksqp4R5Wi7wjRCfQI3pDaKA9cm5+wrp3/8l1UuDXLcbpHWXPG6WZfg9plP4HwHTMI1Be5i7OC
TOkmQLJOV5SrHFEOIjzmWrPNux/DFWr7apOn1o8m3nakj6xxehxcJSM4o/a0iqP6IF1dIzQQALvR
me4JoDsMlZRkOSB6z+VmDBO2n3Lvu7X7ezSP+EdWOZN+L06dJ8OyhhPY+ENtFlugx+PKnpj/+HF/
bUvjYyqnX4nNLKTsYddUs55WcnatY23oOzzp6CqNvL1YtQo3qKlKFposURuoN5Vjp1vO++XWrdb5
VLY7Z3rPapsyJTg1quR57wL/9JuGo55oJzfKIHFQTqWavJKxmg5gJUcOURvJJSMZagn0dXJcq5pt
blln4SrPxDuQWya1zPhpUtHzSE0rN4W3op31SZr5Po91cE68nWWRRjwbXbUJKoZfthepgxGlNmFm
lbOPWwKfB86oU+2pv5iHm/vQAdSJUXrcjizZirz+wZrM3+vEYaxlYK2hCtomNjjW1DfPpQcqeXL6
+LlhuKQn9rU97oWzMcCynyr13OQCykCeIIfoDfebqn4EJPxB5mHfp0ptbRohIX4vfb3BYG1QqXPQ
C5vZSHEtQPdc47nNGKM3VI5l8CaMKGS8KKt9Y4pp08g5R+wwBTuehmferAlfQ0tvYjbOfaisE/Y7
Al1cc6SWRSTeYpJaYYRy10J0zgXIznwsx/IpClR9qSp4Om3XtrcgoOb01XThITyvpjiP7kXKHCRl
tpZmDXzOTr1QQbVcrA5iGdFBQrWzjYuXn+Vnsk1UG+1ns0ROMa3Cpg42Rtm0tz6YXyw2ZctEKjhZ
dlFu3L4mozzkhRulpv33DTCesfXS5LM68YQ7udrPMd2MP/rRttZZRrZi5zDeA7QfR2JrN5RvSW39
FOR2s+Wo/upo2veTrOK1UX9VpNpekNiFu8DL/hq9ZdQFCOuQYbn3wrHe2LgId24Y/wQ6fI+zP3Nb
BtnaZk/WCcy/PVd1ZJj+0aoEVOmI/Qtxmt06URJWjZdRyGItXEP+cXnOll/seWmySsqXeIbCaAwM
i0IjY7Agp6ujPplhANZJ87dgPGrVBqfcUtba8jLenRCcoRRls8XAT2SR86MNMiIBTAHTSvoKIb+1
tdOhPzZV1tOg8yihjnxU8W8raOuH6XoaNUQI3khm2d5PuDODaFoxc4yWtMedjLCNJM5ysJbRMS/G
D1WQUJ8o/ZBVsE7aRl4KnAXrzK/ZEM70w2GHDGv0HF5j6oG0YBikc/cXbNV64+aKdxlIVB2Mw8r3
JvJvCHI/eaHxs8BIbOJp3TFy5DwYdHieHH49dyIT0K2gupWx224SVo73SIuDEyDpYkKbbNwmdvYB
y5Zc+KekDIHna6s+hgbAm4yx325wP0xthOdmUhEG1jE9Bu6tZsjiGDxxDOORWB5MCTviCrA7buSi
fXOCeDxh7Kv3cjYJJWT9NLk+C32nkahIJM99V0XnPx/AXv0lma0x+0ubHcOL9MhO5ikOpXsRrfOT
mtL8VbTuw4tNcRO6CXeWSK/BMGacr4O1ZSQ07ICqcT/3Lm9wFxf0mv6BeUv6lkX1bR7ByxYMwTK5
rMdU8qKQs1IwFdnJrspjkxPnDjW1PVaT93AqAD7ErturOW9Y7605MkQykJWhpl+Kcq1vw7e4aCnO
RyffT7mbr8sImDWoru9ZUMFg737YZIm8SEZCe9ZlKDwGp7mVfftCUaWPk1kiJYB+VlEjaaGc4xC1
aoURHMRZTpsmRccTaXTXQ87AVIcY7JtYr4Syxak1OUX7KaY3bDwM5l1OKzDjwrASqOkADS5I5naL
kH1bTUn46EQ9rI1Jmjuto88A4dra9CE/uxPeA6xb/bqo1aGxa+c8gdBdRfRiKmP8loNFYNAwWrvW
oaeZa/MazRbnYCD3ZcIuRucGNDca3asf5fuujmh18JfzHsfPtyIu/F0W9fbWbbjLO2kzoRFVfC2h
q5uTG50KaunjQPQd3vEOvZNd3MRQGIcpWVC+9OVG9qzrgEyMQYtbhGVQkKG8sxOr2JfsKVlBTd1x
li6tskEuBln1ngkrj9w4eVSVGnchFq9NaJIEqOjbmsl/L7hXnkpLt5QK4lihoLqX0riVuiXe2M+7
GwR60AdSFNeR+1I4k3XySjB/zRQDQkALJ/KbUG6/7govveSx5O0ZSFdtq4KnVWVm6z8P/nCgmwwM
EqpqZZOVKqZbqikVzUY+1Ul2d2yGvjMhhIWRDWfeTDIouC63iZTmQeb9lal8s26b1v8GRd3fQIX+
VlfUKPGI+GjI2QwNqfWzymT1lAbddqgb9yNk0LLGCsSPhL9jW5HZ8WoOBzV8Kancl8Yx1VOYqZeq
Qz9FP2yvcycpXr1CfNW+P3zVNfM9T0eruUUP6xm0wumsL4PhO8fOnvJraLv7OZrkB8dghQbRzoiA
qMWpd+CBR70ObiJHUxIndbmehn6TWE1xNFilx6n90qXRsyhnLiKT7lzXDmjCAYcgSk7nplrOjzhT
3n2Q87AWgAhqRnn3ZvmgSRbFLdtOT+402swHTPf7jGp8JcZXfHLR0uOC1RiLJy2d6dBN8ncp82Yd
ZkFD1rCJoMjV09MYWcmtNc2SdcMzUHX3zOgmOHvMOTchZgbG9yAybRM0p5H0wYbW2js2XZtiAsDb
Nkvq/hYtbUZRiw6uhqGgaOrskUQfmeSflmfdcScbe2ybYme3iNx43H8Sk+pRkdfqmNZjslFpm29n
O/dxUInu4OJ1+paX82/J9Z2GQ/XiRr1zaOijVzn38mwO5n2cePxkAXRPcwbw7qR5fS3bRdjihv0S
hRyfy1ayZZnTC4bG/GZbl6RluV0rp0RAEj1UkdT30a8BQA9cdTiGunPox+Z1cKvuZnfF0Wzqb45n
MH7GmXMM25aCRnlrO6DisqLE+U4K6jPDfnUaQrFxsQisdJ3E39AIv7pjCIQwb/JzA8nzYXfc8LUT
pZvAAVWpmeZdSe5k+Gdj0J2EXV7Y0dJjyeFQRpbe9ZmyH/X0xxTsbZq+8C+Tn3S33jSvFs+MTdfX
9rZYThGjYHTrJynKO7RNIwssr5hr5oK9ek6M2nxE4tT5e8xWxa+c8dQaMH/31A1PtSqKS4G5gMYz
t94RJmLgtlqFF2we3+gXh/EaSzf8cDJVs/3hULQY/1AdBmyXYK8ys+x/VFOGdNGX7qm0uk86AvNs
t5wJESEjYCdvwajrs0JPzrvCwykvBvE0TrDoQmo91xJMSJYPIQsqkBv9I+P8fsIG8bCcdAXtDwx+
1qEiyqz0PGhCslWD36jzRqChychVy4dE0W8b8zgeir7fDwNhFATyZs8xwji44NuA5+KSaAOClQHG
QfvJyEimPI0GtkAZOclrmzJ2TcouvvCuVzgYGwbQbl59FuAcWaoG6aOsehvArNu/sttGpvdgsue7
+d0uEdyV6iTDQL6W/dI9Qxdoh4OBbejqJub3mIXm79ppOAID78nvmfQNncm/GofOja3QIx8phkIV
662GErWp+/IGci+lfqJFr3NpXk1m/ask778pBMq8rlX6JhrGO02IX2zU7c61tENHa609itChHORV
5gXcUFSZ7KEiHsIZkMu29H+EiV/vhT98s43k3goEt31eTfvY72jaYr5N6xYPT4fhmT19zSYY/j15
X/GhKgD/DK4eHiPukhHfwbvfMvgkx+dh4TZkUWL7K+5JXB4x+WP9zu9s/68en4Ifb/Oa2dSfD5ln
BTc3cc0rNKZNsjHYB70XbtOeCV3ifM0r8121pAYMpQjPzoi8ryf4cV8YQ3mVaYZ22/P674KLm2Fv
/oqYKtszPqSlmpPgKLvEWkVjJH9qVkQ6tcyLyEAfyDDyTrYz9zRyPvrOjlW9Uzq/QqRC3ztGOFQD
XrMOgrBFUzFOz0B/67Oh4q+JcdBzGmfzTlYIFaI/86oKjWklhcPuhvGV33blJdS/g8CYpo3joOwE
KmOtIdz1+0YtroM0c7578yjWqT04py4enO+NZf79j77kvIMWp8HzDv3BrJGFF9VUHvWoMQuUyafu
nfR7IZ8j8qheBztOnkdnRHORZY9oJD4Z8MFeiviFqY6+dE4kkOdFwSOvYvFq/dlF9JM8LamZEb7P
F1HMFxV5AeOUXL/k8M0NTGbntkCEQZvjnAn9pMWI2uZ9jllhYS6QJ7yZw75tmTlEqNkAC/QRcU60
0B4i7GqRl89eO+27cgzxlxTVzdP4ICuHTa5Gar4dAAsSK8Gh2nhdfbPr8jejhnDfgFDeR/boHKnI
uSUoNlZTyYI/1gaPGSrdtammeUdyFFN9y9NXn4J/LetxoL4zrENkueo+zLS8EhT6q2b3oPqwf+YH
+63bNtrMyEO2fS7GQ4UMbdWqPL4g+1ZbtposWOPWv+coikOCSIY+Pg8JBW/Z9b95OxkQJl3HhdQ7
OwKtl6PYcp7odN0n2soey493Lg1v2gKOz7fum/bK/KVJjPaF+i1ZmUYh9p6kPhoreuxxVvPNg3HL
rDx46x2z/47ElhY3KPWD1Y51gyO/6fMgu2Lh8NhA6s/WV9b1zwdjsFj24IFkfsH/x5rs0DbRsCcS
7Mx7VZxQ61nPsXdK+z5/yC52zoQI8UyzaGv8wHmZrW8qMuw361fR9bdwipJXYdjJHaLI2+RHclN4
QY2/TYz3P7jeMpwvOGDj6ATyJnNXM3ODXaWXdGaMr6yJK3PXNW33h2hwNnNCtTOnU2vQy/ZT7xY/
sgjt5ZRJ5w2dlEBk900NdCQZcVi72hnaq+iqe+AOxp2GARGQACtbz1l7thLj1EneeaApb/5s9Qd3
CEAoBsMHnYV1xDjmnBnZJYdpssodySzhqi3mahuhA2Vwkrv+RKsqgq2dxA0IUzvGbda+Cqbia5bd
PwrXFt/n/slXAvJyTPzS3PVfg1TPWlrhZnJJK4FUcRpqxwMel3xPosY896UCJq6NecM5Ee5H2x3+
y3D5b/+Ayev+9u/8+VfNeoqcHPVPf/zbS13y378vX/N/Pucfv+JvV8iEZOX8Vv/Pz9p/1bcf5Vf3
z5/0D/8y3/3vP93mh/rxD3/Y/mGRPvqvVj9/dX2h/vwUMBiXz/yf/uX/+vofEU0xOmJu/bf//h3+
/pXLr/Af/8Lv0ibpPxJN/+tr/i/RdAHWR7DabMQfroNf+H8zTb1/9QHz8Rxh67EgKfmrv8eCLlCb
ru6V+I9/ccx/hVwE1dSD9Aanx/7/QpjCq8Cn+t+YCS7+VZ//AeUHnQFH7Z+ogJHNJRLXYXFgXvZV
Z02J7mhlzs1v6JAwwm0YZlH+PS2bi4kAXi9K+HDRxBezddV/tljFsE0A0NEIo6AvFi19aJvJYTQy
SSTawp2P7JW1aO+70XqEvXHDlbmMSrgDJEL9Vptygzv/i+DNk+kb0TlzhnRXCPbgdeYiDUPx3y3a
f2txAUyLH6DFGEBeD4ztxSswLq6BefEPOBgJSvt9xFZAhE627jIeCH7tPUkDtT8eG4otpyNjRYe7
dnEo8JUDcrwMsg3wHry8BHDn9l9MFBLilBwcIwdhEoHUwnavavfTWrwQ/uKKYKe605n5wy3EU1wg
QOkWAwVGCr04KvLFWyExWQyMvdLcD9jgVURvjXBeA89iM8eANxPiG3XQo4nJ3wmjGu8gRg6QhYxg
cXaYi8dDLW4P9u8zPyUGkMUJ4snv/eIMmfNzvThFXCwj5eIdmRcXSbH4SZgTu+so6ccNArIHkYZf
LuaTDBNK6jn7HBy2zVGSYlIZF7eKWHwrDgYW/rOxs+Q+k/C5QVtuzRteqycT40u4OGCQXJ78xRMD
2GHYtotPZlwcMw278L5FURb4AvU06jDstNMKjeNf7EHA4hsoEOKNMk61iUoFW46HPSfCpgNO7a1K
Qq4HH0KP9ysPGHMaSpJgMmziuX0KMPzEGH8kBiDCwDkkFk8Q/u6W/p6gI+xC8+IbysrweVTuhwH3
2m3rveNebNX/JZH1sceAsZNd8Aki8ceQ5Hfw2R0sSiXbKXfxLGFtIKWx3RuoNslc34WBcLkU8mcb
uxPeob1LZzg02GscDFE1xihVuSRyTUgyEAwk5zHSW3Bf0UYtjqoQa9WweKx8zFbeYoox9S/H+9LE
m20mYRJHNqcriwoTiRmvepHjAwksnF7SlUeNe2oVj8UVDCPLtD6GlF8x1Os8nzCGWj9nIit3aReL
a29mRzfXPfzGDby85sCDpXwAXFH2pEBfTi/TwCjXyEgl7BiZM6SJj14Uvy/JqutQ44aZEPo2CPTC
zHDPoT1dh8FBHGxA9sm6BEgQwhwnQQzLStHAnY3fzQDOu+LNbEB57KH5R1uz5/LVcffShb04CtFo
MrTGTzDmcVJtc9WE66xhyir8+trl5icxBtGRzdj3bHJIxQx85lVMwsZ5vmRGeqlrrt2JsT4sl/lD
DKj5xNBeKuXqXRdPa98Y9Vph/q5zRJCYW5bgs/5ADKyxjXlK7fqgewxhah6svwwNEkDliYcDafKx
sjQDzkZ231CqzpVafmk5PYVVNuIRHoY1n3BImE0fDOI6mLNE+9GyjI3Zd+HaFmOydvNGrqmw5heG
kVxG4meK2I8tZvNt0mF+h1PE2C8qTgSSSSqmoeHvcBZk7PZYhBkrav1m5wfvObjNG2b1DXFGO1pv
79J6ya9O5VhIa/sVOZJP6AEvrOgb9HMJBhXuCiiRLhvFEJHirmTVp0mMWqHsGVHShfVmsuVH0Qfe
zjXc/lyw62prez1Pv9y5TF+8Kd8AkcLYOw4l0gnaYHfymy1EuEWSHVxGA2oXimt+n8WgaeRnIzhD
gi935Yx2oG23jeVjFh+ia6aGgK8ms+vPro4JD1kltAtt7r9ipQg2JQ+aYdnzdXa+m8gCea4T65gg
TNuasuhogfwCrXVw7hpUpKhmGsIXrEOXVN+RssQ7eum940/1GXzX0RXpJwcoRqo5fk7HcgVga3pA
myQSzomYaU3tZXQ7vCUzcl5jrspXVbFKMqdrhjn0bhGmsg6j+FeZGXz/Nt9g3hCMKn4aGZrCoWOy
6nuttw4t6zsxma8lNrVdV6Vn6miUZylSnMgcSRw05T3kMrABwkH3gJ0DvvzgpQP5aUNlb7sl6czW
PQ6bBHtAHCuGvqZcpeLDgE34pDGTCG0STjcAUmPuVO6TbvoQQV9DpkteB61OY0T4MCoHAnazUKw9
K0w3yjaevbnL2JqaqMeaZ2x3/Tryu/Hdtbv5hqbheai96jQpflRLxCyWg1FsrHBxKXbp/L02zKcQ
J9MZLyxS26kp9zKaN3U2C0Zcw/QupHXlQOto2pz0pOVTVc/Fll2Ghckk7s4+DUa36JLymWU5g6/u
LuqjHZMxQxsPXg+Td5F5P3q7T7E40WU7qv3w0LYvLYkJUZb3r9LjpU86cUcJebMTOW+Vx9yx8+qf
nDX+2xy437X9UqhhOrN5IXXZjr4RY8OmOGzf8rn4NThU++h5gw3X0oGw8p2P2wo9D9z00tu3ZvBX
V5MC4vr+eyZs/G4yu41YbU7sN9Q87IUDXUK7kNmTzl1TAs9n2W+d0RieYd2yrSqie0gU7saJpoyw
BzYKIYdxUfb5janjlfVTROnvklAg0JAsk0yUPsaLyQ1NCa8+CLvJd25jVnuUKhCeQu3wwuKrxZVK
a4pNepvMMI+C3EEtKtHSerKKNqXfMpjNBHpxddQZGpSpJTa2NvYxV9WxnTkDB6NIbz74wGZoj828
CCc4Tmww2+cpjalOPv7su/NafphR0d/s5YM2mx8h0wELDTQMAYZ6Oc5nFuwSYdnad1uB7dwgvAe2
BqsLie6mLnllIntaz7IkRcHKPnODIMaZGG/OJRAHU9iTxhEF+dbJBeHimCohDPC0hGW553cQb0n7
2ovfnfrUETw2M+pozYPmJQlsAB/4GoXDhqkF4VDXi+FWWMm2zecO1DkB4tJP8rtb7rUfIKWpEgq5
yQE/QilimowZB8gkpZ6ME2K8K5ApQh4C8jzyOvghEhYkllje47zADoidvC3OcYL3wLURWtkJl2Zg
Smvry+KLcihi2dywLslDGBItL8acWRyas/3W2tWwVY6nNo5h9DuluFVcoDItoH4lvSOqlRNw/uG3
7VYbKzgMXSXeXSKc936ZusTWzNRYtY/oJB5wf3nDtKWujA+pS51txyMRmbZsN3nV/SJKPDk40pMH
G7EQSp9Dig6k6b3xWoy30PL1GQle+FguGSZnHlDh57Fh3d7MebsxfHTuPiaXLWK+E7BAzqk+9U+R
TQKTJruld3yFED/nmk2S6xRQ6ttTvB+lDwXSgvSi8xolTBjspK6qp7bKNnnYPdiGdU+l3dZ3Rboo
Ta53QJv1Ejr9CyGYZBZqyWLXapq1K4LpYBWL0C7K5lVdqGjLytVBRuSrve8jWu96P+ASkD9ReORn
unn2limfhs3H3Loi30pSB+6R/1kKFWxiaReHoAT/L7rpHU3IRZf2h7eItdUoqnU25Lh0UHiHZkK2
peaQHvrZWodx5W6l5ChgZ3ciAehel/A5Bx18Mp5dW7LM9/Oc3RNVbAaLHbbX9s46qo4TpYtRZgTf
RM95NfyAUnw0RIw7X8dX0MhfaAQPTfPaWNHPoGX7VfX7nk1RPoY/47H+EgoHfPoRhf1dp9A2B9qN
1zbycLT+ILb2aLCmmhLnmHoR5Of+bpjuMY4JmYrVfZrGQyvMTRIgiVG5cXUoInoCEUKGAS1pOww8
9ioN143R7Y253SlD7ZU/v3okeRp1Zm9MJFkomiN43PPBdbxnp0MkEwbBT6+fN2GiLlMnwUdscJ4M
pAfZ8hGW/gsnrcLh8TVQeGPN6d5gce7aXihc9fF5cR6hrQx4xbGKVr11JaHUa16XT7KZSsLePEy6
PqlsfG7c+BKWXrqpXOtbbbXnzkaGmRI0AImSk9aJzoWG96PDE1f2796LtklCmm/OAnyZp6EHWQ9m
v5NFumpmdxe28puqk7exfSQRi5ymfFHJk8e2HxkYzvXk3Djul+8+dY4DrIJv2Dgd4W70HRFAEP7e
G1ga4oN+bVwoM3xfGupVbgF3CzjjDY13wP3WavCfg1XtRkPYWyAfCKNGMowDJ14ZYbwtR2w/aLiX
G4SlabkopDa+Ts9Bmh5rMsxCkVRrLdMDXJ4NrccR9QA5Sksi4+xGew/N1Wyn19Lt1C9QKGmIvqTK
o9cBeTu5Rh9T172PbYdAfTdZzQ8ErN8NbP75cxBbNmlccqe96ZcR6eMcfpKT9xYLwbC4fKn69Bnx
xmfnTjeD6jotZ5bvcu9O4iC7+qejzafBthn9UrBgCgh9AY8djF01hS/YLZy9kdjvWJevvnYOmdUf
y+FbqRYvmbxT0G+J+AWX4ei1tIKtVxUv3lAcxF22HK5k1eIxczSWNbzjRnWkIyvWicF6OauxtuJo
4m7I1A79o2GXT13MlSJtykNT0jwEXrPqpuhenjxqyqBmBk+nd3YTK1qjPfBGY2U8D3K5Ie2npl+A
GuYKCs+2r3NAJ/NWWsUKKcQzo1xeDDV9A5r8Es7lJejSk5/3O/ZTO6/3bmOllrHw3YTu0dpByerc
OKiwuTVBs7Jow/w0hdnhXRgNvA2Yk8F3sKX0UP3+J3vnsRu5lnbZV2n0nAXaQ3Ia3kfImwkhpZT0
5vDQP/2/GFXVP1DoBrrnPYkrc1OpjGAcfmbvtW3rkKv4o031h4Rs7nHWiojmkDj2o9Dad5WiLsfv
03XqF8Dg0daKsy/iZTINF/6lJ5u79EDWum7kn6NrXbTRuzi2/E2H59rIbxJFAZ6YQzi9NLra1gze
qe8Wtufh6kPPaRk3X4Qvmqv2sZusfILVy5YrDYE8tdsmyUFtIbvbZnl+qwdvF7LxD4vUWwb2+EFy
4P3ILLC9qUx9KE1/FB4hhLCLA/KvnfYP3ou1LqynHPvv2JffOhLFUWtXdaeesUVGaXb10cfpbrBg
dUgQeb737PihLNK5YWRToP4CV3oQbfBJWLvvDZ9uI19DDrgpFeuyEc91Jn6aCAfKZHovXW6/IM3/
8RvtGzXNoXDZxgZEN/n+KUGrLXrkdPlWT0DNzhcLVoiPMsGr51G8RTZyY7ZJefQOjalQONgsAIl1
Z+8HGZ7tEvBA1xN02oNQmBze9mOu0Od6pO+Nf82et5wr9bdiYD6VOnMFPNNQjfem8V7y1Fkrzb8M
FBNF5bz3llxxpi3Dqru0qbWuso9WS74KXpPAT5/aMlrj2z6NdgmPwi+2rUbaoU6P7rRPHBjhItSM
lVYNa78qDpoYbiJFNphHW2XJnd6M24TGwkrgHvnBU5JE+8Q2tqE5nluHS5uZsNPeBmb+eHEr0Ppu
QktkAkfP4p3byTUkKmYImjpq9qd7YdB49UyqEYZjWNhiIsZHgP8Sx1yVwbhK2+inRvsrO2gT2Nlo
28lRhthI5DYHZtbtDA8rhd2mj5LTNUepvXR8czlqw0+eJa8kvyfbELIokkLUxuiQR9j7C5lqzzW3
zUWQV+exNg9Stzal4b5OFVf1WKFVjfUNYT5Y3MSlIfE1kQ+pw2JDVcUH4rSNm9Q0bdNtsu0ZAIWA
SX/sfYZOltzEon7zh/JBWlAbnKSgM7VhdmV4lZHjJQuNPWqo7ZjIkTwwZ9AxndATRoRD1cOVb9Sn
UYoHcM8T2EPC4a95k++Fpm+Npr8W8yTfyZc4nNdGSms0yJWTvth9+VKI6ji63am1ktXI8iBRxbs/
Ts9JbjzZFXYdOZ6rSSPfHtn7wsLmtMgTWqLSYS0KUW4u9GQwbUvaQFvsGg4TkQQrk3Um4xycTUvL
dE8yb94jC+470q7BfnSs/la7xXuUX7W4OCY2d1y6Px3KwNgjc0ed01rvBrBNMHuo6VJKA7GRTnBI
ovodJ89ztYigb4ScEd3gnhk9XjCa87Yv1WtDeV6TNe6J8EwBTKXVp8gPIf2JB6cOmvX8swp9PEVM
KYpRDMsm1h5MQZxj+QMlb51Y9wsfL9SOwolXhZVt79i/Oh1tGLR/lekeCujd6VSuTX98S42eTHlr
23KjMIrjYHZrT5e/YUrUzGjCFXWmt1oWCFsJB5wCSpzuJgTR4VAQ8IWAjkqicOkOw2l+vcgS/OhE
9+qbzWeusgsuki1e9C2Bnxg3Hs2KDT1aIZP7cX0uxp/MDv/GJPY1evYVuEaMKgZTqW+1eKhphe0p
iVcB6o+5RmTfbK0i0pIXI12UsInqaCxyKzX3qeiDB8NsDvBcXFg+cqLCKp+a+mkK2F6PxiLT8Pe5
SHvMQe1Su8h2RrxRTLJxlSPtdoCgbwoYywCoyLzEuoKbf8NAZdbct+fA6PW1X/TOigb9KbE/0Qpc
6VwpmLKSim18yKa96xdP6NE4rrrpve4s3GRltUUCsXZEcdU18cGiPV0MTbcarfwnVeNhaH9DwHkc
4K9ZB5zLyjSTSzbb9hb2vMFgbkoYHpzfhDVqwFyh9TA21nT1mP79lS2wC+OWM5qOgCvVnUuu5UPm
0KCnA2vnuPMONqoGjQTIM1NnqrpyXPdS7NyJ6XaJJ6NMqI9Ahf7NmuIufdspHxJrq5EQMHF+CoPK
yCnUxrYi/9YAs2IAwlGnJlyikhYe9G4YLHwHZ307FiGn2rinA1h4q67xXTrnxmOZoJ6G0qzXqLej
taPCXSuwLKkofKYj+J4iO91IldT7tmNkHuLJcGu2spaHANGMIPJjbH1OhH8LDGlue9u6id6+qrrE
E2Zpr9LPIPWF4fOkIV4KitfAAZDsNKD/raHVVlEj7V1SQSTMQIks7mFlWeFDG50BIMhthQEUJO0V
qoUMLzhLVMCHQAcKUIHct2pbvDuaRflDq4etLFoEdaitbfnoaHqLCj5pVmbb1Yg9EHOHerasFf2U
Z+KWhqmPYNLzt1IqnqF43DBmby6LoHL9lR/JPRhN66XM/rBk+Kr7i032IfLKl7oiH7OIvV3h8hJi
/NFNlHLoTOmQMSE54uS7DpXQvMNhicj/izeWoUEKPRYlSlgmX1GV8w7O271jAGVo3ArwOHDFZZLL
vZVJ0lE0fQ3lbzwRseTyahAM7Cs0RkESfDo95WkYI7zTVA0Gx6XnHLiUrBQJVyk6RJMddAlnCMkZ
EvnRKdOnrM1+k46YocxXG1/w67FR5qYmblE9/M09j9vdGzI/OoByWmbWi5bYr2WERQkIzpOar+S6
Zi3SeDM31MDQnMGdwx/XLIZQMNwoMFnWqMJTLrYaie5itt3nbbSiU8WNNmticWBZz+RzvEYI2u0b
COOjWxXXqvDWqcEl63QwOlTQf6Ce/pnsrfDyHbF/UHS0YKT6x+ef/cIlQiecLFrD5xl0iLRNh+K1
6sE2ac64b00bxJH85hZ31qErLQ2dDteue0U8Nd4NA1+A9cdAfWDfCBz8zk21IthIok/lYIIjhJBf
PdJfI9NvkMq48+iwgooBsww1n/Uze6t4fmaiIMjBmCIBdz3kuyJ3V3qkbW1yzlh5I9lOkXaZ+4Gl
AwLnbT+4zwjPPgIF1j4uF1OV7m3h7NFMvwQEJiHqBm/sI3Xnirn0XmssWBjuTPBBQT/80FbNSVk4
8lNsGiV6gj4DUKmnxYfhd3tv6le9bjz2Sfyj9/kSvuhTmFjfZj2eE4gXK+Ajf/TB2aVe/2rFNCWu
u2Y69KL33H38+o9WvlmdHe0D7ryqEWpp805mJA18k4Hdhqsxgu7FPxY7Kd2FTJODw10xCSyBn0/7
dkP9oJLqkdzFJUOQRdQNF5Zcb4Jp4WISw28U1Q8xU7/ee2SHspJ6sNG1GiDFVD+FQ/Zs5u3VgCGi
J9FD2WZHpwmqU9/oeybMHV0iXAHm1QXb/WZZaeKAZZZViKj3DKd/RBPs0iFEkwXPNEaZ5PcN7wTz
LLvsK6S+J0rKeejTfjsQah7qPT/M2A8C4IpIP5ygedd159podbuO8uwJG3Uqkp+x+A0TBhoFdaNN
HrFwnaObG2fNF2vT0hbIfsIFCPFLTS4Q/5Bxh6D3C9PysFCji88/bleVnmRLMs+eFEhidMNf6Gk5
GfWJOgakMXmR88V5Dnu8wAgaj75uoESpql+sD4eRnWI9mRe7jB7ixv3wO/9lTmElqQsTRhkDm+kp
Rmq1xihy8zS7XuR18xpKVoqQM+ULGuVr4nZkmdfRTkzZLJsuf7NC7o2huGEUWMdGw1bWxpvdGFjV
fSTEGoprpr2QYgPdxbMzP0AZ6P/50f1Tbf70P772H5/+xx+7/4l//rxYbdPRYvWUz8YS8RQnpQGS
hqewlqDNA4OIWvgWxaFgV8CKeXosElwzdgaAypwf7h/998P/xdcGlifZImAs4vZxClkvLA9jNBF0
7/JqGEVRHTx0OP98uH/qu26zd6eXWm+7BqaZWR4w/PIDoGcCdIwI9oQVnU0oVi36kvnXtQfUM+v7
h1XukoBy/3Bq5mhsb9gEXsyh7OdDfrg/YCH990cKiKoIcJxlPumhldx7Tsvve/81//lhOv8t98+r
sZkHdtgoK8C6lHD1YQDcALej/9fD/Wv3T+/fcL2w43X/X99W80dEXmdL7hf9EopbqTOz5ItV8Qqc
uGGjGVcHNmjVobHh5+HlQWGQRvLAOlUe7h/998P9aznUrL3ffntVdwu0/ifL8CaLGjJI4KUnL2Qc
hxD2e2J9c8F3MVIAoMWKexSo9i6F6bnIGb5laCQ7TzGrMvvftPF6ulQe4ClB6y9B1xnjuPJ9YDAT
x6TlIIvNB4heaWoE+9ArroQ2j4faHkEO6ByuY3dJa1KjXccdlgh3PwanwiPATZBuGYid86Z3Y3bo
aAKweZQXJFmon1U3rqcSOX8IdiRL/+quPFiDZx/8th+RUE2PXtKnB9MOmmNUkq85yu86ieSuK4KU
3nqRqL64KFm1l8aWPieqOLJlKBcM59el0+1dOSe+K4O/xkRXr6W8mGUOZChkc0lN6nKr8jR1IWN+
JXJ0hjbs573W6w9Wb6hL59RnArNbSMCCoAKkv9Thixdkx9lZRyUdFo116UzLusAS4N1vDYdAE9fJ
qv66eRqv+SPtBRvZKi/scx3HYnay3+Jm8PauYQWn1AyogDCfacOngdRw6VXmrzKb/FyU1O8Qn85t
RMnCfxNvCJgWjDyrqc/4N6o5qX311Q813lirLK6amorrFP8lOMBBdjwhvGa6mHQ6CeGCVwU+HCWu
3uCxTvPiErluftG1Z7ZLw9mZwnoVVRkrFcZtBRGzm87Azk9/7p6RrLtnZqT7MC4ezVC6jLLkeBI7
AoP+WowIJlZsCyF9AhfNKcQ+QM7UyI2JUjWfVvgwKRlN5v1GRbsZ5eMFI/hiLHxyg+bfhN2TxnaO
8sbQkQoHrtdu74rsEjr50q/ymjuRn8HCNN+53+k7xnTPFCBrfX4R2SihNGGhkrOT4/+KyPteplJY
6/vX/vnt+3dQUuKFbwlA945TvCsqK4O/mL9ZvvfTiulU4mJbkAjwBDeHEVp9gbx2SLTgZRhgzw1f
Qlq/eps8j3l4Tsm2oI8+9oPxHDdhvmhs4xVXtVxofvXpmhA4jImprJwe+6lrj3lmrWxNJyeZStEQ
4M5ZwOw0dylldqis+KQK6rxEYq6GWhlbYDZdbDOx3jnL0u3e7NLcdeTlQHY0Kzx0uIQjBLIioE5F
Jfsow2xYksllLwuvY4NidM8+9ypt8B56EMEMG8abJPKBgdaB9hYIAxZhr3Fe+6A/e2P60Ws2ZSqN
py7UzciRzhj1Idux2qYsGfx14MAt6ROFQs+qrrl7blijguXsfNgxdRo/wd1aQRKgyncJUoR33IA8
qP70kiLMzfXPtsLI4+b+ukebuNKMo0d00yKYrL8Ovd1CGoQyOuHwGMSc/ONQMukL1RKDwd4QtwDV
KMGW8UYzy+HYp5O3HPLuvRXWoz09TjPYI6rDW6uZ2Snx0WxkgHZMM11UHTrjOMbhql10mBcchBio
JjLAZKe9BRWbVzMq2O2m5a52pq8A/BSNa/1I4i2Rqo+Oc+HEf/abgumwW7yMGLG00TpJaSCddsSD
Z0T7qoHHadzAxI0MydlZlF7zWaD4SEsxbkaX1q8dfouq9PeoY7WbNgAlrVpWarppHg1EoSKsdhOE
rpVDn4cGJLlOk25jP+ZpyEYU2OZJT6golblvWYQNhdEuVANOtCyqpUFIxsKiybFi8pCsEhFsBW83
ivtzGR5dqrhVrHRQXHmKXn/AiWPl8hd+xreLNnPRsqvUMdVs68R/ws8z7CLHxCtaOMZRhl9dZJhv
rcPAxVGHHDL9Pm4Ha4Ud683QLpL6rCpRoNi1/MmkwTHdHcoq+msQprVwddzKdXbzKc46s6MzDtGK
abGBkQvcTEkDrUXpMqu5A0dqOsylpLL04+iwsjPdGE99jdK7JmQZC7H6SryGST1K8UXg0JaRN7UI
fzwliiPYHKRqND+LUFjldWCcsDBHb+cK6Hl0u8VjraoXFFPfnZ38Ju0PAXTOpjPHYCWmcMe5a99y
nizYIwsTovdmoONnHzC8wF0aV5k/uszOmmbzRWReu5GMlxthYyWVPnFyzXA1oqFdS8HyUQboAtM5
scD5ikit2Th0lLzc1wp59UfgGL8ymq4izk1AC7W3Tga1LNjQL+rI19dTr/PebpgVCpOymaFHNFYh
G81WwwkR2KvIqggljeyW30cNKwKKvIUI5QPhtulaM7G+4jYy17U7rn2NfK0OVLWWTc/alIA3wdIH
Je/ilE28DXXjKXKomU1gGUu0Pd3SBTWA4Yz6LSt+By3tFyoZaYc52RjpinPiINEpcXJ4NjaDCuWb
D5DdUbXN7gztlxN5a9esP1s4nltR1Q+MZf2d5RnXmKVU7USP2Qz1tNhUENQZPrKz3jEZ8i6hi0Fa
NZW+T0irgDrX5jsfSMbacyDGlRkeLzX0B8tq/wo5veZEAPOzxYFw+FMbjMlr1l4jW/2EQ/cs0R5Q
qIHB6/VgXQf6tk2CG1MW8E2hZPqMD4zTxiZmEMhYEBrftTb0i9yYuwUpfksmwAuK0n49zCRSiKT6
jCbtZkhpCq0UZz3/BPildmF7i7iZTcMZ44kZchrPuFNZ7FP+Zcu6wUM0zkhULfwtFIhUzjwLeBi+
0Jj77iadUappBFQ18nTvTP7CypiBq/qMXi1nCCvBqyOrYsCsuqvwuM2w1mbGtrozwBXCGCUMvA9G
ruQnXJi+ZFtnhr7qM/5VwoHFtaMd7BkNq1Dnr7o7Lzaf0bHuDJFNZ8BsOoNl+/KNjDPSce9fmR+m
GUNrRs/WjKUtdAC1sDWyo6glt6qwAmDbQrL956doTra1DeYW4Ie9oclmuTgXf0BxhxmKe/9IMETe
YWVYjzNiN75TdO8fTjUD53yG7FozbXcCu3v/+v0BrA+JE9B5+azZ6fB6kxncq2aEbzR/FEP1FTPe
d2Seyluw2Osz+reaIcDxjAMu7mTgRgAJNl1wweYMDnZnhLALS3icocLRjBfmcD9GM3CYF+hUzRxi
OODAiGcscQSf+P6ldEYWoywplrKZOca9AmksYRvjyPF3HrRjc2Yf3x+6GYU8VECRXejI2OCIdasR
7QczOrmfIcoZY5BVNoOVww6MI6TlkFccPSDwZW/GMAMp6Ql1Ac2MeaU8oi2Bzz2Dm6EbfBshuMYC
pnML27mdIc/VjHu2Z/BzOiOgkTvqq3bGQuczINrRUeLFMzTamvHRhP/8oW0tNjkq0mNPewImhsVF
Us8BowComW+znpqh1MwWqmMDpzrrK3Nr3NnVuCLlsbsDrednGccaVOsZd13CvW5mAHY741IKB++g
MeOx3Tsp+/5FF3o2lxRD8BigNtbleu3NkG0X2nY6Y7ft+18YM3EDyF3OaO5ufhLCgYVBC7dbzgDv
GpL3/XdPZrj3/SNCEdxVO6O/FQxwfNrxQ93xTjPqP+aMCffZ+WYzOLyEIN7MKHEdpnhkAxeXM2Zc
m9prk/MLxDinTFbwKyz3p6pQ3gJ3JJxaeOVyBperO8I8pJwboZrzRG8wfmdn1trVygN8jk4o1ACh
ux7TJDGEKyMIZ0w+lMGQPXxc6/HGfrAfg55ab/QlNE7xacFaT2bouqarDQGW+AdnILs5o9ldGO13
jf//t0M8jxWmhq+fPC4obZo6/tP8z3/5HfY/eBHIcMZP8H+2Q7z9quZ/vMZYIkhP/t/8yX+ZIlz3
H65J3rB3T/Fi2ESA179NEeY/hGPZGCZI9yK/cP7Wv0wRtv4PYem0Mh4WBssTLhFc/zZJuP8w8Gnp
uit83TbxN/w/uSQc4z8SxmzvbsiwHdLlDHI/jf9MGBttrGJJGO17zUno9cvfvJNqafZQCWfRWW9Z
wAsR4rFfab/wdWED0E5pb7SXDuEOeB7SpjmXwm3cTsmyKNJg5diYDVQPcEK4X3ESXNtBZ4kihmBe
PpDXKatgmyXUwn0YnGNxRKUoVqOOQRARUx36aERMbMlBP731X8J2ACC14HLaaee1FRA+auFeR7GH
AlFudOGvu8ZaTZIdgTeUexsIKZIoraFO67/cMKJp9/pNIli6GMFwZOI5nfppXEwuQNsQaW7eAbVE
d7rMDA9pPG0Mq4+9j9AP3Wdx1kpDrmzgy2vDfIJtFa8w1ZHcaHfnTLemGzlRGr2kQGuvupIiJZnZ
genMCiImdrBYczpGlG8Z7jA+n5cJWYwrD5LPU9o63gZdUd2B0BkLGS/N9qseM2KFZu4Uy3gy0kyG
XAxux3bo14C3znU/tAtm4dpKyNRdGNrAGi5r5CqUCMBlG2+QzyYbuEfJyqzCTQTA59nqvMfcU0tF
qbQfcIdgxVBnj7G1scsr87majRfMzJ9hJq3HRr2KqH9wMEh3PStZPJSCeK+CBKUyfkPzs4hxBUhd
O/aVf8U2cu5a/0VnpGoXwaKrRuhWYJqadES/13j7+btWFhaLJmKEX6jPPqEsdgr2xk3OBk837AtW
dGzbolHoAcojGY8AR6A40wAYu5TEpR5VGzCv7hCSZXb09O5sdvp7zCYRxIsJ3YdtxiZiBI6iiQ2e
iVEvK6tm4SPyJextwovD/G4VGGj2Elttyi5icKtY45Zc4IvGydVSl4yVIfhivLSozopj40JLdsOw
5JRHYMLyoV9KgEwgDkPkKQynPSgcefism9BODLtuVz2qI7NGjxTo1mNlmGAZnIdZd1vC7QBp9WmH
GbBQI3mXSBCuNfFtQzz1O80KKLdYMDmwjNYtA+i1pvxNXIOZptKOTsrpqIHiCMCAsU11jIthIQ8K
RMHC7omvGdtxJVMRrUNL67ctxDtg/29mluX7MCiJjozqFScBb7OhWuqIbxZVHZyCWnvoTEeuXFlf
Iwvbuaq3hup6FGRQBcu8xIuE6ZyMuqcUz86SnXK3bJTB7dBlqpbLM/vTTdc0/Uv0bJvVY0xznAMe
KO0CtmI1/SRNjuajNH8ctEmIODd+ofNetFXOMh1pldtVmFSnGgSU10TvvYPvSDQ7fyBaqJuUxfLN
heG95G3zniSP0ONjwpDQ+rrgpizDubg1gxG8fsgJ3wpj+B21zsWJ6FwkmtjWqE0cKBLplTduphRB
TjR0t3GMCDlDVb7sUJngn9ZWSd8i8+ROK4LwoW6ija8HD6q7BojQQbjg2nKyi1uQOmilwlqaCA2h
67hwpyeHm3aJntF3Wp+Vkr7T1Rf6Coe65msYWtRVursaQ/1Ln+YXCIn00jDtjRvALQeltKwxpOw0
r8AEFdZ/WhP8Wp7b9hak1V5C4z9lLCUWOrzUQfrBC4uRg8ye8kiW6yYuvsY2slnuReFBFawS6zL6
rSodNnBvXeMeDxvi1auFdZ7Il/7V9a38ENmvgUjY4Q/oE2H6AUf0HjroQHAQZl4GgZMe1KCVH5Yz
s3cOUqyaU+45vyL5C/HsFQANIhEE0GhMzN8er0+fQ5oaxUjCuqM/u7R26179CWOrv1g0nwAE56Ey
+XWWKYyV7wLSFyFSZwgOvsWB1VhLK/FqGIOcTBIq9VB2IRxtO3wQW8Nt63OjjeRgxhWvbh3n28AZ
KeyBr3ear1HVQqN1YROkFqFprXOEZresI/slZ/GzsKKK+LcEF1sWH4ICM1+ZmZAwmoqGl9YZr/oG
lCDPsdueIQu+SH2nPHntOxZVVYUMNynCFc0Jsr/AfMj92eZaFbwLSEBVjtatDGftoIFHcEXIijms
2SN5PDcMvWWaU+KRYeONxVOd1eMy89luAlT/FL4LduIv6/93wkfYSmfyQY2ksBm7YUL07qXjNdMv
diZIiBg4XhpcNZHNXLhuLG8V6zVSuRDepqjyZeDLaEVs5RENjX7LcC8lCJBPWfzKvUAuA0r+LX20
cUHHsu9qbmt9Lm+Eznm30mBNqiGytxHsDMhb4SJpkntkvG8bIsuyGkZYLKqz2hWW0K7kaS0SSAYg
7VvukJ1+tHX/KVaadSg7Lb1hVuMB7/teS8QuqtTOSdw1HO2nyZUvju0/A2kjCDN9izBqIrnv33yD
y5Jg0U1fteO+dOWwZEoL3AfDLzqPvYwrIHdqz7kKjlxTh3iSyD+j7iH1jmApl5Z064vfjyzeWScj
N+H/w1mwGTv/YbK08SFoZX2wx+kH2TOt+AC7ibfaZ1X3j20zanuFvpUOH/k9Gv0lNQepLIHZLJmz
H9BZmDhZ11y/VweBC6KQatUWPkv1vkK9hcnUsRn8sNOToCKXQo4ejFnmZJ1db2IHcFHZewf4SIR3
qOgjH6znuvXSTWfbjyEFCKGRDMB8n7UncCW/Lb2lnuv7gMQjVedM5rkdxbU2rhjYL7kpdGe3g8Ad
74Jp8Ohy0BiRfQqTOr/qTI0i4Nyf0nXVJjY05gQd49lyil66MnBwVpmfURCTa+Rzg0+Wvq8GGnWs
EyZaZCN135yWLdmEH+1QMiRBvW9Ea9kU5k74Tbuh01K7EoogaOAvB/rHe62Hf0oGx9vaQ3dhWkch
e8UbiGdM1zDCWab/0qHgcWNPnEyBwcQPewNfvM9tzDFf84y6S0C5TxodaGzDTBhbGFjBUkA/7B5J
MWWEQzpZiaNvVTbExOHjHEO/ObGxJk7E7V5YMCDITDi5VK+lJF5a/BR3qs7lYJMoj9Ck+tYDaV2s
QoO6LxqiIobkMI3NPo/Z6rJ+OKaV81V1cb2GlP0Qa5ibQJUyAXzHa8eJKD8Fbpg0adAgRWzIbZaR
C9CAaje60VnZkPyhOzxksdMuAE05D4Fn/EUhCadBdAvKh9nrYs6pGG4CLSNaZx7pHmXwls4Xam0m
G5fXeT9PYU6ewU6m4KyL+wC9jJLhulE9lKzQKbHeduNGstRACnIOoURsJvc7Sat+MfRZte1pYlPz
W9NIyehMAIqAPr5VaH7aJpsqpcXXjLvo0ch9hshTxVbiWugc0QV5QWttJJlDyiuhPyWKr+QxmS6S
tXdgkxDR4I3YRJldoaQBC2yQvbSosNTPTHEiKGcRJYr9tl6CokZur/THcuiKC0EljF8p0X2P+1hf
QYw058M9IV15mruG9tHRe2LqyvrBZTTqEWEZpJO9KDvsj5nGUKQPmG3ZsyERDJ+1GoZO23EitWuQ
pvVHbss3Sl5qOwW+BO63sSwqdWsLFpq9oflLFvf7yrbkc4o0doEbCiByhrJSWRq2NfYCGApgWPBn
Qn8YtnbXvgxYHCnL0YTHbNc2E8zGY6ehtLOJz0gHK9w309CvggT0cab95YzBFyHb/PO+WTQOgdW+
1jTqGrSk02Sbly70rKXNv5kcNaiYRlUTQcK2Y/Dhiypki6xcGDrNcppKmzyEdx4KFs1NrwmhiBTW
rfxkFIPK3qqgUsMYZFSKVEzkEqFR0L/asbud3ILsXjRbZZP370GV/OnA4wZJOlxV1P22FrqCxBYk
D+bOTafZODktJ0pMbFeOX9kKyPYO529x/ZE9qPaij7+V1R11j2sUmQdKscwEuXjScoe/isiKTdRL
4BvjrynTR5WgFqRixXU9mCd1tjVQGggjCwNfcakUKt2kJqdDgx2pR9+QdSaUhBIZZL33xMh971Yn
8UG11Rdd1IPoxle8myhUkA2zDiGm5rPRUMOGhUEw4OQ/5l24dQJ0E1GziHRGW1OYdcvpUVT+I8Kr
Lw9C/8CktXZqRjt6uarDL+ZnxDWA7LGNTUh749o9Y9IMd7LRrvyuPJQZQ9LM3RM8iIOrE1vHjlZC
iR2KvG/feBmmaT3RvXUDADK8ZYbwX2wX5C7T+cF/Dkb/D9Xnh9txhthM+bTqwzTIDE3Bh7D55Nbi
6Rm9QXGbGo4/N7hNBG4WUfUaE5RTaf1i8tTN9tkiN5n76CTTKosQ0esGm6YIvzxkj6WHIonB2WH+
UUmWP1Q2YTzCOhh5OoJYZEtjasPVEdGp6pF8TeZ7UbMxwqzvdORCBZzQGuGrTnnUi/BCOh189IGo
X86FgWeTy1HIzRCCw9KNV0vWu8xmBh6mzjcpM0FZnifN01FLps++zQq6qq+jq91Iyl4r8dFW5VpL
y1PIPNRlsglQZD1VVXx6x/tIko6lP4Mw2bUJp7KxxxeMmySxrwzwPiULXF2Z51AGCNXXpkZ8HPnA
4ZB+Or5DvSed7zb3T9S/YOMi1H6G3f4ZJOSCO/41wteRsVhGdMtK0xPDQlLaiaS4uCb51Sr6Ax/8
ASgWE4GEts90b44nVlbVPccxqPKcocH80hQguwhc2eT1Dg0izRDtqCmfkjJMGcQzchtcf2GSsFlp
+QHl5qHxrR0LmCWU8Ddvaokl4WzvuSPNz7nWe891aZMXFD0H1bnrK0y827jARxx0Ajac466gbt5a
s38Nu2pZqW7tB0nFEYST0XmhrHhlepFRRtE949+6pWDhQwI4FnZnO0+PhA4wTtWMdk2gTbVo8/QG
EhNiXE89xcTlrKW6foodtYV7oJDecGhUWJP6iT6qREbj8TJl0E7Dzmc5ryoaZU0ie0W/1BTtIbSa
c4xHd2iZAHDjmkGK+Vn02lNcmhstiuudFti3olHQr0wufKxypLSNwbEIB7AOLucuPlmCvUD88QsE
I0EIvIemwc2uSrpvft51u5IuIhJg7YZWNVwSfgvDd8J+i4URDrLJonhJSttXTVkXA2IOWP6sdcM7
WfD0mVxRxoXWxYmSduNehHeuJWVBgru/4RZN7fgNdfpb6/eqpoxLeu4WAsr1kqvnAjMTsiot2mLA
kzBV5XeFNnif2xU5pb5BBl3OpN9XN2wsEfa/8k2IBIg2noRA6ayJ+vFZj69y9kr4QVEug8Z5tkOP
uE1566xEWwjd/S/2zmO5dS3Ltv/y2oUMeNN4HTg6kaIR5ToIuQPvPb6+BpT35c1qvKiofkVGMHml
I5EigI291ppzzI0xC086Wv1eGZ/llhZMCcCAStmCsSs/GiB0bQDd71Ja1+jaIsiy5szV1m85L30Z
4ibjBSskSiE9xqJpnuIQ9HlAKIlZRV6zxNFeSAGRBWnllDWCbHR+T9oaHRFV8rtSlmyiqy916FC+
NDqRR5m2U0TDS2TAJSXM4xIxlT12SDuNhxSQykkMYziNiLUCK8Fp2XSHjI4n0wKGhcuGiQtTrkHH
0NGimNBTsjyU6lBIgYUpEEZPJo3fedJWTmbgMIgAJ7UVy4ZEq9PLU8inI9jUyZAPskbJUU63JCIr
1soDJy+6dwm2sN2xsUG16o6qQGKJtGKhte4wRzTYuj54DVXdrpkbO2Mq+oXVti7QSAnp0XgqYzQL
gkZzMl5KeB76n3zgAu0x3ZExNbzqXUq9MN6yTECqifPDjks0PK1FVTISHX2wCFvz5Uq49MTUuPzr
1ItkCr9cMzaTgmJPlgOqu0Xbck81GNjINASGliqBzZmVcLMdjS7bpZq2nSd930QZcdC54alqINBH
ob0BAXS4Tv13qdD7HzF4c+ce6VYpx7pXzZ2ERtK1VBKHZUKmGOA8dECSbFQ3pzFpzsZUbiRasfY4
IRioBUYZ9ZcW0ApM0E0uuP7g4soqBHbpi3H+Tw6wxR+zQLB700jW+cytsdqtKACeVPvw3InhRYmF
U7BCHwMLW5k612zxxoq94IT92BRBiYfJucrUr7i1EnCVwwNgseOCCTuVm/USVXIXQ3SCAx1ic5gK
u0J+CgBELYPBLwagPM3ZiRBSwy6S7pKVylMPLpH4QwGAhqxg0hCR2BnKOm+NnFAUjoHCzgTHYCzq
taPH7NtEcLdaTsoyztugey7bkH5siNzASmApAAtTZYXJeU5ntAjlfd960dhY34Io3/WFjpSehKBy
tWHZ0FDdBkO+DQzqDrCls22QjLQPmYFX6H3YkEFlLgw2v1NvOhGgikXe1cFDhkyza+qvRlBl8orT
cS2ZLhYkPUR9PIRwZvdRkmm+LrVnvJPSNk6gvaXrALbUjf0YtX89a0iu88axWNcNQdhzoVARUuu4
mknv8/fhN3J+xudNdDXgXvv3i50VE6yucKm3rJn7Pox7X6FhtUsUGX1gL51oyGhA6fMWTaEYubRm
oMzHaw7d+qCEIXKaf4ow4bivWblkkdCFodjAnoUpad7QTkZvuAzbMc9nQKEoNNEn87A+Gzs2Nea8
yypuYJke7frykkt1nHht2hyC0aIU+X31SLKQNaroKYoSgRo9eRPgG+LP3zfzTz2lPGG4/a9fYxdK
JlIlb8mMkPdDzgxwtIzAHRs0PnJE34c2tLwvdPmvh6igbGWy8qKs4tVJ0+h15aU1O79PjV/lZ71G
aJqr6JPpvOkXsvZQxyKS0FbVDkMZJ/hz+AOZFdZ7JtfBKh9WHdID2/3vQ89V442y+PH3l2TN3LPL
rQDq9bTU/v5GNSt//dTv15I5l9y5Y2n/+xsjZFRXqdnMQWzY0QFsN5SS5f7vB6uBjcu744tx3Hk1
AX+kjnIVmK0FqlnuCUJmjl+0aHm6UAYBktc3IwtyFD7shweBuyk8I7b8wFmNQlz9jjaBeIsngTh3
xSFX3KZrnKzPTdLy8Lah6occjZeAYiWxBIGFB5wldwJgnNz4QUyK1yxoTlgfMKxzL4WJtMjcT8f4
wUjCxQauS+UspwGAG/1ngZPOuH/YURNoD/0cb5rOzL2KrpQw3RANdgS/EYMH9tsOVRPEJUmZEnmH
mP7y+4yOc6OuhjhOSoxkylcsc2OZNDoQ6Zw8SUFWPQgVGhTJiDzW6P0cTutNIMQUII+yVwb9WcVu
cRBJSpNKoJ2IhPzFrJF7TkqyJZmNu6oR7hfF0nFw9KWDKk+mDUNeGgkUW5xk/R4FzBtcgrs4tQQy
0Q/Sy30/5hfqRIwVWmXswDJSLhGmxSKpMA/aCEnPA25PWw4/qX0ziF04qlCIIk3CK1Koo9sU1Xct
l4+teApVeYs30GuUeUMA/EXPtWcQ8dAAGuUnF/RbQ1Gd1Qz7sznbkVVF61MNHDVLjooi39MaNATq
ThjkO3xfDcMTXALhMD0hgt8n6dMAHgsG/PgY9OrVaipcDslJRMBU1eUzzXjq/QKjBqjK+6yy4i4Y
UAYm2lFundeXrUyJUQlSMmQSJBvFyTd5Oij6mKCL+vwa1KKXB2BYBTG/aarxgnF45Nv47yPxtehZ
Wcul+R4b5bXjL9RwxNldz6LTy+1bNNPDLuVb0z2UAB5sGpUGrsj2Zf3roMZb5jHVASdZS/dhDOHZ
Eticrz5uWrv7kf1EN5yS0KRyI6JP1J4qEkTKhcsjIwJ5E1Tive6mDcBHqsS4/27Hju0VdS4dcO6V
8q4SVZj+3ZOcTAFxljmuhczcgV7fxFiyWBu5y9d5A9gh/0lVBv+Ih0sXN1gSl+TBkI4XUFXAimoW
W5Hmp0q2vvRQWw5tRQ9K6tdIjLntHoVZHyEE1ez7CA/phKih44Aqhza9KRgk1wCQ39ZRrJ8Lupil
tmAtYZaRlUXhYSlYEzn4Ewome+tHx6BI+aiJpRgU4f2Ul1SpMmxQ2+i1VwF6TNjpN6kH0qqX6lFm
BJcMnUC4ET3vQKLhG9TgLcH9rsejKUnQaiK0GkLZHqXZfBka8YO1UnGLUnkbSnQfKojMosaRmw3z
VwokwxYyIjGacNON2ci3myfIvDQQQL/kkvIYFhXkzbFGMUdfGC+Z9iDRrNvqRinusy75nAuTWUh7
ifX2j5HSCF1ItQD9hHpaQ1AVWwu4bQYRgJUKfGqwGiLlfalQA5ekYdSq9bCADAp65XvM8Za1AT3X
Ep5u1aHkUHmyfiuOscSnafstw3YvTfVZj7lIg3jgciyfG0MihmAYfS0dRq9B3JHVzxRZAKmY3Tth
ppJaAOtnZwWh0yLgsPNce2KirnKS0vy1RoPKDReKYdSeksACj9uBrTP2+/pN7BdsuDmqtiTmkJjN
AczniyhoJzXOM5c2QhItLy2RjrI6PnawOeNO55VlE+pU3CM2B8I06NFTEmm1j8Nk3aYyvMNisgnD
mb2xULNwJuvenWqLuL+5RcgUr9nI5pZu9qsQKWDQTW7mh9SQHppGf6/ZgrVaAQOBPC5Urld0mp/4
M8m7014Lpf+Ry+VS1WdDLr1ZpQ04EYBA16n/STQSX4s6eF1P+CZavD62PEENd4oq7Ke2pDnRq5c0
JfRjTj7aIYQsXfq8NZKidHpx1iie54BODJsF2dXm6U7cauMkqXDN0+yhGj4F4jVtE+/DopF8i1TJ
0ZtQsVWJ4aFmekpLwBueDE8G1mPX2AMD1G+pPp/oU11IhDwrWXcpkEMWBRS9THn8fd0ZiR4WrTSi
2sv8xiivUSvi9EKVQF5BY6tizNmpgwRgg8SOKEVmq2Z3JKPWqjwjFqaYf8ik2WC1i7jzrDUifEVu
L7WX9NcWeqM9iAYZzw2shCK46lLqKvPYbHL1w6KPa+ua9lWxbo2gBtumvid1smlBuGuFcMLGuo8j
VsXJOpt0k5RujYztIlYwVfloiaoUgLx0+E/N7FMsMbQwO3sq0D5AgnTFwsDFXjJ1b8Qti+vqD6TD
OonbZWzeaeNSLJoJZWS3KVhohaL+SML8ipjiEYiLA1lx2XYk4bhDbiwee5AH0AZ7mJ5PRBi8VIQs
6Tl/AHvLXTwDJEbs+k7UMfgdOu8VUoqKMYy9Ar3Zk3tMXwFJ6B7jwA+xp2XcZ9U9Gab9EF9FrfsS
Q/Y4ZC11Y7vJuE640W5gYj2K3AykiJGNOkMfok0sLfQlzUoi9Uxi2t6gAE1mZmJVIm8aEVbjXMpH
M449mGOv9SKu06sAvH/nYh3wemNGC6wxSxE1x6irt6QfXtq0E0lojR8VTAh2l8SXsSu+TZMOUqr2
r2ZWe23Xftaz+o4597nI2Bb08b3WhzfVSFN7KKYLew0yzgwUKUYdT042ph9Rp/gW0wmbdimsyeZT
43gSzgxug4H+RHCLmUnp1pwxAgrdJSnFh2pyZRG4ELM+5TELJFS2NWol6jaImFxKpeLGBke06qfJ
K8aYM0EDeJTH1SsNfRdhksjAq2MuKaUfXY0iIOBGwVhM8fWuPoo582KVDwY5QRIx4WV+K5O5Kug+
JhnogOx8COxRcQ8aBzqvZ00gHcYA2TCpH0T9qnzUT+YsfdA0yxxpHDaChaZByYuv9foOyrB22k6H
VJlDQ5WJYp5U/UkVjd2A4Z4LiSncqJCoSwigbTZ6jlzZIGKTIMzQIFih7VMKUFn4KiF0O5rwXLBq
ii3cOJ1gEltr1BekASho9cYD8TqTeY7ie93uG923rNOf6kKhsS1BWm/NoA8CNio1S+ZS7KW0+xJU
3kVLlFnbhM4ikPtmkciSFJ6OkAckGKHQBsi+lJ/bgnuU4nsqo9uG3qRRWJ3FNIkPPZMSBTBmCYt0
WMrVRxo8WbH+KkbMBcJgOs5p8NyJw0FvzdSTanKyexBnSVH9zHXBkiEvlyJZNgT+AETJwZpSDtFV
YBQCpgUOT4KqyfhYEXZ2amiuMSUSjSQYhum0LXLCOZnwO1IZ6k5EGwQrkjISKKa91Es87jBO0KXD
zY+B/aWWl8eeTeQmAFJrW3J6YQuERmE2XhHeECnYWPAmosYJRIwppcKMu589CcIX2VSnmebq0ONk
nkT9nWjXDNcV6woHV/ULIbrW6KI9KYDkPia+XoaPZdS+yrDEPOIEFldAmNTi7pFNI0T7iWif6Qkh
fh3xDHQMDCauDIMQ3FJVlK12koIB/qE53TkVcBPVZ1kbxx2yn4tgJPdRRDKOfCd04oIbWQ3LIZnW
sCZlxmc/rUDWgr+cJWpXoB2CUx47bZtxqXCtkICKfx2vLIIp3erBwBb1tgp3xCrE+M6LvVhj8h5G
xqVSp470CfSzRaSNX2rxMaNvtWHmLG4GKb1qlfIJ2SB5ELWdlZ4aiuwLidyHKQIEw8isE8lrCzu8
7BM3rBxejq2FJtjaahntStSwFSdopejmVX3OPjLC0WBN94620CgX164cH+pB1h1m+M9dW6Jt1l4x
xOid0bpCG2O/leNrHmO5VGjTNcws55bAhSC9mNg2FnoiRLqMbBBR/fbZ6GeL8IfoSEZK8aizLE9r
nvFA8lv/R7Zy3c2CeaMmIiaH9yzVf0RyJcdCLg5KgXIGMvHDgh/Ps0KZ+EAROzXOOXnJnlWN07qw
KiYY6AmW1gV/WPgCOFy/r8Aht91pkCbC6GcCWCIcEEEkxR79aBP6CT7uRRFZE+cCYwL3EI4ae5tk
1/bzOg+MIMwTn1liBphUc1sWxsacnmnP0CPUBcM3u+GzkBnL5FVww7b9Cun0mXbEvS9gPqCFAWyb
66eJSEb0vN9SQ0c269nSNExt8PCtGXawwiySWyux3+CSGG1pDDWXeyinadaeEx2UVwRU0TXSwe8K
QlYsevWhmXwsGVVbn7+OJLpLQf/eRuS4dsjqxQrMKc6qIwPx40ymlQuvSb8wmzWU4kcna85JA6Ye
fT+R3U35GS75tl2MRzPGt5IvAyxFbtm4gOVHLVTZaNHq1BQ/auPNMK6upEn6JHwA3HImuXmYbLn3
hZtSuveWCjRNZrOXZnnhKwJ85Sw/JxqwhUIZLlYh3wYgkSRXrrkvWK1pYXf9KzHZQdXkxww7B7c9
5uVIlvAwQBwJguUBFD5lrgxToJDV/Wp4SWPd66yFXnpLBJApCfT94AYkx2byMOTf47i3oxyKW0Vq
gIuHenLXlMe++FNjlfKsnmhOM9Y/ibqp7DRP9DUh6BqpYrebRhTL7ay/4lEt5Wib1kyTaDH2ZMGC
dyfvIOkouYrKjwJK2nSExVYfI1mPN6ZJNvJSzK5W3+OgrTf4B2+6LKT7mOuXDV+WeJ1cqW4/RS1x
DuQ9oZKB89YxWSu2ktKNDvOtG1YqvCjho9bQWZeC+EM35Xg3yMNji8UBP1FPFtKUA/eMp9ldVG1j
FYNxFTQyQnURkK8yehHtFeSUhdOXTe/Ek4pcMdsyzCGeB5jtVhO2cjX0F/i8DBATSMvKwAw3rDxF
nL5/1cf/K9T+b4Takkpn5fej+ifhfyXj/xdu/e77Iyr/XaD910/8JdCWJOkfoqrwP0lVRF1XpX8J
tCXJ+AfGXElbZdamAT7+/8mzrX+IomiJhgliHs+SZP1Lnq1K/7AszdJFWdGYQxqi8j+RZxuSjNL7
3yH2mHdEReR9WaYiqZJiinz/6+MaF2H7f/+P9B94qeueHZR+kuZk2KYMlMYoDgFrcFuxqzhj3JJF
4Hx+H6q4G3w9jCC4Ge0+k2KaVL9Pfx8YRMAuSUA996tP/fdhEaIWFj4Pv/9ZTgnN2iKL/GxEV6Q0
Am7r9aHH4riP14byv32NmOwNldqhSEP4MsQy1yRf8PD7TG4nvqg2JjmuRsAeZmqqfZWw3jBg5mmw
imjHwSCwuHxZar2xI6EB+Ll6dgzN3JLjdQ5UcMpWV58ma4RQTAvKNk3MT60BKInoUDzxOiIiypr8
GLVrgvEEAcfCvK10Pa6WQhdtKK67dk4/rULHGgvOdB/RFwM/FQ17YZAkv5bbs4Bwa4/at9+r9F+Y
b9fVlcjPwRcM3lOYmExerZ3BfDqGfbhT5IVqq0W2rWlmtZ/YWcLbX5+2TctTOYPHq9C2TjEXbX/f
p1DRKfx9RgKLsQOcXGfhgoSTB2mpI2Zo8ePE0GgbN/M2BLGwT5kSrRiNes1wX2FTNNgHX9LJKvpI
4vQQgQgVu9bYreqeKhirXRiONp/PtCPf55bncU22LDR3Ur6ZfdDvlkZFJXpvROKxkhv+fgg12sp/
/+dM3uHeLcbkMplS7xPqUu5/H8S13//7zFgBDb/PZFPWUQVANlq77b/v/PeBkQnkiPVBWHSq7JwJ
XTKwSft9P12SMLhON7KwzW4Lm1gb2KABPyZMnPqiPEity4SrvsvazUid6ZtoeUBouAPKDqaXTz90
EHzJHejt+cEmcgQUezDfPzqiA4VbLSM96a88s/qNpTj58wDVUXbbVR7wiNDdHls/0A+tcUilY80p
/5r+kVyYOS/lMYoRTXoKSNeUUsYtccO2y6MygUn7LjXfhFvGhqFJe/KR7QoIdbePBhtV+GEaHZpL
WJZwM23nYbd8iveIKfziqHQWrhChjMFm31rgRjcOJBEAzYJRZsmAJt0lfTBUElddNs4qVcpPcgbC
wdYFNUYN247NDj2/W3FDKKs/6z1i0PVjY3+lYVdWaVm7sbrPxk3CZGuBh2tt2c5nVNmMMZE/GBgr
TpX1WX3nHqKn4RGlw0V/FizbYtLz0N2GgawDG/A0cQv9Rq0dkqtTdjcrdNGOD+WFlMz2yterN2j3
3ke6S+zqQFjh5NAGq94Al0HyyvCXM5SgtqUtSnIQXBtqPlvdt4jYh80cn4HqFngdfnrdHpuvJGdU
Aw2IqfGurJ3lS2Tr1LHHtfl0O0JYyVywHPEDgTiN3BpdyYlQIJJpKK0ZB6FA7q/KdCjO8l15yUGt
aKwhyGPsJHTbiwJYM3SqW7CngKOOLDyFOj/0da7Na2Vukf1jrIhR0OYQe7zsphODa3cvxadxL54t
L3tMCCMePaNnCvzGXMzYQk8UOIq0oIINDnmC+UxWpOHLkB3iRMwNRcTs0OGq3XxtQ7jmk/IgvDLD
5I/htFU/1J/pae3JH/Q9uZDAgpyBDDfZHWQ3+y5bn8lJEmySr7ymmUJbz82PssJKsVWfgewj1EMc
cEnL2/BQP09n+R0uU4Oghkaew8k2PJgVvAQbF2wGG9TBY221HieUlvkyxKy1YXboVkmME743By/e
iQAtn6D7xRwJByFpT3oDJAavu9BJXv4QjAlB3pZ9s/UYJO/1P9YXjs9D+6N+k/X6EX9bF9adufX0
W+jRCyV3IV/uAXzQwZZH9tmH6tzCBOwc6QVHRu1Ye8gMYJF0y1Yfi22wGx7nAl+iQ9EyLzZhpR94
Dspsa3I+5H5FIvl33fojbGj3eziCdBuOICj1F/WBzBZ4SMPRcoEA5S7JF6lr4E1+pXhKPEIzKwfm
LZERbvNUH7sFUy1rBoqerfmnWPz5WSSXEuN699oqb6wdwcxu2p70bxU4EporUoaZY+Os38kf8+Iw
e+OS4pbLr5vIZ1+85o0tK4DZ7y7c6KTR2oDirhJy9tZrP6Ar+tJn+YNmDh6WSfSdz3x/YImi3fk6
37WHcJWF2uMm9NTdiKMcnLWj3eO3pXZGv9ywWo7vQ+Ivu+qcdFt6Dk2w4VhGrRsEJ1HcVU/BXgo2
RbfNzsIXzSSO7yh4HHquveJpilxeELUprzM99M/BspsasG3AHlxL8E3+jtIWaZlDuZ0OWu/I6bbg
Rse6I+2zp4STEpCj4KGgS+0I2HzjRSWZ7pBMt4z19AuX9yU/Jp8EVVpf4bUL9hp5Uiwgyo9JMAKF
ZEQ/dXotB5qdx1TaWDfoXpPg82sYzsAyx0xmCO/tTKrj5JftQ/NFSNZrcLRQ5M1nOs1D6IbPo7jJ
y2dNpzBqtvRqU9Uv800nPc+rEujSTo+G+Ico9B4SJUUIq23uBSoRJV6e/eQJ4mdiWG35Mr1W6Jaw
iTDSvy23YHiX25+VJc3VS66HbPgKl1BlZy2NlbVjm5/5HWpo2SIyJvjN+HSRiCZU/XjXGIsiE+HI
UFm/RyA4SKshSIY4kT/Zjv8BJvSDyeMPY/2npeDr++grxFpuPwHFu4TZa8pE5lTwdpGYH8edE7w2
e/pNMbe+g1j7oOjJQ5zCr0FH3eek+a6A1ND7YGrlfLuIPs15KTqXzUGI0YQhKNvw9oB+tbMb5zup
PKKvWKCB2wCQmf3iC7bveM8n7NIsY67aXox0QoV6SN+svbJPrvph3qon5XF5DO7mnjMae9hBeDXW
iTMnN+g1oo1eeQswOwgeE2I3WlPfT1WbuZReUrAlE4cSVIa5qDEqd4Jr5o1PpY9lxre4PZCj7ccA
2gC5dqd0ItfiCI1lPoAP85+Zf3MEtW8p+lIjP5C308r1skuyphva6my/RsJzRXuJD/qVRlpMY0J0
apjrgFML+hNsIsESO6A6CMCuaboC3as3Y/K0lH6vHaVhO6iumR31wOHfy5UXZhcSHtCZpwLhHnZ1
ZSG6r78Kt/9jxBSC3a1t7dD2k1p/F86IlSWy97j10rZBHZPbyU+cXmSqa4RNE/7sTQfrHSUTrH+y
R3o31TdgaeFq1IwJEBOlzyg/ZZm5OmF6dvxFe/1oveUI4y58dW42wSE6TERJsdNwzJe6cnlLVxlz
sz0/TBvzU30hcOAhu86tC3aidro/guE2J0JnSJrZdL07bGSXWtMr3ruLsBkuixeeBWnf79rH8aC8
1duLzgztp3mfTqB+zEdG8Px/dFC3xUbHG9Uzwz/mbvoqYn5Ar+iIgOcPfEYQM2ZY1uhSbmRTttBf
2a5a1Ao7oIFD+qyc4brQbaXoLlJ3BOyxET+tN/Glhz7NWO1O3NVwyf2M1KvbfGCvxLsgsJqaf9Pr
G9rP2R5/NAHpF/WQXeaX8aW58/nzYnF/qEh7spsTNw5UTk65a5/GJ0ThnLGVS7ZfR5xDdir2xrN0
X36iyVPibV4cgYbtKQMwi3VcgzRivvozJkV06dxaaUlzDrnoYdKA7MxtdO134U14Mr45cTDB3cXu
BQuR9iyRvgqHt3MoInQRYeeN7HGSe4cP1LDSM4Ev4N/qbtsMV+gDWrlhiFsfDMUH+Z2mPhlaD43D
SYovcaZhWbwnl47Oe+C3vZdte9Eve09Mr7Rc+mGjI23K/TGHH+IrH3QPS8WWPry2fiy/uU9bmCBz
X3kmMzralN9Azjbdqe/I7Hbk4E5VVT92d/Ezp+H9aqKW8tPCh80J36ltj/DJSerOR3a35+HaXBv5
KMXOcFXKjZXu0rd4tOFJmYf6PMsOAZP1Lf3ij68Vb3zkBRjpolmw4j0dWzyAZMeQjMHPGydZdIV4
35t2+4iKg39aosOStsVV7XaZAb4EVi7IRjt5n1snOKWPwQvvqJ9ROcdOET4O5WYoXJjqlE3WH43t
+Rp/4VRMEsdNE9+M6nPKt/13Xfjl+JrBGVPcHi+Xz25Cehx3fOY5Omt8vTAsgG6x54xIwbEbZVFd
yjIA+Sv1AiEsSqZ+B+XO3P8+GFFh7Ve0u2k274GSDfshsuB59f1fz36/9vsQqnwXWzY7DORReFSg
i1ckhShdkLhNK6OAUWh4kk6BqCn6VVitz0YJUdPv13JB4H0l63cytYVumQ2HCYsvCRHrP5w0rB/b
/+9Pq7S3XU0f2UdqWyNh9J0Kr3UTDp5csFMk1LNyhV9FyvqCskl5DFPlxBS63aAw3BcD2SPqMrtt
UDR7q6i57f8+VSpK/JkIekc+6yy3KIjKl/Cn/IllyB+OeKREa1kenRi3brPRmGiGDpCs2LDRI068
KlcyRjgUiD8EmhyaraLuBmO/Dow/kdabD1Q8SWcDWKKSUG3xTeNO4cCLRjTcIh+kh71PjwOD+QmX
HURUDHeuqp/642AbjnzTb8pxxj6VHATc0szTRDAdXv5TvMxnwevYi1q5zWuw/3yB1xQ8oBg89m/y
GwUS6otNfkrANtioLbe6bV3myO199Y0JyDtVZzh64EGixWX8m5vArW2kdcNLjZPjjRnoWXrXb90n
tqvwp0Okyxz6rdwYo4/GimNP2zLTPDq28s/wnZwpUqvsqn2ijb3AWYXxmkZXpBtUb5+FX+zYeDDo
qx66B6jfWIzbPwJs5td0O/9EvvSOR298My7QSvjoTHs+Jd9siqn0Rt0J3tqf8r0O4cw6CREWxkY6
8OHB3Kfe4cdCeh8QNJCjPzc3EumYMkSVCxZCewA9yv3v0m44Ih374SME2JldbORzuHFIzyQ32cVW
u3T78DjCrj3NEq0iFI823FgELuL3iBwswUrNlr1LttOBVwO5RESVhT4AOSllkmIvVxyWr4FfBcT8
up1MtgZTy8xJcPr74QNnZQUi4JNxJDXV8IJbQ0Qc9CJ4X5MzsY7FD8GT4cD73Om7heTiY+A3s4eB
ba9s0eUyV+o33afMIfjmt9YKvjyn2BK3gyPoE96zcOsiL+fnt3zhKlxr2DlHtQLFw/39Sv2sHOij
SLieqAlJSVFtGvEalrLRSxC2AG+3jauITh8lM4zL72qbvTQBFT57KiSRNmAt5sP1vVRtyVX34UH1
wgvgQwbh46a+0oKvYp/TyMS1hLF2dJQNiTYsttZR3CFinrb9PXnUStd4qffwzeAsP5bv2KrRIZXu
/G04yiUYPCNxwjvi7HB0OC7QDT4nUtY5yi/zSGmpx578jZOmoqISHCp8/g48WDlb6pu8a7bTC0eD
zrhfPQY0hN5k1U7vJALlR6qXft0EbuN3tcLcDDiINbj0BWUnXdmcX6rcIxePw16VLgKRmpRtBgGr
oKxIt6pEv8vGnj/hNFSvPe0nbpy5Q8NMkC498J/bmh/wYRwpB3LzDw1xRThqQGGp3b/Y/FGe6ptq
tzbLyElfcVaeRoUCnZ2OAT0CuMzP4h9Cw4YH6kjEg+P78hAMHyAZI5rr3Cda3sQG+W/JtpRbaev3
H9pnvkWivND0oDuJfQ4hbngrCPR48cXnaVeRDbAh60nET8ucR8Se7yB7mbjG6YO9FG+I1dCwMzJC
z0bG0PQpQVA8wP9Z+y2IZN7Xs+jd/KGLQMTijRMDGQCXIQ0gDnh/oSsgvFJ8a5+cJBHpg1ifnPqd
qaj22c6XHOBg4iM9SV4JuBXt6A0bsp6iS2GvdhjO7UmQ2VO5wwsS1wTB3on3RXNixzhJd+lyJefx
newtWhlYUuljzdoLsTICwunaE3+yxmvfZ7KW+NDGI1EeC7dvZJdwCf609L8yHwB9/o7ImFlQvhFo
+4TxfjxaFNOG234Gpk+qgXrE9pA/o9DZJI9GZyc4Ll7yd+s6a6c89cbelSQnyy5Zim/FLl7C0oHK
NjSbcDy209pmWQlLyWkKuPfSHAofAsGXb+gucOxdSxY9CgeaDvQJkAbUD8vLcC73wza4zW7H4YTA
fKGt5Uydx9FtvtMLF0mo3EgAxl28KADCfJTHebS3YOLoNvGld9mjeqGTtkX8NN/zC2S7+liNz3S9
uBMF2plhHRc2t5zm0/AgFVBXHZQXrt1OtOdj9aif53Np2eh4MH8UeGyxzdv6ngALl7Np/XUXQPwc
x3rczfd1pWAcdOPIc8kJL4COzMsKRmeFNbkYP7lrtARgIPRUmO71rLyH8p4ex7PxzjjKcojTFH8m
dcugrU8Pwmevuanii9F2jvagI0w6obE/GVgRCPk5B+xiED9i/Rl2pfDz+3lzYFRPvAwsAuabK4pO
1G2QumnYJuxgUz22la/BzMC0x8DTAKq/j8ptXjIu9JDJ6mrr1jOE1A0tLPOHWy22JcTdQsZw8MAd
ilWUEwsmoCFRatrd03iVfzoO843LTdedfPRoidO7SwRseH6gufLo8YKqSjyYjY0XdR9WChb76AQH
ldofpFjPZW0XHxEeUSYBry0n4+v8Ph650liwGYclpNNB65COWXIXtQNI+2zX7GCgzfggOZ3KHRUq
n5UA/F32R8Nbtly1CBiTjUqMzrrQK9S3vHc+b/XWEjJeM6B8yACqH5R3osGNgng7r4Kj0Dupuakn
38wfe87G79ijPEbz5xPPhkxJl5702TOa7QzQtvUY6uG7YAW5rX8zK0vt0evkdLQ5xSL+Y6t9EkJJ
85MDHgzHqELZck5JF+w4FagquW2n68ZICJy4RD/owBuAe7aeKCSwWn6XXcjQJV0XmMWR20ZTezF1
cuDohW+dWH5tZBXPA6sWeygZyw3qFGf8kdqbhTN0oLo8iXduijQFe6qk7/Lyn3SdV2/yWpSGf5El
93KLbUwLgRAIyY2V6t67f/085szMGY1mpKOjBAgfuOy91npbE2wLL0ZsfuKkKG/qNTgHV/VHo/w/
9vses+I3ZKYkMK1g5ZG0yOzXkb7jU7Bv4PwWW+LDuEfh/XLhwSSpVrjCiVcU2EgNIRe1b8MvtRfU
9RZwyG6Z+ryogV0/S19T7zKYnL8wbWHTKc7tq0beww1Pa5g3geOfGxaSZRyd0C0W27h01sNLc9V3
2WfyIroQEonJCXEDX9WPgX43bKU3suL+rHoTzLa0Dm1gnXwrjN9lsWk8HBk/WX7hZS7k8BWZWuKF
A+t3y73b/FKL9yQl08VBTiqfhE+29GSHkfrOfCrvEjFDf8hiYIHP5hXjklWsQNj2mNgknEPb3+GY
lvOQugxWkVtZHTOd7EjP/2Gg8MES9FcmjKJ0KuxeroMb3DLuAAq8gY2PRNsN6QHZPkdn8ReyAlsr
DEvggzAjpVKDtAS9ZTce5D9WXREfgtkWngMA6lV7yX9UFwedvHZGroQVwXDnlqTpX9gMrOA6mkDm
QEjWAT+GX0w2d/Gpegk2XK3ffEhYCU17YFhaknLVrKqdv1Up3TxMlWXa9g/zVh1Vd9xHXrrOMQiF
pyxzeTLU6f7Ylq3Uxvv9SumFDp6mZJcepGdtxioF/0JepDgU5y+sUbWykaV1CkBGKqu2lBm+tA/M
AzzsMFq3pC0WB1q7/sv64uZE89W/cbHIP3LrcPxWpJTd/B0W0Vz91/FtQni8Ch0O389H+jof6ktz
ZVGMmZ8wv3mNKBNceau+z1/W29x40zXBNOSDfUlTn+EuhdM3Gw3lv39QPkibD/W9+U11IoTYUeFZ
ug1fCHyMXrVzyUDnkhAxhK0el9tBfkXxkb71m+43pe/Zpc/JE8Gr94Wcuk1RMBzyvWq4OMXS7kFz
x38IuhJ3E1xx13oKTmhRws3oEtabU4FrbnyT16QqrXDKcJUNZJGTtR8348twlzzzULMk0SxhBb1U
DgTjUcXDll1zNqCOyxRSLtUFWjrpi4iu/sIa2Szrxir9kuA69piQrgKB9omZswmDgm6MlY9qsnTr
iuS8lUqO9AGqgseYYECH6NBMi63LUF8xHbJETSa8nY0/7rTGFpBU08xEFro2L123yvcm6bg5MWc4
N+HIg6OpIz/PtrnpjN2kXEsW1oRZFNMGJA/YCWxSyaVAJKT8W9rVu/ZjeO2btTY48n20dYeTTsXc
EVRGc/hM10dh+kL8hPSBEeK2uNLx7QEEtjQWBsYNK+spPZKJloo2c76ZewQtzju2LQGLfrAhkptr
R/j0N8N9/BP5esVKeKruQrvuvtsbZA5r2KRnRCQIRjCS0G7mXkRVjMzZVd+EXS154ct4G2pXa9eM
LoqfmAqJT8U0n5TIUty0CrSXNWkkKFsZxDMfKrDnJlQZtx6yb4Dx4J2OtnyAP4q1qjF+aKGNlpYd
+jJBoHEhLl2qe8BECQiKYhx7VUw78BJpX9Tko+cbRdvhHg0XjXzcCeoq80JHPjBJ/940AjOv9uWR
sbSySaIDv1jY2wiFGJGzjGwQ+gs/EP3+lBughx+4GZJ3IDYEZSdlxsjAabgs7KCzK/OK0rNs1ti5
hrTBkDdjkkb4PGzQjuCpmyGxRYK5cyx6bSaK3+VKsoM7KQbEHM9MpuXl+EdEd8L6fpHI/vWpNCCA
03bS4mFHc2yRenHDnMzvod7wYvqCRTOXuskTqzbW56AZwc+0xvR1DbZ4qo4450KDc+V1ucu4eSiV
2UiCJ80t18Vnd9O+2kOMu1XmBJ9YHxHfyvKb/BXTKvtr302YSgE5vrQPza7Zkw2Oi++f8kqA7Wuz
G+yehn/6UP8Q3wN2zNGCjYZ2F26QdnGn9dvkxRdO5JtC5gXjnP1dLZ7mGccx6Lm78e4vaU4rAEm0
LSzWcecJ/s5MdmhfNBXH9xUgHQoJPAWkeQ2wGS171lX6wkM5NzeS5QFaKoFHau+A+bPpzc0dBUQ1
A7rZwET1auw8HPLkpY4AE8WaurPhBFUvKkU5IR5gdHd8zUBNiZUuRqcRcC5f4d1rflIc+0d9wkRm
pW2HHQUBeCGNn4PRnPCdv2fM1gSH1TK3zprmRelN29QXCc8bkwJmFX+TnLlsWQ4BKJ/o+eHsp6KT
gAanzwAcA4w+BfRzQ+NCvir34jFeQ4wWn4IPmXWM6t6V8Y3ecPaogJNztIRsL59gNlfZmSww5p+Q
nLM125nbPYXPsfbUYKvv1myIBmmcduCxZB/5ulTG8Z1qOSsPOcmec7GhRrM+jWum2Pkt+UG5yaWO
7t62XPOdSYABm5nWizETCqtDcAQ+bV/JxjVJS7K8/pUeHkDReq9hdjIwid+q5MgtPRR8A1f4Hb7N
dzY5WXOWDalHhrDLPsjlYvtmh4MPyeLaX0gS+s3OFSXO1vguUBG7SbieZNJLDy3NgafdiZCy6ARd
jMqkZA3WP04kHrltjfRnzUW7rNWcfMreVweVC2gyeBle09Kq/WYDxWvjZ7oWpksIMWVa8ZQljngb
3PFZYDmSQabwAourgYQmN4bdrDgFfRh3Gte1sAqvpG9dEnMlSi52rWa+CT9SVMyn8oqO2xA2gAsg
DlLMzI7Y7a0Un6bhhkp7UekgPw8oNvgo6+4rYc7j6Yx3HGBBrnXVbZ6mp3wL2XPD6IhrgcoOT7Ur
c9kpcjCVSy64IrCWPss7tkf1hpvLunkj4K4UNgW54lcZ5+2Yue0hYmicMJYiUJha7BLc5oukrDrl
IzLXOOW0wBBAWRuTOXnmGq0da3YkFAtSZeA1EK5nEq8gpIQf+lF3m13CkYrt+h5BNoiv1fJZo88x
tX3b5z9lM+HMPJ0AzAGMhm6tGw4jS8oNOOuuegA8JTvW9l1grHsHTHmVTsI2e65e0xc2dasGM8Dr
zVN+AIwwQIvIu9sCOJBuuUkuovoc74ZnvSXX2E5//TfxbaL3pfDeVu+5F+9kZ3aZ6iifDLsRp0PD
2iFx7iRb3tcfueu7wra9Rhe+jorXoAvKoWxDXEQcRm587/ApeB6fcg9rDvCUeEHoCKPhoqG2S1/r
V27N8ZWLjAVPrtbaRbkjhBBwXFjhSNmiCjr0xbvICOOmM4xpkS67+POmI5gspHL8lFblb67ssc80
mQmBlbFFc+wpd2CgTnhT2GkL5rKGpaixvOCmmSDO2cXm1kCjRjaDse1KTHXdTvXmESyD4AUkfWs9
4epfIWICfxhlz+zsNHet5C1FZ9IauOIcpSc2lnraAX1x9IwHHhdDtA2gtoNHr5T3+je6ZF9jbue/
AMJn3p4rZjkJO3xHDOJPaJTemn39W4tcImzpK+MQX0t1Zb6YqLxbR+kfyBKjrWoFBIjxaM/U75Wz
w3dE5DJThr3Je1ymnvRnaEK2uDdfwA7H2jV+sJV2fOYQtW0AFKKLiPf6vv9ExCZxD67iP3CObXus
xxW6QMLRB0w4uqOkIOjCFNTNz8EdSUHBZNd4MjxMvC8YVXH7QQ6dO0fpHMqNDMyupZtdTV/RG02F
n3l16MCEaABP3G6ncZ9C6fnCryyww3N5TbMVmQVbVgdxrcQI8A5WgU8w8r+V5HIbVE4Frf5VPQW/
0ssE3vxtpjZS2TV/+iswvcVFE5fPN/69fs13Z2b11LyJG+UKpCg4xUV411/GdxjE0lbWvNaWvxtK
lB9yu24M7rSrEGyJ0PDAFq/G5LFkNJd6FxKE9BZcWBR0cSGiaaROd0uTcjSfhg04Q6nbFvpXycZ2
8SR5w3dyagHfhFMnostflVflXQXkiS6p6pRX82siG4/hz757BTyZq+V41p4ZraZX3qM912fxS90n
z4uEoIZT61DhwUcZb/NH7SnoAMCVGDQwF70AMiPQ8F3Yb/JddrJL+MFlF1xEhs22+QzkU+J8c/j8
pK1OmDBsRg8ngPbXGFbttWIoZOMfjdIWEFNlwbvE1/kCN4Ak3Y4VvCAIekvEFTq16svib6zDX8oB
tQ6pF9gBCyfcBbDRS4YAPX4FuIU35aa/00Vfh+dmv1TIIxsvRIAVFJIrA8t9e8ye9aPgcErjD3QW
3T5a1y/l2dpqp8SpTlhNfSkAhoi27Hgvb7STianFHZtVVosdmdPn9Dg4oIs4WIuRC++FsTxl59mR
trkX9TbOK1A6jA08PMYsDOZfFBaPcvkS3Vv70R91vi3w7c8ysg041aCUsxPuBZJSOc6063DHr+om
fdED96D9VbixM77eqAWzui3n+YdZTBjgRup1GopKlOQ2ly/EG6YOgIjGbj4r8lZ/psRMqldrJ+4z
lk+2nurAdVnu0msROcan/sVjnbRSflkiuFCk9xg6DZX9W/0kOxIVW0RF5FTyaUDxAVIzETQDn47A
rBXfUA08hc62wq1nReIll4j4Wp/hfQpAbnTU5J7Gn1TvpfKKhGpRtsueQu+OB+l3deCdIMuair0E
Ed6GCyFvvM8id0VJuVf3Pk4Ln91r9oqtPYOXfFV0yAPoXXfJpX0Sdslrt4VFpT9QfrrGF/kQTs6w
pVIvWfr4iOyYNIjhxnwDwiZfMH+S3pnr/o5UVYfglh8WiljgECbsT1vrufoMt9xaM/PUO5wQcBuy
ursVplps99DnsLF49mHEwoe71XdSirF5R3PMuj3eK9BdplO74AajQzjoZ6YC6IL9D3a61yTZmWeI
ZWdoruf2vXoTnZo6Ol2Xn6zYpHvGdq9w+SjP7CDsNPoO1pCKZwmCidmm0JQqfJfs6UyVbZwkfBMw
PqU8rs/Ta3PRTsO+9tJkG6m2QWV7qz0WmOdOXQt76zUNtvpRhEDCzsz4Y/4WCCBwIMXs45F8rBXm
JJHNmIWqd0JzYnqTZzmsBPfacMYbWHd9i28WMY+Qepn4r6wrmZkm5ZcbON3unvpPeegY1LVMjHnU
Ik8Clcdq+oss27rHrzQMLScSsSBNk1ud6mNMzUFbg83A4p9CpexmP+0nnWrUe/HR+vDx41yxJIr1
Fk/kUNwQEUk96Q/7vDzG4kb/1r8TnNo4VBzEAzpfLUFPtIru9FTdnQyXcXJ1gCvx2aDYzezkNPyI
7aa4xJv8qHBjon/6FE7sdJnynAXvFRwWhYsL1X48bMTp0A4bK3+J0vOgbPxwXQG1Upj+VuB/b9QQ
RDxSZhSMsZyK2co1+B4xxPIZc9jcPqzUiFOyYoP2pMI9L/G6+g3nNXp1tqaKcZoEWxYnI4bbTJfB
XRlegTWhtIQQ9VTsW89OP3gvYtInHmdp6V1d3xnvqM+wEfyK8m3TMAXQ9xoiNAwJe1fJgRKWBXkW
loomyNyMzTpcNuDgMm3a39EjvoI7CI9sgiRfm7cEimqwCYsDmhiN6cfiVbspUtyLFhoVK58ArA+J
z6Bps6XvaYdfGbOMeSlh6W6YWyK7Jh+avaqCKBMzNB9uY/tsbE1g035DvhauOOzTwNLrgAUHWdKE
qaajjDs8PiMcU/CCypcPnKV3yYcyimxdoBDFj6JwJDYVwAhqa3k5/JXsJs/lsM2EfT+e2+IlSp7l
7CkrN0oBkR19vjMLNwykhv6UT0Tp2hkYZAEwsRv7JyX9mvSdakIWu00m45p8Q1lCXUYtRJGgcnoZ
hlCyU3bLrhmtWSs5HTNCofFgCZ4PqQ5HFyIeegfPV2h36R2rhhP0pA49UItslvT6jYAhB3gUntPF
Z6Bum/GgjXA4bizMkb7tr/pXf3oA+92C9v+L8z9+lRRWdT2ThH+4AI/XhWawTEdq+HD8AfFaBKZm
tT94JA5tH49Nvo5jcWucej+ztqaJ1UPHYAxjJ4pggaGcPvvtLgqGjlEKPxkljPphklBU1QfU6vSK
j4ceT8pzDmGzZbT9eEyac54mVrz758+smuS5qrK8VoVXn8Vy44pj9CMNC9f+8Vi9PFElUO0f/5sa
pAePn/594vG6f/7EVDvcAISoxx9PBd56vChLTYUVb3mjx0tbnMXtKJaTHeGn9XPQb0dUuo06QVTp
8EDlw0p6ZHo1Hk1rP2i9CQ6QHLct4ew6TsS5i4q0m57qYDqPftM6gclZKzJFe9ZzHDfT8BPn5ReE
8p+y2LdrNVVV2wLeiJJpGwmxW3O/dv7zmI+KF2LBwrT37guYQRpxOq5T+HQJXh7e3DbBOosLmjwm
CBa2iFoKLXZSYtExBImWxjRokzt4oqkSHwVss7O+GLZ9RH2K4oStT2ff1LsI4Krpxk2mg2xHw2ch
FvJe9aFF4UY9mdj15eo2zjlGmtivG8kkDKplNDqcslaW9pYG+oBi4scUweJNZV0a4JOkCZv19IEq
pFmleMB4XY/6Fy8wnCopjFK8VZsIfqcG2wLXg8CdOmiNGJuyaDUMmwdx3KZFeO9jeVfATl2EJD7w
QGeVJXE32D5EOLtxQBb3j4Cwa62CeGmhHNYiSF6zGkOm6/unQJd/GxE6sx7C8G+k9TyDl5fhgAB8
Nn7iTPskCzhx8Gr10VYTrWXATBhNuC9Ea29j2BSqAbTXKxjkSILLgieIJVlKwoBzTP2chZDtIARO
6MfHPMbqGuwteinpHxrYYjV6N8CwwBnVeUCvtvz5ko4Thbeo7jFYLQiPxZXuLIlsHJqiTQcDK2Qv
z7C/EJs0w1T6a5w2uAPsZoE1cMKWzOGQu80IxV2K0tmNsu7ui2G5LbM/MYb5QDgZTdOID8ecaDu8
case0UOEHSTuPlF8xInd7dplrUnzz6hCbSEd47KCpIAnBjrnlo48MT5Cw2g92de/rHB+muSUoZQp
wTwWtfUUQa9N+EaBymxTDvWR/EIMI9PC3xDuRNHLrbY1lM7FuHXctNMMm5u4XiEDU1T04oZnyuBK
g8QckuRTWYYcmbCYxWb6Vw/YF5bmRLYZMxEzmligc+4PfwhFeBoqIE9K7YoPwuCWf2oW/MTEf3k5
tjXrRGJEhWWGixn/Wq4EbAXMaWfMCndJTDWgxvgeELsSlUzQqhaAqFZ1gaQfncVATj+1KmPUVcd3
I8JYv/XhOhvlRUxoCXoBIWbXg6qKzA0fdouxYl06fP1spUw0pLmZE5eZRmYuTP7h5HMhOX7PMEIO
TKcqA9i5Kezv/A9b4u4gJazceJM5VldRkUdZ5OECru06SprYD0bPn3HirSDdFrIKz1DMYc+nojfb
Pq40bKtpQfqRvsfu+aevmB5mHZdZPzMFD4ZQ3ZgyFP+5jg9dRKGSNVR9eZmch+AzasadpML7EiEZ
sMQGG1S69qQCQ0TJ8JORIITlSHAPCyDlwkilVSEnHv5V6BvrZPbkTs3XDRmgzMAA//uc4X89qxEN
cPKG9PimJqexBJpqwRDHZIL83HEFh0tckMAQC39ggiMEB3dS8WyoWftcyLQwyfgtGuL7OHKuCw3r
BmFKXGjZX01Bb7/zF1t2eVKeTZWRo6Decl1ir35QgCYAl1iEbJvlcHC1+mXMBPU9YdwoK2CVBrPg
IOzXKYYKA0WETGobLoVmu0v66IM0wthFRLdXmtCAFTmDWvcApGOALMGHJRJN1dmS2pXZxem+UICJ
44rKoZUU0emrokYbPz3L7eTKOhkdienT9tTKhXzvHPI7M0O8+QxKhmhed3ON/MbAqUAK5KMod/da
7q4oR92imzHxH0XaeIP5RBg04TEraUA1QPtZI61JTBi2080ZA1Y6ssb6hjr+BYE8OEWF9hUuIlFT
+1CjvogtQHLr4LNEFuZdTBhT+lkMgI9CQYqndkNKmivo6dUaF7mC3n20ZuhvRYNyeNC/Uj37nbCf
8bRxwPJSZAafuaFuyA72EpSOchY6yN+k566Aam5JBU5jKv0S5kaeLAe6NwfdOVqMrcnovqmFSMZ7
ypyC2wymXDNCFDFnJ+Aqh+lnIy7WF1bIkMf6NsVLN4BvmIsNUYTRcBO7l2lobk3xsnzEnW+EXFSh
LnjKhGdLrGhcJ+ktspRwHZJFuJMjMJo6n8h6meF4SBaTEbPlVkyLqcWeg2I6B/jodaGDAi3apL4K
9hwG/rrvtWdi5yA3ayraZTIXOiks8TRIyZDLpk0OzDOYjWeo8kyw+AyxYR7IBs1IB8TDhxmjgcde
ljQIRHiTkQ6nix0pI18q4JI3sKR2pmVM3VCIqxHn1BLbbPFkb1ZCuWSrMFzGYA8zj4nZ1+InGXet
9paKDA0y8zC3wuyqFeyJArk9zCWS08o+JvYKJaUWpG5Bjhpxxkj74oApf6n53ar3ySD06cIS8i1B
0GhhIJ4MUBYCk6mhMtXJ2qjPilQKbqhh56mMNPaxytSj0en9enbYlQHwFBoWpsxyCoYpwMWGOVJN
PUEziz9sQNQcXmDacRqZGRc7XJTAYrH0hR2qkhtYcG5qhDIJhlLEWmnxJgJol8Z0HfkQ5OtQfpNM
pssC17fbMlAr4imiSRSuVtqYjm9mgJzYtFYEjVzkPL4JVbAhL7sF6moG5vA0I2IuO12A6CVvMKRo
2Uyy2sDpRZNvmXqclFpjIy83QscAE3tgFFtt8cMRp2U3rTfd1Ib71JnffppdRoxMjlnXN/sBQ6MR
PADV+bDXFt8s3aKp7zOmUHiYH6w8+9R8H/NcERS/iE9jaBo7Ze6uE1cgFytlDdVdiccNylZGryCN
eHgbdkbtBY9rRnsD/pTp6p24Yc8SILHFeKWsifNguiymOENV0o+SaLeiriRnxHBwHAjExR7EIaaj
dHBwTp1SUr08gboQNi+zgVu1XhE6AKlBlirPrAJGhQGaHyUgOqwZKrqvlvShkSGWkB9LLAD0ekYw
BnhQZljyCxKutHx+p8WEkNBjIm6F8B2Hg3CDZxkfeooz9ay24iaYmCZlsjV7ldG7fQ3/R2xAtlUx
9caxibd+NBMrOJyqtIi8XAk9UlHYB0NY/EVcIUOKOsSKSwsk1KmLM7zU9GzTkXUMBmna4maYruq4
cBKht9ZiCUifhjEhkk+6gC5fD4BXNR0hoyj9aUP7TToPLwtO0KCnPfUdB6y8+hl++9XBGlv1Mss6
ulsJG0MkaTPFiTffwjhS1yjA540l7coIMEf1uWqlWTsMoQaYUgkrckdK9EH1NtKY0mP8h/vofCqD
DMEtlmG4tpPg1k5wa7PQnmcD3tXwNFrsEgPYT0N0ko2/yN84dDdFwfiCOJ4TRIRRJp+5glBfSZxq
Ep8VVxRqN0fti19eZWwno9qroxq8lDFOUFhONTVURVNR9bVatR+GVQ6HzLL2k0W7Ymml148fufYk
46/dIBV2BcMEApowZ4yMt1DSLi2GBtjemi2HKYZNmPkJBWTyOgXmV6T12kaZFGvd5O0LRnrBIVNZ
ynKCf7VEIACcA6oxJ7Vwtsfo8J10eJ+arrlncgSuIRbHyK80SMDjbuDOdTKdzLq25ShEGpmGQoqk
SbmImehgqPwclMz2JK8KTHFtFr1ttVROVU4slxb+GEPmo3L88hMmO34yaS7FGL4b5URcuXTMQoKI
hRaWwpoIQCjHJUO1jq6Xxd+qzqIFotKSCuWVC7M3rrB5Nyo8aBX4Xwg2tblniBFQezYoRCptuqlj
hljRjIgjjhvJtbRqX4mZWzTmeyGzDw+p4BEaJDtFnsAUahi+TZNwqpEWvIqAZkPUEOYRN3aoDPAm
h8TwNIj5yV7vZVpoGXcghf2jDclsMfKMn7A/AxZRCJaK4Kdp2D1GEVSNOiL/pf8WZ7yKhTbnm56x
Cb3KA5KyUJoCV9cQhw59BE1xCsih8Wn1ZiW5EENNTFgHVsvZKOxOS9w+JSUWF3dm4hUWpqOZOBFt
x5Zg1ZNkVMy7mnUi4ioGb2LMgIdMQAqFLhUKcza7bFr4DAxb7mTrpSkPdboOp26ZuMEV5OaB41Ti
MBIOW6WQvdCvgZWnsD0zU7gKGPSURMBtFJ8TiD8TM5Cx+0i6PMHF3CTWLRSwjhIP/gRaK2oZLEjG
jRNkaU0/448d7iTtPIgAYvF0i4NuYyUYlhihlK7JguGAcbPLxOIOb5okqHboS9BqrUUv29wQd497
uYRv9azmubXXinlTpSoW35EWeoo+nvteovOuKWZ8JWYUWplHTP5KiC8YGPtLsSxxcVKXQshp8A7v
M8fEnhE//y+z7mqmUfFeEvpTHMhPfHFCshsaNmFo0LD31dEQ449ESRKv0ThCXcbiVxCfg3nYizzC
Hu+VFmrJxPEVl/PuwydVyH+VfSt9E3XSlkOh3cftolPMiKbH5ROn6QpDwlYD6xPBXUbSfUns3Kot
wIaW1OnTuMz5GgKs6/CrG7VdPbXJ3jIbrg5TBdapA1Q+UFpN2opgUgCtMaQfBsXYhvFLkUJjCML2
G2eeP6VmOFC1ND0WuPpImoBooO3PiQmCu7T4Y3UQdtoIwFsoaC70CtXWNI31hl0AAXStwNOFj6hX
+vAUFsa6tLRhGWWg8ZYhxUVYU7r6SK6YP8v5tqvh13XqnNNtq/agwCYXMSP0OjguNcRHrVB1RFX1
38TSq1nhdMi6dOayqPFobWAfDZbmO6rvD8cmCTd9Pz/NopzscxPe3ziXe6trG3IHfLiDfuRqsX9O
asjXwizvlQXe0VQWJjVrbjqRbIIoOvrwNgeBuMMQ5NaT8uGWfWOs+FD6ivMZblRhhhWDu76baxnO
SR1CqRbu9DRxXWfCWtHQNUw3JdWRomKKY8clzKqG7SDgqif0QySbO/QduuA3qBmlWMvfc3UJ5Uhy
l1Xf4IQiMLWb6IhLHdpgJToXEDtKGYZhOVWbJiFwVBL8i1ijEJnBhfliqZS+pbqy7uet0qCtEJRo
T1l4ZmIyQ7YYvFyU/1gof0JSEm0Du2NwrgGrMWy6/UYVVjXRW2osp+TNmIWrRxYNrWm9EjfLTahz
oRqAhQM9/LPMYoM4y/ieowhOCMT3rhHpdvThHQVVy0ms6wNBvIIdwqiuynxcC1UMziG04XnCYzJ4
QeJQMpMinpuAKmOQP8QWMGVY0KPpbgx0LqnefMgibV25bnz17hdoS5Fg7cQWnkfahZ+tyFAoxjMg
LmInkgfKqhiQsqmqO7ccAyZSPCii1Pda6TB8UiCeijpeTUonfin6cJlrMI1WPyZ1ARWgMaHzEU2M
k99PaEQkckDVlwugMswXcXmkhZOo4cohOAgIJ8yBEQg2ZAd/jsyLVgOIDIBXE8OvQImko1FIDqZc
zLR6qJpJOeYXPLC+MDIMv+htfjScpzJJf81JsnBFpflhf3vPdGYvWhtQZT0XVUfSRrXTxmBcB1X0
ruJMi0S8G9hQIxUxb9MxVmNpOGQwXEiHGM1WdiJS2z0toIgx8GrABXLN1gU0oRY7AwsrO5f6L1+O
S1uGKV74VCdY1fqorvtNqKbSejRZ3nIs/1LfuuZzjH4lfSxWgE/+eIzG9N2UmsGb9aw5VKNqgncJ
RDhFJKpYVvXZDyqhudzlRa3N7kT6+d4iKrCLqVtw/c3XveQ/sdDFe1O21FVQ5gw3TOm1tCp6w2wU
oHoiitO6O5tXdE7GdrI107pgKme5/uzD+q+aq5nnjj5VqjMWFbLUQrmoLesf4TK1kxIAYQii4MFR
lUvkT1jNZ+xzzHjGJdxoFGtcR3qdPA91Vxe5vjFgHiip0Xk+LrahiZJT8XNWoUxEj0CVJEYFOnla
vR4rTo6yuhXULrJxfbWTPLY2CrUFgZTqd5QJ1nMUl6dZRNQ5yMq4xpuqZAVG8ZLlFPKqjvegtsYi
ed1P+CWqVt4ela8B4knGwm/TEVZwexMnMxpQB/8Ne3XXnBVI+pioDmH8WZeFcTIZR9M1TCu9N24W
5LsMqR+aF3VytVL4y9XOG3RTp3MTno2u/gkYvLlFDVdiKBXMk2FizCXD+sqn7F6m9oVIIl9gKMlq
CANjM/jT0RxHcs8NMFLsMynkKooDQ4BR7AtwECaZFUNifhXMRD2F4UiGcde9B4FwiwtcDPF1BV4u
87s8YXsma8neJxzDngbkh0q3kCzb1skmdPyk+CRuQfTzRmlOtWBixRBkzDmCUFs3Hx0R13UzgSbN
A6IOvcavoMGSnJWUnHIJLY+YY0enRVhMtzPjiJEdzo4lK93Esmi4lcxRFUbxW++0F6XJtHdLgGNl
xuVHrI+fYisc5VonTCE6DZzZW+lru1FUUjskin0XN9yDWaqSLH4f6Yo3fo2PjACbISf/FiF/DPU9
G1j8W2RZbCTjin6E/Vmvvkk6pSCVTOjFxeK883//GE71eWgXQdXiUT9aWhE/P14eVIY5AVQvTUQ/
EOq5vMc/L1pe+e+vWaXjifD4/Z8fH3/+fz7/75/Pfc3n+vd3wwRhHDxJGP74J0M0EgqfePnf46fH
/wj4y3d1j0j1318fPz0eezz774v/12P/69fH63zcZsr+WyKDfkqQClvZmO3IK+HbTMtX/OfHx6OP
32dl5Ckhw+1DtooL/cl/5gRwdaG4/fd3Yfb/6/dHvAE6muhuZIRz4CxtW6Rmy7bKKHOXYkjMtxTa
repnOIRP5sYfFdxyTNBTMpC1XSiG2m4OfdOxTEqax69tNf/nE8nyEkMnPY2LavPvHzxe9vhVYCjk
6UO4fzwUaaq6G2UTJVsnJjg7K/j2PF73eObxvyKr+cdpOl/iSEG4recIuuLlYzyebmVN2xbyNxEQ
GoRhq0fdqsMViHAR21M4LE6huBUZFWC+n7IXVyXorxq3lzYGoOnrqbb1Qm93j//JYwshAuPDGX7j
DEME1xmjaH9GAa5FbmpMP2Mp2ids4GoNYhY2DXChIGA8GMqbaHGVihejqPxxgS+/Ph7LsgHqdmfU
9aYmi6CQeuQNj2f6IJdm1y/z33RgKv/v36VNyIY6dfrOxxzNSx7v8HjvMhAW5xGh3/N1Iu/ff++f
f+Xxtv+85vHUSMAPVrU5qtD//lDJf3+yx6sfT/yP9/5/n/73HUozbjyra7b/vvZ//JtFZG4igi5S
iQIYzyyWPzPDSEEjFyUMrMugQlyUJXR2BkGOJG222EnhntH/B3tnttw4km3ZXynL5/Zqx+gOs1v9
IHEmRVFzKF5goVAE5nnG1/cCM/tWDnYrf6AfEiZKISUIAj6cs/famjDETJCcln8joLjaqcqnK0BG
nSIhcu+GcX0S3UBXKaGP3wY7sLrrmBwZEaBbqQpQXiBWVr4nvvW1/AnEMjv0BLrd1ClL/ZqVCztO
h102pALhutTE6FmaPjtPL7dGCDAwiHqv2fr0PoRLKaAhJX2TeM8swIpzMjCkeZVEOivlOmjJ5yuD
HuJvQ7O+z2uEn5q9iD0CNWhgeOTZjz6IxLou0UCxFlh1yXTpKNGtsMujLnKL59algVCFkEEMlBQ9
VbIVi2763S1+xYiM1301Gk+myu9Z3pIPQzgFC9F4lzIFgz836ps2h8FjsC+TPsHAlcbPVXSXFDzu
bRX53Xk0aCx1dDANizZdt6jB08A79AUIR58sMIxraImduZx5tIDiKLTKcD8mhJK6FPWloLfox/eh
D3A+Izdgr4320wkSvZ5jYM+mZxyLcOiQn/qI0Rv/EBBSeyOV95Ygq2zpg6yCIMJB1KHoyRuK9+Jb
15HEVOfNh1SbJE1bGo0OHf0kuTQVm+3YKdFQh/h1fdSgJs21o+18VY71zUw6zLMNxTR7MnaOi3Y8
LBAGFPd9gtxQpdUbLgNw6hrOSd0GwU2lqZMaSeQwBZJX3CeMD8Iuxn2l2DsE9GCTNqqPaoA2jnmp
b58rybrYYGfa5jBMpgaMbjeeh8Q4DURlox/roGnq4k60BKkOjn8vTPsjr5a6LacjuIUpjpjihowL
kIE5xhgy034qciVTf8A4HlTiLsypoTGdwRSKBNckNc8BlBFL9vVt3VAOqJDATGVg3uaJ8UW21g83
EbuFSCv51TvKATww4XxZsi96tx4v1B7NgMVa4qAAcx3l7RQ8mopiyEHYcsI1lSR7Q7MLyj1xVP5T
YvfOQ5uaPx0TF3+UvoCFRUHm5uh27fe+keBS2vkt3JE3wTZhNuOdnSy6Xrf9TjNw2fgNYq0r9npt
gYnP6tJ1GTOqWZkx01xhzWrltLSRwDa5kuRSeuSNJOp70Nfha0F5y/e9chUO0aYaALf51HU3fuYf
ZBLtKWa+mJXt7yuukPAsQamzcF6Moj2lmYcGTjOI2tmArc52dr0V6l1b+ndNGNUH284ZR4rsQEng
TmLCGhviSdL6qyw5g6xEBJv5D2VhXJpwZOvH9e7FundYClodrNzEFXd1hE/AbCjhEbOOmgYdVhIh
A48dAP8Rouo5lzB1woxFJx7gNvTvipmkL7nkajS++M52DUWFhMSMwTfojjYKuwFjT1ODVGI431gD
NL5SAN8e46z6yFzKBg2ExJXlAt+z0bcZlPYQvyTNRs328JS1NSrDGKEM1xYBcxuKM2t6AH4Gottp
yWSPgovqmJMD2kK2TR7paBlfdexJ1DA5+kszIb0k6rZNwjbcCJVD4LH/vaWE1hkOSAwTeRcZdjAr
uvgStSX4wNnCPet3PN1j3yOLmW48MnE2ToBoqh/8jTOP5rpU7fDcFQNty+G5ahqJtjT8YVqddVtR
LNi0Dprf0TBh9ir+KF1iNC7d4kQcPI8o6uQ2bbIW3klsrkV/zymaK7OBb12DyWc0BWibw6ikjY8S
dpwKYvOGFnQealKEHNtZCCjuMaYKaEBEvLQ3buNAlrYACzkivC9SVqLhuJAQ6N5t/Fi3+5a4vmpG
F0az6qUj+5qKxsPQNPOtqal9TKWBvVAG9mHQ3fcYUiqFtvxzjEESDnWYs0qTr0JCNm9VjQfJgZRZ
tdNROhpjW6c2xKhSwi8sCjyWWjCgOWaLanwaWxM9uB1RLRar2SznY4u4JnWCjGxSUA6s8os+OiXl
TB5glp2ok94LeRWgR/a6iAF/T5Wqt12L/n8Y5+Qw1XzQ3tyc7YCIxo5UJsoIBGwmaEDScbxPqNsf
hpLGSqaxcY2xhWm48PZyTN4HBK9qHN9Tl2a6dOO7juBKRKVYLVwTC5OsLaICkMJP/XTq6ph09c00
ZA9paTCm5t63Mm8o5rdYfN36NdEyQjNTPrk0tfI5giLqMjNnQn26y6PqmrRwkuxUDzxA1OxY7c3j
hy+r8yCnEmgO7z7G8W5ILNk6w4Jchc9kvjoGUl2v2qPLySqECFBA+XPZYXCB29Fmxga1fO/6g1nD
xquU/Vw0bXD0QudLlEI2jGvZHbqFYDMsBzIqMVME+UsowpAYrNo7TPb4JRSAKprcmg4Gqz3kJRxq
4QRrJ0NOEKODOiZVbkDCJnF1qR76jbkdlz2AVOwLKvaRuimMrVz4nteD+d9fXV/+eorLLzRRRGNu
ff1G35os58blzPVgPBNSCORHDZKwqmGNLvItG9tjmU/5luXjTMFpStqDNjVf0kgnHMsliMbwBACS
2iNSNt1l9Tuhj+xGydljVmVJfz3YmlvBXA7Xl6HQVNDZsK3stu4Oif81sLtx/vWkrKYZ5nU7NQ/h
cocnNvNBGydE0vK0sLmkqVmZoEuK5XD96k/f67XHvOliMILLTXFy2TkJUbKkDawO9WXinIOuY0OX
L5/lvw/NskbtlnhpScf51q5odu6Mhcx6RaQGCRBuRt/t2LSwEpZDrBykTNfX0QJlnSuqMV5q7VzR
J9cI7BLFC2TWrH7sW23sXQWxSC+HOUXIK9oqvR3ksJCqgMUeuhLXWV04d6EqGCCWBLWpK6zD9ata
kqpWDm5BMYNSbLAwYivLWtZiDlsOXl3P4fqVy1Z35dpIuMLoVDqVcWgbbRzQsfeh6++dCpqJmSD6
DUqSgylXkvARWo+0RYpDbuhqG8YaKFvzPg+s89jrZbe0DSo+wkKu/EBg2VGNdShNwzo0VlyviNTB
XuWiPlAmQ+WCToZ16akcWgDEG8INd2mJoLSkWzc1tgnenr0MfcxL6RN7bmSK28ljy7tuI/FzWPYx
10O3fGUMPmL6mVyp/8bkqjzSqzqlIFLXOj/mvYF9STChQfUqPYS4pEVcD9RX90U7G9uR/ijJ4hyu
1//60qKkmBJWvONyBwD0ls+AldtvB2+EoUIiY3M7ewIFbsqGyAwtRKXDtuhQvFQseL0FJPzvG/D6
corxlBfTTIZ2o58sa3gvSzx1/bxoJeM5bjahHD8s7PGM+2o/jOXxf2U2GfR2K8azCYxw9vYUd4Bv
Bsy81KyBTybbIlkna4U7TH6dP0M2EDFlwjXyaniOa++5+hDPxZHWlESkilJ7WQvCXI5ZEN/iaFKn
8GV+By/2Od7TsfBfwucMrQfZpxBOb7OfQBSXh3LcUvakg1jiS6IVMN1Y9pomCHRr0l5RCbRfSB/x
IhAkGwb1+QmedD0Aet10cgvVMex38nG+b78XvCSDsLixEUOAOKIH+G7y+BqkfKzaL/yvXHpxyL/q
G/mIGY0mYYYbHOGNe4o+iKVAvFySKcIdSPlpV4gj3qk2XrNyrsctjhDT3oTOd8QwwGpKQKPPxvsD
AKt1dOlox91gM0Zo8SyolIoNtvN4AU3p0/Q9uJgn1GmAC9b4YyESpLReP0ums/TWfXI/nbP5JL5a
B9INoBJQM8aORWwHVyw8sWZgWDHf47fp3v8c8Ya/DTCwSb4+GdHexsDf3Q4M2i4byY1drQRdLOTk
J+Czc8mm+6b4wn2AA36mO0HX6JQe4w8cl+Vt7q8NexPUOApwxKK3wNgL4KEjTDGihXWLPA5Q1HBh
Jca4gSTeezihttiOH0F14zz+8NpNOyGVP034vHXFZLizq52nnkS6/R2u/cKKJCjyf+RddiFarAVq
bmp47qwLl+/vP//1C8IT6UiWE47SSFMNx3H5+e8Y6GU1DnFqGRg15aEUSFbWyU9xLHbJB4HEj1BO
U3QLG+lfIrWasi1lRXXSd/N37hDWtWj00oXtMrkrY0O+esZHQewe91ewDfWejGeYnUMJQ3VlCTJu
SJXQrBuIDLjtvkA0QRn4Ov+E7rchBfodCscdHtBd+do/xI/Zc/lK6AHWv1X9Iz5ArP2SfrMxuGz7
c3pg7keHKblhMdbvrO1ER2KrHhjM0BrskM1gp0Y+jW/fwtg0bc3h1l7xdNyCeUNZOtu4o9pXdQeG
eaSafXIJg+42P+r+033OTuB4w58YEzA0qJ84oJz51j2yS1sBTHuPPxBDyk/q1shfhycaC88VHzpW
G1jF/ISnGl6DQNaPlGyPYdY/OQ/csi3tx0fEZtUbEgt9LjZnjBJ4dakNp1y/A5KodxWxyN6lH2j1
N+LBeoWCufHWwY/5w8XYbW2j53ThNJpfNBEip24vd+HWPuMLtb+SAIx9ao31vn0AA4jgOXsrIIvg
ekHZtEbujDmS51ThBviI17fRPnfAtRKGfDPdLwiAZ0ve/gBMFqk1q4NVexutdsAsgX3SwQ4xEB67
xXhxxKcATn1tPNKsNEJWOidK5NDFF3oDty0yvvO0YpWxEmTDrMSetxhsrIvxmWX7ajd+YwvOqTKB
b51D9T4dvXf2lVtWbhvW5juBY2i1gBbO785XlIQoRNeHeKvXf3PnL3D/v9z4rikN21Wu55n2H298
QPYNii5zOJu6P+NZClfLGMPt9aK8L+aiML2JoHV9xTaDsgmj0QuOpGYhfi9a5b85GYIQ/nIyhm2j
eJY22Qd/fgqduB3d2uuHc2RSK+S/Vu7DfD1xiUC04bBh/ljhs4uhY9AHuy/b+4AGLjbLF/wj0f31
dP5/3sXf5F2YluHyyfzv//Nf/0PexfnH8I/3ok5+H3nx2y/9FnmhjH9qxyCJSdsGKbg0sn/5x/Cj
af/1i1DeP5UrbTYkHnkY0jV/F3rh/FMaDMJSuorFFILPX/7RFF0b/usXW/7T9jzL8VC9asez+IP/
7/R+G9+bP73+/Xhv/OlGs7XjWjYVLsuRjqdJU/njXW/0btVLGRT7SQbpfS9TaPAmmxIs5kOXzeAH
SPqaPMrogf8TJHSwm8k3X/3uov12Vn84i+XZ+t2zdz0L7RmSy8S1MLT+41lQFRJzpY18n6detUFP
+dR72d3cT8bZma1sM2U1sZkL4ACjWYA7gDjyn9NYInMjavzGNlHE/OdTMtVfT4k+r2kqJBcsavWf
LkwtLFOVWuZ7cyoBFaUCcUYHjCFN1WdGhf+SkmJdsR3cWlbwYRMyiRIIB5GhzZvcEY9+rtS6y4cO
nY3j8weoKlD5py0qTTRsUgzb0sJDRhMgWGuaYasCFhbClt1A/foggvHlP78jY5m5/3SRHUmPxCO2
R2nD/tNFrujGjEVT53tJA+JoqRFiMw2JdRn5COs9e2f6dUQRZzR3RmnTGGDFY9HCaMsTjovnqFDm
fW7qN9+U3t8Mvga3+l/OjRsdOR2Bv1ot9/vvVx1t08b1oFVGAYXILVB8A5rMfUHI7TaQFOYaLyww
zVXvDhqTQ+qYxD4gKiMAG4OYn8z3GXZpOf3tef3lxnQNHkLOynY9yQf1p9VQLMVYmk3tUaPcV20O
MlLimXPQDd+URn5qqWEjxPLWs5HHWzMYXsuM6LQip/w9O7NxRyP7b25MZ/mY/vAxKkdaBCQ5nsdn
icfij5dqagxJntLY76zYIEI19sWRkNI1Gi1x52H3ecK2mZhW8FCRH/WcG3A+HDyls+1ifqsR3COv
Gc+5zbq96AXlxDG1QQ4FgMJm+VbjEFS9X4MBhN6QkpCL6MmG1DYaLIkkgEAi6oy4vjPG+1jTIRtF
sUSv0YOORrGeNMrK3p8+ii7HEyW8cdMUxcluVA8crNk7VvEetq3Jtpp2WApQxxLN2RpqsSmKejqT
C6Yn/KUxrkAZUr4dVdmvlJ1j81mSGV2vjkAts20Y8gGVt6mf//NTYtp/fU6UYxh8n+ee3CHT/tMF
JuxOB3HWdjsTgSG1oOJsBf6xylF/mrFV72OMPDivdX8Z0WmMOcKLOcnzSxzmF9GN4FZb0D+5ISgU
9dAVMjZhE4GB0IU+h7DgvU+Vf0TgD3vcV9/LKibyOJo8ri8JrezrcWaK8t0HBhiGVDvS0Wy2hW+S
X2/al0Sbz94UogttlDyLmsP1q8QLgkPrdpeelvitFaJ1JY8xJGGLQxp6pADqgsUn0s/OLY6qyR/5
GLtz2uIbalrHeO7tfHoI8cPdqO6StxkFp2Q2nme2PQnBqfce1iWKRFKsuXnmFehS18QV4rQIqkvp
kAZiYId0iqbahMt2o8zjvW3PyV3rlRDRnI+JGjD1eiO4M8mnxiDWpXsmuBWCkXjDwx3hNa/hglNC
OLkDRuYTQtD25GrOnlpKhKyuQeEZBA8ZezTRdDumtgax5gzRvu6NMy0emg7T2VXyop0KO3hZ65Vh
5h4C46re206hDqlErmIUpbFnYgcQQXTnzWBT/TU0G2I3jBqcPBQZ2hm9ZmiPi753k2adtUsa/xtW
txddFtD6l8/ITYl4rEKLfS9OgY1lAVsOETcHFZuBcXCcU4yBz8rEOSAfeY0wV52YVfdepaIHQilx
7mfWKaSN9OCLPnqQMcbegsqlVRcwxkRlPHW58hmZNabWEfW06QYnp+Q9VjqfzoPgbjEJfYPkP51M
FSuEPjYuGlp5+8Kq5bYr269RGwDcHA0QVDRWESVjg0yc8TApmJTWxCwfC2zFuqdy445pfKKJGp+a
SeKQHsJzMiv2HAZbL5SFDLN6fIyHnKqbY7DsJ0YWhaNdsq+gQ0R+aEqOjzVfChJTLz4CsiiKI/ot
3bexruhSZmK89G326kGQnLvW2s3GaD3ashL30WCz3uCVZcvnfB65yEbh3U8TboCyAT2e4hQJPHV/
PSCZj/aehi90fTl7uf71B4nD+0DJQSNx+R6q80ExQo3bzCzm0/UfW2DAV47ObaQQQHMyJRFIBE3w
UC+HdNGx85AQ7rC8nCoGU9Tg451du9vrt2yZhwBzDcpjcLwl0X/YcZLgKckBRQcUNYnYhpd5PcgY
DUM6zbiQ+Behlt0u1bhGrPKOKpt7uR5akws62dP366us1vOZt4eZ0WBsbnpiMqIwfboext5/1zOb
NjS89Ha6lkhlEUuMVq0NNSnLDvNYlRcvHaCAjF77FORqzQQ7n0SJiKCzvFcjYk+aDc3wZAEWp6P7
WuaZ2oWOmnYdew9Kv6iq2o6qkfQace6apCNYySxuR59kX03PJHI/hyiJXtqJm1iCFrRT59VwAK/o
IlN7w6ZI1VW2gi8xfk+LDkc1rjRlEqBj9ZdF+d9Nr53bHm23I0YjrHcuquM8D/rd1FKVJNt9FXcY
OFM/3uPW8uBhsLvphnTvpA6ovqF10NM7tA+otURUsLcJqrp1oCA5TRq2rFcNE/W/ZN4EeFwBVCbG
XpbRT5OhbYOc32bk6vQqHRgnapOEHmM7FxQrQitfZfXoP4Rp9rW16LXaDL67DHFIXnds05FWrgT9
v0b22VaWMMbEZL7ELdwwhq7q4ob5QySHZ38UpDIHpKaPDp0z3FugUVMvXOMUukvDqPv1aqb2TFwm
LQzDMQk6TWySNuI3p+vaCwLMVYyh8dfxacY//TxxL9fNFy1F+cBMdSYTcjh6EdgpQ49PikxuqCHH
kX3Idk75Lkt3d11jYDkMw/jVbux5Y0fNuTMBM3cDg4Sr9cqeqX015UBTLJ53oabEZFi0vfgD70FK
5GMQ2KcoaLx1npNdkJC1K0dgZtKLCPOtbkOjqW+90ADCGfQXHeDhaYGzqnIebxKJOaea6PzrUO2c
dNGhGZq0gznZ5j68VluDPeWtTZs508TVRFQORJiPt7WA+SbymvVqRwuY6u+Qd8Ux7i0IllEbnmhD
HttQDyc7WFtGPp+Nrj/mRSze5nk3eZm9Gsxw2mlaNTuK3+e50/mGDVm6VagBNrYID/MwbYh2e4sK
soD0CFfCQrSdSOcpCaaV3dER5XYUr0GHtTQcyW3oeupeOAMuunqondg4+A2NMlWOcEkICiS2QjOx
9jO88TrZh9O4TARGei8z7R68dL6DYnwb+Gj5E/Qjh1JnrMADZtapLDwillgHUF4cW0ID3YBUl7np
1a0M8rj4LlGUr+RQxjurKwlSM4uz9H6EA20F37e+sKhx9okD9ikGkVVJ19qL1rs3OksdnAnoV+5m
DokScDA6ZY2PKEaNY65spmPdIl43sVLIdqwvmOLpdOeu/Q1XRvkeqfC1TwbnYDWEsQ52Ga26NBO3
rmFZlEUD0g1B/Ll1SZcqpYIU9cleVu656vH0olrO8QjdiCaDaIkbIs4K6n6rsiwLGl4lBBFV6JWK
YTtr5eP7WU5etEHzUHbeXUG7iQxh2CTOVEioK5G88+DmzkEGpNZ7xgOArD/ro73VLgoUbYc7J4rf
q3ASd23S3Ni8s0nU7b0dh81NY0fZccSfsfLiDi0ua9Sq62GHWtV9ivJ9NzYbhFflvuixQPXjj9rJ
izvc2mB1/fpniesehAYTOEoSmti4qJCPbXRQIF4sLOvApJavbT68W8/APugGRK+GCRSTpmEo7Pzx
zeypvYcTbyGJ4C9i1BOw6rmblr/RYoOFomoQexNjHukQ7ntzTMPFDNBqomMOhsRZjwHWWsYVrKep
iyQZkqBfilO6GNTmGmd916g1twmNNUp2sfsjtaP5ErZrM8KyZrYeSAVkqak9aXpSHTzBSMfbiFoF
Zk1K816fPncD7KVKA+OsqyMQO1WE1nPdQUYGaZiNXfHmz0OJe857NjsffuXSDhkquCk5BC3GjXqj
XR2/dJP8WTs4Z/1JxY91h0ejmaxvfQ9FaDYAcRuY4W6RnC312b4EC8f/J3V4dNsuYWpq47PbKNam
Fv0QEY7J6vqSuJDxxMzCJe71MWyZo3onGZ86KoqJoA+G9ONO5+FwLF2nxyzj+ncsU036V0n2xQj9
i6Cx/8NSzZ7awx3+BVijtoeMO8vdo6k9h5SDjpSY3iRw0uAB4TvRMMC6NUFvVtiA1nEaYSy7/qS8
/lZXHusepbWdoYtL82g41V1QrtAfUgzO2uGIQhGSDQLetV2bvBT+p2dg9x+GUkKRzr7WbMiOKLuC
0/Wr60GFxCIOUsGwDAqq2RXi9KOHxbgy+0VVzW80UXIYK7B/ZGP+VK0ZrXo5nQXqiIMrXPPXQ57y
6VV9hYW2VzPgQzg+QLvilSOL9F7P0bus4mkj5NlgS/dgV5cxdd0LbWpoBX75KFPT2VVUcFAiTeXj
9XudMxK0U/d625SWYCktjPU8hfVjkQAUaNvqcn3lI9E4uBohzPVlAGQhaDfcxvmqcjMYW9rBEZDX
1kPimtbDlOCqStI6ug3p6N3UVFv2lQXACDf5eJZDe+pkUD0F/D+YNh6VoYNDMVXZzrY5nbo2qpP2
khfDH9TJaPVe24Na2bIMcOKFxmObGPIxxCdoN5yg33qkmw2SHZgZrClNDTdmtzw+Ol+bpdqx3YCj
w/iLQA/GtiPEvdF48jDNUh4wmNDGub5WpY0V2SZtQGNjjdkgHcWkNZ5cAgobimiEnQaPVqfrLepa
gHThOBx6FnYdagsQvxyKVOMD/vfrcML5rwM65ybXmSlzcn9ERgP/iChrVYV0SRwkE/Q8FQ8RQGhk
4zM03iyjF8tvxEcVBjUN7eps+jOYhsj5IuTM46BkDoMPv1nuEjsS6XTdBdnJ7NIvdQE2rJbBUQCF
lR5NCpJNYSDiJZ2n4EEOQJzm6FzDknRb85kV3i420AJGnOpk2PztDBTlYKWnllkAry+oiWn8WqWI
cSozfhOSMI8ZeWwcR+RJsfWqrb3FGq2HdoPio8CJlHnfoU98UzPqeN2TDxZ2dFffM+kiH8kB1QXP
Ybn4Ntu42OYj/QFgOtyl+CYMgPSx3T6wOHkLlxkmtQdsJRtUZ9WqrMBox/sg3Zt1eEly198SJQSX
jB6NkdMh9gdiwmiVYTuZ9oNqMED0B9nIbwWpl9ngr/1qgqQ6sqoxamXsY2vBSPfjrrftZJv2wthh
pUHmRPMbl0aN3aL7YQsFM9NJvo0J/gSp9JuJKHgPDXb0WaFr5HF7Sm0Ap1OoFgaRWstweT1kzsqt
Q3dnxN6PZuZ9xl1DOJSL3q6FF247D25Es7clK8gsoAeKvNRQ1OVm6BFZJpYQqzIm5sIVj8IioLuo
erWG7/Ixeh2L+KW8ky25RvpVmp5Y+66GktuMNPIn2BhOHYCkRWyLOgxkZs92qMiMnz6Xuhz8fDUL
5m1hsBBok+pb8m7B5LiUEldFUI3ZZqkg5+XcfjJw3DMMkdZimd69FjS980FVOysrfg4OsSV+7JgE
UXnOa+BaZ69CdR21HhVQ1ziQjgzC1wutF9crv9Qd6paoZAtse352G3pDfDIRSzVVqR4Stay+8vpr
lBflGx/JnUj9VxyFQPfq6pvb0RRL3WreNgOZ425PnHgUJsDXGUPYtCewx+HI4I6nYKas8CxAcreR
WZ/bJFWbphWvPcNPHrFrj6der+n6Y04i5n2FTqJGROaHOxw63naWj9587sqo2DaqLB8i+vMOnMus
S9wbmk+KTblrbnuDPnzhZ6c+LeHodS/SwKUpBws5oI0RCGkaF9Gsj3bVwmmpodGBSUJ1LmS/95z2
a07h6GbQzaKVCTeMe4xfjry30EZfQgrUOeZTHe97e5LfSmQoQMGUfYxT8AKxzL9WrKUQ1OkHObtY
MUE5J47hbLUBdynF4rxJhh73+vNAUXkncGuvqFKTilZFT8peTH2+PvGp9bBDqSf50lNrnVBSjosM
ZtzsHu2Ep3+vxqTaGD040eu8EQjzxZsca89C4YQuY1glDWef2vEDIlL/pYjpRpbTq/KsYZUHdMbl
1FUUqqG0zVGcr9BYPRgC5G4+4kog6cQxSiTv5pAilwYi23FP31hBRcZZc04EQcUhMiGQT6xpI+n7
bIuq3dBU5q2f+wAcwIS3dHxFsUB2ytE6oGlm3kSysvHV/KIdcFXOVfBy/bIxIvhbjY9evy2/6i5F
NyGfi9zbiGSA0zYsSpwyS81DWLKnLJW9SqsPNFUfMcUIgs58MA+96ejD9XVuAjgOo3DvLuKcchE9
1cvh+vJ6sI15wdX+Tz/GKvn7fw2MpEFKFz5pSC9GSU5yTw85QcrS2KmJJUrYWEaJF0K87u3q5R9Q
mTrMBeSlCv167WH7aUNVHa6HPp6MzfQZsgenFzyyWDv5aRftU5Gx9CLWg25NF/WkMpWnxCPxLc8w
9KRl9m3KRprtVgO3uutAKpn3TeYBcJqFXqsEk7LhhlDLg3h+9CsylGGxZBtjCB7Utm787ClS/Ust
Nb39RbclncWyE3g3Y12bxwkhMP1hb1BPXU1bxev1m8RW/ez5U/E8K9BWwXgT9cOegLbkgLp6IrYg
qlaOwsqUFChnPVzTVZ8ewDkBV2ih4g5NRyUDL8Bs+4KKdpuR1TACpNQWbWCPjO+RgatESuIV8ycf
NoEWvXD29oAxVJvEkkbl9MUcWu88hLO1TT23ZKN4i3SZ2bhuCnaAkw1InKDJMKWy0qVBce/EzZ0u
ivxYdfnW404m3Y0Y474AdGmNIeLOZo0iL/niZll99HOKDX7U5DhD5uqUpCAPjUK8llhmNoo1wj5t
g/7BE+AhaD+0sAvDrZrbbT+DZFAAr7Y8AtB2wjB/LXL/mOcxonmf6h0avv48ZmGK+Ndmo+ThGmUx
/i0oqfFgwSvUiHo7CB9cP1I/snBY9W19azLG3Ke+1Z8Q2VY3taTdbzfuR5ZbGH1bWN1KUkjHQ/ro
jTR0+o4iLxtqtSoCAr9NMYD7zgBCdD5oizln6JislEQg0TaU5iAKlORpIHDdUuJoDg3IEXwWnXsO
qiClHoj1U7gdoba1CFZT4xE3GqU/raohsQ/GjVsBKQzwOCRGbzxTbDsEFBRYo3jT0WEHN1lF+FS3
mKSXV6qiHddlrTq39HhvxmwWu9ru2rU95c8hewQSdNkFBzXkr1gToWgvEZU+eRrECYqHMSBb1VF3
cQ33QAr3e62bae98zceWxMiIxN2RUBBHmsdyEYcpzyCFOCadty57dTfU2Z2O8+hkpOSCKDke6U4W
wHGnu96IuwczczGusCS202xVUPG9wGESEMGYpIwR3IPbPXYNk3ETwJZB9PnZVFm/A7CBjJji6g19
q3wDYSjY1XWIcBW5gBqj5s7SybCKF4igwJY0JFO967rpPQxbluhDbZyvZSlAaFvaRu6jIb9VFq7c
vIBEgOrxi1smqO3L0DqkESlEE8ykzjS5x0bkP0kwv0J1ynfmNDzxaU17N/fYAyX9vMnNDlaPnqD+
qs7cJvi3SQYKHxgi0GrF3u2cUB1uCv59aNVvXquIxqaNVE2SJK+0PVHmdE6j8a667D53mvohnLHn
5m4AQDZrbjKbKa0eGqja0/vkDWcP0fwpSNq1w+U9gOr4ks56OPaue4zN2D0DYnkLclFcusoHDkci
hDXA4ZYjLZtkcu+9MsWOZbrw2ILmfqa0HSg6NvbQRZu5AOPbRt0jFjEq6c5nZY141k3Qb4FgsR3j
F23wLbBTh8JfCc36GDbcYKmtC2diNcJUkcMUHmfhRDiZR4Sfu2JxYWXFCOi/6k0iraikCZKLK+0A
ZaqtlSzLcH2tHDQZhP3/y955LDeubln6XXqOCngz6AkAgk40kkhJqQlChgnvPZ6+PjBPtc49VV0V
Pe+Ie3koUkmRIPCbvdf6lt/CL7KgadXGkG9xpMARw6+ymRIOB2KTY5SZxq/6OjEoa357muS+3k19
8hyMcnSMp1LeJy0O40oFfjNB8k3Csjj4giNZ7CItWdbh32Ohmth4hhT0hg7R19yw/adUXL4y2rMK
x8k7KzFpuPN2isgoVdToqAv0mlkkgZ8Sa188RQErIYPO0zlsGA6VuhUe4lrgReXgPGgUA8Z6Ppiq
L226piMwik3IKlisXfrM8WNhq+/Dwuz2XWFdh9Gq1pVc+4hYc8Q66gROh8xmqWw1wjQ6q6ejEsv7
0Y9vPaQAr0xjYZd3TxEO7Ld+Et+6lhnWyOd8DfRCoJKtSusSZMU26MLJCenPTxmtMSnWlXVh9CWi
XrE/6iM94JKFX9yqD3NQGltrLF5UKQ4ftAVbM+Uykfalj+87axbdjpA8mryEG5kjgnkFA6AYrrs5
cPrR2ETs//cAOtH7WZO+L1gz+i2Fo6SX2zU73OqgCWjNx5CqqVZIhyjUX8RM7TaMVS+0KsD35AVR
ROOytJBqGr6y2VBfkjn7ZGA5UHGGJWRviFbMDgBduiChcOJL656pd6eC4duVatKv1Wh6kFhuPCjL
TYQUHqBFt/dhP3ilSBBOR1tqF2FmscpIugwZgHsfqxfirj2V1GwfKHgSmkH4nfoYzZvOLy+KamI3
gNKhmb9EbdIujVDrl5mifzuQgiv27QH6Xf2ggf00Bvgi0hz7uDCZACz2ie1UaseqmunnmS0mPApn
e6zC2T4MFp99HahOJVWkiggyG8RsPAgxS75QVBU31fSO3Jcguukxyssu1FQCilMTuP9LFhR0DqSY
BDAjwSOoM7FTbpW5W6cBdtWkLDHCs7PVGwYM3uCI/ZKuANlt2Pf7gKKfEU8QjATYpTF1oXrA5r0p
YWWgFoP2VKClAJPJ/DLLPlk1alsOx1AzJXiaNOL7vL3KSkTUz+DHEx1tWkxprgyHAIGoxZCcNMap
rkj+bpeb+7CTcgWjQ0k2xniiaclavWrN/GgsbWp1lJqDNp7kQIOLHTPCxzminmmSklO43DMi2EIF
m+68HfTNkALalK3e7Wtk0uQkH/Sibx7UOF2bLGP3tT4SGDMnKdySbLHehHRZDXaglnLN65RpUsWt
KKhkw815QNZFO8abIRMPoAR2VpNne2tIwi22N2i/fkmOgyXpFGOzZp0W80dogJoXzQy0oxQd8rYW
f/nKnCMshOwqztK5a9j4Z1lXokEhObOJqnyt1oWwK8X0fZCQ5CWDhYFBy5euOe78BTmbockXleBS
txIFu3HaBxqunzA2SMVUzK8pVOv15MPEFEJ5H9I3+jWKgTvrZOzULEmPUhn4B3WMMfgtYUYUUHY9
Sz0JysRnMlTeHGV0D1iE5ibVv6wTanqbMpWdda/A+ciqxrpA0VxbIXAO1q4PY0o9oc/knSTV1akS
ixMl+lWSyOXH2Is3Lei+tCIvNr7VTBdoQHtKC5eohJY0tBSX7ufD/czwxXKtsuRYlS1xWnKW+ds0
IOGMk5szvkmual2J5KohFmhytX7M2ZlOCwVJVCB7VpTK6EO99yHxLBLzBmFRef0QxNKFBrjopjn9
nJ69m0dli20f7U4A8c1Tn2TqtiqoVMS4guy+LsYXSBo3oZl5KIWTyTqTELOOVWs+y/P6PggrBV2l
yGRNp43tF4iq6JDV+LcmMI7ulNPZrGNZWHfQbA9zY7yERdFectFSD6EivyTVo07//1kHLHmxaokK
dR4RKRVbyAQssd6pkBlFygLcvf+sIGv6c2+erHp3/zGcVGRWUWQx17VMCVFsbRXVMmaiRIF93G/y
fHiVahAvGArWqgU7vzNKOvcihrm/7uL+JF5pOlBs/rsf5ccYAPKW2QMTgu9yyRM8uhhSTI1iMuUS
A1vKn/t5RNxUUCsEbchCCq4NZ9GPOcUyIyABerWXgGuAyuq+E/AUq3ieeIG7VeJuUrnfkxYHv2Dp
r/Hdn9L/V1aVymA0CnGrufSVyx1m6XI3Lzf3H39uNCOMVlVCr/ZuLPnxvvxxvSy2k/u9WrXc2QjI
t2QDNhPJCYRRG4eX+5PJ/bH7CyRigWXmx6ny84JJiTgLMeNLRY10V+gDX4QQh0Ck7z8vN4Am4G0h
ynDzXgGCnua50yzogbtx5X7v50c/BBHTLQr+5Td+Hr8f/n889vPjz+/hQ0Jx/PPKaUB6FP3BjqU9
X2D48y3ef/7jMIqagOQnTaRxGak7XwVrkg6hjhtZyxBkWMl6GEyL0uHz/RcE9dMC/rIdjRGjtrV4
tu6va8w5Z8f9rr+Ytu7P3O9JIUJzMW6/fh66P24uv3a/1wCaWk9Gsf15ufvjf14TcDDxstiI3Azg
wI4KXgtZAwbB/d795v5EF7EDT5OOoL7y2aL5uW1LorumXk/JLOCySqus2bEusuVASRFsY4fC17l8
t//nnEgTr18uqvuVNEZdtbvf9Ms9VZ8AZcxkCQrBABQeLtFOpjxPUY8ff27uj2XhzM4QUGGctD4M
jjQrVvcPEsRcJPebyaiDVZDUI3IRM79acY/UCb1AqtFARueCIQddUzgina89Qy/J64go91nitDIz
Y63AJrUT8yKA3LFpN6/jLB+ZoiHTVNV3FoVXKc+flIQSLKjOiVY+tswAD2wgITuYYP0Z8t4EpR9J
+Psmdng2rcNrGsmnTI5NT56Sb9Niv0Mj/KoX/MGsXTqLXNNCXryak7Ltc1TbuR+Sz6UoB5XTDcMl
Qr0AJjFV0Be50k6tHAcPgRp44bwUmyP/wU/0cGfwBm18MlPzSS2OXjmNURsBWFL6fDO8IJoMu2ng
4rbEDWTAeqhutqsQ9CGilkTf+rpy8FUVq1d3GJf2atcSKKDHJ9Gw9urU+A7Vur6t6JF2k6s13aua
1mcqZuvOv0piILnhRG6d9trqmQ7Iydo2QfLFaI25euDzBLAiBBO9VjV9zQC7BDXj66Yxiw/dtINS
u4KM+hDwDDUYHUYDfGRLn2WyDOIxJPoFfpNgUpro4IQym4WFHA+ePtQ6zEpdAn8QSn9HDegArvG9
ihZbXQctWZLHbYHYIqZz02fsLX1cKdBGsXewlM8hqRklzgLLVRYkHd0cCjKmScIhBVQVM9aiR5nZ
ukktUgfzOcVJISkcuYad2M6Xe+APpLDTVwg9jHT0zy3pV6GvZYttlpKxxAd15jW9/xiRxlNMyqoA
+K5aACxN1jUukK+ePW3amLApcqiJKMFtVZHWII8Me8RfRseKqqQsRwSaKM9TK1uOr5MsgjbiiRLV
gc/egCGLUBRH7KuMiKNXw3KPtVnGMJ+/cHX+lkjjmqmTxg0Nbhb4WzXg5JIkeePPhBA3sEDnPiKl
txOx8MAKtbayVBMTS4oZ68PCpS5vj57flq9TC2G+LCJSZAa8YaboopD0V7NmVHxg6WkCPu/rvqsN
uzIRcqduOcZdLRICLmfAL/LMX4Ox24AjHB0R5Y4nClXitWE7XuWUdMqFdrJilSyv8zAnKKUq+k0c
jJajhq16GacSVZKY72cLRLaZZdplzqXmka66Ny/bhvtDQWLZNTi1JzGfBGYhzQJEhvfNl7VDNrdA
3WLc3SCEUgresrENtNG4CB0Rworvix59RQSdmn8ZURdvLTaJdlHlXKAKtIpc10C4FKrs+nyCRi3z
R1XP5+cQuFUBHhWlj8+KR+S0sdD4oWtBr6TQRqMy0fSXcZziY0+IGhNFf7nftOMOqqP4HBNS6vNK
caV8V6Ziscfyh4uhkmobiwFT4XxLo6iDqjxE50gRTHvIPKX0ZcaqFOiCMS+XiRA9BaGxC1XloaAx
a/Zav4eRQ4+gxUyWGYQzK8YTqGlvSuf+LHbyc5XXX6GYWTwFx3mclPyk48tloy4NIDcShVGjRmxT
gMQEoVyuMqteF2qjHCV2dn2Rt3uE3x+UmZMFJUUFE6EFy0V1eDDil6yMCWDMidbz4WH6+PQRerS2
3A9w4EyLpVPJsjAVD5VuqgdNnoCXyMgVR3QNni5MOldyTHpcqUO9L7EyBqH0oErqY9X3dJf0YFxR
rgLhKLwqY68flNZ8GNFdbea5itwsI9QTp0Tp1hFkKMR4gLC79jal8jPKihAIK2Oy32ZXfdhPc2M9
ayGRQlrymknT8OBbU3mIBenprrqpgDEUUUHMz1zjuuXP//fKYukfBiPVNFFdGVA1DVnSRfmfVou5
l2MrMpRyk0hmshl6mt5t5gs2msGriWjxecya2q3nCQwC4o5Rb6P/4S3I/8ntwXtgQBUlTRJpBCr/
kLNbPiEKMYL+TYbH0vQ7+WQEjADCEEJuj81fqcz6HEFA6VlFHx5VK3AsOSNKoYSr0VTwCzMKh/tF
bCr2UnbqzeDS0lzesl0Vj4sK9F6N+u8P3N159S+K9+XIYUrUdXT4Kqr3f1W842YAxwB8e5NYrb5K
NcncBr1PVhwwA8QL6lrrge+OvbTt9Slcs21KfpFiL6nJZwTDGeSi9TGuSskMP3VZfCko5lD80W4I
VDSV8YslMNWYc1PAsc8iQMr/w/v/T+YG3r8l4yIwLZ2PcRec/81SOTUxnhlJLxjqcpbuKjHOEY5t
RqaaJtskblFl5MRnN703p8ZbDxDyQVIPcWstmQQFKfSy+TCYn1oSA0/QzTdrqYBUcfmLK+8cj2W5
HktYKU0WkjkXq0e1Tbs/jrT/bwG7TOXtf/+vD1Z5uRst1KWv9u9uLmwyIg6M/7sFDII0DeWo+S/+
0V8WMNPAsaUrisF4dzd5/eX/sqR/Y7mmcVaIpk61X+RqzKnpLiYveXmKx3EnGLwDFXfSX/4vRf83
ix4xHh6KrvdX/H/xf1Fb+ofhl8aObLAAFlmv4QPDtf+vVxf7Uio+UhNi7bhSbbe2k9+TK9OARX6b
1Bp6OpV0V4/giEAIQWIMUR0+j2h6ahJ962P5e0Z7tCF2omJ6JG4m8EVniKwzumW6Z2ljQRWBoi8A
wwBU/GDKzcBl1gkUtPelFGsvdBZN6StQ2DctJf1ZGBfJrDE/Dc1ssovG4wuMxj9r3QSPVw7XWZW2
nl4hGazrCZDo3Pae0rAiTN+Goqzw3NNa72VqL4m4olS1lob41ZosYhVMZJ1pWkIy0NRqFYjguMgj
wbYawdgtEew3cfpiTsG8F5WtkeesWaBBsjJHPTkFb4O+E+hhAQHN67Ocoa/VmMuZnbeZjwMZ8Cfp
sgoG3gB5z8CShwDrRjm3uemTt60QhgzSX5v6fI1IlrZiXNO5rMmCGSG+gm0X10oJbLLTFFAuRFvP
RrwyWeAf7zetLm8BTE+rRITkS068lcqDN3U4hBPwRSTYxsoqi3FWmws0TI2EJ5Wtz1Hj7zV1STVG
QhGHeMeOJhAg0uyvLF0rkGkGNAiILbFHlHWrkiDwKZ+lTaJOt3qYEOAqwyptcIObabHWC0qPCy00
leFoGMl4rtPesONBcMa+oNTUC8BbYgJNE6IoAMNYO9wifhRACiLfvSybS4aKORFG8t5zWJMRBBgv
pDNEw6XwdzMqEeIllmL+LKJDzwowOqqmb6hO0f5pZ0TbKasdLc5eozA4YQHo6SeW1H+NN9GX9snQ
qI/CQPcR5sLCbPKVsy7j380N893X6DvnCq2zLi33kWUw+hfQB7Io7naKNZCmrpcpiYBCc0gK2o2K
Lrs5eU8se2ScMS0x9aOe/rnho2nTXZifwtaBidLUrKeD8hTI+S8wnG4xolPRZLQ2golnbPCZeisz
QpMMG1MJsb/TBivORc8y1Gjo3GkErzcERY1JUh0CUXoydNqs4dyezITcYIW9QgKLvQkUaSV3oOVa
ATYSwsIjtMYtNXaywam+fSY47AEaPmSl3jxNDcgnmN0BVm5XqWQmHClm+gsPuS99qmEB9N2HyiDg
bjlVtXTGeALAIIfkNtM3tFsR6kanR74rjuQF6BZ9/ugRkGi8GjvQQX0rfZlZQBo34FEx0aBWjelG
sCyY6wJbSoUJCwMaXZL92DiFWkjO4Kc9OUosqaN+TlZzC9RJjZkPJ117YFnaEh0XIk4iEXcKElT5
qL+tfjf0CNFm+Uurkwt+WcGzxJx/XYuLftp8jXvqJ1Xh02JXEf7F4UzU4ozrXUJnngNgQGR9RsTm
QeVDal7g8ykStAjFAkuZUOaQMwA2knX9QK5D5vkjSiEVJYCRCKdQB39aTsOVRTG1gZoUSKHhI+pR
DRwQ15aMdMeQhk9ZKV5kWEZ2BvoFPAtcfbXASiaMS6Zf1RxBrByV7HGsUlQiKLk0lSTdRB8W0CCy
JvOzDn8Zqj56Nz2TZWeQv3Ng0CjpbPXctvkpHRFuJE31NplzvErNnpTHOSm8SEUF5hfUQXpKwF4I
UE7LobmJefq7CoZn2E4VYFw3q+CxVFQsTX/cRUo3wh+CW9Ep4Wc6qi0HL/ms02qLHobc13b4DYAu
csWk+GrTsl22vRDQ6YYADg9crMUAOSpg+nOUrzvLwOKaxeeg8EEAhhKGJP85C9Lffa/wr9QJnA2F
dgLJ63M+z2thqM6pRX8dWAdm3ldLFUiNSH3aTjJ60/E4Nd1RL5trlFb00qNzk/rEkehCAIeHMlrJ
st72ze49A3C/K6mvmmwzINBAcu/h2KxMGaGXAfRwxL6phrNIeXGHuYuoDppZdfmdI6EPzmmYUrSY
xKPealzIo7KPM/MgG+M2zIiDUAHmx6Emu2bak0JXErRmoB2xdVN5lf30PU39yDGC6buMxC27518T
XX6v6pW3ICllMo6j11GUjmHYaWvpDTlWsqrqQHaJuwudLBJbUCAGYjS9wYsQ7/3OH9B4422u8KzY
SjM/z3n/m9CFikQSLK/+I0t8KiMy5G/5dzFjj4V6Zm5KRJEnqwmMlZ7OO2kIcXmab3Kqxw8Fa32o
hhpbi7BQiJAcTqJ1NFuyP3WZmAhhylcY5r6h2I9OHsc1O8NFb9GtIhn2fR+ZH1EUIUdAciPR3ncZ
W65C3TzLAzMrbdCbyk7UrGOIhwYWBis4BdrOrxCwYi/qkVppOB6FeTPQsnNl2fS9tBfpeJM0H3N9
lElGUWviTUa/o0b7UDs4MmGkXiu5lZ2kaNia9vK2yXrMJm+xqD5NQaUeutBgdTEVu0mInhl6zIZX
b/QqcWE9r4jh2OfWfKVkSh4s4aHN0skfzA9N6F90kbgyRb2ZzECenCarATwU+D/kZBPJoUiaS/QQ
riBLOI3BYjVw71hGFNsufqUYw3cGJG2VV0ZClKf8K/P78sjbQ+apTK5lMHHAiX0wFCL2IsmktLmM
4UM3XVFUEttVsebPvrlU560QUvGzVJSifMVTJrOUqYy1VQ85lgS2C52w1xbRt9nnN9S1GAhRRqO8
guyvi2+Nrz2BN3Qo8Kpf1fjoIxKlp0U/rMvY4USsooJGY99m4KyadeOhpO2MwNPBGjrNCJfB1vnM
GwxdsXTrMqbSUpfsziIsIcQfDkFU7QwnrLJP2UpPraYc4OF/yq32HjQvGNL2APXXuSGvNJVTtjMv
frKBh3rtUd6vOit2ct2A+ZI4nOhewvpjTrKDUWNHG+qPeSIAsRpxrKlPUhUgti++5UrfNtW0k1u4
VlOMtb58lSYYJzqnGHIWNPgCPfOIlvQcrgkF6tH1RTk5qOZn3v1uw6ZbFw1ojAxhDZm1xdfo76bk
CyD2OkzYLUqB8dbkoB0D7ZsNu+yOvnGL0mM59BhH5j4gNgcEUKpZv2gA+K6C6RorB2NfqW0GTQgw
meXnKW0NR/ANNKflPlfwK7NAOFDxlNFCYvziKBWAsuQTjkh6GVQmKc7K/edspR5cx0fK2p9B3151
FAnmsq4UK2WXf6sKyToSp3XUQJ0Lo9OIMpfPBE6d3KI5llWUzsK2YAQv0KoJQuhF2ZtQJmc8tThC
yMUzN0U/uVK1yvEn4UCa91qTPsNgLWwpEK+ttODtMoaWMRMv3UQX00SHjB7JacfXOau7ZXHqb0wC
Gm3s+jApQTLNlMcctLlrAHAzaOghRz2Ma4IkFZJMCp31rYn1kbaa44fSa1qjhvV7aVVZKlK0ft2q
8ruVtIc4ED6N0HzSpJmAWUl3CHPAazlD81XUbV+SFdUU5mZOnuVEGAhK0S60FdFdoLLz++YgN7G0
bqmXeb1eb3I139YJA50a5ZMXAZXXFeZBSlMDpVxYNzFFck6ZiBb3MsmIMY4lQSenpRpII77f1czO
clWiaQBA87QZCNVfz9x/jqoqdBF7kqy2/MP7zf0JmWMvOj8P/jzz85ghh54vTRGq2//4y/cn//bn
//y8PP2P30mSeK/IaAMhPbbS6v57zLAE59zvMu4TL3i/e7+pNGljKkPIYt3faUX3XBhJCY+MF77f
SEvL9OfH+z2oin9/rMPpuqORTNrWRDHN/Mjuf+P+W+q//uqfx9SdyDqVbTIovUalY9gtN3OG3YQV
I/HQvkin7f7g/XfuN1pNRwnETeY0+qUIEcH849///NgnMLG6Fk9NlbKOsH+ekVB3riuO0J3Dfkes
hxVAOmnBx90fM/oxcYaUSnwyRtTqwQ6OyoIwDxc9bZiNdLTudzshWCzvbtatqyF8EA6NemS2mrUD
+4k4vpJ/o5MGbPsrZuodGcTjr+FReYZFdCqcanD6PSsX3LjXjN6gU77Or6xI5dguvrDYEDPlsJLe
RRepAlaSPZsPxOrF+s5gF+TQe73FJ+uIFWF+pUGDlD29mGcFkdAXqCq58GoUOayHHeCqWLRKtxy8
7sb1y16lg/+D6eod/Hi0L3TiYTfRx8DAQ2UsW+vrDDYg0ORs3X7lmpOQqT1RGneL/n30SXK3Q6YW
V/lsDn7hNE6zVl4ZStDneynlVIcs0JfykuyJn5MwIdHSWCDPrvBc2XHHlHZAKdJ60kVFDwaDjwqy
utKhJ2WBc8ZTdAaXElV2sm47T5Tgx7KZDU/ZrnjC/lM8wfSryV/HVPOQE4FDCOlWlt/mHEE1cTyT
PQoHbiXDNgW7uRGhOetg6XiZftyy79F3iOPW8N0aYQO5jS0rcXotHt1kxzjammwwN4pMlCPLuk60
E2Z1R734xMxeMLCLV+GDip/X+u680RpH2afP2TsDdHpGqrkpnPQ5f64eQ0ewCZFAEmC6gARtmUWu
jXf6w/LeDKzpzgjywJ+AMvs78pI619J3rbiUse1EBjZu93jticUknCj+IEB6U6+mN/VUrr7YmAYP
1qEd3OktJ4nwHZrrAxoh7fEVL9qJTusDVfoRCBjcZ5RMbA9tLAvniijVjemeya7iYZq9yy2xLOjW
zv63ue2hZbUb9Zd/Mbe0CNb6OTqghP3OP/kv1uJb/Ur442d0xWXofwud176qZGHGtn8OVsiGbZZf
HAA8kbAW3pGX+DsJbZR7w1DwSorxmVmxGGx9K6wQOLEZdaN3/9eXdTXP5hmI+MLZX43q1g8QSqM/
s2XtTBHJoBnn0UVJ7TUkPYPs8lVxrW7Jeys4npi4ivteHE/B05tGrgTsR2dv0OA7GYWdFgi3N/ro
FFDLfLyQqK1dstcdEJxrelKEqV4Bqh1vytNTRM/OubXlqv5EJ2gUbnxC78ZfR9h7vSDUBS+7n23U
L8ta5HEM1ymZNW7GtZRjXUS25sB/69kcCbfgMT/RUn0osTzY8ya50tLo9xEjznreR/Bd+PQoR/ZA
5bfFtaWY9I4u/T8epaDhBTsyl3sIMflTV3AFeJSZ3YbDG+zm2a2uvG58Qrt4I+6Jc9lpN9DE88Ed
nfKleWCHIlsv6po6C7UeZ/7iZPs6xA+jV7u9h9YoOnaH+tQ+twpDyHQyD6PKOf4SbWCQO6F3U7f1
5m7GpNrsGqs/Z8otcdaWk7JHtY3JrV+/kjXUIce8UPNh/s7BTMe8lQz7notcPTkIRyKfBBuiI1W7
5XLmy+Qs25MnGuyWg9nctoil7eEKwNK3yNMp84MfbA1qHLsg24s77Qtq4egk2/mxxGS16XSu5M1Y
baNjeIY2YxlOcRjt4J0iCXi6V6SeNpDE92iV7ODoRDv2OcUjCyaOXLGGNd9nj95Q2cYnOQnJSjzM
W6RpXqF75KNkx/eiPMuP3W+kHBwVwDKdM1cbhFI66GMEf8fCcqqP5hg9QeAkyc6HvPwufyc4TaQX
VrqUsnAuR2vqk7MrlRKSX6/U8VY+CGQLqh/9twaGuD1U5JqNrmW/k1E6O+bvSDxh1f0EK6njJXWF
o1Z5ydV3x9eqQ5bOI7CANPwFhr0I8OzwFFLcdLgmsluxrgWHtZXyOdxybTvLSINXDGHRCkfWgZMF
4f4KBcRu4Q1dw7fucUC3eeLozPvKwS1Jxv0nLuoZgZYj545iesDveX3OdGK81P5XcZD4ihonfsNW
mwMHIK/JRl2xAudf0AmfH7hGopWIDGLTrLur5GK7UJEpg85+iqnXYLcm8gU0BDEsgBJWI1/9cCMO
yo6XGeNZ+WSyZAqsnHFPGBeDA5mexTvUByKbgxXHoFoHjxETvTd+TqxUQbfTVGX6I+F0+e4p1RQf
wCvscUNaufitkFTNiXIIvX6jLudeCcOwe8nWvb987RFLvFh+onCZXt4bZsEPwB3PM1fUE29RvNXP
fODlQx8YekZ/G4UbrrdtDEBx23jQZeZju+ntP/8Phu38iQtwH6y85jqKxKna8HpWydGljew/5ufi
WlyDgMoISBSbI4HuZIBIlaxGfZ1+iV1nm7dZPWksdtexxzsgfgFmOwvwpnBI/sOumDixsJYbvobs
xszAMPLaEeVNSDrRUXAoT5znTG/+rrLFFTEQG06r+Nv8rTeeRgZFzRzlcQo1XCvVmgnKYyblA2Is
e5Q+CYpWOSrSp3wDWc1wnlpfRuYQUOJTn4OMGT+T2Dlrp2gHlMfOPfIRbK3ZcbvTq7VL05ZEZzDM
xjEOVq0Y2P7jvI1uWqc7cVNCeT2WAMd78SW8WEBkOQeOyYWN92f7Kl65UG9AMRjVd8q+eo/dymHw
ZMzA/o5F8tPYDzNmANsL9t2Hviu3XAZvwYf/LuwJitwHnuBSADCd3mOK3RXNGSUzVfn0LH8Ee0xu
CHvg0xur+8DkMjjBhfIIFUtfzlgoyWTCDY13qT8uWI6rKa05hM4EThejEFOGis35spym1bqnamSX
e3z8UUzbz17igOwWlu0HCRkzYx28Aq9ZI9ngyodfvAdW77BpECSKFSyH5uId6C4LngW9m22m7Kz2
6V5l/hISTMuu7j/0rSMraNY3RvdsmOtyeCZ6CN83LFxxG/DV6vFWw4gH2fMpcQzntsYoJmz2LsoC
m7Xns2XZU+0Bv20tW/KITmwU4LF2916fcG5Y53JjrNa+RzXL9T2o9A5n+RO6clRQq+FxPPnDKag+
U1LavirhgpbZGb8VdpOyYh0EBLPiDtK8EDWuEZylDmVgla0Ik5qLo+5wLmcb8yOI0ZKkoHg3rfEB
rmZZ75VuK5FJNV/UMl2JiEIRg7FzQ9DzTIlT8x/Ah6qrBKxr/iVf6slBRgVtXYYWY+oyte+Dv7H6
dxVmKhcQnm1stJvUy08x9NWN8snYxnzCQloycLdDDll2DXacPWKwqi2P5Up1RUNejRTGtixUufBO
jDwhQVq77lY51XUxAzplycDhsgRlQV32DB5PjepqTxXRbIzbGqgzVpCrr3nf+7RjSMi2m8TF+AjD
JqGULF/RwLCyTlY615jb5o9ywNK4fp7LTempN/UmlJvG0W/DGo9Tm/wqT1znxmuyardiY/dbKiYy
Ke+8n9mmumJnTxJ9ZZICADAMbt0ST7VGpQbBeaQEDURrYqxwisaLGMW44gcbtMYzcGrWO1ACNHoR
VILgtYIi5GqVEZSosLicOSVOwgM0GB8DtCqH5N148zFAqcex9zh8/TdpcX+OB2MfHPAuWam85zVz
As5ojnZ6Eth47EkPLp9ZulB+FIdtpaJL58A5oKETAVYYe4yXZBcjvSXHhpBgPktlX9Rho0GiAmjr
6IdpJ656GC0zjs7zuCcVDHSS5bXVLkvJY7oJ6kMcrbLcfY9EB0aAyLIIzRAZxXZiM0/Pb8BdumN9
nq4oswfZE4unvkKYuu4APnSueG2izeJZ4B3oLNK2CkqQ5nkSXvzxl4k5LVgGlzS2AfYAbIltlGpM
fPhXCARzZJDVI0xlz7A8IkFZYAAV7E4sUOc9AGPOee1EodHYdcwCIkuM2M3Y1B3QOTH5J25xTZ+F
5EJTZzdV5Kdvtc+GmWA4p95EPnfC+QMzwGVjJm36clNnj4j2UCso/iWNPbKz2aHBPaPphlSR0Uyu
yNahwPG5xE6IKRExXqqcO+nEcob5sS0BrTjDzbwNo0tAal+7cBksY12pXtJRkiouIfnYoQAnk1g5
RyxXKofmRJM2IFXeYGxzhsJWCPFNdkm9MZAKBG4GM6f7zT4Bpp35TC1kUW6RgSNi0rQVoj01it9u
HuMpWqPs9K3VJDzkDSv5VWNgxF2fltNvY0GAdJG3045JMlf7KsOneJsbG8nDrF3GDxMmCBZhzCOa
S6dnegwqLw0fKEejDydCOUErTTodLvunLEESx4ZEIOEZ/BZrRP4Xp2TxsdbmC5g/WQ1GNmx2SGEs
IJIz0JSpcwF+9XiPcK8wDqofpnGuCSoRd0zZkuyU6ufwrlLb+iwJIGMvc2NWArh5k/0NMVhTtxHP
2kqn+QU1iLmcRSxsJCrf043BRiSpJ/YGxWOapnUMKUiNIAk5qXDVPLBRobXB9pW/1tIqC7/R7rB2
dzIQ7sU2Gi+8acYcYj6UchdQC2EqYsHEWDenjyPmlQvTA/OT3Z64bsydQgvbO0k8vQ0r6uEe6472
OdtQv3IquzoGH8lH+/AOjMZ+L7+Vzfj6hSFA/3f2zmPJeS1J0q8yNnuUQYstSQAEZWYy9QaWElqL
A+Dp50PWVFd3L2Zs9mN27b8pmCSAoyI8PNyx1dv23zWqU+RpJKXJR8LGNJ8ZhBd6MvZM0WdggW7T
3pHL7mHe36doA4Cxg8yS3n1It5SGs5vJQ/rQduN1Mt30i7ALcUuOMev0WHu1tMOrqHmyg/ZzfGEv
RanjPmHuKUziqfW7kdSIahJVZKJU/i2vxTk7cEOb/mbQ77np/FZ468EL6v6ZSh7bDZlediivZb0X
D9P3gHBeC9A+biJ5j/WqARjBrG7conufmJW03lSeo4J72O6E8Q8zk7bUJ+qH63cIputBYp8y6rl3
8a4R5/UgmW6sLT6JzN1vntjGqvvBZ8FhH3vF+ddmzzqVNxYvKzL3qJWDF7CnT+xBG5XwSezjbUsR
PFBOEBCZZfMPBi7fmOkg/2y5VrjDDjBbE9lt8ys/Kfcsdz4F6uN412PC9Y04dfGT3Bf31rHykX/F
mvf8dz3ReE2/ZHc5OR7HXnUmyK/rfX4Nh2uZvi3WoVM9biqiYwfFjZ2dXiogBMLitWA6PGkEVM5L
+kpObtFMvzH26g8Ak/SZuWHxBa+VBlHojesGWXqYTzMO5XTH1OqvZKrKC+Glue3fNHm3MlC9qxww
4nRaX8FK6FAAeUo8dIRkIloeDg6ZyVb5AjhKOpS+XMBqKvp5SOIC8dX2KszOUKV+N986mj0p8LH/
ofFP/ypkvMcfa/QiV32ahEfSPsKKRdPzrfKVHXYEVUCaIWeull1b85oUv3icv/DhvfDQGJY4jpuV
FpL2SO9g6ObKjwiDIlHOUW2c+rvI2gwP4pLHnhqEbbwhmtW1uyrcy28m2Ad6B6yvHyZQEPrcg0rT
0JYtC/LvEoy77KM9tRBnH/Gmlr5C+nm1bQFxYXQjz7kbKeLQXQ3y0uyik1l6L82X4YuTeIyP4Uv7
JDgwSToFhOBtZG/i+23Ub2+t9YJphlJtP6ZDii03p07h7aoZWdUtjQy0Suw47Jt2k32Ev+MNiS8s
wpR6D8yVJTcBS97csRIr8zFxdlYPan+qx1fxwXnGx7wXvkEs1L+91L9FT/EDvImcTZd+646i6jZ7
z2+P1VaLTt090cjwbnJcV1tVRRdtx1/SVwTjApixJ44FHeh+EDCJt6xZzMtQgpF/tKPvPBCbHwuX
DJO66G4Aw1TfULX3GEg5u0SXWQRwd2e6Q6noLieoIqpHMsHxXN6IBYp3dfYfLaphzFRUJtaEjiBs
3ac3CegzQp+75idt/dzLd915znx+Shu0xByaAomCRneWF7BmF9FJJLuMfWE91aEr9Ds6qesXMF+a
K4kVMITF/vtYPNv9dWofGPWzTAF4ONJ2CO6ANOwWcZOKg6ABg0ujGuuIY2Gd5PkVhK40sdM5hSXe
Up/8ByLjQMFZ/3fRwmOB1paonxzrfuqO5hqHmgkyhdq+rvaPeD3a8TeN14gt8RkDiL8f/pZXZv0X
2Iij+0iojoFtuS1dQOB65PgrPoI61T70EpONFUe/at89WCF9BIwXXtCb8A2cjhC+BPMg4iVbArCs
D1K4xVaFcs+meQp74PNt/9K/8L8VcdsbL85DUz5UIM7YrZpvg7Qn8bow7+nryhAV2ZK9vYxsP0vt
Eoaxa1zJNOzyQxYjyl1bhEQrZHXzMzsqHwN8TdbGYo7Z1Ql/E6/dp15a4zmzc8Qzb/ZJconKPRSe
4RqRrwPoqkcj3RZkm5vpRbpwDFWowSIIxPFGQhDwyWq0L0BtfDW7JBnud960Xx/IO1fUCTZSCmGY
/61ZNCci7LBV8Wn1qudSijPb7Y1cvb4VZDVmepk+eVrjC7EW2xqSSOkmXmcfmx5xafg2PMVfpC7E
xWC5bJCJx7Zk7dX0SGJx/MnxJX5L9BshZgroR02oo/74ye42vaJxO/IacwBHERSdzujRpTdADZbW
hag9Dzq6+mfQmL3CKf2iYKv2qVDERjAbaCZUvMwPSO03UwJXxJdhR7/IGEuQhR0zy9mkj9i5JZkr
JdfOdqULDzlptilYoY4fjjucxZPuzkgoboir6Zv3tM/+BpfsBODRgNYQgNpvRPc5uDBtezJOoSsG
o4BZESOYjMFzRK4Iq8MlGFHgvKbXAdbUhv6O3xxNEmSAzC2QO4ZjwsW8vfEJS2BGpONmBFX6EcYL
orkwraJDGrxKNzBRtgw/iw9ASlzWqs/oj+InAs751TkUG5wzKq+ieYte79TniUJMoW2bo50kKXyb
xVl7QXDB5Wx747HJ6UtInEX+bYPQZCgFoHDxic7OW/KeRQFbA1dTPE2fvBPbikHCLm844cVwzWFP
PZoktUiKenZ10j519aiywb3HN4wRpnUGZs90n5LYhOc0u6J5yZvl3Y1dS+XJkFvctP14K56pJBvz
qdmK55hJyOvr6IRpd/+JIbNzm44sZMBqmGAX+8wEB2myOXygQbcqgkl79i60fgB7SNTXdATuhnBp
bUkdSkqoJD8b7Usx+5TaKIaSv2aPvBZgpyG4yFDv8hh3RmM0KC65E5AQaXUDF+suJuJrXP5ODDsC
9D0mQGQSgsfU+ryVUwYR4KjxQnXGxvPvrZJ+e9gxEPlBmJIDWPtkvqM9Y0b7Wg+InDvtWBgvEls/
1yyFu5Ju12ifowImz+vkSdbMgy2b1BryCxQJZmVJ7ddlHBBa6q/LSNrmxhL6PjuO9vxGYILzsvZn
Q8LVc628M19otEZdwNMZ3QaAFIkeZiSKgNoTH8hOxvOo2VKmR35btNvO2JWqC5rI16Rc1ZM8bXXl
MaXrTscQPdtWLO/4u56+eaiDeOPP+Zw1XcEPeNOTnpcb7chj5Y64r5pwZ2REdrgBc0kK9XpKYPx6
gV6z1nOs8Y6zkCfO89JxuHS8FOMzXFvIrzZcjIU+yQDYQ15cM4pAlO/MTt7TnO4593C0quRX7joH
bGyyZ2B/vuHyQdb7NRwx+JUKbs1OyclHSk0TgkE100DlG1STWcKYca9kgyG+TixYojJkhnB446IB
NDAWYcVT8YbaUnuMOh1j3BVzqyVkDndcPdfIELErMJVCgx3uXupuuD75zbtDQ7+XfsUe/ISx2svS
rw5sf7ajvQKGNnrgJECVg+2uk9ZGMe6VucK3QK4qqmIsor9P5hMwXuUSdNJqmG7I8FAfRxkZsa5N
u6rsulwo9zrDCOpJhiGaBzx+Pp6Dv7zNCwXr9RaojK8DGm35I+49TXYMI7fDpNdQqNiziPgNL2E4
hD/RUo/cFFEA831CYB6jxh2PjkfANWKVy/0v9Y634875I66XSbAOUg1tc1fCbEM5ZIPRH0ljvJZv
5Lk7hQeSjSjn7CFKAmjZ2sNuPot3Pni8USVAVjTx+Fxuh/+W7sYbmsA8xoXhARfOyJp1/WYZV1aF
oQcs+UI79kaACgSANEK1LjcL/41B5M3WhYEeC4vB2A0NxbpHC6kuOD4eA8sC4TN4IcPOHXKbqw/8
bjT95j5S9xJ7w+IuxT2merxIXqCBEv3uxnUpI7exR7ZqCVGB3RIVKo9mfgQ8kTLAhBtzng8PYT1L
UDnd2bpL+20u7/Cq537Q5CS30fbWcmIYeC2WgutchJgC/IxbNckp1FcQd8Id5iq0zifxY7Q+vFGe
MlfB6xgGxUZ+AUnYHRF3a51jGJPaE38QyyfhnKjXMT8YygmDnsJvFJ9PouYeo8GVHFKJpU4R0DmK
dfVZpH1cFZe9nChssCzQw+yHI5OsvxseKJBG7XZdi/h2PuKdB+pR073YELbA0vEpsSEc7XgRKirx
B36SXB3r2IhdIsdp8PAnkp1tTZMKdnQPaC2xnTjD/di/pdDEOjo1sYrUaelHXB5N0k2nnnvefvHo
EazkgNK4o7kwxpAuiwxPNl4YYy5zDB9Ze1Z341tud2VwoReU7InLUSVBhqaVdsrIvKXMtT5YtP6h
6KhorEIJZ/IGf49/U7ggOKVGG+3Wbp70KfjnE4awLfV7OJU8n6zckQtnLerGrv08BXDduDNa2xgS
1iLPx8AQu9iWa9Vp297pz2B4PA1Mh6tsryBAQ127uFl4m0ouD6zs9nHhMXQ8KKrWGg5QNCFC+OTB
sgPxfYsKMIlU6dZcdwpNfJvRso7Zs06gsU4OFiR9h/XGA5P75v4YV6ZlSN1OX/FJkR+dz+Y+5J5I
nJiMyYEHS5rHJXH/KyHIgly0jU03BMzfRNWam8KPpGm6LZ6W5cjHr5NgBMrc4k1vT9g/wTjxdVBO
srINlQu1dCcHZ0ogtc0woo7hNFuf3XPbIO2jwgV6SMxXFqNzjL9gqRYP63yVsJnG6zuYTQ8JGrIH
JhkJLjmwTtZWiceMVsPpJE+h20gvMhzPv2Vn656JDIYO5rnuZKB8eJG2yJr4WgcVDhVFCmNBYvhd
A6PCXR+4iU3wtna2xnNM7sBeDr2LCiPsqR1K0uF8HLV7KP3NIzgbTA7HPio0TColCNG9lYc+y2Bd
PyiX0Oam7mrod+guH6rhxA8Y6qY5tg1Jxc6hcA6H5RI+80Rl9QyzKwW5xykidiv2EBU1kr1p0P+w
b+3PdV5r94wlQKtMQZSyJ4pbPUA9pBcp91hZQ+dBuATJZQcqgUmhcxXO+txm9IDZh1XVYfcnxW8u
9OiDKjp0pVIjH/eG7hf9LotctudKPzANuYsx8kmgJQJ1Fmjr0sxnvpPuNmngxJc+ggDuRTKLx+1T
n1YKVhqMTGQJK/EhfcFYYRvTf5qD5Own+4HObxTkscupnFerva+7HRzEdSYNAcxybXW42iIALaHM
eWyXoxZdqOxFzXGMjzMqIOPr2D+uVS+ghNhF2kBjhbYH9ioVyKlf5zVrMZO3+gcwgkOZxq+bPROT
oWDKwvgHkioTH/FcWPtgfQRZ1oYlUkZPHEZ2tWW2U8QT9pFfsbWvMUccdPfSJ9/bMbIO2yh+NLmF
OmDUOMnpcpXsg5Q95NTM5vUueGVVow+8RbGpRt4WYmR8jCFb0xPs7NdImnUvwf18AxHh49EhZeXx
zlScOLdzjtNtpTIbKfqja8EGy5mdg6QF7CQQlJdkV5Ye02YwkFSkuWIbds8NG33n1eMB+aoQ/9XE
7fovJjw1kFC7Z+nSa8gHMaHi9GHihiA7sCqQy1uanSn7Sn+gt2SzjAwYHJjhqBn7SOyl2UNaP452
Nd50FGKw6h6PyLkB5PC4pfIe8yiTjeVvM2Kx1nf5G3OGJcWVsRMt4zrYvIjJzGbEzsEQRTSK5wGD
xs5TQFoxt5yPvIztsvuAEMIGxXmH9B4vH3xB3ky8jIc8nLViWylXtrEhObc2PGNi810kbwkb+DA+
lbMPsIxveYYEZ6wWeSJHvaOCYzjA9muRgWHlr4qIxhw442dH4bCjJSedxKbUnzFnp565xnu8FSFI
5rOF5EtHfwcE4TQDHR6Z/RGuEEPAmgFPy7WPBzgBlGSIxLh764tN/g5slGSdfHU9vmGeAH/CLMJO
ZaUZ9B2svwCmBWAyh3MLwhQSkbfbHu18z56QxqM7WS9ROGDzMFblkqhBCFJr+omHuX4vtSXVotEw
U96eDRb9pO4wtOhetlFKhGSKy2Ln+OiVvXUwsP+ONCQ+iwwm5yzkxK9N/T75Dz1Mp8GpWE4hUZV6
EdCw9p72tFEU/aweMqQbcFtG9F3EFLolmloSsy1dqc0EAovWeIiGMEIaU1VZSUKTaYtnE58cgLPW
VMRhbrNrjaKUpyyMSCf0J2GKHJH8zqKxYmLn6nVcheLHRrdJpFYvXnv13bUW47stog8RcsjUGqdz
vBQ+6s0pcU0U2djTQpreIMmIf72l3CZbqzxz/cu/Pw9Nc/bCzL7+/ajN8BlzNPn297uiyOb9BHJT
rm1BpYqYRtGhoyGahEc2jAhjwanM/uMfNVogYv59/yecOag1TusNC7f9kzbJYvRN/v7ROt8wKo4S
MTeEG/LDv1+QmumXPZuDq62iLX//tOOMHs2/v//7auyYfkVZBPOqy5H86XL8fZn/ya9IVZ1ibI4A
dQOzU8raGR8RxMowJGONJPD9d32IvsLf1doSjNC2yfocmh1f/v3wn3+4/jXMTn7z7x/WWRiMLTlY
34H1tBZMyL9P/vsnXUcm+7ucvy//fmjUzYsjU0mcNLqVokJuyCs56er1wf79I9Zv/9vP/n7x9zN1
iPdaaia+ZolTgUyYV45RA9WlqV2RksitQh1m1jwjQ4BCchNb+EnTXhB1YiePhrFVTVjmzmlIbdM1
cgtRXql+EiAzC2Qxw17h7RRkoJx+u1xuyfzCT9yXcyICdGpCWnBFY1AYWeC0pUBoqTVCIBjL6FpK
EGU0fSH1Wxvp4g7Ms7ZTQvKOziYLHj/SVygHDqv1ubirew7kUTa2Q5nXcJpnUqL80k5rN6GNoG43
2svemezPoru1BoCg0Srlo0wpJCFdl5MCuVS7SX1DrSmEAJLgRnM/q8pdI8+Vr+kQXxsRbvqJ8ARp
jcQ3WgyUsTk2SQnA56rZ0+IcN0+dI60ah4cOXmUNamWj5nOuiyEwxkBOFI0iXIuA2TRQNcQwI3aM
cd/lAhyqxi+H5j63mHjS0ex1Zd/vWjzod611yiKlJSNvvicU4vg8wiATtC2qKaanUka1nkOI3kNr
S1Uh3ikpWaFEVWbJ687Dl52HSs+9GMFHsWLzagEjpFDIMIoqea7kHq8fXGcEBVrERjaVZSWBsqyC
QaDMNgChKbKQMtHwPlY8tLYROsjrs+aQO5QT0eZqI0ez4m4s6Gib3ukPRGjDGmH8awhMxq/NjJdw
PODrYw2VjkQZ5r0gQIaSGftJkzi8coLHuKQAMwBWmSH1qAVsR04WAacNxbAF07Nz0ag3dc26aIUI
bCBEqF500FowjxysmQWrZpQw2ojFWzVwxZKECVWHIOTQT8ZF5uyyhviAuPFCYA/Zs46zN6snGpWN
Tyd1jFM0cMAVBo2mmGu8KCaZITzmIZDU+TjE47Rr5LI8OtpIo4TcQmczql2urOG9UoVuJMr8TDuY
qMSIUe+oocdQ3y9igCFFoZcWlOWoWMZro2pQCUbJr4cEK3QsHxvbz1fvLVFeUVJ1XpIVQjRcB3nd
YzGVQZpUfTDUxiYL6+poSO3Zsgyxz5r+3YyQ1RCigavC4t02knWP5hvnXjIjJRHZyIENJXkOor+g
OdY3uuFiswh621Jd/24kwrmo0LzeJB6RRmShVrksVy+6MkDE+hhbioGKMzKmy1zAVMKvAsnUtyyR
qAItPboVCufvrH9bkSX2oqWxj7aPizZm6gHt+UNU5UT/c/hhaCbtHJk4oxMV+fNj0VjeqCvOqa2b
E/00PUZvBY5Eyq82dzTQ1ABnHAHUGiAk9QaaskrqS+moslxdDNSag7w89CbNs13XqocScgRtfoE9
WrDY1JkkqU7zbYto/IEOqWErh8a3XFQFop+mHyo5J0HbPYm2fBdmTkvbgEWRll/WmU6nriO7hpSr
SJXOn3aGK4uK3hImO50raFFplM6fiL91Zy9pyl4kNS3NJq02qNgsqEwILNQ5R5x+TPA2odlbkBWv
pEVoIFZDB2xjWIE0EG8ZaiV7amQdinrkYLHCeZchp7KlaThQMO4MhIY6ph7H+7Q2jkyR4jMPVew3
IK/31fSkFORxA21upqCyJlY/qbh907tpr9u9dFwSaBrS2iBZT7gUaHb3NMv5FGiydmoYGiBH2N9R
7GznQfsxBPkNHVe4PTtERYoyXybquyJKSYQSY7kauvaCRk4H8rEkQZtoxIQVQFQ79+SENGGZdQbf
DCPEoFJMeIMxVWRMxENF21UabTpyY95m+l8Pc6QLPwmdeDujmLbqpx3MvMIcrtbuhyZ9DBXUr9mM
0TFOn8yoki/IV52caNGOKvUsM0tUpCtHijpQsTrcjI7CekdX9Rt3+mRfiOR3josNFPX4qdpFtJwG
lf0uJct4clbZ1WbO/ZSmY7oH5I98pUhg3NgdkR08yXWd4I0XP5fmSJ5HJWPOlbMiLWyb9iiQIrdi
F3eVZ2bptm6k+mwWmG10oyBudozcTTqJKmBk3HSpdfPFQFVjqn/SKTylHSZUcVwgnlMTdlYi6U85
2W6eUXZpdMpAiLybxyEcH/tU7YKIDh0KDytEQu9w1KbJOUHwXbeK385S6A9QvkKa1GkCFQJhuyRz
DVN96YtIuLFuTL4Ya1S4rDFojJmjVldNzxCkR1aLULmcPyujBkejm+8lK6Iopo2LW6Ct5KCZTeOj
05/USSO2ZWsZ9HGVdlKHk4oRgRDL21T117bowAiyVThMHk96Ukd+n8QjGLS46aCG1xQd71zBk0hF
0rzAtmpnmUYJ1DlDcZE0OqPVMFCnMSe1kNpDb9CQ1JmACk2v5o+0/1zFPKHwmF2k1HRcaynogiCg
b+qm4USFO6/gwB2nUvmNh5Obp4ZL/K5/hDK9z0z2h1JXgMotO0iI0PdFBK3DjIeTNDsPiNTsorJ1
KJlgR6LXO6nq0n09dk+OqbC1S6CKCjYyCJXZX1jwAMLYA1QZE5yqVaPAlIE0s9Iygl64s+NlE8mh
MkI16WOYplUPNocPxNWQlcHXrQqWeTqe6XqcsvKXxv3NwLP4qJfXBo+XbYSAEdkN92/S8bIsTnKe
46ttFHAbhrdZnyCzzmQDCLQv6RHJ0unUSpMMb/g7MkwC86jtn2PpAfsFUAQHm8gwHb+TWQ9vq96T
XOGIpiN8cY6i8SvqrNCXAs2o96jHmTQCTsAAC55RBSF9htVY3Bb6vZF1X0o/+q1KuNHYgOBY570m
IUSMhi5hjBJZxu9W17l6tKD8rIyUm5WQI2jJLsp0nrUkPg01JVQ71TyhOBQILZIc0vC+Mkh4sxjZ
zKrCdj5GOjlB3E8d3jhwHnBoReFxVZSofcE6deswNE41jnWTsvR0m68Yk1zdJuT1AjScjnM+cZMq
Db4GAL3m6JQHO43+Z7Nx2+ZkoMCLQOvQnBEmANafCVhACOx47Fxlqq+a0pto7FN6nWjEyWKcv0W6
hOxN2addhempDQfYQWm2CkoDuU4GCg9CrvaY38TqjhzJOOLs03nWrLxoZnZdBmGelbx9pm2dc9KG
vYlE7kHFVQn1Z8C9uXTuMpOhRCgCVpOq4cEVU+fEWmpnKvcgZn1eYDbeNwUyAeW51LsUBLwHqzNr
w82j7pCOY/PcQVv0aurrqDs8mGYLfKHXDFlOQDfKVOkbvNtOS6uXNO9Vtz5F9q0zaLijoytIEBMP
MMS+6xo52Q8p4rwE3yBnVjc+YtVQ+x1t2NCB+bawc5RLM+Md7zck1/T2KGgyBrRU3lu9uRaV5sCA
WhBtZ/GYGUpkRcTDRTx25eQSkkqFV5rT7KGPZdCPTRghsTPlQ7sTFThImOrvFbGvqxXyT9GW1Oxl
UUAJaeNj0uwth0Var1ZdQmOCh5RrczEoQTjisqJVGBiYbJMlCtmQaOiVDbtHDSniczOC7KLzs6+S
tQ0BwmepGAp61VhGyqOyVxGH2JNPa2JZowKo62ilexOmfV4OIYyE+qBkbXaPa2nqxwPF9Wxti6wq
Cxlhc9ZOcpj5SjGaoGZYPTvGFJiC9iPbGkj6UEM45PkYc15lYFLojeI4oRGe+LaWz7R+z9GzbYzw
TbOS3rFKeY1ec4sW/JSgfmdaS3ZCk5KgTpSceaocXmYrW/sFKJ+ERv4ky+Aipq4od7VNM6xOaLPR
sVBzp86mU15DC0K3Ig8aIC6y4VLuY7yM6GP8aWYrOThLlYCcdO+DWQeLVHZADrlYNfsOqJZRKMLH
9tACo5WrZrJsR9deY3A7pGobeSExNGTwaluGRjbDzcAn0/CqsnuVpASBO3V0iFnSNmhn6OhkEUBO
Caz/fsESg/6Xrr9I6hidbTm9qrqQHkl3Nc7Or6XtGvyj0I5PQGxwAsaE4KEqrSAsSRSsgaqmHHJ8
5z1V9NK6kAztykz7Qg8Z+fgskXGIKkrKDgv8rf51DKdnYAeD9MlmlzO6PV7gDQ0UTn0KB4xQFjUP
Vm3Vg1W37C1NfOio9EutHPpZk+G6hCi1TUuzLy14afTCWLNQecQ6VIM4GVEzHAidyxxmqKLRfaKI
IrCKXrvTxRiMwCMjyopnPPOgtjsN9rO2xXaaajjDGjhQEKcRbpvSt0pnwdFWklecA/qtHLMamS0s
aEJY2oem0msV3JagvXYK2+hsYmVUR7rNC9q3ShOIzc3tuyyMlqJiwhKta6C/5RVD0qcYY0cAQcry
tiNC6P+U+sN5XihQN+9x0iiuNkUUKeGadzX0/7ih+hHHeF4hu4gDlXaTLDH6sjPjl2gvG/tTRNCv
Z3yg3EQyC4KHNnfb+D5f5udlmWkhcwCAh6q4lF33tMTlXsqj6JYbL904fk2pA4k2JpWsgTl2XG69
UcFu1U4+dHhD7GYYJEo1wVewD6OdneP2pCnye7sgyVBoztFCbWDjGKYN93Z86JxivM9k8aMJ2khs
g66QMXGMTWdl2c1I8ldTPNdVZXwv+q1MsnuEdptgKBfKQOm0Fp2pBHUOcGumnycOJBc06ndsnHHf
O9Ty0K3BpL5cHB8FJWSaFRiN6Ld8SAuVBcUU7jjTe4YhkuUq2Qsb1ugNaQhTsmR/r8fkK6ny79qK
GlDd5q5VwuFUwqUcOVWtxf52OllxzVUaJOmX54/BXo3YBgmLDh4SuhWV32ghPAD8ZxP1TmnHvZUV
5DSi90p28O2gTKdxjLQAwUoC/vi8FNUIlmBRuqiX/YS6xnaaZ9oOBoQjEjMo1BVzWRsTxWrlOvc1
gPjQIA6+EEyp9ZUeX0oXDWs3bvRXvLl/tEKqvHToPkuTEVeTsPbnxVztkECkUxycJKIii9yutmml
0SW6AYeyoUUfwvi0ysA59G0x6iwfPd51kwXXIzOACsZYZcOmVUBCEvUyOvV3Qpmy74tfIxQRDHl6
UFsIzOw0oSN/SAV0IiVaZnfOqSMnFOMk3aRK036WCl1Qoe3NXVMFrV6xveqkcuEYvwxd9zqNy3LN
jTsMLvtNNkg5yopjCXcRUSUJ0VzGfMFYcmAcu/s+w8YjFt3wT3/5/y/09n8XerPV/6PQW/mdfJQf
/03nbf2bf+m86f+wHF0zLNVxQMAxzv2f/+N/S73Z9j9QI7eQZ1dsw/jnr/4l9ab8wzIc5A1BQxTd
1G3UDf8l9Wb9w+IXDuJxDgKChmX/v0i9EUGuQon/RUhR0RDddEzH0FTiU5ULrP+TEOGgdnGyxJOE
xJu76IOfm9pKVEyKazjH6I878jYngLh0KTGgmYIZ4xFK1KdQDtVxz9Qm3Se3EdAAkmgj9cTlGDL7
BegXCe5H3xXoImXqp2mhN6WXyn1rqvphzJKPBotnEKAY9iSHybGqABfxVIdPWsBkEia8Atanu1QU
SRu246CfXvsB8RSZPrp60MbjLKJDYqvtLiuaEKlTNjgc5E5OXrIM5vE0zk5G3wgsvtyWzwbiedRV
IS42Tfo5qz3adDpU6g6zbBQxAC/64UFCsbl19G5jJQRHYQHFbphZ/5pmb0N1QEE9RobIsN4rCYuy
uYBtX7f5ETxqw0vowYuEL0XQGIdRoROvc9u2oglCL78N03hLkV8GcK9dfP9+RzBwxaPMkuNZAlrE
und2agx8lqJPzbmbbk2JsmkY6TziibLtqADi0GeQA7C5oUFPclUXgTx+xIPzgxkDHW/WqcihfJbK
VY5y1W/YHRZdNM9GU+7qOtsPeR+jXzD1F4SdT+2w+sEk8V2BlZyLrORnhOruNdZNpMcys9lXkXyT
bkWsEI11KFJpRQ2pqhwOdqy4QCDOxQkn+b4ZftP+6qhq9CJQB9kVgh4ZzVK/Bt2yDsIctlSh2Dad
ZLno6CkUi/UwJ1T35kI3r01+n6HRZGFqBPkmZ09DVx5NJ3R7i371KcQ8pKmyb7Ohej4uMCMcg8p/
KokIi9rioRpp9okVBZvqhAQ1RQ5pp1jafWdDIUXliGOyzr/CyskPqVX7aODgJiIEQkt4f+0TW3pK
kEdxVrPROKZPYUA42kvmqCSW46JLiuLdczVVZqDSowLeoOy0SnRBaAEpqWaN5V3rOl0Ipq81w2aC
c6MaszjOsoguQGuOO4Qz3umyeRM4jb1wPM70l9l5NOzqvNJJn1DDGCN9gVCV97slhulDIA7YOkOY
HcS+l5LnrK5u3VKXoPC0pqpd50m5RScTGql705nVrZLhDsgJKBs61GdNGhCz0GlpiJeLabxbQp8e
BzhxTsjpiQryHKSoatuDJO9mfBc6Dnlk9ZqrBcS7nbCNRCiI0rdq4ZiKzi9SMQYSErnAeLaIT4nc
fSSLyRk1074lUhRthnc1Je2f4XXYGFpvsr5+kOzIOOXNvSVS+5KlcLTSNM82xiinu9H6yaIkDUQx
IhpOcqHoFi2TffQpQebPkNj2naX4Qr/uEmvSjK1nu1cZb+iQMTsNej+aQU4mUwIo4ZtmNTIHCiVY
DVMeslUdvF3MoM6DeTeXMq2+emUg/Nebnki2oqdSi0jlazo3x3Sw6YaDFzTYy1eZ2zoKGOY5SmvI
kiip0onb3w/G8JPJkbOV1B5GSDKj44QedIjTFH0n1iZHtPOhOWs8Lr1Hk2As0ZVftAixrJOqdpdI
QWQsmi99M0bE/dQICgQErBCGVIXYnVWv2YMR2S6w/B4b07OkITGmmbg55eNwUGQ6gWulgrBWyBY2
7SeF2YFb64SCLJI9OGOCdZeoU5TWvB1tgn90yidEIxGWZ2tPHE3a9CS0o6I9yLX1ZiAnRumtOArp
JVeHBKGK7EXSQY8IT8btLGY46BmaiU4Tsf2hc5nRu+lMFJrkvmSPMOk5k53XWOAIUyp0ui0qpr+E
qB9Ro17GJCbAzCp0M3HM7UZD2sUZUhci+VGqStw7TomA2mI/FqMUerrU27cK6n1EScvXquguXIaH
KaFpLDIR5FLaXhwc9nGF8AyKekpsBqDi2L+RksAnUoenul+hn+TH7qfeNwuKJMLALUOaDD/Vh9el
gP68mK+g6+dKzh8AoR56ufnW7YHlOBa9ZwkbI0OOvGQe+sP/Yu+8lhvXsmz7Kx39jgp480oSBK1I
ifIvCKUyBe89vr7HRlaVsk5X9733/Z44oQRAD2xss9ZcY07jRZGbra3g+hGUI3N8qeyRTY5U53de
MMtkEEiHlPLd0ETlpVOspzxUMKjCjBdVH2INrXrLZZ2IuiKdtMSRtgkGNyOEXm9Wwl/aXIyn2Ppi
pQR6w9nn0oRNsKntp1Jx81jp7i0tpeJwvmh+PD/oPn2omvhuN3YqZyGedjWOEauqwVE0GoxLjIHm
yrCox5RTKrtnjObchvBKAOV+pBo3ANmpSrJ8MVvhIogLSJJ2BA87qURRhnFgY88fvp7Hh6RMnk1L
xhutNKD9EQE1MLJ/yEamyolN9ZtOb0Cmi4RLYJzrKr8f1BDZOYR86GBlscprKQWyVP4qnVw+1YlK
7x/hOaOa1HnXJq4sVArYmCScyYXDGLHVzjM64g4pTJwYvtzWNDR8e32nOGry8GPWyIHhqf6smbXb
6c6PnrCv21Y4nlmxSjYuw88uL/KrZJgHJWC8jZz5Z9J3P+Kp0xG3U7dctfl0pFM6xIHGOJ5hW2Qb
tyl2xg1GAshKyWitu1mBvNJWj3LCFIc5O+QSDVCdgq5mxP8S45T5sYJy73Ztei3xVCaJ24hUqkyN
uIIDsYNeZaI7a8sxPteCYYfL7X6sM9QoMb5hZYLjwxwDFRqVL3WsS88uzbPV4jdJWHUzkWgF61mu
kowButo5szLtEi0g+FiazL402fLijoE0CIXRdWuTb85J4k2vTQ1pszXhQeKjdjbIpWbMn44s+K8B
8UyKiHv9rgW9trd69cOvyFSZVmedg14OV3ojKZ5hoYOT9fanAhz/VJGKwFo2Q13FL4kfi8op10pR
/xxJhG4LpXgy9eq9LTWScw3DSKBjkYtB71S06S1qa2oG9QdbIUVYStkLK3UdBTIMvCml+KfPcR2T
yU0nJb7nqjT/iBpYhUqc39WFga7XEH5Ekf6stopKNoUi9nTbO/VzeZV9ySvsDAkT6LMNJA59i2+E
qF0QftWwCuRi/gwHEj8qMz3qYjvkfBSVllZGD1/mh6FMKq+cqBHKZuVN6lqsUbOajg3bWYx+KarA
uWntRNOaG6Va+0i4Z4WqxkIqqZHpZTibVK8WFFYxRHT73oiGtZljltDJwHsk5iDFHD/bWgX5IzuH
knOLkpaYddT2BEgnV68GGDXNMYvt+dBOEaUmMxKbkUWlQwiCjn4Ex4YOZtjaqb3tFYVCSylWtzUp
bioemAVaYFJaRDv71j+HRVbeJbpMMAR41cQsf2VkqNhiHTjz0Q+NyhslGQFGflMtlC5jjhkmdcBo
RCwsrzDwk4GNlqWo6qV6NZMUnGPTGjlW5z9GevgY+QQRpr7uyckmCHZs3LbctqCA1faxJsD5szsY
BSoYXOKRbCz7yx/m2Mo+qR+0wYGgVut2SZkknSmvjZGa8nulIiK1ZmDh59oDzrDLw3gpy1ujky9V
p5cHRhHcgMTWv9v9d8fGXrXI7aCRW16b1mmNENgs1//juyzP8yuFOntz7FIU4nDwv59tJBnMxO/9
ljn8JrRT5Gffj/yx+f2lAlObV5WNee73qyXgnCvw+irhKCZTv9/3//ZX4oTJygsnnzW3wPtUmYBF
/nmWfv+C5a2SklrfTJOc3x+8HCvqHEWWldhoxECxOaSzqrbQdgt0zao1CuqWBwrRApatJiWGj95q
+uMBpBrz2hKtLMWlZK20rQicCzNizLJjLvM/zYr9OIc9loDZFr5Zoqv7489yzMHLlkxWoq6yPJ69
tkt3quDFdVKVgyChpKkNSQo1lpqSgM0rDKGz9EkVFzTMaKGtMAF2sjH77QS8bP3lmK7bFBv1nTdZ
zFuO+OngFufAsJlSZoBGCY5COEUtRsqqIRhwcs3qN8wpDg+p3O5x3yAbHPToTfmc7z+TgfdwQTz7
j2OFSewd+RnheEydJOHOFMy9RAlvcoqEddT38b4fne1UqFQU42bU4UjDaMNnLi9yQvMhVHJqEBfD
sCCoiL8vj2gWXDa1r3ffzs/L1l921WnqtrN+pEWfFtmf+AZp04IvEvKtb+HWt7grhIy+skPU9WYz
VYdamD0vGrRl9/cx2h01Aysv2V+n7Xy4gqK4xjUNDRmovn2RnZWXkvlowofaHbbJCTvb8wvuiKtg
P22rTbOhXgfUqrUb8NMyttf58DJsPZIzK5NcNc7CxNxOOMtQVOffvD45ZCecHD3/VrvGPUDD7Qmk
8Bqmwppskjcfmg1COvdNfNiJzhn0yDWpNy+xvT4JsNRLbm1ebGlrXqZPDnQbPhDOwM0gzFH8VKCb
JDdubC87vfiLJwgTHZKN8KWB8u2ZBd/z3SgF5MM93pu2/UW0nDpg5TCvhw0CnmFDPqqoN6Vzy2bo
0pwLQpb8uuE1qs56fuG0oD1s5mth4Iy0mqAHzDM27a8p82iy/pfcGaiuRPSvHqoGsq6LHkuWtk0H
X991pks1X03yB4CT5j1ZQiY5d3y2f8bR2U2ZqQ/XYcslweZqIOEdn1I8vEkBf8GOI2ZhwQYM1zI1
1gP0Ti85dTaR8BWotXoiO7CiFptBAQEbP2smP6Kt8ZCyAzxp1+w6+rbEwwPAWEiEYNVmro5hpCcP
R9KQWQEfB6XK2nTONgvmTzJ5KoKJgeXwTnnvfZej2CeXA7Vgmzq5DS30AmjezSFKt1Z+x+RffNiI
oQwpiFXxOuv4XxLgXPPpUH0lcxPtzYDCqZWWbuTLzLh2Jo3tRBRCMt3o1vnkmkhHiFeTr7Nv9qXa
2za+01dGLJd/9JfCxUHYXqv3gmpEpi7d4HqdPE8TQDTtQnFSuQbLSHbjIT+ryro/hweJXwrhakV9
N+QnFID2DxmQEyp3EkZe+EO+pmBv8Ln+VYXr/J2zk03P/gO94spRKUH/wNVzGz72myhZTz92zaO8
dUd61hMsiPrciuD4rxKjRmmfrTVAP+mPPDvHA2qH5BmlXI2cIanO8kO3cjbAtVfOlw8UcGNwveb1
XXnGnxJbqae0PEn7L50bpxre+v0IIEPdWdCB9oagX/sAhEZcbnqccCq/dTNNQ1S7MtKD9jV+aXzz
VXGKP2gCnSFtZWtPvmYTu90NSiOs6nX9rMR7u/UybV1S50pO+tks7x0hZi0flcwLqvsmf+Plbb2C
Tsj50C8At0Gpc9UV1tjA/hDTpYDRL7RHLlm3fpkP8qfHg90rsZJ3Jd5Bj2bxnsIsd2lI6bzLvxwK
e5A/Pygl4L0Lnw3dHA+x9IvLX1KTyn1Trgkh6uWZxhWEm9ASH0l2dLZv+XwOn/lxvKXwfePCWs0D
BmgVtBJYn1juYqvN2mwmKd2vRHkv3u010uKjLqGOuU3qF56coK0/aMlNjSHWxpFOYXCmUaYg8slK
6VsOAsblyxzt5pAuZ0kQVeynqnx0ys9O+4kIisocQN77ot7L1KQR2Kq3vGUUn6T6BwxWnTcw7Bsw
lkw99Uzue/C0ueIpw7RTug/Nv/YaU0BKfqv7ZALyML5X+Zsso40rrmp5tm+zcqgQ+UtckSEtwM+8
KDlq9HjfsxaHuslbhMXPF6TgxTMyh6BmIrbh3iMWaGBIu/GTrb3iune4ka31T1tZTRCY9918dd7t
C1dYBSfZ0dt+RGv70q7uovDB8KZP7mAQ0HRP3CZ0C0O9I4dq7TLnMujuh3ZP6QRFJIgiwVbiw6N4
bHE5LK8/9K7ou+lj32hKfIanHLpP+tWRRZHIitDr5l8GOy5f5ZQ/E2eayPetkdPzSwPnowQ7eZN+
1QTq3rlVGhSyn/K2dKncrHd6wpz8jiT9zbxQmbZ0TVHnaQQMMlc70Aj5Jvh7v4JeueMcEHcjiuHN
+muHt3Xg+pdpO6ir4JGeMzpx4YB0crasDosyiFolK+t176InerXH7bTFSHP6pPehKx251zoEHwyL
/k45KJ4YOfRgAy1wDdw7c/NnOktSPKKhEuWLSfbyGyzPjk4m/g2MpLR66UlvvfxLei8Y3KVtf+Bi
EcZRL6ZCxaOb7eEh8vosfn/Tb9L5FzoS+ZNT1234FpOy4U7idhRvH78QSaHbNaI9AmTuYB6lq14+
Xss8yVoXJ6tcf1jveCKspCfrnuqGV0o+3617hj+uo+VxgsKP4ZMND61RLUYRKgAQbJAbZBxmYJe5
0GIk1KnFWSkH6akPuVK0DS2/liotEgkVwIvtfD9zRWlafFdYR+vsxMKe5oDjIpdD43QxlUz24iev
5c8PWh7DhbVGsXyoToxf9oWr5Nxz18+MxM0Wo9aTdZ/xfowH3ov1zjLsVPLG4QCUb0OnoHnyRTpL
T8qBi8T/L/HzuP7kJJg3UYuKSwgDCWecTX4/P4vGzxDaH8R9ahxLLBL5kco9w4thboziOX1Wb1zG
4sTw7N+sMxQSZJf0UZ4T02Vxrqwzo59xz11GjT6Ohx9hflS5fmssCKVpxyfOHkMZ9bOUjHqDQ5uh
sbAm5ZV0lcRZt/SizesbL2aOktGkHSx/cZ/Y5/MuOnHh6XzSZ7pB5cCdR77kxC+jD3hlcDfOiFpX
2ju/BrkDYyhnFnqdizMLH2W9v9XNKWJAfecPEc+JMpdN8Eizz/ZT4CK6lWjQpct1oZgaf4iP3MBz
nObcujploqKxkvPhC1geZzirNxr8JvGqUTRS/ChoZukXX4vBn49gKT7vOgyv8c765Lb2LY+rAs2e
IXtCgUWtGf3qmeqwaM8sSjrxygnyp30TrVR3U8VTaegnTQbthj76bmSyoG8Ba30Ri7eZ7QUPWGjO
5HHHG/GDkMBr9yRkgPSp1XstAfsxhiunAHO9azxBBvM69OIwcClSyzFR2IuYPq2+pSxU5UquSrgV
Fhnf7iw9IG2FlcopNkBXOc2J4EdPrCRsGp5Xd1u9N49pGO1migCzfWttSWoBxi6ba00hjvlYkj5I
VYqClbVx/rBvLNJXyJ/pGvAQTdcqaJv1gF+K9XSdqtccVjGE8ndBnpSJBqwDwFuY1K2pzUvado8L
+0mcfCVfpmjbaLi9pBmRxS3TJlz5urXdH5GWKyczu9BFWYQlhs/xABzbiUQQoARqHb8xnA68zRBR
1xmLKtUTjiOuvy2cc1k8G2e8W0CrpCRE8KH0t3l+54yu3otmYBfnEgoFn/QUNAood3AV22m6MjOX
B6gP55DmyoxYB3cog/Wh82fmyvV5CM6YCGlI8rJfNmv9Z4ZW6ylmRUkDDlyN+xTM3aViTiMa2Kmi
H2Gu/0mbFWKnFftWthudzXBF9dm89dMaTHNrrBTZS40tNifdXt5TDk1n3u1iHe3TljEQlXtoY0K+
He9H+06R18mw6p2Nqbme59HJtfWD9FQD39Hd4pX+ihYwUiNGTHvcds45YzoUbKLyrEcboL9egaaR
XoBuBRkkATBcckzKwsVsZVzLlMF6Gm7n8uOA5aJDMc2GtuWFVFaw3mF4FUBnFefPR2TPxB2ZpDNi
NN1OuYNmz9wAx+SQifDAALXWzuNEpd8mOzWfY/MFeNiU7snuIcFDL24c1EflvdpwU1oejq7C/aY+
ogiwmRrTIVN5SdGJT5Q9lcdrRUSacp6d9QOnbBb84VulAvT6CMBDs5SJnFsag419TjxeGLBExSrg
Ya6PnAp7n71DAhytg25ssPsIu1XYroH8pujcL9G95DK3dA0a146JLXau/bGtU5ySTjITEu3cvLXc
7hDPbSytVu2DuSNlkVKjSNH+qryjYv+TW66IXW7iGLG7zHsLMgX3I2kGJnJYhud7Il8jmBriTRPx
eFATRIc+2y+GKevo5C7lRxJGTCsubqh7bXIu4k0g7VJlnZ2HM8FHkp3NvRyt5wym+ao6kGkhexJu
ZQKITF0yCRvQlYyXu+mi5K5dk5TYQLjW3AMF6gZoi2NNovbO1q7yWyWJJjRyK+Mb1WHqG66ulQRL
YZtBbOdAeAUtlHfPA5lug1L3V0riqMsbtbNUgYs/TKy8n4thZdxN+ZayWZ2eH+Tz+DoalFa362Yj
d9S4/kIHuZreOgMvdi+mII1HyB5hdJFvZaje3X0bXhCTkFDnp1D9VOa7gNmzubEK15S3iKQeH5x1
s8WkUUxMVFZt4MKgyCPYeXAML/sVPE1XBjwHJVR01GUo9o8Fkp4k2PXEBRh1M5TGXX6KNaYhHqyz
nwFB+ocO6PMxZxgEcwcd3IHY/OjvWHRTa9+FWrEpzPQgxxb0sXYg2XNvPDQEhnXcf0V1sEPqE8LI
u0X/U71j7cS1ZuUUwjBkDrty6rXx4N+jxtJ+okbLnv13XaLLwP4BnMoNqV2+Mh6cLliVP9Dq9/m+
rLyBZCSAypWGzZdzVt79k/PQVgpOxHZCs8RClqJ07Z3LrPf7yLPVk9/Sv4wH+h+aAgB5pqr4XWu7
yjoZ7V1Nor0+Tv19ZFyD4XFOX/XeLcLJC8M3jS9ARHcFBSbTK8q0EB2cFNA2l/Rz1jbdff42vOP8
ipCaEZhe8kj96SY6TRugLM6hOTEqA2Du21X9g3/DS3pRn9oriRgKm8FVEIw2+wukWmQPvr6ByTXS
X8SudM5UON1uRaQN4cEHPQY2eTEGQ5CACNE2aJJdgEAnyALedBBKPjTv/vu8HU/GKaR3A1UeKPSE
KA2ZHnzY3jnYzY8gciiZcsIcW77b2O+p8QnMd9QLVJhDoDmgf2SuzHpvPYcflCFdZQKEm3Kvr4t3
Z6ts6TMZzN3qObA39tl8IsjiqoSG5bNusMI4QBoGTwUwhbo8Mu0E7sijOls0riXrq124VZijQDOR
VnVKZYAAex8DJvTORToep2xPGsO8D46woZ/UblfBpPKohzIIzF3oTfW35DweYW9oO2A/2o4y9Acs
LKDkhnRnVPms8MW5KBsi3vQK+LnvxlORk+v8gO+LVwIWxa/5Hk5JDAOq8mRhv+AJ7dyh9PRTt0dL
WF1v/h1gi5N1kQgprKwL7uNHeVqNN/TGkhsyC1VP2dfI8g7g9mZ8jFyKAylKmF/Nt+C9e0KaJ4cH
mMfUiO/ofc5cLDBpwPRgcFeC9le+KA+w+AvYZ3eFeixstwbfhocLSEJ4aYCpENZHW1Jbg7SrEQIH
TLa84gxjRfSJlJ3T59+VEHz3ltu8xi/0ohDvsFr0qC9otX2ElXN9LMAQWwJe3lXvZfRoRhvuYuWh
0q8YK+OjMOsY/n4x67LrHXMEuaZmiwJ1Fv/43xENlVdvLJ0Y/pghSL1YxGQFoo8aOgMpYfFvAcxQ
YlK0iU+2S0mMG4C82UO5Segzj+G4Somr8F2CfQZM3qYkDt7OujsNrxYSBOa09kt2AnVv2JRoT179
gkahgGeXIgTHEaCUjiSzWFWR0iHVZiMMwohy1d3r9mY6445N5XaB5NRcydAh2n3e7dRRVNAPCndr
/MR0kxX69JpQBT+5TPVL13Jwobgn1C/vc7FmR0niRnwIoEZpSzRDOk/bD1qBCnGSUcAjbTPF70CS
0jX1UHfhbvhJ6o9VE7w+i7zJKnhKe9aeFpQ1vB6QWKyi584CT7LTzwVMN9F7B0+A/OivtuNr8hW9
dLjxrQrC7xvl0yB6snF2OHH4YBUmkMGnZHoH1gVuQ0MxQT8OpJmfAxX1PoD9vaKPQ13AjOOkVKDq
IcWs1OZEOEAljBK6FZAy0kzogwgfoABihkAvj6IDhmf8Wt5AKzUe9G1jZ++Z5N/mClAXtAxRl7L1
y4/iHo4iRfFmchSIsXnj3IUX8GNKvktfbMaqAbUqhZIr/2ecK26yz+zu1GiGtuY05pDkDtEbikQi
RZpYvYTPveJ11KRDMn6gyAhyx+RUb+UzIdXPNr5npiV5mX7t2k2g3znFQWkICUOHKOYdXUdycPqV
Dyqu3w93yosN326F4QLLeyh+nND+1r6YbyG9KClxMOtU0wJRGndBfE061GuA7Vm5/+IMsAr8yu7U
4pcBx63VT9rDyHziyQIw3p+TD5V1L34XNBFUvJDBs7VfuyQJCtLLL+WP8kfx6ZyNQ83KnrjGBbkA
agGtuqXc0B1Yy9XoMlX5FVMwAhA5ugIRPNI6oh3Sb9szLmN5HxBfOLQHWfnyTy2GG+VL6YpZ2cV/
zLVd0ALpFhhAZURG7/+qGghBpugMGJJScJzqkx21q1/tChOYeReAwM0sV7VcycXwgyW6uCwsGb3+
Rws7H+ognJldSNLtOO7a3YgWYS3OI84ZcPeZ3p6dO4BuwF2Lu8R6BWFkb+HVoTBdId64PTh3wTv5
qhAPAflNvhFje/4gAWSK3vY5fGEKhX4YnNwaV40Ksw/KasHxQYGj2+8Bz1JlSlz8otGTJyuH4Ce+
ACrreKhUxsv4UyXw+649FE/+HqyY9RIdxkda4q8qvvaocKv4WQ8O1sOjLvHbPqs1/iQrS+DcISRI
d8mBokFGZJqCfwXKDVDS62E3CkImksXVJQl3EKVV+RWY3xqPVqpHwVer9+3g75Jh3zqPViGdWim4
BiJ5GizOP8vmsPgB1RNzSBlAdDAUGhw0YP2DyPtMnWQh8OpJfQxkgJZjThUdS3Q8XiJSWOE056RC
hapLrQlJxvMA0Pufj2Ri63tXD6h/jeXHVs5hxYjs3PL65c/y1FanrIJe3whRW1b0A//6+kStlX0w
HCIZ/EArvKiWP4HYXY75pfC0Cm3jw0Ez5Josh0U98fdT//LK5QFD+Dp9P6WoQe+mSXMzDBvxXx26
JGp3FCRWuPnxJ1h8s5ZNg4S94i6b9mJLZVF8DPUNZOo/n97/82t+H3MCYbD1vb88J0trMN9TsP3L
8e/d31thFsKQEO/6/UiihxoKGYam7wdsreVDlv1iYF6mlKWzWV7yx8cvPxtFKAA5YRGW4BVmq9zT
Wen0Lsoogl8ihiusxfqSEvIam9W4r3aGYYVbMvuyp2o4tWbkvKKY2NWsPSqLadlwawB5dcLMLNH0
vUQVzwZN96qG4tq2DO0mDmhRIFG722I3hTOa1XpTjo6ylQmjSWB5Oij3Wj2sNVIWjgQtPBRGa5OE
1yZa3pwKMdBOUWx7faYoRIx7fdtTMCTXyAoS33J2moFMNkxeUmHsZjbUAeL0NuD4Vi5an6QH3qKP
T5qjiFqG+EbV5DHzmZ7JGMfhHxcrYDQdIODMLQFwx9lrEDBPIcoxsHgzbGcvNcB2Ctia4ZACta/x
gcOvjsKQra4AxtNwsps/8Lk+WB2gAyOWDnpWP5WR9CHjf5cboMaDH0OPYbCWs26mw8Etb15s8xLq
w6QCKz0TTz2rQ/duzgR1cNsbhe3eiP8eUjOKT+oSGE2COpIVANlXRhGoeEGAWK/UCehQ6S6dw/Ru
wOFvakdK9kr1J0qSsxxYuHMiYVVxBRyTT0U5BEP6mQvLQKqZmAQIG8Gs+wpz+wdp5PzYyRgNFsJy
MBTeg9JuxleOIBTL6VZFptvmLxZuhUqrwNSYDohJ9llGnmX2T7gHP1Bvf50owY5wPYSQgiEhGaEa
6jWuiBmORPVgMheju/drVI26+tQ5Xm8/msJUsaBirDNwPDLtY0DME+9FTtOPBtGfgiejosY/dGZb
6eiMq1kBwKyvh5KoR8Y503B1LOMObD02j+OsM9tjjAfEKGwgJ/wgW2EMKdVYRIYzBiktrq2TsI90
hJFkOd5XwlhyFg6TOE0CfXnNypo4qNMRTcWN0sKVUgmohws76TjgVznqRU7lv+WNwsrSADRv4205
60wsKRubqNmIfxbZWlcteRNkw1NpM7pOrSHoOc247xNsjtADwQQEgS/VmPnJaXkXNfLbXEKSq1Rb
2vQa68lMfR47pdg32fxOrSJdiqqglWlw+rVArqMNfGOtT/YJqh7+nlYE3t3B8ZOW5CpK++zjBNri
COqTlZ6FRegsj0/j2B97vENrE8is3WcBvmvnyQpuVpgfMkWDdOwQ/tAG9WF8roUdaSqMSWNymaXa
wlSL9CdNmJdWhvpRfcqa81UlGd6mBadrrHoG2emoGoq/HSre3JkmBi9MNFsDpoJU4ZcaGgeFYvxZ
9rcofP07xK9HB4NVZXFaZfGQYr2KmrxGiIn6dqqC89wbH2aOfGEsmEeTEZszp4LBA8XImoqfMWSE
yde6C2VkNoYTd4ifL0qVMP+oqQzWA//L14b4NHSvhkI3h/PuwUhN01U0stvhpIBTqh141tlXTYVh
6wyM4rZ9Xws7WticMu60Oi61qJ3xtwqEn5gPojXGy9ak5DXqWF1k6gDAGUUvGWuSHakNtrZ8TpUM
Sqcx35WS9BwKs9yKtHlkOmA9JSIy+Oli2k6uEnRj18Xv06C89CHyL7VuA0+WWDFHoUFxAg69bQJm
wBcGEQ3gdVsB4gwURsPVNwux943w+S1+9XX502/J8xgkILODJiyBKz3ClcSC/YFbcGfCUFCFgbAl
rISLmIyLMBd2cBkuhN2wIYyHJfoeCC5UQiKXvIa4Extl81Tlwx3n/G6u1V3FhHbsYrKmkvwS2AS9
EufRp74qE77HZXmNdKBZUs7AUFuzvPKz6Esfb1oxwlTXTIojivCq6lqCNDglIi+DcHQEswCF6Voy
ehRdJpbBekIpXp9+SoUNpn5uv3ST8FYl/JvxcU5E1VarhT/seo73SIPHo4Xr80T/nQob6DKhup8+
abLaW9NFXy0Vn1cFQFg9B6jVdYdybzEKInsotpmN1XSU4isdN9VrImyoG/yotatGJAT/0VWQ/TIy
VV3/NHXSBVX4lrY/TKhMa10GAlBMMgw8aj8R6h/U7F7ya7xLquYOdbVQlRJQVwrIdKpfY82A2YDf
Zs9S2P0wqFGGeSdSXSJWp+OAlqUpNhcYcQNOeIqENbdEbhLZp4olLmwU8p54dW8G/KtSaFijBXNF
2Hzn8AoGYfxdtgRBbLS9I57gmjAHR4oL7tgfIH850yrScT8QVuL5qDZoqo0XuZaZsQvD8VJYj5t1
8ijP6mdB8WzRdAdAEaOwKi8NZk/CvNxSqOOKhaG5hrP51LL6DIXZeSFsz3thgJ7rwgod90HtIHUY
Bfukm2TSDIGPr3iJhzrwGf8cEHLEvD3bWNr06aREp+SGkFGGB7vUE9BP7LusK/xN2HcO35Y8SS6s
21GJEWgvMZ9rsFPqdShqZkMIwFYPsk/RphKN4ybyKZKtFZw20Am6TVd+Kom5W+qk/n9J2f+hpEzT
TdX830rKntqP8M96sr+/4O/1ZIrs/A0AmG3bsqnQwkU519/ryRRF/5tsyqojTL5FsZn1n//xj3oy
9W+yopqmbcp0oo6iK3/Wk8n8p8mGYlFMpqjG/0s9mWrY2r/WkzFtczQwLLpsarpKlRo/9s96sqIq
orCY7OlsKgRx0wRaC12mXR7+2ER6zESiB2xw+L351yfoqaeRL+q2Q5PQURTWfKU/J3ngFOTJrQ5O
4uA894WB62mhn4Kpirx8kq5AGIZd3dmnupaGg+6D50WS+zUWUnTNJ2LyykQwvhkT7NhqCYctHSct
cwSorUGLwCgnuMvmoTsMYfyGK/lrqJCjSP0BNxWdJVgyQAbMugo4CRxGR1caAFaQBimdIMCNDB/J
gPipdubkBehxNpFT2jP8YDb1bE77oz0X6If8Fs8FqSQ2szwUdek/TsUfb7M89MdZWp61HJRN24ua
mahKHPYygBGkvEpSmf3rsulTgYfRSvho/EbiLVw8/iQCxsZirAST99+P6QPa1tXyCOrOf2zqYEzQ
c4hXLg8tL//eXY59f0y+vHDZ/2+b//unL2/0/b6sw439FNVgEQe0o7INvnDZ6sXusvX9QLMIi//1
eYFRCoWSOPj9ku+3WV6y7Ib0y2s5SuX1v3syJIgZ1qB4mz/e8ffR5eVGYPE5y6YQHc/U4S87f/lO
35+3vNdfPmrZDUWjAN/Sb75fW446Z3/ZDymUoA4AOicEEySh+fI3EqGGYQkQLJuLE7KZVYeUQghv
OfT7iZQ15Yfvp/x+j+XZv58kHv7e/ePhpAn5tMWr+ffm8qy/vN2y+z8/vHzEH98yaH2S6lBQhhXF
mlieLppf8VOWZ1aBRITTGaQSmirWNr/3F/fmRDxpefqyO0thfBgelqPLge93mk2RClr2U/H2y9b3
K3Nk8sBahIh4OWhLnUnFG5PUOpQuWikRRlFy4ibG92bn5zWTfbU6LI+POXUdpeHIhOgp4IcKh3VS
Rw5ikAiVUzuVGdBKlDxrDr7dNYc8ak4W8Ket1aILmZkKl9Tw4LUToQL+vakI7bDB2YTuJxTEvzeX
o2FrHfU4CL1lb/mzvHB53vfuH2+5HFweXp74/brlmK8mII9iSmWrAOonqr3iRz8haWWleZy7QqOn
SNEYGhamFmn7bi89m/ijNSOderF07aY4oGQ1QfgC8q3ejcNhcCLEIZZv7nKm0UjY7ma9eiyMdNqg
XibxuwipmQIBYmLdJzTQtvjdy9b3n+VYbjLLKyhf+S2BnmuNAGRWxXTstfaiQ6dhnFDMXVhXmhdQ
jHbwA/6kpkIt5Kw8RtmIKNkOGvngw+92TOO+ifxuDTOjPbRRTdgUfudm2c3qCrUZv0LtOxiWIxi4
mOUJEVwbM5+kjzvohUQKS6FyB8bheIGDVzJEvr3SPRta/6HZnbLNGujDUd6VR+r7MWxwWkYIWUOr
oMw3H+WEWXbybmGvOnLVHAzJag7LVmPXJO1FvZToo+2IKJthsnYCOlJwQ9MFAypAbL9sfh+MKEvR
BjCpo7g5lj+hQRjxe3fZqicMK7VMv+tFo1/+JGHdeFauoC9LJ5bqpiwfpOBSya3kUapFfdgSOpyy
RlmbQUPYFQumvO6uqtMPvxuiJq7cd/NbtpZjVYra0ur1dJNa8lEqCsBf4i4oJ43fXDskKL73l61K
7dAUTGDZMKxHFGf1I9VolrjCGuuIPKdyJFr2Q5uHxgpwbjKoPfxZq0Xl6QODYDWBg689AMyVZ308
/N5sqaXqGnUfzjN6/BrRQw3rKihlk3UpN2CYM2MuFPv3n6rb65BYDyZ80ENbN/ah0WZqQu0c45FW
lEqM6H9wykQ2uglHV+NGJuWEvWK0U6b7BlvEm4yaCgr0bXy3Q49KSxthEQWVz7D9v4qQxMiGNarM
uqRbJz8jimWvUe+VwWsHQXzc1PJu6l7dT628IzSgNzs1JJ/o9qO6dq0+cll8GAFLZmsnBIvzXSBf
SVJV+s/O/+gz8dYxihIHtjgQt037PISbWnLl8CPTYNWt8vRgj8fO3qUBfuTYMmzM4jWc9tn8S1XB
dQvCJAvjrRGgd1nLkKPQFWEubvfbQafya6cbe0079sGL9QsGz2Q8GY5bdG6t7GrKK83nUPOqlPSI
a1PdMR11FJ3huZb3pbyz603TugW609AD1TmT9Ck1r+F0kmlo6HCo2UijM+LrjkgikCQY5V+i6tSi
notIRD1ulNnlHf3yEmbUjmwJ/LJQmuyHPPWG7iUjBNQFoFV/mgClDvbRIjiECKf3DHwIkB+OKM73
oWSsbXund4cWx+PkwUIMjdOXfBdA9LN3Dbkfe6d9DAE2DIUng6UF6ZecsmbfY64s34UILQjacH61
x0h7JsqUXSf4kAj5HBaVq/YL5aj8Wj/b0mGUd9rXf7F3Zruta9t2/ZUg7zxhXQTJfVBdW5IlVy+E
vZbNuq759WmTPnd7Y91zEOQ92BsEpSVLVMHJOcfovbfQnCnM1x6UI2VhKd64xtKkiC5izdeIu9un
cN87SyitpLHd62Ow0OwlMLEImRaasJr4+m2PvtbfJiEpsJ8UO8d472VHO2LRtslcQowPtvoRjkyp
d2OJVIB2s3PJoOiaNHfX/rgrLRpiMGZ37ch5oQFzDUmn/sq8J706Ems+7gmv5/MOafeQ4M57M2fS
VwqOGwwHhBJ+pr2/A27vaaKJoLfwpPbGF+esbvz2qVAhN1cXdr1TvrLykkbbfGTpKj4wPieynFi6
7/h1qtamsDGfs1glFmBuIrtB2fWGVY/iS9CTxcS6eC6EfKxcw2PQwIlEmEq09l6uEdIt5EN+NeAa
6Dcc/aO8EdEsJAVs3HLRk2WW7eNx2ZVMHQ4WTU4KYjkJ5RDKDiMt1iXOi7tfzsINvvzYuNTqtvNR
+LSoQFZDuOrXvE3PJMkz3jT1luK3iR70M3wzQbBSG++qtSpTQrh2ycEyV/JNJaxeeiXrLLAeghcD
mgJyz3anmMzA58mro+0qTgVvnSjnvCTtLbiONAVHhFictWVIvO4kZcfJiGrHguyeLLqOyEwh6nWV
WRnt2EfRh7eE0iqKybD8qLFzeIAUlVuDPjtelCEibCHuNH8jsXDuSIeMpXZCjYZWDLlv5szccofS
LkdK+YpsysRIOqD0WeVAmyn6vkjorRg4RQjxgjhmnqVC3OTPkcrymZ/4MVs0CzXgqOlG+DPwSzNu
NjMh20KlhLoNViRHEkgzkJptfWfhhGor31M71F6KZmPFy3rTXNXfrkYnA/Y6Kw2sCuCE7BM+WI7J
BbGcHIiUQyZAW5/eaGUAoliTmxTvUUi58ipTH1MKjZQ+GIqV7tB2B4RP/kcTnKhdNQTekoqJeBC9
0UCkQXBqURepM4RHwT19To7Fjhr3TVrW45XUupG+b/GmaQ9EejTUYc2UOdxSJBMUay0+kk8k6cfS
3dOTTfL7kJFIvLSkvRNfWiSkUK4E/lLRN0DrKEcP8aY+O8/4zJ1f2ZO1j/VNv9GX5SN4MkBM3mXc
I0IblWX/DLLRhhGVQoJZtqCqOZdFY17Wdua4DGjmk0FWkciJQQV0hr+IRsHqLDj7Drl0I8mvAbg8
7obh0rEord4dGdQMFwYiJWekU+Zk48KDDFdAVEi70rPHW+Pf4PLYNspg8prCHcgAy1ynzaMXfnXD
a6sjKSFuPvCfE5SubX1UvQfsI3OZG/IKZALY09i+Ui6Ki03kHsx+0zKyBLscLnrx3pGBIe2raM0n
FHEptAUnDMIGdCk6scClHPrR7CsQiO13jvLBfwn0Pc8eCeQybToNfa45g5MwR9t1JbtdQa9R44Sf
UQBMWWcLsA199voD0Uq2BrETNYsbtTfR2gXYQWdZBKoufuEtp6k+LMwz1KStftGQ2K/CRbofzohj
tDd3g6IuM+b0zWGKoIRCx5kzHDx5N5Qv8qN16sIlR07uC874ZxSoLohqgCV3/Wz/zjfe0Tt+ls9o
EIwTqkXobyWBi7Cz+cVyQ1pCYkWuVuFkcTcES9K6JihyBpXp+mv2mS+bX/jbF1tfnqln7ZRu1PPA
oMAE4I7AgjMmfQ6BkOBbmJXPxrV158h3En2BHMK9mXBIhUL9yEM7MtXaLXw9KFTZwj2T4tWqd0QC
driuEYW5QlaJZgpSnL+g806LHkkWgVGIK2eYoVF1Zm/VOn8g2bGBQr72qivLJez7oBc8SpPLAHk/
rAy+CWOOBrdNT+NOAyCuLD4IHkBnENJ9AkT1vIXU072RDqkdBhD1aKirk/RLfqKB2Aaz6t3jNMAu
eQHieJGhykVHUNU+iDfC3MITsrjsDmCZo1oHF/sV+QD/pjwj7kLkNn4QjOkt4X6jh/KzLe19OMs2
0zbiWPls4fJdYC2jQaKzSDmWM4wyEaunu3LDyN0+qk/VCfn0qj0bB6qg7TlCDaCBpZkh+J3rfGgI
6LRDdWrPJYTQN4lwlMN4IO9uZRdzb4Ns4OD4yyOnN2kUoCiRZKOhvqHea9vZamSCMKSElS5xUwDo
xXK58l9rUl5548PS3rm7t+q9PySnHjfBjICMRXog9vlAgBhcAz7HaC4t44UDng+pz9GdkyC5SBcZ
8FoHpV14rremPc9v0Sm/SS/BtV807+HNmYU3ayZ/FU/dMt/ijkKrM6tfvWfUIkAabxpcEIshgDBG
DJozVEYrrhrPjGT8dPiEkZURgsMEEXghulu4fefxWh5siuTb6CRtyNA/GDfq6wt3nq6dczoPVtYr
Ma9SvfCPZjkfX8mjmPcoZRmhUFCTJ/AKdw0mHReXV2Jy52sPHj3ZFnt+Dk/hrT50X9GJtvSheEdS
By3QepG/XpJTcEWW9eW/pr+TjcwnIcAee2PfgHSZ029l/HxsCCSfr5o3+R5cILCbjC2QUOGzzG7y
Z4pNSwDBBtQhVT+7OR/NGw03pB774iK49fq9fB1ODIQMkPp7+Rr+og16mnjH0T7aq3eYcOfiot+j
JVTZGc37I9v5uBCykw+yBxl9VmgtyeWZGQdrg/1657+IH91Geu4ndh5+a0a44g11aHMMZrRvOZLk
omxSiIXBrvjktwoyPJ1txz05iHdoR4wx9TNsv+zI1Sn6nH73NWBO35/xf89ZtOj3Cd9XuICFWZs7
zZ2j+stpCaVU/oFYo3hBZkkKClc3+uDKXuTW8NHoCMVQ6aEfn6HG6T/Gj/ARgCj59EhnQMGRQaoP
awSUNSawu/QhHxmXzbmx6sG4ceqmZzRsm37b84WQpP27fEVySMcMHcEsvXVMyX8R4UgP7El6GJGD
ekLi3SALqNAPPnXaS7SWt9422PZLrsVtsRqxYElH7VhnwdK6Jp+wlIxq4Tu/o2GOxiJBO+r05+jZ
togbW/mX4SqvrYfx0AyX6FjumVIYfcS5Ir+iekTa654/gwtiiUbgHmfI02CzwapEnT4+A91kAJxG
CUK4GFRg11f37BOqH4MKnbEPATmcaOsZ4weXwY8OA8Rcf0I6uADDy1LtvX4ods5HEi8loOJXkDL2
O3vlq/9iHNoHCMYc9XjwCDi7tkgZQZURi/hoPct36Mk5ndR1chHzgzflo3jjEMMJnVp8tsNhfBYM
3A/R2UOoKpTuYmBjikAIIcPSsJToYc5IKF5+tBtmeKw1r9rJXnhQUJlHQ3ItHxhLuUy+jYjdh3V1
jx8Y8uKH7sjnGm3kOR3ePWJp5UHd0X1CBcZp/iZv0ZyYB2dpbznxUaDT7FoWi3TTM9yYa+cBwM4p
28BuMG7ec7nKFwP1qpnPMPbkbT587CbGGs+fu+kv5qEFwAn16IHjxkmiMEjK837Fauy54IrzYf0e
X+tubvxWXo0HEAELGuwnJHR7c1vv/WruXNVw2cHCDpdc0tQz00HqMPxo7/1GY3hGjzIvF9JeebRR
dzFD5ZnXZwI3r8wpuk9bvHtvNwFtN80nTO5xAyJ9XswVwakFWBpdjH266q6wOufKM05pzlZa/6rg
f1cXzln3idoiX6D+qYFGCpby0/A+vOfn8hZdk1N9ABNzsn45D/7NelQeSpTQW3eHEONkX+QlYtbX
D5Rv137fcjojQeY/WrM+5Ppybj6p7zFZNEsI6128gWqD2EB6keONhpSIKZSAtL/Y/pErjfxUuQe7
XjEv3sG0XwZrGE35lvXCJVwpJ6aZ/GrVu6OgkWaczrptf/N2+haWRIqUDkSn9SkPmDRR85kD3yIJ
tdatvjnOArkwvyOkobfs6jxzEB/emgl+GJLyOVVbWyZWJqEgrI1YH01lN0kUIqdYg2nzfV9FXpCN
rfuHsTPtKaJENe19V6NspVmhqLqwCqEIpYty8rSZKlE/N6c9b+hs8FuQ1aYq1HQ8thzvGt/JFx1U
nqgb+61PIkvhdvlWo6Ws1BhqlI65YBvsK+kNbQVxS+2KlsqyaNVgM8gopG00tUKTF0jAea0ICKbs
PajU5EmW9lgAiw1LF1MmlccTcKQpsGLaqyqtxNaFg11kVVShqOpPORUUgAjqmHajWgaM4HcMl6SF
bVO8nGpgU8G0755dJsvRAxbapaCYRxFVl2oseMeQftKgFdiYqA0GJhUHRdzVd367830S5Ooh+lBq
VEGjSgawz4w67z0aVH0vJuWQy6L4OOQm0yBxxFS16AjIISFgRhQ4M/gCwbofs5MKSwdLvET6ug1S
jVDCQOKYNA8XrJE9962FU1Uk2E+ZELUl2iPTbtOblDQCzGLJVNKdCr1TXXfas6ZmXQd8LoHYtA41
yt/TZhD9OxXH3ffN6b5cAmNQ+h7a56GlpKJ0iAgLo9y1YjPdnDZyTuGq7ViBTXXQaYPWg7TYadd0
3UvdJO1qqst+12pVAo9ZrwVsO98EoZyDzJEtjYqnqJQPf+0ZDZke033T5o+b0+OmP4skBAEUkIY3
xQZfb1afkVx9yr1NDBLcyChqOFVlrjO1ku2VWlV3TnmK65z3BbGBGCtcB7tC0XrMOuMpcbdd4xFO
22iMRCLuJhddqb6iszftRbazH1M/gkjSnzPZRDg96Q6TorHavYIMpylKZTVJE0c1J/eGqjo1UvPJ
Uu2GjHtxa/oHR7YtcNTU7P925/R337en3bYn0dDK99pIzdVgwEcak+1qr6R+XBmGT29s2p/unjap
iH6Jxebn5s+/FjjX0SnF6+lhP/d/P4vWlCXphX/9sdmlF7uxavTAFiZzEEKovmXjGDh0QdGqwwaV
qWy6Pbr9WqGc7mb8tiUdwa6j9K9ZDOEsc/Ttz79Ne17Oo2wgHoi6xB9oZlHJy+mfpk2hSnxpJGqK
ZMxWhbfLg6Y/onpdk5Q1tRHF6/VWzCO/n+rn3u/b0x9Mfzo9aWiJaJtp9+f5vh853fnz5z9/8/30
fz68NzzSsMv28Y8/mV6ws7CQdshs5z9P8/O4P4/sb7f/5ZH9vDTZz/Fadcjonj636Sn/dvR/e3ff
u9Nfuj+f8d9e6Xt3esD3G3Qa1plmTNX255j/7WcyvbJVBf/55f3tlX/e5x9vZnra/3IEPy8xvo21
fqdN91qJpkYqBv9RiLSnzR/3/XHzXz2EHgB1rT+eRpmaVj8Pn/Z+HjM9bVaYrMB+HvPzz//qvj9f
ZnqKP572+zGWhvuTftuqEe/PnnqxXgjcq6hC5Nn0NRtxvZ3+9Y+b1tThZHxOvx9oT13V6eHfu9Pj
M2pNqm0063/1FNMjps3P03y/ys/R/Nu/++PA/u3TTI/7eaXp+X7u60UX7P9rj9I6qIf/i/ZIQRaE
KOh//Mf/+tX/T+8zW7zX7//tc/rL03vy+b//uwCs/l179M8/+Kf2yJH/oRiWpRBHrVnGX7ojx/yH
qaumwlxRcSzVNFD8/KfuSPuHgU7JtnTNdkSM9U+OtS7/A3CWA0uPTGwdZIz5/6I7UtDX/KE7QnUE
xslEEuXIzFo1oUv6W471kNR1m1qBvSu06BmhMOE0RClXKUvTwslAL4RPtjqQpiBVhyoggc/PDXyx
g/oOxDSgPQFaCUgZqa9je8jtN1/Al7RFWEXBPWABgmj/i2AtJpqC1mThJAfepENxaujoE20P2EmD
8NTntrbP5fIQcL07Nd3dLWX8UWlUQrCPbypSrMtgkd9TobfMOwQPXhCQICh15BK7dCE7+1HPIbOV
NWG4UbJWaVUevBKvVQmeyhCgKk2EdhquXlPg1ZZSZtEzVEDfpRG41jg2n30nlB8yNVHxt4JfDb3x
ZFjKIjQpALi5rl2K1Py0TNh1ld9+BkaNd7U0DoFT91vdRrAqoFtWXBE84RIBqWeatNf1YdN09WsX
aNIpAH/SEvs5NzqwxanS3yN8RbmmH1W9ST40x9yjrNh42ThcejeV6Y/XW3q6BULNaOSyrIZrF7Qw
mB555bVUDEvIYnYBYiwmjxOF4kMHiTjQw3nh9MGitX0Uu0awL3ML2hTUUK7vw7gvI22jx9uh9hYY
Y6p1b2wcATvToJ45An9m+8OHKYBog0CjWQKSBpHipAtsWg8/rYejppfQxVTaTI1LWmjsY/hzjd+F
gK9VMCx2rgCydROarcUNOAhcWxada4FvawTITRmvjQC7VdkyFDQ1xaAEEQfWHsCsqkLjcnoqFBZZ
c7Nc1780DfW929X7VCoPYS85BxTnK/MpqlOWaE5/jHtiWsbY/yC4u12UqrzTBZYONtdJNzJ4NEbQ
b4Lsk/wfjPUectUIS/taDpvX1AJ0FwjkXQv7TkldY6uqQMbg/2Hz9eJlqJUpkV4iZdqoNNYjxrxt
oetl4EEsHT2u7Lm/FSCNG01klUYCxBcJJF8t4Hy5ZF0MgetrhdPYEAg/22zfSFfuN7FeHyNvzHBj
kDubdfUW+MLWsDymvaQPDEQ5ZZn7nA0PQOK8ixluNGz1ik9ea8QPbF0o+sLI7RdD0sb9UNqYdqBs
gfW+MGPSji2WjUOofOllH5Or2bhLI6XzW0oucQsp6RwWbB9T6XCDoLXG+irvEz1vtrlTQjKug+eG
KOW5Hpk6mu7ExIr7S+qrcu20yas31B3K9RiUOHatHa5s1bEInVVdaFU5LuKgcPnVDTjBE8oZtdIh
tZYeOoFwTGA5MhMfQl/GBikvmhZYR6wDfVQSj9m72W1Sx1yZuV6Rmk/4vG4TG6J4QHdYYZBlVxkb
oy5WTKigVLRAJpuYXmwXewTMRC+1mFtBpPR60JTDW0B4A4hNyo0YhcqOgQtFIwz2gnYCln6jQrpb
uPxqwvRNGY1g04Vko/gJJmlVjZdyVl1idfzSXRlmW7L3AozB8EUXgSFTVoEOltEXV12Cr92h2PRh
8ovjpvoUWds8A4+TFhWZDwCzDSvLyDYY5xmos0XWVD4MtdeeOk7kVtKySuB2tqO97GX/njBoz8yh
ZukZo/hiCUWJtMqH+bXMqJyNbhMtDLOn7nz1ChqLaRps1Tx+0KuOYoVh/mp9f5zH0EGXrlmkxIPm
Bna4Rt2ii0GcF0MXNsNzWRHY68RRvtQ7kPc10UjCVNyZAo+uP5gOyp4QQt6cuHh53rgRQBzJXzkF
xKw6ecnHMlpxoSrmSRhgXqDKrxfjoVIJtomzEebM8NvwUHv2EUnvquetEkgIi8Es38ye34/e8y4L
1tVwm63n5BOuZ7yO0nLclkS4sRYE5pwNByegxtAE6a+sd6AwWdEJqsfA8qKWFnJLu5aEmsDnkLO2
o05fZmRDJyrrZNXIqdx8jgj8V0HvF7Osl0nj6T4BmMBB7OlRVYHmPXHNXYEIPI+lQ4RcrZSLcBgO
YegzJqXJB8ieuyS7e6UjP9cz0H97KGhqqX0u+oYsE3isSuju4lKx6Ltj4I4r7xFQzbVoU2M19hpN
NN2gb9kUeJn9liQF4qUHyKek0+LztipZfSDZrn0aNNvdNSFKhUpFdNEN1PqqHLCdW+nJSbZqcAIq
UDC9qsBxW0TQZvp4dqOyXjpNcVDcip+PQS8MUstwBu9GDvgAKSzASF9nDUkHnuXsbJ0mLKirmtYY
fBjVIR/UKpD/AC1S175ab/QxB6NFb3hALi87NkbRigSq1BcggSpEk0Al3Wxxm2hmXixak9SFHDVC
4HZcE+w+XzlSfLcHO6atWtxlmTQpBGU+DVfwdtXQt4tGpsZoqpTP65HPrRwVkXGfxSd4Lgy+br3q
zBIlQ35ITE/fayVLPQ/Htllxmhh9Fj50ManlnnYac6fbqYCZwHKQuREkuLaCTeuiTzGlmuaxg3Ka
K3tBAYkw0xzPPrMWkoGJru5JEuSKLGBmmX8JZIsUFD1dRBK1G6tONphUu1kfUHW1S8tZKw25JLFE
/ybF20UwOV0rnwtwQO8AGiE/BBtvjq/axybX1U35KAW423xNo9cdeDfX8imhUulam27ezju/B17c
EBHgk+hgmMrBcAtadmFoHEG7UYLNV0Uu0QkzKEDHrbFtogwNTEe0MEeZPFQB0wAnMhYSdmEvlh7t
wPe2ck1XQJLQY5jNGB+aaljjbPLIpoY7UPQFeWZizTeVKolvDpvHGj2D5eXqxhstBWFNXJJS6A3G
ws3NauH69UgaMeWVprR/q/WAaUzdThju6d5pTxchqEKHZ8k9KpiqfeyJYtrZzYB/C5YsvzKJuAjV
pHcIdI8oE7Xembn2FkZUXMMUmYiWa6Th5vFGxiZryM2wmzZj3ChLcl3fo6QjmM9of0mjK2DmIodW
TsS3HcsklAiZYWKMDTIhHGs9KdS676HBCBy0I02UkmoNY7CubKphEDg1FNoW14HIwIsjCe+PJw1L
4nk/aubgMy+iQzMdZI+RkdPRpPnrBvqubwxaBC3qda26l4mJ8RKhpCeVdzcSjFwhS5+KgApZWGGG
wGm65eX2AUkmYQmiGDjVAae9P4qB032JzpQrD3C9ilrgtKn+2htUTdoSB1W2bkBwE3WZzLlqrgxf
0HWjbct4kgKWIsAgAhMfktSXGTLpFsxfV4qen6fD7Yi9Wvtk2EzM9p+StDbp2X9um55vkXhiPk9q
yKkQ3eZenG5ccdqzzqStOy3/nbLdYsEs15VYO+vT6n/arXQ+3ggQLUILKuWy8qy0CrmjQgKJyVYi
XE3sxgbthmIsYKqLrzUS4b+ssNENfm+nOxQ9O48mWXKA5F+nyi6/T4pVosb7s9EcdO9TkVqXk4UJ
9okAy45kQKtFh9sSjG2IzXSzHKJPGYzE8ueuKCeUVnca5ll/leuN6WOZPqtKNQ4GVKyVekvLetz5
BtJId6QmZ49hylVK9ffTphJ7lf1VNAgy/C6D9itTUow81ihZWrS7vu2R05nmxpWtdvezccqo28kQ
1leRM94TKZd2ue9Lu7gTv7mA87NArjdK1Cinjd1a5VKmFBvLY0cPtivGtU9m8JRc7AoY/bSZkou/
91K9oRw+qvqyl+rX2ie5eNpYSspwaZsFXYmWsQ/DE6M6Gqew4J2aQXNyy9Jbg0zEE4w59OpY3bCa
/rEVJ7tW0O2qCxSXUEJJ1mhEIrWcEe4/jRPfmcji1aY9ZbCpzpbidlt7T4HdeavpS5m+i+mLaiMt
WZmp9VhpoD9p//mUeOl3WoECB12Ie//4/VZdx5oK7hIRHrg1podYtO2YNm/VpkAH/S3wZdRAgTcU
1aZkQmBPHwjX8X9+VNOnBLaDqnUSNv6W5cT3RzC9y+n96mBGdz/vnGE7XdklSkMIhXlbgs2Utd9Z
bKN37FMEyrVyUVgRWzrQXUMtmXtrJHTQmHitkGXYagsKoEYEO2R3KW0CSNjAOdVxRGJm159Q42wb
kVEfd8NLCWByGdseUSZpTHusdIiqHUj0+tn0IsPMUuj6ECjm6ACwzRHRPJE4spWJlCtUMj4uR+Lb
Cqk4qZ57Lk3WbpLPhZ5uixcq4FFUc6tX+jWrs0dYBFwxSfnQR6RhIC0Q2yASctJj3x7DNP2lWMqT
7OE7iCWse10XPCfyU+gjHozt/MVr0xcVcfs81DgFlCQ8lX4aQ5fpLzJJVlkRrrqeRBt4OliUVY2p
hQYmh5UnpXeGdsA9FMax048Y3b242XTuwNTHam9hruZ7gLjHWuvsjRf790IZUGAwUZX1CEEzsfbQ
tbm+ejJYddtK14pGg3PowcPZtxAE6ZxCxN7+kKgTLIeE/j3656vR2My+7HZX6foxLn/16sUer/R/
ALf6EnK5JDr4Rv/BggTfrCSdpAZRtKqjNIVJtHBtTJFRgqjAdNE8eyiJY7t8DD3jIY3Pgx39xgiL
lm+gWUyH7b1qmKxIA5IMuYkOtkFDpbfajRHmV7vcOmKpp6JhUGykHEZWnyMLPqXfayjVaLm7XXJs
soJ43rA9yv2TayHsqT2TFhjT1LLklFDIZEDq5TNnXlh5frdhkioavRwSL8q5HRF9WmcgNkSYxntl
tLfKtN9aPoTRR5bWdDI/RNN4LOMIp5Z8LeKaUK9BW+bl+CtSWVO3oUOOZVdddNeahSZaRcC0xMPG
xPr02qJHaDW4LgJOp0LFZHyWpVYuGg04o+pbaCWaM1j0pZ+tUKDvawisnPBfVVATyFsj58uRvam9
cShCOClGhuXe1+dKEVhIr4UoUq6uSS4hsSBoAU8mBbyPUY2uIF5QWUbmMR5QitpResC0u4GzjoR5
QFvYrKI28mat3v9KG+VESP59LK3HSHFeHbNx58SEzMdsNLayRnYenPpzjPozlUlBiLpuxpx0XZrN
S5YlV44SpQiGV08hSSIlFcfVY1rQmC9Q2LszKiUiCIprmxWgk+Fr8MjcjHUmjohoNkqLVEZrTYvE
SuIrdcIbDZ18Si1xzkFfvYyDS96qS6QjhMPS890ZPr9trZqkEOEEIDzPs2Z1HxFuGQhn3yi9lilw
NFfJuBQQW9x9WlllrVxbdN2L9l0mJ6yUpWZpqA66mpHhwGwUNONxfW4q2567Aj+Emcf3mCtLcYCo
V7lVdtrObYAcwFmSRaiWSFtKnPt8auhmKMvh4+/2TVUNC4zamwH+8KzS655MBrlY2y0SwTD9igsj
mLdm/mLrKonnLUp4RfmsyU+D7NSecqZYM0z7FQm9ToyokChfryW1SffJhEH8FPnDnlYnDvl2rUV0
+fPEdzZyhHbGsqRd2BXSQVa9gy+jtvA6OTyDdyDgs0Q1b1hXx0edkJEVgBOYxLcYCir24i9mFqRs
NmivOUct1VN2ffKED//Cung8KDopx07CzNpsvrTGIWS6oCBRau+9UcooguXXNIBMPhLs2ViqMge/
M+ttkCuN9luPS2s50sVc2l63iBC89DrhvppNKDfiNZcGH6kT6gpzDtoknjuXsWRbbnoHpHuuUqqx
SURmhlzryo4J7BNXDST7LoXAIT1UXsdSzeoOWSNfyTL5MGWNfHZ6OjDRJPNUx8aD7JDfhKmLKNGE
QOu63bRRS76YT1mgTjRiBuwvOGPkVJqKMQci2CxCK4jn0PyIUchfKirWB4a1RdDzbRpe+UXZY1iV
fb7Q9CjfyK77WDAG7VKn+PLjDq+8y+UzKT99qiiErn/ZtGAWUnpAtVAvPT2+wMyKFjCW6aknQo3b
POgF9FSdAgID2SqZMBP1S9Pan1zS27nWk0oA4QHvlLwNw9+RYQ7LDv72wey4NobMyRpdgyxrIxCo
V2GlY/vhksaJVJmwC3oKXiE5oJmI6m8lb5e4i8x2zkrbAO6RGGWY1ZILLHcqw6AdMB+VPqymNAhl
t0kzEjipMriWkZGczLRDg5+YpBw0nTXnlZTYOscsrOe1nWMC0juMbUiZm2Pm9nNF19/K3kqZZzbd
OkuMjTx+glj3Z4nirJwM9pZGFAnNVWGXIexLpX6Oo73ZFZn/mskFPhhCIQsYG21HUMBYDRfXAFTv
JQFSsd4DkxD0BH9rD3ozBrO2IOAqQiSWyQocINW8ViEBjp0dhZvC2Gha0R0k0/7wHeMosQpbmDrx
bKl+SyPAsGkYWRRLGdC8pj27pMo0Zb7pAjecq0l/GrxWP2r8qoOxW6PVGA661hlcvtRm5e8i4ofw
FCClYJSYSyYBbkpM33rMvOfAWCZ1RfAtlh0vb/BAKFfEoHqMySq2VobV/Yq06JY1xwrW1Kylk7CI
UbjM20ZlzeTA5UrQAQamiky6XmO6D85Du8YkJu8ok6Gck8m9lg0DFEBpXgIgun4yNItYf46ob88q
sbaYNhYmnSJKCRlO8xuIzRsRB+R7oIhVqXhRHMpRRCypBQfrkDjnIYi4+HtfSe/me7fTEdu5Kjqv
xhSDYb+R0L5zmZtHfuOcyDhAINSnj2H7EdR7Vy2MZc2UCFeBa8xdTbuXNakfOQk3tRW9Oy6hc/Qi
ys0Qt6+j0n8wb1oqXvwmo/DvCL26uGG20FrmLWVw0WKOp7K6372vb6lUHqTERitsYadx9XfDGLD6
gr5iobwdZZZXQR1/gpS8ZgURZXWFWE0LP3JV/xipeCzyGtB2r7PUbPjV2bZ0VIM2JEYOkFPfEK7J
d8IwHBGzZXnFrhSOTyX2dQSx2bwjzgQtoXHVIBfNSXRaGomGtMDZuiYwJjUOETKOopTUJU+lombL
xqpyipna1tQQ/cdGsx966Ke+qT9Yig9M0Q5RYCYOjPUgI5A3hkUaIQ1lNYBaucXn0ZdRcfBNZxbJ
Sb6goFKtAuM9bdt0Icu/irx2CYIhlTD31VVjEiGdyw5a+5TAHNSAwj8GMpJTHIOjKJg3ynCwihPa
qXTplNktia2S9dUA1UTBc1cPsRyD3s7r3XRbLryaUhNLr6e4guBUTnWEJAib3XT7ZxPkPsOFwUgv
pRa2QvJpfaXToEnL/mIQzyDJvEAwrdlsfm+kTu9K8UJpn17oifQrJjy8grjrZ9MSLUVAOAD1TLxo
2BtxtWl1MFIyzLExebUpZSzz2AE3aoFX7oem3aV1Sj5Gao/GPAxariv4UKkIeASgNXQddp3YcAAH
Ao/S9XS/bL6Gqj5sA1IDdppwqNoNE8FxMJRF52UluhaYBmVNZ2S6aZk1mMcMVRzFsmIXiCKHLxdJ
vsENOfMKmJW0uyoMfSOx88IASygai/CJdPTXJp7EYupILLJY2OtiJd+72lWpY2ZqQXwzOrVcGb3b
7aZNkaf9biRkLgxQN7li4RyGYA99sZn2fu7L5O5cd1iISotk2FSswD13IPyF9Ad0Z+L2z51pCabG
iMkAE7qzGFdFGZn5RjJYHI197nN1d2kWlUYIH1zYYmNRzipSvHtuERK8GocEbjV0t6SQvzOFXTUv
xmo37eni5rQnHlGodr3RHDzQVa2XEJzOtmaJrOkG5aUm/JSyqvAWzVKfM2FTd4mpqphI2GvDwtta
dD7bylZ2btTp+Bc6uIlWGT1M94UeI+e0pxCENZMbkwJn2nwqGsq31CiYTUg+UAK3hTxWfEw3prt1
gJXbiG+MiD15N23Kv/b+uMmEt1pGOU6M6fikrNf4yS6UijcsT65osZnuHura3fbZpalGvBYsEyKA
F+FJ0X1uAndVoQ2yiZgkAM3SFFJgOEZ9GJWdKTbTzWljFnW4KMprlHMlhrHa7CyU7+JT+dtBiJum
bViEYotDmP4FxCzAG6bMfhcZS9e+6UVJkvCQzxs/91hzIQGXnxOPxcpoEXwX+IBgQiCWxmCRmNpD
aCeRVStz/UQ2lMKcnpK21ArFrFsfcH6EZKqF71EffzAHmsfa0AHIS8yFkgWfhpHes5pfSYT/xc+w
bI6RjKh0aGSQz3xcfQp+1R1YS0g0D1vEjJj2hmKlDfq+ZkVT/x/2zmw3biTr1q9y0PdsRHAIMi76
RpnJnFOzB90QLsvmPM98+v+jqg/+Llej6jzAQQOCrXZJTA7BHXuv9a2pcPbpwI9rjGj7U2wn9pv7
JbBjipPwTNO34TvHJpavpRx+GBmfQA0eZpzE4CzA7WRSyp07uKewQ37jDuLZMCAA1wpI5/8Xjfy/
iEZMCdrrr0Qj1/h7FIffiv8Ujvz7P/q3cMQz/2lLJqbISZCNmsICP/NvaA2aElt4kkKXOkI4ttL/
Kx7x/kkwuYAhoy1qfEdyFC1jnehf/7DlP8mYExZRxChBlIca5f9qWh5+zzZvf/n7/yn6nESyomv/
9Q+5/pL/zEA3PYslAlELEhVBHvuvzJp6MiaokK08G4F8JlqxvJJH7JxKy6F5qH+b5NSsz35Exggc
xpJ69r6p5+isFwm7mb+Bm/NOeaYf56wB+xDlX+pyIQB6/ZszYa8wZJT7sgq/2zmOFbPFl2vYl4jI
6c0iUT1QvcUnc1S7fo4Yy6bKwTW3slThPd7NTi4PVl3UT1DovlZZqs6uGp7apkXc3BTWKwmx1h2J
ti2NYG9C5ZPfc64f2s6YngpXxb5SAZY69Kp0MvocqlwyHZzIbO9ts1O3QOxz5pmP0mF8M8/gIWOn
7YicGqNvCut8Pg2jbwGa2c6TLJ5rcpzvZmgku5h24LGLAijnrmU/LoJmH52xhyEwCQ1PnG+W04rH
iVf6OXYMDrr+rghIf4bWtRbbGdsyoMtlbc5voSCOS/cxD3HiMHnNVePbJt0TM4LSTikCglkMz3mI
A6/2NFhhzFyk9ebHYDCWA5cPiaZluTdvHrots0OsozKJLp493FdgyZuim4/MWIGs95Nf2WHxY5a9
e+nHVj97QBJ70yz3w5C6eAU+1DOB2o5NRENsSNNdGLfDRXXqWYko2K+tsQ0gxeK+IPGC/pUCTTjj
i4ULPyLsKSILCLEzeH7JP7+RhcMOrXmIzZ/FwlK40QnhCqaBUJhPdxReqB7UwmWJnPDRG0V6zd3h
aaGL/kSzfj8rk7T2msxbKnNvawCcfdQQuwcnSa5RZ7xl80KV2+n6jKaG4Rtg9rxDsjxArolE9TTW
GjOGW3YEeabeeUpdZvyTS5gFY8yDZ9KQTUyECbOQDy1alc040PVxCzpqs8W9XY2n/1gg/v0E/uGJ
+wUSZXo2z5nHkiA8du7mrw+c16KFCpqlOY/KNXYDKs9tHgwXq5vYPfTxtRV0qh0rfu6iUB7hpnyF
K0Q/xU5wMIV58Lsg8HeV2385HhMY1q9LAM+9lK7tOLanNCvBH+VjRpyBdGGPcNZARI5Zmie+A/ll
k1XjU5/m9lEMkPrbusUM1Ku3XArjMaicczNI2IRW87lMauyMtSScIvce6kwvmxjB/Ntos6UHP5/b
cCddrhtBe0n4or9X2plxjuv5DG0E8LvjwT4AtLYvEg8kZkuwSYe1ZUDK1pYlprtMEVmkZ7/r+Q9D
VQ3bUGvqUXNlG1YOO1AXSHjn9Mu9O5Nb0+cHMD7usR4YMhfVvcxsdY4GNCOCGhRCRDjdbHHkvZ7/
ZgyLsyVc190rA1IDcNGXsO8us4xc0ICut/HE0OHClBZhceqaGjIE8AV80Kzg0/VV1F3zBuL+bLyN
Opxp9Fo7OkmfCJu0LyV7A4bjNpKEYB8FKDCcBMWT1gQl0/N+ERQPaUE2zYRQLByfpspM8KeuW/Yk
s492hC3LIA1mGH/mgdXt66R/lY3i4Y7B5dcWsJ1WR4RrCB5jV5TnMEwuKgFSa+Vf85ywxHgs0Blk
utt2uYSCzPihLBaFh7j/7KoJMmiXpiQhrsZ3nR2NVarlVh1O0y6CIdguu3nJz/aqJvTYMBzQnQ2P
cMh2qEOOHFJ5iOYSYUxKZF0CsMVhH32Zlt7cBS4uqqrHAJ+4DEHk8O7qkYCfhIlsRztHytAmPAHf
vzBcuvBJeR6a7OC5LQrF1NuSnJ4epcMN0nfNVwBuYm/Q26O8VGpvRxBPum4xNo6Rjtuq54cm6zPS
OGBoBVvCNpgBYzL2H0AbdION9YjOZHmubc32swVsOePez3RFRkeLr9KObPtsLvMLn+l+cYNnW9HQ
TOx4uLZS3bJ1qJn1EwE2a3eoX9luoOgOXdQx5tF27INpjPfS/DTUM0hjno6NmAOXGl5sVIPz2iw1
FjAhDqVnaSQC7mOkEibNowVOIKMjWQcavaMT3zdSG1gUX3HS2CSk45IG4/vN0QDcQh1umkqCQhpj
ht7BMzHmFKdM35AaJHd9rtMnAm4j1ZUETwDY0BP59IVFA7zvAYFMdr0rq/al7eT05LkkBRq8AdAt
zdcZiGJhT8XRsAm/QlLybE3Svl96v5KLdWwt8zsuFVqeC58zjYMXy3Y/lQ6cW8Mq9o1hx7s6KcvL
DHVC0itr64lOmtcSflXcqqQxtoEp9C4o4k+mLLBGrKo0XsXYQpJ52rkR6SjtPFikTUFlp/2wi9qc
5LghRu2BY505Y0FXDpIlmtJo0/KWqqfGecbv0xyYpRqbMnukJiGJC0zgVsd1iPQOsojXlq80WH9D
E9ccbBDMSQO4qqtFvI+b+WmKi3hf29mbxoTBvcbKUy/NWyQ8aA6RgdDBaT4NhX5tyYxEn7nk+6kw
QF2t56FsnLNIjGmbgvhNssXcO8GLC6tFD8nGkQ+dMDQl0IQ3sA8R6lidt9WqQy1poikV9KIj7FJR
ZhCPBlS4ijP7Zn3HD1VSM+Tbvh59ums/xzjnXmxxtrfRe9zGaqfXh7EIiDtUDd0vkhKsYYz3fRxt
PtY4QKY8DDZFRutal2oauvPcxQcyvNFDSKc+2WPzVjJnPRg5WKY23jeie6vyst42HtvrhV3wXTKQ
IzonBtHujkWvloeMbsJpNoE1VOjr7oIRTVr+5ASW6/eide+Wybl1Y0E62PpE5hb5dHNU3ly3OVUt
BVXTus1haPpbuZTV4wBAgH1Pc6nmigy0bqZ1FIS49+ruR256LSDP3pduT1PArJhaS+9Bi1A/eDR9
NlVIS8seV6u9BQSHoEGO7S5YcuukavUWz/TjvMBKn9SMhrea23NGf7UE0njsNBI8N0fgW7Pj21A2
vwSZBbSryulgLu6lhuqP32rrJqsOIyzMazAn7AyXyNjCTInOqZegeVzEuUhHx5979+c48vxFHRpf
es7iPBTWD8VqfEgnr97ZbNs3Soc0R0f+BVUJruTAQTARkltg9eF7qtPisU5jKK9l+VUENm0kq38s
3RS1LIvJrckc8xz3i0FTpZPMRfQxsycY5oJksLbTuyLsKt8Y1a0sbqmgU9OuJKY8A8JiEpNrz+W5
s23bV1b2zVj62bcV7NR+ccMHlKrXORYUZKh+LwPBKzOeel5G2FxBp0atidpPMI+qe5ixywoiK/KZ
ZBhZ3UYR1VcPpfuG+cW3vrPNbd3xEA5dZ4Jqsudz7HUXxZrme8MIwYczBqB3Hn322e0296I1xGwS
d7Xl8tkMHkbbqJ0jniD6zkltgWWYhouRjI/Eprvbj7+NqdFubPfD/9cjcuUV+4wW8uAsQHFqpEB7
hupw3VCAco/huBpYy2U4HZPeDB5DIBFgHyzPCz7nFRzaeahzlIPiHl4oGQuJqXeL433LcAruhjkE
7zSzLRlWH1UR2q9z81YFGpTTusDG61KL/a1iOO8geOZRQvM9f7HyJbqYXkA8SiX9sUW4Ha6NcFX3
vOIbRmBR9NR13o80472dmgZTuUGeek3VlFHSUrc07xKGvue58lZZ8oXDIXcxjX8wJ+geBgWJKkUM
iYmRuJGwfkVhqPaxjefWnoh8Gut2YXbBZY9HE0rMOH1Kxx6wATP0eCSrxtG3rjaO5VzfQ1X+GQur
OkTkPgnuVRvByeMURbehTXkZLBLje3Z2Ug8+TAREmIeMh3DLgZLut57cOUnIAC+MJ15dtprlrWiI
HGPZRYTYkp44GYjPoswlpzf/6mZ1c65j9chYunhCqcMbcOoJpoMwSt1JrKWjp6dYAPuSCYuFlRG2
mRrMCzz4HKYOrdcWALwm0DWGi/qQTyjdBpXEfkR//PzxpS/Ee5lAGjaNiA1YE87niJQVei7npNcO
b3+XCLJlOPZd3WyMyWbOFfFJDlM9QeBuGZB2yikvv28gm9hdoGz5cUxwWdrzXq5Wa0S9LP02phrc
ioI559xY9i6I8ukQLaStJZ5JvFjQ3WfoJPxqxGLuVil+xIqUq3xW3WHJsx9BgAnfGIaRf5oyjQoZ
CMQuWr3JhHCAcvLrx12Zo+R7GMbokgrnXld19RDVIXlDE+JYEwlDxA5pk3RNCd9VmP6oqbwre678
yq0/m+zuNqQgtndU1ytfj0byUCj7G0fG4XXEpobU9Nte4btIhhm+RTZHPqbgk7su/Z3XEpnVVzV5
O+mx1KNiG1pBgMMEMVZWeS4La9m6RUXSWFSud/py0Eb+WyB0e2MY2ruKFcw7ziKtd1ZKad4O6smC
q7XzDGBehv4+9avav4l/2HH5G1tc+zy1tXuQ5orO8ciVrGqc7E2SgQ4iNlpHVvo2Lskmm1E6h6Zw
ecnxKPN9tW86ZpQq6CVGZDImaqfXu9A8WijVLsygfpMzVU6IztOaob71FUyCuBjhnQEE37pxgBQ2
sr07Q1BbOV4UAxJT8LoHdOR1xBzHdtEnj5qE83YILs6bx8p2Gwv5ZNGIMKRHClFQhD5s+WPmlARN
lhAvMYM0dwzYrftpejMxnliPZQdwbc7JWygnk2gpSo3cOEiD/vEsczCODeUH7wrr9N2Vk7hlA8nP
qHvVtmBGbhHUcETryitDhV/rHGVK2pnPHYClvgdCh9fcvVicLKwYpbk1E6QtYQI+ykUYtEcR85Or
AqKjSolELa2IwNujvcjRL3tk7maLz9uJ8seeNJoghrtgktlB/3p9CjT4XluyAOi8/i1IW+virOHQ
re2eZZrMt+4wFIV3zUYIhmWkrYNoMB+Bdb6WqM/PHNi3YFpwVARmvu8XiDK56YiroOb205raOrQf
ujIlTapdSZA1j7eVx/YnqtxnAmAH1yQIt+hu1ACrzoaBTNzez9KKfEz384OgkSNp+p7IY4EyDsl8
w73J/j+7OpiJzyNh4dtcT2entp0rVPH292quMAO490l4zQJX+MylE99oaB501O47QJbx3p1btOsp
cIzEw1yyflmAw9t2eh9EUuyaxFx2fQcMxi3FQRVsagFpvqcmT9I4UDCa1FaTExlPY9GX57Fph327
tt3iam18LTqjVqB5oxtCdCl4jkY5D2fMAgg5vBT0xKSiczwl8fnjT7XMt8EQZydtd0RTlBWRRV5Z
X6jQvIMl5X1MwA36Pvo1Tp+zQ2MhIF+vZDLN97bu1BO6naQPPCvpA4YFVPU9m0dSJXw3NKv7Oh2D
S2ASPnE3yIla1IiyM6U++myPl13jJcBoxBLAF5CQ6syu9SjRk++LSlCIGUX+RANUgoZE+2t2azrJ
uInr3PXtIvga9F1+6aL1ySoUkbTrjKR32EYMbk1icWMaL2NafKbS7fdxOgegMOpjyS1JwEQZ7Ooq
nu/B55P7lgELgz+cn5Faguib0iegm/DkLLLPkQPCtNIwYiIzvx/XppcxWbdhTQbpCxXu4z6MX0L6
8QzYOBYjFtELq/Rymcvw/TIShfAsatd9jmrgXoYs1DGaHULemDHveY0nj+WcbmLTGs4C0KdtNqyN
JOzR1q3JRyDSIHaw20ExKPdGnJsPvRc8I/eALeaQo5xFPWGTU2kc05RIsvVDJ4C7ypB0ibkxr5bX
yOvHvdJJeWQ3/DhSCz9UVQZfa21CosVOzwutjK0dgJhTyGmok6FvBMM9AcVQQccHdl934TqXkAmq
+Xj0ZuplN9nSDKQMbsU1ql8Xt1kuv2sPDfWEO2Pc1A6ymtIQvqy1famvXfcjWSLShUeWJdcWHc09
kC1Dkyf7htKLPAKsX6UTAF/Tx97R4XUg6IIu4ZoaiJoz9dKAeTRiE/IfTCp4PtLK3SetnSuF4OOl
oKA4NFPagdRZbsptu00EhfyaL8i4bBgIN4Nx1CYrrPFqCegyokWixzSSnLw4bjfLEDzlPc3I1Lab
Q8aCzttWTDAg5Y8i19W5HTNETzHbpAzZ8j7oLXgiOj+jcQ1ouzKxwY/gnj++2KVJUvo4PjuD6Z6H
EUPGkE+k7K0FiGc0pyVs8m3bTvKE7INfvshjaRKu0iIt2yJnZr0w6cQkcot0+Ueli6fJrc9jYVjg
7cpvoUU4TExvfGfyhvJ1xzQLMXdL0+POHizvaDDyYnYJX3BYBpKGLKc+wA1DUtl+0ln92lTiiq5c
vxb51VSIEB2cQre8kPLqGLEvmBEdeGWQ5jezgtZp6z0sXQbgd/AeexeUinaX9KLRrzhebJ3rprrH
OlqemQp/sSrJ861BBMUuYdbrNMqBvIcN7yVANPqxkSzbnH1jn3/pPBo6bcvm1sjLg8fUcYPyPt63
K64bEsE3EHs/ysgjE6n9bEzAT5VyAanG1yAUtT97lDt5NgHgTBRjsBJA/Yxi5LCUuERbveMiGwiH
hmPFuP1SGsNjV0TxFajAlwjiCZWn/uasW7w822RrKT0VAxqNOGeikJBcg6mLt/ypQEk70lNI2Kvb
tUm/KeCmzUPkHzbt7J5Rjc9C0/oZyzg4qS482zERdq5j1nv2caaP1pkdYGbseirl1wSqZSIRSarS
Ei+hU0GErAriUatS7D6uP6Ub0RPGojfKrj6TelWQp7WwFcqGxJdg+ebE+jTnFGFznt0GuqAX7Xrs
7kPzsmSMF+Y5thECtNZ1Ljxf9qO9NzSx4HZFIxMNEz0T2WKqtQl85l1JNs1uTE3AS4qeDZXghOyM
B90ANBk0MPNyNf8cTVVfW1amtvdKX9Lp3A+hESJ2Hp1TjoQCeXNyoJeE/nlkIWx6l6WShO0ea8DW
cAqPHgHKmyGgUVnF1osa2c5MFa6bxCDWOexd+HGeGdyZEeRjBqd1k9OpS5PmEM8cHMqOXmhUuQEs
HxnSxaTSiU87S4rwOA7WFy8Vy62x1ROccdg0IvzkRI7DpdUYcw26e12JLNFug/c0Qam9NosqkZPj
iV0RbRm0xKCgzYXiNQPhiwJuT8uCTQad4Z9uIeuLkYXGc89wR5Uz8XxrM6UP6i+MPZ4q1Je7ZcgG
qHdo5nNASqQ/Jaf8k4rohoecJcbGlFa2Kt+tJgZGaWLWs9hdFIbhnpwa05uMqoNeBLsBtxCHKAwS
SixJ8jnyNIU8ZkM1s88mWHyuom2jbPo79N/7XV6vUkPs0TtDvaVja+GtZd0ZTbd4xHrqh5VzovKy
SZZNhp0Y8nHzcfSJtIsdPG/4ct+ibhjfdOe8lKwcS8EgKgmu1jwUj2SCbeHfEmua1pptpqy+euaa
XaSLcVdkEr/xEFJMmS9dhf4ntLv4PPVQLINxUSfu0y8T7ayYLuhH597ivnbtGmJgFz+1io22XhhG
dmxzdYlHOooDsio0mNN0Ye8Q4AwamhFGV9kum4+ORG+xhrsJ1ZaXLOOdmY3NYWT+FYafk7hVB1cA
IPFs8J/eUgHndTWWMNsKCMak8GP5oselouciRMJk1VbINias7pTVR8/tjCh3HHW5c4i6O7vrFyd2
r5kIu/1H0RKZ0yNqWsPXmRueTW6dTnrw1j2CdvxQtujb2fCekypG9GnqEj+JSjGi45nXZn7R65dC
GZ9UWSLabSJCZPQIS6zWZEOzVHfYBVKZwui1fnpGZx0Kd3izVle7QXm0jWoXWm9nIq5vQ/dMm/QB
TRpQn7SqMV8iUpirEIqSehNGWO/LEj+uqqfgsUWXz/v/t7Lu9HPKysW8pHa3NhXlIV1sgH3RlL2o
pd4YHYJLDC1r+0ib+4q5KZYFDrRxkeZHS/c9bdl8UxVJsotVuLWbfCL8rR93GlYY4aawKTvZ8h5X
+c5u5nqLhCJ/WUR+QvCSHzsDeFk39cx/A0asaVU6r5RAhwGF2G4chmC3ZCK4Jn1Df8aMT/xkZIg4
EV9aj6IfYfcu0UjkRxJaHrokf2uq0Y88Yb6A9G5BKKCvdsXDktQXPcaZX5tx7mOaLjdkdsiLtXSv
yikCHx0HzQ45Wmf0aa/C43bWFoyltsexGk7LF9JKMMc7X6ySQB/kQMTbBrmzkyM2l3ymQMENvc8Z
Bp5EWyEdLHwL2LFCxfm0MKW9LNp+CBWnOiNm/jPGxp9BurAdpOt2AcnuC5bSL0VlPoUJvZu0qKLd
MvJi4RIZ+7iK24fBHihRnAtPh7wmsdGDV8VpFhVUtUsMUDjrCUsrcDdPoVYbPYjQX1Kv8pNpnu9w
sX4xOmxo7lCjycmyFIOMZZyGVen2sUrqjgpTFTEB8kFdfa36zDvrAJ3Wx//LO5O5qNjQxiwuyijT
bcnwcVMt7CdQtI+eNd/3AMQvSQ9hxZkfgj4ajqERmdcBbh9KtvGB5xAmMfMOxmICN7fTvwbRN2R2
5AbIwD4Gq6qcPdFqUNAVkdgzfWpNLd8XEYr0oE0+O+X7HIUJs7aSJnhA4HcU19E57KOad38+nSck
faVRe49s32jCMgJcmhnjS77Y10J1fjYGK745ASFnu8JFSJhf5lmmjGxmFq4loSCpm/Z+zAG+EzaL
K/b3sXaaUOHrtH8JyD549sbPQpkPqsdC27KMbOfY+z5gh9g2MUzBqLG650nV+kwz58GYl/exL7on
6N808Il6tOsRrT2C6EEmPycWqm1TW98KU7yoEFGjI3TqE/uHPG/WRr2ZwzncdBOq3jb2uywSkLbD
+8Tpn20Twx2bD0zFAXJmbnOljHfMffY2MrDS0klEHkXYT2m01469Leey9aVxEEKhR2x5fCIhz+xv
Yk4b4VWlnfoeuRt7lzigYHiE4NQhAUg4kiF/l4IsxIRyh1GKksvoy8KDKp+Lt86gNGf4jmMlmXno
44HxgZHl9MShAbMhibPqzahik0eG0oXMzYT8jzs11heRp8E1Qsx5/fhTGBqXtB31sVNTL7ZWZg0H
9B1fxtB7HUO6BA42x42qo5DRPl8+/vTxxViwYA6mcSimJryFBazeqYvea8taQ4ayOrpVwXhsy2FG
oLJ+D5NmdBvbodsTFEsuh0X6nlJK7sbSBRdqUYHfPr5gRgr9Hj3O798LlhkqbMeExLWn5CZCL7lR
+i/HMMwf0qlIbv/7/Y8/SVEqagIUZJ7ri9igndJXHuo+VV5Az7BDK+sfvMhZYmt3XmvIFGN5Adp6
mITPz1+dDz0cRBrC2zqAlVf2qThpbb+ZM8wFSYTRRogMtDSWJ9srSOFc6maH+VTvBMkwO8MrAXSb
wfic0pq8DHFFDKN+UgqbzGzHycFkRQg6+n304h9yziyK1ZHCObvFBR0yK1BvIzsvEp7j11JUP4sx
/kR0xoGd/4l+csdQYmbzXNPK6cgObCxcA0ZjnyXa021ugXoou5Nb5oynx/ei+KrU8E0y/OtDsg/G
em/KZpNk7udMOozV0PM2IdDNmWYxezuqNkVsd1SETy1z1NRxeyxEqI0XOmeEUzM60gQYK3QaBoa6
CG9umYpvxWrtj956+ZvLvIidlH0qxwl3fi2Y2gxhvgMUcbNMiHr2oMRd0WdARBMMEzox5d0ER9Qu
J7I9wZ/a6usiM2B5Hgh6SRJB5LmPmYILYlfNzQGoyLa1B8ndAKgj9y5nHK2NYxBUEcUqnejI6R8D
WuIbrwvgjWc9sOApm6LPllO56FaoDxKKRgP15wauzMWN+IFoGL4W6AzFXOB5N+odL40NrWPnzmv5
mSJbd4XtITVmxKvlb5jDx7vEAWs9LEW3NVavHXRrbThbS+J8cOeHSRNiCAU3LHHDzWWp7ghBJDZP
k8Nn+kytqIdzN4PG17L1XT9FY70vY/BKnQd/bnCedQVDb4nfJ2CO7vpcNIKg5jjCoVe535cYbmyZ
QU6LMNBlVXor8+CR2XG9MTsclCKdal/Bhjctl6cgZHNmezD6VwVAXTsvHmMi7QL6sBFKb9zI+aHT
97QHHzO14drQs4g/7QHUOKU65KE1b62g2Kuq6DYzYak70Xcn/vXzONSErvT12UxmfQfnpGHfZT9H
ZgxmRsG+q5KBFijYa4w7n80yBYEzxhveHT8cVxwo230zxTE9dumRFZ5mfOSbSIN3aUE2SL7UT2bj
kGe2OL63giQtAC8YYZkohOS/D1GHKykkib2I3uVkPfQN3Uc7KLZWEXU74XQIr+Ifri25kJhsGFZ6
vjsleDHbcNsFouMl2exNp7hvafBYaiKMNsrhU6TijaHkV85rXN1bEx7gSHFTlZ1HOd8xoO+NHVNr
3jElbZSKHPQsHKnqDa5PgCQCVk/BaCBtj1HXHthz4kYJHYYwFU37dICtXYyH0igzf5yTh1ate9KU
LPuqBo1KB40XjlkCz7fa5lmZlM3t4BeJ3e2GmCh0Ybfbou3L7YI0Nc94HY5EQbIrT+6qiVdF6NYg
mWIA5YTwpibNJhS+eU1+KZq6XYy8aZd41UYa6WPpJcSKOCR8LIYma5axztwbNgthwaysoL+lpYUB
b00Wlkt9N66unVGL37AL3MWyprTHt8ZAWICYr97nhCjyvKJpvygtN3nwWmrzkOX0UhqJTJmB+3Mv
4S40fl7a33EGM12Zv6Fs+payopHkAbo4QlCTtY3yx0C81TMtHzoYd/VkfepHSS7DS97Lzl8KPzA9
QNRud8XTE2wCRSPOBiBayHKL9pdO0eh0x1gNmHsp4oU3pvuhemuQvGzGLvI4Pe3zPMYIjEGH4CsM
T5CLCJsRZGNg+GNj9zlJgJ/iKCdm62dRNPNOx2O0F55+madzbQVfTVaibcc4yvcm+0nQro88msu2
x843Tr/An4h2YWV+r4gxIU56n2jTIdVkolAvl7dc5z/coa32FVyiwTuGVfM1V324XayBUcNyKRuA
JjSHaEY0oNXzzoHAOTzINo/YxgfxVXAt8iDp8N0wN6+S8kK/9B11wFsIoeWoOu/nsOgfAVazXZ0Z
/th44u5v5HJ/Fqe5rsX/4KtpbWnP+6M4rS5zy0uyCppKmm7j2ftcqYpomALpVTSG1t60ooK2BKrt
Ai5Smk0jc8JrykZ/27t05qEe4XvhCduHVEd/c3AQ5P4onrVd18HgYCpEvq6tzT8enB0skRsxSzgl
rWcdm7X9pXQMxifCkp/E9PMzfdUWsBE6Wtlm8CLXx5eVKwazaLW7zbjgsm1zeel6lKjm/PQ3B4i6
+E8HqFwOT6M0NIX4Rdo3RKXqWx0GJ5ttHhDlhmqC1DPMYTiROfBN1I5QsAMmjiIb0TeRD2Ba5e2v
D+NPGmNOkyuE5DpKaHj2L9dQ2n1rhEgPT6hpGFIsKaYXtcU991Yqis5svZhVhJikzLK/kTeuP/p3
GfTx/V//cEwPWbMmlxOdswBgsQL6/hONV4faBbwiQMivI2n8iLznYm+HuQKu9fqJQ4X/t3VLb/vX
n9lcr/0vv1k6rJ/cuULZwP7++Jvh6iZlkeUOI6i4vkf2RXKjsdVBKw9dGINSy1m22umlWLyfhHxC
L7AfMM5S7eXYtXHEYVLL0u2sB/pvxURk0dKfs6QZro5TfssVRTxah7+Tp1rADH89bEt4UHRNy+aW
+VWeOue0fDSVMWYhMhG0sZzGVUFQMnTYptiZH/ByMCloDgj07IUMo8BcsgsC3AYF6DD7qBKT0Swv
YcrM3QDR38CtOaRm81h1VXfuBTEgDfo9Fy88c2NE5Mt7Pnr9fmwTBg6MJu5yBBeXCupGJFy1oRUN
VaBNzD2jacDhpnz56yv157vTcxQbMk+4rsmQ8ZcLVRZ2LTjT6tTTN75reYDvxBq4MvRfWotKMG5o
AEs3+dyoVPh//bv/vLrxu13paPYkjokk+I83SRaYI+r3Vp2kULtiIcIJkWa/q9xg665t07/+bX9e
rrDIaOk5jtKaZeuX36Y63FyoJdUpNo0fY1m9ovG+++juQ5giaCz48de/z1yXl1+eAUfbROJ6SIux
LPxyatM6r+l8lM4pDchoieEkUhLvJcyju7Jfmx3riCAuafuHxlNVNfBoTKw2QenRBFzHo3Xj2kcr
rJ4+RKN5Rd5DYbGrGoOtUTq2n7JgLcAB78O2PlFD679ZPsw/L6Cecli+OGEQNvkUf7xARTwE85gp
GysaYEJ6FsU+aZsH2XvhaXL1dJDS+GIxCFOaw0VQ1a8Jj/TYVjni6KEQqYo96Xx4tu1ZM85QV8+o
PplxFb4sxWvgAHn565P+X25nbWpGu5x23ve/nnNtjngRK8c80Wqgwe8w7XC8ujigACThoZTbYjU6
0AoPc3H+618t/8uax52Mn4sGtGurX9+HLs1bfndunqbVPQCmZb6THsqdoUnP0mKaD8hzvkqc1WR7
dMy6Vk1tMwGlQOM3/M3dLte765e7D4OM7UlbOEo51nq0/4FFhbz9P5SdWXPbyJat/8qN+47TABKJ
IaK7H0iCs0hqsGzpBSFX2ZiHxAz8+v5AV9+qY9841R2OYEiyJFISkJl777W+VYgIWyCJmIr1alEP
zYvm58b1RwBfBbje4YbjfKg5Wvk3d7bz663t4dKRCOocBja/LivMulywBfqx0vU3eoJETkRi+iLd
XS6yJ1ze4iJkTgs0WEY4ehKiRQ4ZkkT2uxOb+wAa+dfacPbEkcprTyIpdX5s1MTCzqgZQhtnfczg
8jpaxm2OOGIQKHYklNM4pT0eSAnergPAuWtlAWc8YuRWoam9hCCnBH2WFYYRuc1Vze432Z4fl5m3
Saz8qRdklSmvODGUWAZ/cjKrVcAKtrcqVLPGRPiiHZlIvxqO6QBq2MuM4j3Rwydzdptt4jEoHIxg
T4Kfy4WyiR3MzWFi2rthJIwwrLSzIfrpfRzEXktQJWl5+lRrHNw41J4byPjMxTyGnQ0VVdKRiWO5
vXsunOy5DVOYFpFBdQZW519fvP+fDdvTMUKZHtseBcR9MfvL5VLEVI+TFshjOFjuaU7lDqUBHu7G
fexb/eSGyDBSKGjEvVDINMQuFUnx0o1wRvW5ZrjMoCoERtmaXbbzjIE+AVpGhiVVfegUOZEzKAgc
CubfvHD56x3v6WCGdY7Hnivc+5X4lxceZj2yFc6Ax7tMVKIxmbXpexeG8ivchndXm0g3ls5DOs8B
1qeMmXTR3VqPICSqB+MFCQ0UXQZ5KB/OQRav6T4L1IM12Z6ZJg4kI9BXJCWMaRU5nJWzswJ4Im3F
rKFhrGV4X0QyIK83tBzAX8Yk30amfjTG6nY/WbXU/ef8hliBhdEbTT8zIYwEzJZPVi4eR41ZCGye
OkD0vBmzmEkhS+Ze0cGrh8nbau+uqDCl5DGAg2VaNnO6F/yGr3kwEhaGG2xftui8pDm8/eurwvjV
rkOkgMQdx4LKTWz+tIXpqonm3mULy9y9R7Pn0jitwv+O/inyMrEKAdDQiGMkmJYWpCrlGDBmEUWk
XhXu6vRvVnfjly3VhiDMbYOFiLXN+vn1qLhhcFkTaMefdzg4DZIKx/HHUq8vpB8h+3+EpVuunQrd
46hX22hGqU4YAq3xqGxIQDWivznp/rrq85JwNQndtj12y58PUO5sosmmeXg0oxiK4wA0gX5FMDBv
SCPwiqOJvM6x9emBfv90sLN2neu9eRIG+Qh/8+f65by/vBa0xoYulsOr/GnNz3HnVE2ggxwMDXyB
uBMApapdzBiQBFX+aIFpIn1l7rlpbc3YOB2vTRuqa5gSNzOp/MZcP+BrOmsD8Q2HBRLF0zzO73/z
Qn/dnWwOFEtRgrmJAuHn0iwTUTzalTMctdr0VrglYeiG+hl1rEedlrp7GrADS0wTXIPA22veTpXc
2l6cR2ctfhIzJpTBkZ+isK4PdR93UIzIkMym4SHajgh9nyo15tB8zUvrtdUzK0R+YmKJ4WiofLNj
GS7ThqwjK639ufTeggJA2Yz8s5wIbNb0NkdnVRXeJioQhMvEorm4CKsjFeTb3iU5jtJ6J1DqW40j
D1IJ0g+n3PFbk+CfCrPQSYL8MFGmbS2IXVD2s0VF5hR7mgUCeRAEuLks4k2XzNOVe7qgKzkc6Y0G
yBvJvy0tWZyAY0HuXB6qdmq3/VRau3sBQuxAg/pVtOcZtyTukMK+zhMShN7PAfd8Msh8phsSwuCt
3rKGEjck80qzWuOAg/N7raMH6cXsrum9PISRBB3add71vogmNA1Puts/T6p708sZb4TmDyitzrGh
PTVmixFnREvhWOFDWH1m4J/gOfC8o02A872SjoP6+0g4A9agnt8GO8G6mEPjYmQxe1we7BtLjn9z
5vj14pcGlT5+Y08K/ZdiNy5wyKDmgkaRCqo1IjWWM3Q1+C4e4K2mGCAM0//+7pcGt73lWAwpHPHz
ebMNdbPtx4i04TRtt1oJZq3rvVOikTSc9DahQa7YAaGmS4MqC9gTbb9FbSE72z3/65vK/KnAgaXP
UctkJ8QMJvVf7qkC64ehashChKG8KMctztxEbMGShi2y3x32DetgR8GDZnXTZvFrzA5Xoiwd7zVJ
tW1UE75VuMNDHBdfOYjQODY10AUkfGk5ZyePUf4cPQrGf5sSZTZMMTAWKQi7cTT/bqV3jV9+HNZ4
YUNHkIynqFGXvekvG7uVMam0EG0fo5Gc9jvTYc6lfsybhL72/X0si3+gH9IiWwOWjg/DgnBMWpzQ
q/ubboDkCXxfnm0nob0SrTQf7w8xp3gk7iMHT9hI9w9JraR5SOsC1AeoSJPsOaVasBYI4RiCKLD8
KQaKazcdajUzTElscYzlgiSIKmgRf7ypo0zRQhrPOMfFMYncyZd28z33Ju0YlzPcqWahjuQNHJ18
LAGmBT2ypUzkxGun+2RhZfaJBYoZuXYAX2TOR/Kt2uXNCbMQA4ljsTzc3/KamIISqAWPC7gv4OZ4
LGSLWaZOntvAwi0dqHBPLZrtR9vama6OzGaMnhVsWpNVDMWceslbuDcKJiAjq3nnRJ+iPJQ7R2Fn
Y5aAXlyzY5KEope7M/N+DRfoBbHchd0a0l9y6CbGMlVmqZsWfxgtFEqRE4tpkZXV1qQ7C2xaK70p
w30eQFcc0ZKYDDeeElCqLzCZNw1aFn8MUkYFGQNWY7Lqk4cnaAf2Ll1PAOLODjxzes/BtrKM7f14
Ng3VzUrgYFZh6m5B0Uf7FqPY/VUyA38gO745dDFUCKjI8rlNzXjjQXfaUr4wmUcitLEzrT1rouzO
CeIniosKyf0C2Klbek1tATwqUPpLEureLkQ7XFte8Iznf50q7iFdU4J9qakAzZEgg9rPegiLMLuq
BMFsmaLAsgcbCOVi12Hb0kC5MbrSaricWVssfHzs8ri19lyDhHIWEeJVoRW7aKypFxrKaU+GZL42
v+Gd3UOINF4GKwW3rkINDygt+amU+RmVy6J2guuaojwjxxouOyJX0hYS8jJb6idPAXRPA/sFwRhh
76hrYHjhh0w7UsvdWGP+E77SI7pitaINRb6xm0XGwcytfUixj0Z9Nv02qGFYDTA9VmmhjC9FLl+B
OH9xmxBhaRfhK8UVD6a03mq9A6QrNLDyheXB1rH4VxGuvro3PyOc5ewMLt8faivew9QeeNKkq8cb
L3PV2tjjf3Qo9RTZoVtDfkKljpHs6W5MnRZZ7qi8FxN9F0MYepmSo9+5GLtracwdiVTEmLsD8qo+
iz+jhFW73uUyuruLAxS2N6tnwqTFdvxbHX3o4WzvvMYgSD5C3zfpmQlADJCjyV23wmXA9Tqbj3DC
CMJEI76C4xMtEW/FS6a6B4w8BqutbqMbobvgdAOilkiMt7jm1C9AgG3z2E32jdLPntQKEhDwPScZ
5sURw59vaVOECxtIEHoBnn6unyczcza6JHRQSzF72dBKE3ZeKJeMPMuDBVT9GTJDuK5q1TE8sTIS
3JmwFtmiP8J6u2m583UspwgIsr0VlmRdDuGy9U4hYlsdCWQdnWmWRAcrYRVqdG6IgoiRbS1S2HPA
EDY9A6wH22xo5jicnwaXDd9hQu2VAoUezoLTsAM+XKVIRdH2VWc9jhdlCoaTDGHl2SseqVTgyTQj
gZtUn2vlJOTrlpazzrQyPLh9wynTDtUL59p16RbWIycmLCte81C0wCyhhiZ4Ip4w7uQrzFCsMU0z
Z5u+9WioWONw4uePjjY5sbHujrdEFtMNBVXEFTCv+sFRW2lF7k0LG+NKvN5KUc6uQ8SYxxgf/NLA
HY49pMXExU8cMiTr9C9lNdKTK4aX1PQCdspp2rRVeEVA7D6n6W9sDExYG+HC36TqoZJUoYltEzGv
tWsxWfRBjxDq5o1G80Jb3tjqCoJnCi32OGbhKScBBqIr1pL2I5vATce5CEHJEWxdI0s6laX71Oij
5Ff6EXXhwcMnc0w9RHAT4vdtzFibHEKDpPq6zz/l6aeugQ+K2+oUoybf9xCimTImJ02yxdUeSV1R
UaFrdCyOlWRwjE8aYTKVhv7DKL1r2erOdgQhvAM4+2gVtPpa4FCHsiqsjabjSetQmAPRIs4lnPJP
bPksVGhU+W3rNPo8AHJoCE1zzZnYw4IEFz9jGLwLwayNYTncp6lJhYrIcptThQc3XnXeTlMVd7Mu
L14ivqehvZkE+c7oAnBJy1H6MaqpImTejXC2PE05x2XSOOzCeic+z1xBQzC3rSs5N2fpFdU9f4aE
DEUy7iwmwAPOL20XZhgFcIvNF0aSNNp00uIN3MTbCNuyjysm3wWzwivhGemp1h/MThcXyha0avBp
rkMtcPIja0WbZArfpWe/G9t6Uzqme0ZA14ElL6Mt0q0lRptffZtNJN+l40EKhed8+dYMheO1sdBa
kO4AN3TG54FVyHdYQl3WoGdlkkcqwg4AH6uSFPJZsVTmTlPc5qksdgOJLqBJbQwnfYrFJ+jctQqg
KfObTHzpSLyUU7NYRuJzS34I09cx+dC9Vzu9WHHnvNnwNhqpMvxaxB0m49A/o1IjK4COcZnGjFki
+ZE7UHmREUUHT2t9FWjWQ15YE4T2+kZJ+TtA1r3be/PB0DcWRykKo/F35By4D/PmkfQoYnpLQ+6t
zrlkaXgx6XFfzWZ6myxCRbIwO5uN7u3NGlbxLJDahtgTCbEZjB1HNL+LZ3vfYJ5YWE4xvTiqjggc
lD3RZmibPqJqtg95qoxNqazn+1ima0V6sLXa5nUX72LB57e9fW4LdbIWsfUYotvJ0nOZWPXBTDvG
yUGI0bpvLYR5AA8Fz2Lk1QAUttzFYUR0QW+fZjf7XbWJdwmQBQkaPDuSBW5qFGAcga0B0J+7Y2wE
m2g+FZNXXdCXISm2Ku3A5BnIi157PnnhegykgVYQBIEpeSo9kl8l9gkD3uBZ1fbGnYXc1MHwcXeW
E/O1clUekSHRnJXbumR0QpDx2nZ9H4a0ldBWHaxRpQxjMyJt9ceYHlFJI9pnno+mVR9gnVXRxs2N
x4ruSNL9psutQoxg1YF3iNGUrKKgIqFCx3BvFVjv7Qrr+7BYGHGI4hOuBYO66CvS4nFfteKGorXY
TEldIQLogiNFHjp5rNFrQ7n1OcCeuYtN+REHQjzIuVmMSsnB1LMvwThYW+ahxirKMS84eH1ivWhP
tWM/exlRyVaiHYMcGp9dUoHCP3suRKOfOivcMESd1u1kFTSLm72B7dfkaP5Eb+8ln0z9lM3oVQZi
ArI4k4y3+94n3DO6ICfZDjP2ZgAlztnoWownQx8f6T8aPqaM7EhbMKdgljdbi19ZxuvjQPPoOrMZ
C+StB+FGLCBteulm6V1pndgxAsqYiSACS8Z+5Ie80/2rHu3HO+CEeJzxdj+HIpreZp6Izpz3IZmX
SLo11da+xp2/0epZR11IrG3dcXHO1say2u6AyKPZhMLtHzVvOOj4mh/aTmtQwkNfq6SdAmB2rolu
1TstzzDNzAjvYBYgVGnir06fzodx6HCsevlTbaRsaLn2rIdWtUtE47HcJ4hP5IAZPA4O3qiqpwKq
qjAgTLNzhvug4rkIgfjci+ZZ5eOrbQzBE90i9FBVal57TNa0hwDMTEmDmC91CVtOqVrwNmHN6+dT
3OjzFV4th+J80N4nkV1xInVQAb8HUcJPW+sf1MPapjbbc1wzHVUzXdA2NQ51WnC+sbg2ssVUhQOs
qXAe9XYznAX+0L2t3K/QAUycYyfVMiWbgyknMUoR8yM9gXEDutMPEXADnADxKONUzEUrmwC3Ixyf
Twp6YeRVxSNq7JJsHRdCdNQ9uiJ3PgZuMG/GFtRlTXEMEUc+VTaaG1YTcilc7Mdjl2BQD5Y9g1Jr
zKNjYn2xlcZ5sGiQJFdNZWxaJGvHplLxAUTrLVRzubWsOfhiR6htRns1lEl/C3uLey5pxMWZ2ZVr
pN9THJm3QFhXT454QAaRnSe81F6ceS+uwOOIvO+hUxb9i6l+lE3VPPY9isi+msmwp364X7fgWMHU
1zBcmg7lb+eI8WkcauOSdMJ7ZffxfDmhh8fos50qgAQ9+thNDQ144w3TYdao86iwXy1vsE5armOw
1M2C7CLnM/lokhkdq22Q6OvKQx1a1Hn4uCBlqhpx/JSOFoAmMT7nLdCCIe33doaxm7ah+5y5b8Es
AaAY3vMAfuUHV4TbmgySOWZbX8YFnYntiasN82IZMEYsALc0VuUnZOataJyhuSrGQ66DzHdr4qKs
/p410ftlx3kgUwLARUbkupcN0A2y0jqz1UzwIYjHhqn5nVaG5zNVMddNnRMLYI7TQSd9AzeXFNsE
kd6DKMUWMU96yhk2HVqnPZsELB1HhiyurG98O8S/yYSEGdr1rvWQaox6q+3qaWp3ZaA/F8wAThMN
6Xt7a26i34qeGa6H83WVd0FyxmLN0mzaL4zgX4ZiutQari6LE9xUNAmOR4lRtInqfVnj9TTI5dEb
gLowEZpEvsYxHhzVZI0fLK4mrPrNtVJ9sysg0KOgcEnna/sd/mqX1AlUnXHXfJhtJ0CS9TPTBJQ7
qz5c1rBi0j7pyJdDSWVgT/omc80Lw7LxLZNYUKZtToAgR1uipAMCOKywKqi3iuYytG16NNrgmLdZ
eXJV+jVslUZwxYijw2IKVgrmYXdEUot+1ke2Fa3a1FvHtKAuMHGIrWvqR5FwkAyS+usUeRNHbXRZ
bgx8OMjxfprMXex4zDYAUtpTH7bimMeShlkpuyPH4fgs81MVzOHDqKJhiwnAg8wfa0jAwZzYDFll
xO+wQEW1pm+B3WwcDp1T2/s4GC8hgsv9aJrfnXqSD7nunicXXwREd7FXUzLsI2SZG10T7xaKY9+m
oqBo6pcIIcvYO/Xr4LI0mIJtvRuGpzsIirORzo3vwREm72wRiSA1Ny4EIoCtjuoHTXYvCtXiumnJ
4q5cO6BgJ2qwD43sgRZyMJTjeZDj0aWGOFYgwDqUdaQ8wRnrKrs+OYl5NQa3eaI+5/JcDLJ5fOnd
/OimnnXFl3sqiSZBdGuFN/r3G7ILlO+Eob5pHWSVJJypc62qbp3V6mpU3fS526IpX1V6WF8bhOgL
h97p5+bidPIU9hF/efAQ20CW70PNJ96th6RKFZuxK64pViFyw1BfKlwVq9RtX1UnXnpsyNiMJmAn
1tpJAjBhMIjWrPxfcy3Cg5aZ6mHgOQ/eIF+10nvnrLJSlpvtsNVyzKWpscvqAgNNljyoJl/dq8y6
AHS/NEqJqBeHwjG2jcHodZbsXfrStfT67KLMiANvlz0H4psBjAt7uILYP8MlV6X52Q0+oCh+DUc8
M5YzBH5kZvgjDcr+0RSuj83S2ARNG25xtu1D3DHpLBrf6mHHRF4EvTv53eo4yDk0Bla2oeQqaHEE
IZjGrWa+pIKWmGF09u8zOZ7v2izChzIqqHZc48XL7FUT2m+il/3VjLNDrTvZKVH5U1hTeFnCgvsS
jI/DZGkosLTUb1PbXTdx5R7i1jw1XTj5zSDkR28AHNcmebDTQlypRc9c8qXdjAf0AOZGi/EY309w
JaurETO9iFEd8yN5CNqAMDp9gaakJWFSd75HBv0oXJkYvQkd3w8T92qDYjVyqF/LgWXHa8SXhmt9
FRGOeBBzP+Ks0uBK65PPMhFv43Y4mRMj0N5Qlx8gyEVABvyJ8MVAJyFQ0JUYEysDkUznPZi4NvsO
nTH8ZvCwNCvz5NmzF3tlg3AQte/OVZa2Qf9WrYUWkLYTA4V3guQB19iwCoO5AL2DRWiex2+ODZxv
1hOS7/KR8JcKqFowNr9XCexxWCJYz/v5K6GYkcLx410GsxuO9mAO61FE/eaO74IqADtpRLYfmm11
HEyatXfRJIPi9GjTvFylEqCLDMed5dR0YSnr3KJqdtbAsdvLKKfYguwePW+BsXzV9qlvhiVhUG36
0bV2/MBRXq1qW7B3cW46RGX7OLSeOIjGYUuZ9HvTlE7e8jG9ns5GboQbQcTmNhz6t8GqSY5rs2Kd
pja9T4dwJM8l/onaGotKOyC0iRp9f9/xuxaSRFn225pqSwl8YVyT2FCB2o1ZPnyxG/MQW7ieHf2C
iVaXY3UoAFyzRIAXw6oB3HS8IfF0Vk7NpFSv/bEzxSFgke1cuznNuv44u6lxGZaUnq7WcGwPA/cO
hai7FDtZG3ytB6gJbt1xNSsgG65sypXuDcnRAv21nl2ijpZhoo43jzJqQE5fKijdujhU2INWM8SM
fTBjrDIC9c7/YX4xO7+NY+PcDKT7DKNNkB8GcHrpN+9YXtcQW2y6RRXdKZwuhyTVCc8zKndj2s1z
lZnNU1Yn1iG3WlqJWn6rL/YgrUeZhufaLX/T3cz1q94i0ANxAo0Kt9vS8TVeFFvVoWDqUdblLZOw
3IYYN1/AhoDB/ICkeXqKM/AW6UTIpJbHD8lTplx5srvM2LB83Bx7AhcwqHBtEkaxmqPJPnMS7acr
PeSNqGF4JNBOH9GsMqRT9rSS9tBwN6bTVeBywzhMqBQ+SPGouSy2ltm4+wDIDEB/HI3UypJRxHLl
KqgwWH27HfBTAF2yCBmEE99asuXiwx4iPx9NZ5saHfuaZtKu9mL7bZh+dyPcWVoVUGKaY3bR6/wj
8Ir3TtI0mbKXhtTQT2Y/4zZlawPrUZ1M2f9OzR+RKIaHRKD+vbJbbSzbJLsDUMlW4Npe0daGqRBa
T7WU/szC+VyyGE2Re5QcmrbRaH2t1BS/ojf44hqVD+a3/ibpd4bpJ7dwxbnr9OjBYkE20JSdzY7x
gUu7ZS+L+dsQlxHWhozJFSz91yB4oyJ6yekYPZVhKjZxlF7bLtOZZMTTdiY81Od4me450J+Hgna6
lgTTc13BqvbaSeLxVh2ZIYMEeUdPKrLD5hGP16vJEehBVGfNjPWdUQDGPU5R2jENUq+p7JqNSmv1
5i5WhGCoxqtSpf44GMUX/HTVbSqb70UHjcwcEoJAB835PBMzTBt41i7lhPcjHWZrS2BNv286D1K3
0BpyXm8dFKRy52TBBnQ6omBabGsIJKxV9gIqkK1KzzXq6WNA6pKdTSbRaYGNnweZ7AElJ40uj4jF
yCyeh2T8HJTauI1A6J4DYziJpTViT33PaZtiLi/r6YKObrqYLGUbbRzp6nbTp7QLrVs/8Y1XFi9N
qYHTbtYyhO5U/xxh2dzbvc7Nsbw7VUH3rHsHy870a1ZGu9IpjU9hNPiOqedvNdOVXQamYluXRvvJ
UTmJpummt3G7r/wArzLXI4QaUJHah1FNbwP8j9fIwwbueq7fEzKWtek5n5GRebk8OC30Kap4125P
ZdQBH+a5cYAQWcVImtyACXxdZ/u7J/59+3brV/0K/zv/2K99tJY7eCEneTFv7kv22f6dbrBJMinx
FAKDPyQXxkablhNEvInXFhYd32MVhg4w7cEb1+fBvcbDMzr2ClZxvUE1u7M2vn/xL28XnGWrD3Ik
1sFq9Eff3MqjOsS3+Na/ul/Ed7A3nHoJFsCVvEBVKcBYA55U63eS0Yef5lv368i4aq8fstN0G27m
S/NWI1rHZ4InCuB5vaZxHTQbnGBau+2GHb183KsoQXCQ6JdoyglbqqKXqKu2BOso3FIMKrvKrfaA
EPtdkHQWVvzaI79s0g7uUFyw3ZUXt4vehjIfuVHJlyky8TXlIEA+Gg1SzLrOPizKc5b2w0dZAQPo
Rq18mJDc3bpBf53DYtsMffaZNxKUSWXIGTPOPtNJXssaCUIqI4W33LI+i96mY5Zw3EwKglAnv+BF
PH+uffJf4LBub0QR4Mg83lLAVcHzzXnEV6mqwd7IJZXz/qAs8jsVuM8f7zpRQh+xwvWTmEl9dO4x
gQQVH+/vBstbacOl0eX52WCcdmTyddaic07ndqtMUie9JaHh/tZP79ZMR/azJE/ZJcSxzB1IHlGo
eDSYl23HzH26/88cEKQdy5oO8ZIAGSTi7DAg3N7/Myj74qiWuJblFQyDSXDm8u3uH68KhyYcHpxi
IMf0/hAu4ZJBzMOfH7u/BdZmWfbZszNcy8bynE3Bfh3cM0TvL13GJIdazHTXoVFhw+mqY9CE5W5q
s7o56ZXZ7UrwbrOUf3z3pomLH8/z08cSBcDJqInTZU76aS5UtK0dEyNTE8Xthg0NItSSj0nlUxwb
bJ1Zkcw7dIwmS48Z4RBiUP1TJsb9Y6FTZ7T0ytM9F+P+wDyW3mnspTyOpCmvIw2JhNBZ9XsZQ9mq
W7LGlicaGO//0A7+2z/hn38A4X8jFb6mg9v+9O5/vmDXL/N/X77m/33OHSH/53tw7uuyKb+3//Kz
dt/Ky0f+rfn5k/7pO/Psf7y6zUf78U/v+Hcm/2P3rZ6evvFba/8bZL985v/0P//Pt/8J2d9A0IeS
79/++gx/fOXyI/zH/z3xbbrf0umvZP8/vui/yf7GP7AkEQMBMRufBz6KP7j+rvcP6ZgOgn40GxbT
CjTlBeEhwPuF9w/DMj3kgDq6DtPQkXL+wfUX9j/wCSPhRMJj2DrWkf8N1/+ubf6L9hl1oG7YpksX
ELmgYf4sE0R5FhFLFYR0d+kmLeERjOoN8H4jvMcqeAjQZ0pcJ8fMsV7yKmtXs1tEe318jLXsmGjD
eChAGKPvJY5Ld6hIQG6xrLekiNpAUijfcouRIKOMjAz1KE2eU61lIR/zbKODmckCvcTMR9t1UMM3
vJix0c0ff/mT3H78OH9lqZuWvuj5/vnn5DclMawQOIzoz/xJnz82cmLa79oHkOoGZ752O8Zpvr8v
fLAH62NMr3PVAl7deMvaGBp8LCxdKnWm6fSPsz2w4NcCwh7wTrxyNUPWOQWvBiOY41Dgc+DvgHIa
n+wWtaXRlc+Fpn/leGbd7g9Zzp1qe6PuBx62QBAao8moUMthElVq3SIS9nO7z8vtNKfDScvKA2eL
bg89UtG0B8el4wKh6GQgOcbWRypI5EVo7Pm83pc/RT4eK86RDe6e2XJ/aNpBZ4xaOrQxH//8sOcw
B5zzkKikVmwaz5z3Ykk5vT+wfoXrwPCYxS4Bx/cHtIPqKILgcYQKSfNj0WoZNhT4MhBv5b5yzG89
XmNc5vAD7yk54aS+lHoMkXiJy4k6fmeFh2cltLE5VVpIBL1NfhZkc6qKzpWYiYg8C7GC/mZY+eS3
5WOWjumRlAV3G+fZk531f4h5sFBUvkzhbNwFPnOre8c/H+4f07AvM8J39lWOjj8WzW1cPqvh8lsS
9PY0MGnVZxM9gozqM6VU94G/kLRZplN4SCHrBVBWj2rpXN/fmgB3HZvPpIX329boSJ2VDDPCRVGV
qX0VMg9bTUNEuq83AS3idtgMGsdFN46ZvAHBoS2iPpiv4dBfkqUiA+z7JIxHnQG+P0PjzMnEOXu2
Q1s36pFfLg+VjYpLhGV86jUZn2DikBVVda/3D90fQjo3pz6fAdRIQcbEkliadR0ZwstD5X43llDe
rPCIhbHeqzTjEAxyX3JR4WlaTN6zPEYV5jIkQ5xEQomAiZmF4IDZKwFWsD5nDXudHZvvrv2mAxbz
xwhs8J/JVhWmg+V8/lpqbP0cRpJDW1nAumKTJM1iTVWSHOv+NEwzUwQsl2tmvMRWN96rZyc004qE
NuGMXjyf7UOTtBEjw9DeEu+MkoqzbyYz8uBuXQ6KEmMx8kGYYmqZso3KBbWGIZ57Y8+ZiWIdf2dO
BcdTkxQFZmVsp52G1z7TNVrsCJFAFkzDoQjeO6sztnPgTuD3+nRHDFx9FDX30KhT9xnKLNYlAUb3
PbjyEP/iTaT/V37m653DPcJoXrRxtexGP1LZuKde2rUR6sIE+uom7yODea9CQaa2bpdA5PIQU9As
4EgZb8yqfa3j9sOm8CZrfD/OrgEfBX1J5/SnbkCGD/jkOaygO0pB1rC1sJuLTyqf3U1V4Xpo4AhQ
9jApyzEshgiY7ax6g9ggtibnLEfJZheEUc2BARpOyK+Iq9jDEGuw4uGDfoVmmKMEzuZDH/5WTuBC
1PKQeU8sHNMhlTOxI1nZrO8LJRum2nNK9gMl1W4e88fG6ZxNrjOKsKwu9PPipc4gQTURcaYtVEqk
5xVH8nGUdAVIRBdVdtUaAZsDjebBCz/dJYEjie12m373QoCCU4GPN9B8jOPfklJfZpXJ1jWTc4Oa
f6tl3pfIoaFkGAhGwuxVlEN5gEBGfQeS1XUdIPAyCsDXomwBV/TRNrDzu0r0x0hpJrO19GUIK6bI
4lNhZsd5cjU0YIrgE1gCuRt8m5xn8k/e4Tspvwp/BLhNGRhuRnM7283fC7gqmJlDBPYevJ66cMg5
C8GSYBr/otkzr9Ls/cSx8P9PXQ4TmmK1i0zyCKml6Ltsw8YEl6rVe9aJJ0e8Nos5vc+0ZuuV9DS4
IJ6IIuFzHXmaTSYrvBi/Ik7OX5wjMGeLg1fTGo1SHbsohJtZdfJiREwkcubeSaGjd8voSDubQaZy
HxNIxjyy8xFV2+vCm4kXnMy9cur2gMy1PxXiKRutEU21/pBH4s3aeQnuIRqtS1viYrno4MMmAWEz
qoNnFPLBlhW9RaYV6OCrDX1BtQK2sBVT61wMoUU+bJCWcGZCVsy6hk2gg1YyDdAj43IkT0210yfC
g5h8xGBlHsEkdis91Mn0oxdcwdoSenpQZkqVAIBDLhnfkKyLfWMW+3qi71dN+yRnRGR4wTUL8MGW
sfpsGtGMJoCaWUCEgNNTH6O+/uqAMGZ4LRh8jVrl51rS+nHWzwcsX/uE1JxIDJPv6ii8EFkae9QL
D2NNNmRKE2MjFXSu/r/YO4/lxrVty34RbsCbLgjQi/Im1UHIwmPDu69/A9Cpp3y3bkVF9auRCDpJ
SRLYZq05xySgt2xGH1AB49Gc7VDeLhnHbCMyp4Kw1unbfmbnLughWTESSMw80q3ZLM8nENfxvKnl
jOMn8yTzIwiQAjKysEdRdQ9GDD445FMugpdpb9G+7WDM+IgMG2QBjFuWTROzKv7EkLICQkC4mBei
YLWJ7OBmMNXq3iyzK0RlJKygusSBX/u1Jm2XoWy7xFWMiPsfi44/lz5jZWS1Z5KmFqvsZ/u6vplB
fHsiPUZzDyMlDa9mSGKDpeRc592tLLMpkTraUV3/arT03DICqUM9tVwDFqqv6Knkya1CPcYBVByC
+Y3hg4mWr7+ME82PW5PNJBG9uoxIspqaFPmGrD5n4tqI7tCQDNewf/5UC8KjmfPOp/XCDnuL5/+F
/I12Q3m99pFwIc2d7JnygPUCbo3kZaAMqCdM5WbCO3CTR8NOp1Eaxbm9K8vhoRrI6KMO9p0tutMp
bs4EzuFAY0XGmqZDFkoVGB7N5DUW2NakzEOv+SZZkWjfInSTNtghn1IOYaf5BRgud4518SbY+EIN
wfQQmwk4cIGwx0gDSuUZralcYgncBeWxDiF/WU7FFPKgq7m6N8tljw0Ln7x3Uk4qQBUNRQbotyMh
RI0cDq+TfKUDX32yRX6wF+A5agePghbnqQG+DD/IyWITqzgZ7LNyQ/pK8aKTCYVkBaeuLq7aDENN
IQHjhhgmaIRpk+9YkflmuXS6XGsO90LFCQa8GXrGQt4S0xk7cbpj+bd418jyNThIZZ1fWQl0su5F
1DlyFxu/Gmv3pPnkS78XWn9L4SJynSy/AfrrZllOnUOlE947OnYx5RFPP+s8Ag4yar7jBL6FpJL3
uQezCPJuV9BhriDqmaF+a83q9UwLa4+ATqGgL6UuCJtrWml7ALmgr+CmZIEdAGmmuE994GukLlqF
8OFH2/Q64hckVPm2mdYEg5BV3UYOutTulSIEa6n0ZcqobFrJm9k2AMV07dBTIGr5L3upifw7zJsb
RVCrVIfQoO3bDa5MCXQXSAeoEZUrYjVm4QBgxcq61FNr8dxOnxQ90cEX5gVoY73DZAcFraseVXVE
RG+9FGVwL1QsLXDX3jETkfQyQ6B0xifqGjtr1AEwT8EujiR0tF20Ia+YEtqB6iyNYa2AAg+7WWtG
rJgprJMBhoCLmj/mcmq3uC4TfwD5TVJNe+nJMwz5lreFnRXQG9DMIGwgibwEGN6ctDl7qqryQhAZ
NUUYIEC+Zrp48VkvaBmOhVqcFNTckWN/ie5taNRH5pud5oB4MY3uuwQJg2KO8zXGvNXMc31gzflt
ddmwDXNKVUNOtwy8l0NIFFqqmWX2XcNyTGiIuIp4vlPU+C6pcbOasBW9yPiYiz8ldGcvDlgG9Srh
RCxMYdXcRUnBKk5+RAEvY0ooDrKa4RMok+eKHAthQoMyEZ8ciqSHbgQSLWrzmmgRbJMopUDH8d0q
84l5v7wN0otiHKowJfKo1N4HJb2j30SiG4FWu9KIyeywJ/wZ5o0K6otCeMU4XGkUaVg/EdgK+CU8
jElR7Wfs29Q5JTZOSBd39IxH6naC0riCRM8CEdFGMQI6+kFThqwxsLXKw9wFvTfsfbN3KhcJIx+1
zEIytBHeZAKbyDAcauVmSFmP17xno9bwThYW9BWkHaYwKAOpn3PVb4KwbY+h0XfHsRTQ3ONoZzUO
7kK23HifPA3Pr19GzYslwmvkMmogAlJwWcTUEW96zHVY84yFrQyS0MmcV10r1auGrtM8oGQXkH6z
7LoYqyeVGAEKSxJJ7qHBSE5pgBnzi4SVSYOJXhaBs6MK70LyV9Dx6Qs6W7qLArne0lq2Yc/WyFAt
+pR1rT+k1fKRMhaadkwgD/UpB1uUVaC9olmP4gRPlpAIgRkz1sRdU1Nrpao2djVWilh9C4t+9DWF
mJGZ0YsG26mSjMfM1K5IcPoIwuHWSkprY2aMEnoGfR/tcaJYhtfHxh9DlzhzIljEDqzvUKGYWbDe
lWuqkXOx77KClna4wUaKwwVWKxrkkLxjvb8wOM4hK0egoZS62ws0aZaCJIdK43c3xX/omNB0VZUn
p6YGMjXHLho+4O2W9N/2jqZjw8OCgfw/3PhtEsPXGZZFiaLrlKqzDyzKZ2x8HyLA2dKxRRSZCD3R
HTqkaxt4gOQRMvypinayuuSgiO8ha6YHSWLNIas4phuYB0R35SQB0noQH8aiD03N6Yb8K40KANjK
ZuFGIbHdKsj2zXHhiS0muA5zByqRRWaHHbQO7MiLk/igqTHsBbkHi4vMl7xubURGzxLeyivhakYa
wyVLd20btbt+HJEkOvWtZIaPhRYTKgFCtUnTu7Iov8C4fansRXQ8Mb6MqmB67UcMCE0COawYXrPO
vo9r7CNSelGTnv8D0gZXE05AhvirxQpeHjSmsNEiKiWQXrJmRo/PxoHsEGqd1T2/mGVTwgDW2OmL
3Ax+mTbOhuL16Mk2izxiAaItlHDzJNo/cTYU+CanI24/1ecyLtjqsoYOz2aKL7YIJotFUYia0Rw3
QD87t4AqWUZo8GBabSZZg7xVtRFo8YhWMJtLukoJZ8lQbGRW2IZTgngy7cQTIxCHeS4fZOr8WzNH
WKckCAHpA2yyYL4s//JD5sS0jEeQqgjO021r/KGCyOk6xsg5AWAtbemJ1IZIjl5AAjG/Sgi57Mp2
bebYMkPbP4qUFQOXA8uCzm0z4GLw3Lj8lw8yLVF1nNHA8WFYZuVqNMgNNWg2clrSb2hGhgDNdMHT
vupzSpR4msHUEuURLm215El/Exx5X8bbMsq+EGWeyDoBYa2paHkRhYJJEW7Roww0jdl01Vw+sLZ/
SoRFizh4JK10ovlvPxQsIjdaHZRuJIJbqWIiw7ZE0KKO6b/D+TPbnyBs0DnfOb2zwTJ/DCbBcmMo
zI2c2CGr0CZwY4kgIT3THbfdy2ovNg2FRybHj1iJA08AmEMsToOySVX28swT4Yi6PzD53FBocbEJ
UhGaINigIZmou1XsyEtAAmNlGtu504AIJBqEASMKdwGi+lLLZdcxy3dH5Q0DVLsLlisy7Enndcrk
hLBcw2EQUT5RmZCSpzLUn7JeAS3nVOdykD4A5TLHtq9xNHtxae3Bw15hONyk0xVjSN9J9wY8IOQb
+cMUXpcmHKi8xZLWO7xs2KtdcKnHgILdsA1SW3sFagULck6n4ZulRSRVd0bSYS0wUHsG1YzidQlG
SkGONpLGPuRUg0eYND5AVvmPRJIeGx16u81EyayHtN3ku6tDLUPhpl3NASMdomdyMVN8M2Ii9Dv4
Zl3VXwpnovcWhPssDdJjDhqugmff4aRvHJrOEDLcTPTj3lHmR60a74Mmvm5tXfYiM/oqdX1nigYN
5mTcGYRukp13SxKEZnQEwunXjWxii8tRkIKHHrOTbqX3rcbV0rPqj3L1Lq+xYVnCL/LA8QLYx1AB
NvW8yZccMzUjGoLdjdTFlKrI6CB6MI7aL6Ue2LXIeOi0/NCJjoCZ9lperjVNfFWIB2F+tpt5ZMfV
tx8Qt1AWKCpoWtW8aTtwxL3TPtSF+hgo95KJK4log++mna7s0I45Fzt9w9kzehmuORpy4wfM6r01
W+GmVzJXqaW3EVe0azXSyJWhvbNgI1KnhIDZhC+VGR+mjniqGuYpapj4puk8IE3fap9eCGqnVqaE
b5Hm3MB88WJRXmPj+Jak/F4s71ka2kdTYAjrGMhtdPyKhW4R+RRDNDoiPhOadASqqI6rjOj/er39
VHRYdnyKF0IARlwiB1Dah5Rl6qZAYLutYcJuLTTVG/bB26yMBywuFM6o77MDyUaDJNuZ+MgJYGSW
2PMRer5WDVAUlMlX47anqt9KEICd+5i9glbJzNLJEznB8z5jyQFrV2HTAQrTzKfuMNZgc1EEb0M5
la/Dotz02OCQWQPMa4NqY6OSG1XiJjKWzHaKEnzMwamSAQJtf1b+CKKB3L5Mq11a0m60YL/Gako1
XW5OgYk8ZfHru+k8fOQtWsS+S32wDAUVSfbmENWxpMQJq1eZPd1l0JEpbOkC1my8FRViq/5kG6xo
pJ6gzLFEOZfCHwSE8p6VI7xFTiM37hEQKGwlyCnD8RZX+taZ0+cGF6MnNXcVCXGg26PsfpSPDESm
nzUwJ5bq074S4lW0+aNTC7ElD/NTZ627kcCLRleo9/mkizrGNtCPZzuqP9soxIqG/xavPVm+lZZa
VwGLfNZa89tILs0hQNR40WdOhMqebmAfz3jPQsIV1OSqxL/Q1mHuqRNzCCNo3trXUUQkYkqEtGth
Dd+J0oz9TAsHJPPKtEdFmI/tJZ5bammK5kYALDy7lffyoOP4QdmrZN9aJHLPaQt9k00UKuGZp7xv
jaJt2/M2x4T1NOVmB7v9ZhAPqtwF3qxn5laBceLmqH5gtwbsQMaHgQa1J5Dt0Sea/YD+h88YZ7tV
wc+VA2FTRVDAcSSackyc0ctt4x6YOqrvkLieJKFNXUwnVskMX1On7wgNfI/z8bOkLEM+vHG0yuwm
K4g7JxeDhKtAxqlrmoMfJNY7VE+/sezgCTHNxQq795Haz4lU6gkMp9Zsx0FynQb5XqD2yIYCjXjN
ukF6yRrJVMm7phL/loDwdXt17DZsHOdzY+dfyWRkPpZe4ao2OwI9QJsvldltIyn6FWwwli9xukUD
m+14K/t2zMq7oebiHhFwxn01XGQpegoKgg7scnxrkwp5aoGY3g7L0iPKL/cs1PaaJMvXEeL0aVyK
lXq3QSKltQssVo0GN6tZxWlJb5AMoV3HlVXsChU7pqFgWOmsiuV+hOgb0R88bX26m8S1BAdwk8hl
dxsXsi/X6oFpovIM+RAVuoGq/bsOpeHMl/c5VAneCTHTzHAkenbS2ZL7+GSh4KAnsmtSlviWVM1X
XWM8DqomSCK7FNAGdDbOWwKxZJl2Qk7KGghmWk121JTHsa+5Qq8rO2uPAbEFLDhNBMhURDUb520j
V59WN92FeITKKbpqZ/NFZvZI9e4llchiqwa+UYs9qNOOLYaUrwrF8C39/Ee2y8ERmEM/06BEcAlK
MybIli39KKfDMQT+6U9xPrvkHd7pIryhdDTsGApdQ2rt+6KXgq0x2w8IvyLkeGJY0PpfcVrsW/ZI
KFSY4odUPA0xih7BJYk6+q1INXu3dAu9eFhMerLzEpviQWmL9joYF8Fvy/SnTeFLiO0cXq5+Ow8T
vO046mmCgaoM4vi5pEuwDafncE5PbUgRdS6tP52i3TVJ5EWYPlnbTcQ2doZ2xQqis1kbhgVhuXFR
3SaaPLAHypd5Ari2DValH85WSx0zw42/KW0yHaKgOVppip9KnaKNpURX4zDtDSO0sfE11QYnfupn
VmDD/573IjW2ZQtavs4GJKMz12R1MY6SDg8vCSryt1r2nEgkz+VVSlvijqwvss8pgZvLbjJKR28O
S30Dgs7e5FHzRYjjbRIhfRJ9gmlR1q9qhWpob88fOcrItLOjvRYI0OXViz4QLgI0JulyE9J5ajAm
NhFOOvPGGJDfsb6bPVVJTBp5CkG/KavyCNWTTYZ8KAxUm5ObyyD5hZL7hAvuFRw51OvSC3GgH2yu
ol0Sh1vLdN4ItdTozgiVUiIh7GGcHKz6K4NpjpAY1yG5mi3XoG5djOCmzjX9LFfFXZqywUsBoyyX
3rXtdK8hTo++mQDqS/ZzlfdvIlqy+eh2exhxcO2IdKvxafUwtuh7lBR3WrmnXi6uU7bNftUEOzsy
4aO3CInRPB5KJKwu8RsuX974YBmvaTRf4lzPtrTfuqNi6Ph/I1fFdb61HCL6NNkw9yE2yY3WNFtp
DIdDO2NayEpx32HvKrthj+NEdyksokAuGQRyyjNJt9TtkbMSOxHB0Ato15tjkXp/0D+J56jX+Wk4
vrVMrGMM3uCSyzgE21b3kppgtWgwmemHCkeGOOfKgCArFtCIseV5ajzcDThZD+kDFN/ZTyqycQYt
PwWcJNtWjqDRKZJ6OxEyZk7OY5rpDaEtNZmhcgSJZxI7FfPckZnvg2XD7LVEFW5US7tNK5RfMeVm
N1ZYgZQIrRCF5XepNLC4N5wKmGpX09bH01eL9DPUC2VTtNJdS5wTn8uScppmsFAg9rPeMdiY3s65
DjMmBpxczATO58wGTjxDpWcaHc1u0+uWddQt9aMYWKiPoy2IMFbD57S9rrvvgLX57awWzqWRZr/Q
gpb/Nq6WFF5xp3acbqS3jvewzkgCCSjLwattrjtZec+nKfPjVAIN3SODTrozCcGU+bI2Qu+FvrAq
MIYN1VMNsUgJM3VHtuB1kaW7WrXOWY8zoXO+0uhtsFLsQVxNpY7vJCxl3xKwCgbWgJ1CUtCkIkRm
pGXxn+TWTokMP9JTh/ScBHyn3mQnW1a23XMygyCuO5bIhApltfbHMUTxSeTH0ch9gv3EVRJZpMJq
3c6alWoJewb4UWenOVc8AKskRRoWm6KApfcwuXxSNhcAcDsUNBtpBmPcC5uKdCy5Gf4RETD8tCOQ
BmMkHhr3GJu+8N2aEqj5vaJ6ZTITtN5Qhp8IUiDJ92yAcyAII0cdSx4pAQfsHpmrvSmUDlnZ9ScF
H1TXGem5G1/qomkOMmsjGPyxP5qRfE5zEW7ynLpeKWAgl7rdnoYed0o1WHxThLdTMtaPQz7fmkM6
edBf3lltSFCV3lBUJpt2WLpChQkrPwZokBWDp476Dhcnk9+k5Lfasr4xEc7LTR37pCNbF5NyeTAx
4SU9vsAxmC1qDIS4E3tOCAm9tY8EdZdv1Qpc2gByPeZ1T8Hks3Fs9Wg1gPR0OsH8+WZbFtkdIVo3
c5/2151EkUKHrc4FNr/TrryyjCz5mi35wB6PyYzk64h3wQKnuZum6CyXjVcahvWeNIgAOhvXsCzC
i6F3zH0z4KZQU/wk1bYypaIrZg2XXlt7bZoAImaFSzqtruqYv6kyVjSyDUWyNeBhdOJGjSidWLGk
+UjACecJyj1dd5rGKlXtYgxg8XPlkpv3x0lIIRS58Br4aEmbnLNRSe8t+QgNMTuvB0lK8rNhBews
etWLSs6FBg0Hi9iGriQeH4x69NDjpDvWgs08eXoxnSNbnEhs3wCM6LdWSfazsOjdRrNGXHTFqElf
EdUAnQjwE6d2NF7Ctjg5+Ga9JAqvC1L1nnOSA+qW5nthYsoKWwMdydLpVOhXqb2pPqbtkYiUmhbh
0bFZcE2OTSoGBXx+syhOnQmVIq4etG6y/KbE8UmlLu+co9RQ9LINlVAVU9sMvWg35OdtUJ9Yrmal
402qzkSbtWhXiSqAciF2KZFEs6MNfsUykEXc11jM9C2pYw5d1/uaQ/fABGPggmMTfqkQ8xdNLFBq
KkQ6Smd0KZgCC1KB1T65hJJ9l8o5Veu5l1gm45aWW53iF8HFe7CgwxaSUaOKmOyydPI7Uz04TVBd
1oNsJT6hNX5vaPFBJ0+Woj/xJeXIMEtNDji9k9TPiycSZXWxkwOqOFW0qInt4NLJjXYzEmtzJij2
mBLZgQQc1n0RIKe2rfkwG5pz1nK2AkVR4xKtlsXyUZisncaWDsgU7u2iULcKeoIpnE9tkj2FlWGc
Qc2F8AZUInvl7M0GyOTnRBXQ28HEHUwOaadD8ixobE5ZShRbr57HkYFJlNVBekqIJoDJlQO+n6th
HzdM7oBnucjmPtplykjnrQxuwpGVN2YURM1QmAGTtPZGmbVz2KXWvZPPHxhoO1V/KjWWtXhy5KIc
3MnsQNG0JFkCHreBnhIQnedH3Gp41BYjJGngDlygjQQFbY8T5VtL40+rku1tJRNRVFq17hvxROJa
TpR2REz6buZsEqrxnuUOQps8oYqJ/EyWrHNTI0UpQusAFOVPEcdUl1rnqsvn8D6h8ZgU+eJDYmTM
HiulGS6Iv9REEDcYXtMJYUdX2Af2/swyDPy0YfHeh0T3lUuxUABysNRx05AFV6p86Q27BTfraajF
NT/ShVguR3MLWeemo0FG+W5qpF1TIQ8s4DAxi13qAWtH1DWncFa3JAMHwEX6yKsjaihlW+ss6rxM
s9WdNFnZVu1G/qc61bd8OtAGpFnN8gCvUox+/i6Mg3nrxLG+J95V8aSJDBL7QVNoDcmEgYkMm3aw
iOOpqzsJ/Ikif80zld02NSDcDnds+YNDm9CNURwEDvAmN2VQ13dLmFGSNAeqLSQrJZC5R9U4DsKh
FE87gj1yx/pWhlEXZQ52w1vRFOyUxugYIefbQQ6mwk0KDV1QNr0mej981rMJeiRLSP9TsvaPmdpE
9hisH7pYuibPpwVTxbg755TNZNv0hY5wvTcHa2OX860+NrGvaQEqTNEDPTDwjeezcyLZMtgvJe8R
s9cubvVPZ2JvnznFHuOEsit0MintbDrCQnpKlSTbsoGfjjjaJsYhDroM8gq2UI3KUQZMNwY0TJWx
8dIQCct6WNUYSBMw+5B0RRM6QmNUa0lOFQqV0pEdBw2fWLBgjdhPoQ4r2grLi1nRF+Kp9fn10IxV
uG0l+5H/Oi3fVfhNqhilT6WBUIMMfH0opBxd9c6wTxZVW6wjHMosXOQZoLCaMYNCPGQ5Vp0LphDu
Q9Tg+uCAphABSGLI7MM0dnxT1x+pcHc/h6es5f3ai/oMEtKDVXftFh7d/POQA6D1hz35/7XUD1OJ
IvrtM48ByWDWjT/av2XRGhMG5Lr/s5b6eRL8aPgffuYfKbUi6/+S0UnbOv0FdpAa0NN/xNQovXjK
cmx0zDZ0XmTW/2ipdeNfsqLpJjZJ9o4Q/pEG/6Ol1uV/OY5jIbO2NVmGBaj+v2ip/42qiLbYkBV9
EWarOn9nJeb/ReFjeGnSGhHQRateGEksRplK2hajazAE5z+C/P+hx/9b0rzy9f8SNP9vf23BSv/1
16pQWzoY/LXgavpGYmo+iRFfqBvcUutkejeeRXoKr7SdeKDopr+UfvxFhPFB3wL6romd3kTn4Uk5
j551kJnvQCW4MzYW4Yv/G+3bXOTqf6uvZVuxbb43VdPATvLl/Rscd1LAhRk4xK8s1C14r+bmWCwH
Z9DGzNUlqzmSPmttylYleKt4sJp5PEj5BPhtvXhbZaDatlzGSciuO2Q94UWqoXiVXiDw6+L0tB7o
+CfbQCexBR7CkebceGTYHzZ5wp52fawIUC4o5lR6VUIvI41RZgUVct7Zzssfswb66eJoNxEq1mLu
CdlSFjDZYqyIkYZhwUB1fFzv90hiQRlyt5T7m8Kuhu06MpqLH0Ms3pJVSPp7WMWlk5WY23AGTfLf
yuq8DhSECOH+9yF42YgAZ4suLB8SKKbFlCNncknmUZnxuXQlRuiRfPl4GZENa1D3RUVY4aKR06We
np65HtcHIEYAR0TpsYkyBRe6XQc7Qu63zCbVUV9GaymJ/rnlLLfWu019BgWuHlZDUa5FDQl5i6No
PazeIgUhHa2WeKQ/iWp+FYhahY488fe+0DN8r2PwXFFvaStZ3dEoa495jZSB6tiVHOPsWR9qZ0km
xBNerx/Y8R+Eps0xRBJq90nlm8u99aH18HtXqZIXA/+gC0VGoGzi/a9TU9IS58hai3e+fit2HZ4t
Unx26/td3+V6K+i1gpNw+RBkOy0Jekruf9+hitj7n7dttQPFYFnrPssI9szqHbDHkpP0982utxQ9
I8ENcuAkdc2RIGJE3sutuBL9rtdnJF1MeI6Fy395LouDEKQLkacqIU6mBCgMz3F1BILGn3ZUbPeU
P59+7mrLdDjtVtPQr31oPTvIrFD3A6me6+PrQ3zjiKAcznmYpHxEq/+JBkXHQi5qJSKpqASOIWG0
JHNQhDdaSvlRRdah1rESHwaLm2ExVX48I4QbnXiE51SPxwEsXSqKeW8tFqZfe8DPrbm7zRdl/F/n
a5nQ0Fl2AiU5tcLeNkF9tf5vxGIu+/l/LbdWc9av1yxoyKClAGkA6uOkCWyGilxw5qx318O4PPF7
999ekul0QbB7S54uMLkhN8XXkafU0oyitnamI3Y0Yuvj+uy83Pq3u0gDkG7BDvV0iuleky2LOC1Q
4SQtv5BwRIt+effy++vXWy2eMaQl/c+riLnjqhunZFPrfF4DchraaBzWW+tjUzkuZoYa/3naR6TL
LS+cFZq8Bl5V/+fpv17Zyl9SL+WHZBmu0kVUv94a9aSsX9abU1goVNaW59cDxuu3iCkD94NEUe/3
ifWnYWT+rwd/f9v6GglKlpsVaBvWTz7974/f1AcanpJ610XVcKiYZ2fKH3zDNLWWLzuvnD3+XZgL
y1ujw/LP+13ftArYceeE8unnWd2cGe+iaRn1fp6PgNPEtfZM66vwTdyCaDTQt/NLfl67vmq9LxT1
n9+83l2fWB/7+XV//UwhAYEiqOOkUCDbaTLS2GS5yP7Tr/l9TKXqvCiY20+rEaWnOZjvFg+hPSC3
UTLrbb2XLA/Jy/maRTMGzuXusIiN1lu/h39/DDYDYzXb5p3Ep5FLEojW9TXFHH1Py5v/jz+7/tjv
M2L9ud/7661//1P/878EyikCkbwDvNNvaln9Foxm+D2YZrVI8S3an3upkF/0gH19skxz62FYZr0K
6ZCVAQoqdz1Zf0SmtfRchTShDUQKJbfTwiCtOwYKDsRe3LExwPi+jMa/B3nZB/zeXW/BH/1Ccl76
0/J35BI1CPgfRDnLNFcMbS77LU0rDDGwmXBy4BRYDuoyQf/e/euxZdZbJa6YhZYz3Apkn4QBrrWh
wek2VVCPjHmfDFWO01w/2Bmu1bRuX/k4+oOkyOfExIURmxYaNwYoOe8Z0/t7yDJpmv78zX5xiFrr
FVTpROaOaW659ogeKjb4eOo69SejsvbsvFtfpXviBst82ecNffT1ZrQYztYDDkEDR1k4e/aEfXaY
AorYH+tnY0C7FXtRlDPA6Uu2fCLrp2SuwniruU6cGZhk0xh+PhjfXaJVpy7GkzTabwQUhEgXw72T
ErSE/qlTRAhy4jFKuHjxVdRHCJT1cWnVIN4twZuJvtqujy2ng6bq2b4eE/7DlLGdw6CeB4UppKks
IjKD9NZUnKeWte40hQDWhpNYQGsoZsydEUaHygjVoyJpys9h1juAXmYKB3La6+hzLiXgZoDKD1Ue
9NsEflk/EOejsMARioX8HhRMHRTWLYTCcqO2I1mgi0F3PSyD7dEBr/hz9+cJqsEbYP2AbBev8Hr4
OQPWm7GZsghOh36RjDDJWtLFigh9kRtcUPAUz0OA8t9S05783ubQ20N4TUFQcY0BQeoICQKYknWN
S2PclbLBJhguyXczyrlPuRlX73JQlvWa4cT/3C20XtnNpr0rhP5ZjsoNFvL+yI6/P663qiQHvMk2
2osEF2HOO0ChP/PN/HXfkRns6DEtD6egTX6esxk6eoMy1u9D6yt+fkdO+4CvzWzJx6QNtiGIszxC
FioJ/LC1ebPe7HTqRUHco8vUO1ZE8uCwlV9fWqa8j/VF661xmbnWW79PrK/7+ZF5jD+zhD70+phV
Vc4OKtnWLIFDkCfcIamFhkVhkpuc7IqrzAUAg5m+yPqYJek8XQKTmZDtrg+tT0aY9palXXuk84fY
puK/l3U4/6nL+PUQ2Ii0jZsxMPUtZwpTuhodMqiRu8FcK2rrY239Fdph7aslFq/1ZUauYFvQQDi0
yyt+n/i9O8DDdR1EHxm5JqByfVsCGIMGxKVXYveXbIc9qSVSHIqc7Q/PxZet5FeDF6CigSbvmQ/Z
hW3HnYT3kyK41+d3EyT0cQeakhtqcKpMlufeVN/B9KtjgoYx0tB0PE79U6e+9XCMonSHiD1FTpg+
6cm1kuxyrErSSSTXsKtblWtmZyknMMGuFHB9nwknrka6HGcCOFFP5cEJlY4N8Mu4DeEgOV4YH9L8
kE5iU4/bgPe1NY/FmYRcROblBmVU6FEt/SYguG53CNMt6bUmhJL3f0+nzEDwTKmLAn6ePlOnRx2B
Fe/RhBv8rkjkNm169aGLfKLDdPiuLhY5TaXPsjXRlWo7qI8m6qzSD+NtCsZYvwaVkjzWJJHK79mV
vC3ds3EsAUUkl6UE6CKG32BOPRqb5HU6N17yDcPijZYWlDtPujEYiTCRvjo7FKsH9VO5LXwgny+y
Vz5hCfNQqM1udK3t+z2BPG58Y0F5cc0bNp10Yg62l18p+/I9ZmPZXgAGk8OUUrSOt2j/4V6YZ424
3G6rsMJuPSG5gfeOIP+6OCAgfKD7pvvprXQJv6bP6Kn8FueKOrJrbGo/fykM12Sb/dgWHkSNh+ZF
977a/Xw6dK/AJgH77eYd3NtbrjnjKG6OGoGiO/QTk+7LoU+vN8HbZbjarsh9s3pp4YNGdwNkIfy/
CCYA/WwJc3MzYukpWTrIoO/BPqOwlD91cUsZffoDFV2SfVPzZuSPgMOIfMBqyLY22YyWm1AcGI8t
fdJmMyMgVeBK1a/16Wzdgme9LQ7Yxe5NAGz9Agc5KAN5w88aUgBIWZPPCDlzcjx2uCjP0d65Vb3i
Co/ya+tsmk+VSCcX3F7q7EMkx6M33ePSItGjHfegfYfggHZHmIgu3OJNK0/yvP2DHyBRb4t0X4rL
sJU/SskvZx8o2UJsoZeD7fTd+rQKzkSs3Cf8R5Z8ClgKDxvtWkFS/gRM+GQ8UBGVTtDvPfFsfEbM
g6R+N5xJ5+AO9pv1B9zXRKzkq0OAsrY8qZ90fd+/Tg9OibRxL59Ze91mr8oXKb1UJuR3tGDZsX+T
OSursyI2rH52NMTxR4aHjDWKCXaKhGNaz+yUXfW52CGPw2hoPZnv/W1+Y79UhxGuHm1xPLFnLn+p
P5D0DSsFCiJF789wU385XD6KjwI2EN6obLOFlLnjf8ivpzHdglm60o7aLeA3GIROvh9wIH3JV8Ob
9JHd6L7YsEl7UF/Cz/SBRgnC7a7bEC2wCS7pc/UsTvIt1YFwG/ndCaYirrQ94t/5JTvol6fpzriX
9tpN8lXARUG8W7mG91/sndeS21qybb8IJ+Cx8EqAoC/vpBdEaZcE7xY8vv4OUN1X6ururTjvJ0LB
KMOiQBAmV+acY6o/aPnZxymotk234UIjn9F/3+t786QesmQjX4BZDO+sjknC8KeNuVXeQGQ6QegT
B+H3T4x9uBZqxBXw15sh95EAIKYG98VBr9wPX4sDgFFEiyjzTHIVz5HPNfXV1I6I7x+r0OetV1tc
lIisWf2OG30D635f3rtfMt99wY/rL/vsa7GD/1Z7ibg1gAqDbPW4aPrRsQR85duEDG+qM6cbOZE3
xh6TuvXKcQgYb6NtaH0dUQ5x5uvQWW7waIgpsHbT/V8klJ1Zee7L/cKJSni6uEOFfCCPF7kSkuSF
K6Dhqe4GbcIj+/TQnTCF4A6qPGztTKYQi0RIJ1U/5bS+c98atCDThjFzA/LNRpS6KTGt3DgAuzzB
cbgLae/som3mNbv0y3ip5DNrL9Q6Ea/oBtarNngVx17hGWeCSQ/NOQyKo/1iss07ZaPtiWa4dQrP
OTVI3vYohUbP5K7uRbQjQ0TW2+/zbXZ238277BlM/S7+hgTCulkRaN6v258owWmuNRfLAS4bBaqD
Pc2jo2qSVx0b4Y0mKGy6dYUTkuVAjiBrI5wLCC8QpG8TXbzZKZw+QNdA5TZGXRPGRQfsOKx/cv0q
Whck169Gy+hg/a+/Jtk5geWfD6fMbNNdsj4nv65u/vtfr84or2l1FiWdhQa/t72sq9qTgONXkQi3
GWEl4c7450Mq1f6oGPlwvH51/UXb1l+VCkWy0ogGtqIkJm9ZgjjL9ENL50qMCpGmi8mV8vrlpNJ7
bC3mao4NSGzbxhScYwN1JhLDhJ3eQYkFeSDluksPAn8K34cOv3KQXYNJnfe2dCmn1bKgFSpoEF2/
6uJ1UfDre0nTEXeYCkQPUCDq/nl1hGFMWh+cFYFz/erXzxhCjrtC9sDIBz/ROPjtmQ+Y5Qkr3aYk
0oqgCwVP+O2VwyCcnBrELrVDGmNu7tda+vrQZdZNQzhScLXs/3qI1qXgr2/1MWYvDerttcuGDe0f
8yFZCy65v35o4oJl/i/jLenq9dFGeKiai7m/toO7tSV4/QqDHJ2yTCc3IMbOYWuPuQqpUbi0phhC
g5eouU2Efd1Aocf/bRpcj/sXTEfjYUS7rFiTu/vVQFIFdtc5g9gO2xkRWrLm1RQLnRijk+u8r2G5
DpzC7ofEn6ze+PmtOiaDx9T83h3Cp6uvOy5WpEC8aE+1FE3ADGA6MgeYjq42GbgmxT7C7kTKnGm9
FnMNlCufcPJdJ1eEkAxQGkXti5Vz5K6f3K+HXz8bBvz2eni+koy0QeJWNTFmkr3VPKlte+Ow6jGc
0N4PayPu2qJbpyCeRZCBB96T1gi2EE7aa/P4VzNZ1zHsWg4XVnKXSDsjgaecuxNrXxK87ebbDISW
cwRVcICp9XVohcbKjQf4k5tSHfstrnbtp//6+gFfH65d1utXoqsSoqNZGKrr9G/9eK+DPYa1Gguj
xgU/PZPYOxM8xSG4Np1/41PVkh9GkeYXbkxJgttg1ZLQobt2WFMdXtXP74U6FT+DW/9vGPeHYZzm
knT9d8O4c9Uz+3gvQe38JCWtOdn/+Kt/ko3E/wjN1tfEW2E6K9zo/4/jXAZ1sIX4B8RI+4k9+ifb
yPgf8Du6SuSqrTuu7jIT/Mc8TucFSf2m56QTBciSS/vfzOO0z9AfZoJrNrWpWQSHmI6lMy78fUaW
zHLsK9rVh9Ia0ATG7boQnZ+aBfX1jBHR1m2FmHOkFzMZltZUjAFtpNprBh8m6nKJCdSZHRaorp2d
SRKbd2VzmUjTuJdh8czUHAUVcM8KMgJmyo4kmE6IXQiMEj1TfCg0yiwTGRceFC538guJT0XQSrpt
CatP8KA4H+WruG3jJts5soXxXHTozt5yO1mCMjUGKCBclgdoA1ya8KuFznlxxz6YFgS09VpWQ3v1
Ra/uQMa61PVsRFO8N7nZ721TPsmGeldiW/EqlXJ8YMlPaanvImThaHVR9NIR/d4RJHHoASDkqGW2
znoNrJU5QAnYoZ7N3+uCF5D1fOQiWwS4nCsKmGY6aQLwCMMveKu3cm73+FzBHbqGsk0GpvT2hDn9
S6yRRes6SkT0hK14ArdWkFVYBwtsGN6oGZEPUZnVtS2DQmMcUWLn2NBKW/Y9WCUROS2KAPPrnFnG
/rcj+j9woZjv/stckgPEBLppWhwlHHOoyf/1AElnIYdqqOtDbbhPakdddX3IRYtbzm4JlZp73M55
f6v2bJQJMnJJnH/szL/flk8j0uumuEQxm4Q8CkbSnwBVOn1GcA5ZfRiVlSxbl18IUDeBnSv9XaQX
z4pbfie56E97YD0Ffhsjr/+tA3GD2bcgiYDJ2r/ugaVnftHGdn5olQQBc4Y8+vkqLIxTue06Xe5m
BXJgCoCFjkyD47Edy104dkfehn3ALPHy9/vhc5L2dYtM11E1mxNWqCqT/N9P2lTV27EoWxYjMTsC
mI/ptW6nw1XqdlNVEdbZw62y8ZMwFMhOY5kvAGFgVqRkWU2GTVr46H4fpppOh71oO7fKd9eXskOY
RQbZO22YPv79Rl9n+593o2VqJK0iTrCdz4npEWdAgpSJjXblEiQ0WLuUMLtuIA9HpsCzSWFMfGNs
vtga4u4m4jxMQmpN01UrdPcfkG1LjPb0U3ulurdZCkL9ec5DY9tMOlq6GEExoPi8Sb91FVlqMHtp
rnKDROcyf3P79gY9MztCTz4mZepWNDnehVh/QEYGOZOshD+84/XA+PSOGVDyTrEJuYzAPx2vBLDl
OKrVBPzbeDAUxFiSseEuGp9jgl7PqDS2bol7XdXN9AhUQPUURQs3+QIJvF6ltLWBmnSAoo4gKKbf
YKEuhEs7UcPrk/s0YJRD63rTh1hE7JqLgFvDmCnz8N2tNdThfZMdrUxTYeb37w3Z8HsSKXIQMyWR
PI6XRCZkg/BP58unqEWOTtQLJOWaquPy6Hw6X3KtdQDeGLCtpPtUuT31pr7cyjD/pvRhv2t+lHPl
l7qmbCdEbiT3WBBYtk4boUhr4fvgRibl2PYKVPo3f/hI/tO2sX06OD+Sbf8t8lcyJqSmhbvVkC0q
M+e45NVbhWXJb1r7qVaQly6Ktb3eDvQBioINn6uMkB/CgmXpQhYjEr1N3etfWyf+Zi4zCgPYGhyW
rd8PDaljLK5QNsoflkkLpNSfFtJ8yV5F/XHXRJrcK/qobisIDz42lLsWX7evRAkUkLo44i//mpih
ffn7t639+yXMwsKsaa5GrrCDxudfLxgYLsYksuv0sNj0S5A335nt4nrABQHILsl9SRqlWXa7kQat
G/LNAv8SvkP8kBZmwUgGescfNunTfQWRC5uBNEyllLFQLX3aJDNRRm2IXaJOQtrKOckvYDrNnSxK
+h2OeYg7ke2jQT3prrD8ziGT2UHq2zJn/cOWrKfhb6fpdUsQJHE4CEc1Le3T8ZrigVSkwmnaJaFn
mR9tDNhxhcwFSTqy2uc6lAHLOC44ASIiwaoqrvddUU9HpqQ2ayTnmfQLZMMY4wNLt7aV/adccmNV
//zbNhq2cG3ufFxN1r35m5Spt3NWF9XEpaQl4azT3KNUMt90qxdFF+1XCBpLpBYnJ2mYhMXfCGKo
mcLo6o2VFDcUlB9ZyspS1B+Z5aaPk4ZzXI6bIRXFna7kkR8m2Ekr1yTlcCmGU6orzz0Ta6+a9faS
T1R7gohFxan/uPfXe9Wnd0bmLfd0zXZ0+99CwZlfZEkDJ/GgmrOyISDVj5thPiVCRH7X0voyOmaK
RPhsOq2hrMjpzYQGsy+Q8Kj8HRQY5X7FC//hnPkcBb8eFrpjssORi1CLi08H6ICCtVpCJzmMqbtz
OkwCbVql3OvnJ0vF6T6lQNiSbHkQoQG9PmFoEfMYmNA9dHTLC6DMjcRg6bcTDXJGXH5VGw6JFrO2
X/I2WGg42M6Y36r4mgJnAHeJFEUjjNbeJ6AKnoxVM90vqfJeFTUa3KHFTdp9TBmxNiayBy80+/No
6kAJrIL8P7Lj5oo2IlQHNPE6gRxuNcpzLLqPEPLhKev7m1LPcL8MfI6wtxur7t7Fkl4m/ciuBkNF
XKi7KqfciES9bIGCUmEQvkKEQzbk/u9PPec/XARWmSICQ1ZIrmp/Er1Rrobj4ijK3qT82JOuxd2b
rJBl4Y3nvWXfGcVwH7p26IlwKGEgiTyA9VkHNuOTSosYHEkS3dxsgudtGr4VF+ndLFSfBNT6IKvy
e2WYTYBB/TXM3ZYB9ii8yCWiV6fMZMAzJgfRmSi5s9BFM17f1oM0v9T0M0LMEqZ+rqw8D+TivqVR
bPupXMnrZRge5sGojgtapCqm3Z4z1Kd2Wq8P04nhJ2T98cfYOp1vjRZiPBP0IJJARkoYoXXO5XfE
LrdEks4AyFgvGA6EtNaN9l1GMzlR0EZGocTT13R7TVSEDiJU80dgNFaE46us5lu2mJGQrIJFqYhF
WBg91Jb7U4f7XyWU2qf7JSeBUDn+USda1Kr25w9IdUtahDl7SUm6HgBre5uFpYrTgZCcWZt3KXHQ
1YgguREYK9WpfLJzDC+OYKhiadhYHB3zUUWaKI1Kkq7a7mdz4r9v4aci67qF3MepN4ga5gL+qchK
FJ2DSGlRba61cDMOj0UYMRJSubfj/t+QOENiLQD/MayWIJfUP1FTfZ0TymRnpgdeAYQyF4c55cIC
7O8PcI1+waerm1AdcrRZOlggicWnA3wWrdWaE9QYIXWTPq3qelEP2SV1soD0zchDoDqfFLObT5DO
Dfxre7R1dO6vN70YC+nfb5Dxc0X/rxdcBMCqo4I5VQ027dMOy2UNdbHRw/1kEPhiGW32wEwMsT6D
hqFU3vhVAKGpPEcJ6KSi/k4YZ/1uVF9Q8xMQaBjyrx6Rv6KQqjAuIj6Z1XfKmf4UOiOiZ4giQZwY
d2GxTNsxbkQAZZLzeuCsQHtqEIP0EvUIEIe42w7ZFN1JJ2FJxVl94KO8pFP7UaFoudhpVe/bbrkL
dQymbQTV1mFPBnEUCW9xB2Nny+SbTOP4PFlYtbNKMntLqYIt1z4aqXPXU2Ecyd4p9gPmNibtf6n0
hQd8PegOTBSj+6aMTgjQDELvqpZoV6fZpGr04NqLOOBBRRUbMWbXwyI51mnI6IzA7V08tD/4uFuv
wYoWQNn7MGQNgjCXvKkCd9vKnCjhA+5VQ/V0/PinKko034nN9EkXX9jZ8cUox4dQNcPAoTXso+DM
PJsFNDc5oUHggr8bkmvyEuLk6FvMa24p/WRnR7ov9FqeuKF+VZxxuTcmJIkOLQlrmXOvGGPrmK+d
i2jG1KBV+RdHU6ZTkvfxZkwK6tkiLI/LYH4hcsqi1iM+wnX8GqzFBT7cdCpAzmwa7r57tydw/hoK
5cYhYQwytN8WHZOevpPxMB+6Qv8BhhllW56+O8s80gealZ0AJ4zxaL2HoOLAr2r6SE+tGxQE7gXK
D5PiLrzJV8tsVyIJIUCUT1IM6IpSHRNzUSMtCTu8O+4II3tqmLUr8V2tF1DCTFJddFAPrG505vlr
LEfZk+2MoM8n6weiSuW8RBoeybkub9qRCMfEZoDbqHgjcfh+Ed2SI5NCozQnLlCRUfwVm1AqQJNm
Z3pAK+01Z1iFsYV8tbwIbPxJ/OUMxllBkhkOHMtxWXUHW44fowP0ICL4Cad2DRgYGK/PhOeW5sXF
tNrITxw4IAid9u48PpsL1DWKqsi3CecbGkbILYup7QC9FJ+xfTLdlrbQ2EIPbZ2dbsqLSoIqDnGS
rfQ0C3q7VHxN60gVt3DImXUx7e3EvEcm2AVOOVGn9hizlgoQYjoBjMjDIjpORXO39Ot/YTtnJydb
RG20UzywbCTD72fRLcsQ1GO/MHMsIIrYkEezUtuxxNEPVV4Xfii1baRABqgluWLC6fWtdIxpBw0R
6rRJRINWYtVrARdlNN7v8hxL49Jy+zLECxqp5F5qCrPbLIeKXanDxSW49MUgCpZx9bOuRNOLvjrQ
zBbAgE7BhMQ21jfTEOkB6VQ7wpTDMz5s1mMCAItBZEM2PQ7lbF+ogeq0QM6hWAv0LkIQgW1d1OKv
QUXTu5ihhdTMxdW5bnTSureoEVH2V8gyWxzwns0qOcgM5vMDkQy+G0MCrOHWGXF0o89/2bhyZ+zY
l4zAFSQbVYE+lZExieDWWQWizWJQwzWwDE8m4Mq4StPzMBnoEhRu5a4akyCPeQlg7Jmh3iW0R9Rt
ZazeK1Pva+sbhxk57rRBENyd9tOLINAS9sbynGn6mfpR2YPYk7dCZ+MyfFuvcbe84AN2gUe42mUR
DY4qdTiAK7N2xbgYL7XDaFap4uE0GKxyuRsSZZN7nFZBTajP2TYk7JgkM19LnaBkwyBCY9ahhVRK
q35pQiKzU0B/LXSSHUt39pOgP6GZLWNaXHWaRvyVNom/qhHBRxmZSAhS0kRo+jzIiIxGG3HSRs6p
ftKs9CtAfOyFnK6Ukjezk2wpNFj6N8ubKbn0ND1z3xwXugy/FwNdA1aNHyQ2tUFjGf3BaJXhFjot
u7Bw74estTn64LywzGaFU0b7nlxsv2T6w2m5t5z4qRgneatWVeeboCFZjwMwzMaLE97yUeYoM6Dc
unCWK1WrDyDWIOUog3FDm+RNo5AprK49jnESE1icnyBz75a8ubdizsFKGjhRydjkWt8iB01bhOkj
WJOk3xlyfEey9tIBVbqQm6v7jKaaAC85gzqyJ+mM31xfdWpBhaqJCLcZ4ZpbbDdxYGpfzUlyrRot
UitzFXSrbDdDqdaXhbgt45oPAGtRAU17rHX3COaLQxxY3EZoYxnU8WlJU3nfzIIUyxb+voZZouuH
R1nYJI9FRuMVrrSDWUtBSyAlId9Cu41phzu96D2mFPlxXNYATUOqB82t1H0UrSopddwqY075bQOd
y23CZJIaQDJN17AygZGVzXwZGb7D56eGNoa3vH/vCpo3rFiMjRTZzRSDOUglH3CCZnIsLBs6aC4D
rheoFfMUmFuZ3lbSOpe2nZ7HuJCUayMORwxLHnw67mrcBJuiMh5j/J2mdlJcQK1qI9F1V9uxLMS5
HYgeMJy92axcjSU/MK98W1xHO8eEX5KVflSdrtlqBSUgqE7ycN2qYxnZd6jAslMtntyY1YM7I3BQ
Wg19BbdbVSWwNk0FOlpMJNuhHsBEFL08qfYKIJEo1WJd25QMW/caBNfNmJEs6C7iGSArFJa4vLhm
fCRIiNZQSnRiD2YhysL5tIyt3Cn4ZtQMiMOQWjbrmN6r7Gi6zc2S2eyIbm340XZqepctykNuMhJu
C2YoM2xnsoJmryax9yhbC0bNtMDVTJcDJhICn5jhbJimxIEoKqzn6lgfsBW/iGT8OiqvU2GjaUqY
4Pez14jQeszWgQfXcSJ4AYckLpWhJcPneiQR1FfIhdm3+LA9PTK1s15shUgeE5w168C15aabAAuG
n8RYZyFGud7ZWfeuQhaauBNPc3Gr0P/esPKj7QRwVsmbYBbIdiY463Nrv0QjCUTwOyx6ZuG907hk
7ULTsjtFgdeGv2ieooD4qxvD6RnTUDsFUjO91LQeKalhZNjjuS+VTQTHOJiHpacNk3+bt2HZf6sj
4gmwm0OdNL5EDlC/Kcz3wsyeiJcDLKf0b/2IOmXgNnAYsTtvhg5aBGZXwgpmu/WUkLJNX6Pcidkq
FmeXJXDe1SUljG8u3c2U9eGWqYC1N3SVUCciCyYIcgOagvp1BMDF/TRD0ZVza8aC9DQubzok120W
9VgljGqA7msayMuKbjs280eNjYn2rf2hmfVLOsqYgVsLBUpJA0VQTgD4Cgip2OZC/ZLArm8ykI4E
8gBksbi+Y5xGxFF5sT6doUcTbDgqbyaGn8Se31nbY8BuxC5uWW7n00GUOuCXDA4ATGC5CY32OWYB
R1nhbHleMAxK5Udx/U2zYWvaBSGg3ORowMSXoaRll9oEQ6Oga5u42MrUPZauTQoCg7slWsiFV24z
ch4h8XhQRTaOUyRehjV7gwPV8qYCGHcIq3DowDV0+ehniwYTmM4/aVhoEKMdortwlhk6YhNlJaiO
tRnk1vp70tcXNBe518FMkUr+lw7fyo3Os22WnI0IAjS1pFLosxtgQB23a6l6cfgtE/mD7RSP5KGS
OlY/d/QbNgttDZ/he7cxyxuZMWUvC3WP52LcurRlNmHO6QLJ6a+s0/1iLOlNgEpilo+ezkRpAA0a
q4h7sDOG81/bqijviRvbx1wKfOTTXPrWbqA66MNO1vFjLWcAZqElL4wAOSWaSfHnRX6lOOKWPVjI
/mL32U5Ubp1aubtK9NtVu39VzwuMNl6CXgZaDgqU6y+uT7l++/NhdbkkDs3TzXD9kqTBLWDu9+vz
7GLkPnZ9ontV4l+fc/1+btRkvQqdrt/9fCI2HzdwJ/X889vf/qv1pcdMRCiK4jDcawpUs2pMd3VT
8FGsLplfr6x3tb5sf3/ZudV9GvGIE9e38euZP//y53/226tErk40MgbsSh9wDV43Q4WsTSGfonFe
t+X6Qp+27/qz317m13M+7bjPu+bn66wvG/Xls9vSjJrRgFks181OLfD6tcMtU+H9kKIOGJ3p3c2R
ig5Rv5tg4nq1iJejIp01R5HOPiAbeBRc0YIUOitw3WG8MwQFfkqcZhH3yKeS9yErL7mkDdrWFunu
XSARxPhIv1/GbrI51HuxVTtUwAk2kq02Da9RXLoXB8x4o6IQbbu45NZmQmsvoHSUGewszRju1IVs
bBligpJhfGzRlp8rZu+2U59tURR3hnuYbJGB3GEJxgIk3ooYYoitqz+IrY0eUpUsTvgUeoZ6p5RI
UEPXnAJxWErqc2Va3mWS32dTvAXuQOgdInAbylBDt883BFdTEr4ucLTGA1G5BLuPKmlAxr2c1zlE
SGCGmM4dbPQ6IQOzGhbHa+acpZTo+p3tIKIzbagqORDjecIvDG+hNeFKCOUOLFCDQLL0sQwgzKkd
BuQoFi1FeYi2khUbWkAz9BoFdm0DFHrbhuTiTj2YKRPgnfqY0Or25eL8JYYe1bXhgn7C52CPB5tD
ZePoHzk1m26wNzowkRoyNsIq8oiRW3dBOGFgfVCS3VT28kJjgrpnALRaKDfF1Li3ijg0xXihr/Gu
aoRqq70fZbAMipZ1UDxaMzK859QIxTl2iyCR7D3Dnb/UmnsHyKPbyVSjk1sowTB2vU+pKEH4pwk9
2uy+hvWF8NR19lM435GabfGWohPJGcFgy5uxtHJiWwgCxBqmDwo+goFCpHGyiq2lnW6k7Vmyor4V
MEQjZJVqCN98Nizk+mt4aSWaXVig24pafDoIwfhbF2Q33deknkLPmNXnDK6EJwi63C/kMcXlGlpv
mz3xavNGo/dASiQmDnwoiz3LA7GAFwJzUUbgqnFKJKxFzz0QyyfJPyqs8Gu9aCs2GYtYof0c4hF2
hyjZ11ryQcJDGRSq8RHOabyb5jUHoLPFTQzQQBvYYnQmMM0Q+kFtru94a+2lYJpQMle+UVKor4nz
vc0RuCghukE96TUvtax+36M8RC5c1kBOQgWgkdE0By2ZAKlxYIkmSh+d6cNUW/XAHxFEPpFbUawg
vMr+OgzNeJJggJZHEB75HlAvDXyjvRDkWg+J3C6QcUD3LO+WSSVZJuNtXoZPWYSxRfVN6UCRd2ay
Y5RjGHdsZJGH+8ERihebqALrCMqTG1oGQC233nKze5t6QpoEOjpqZpuIqK65NVI0gnSO4LBnGdGc
1TaWTATgAHAjli5XrkaedLOCSLR8EyqtsxKfUoGIQQI/w33qvOptC6UDiCn3TfOpbbP7dTww9+PE
XdtOAiNpn7I2OlvWN9XAdUmX504u6FriAiK+s+L38xncp6pOhIVEwy3RNrOXE6zDR1tr+6axvpLU
w0XDhJeuWUQGOTC3PH0EB2TU3RsRB6fO0eCVGMuHmq4kj/lRr8dd8qMPIw0Ft30c+jVL3dF+cACO
3jjl1BCp+aI5EDCo88FJmdC1FGcOXAPnW7fM+9DQOQCRopBa6oEUcwOWyRBCZ432nJ4X2/wbNcbU
RckJHOFxsQmzTjqoGOvwOdLlg1umFZlbAF4towiy5MVVjU2to9yDjIrqNtUuQMl2w0JgienSRTWH
gzUnTwqJNR4zxch3GkhUQjGLnSQKYtzalaAItWi0lCnaZ6UwnG1fDE8pbQujSX8UirgXkN2w2ZjT
KqTdJg9t0TRB3rScI3N+X2TFZcYvt2VYYDjaR0di57btunMRNa/uDFAzXYGR/Vg81Qv81rSATkYY
EgKtsLO301JjcFPywKkW6hmMmNKkmaB1WxLJGyRfbXWHYi26KOpNogJtrlumE8b4HiKbgJyroS3t
Z0bXS/SSZuZ3vZnDoF1bT8tiQ0rhxk+6iPNgIJN0UHyDX9hi6jPOLWdALJVvLWFim9F5U2TJggWG
7mXoOvTz1ouj4XpqiPVQGw+GNp4ywDVRq9ypTUKqsgbaKlvRzItDzI/D7CwOZb9TSvESr9FeDRGx
NoVe0xERpvcOJTx4UJ+g5yfA/XsS3dc4BkGdSZiIraRelVQmMQ7YeDDz3VhVOu3VdPDtHHpP0ofv
Mc7PTWZ0Axbl6pL01teeBm6AxpbRh7OjKfo2aF1yylz9u03Q16aHf75ULBKTEFdHnTbU3/SFRcKR
GbsWsTk6fgEEefW+0AO7ZL0hkpngpr4tgwF7edgAbwLs41PmN6KmnZdkMya7Bc39WBHh0nQPuk1P
ozHzp7YPFBvDAwbdlKUq2Kl8kAc8ZdpJxusSr231Y1d1T7XLul70GfkltTVsDXtQd4lJxc+tCi8u
KTNpMrMelAlwytLx8W3me6uLfoRApRCqODtKES7LI5PtpZUsIrqVo0o3cbN2qEYzLAgN4MapxvNp
SgssL8OhLgci0SGwqwcb5JtfZgjxQOM/g0zKvFKfYNol051uzvDPB5rCBrJkhOUXk8v3CKmZ+Dii
xCMD1A7W32Gq9tJ2u61VgE3C++0P60mqumG+5X8EC0f8jhsl9NuwUgkgEWlcsGNT6IEa5DFBYvKW
JA88nxYdEJoVkjEMwQz9eG6i72WSm/4iHbFN9RoGmsgeUqBbu16rZx/s4FIZ5Qd98bwhOQqZBaZz
BrSvRAu99iaAUoBHFEdac1JWKnNZH8LFogbCamhBhLsFRbhp0GyfOIk+rApm6BhnxnEu1WnTGPqN
MhYxqN+GS8OAJUVLAoGsvjD3rHZo1KG5L1pcLHpV3ySuhWXNsQ8yjYYN1fwYtA4pVzY+CZHuu3pI
jz4LN4jEhQoKHMTxHBfuflbnhyncoZ5T0CnLnZ3KgeVMzE3iK5xJ6ILbpJ7ZPVpfb7AOPhSdO/jS
6Gsvr82Xxh2B37YvTcw4u4ntVxDGeqAst70ZkkKgdxc1piQxi+4C9uWkRsYdxEH2wOiQ/hPfgt+3
PAbuN6k1FJzsTUgCGf3Otn0Nexujx+z45oQHjiuJ6uOGtDhGQId107K1WkRrjlYORy06V1P3xJwg
9YTiFhCT04dFu+skXBJTQ/HUkE65MefQB5OKpQfi7KIA6ABHvh2mgZLLBVxs2c1NqNbxxSrGh14b
6H1W9COZvGvK7dS5jwUu0OOVi0frlqZ0mdjRFjwKsJMVlkdfjfG6RBykOxWDJXL0NljSa26xtfEc
6cyo+kjBa9emOhMZGI7dUuElNitk5+Q0pHs7drYVIIXj9QHTwYT8jtIp7SC7rQ92uFR+7BAdZfW4
MJz1Aarc0VlUY09aDPGLPWFDFQxVAnL045hj/e06Ukm7sU1Oo/3cJTFzAiVfvqDO3WZG7+y1zJ2O
9SRRoBnV+eqovj4oa7bn9StuVzZLB1N4158R3GFNTXrMVnl5F0M1SdavAM4xRNXGqNtVmE/NNU85
oi2Fj319h7++N/rCASopmLgWjoGRqk/hQNedQecHB8TVkV0mrB8gfkGj23QietWzPIRNtZ3TGr7Y
+n+WV6jKr/8+ofvWwron1Mwesbm2KWa9ciHYZlEezRXJ0X5h0IwheP399UkTPpTtpBO9tBghF+iu
VUjiyNaEitLy7Jr1R+So9TZfsR1kt0IHMulGyGEmBy22IO0lpVc2qbkG9PReqQ4dGFrKCo4A3Pnq
+pC1BajVG4Jiq2NhwhzfLOQ/JHWYHNzQwY811Pufv1zX73yQDAqnb4swiDq7MgOazoiuyY4yYNh9
P63rz+tDyq3Cn2hbbfQ1c3FeuScFATWofW9Su0CDWnepTxVHUkiEO/1qR8+UFskM4/JuL9PFLzry
3cF/D5tREfoX8gq7g0iyPVpuAOBZ9N7YjbI1So7friuCfuWFXB/oZ/ta71Aqj43jzSRL0dGALXL9
5fWrfP1WippJSufCI+wZesYKWXzG2lvDy/PS5jWjnIaImLWDo8c1xeVzZRszrTRiR7L5C1dAuLAb
BFCIaIYcCLGjIxfAtQhk/kdU8eNlGO9zccpC9YWUC6aZ4UCXl8xw1rW4ZvU7fTJeNV17sYak9TpQ
+kQyPeDVDuZlIo9E7w/UxN+riLr5a2T1b0T+YBjNeWmrLG8dZbxHgfnSEpqEXOd5sqlAHGwzg8v/
rTXYH5tvjmm+I768n6TNYrNWJw/N0qEQ5Umhye+JkZa5rkPoBTE+sKLk/DWJLhgKSkauShUo/vkM
iZhF3fqjXw8t/SiGDn18wHOyuf48xxS+AzF0vP7u01OTfD34ri95/bXad85WTubrp+cN7go5uv7w
+ryltUSgNualygqmQmVBrM9s5B6jhh+A9C5AeWi1u8kbIRuJL+k2FfWa0kcFsHEKF4aMVH2hnIo0
FCfZK8hOcwITgNJ7zAXvlVbchgQRILIgcKExOjC9fCDFSCTEED6YxjoJs5QgylzWsNBYLYNftYLR
xpCQfjR1tfPIKaepP3rYnjjKvaScxq1VyYvGxeNsO0dzTHJfZLE/u0P6AEE+paKnuCmrLD0SMnqa
2mK6sUhq9eTau4vykjlG3X1rkHnuKiSf/4+981huXNmy6K/0D+AFEki4KQk6kaIobyYISaWC90i4
r+8F3vtM3+juFz3vQalURQ8Cac7Ze22IiHsKCQYwxPqJbb/Dmq7eWZZkuOv0rYFG2QfCNm9sJR5F
Uo97IjtZdAfMxS5rjInpemfaZ7Mh0C6q28tIyGHd6mTVBsahsSKiblxSzhJ33EdsWVgqoriOEJnv
qESy1+/Eb8eBjZ8StNKmdJISM3mD/0KJRs4bhzl/Gl51TPM3hF18ijjrtoZtf7eZe+vY7T2EwIvd
hb+kVehHcmz9MCRPJeqfh9TY6WlrHTBUrQedxe/U7jrL7Q9sZ5/zxjXoDdOoE/n0q2zdl9oww229
NALa0jlzdTzHXoTeQAAqyU1363YRjNvhjdGej1gepGmwl4iiJ9JZLw5+JUW/f84gSOUp11k3VNu+
rAd6LrPaIfn60X6xzxpOiWs/CTskNSwmOxrvxBOOk+7GktO8JnA2ItfO+V2VA0z8GYpmi2ytwbz7
UuWehi64gSufzo+SzUpuGWIn8lfTlt9OAW1pScwFyxZPm0UL3dGNHR3ejxnEi5YKupiiiaTg6O7i
Jr9Q6mWVy+bcjDaDZuxVq07FOJdbSyOjRZP9WurxBQDHh2NGlyHsLwliACtjQznIiHSVgMDGwasp
XafQNvQN6GZ2mps6tY9TBf7apHmVoiQxLMU+2RifQkETuGiiX5o54++stSOOUYRJ6nbMx3cJSnYV
mcOF4On7xqZW0VkP+tC/Rln/VkQRJOJxn1Czt5IK3++Uf7gO+jNiGlamxmUhh/JUFsUn336KOyS8
J83nm7XWTJJwdDCm9MRAr9NX+mW35UnZw88o5I+iJc8A/TlmCNpai3SuWF3ASzSAS1vSP23j5OTT
V966v7FgsyC2MM00AD06cTHbX2hgvnphfxhPBMEklHcYKOe6/J50m6Mf/YwubmeHlK01WPdzlJvv
6byUAgx6Fm3/MnnGyJ4oQSzgYuQmLX2qySZC4P7OeRlvEh3TOgvu8xTqL51r475DJ0wdXt/Wy/Og
FyHlU+CYn8b0aLrNo3BxPbR0Eymd5GsrIEELrc4iA3RY6xGNpeMdpsmOst6YT6Zj0qTnjactqQOQ
wZ+Suqt2xVzQ6q+Pkereu0wvaP2/xm6aAkQWq1zgXnb6wDs2ZOukzULBs+6i0ax3ojAog9bUKNCQ
iwJkBEChs9nbVMEWI7dKd31Tn+yRxgab67sIxMs4kduKbUjWzw1FXju0Tt1E7cpZxizDIoA6iA56
BOeMnhSlNfk96Bk5OUntT66IfCNUrH119eS2ycMAeYHUOzFWtE9USQdEo/SLk4fRihOQ1B7Kf3m9
1xp3z1W66ISBALT3ytQ+A8994AgThD4yt/eXKWToyauNNhEUSTawpro7MoZvytDalwaVr8HYlPnw
QoHJdPTfiJ8L5dEhcNKHspwe+25+rQZCfDwBASDOT+StqZXG19Nb6B8FBSwRfyMMSTPz3kyxqDid
94WboF3HPfCMaDC3bayjqLH6dVXE7a4wS1SuLVKSzxAt3Qqn6cc86P1G8D4yrsoIqgUJFalO4mdN
v1KZX5QmjrOFT0kG1TfZZq+Suk5StTa7jJ9KIUNr7IDelWORdt2+RLH9TNeCIpqigkwG2k9X4gHu
hXsPnHyn6vdADwD3OvpZz7XbRIAqjr2XMaQVSqcQQRwZVtbMoqF40Rpm29KrvsMooRRYBUs2aL3t
3UBssU5b68ljeyrbN5pJcj0kbrXHqoDNq+/RtRk6q4cRc6vR/wo69i+pmi+NrYO3jXIdUIpOsbz4
rVMWZXLt7wm64KJETTAlNWza6Gluv7UY25FKG86WrjuKPuAkQtC/zfLHvBEYx2pEbZilFVYGlsBE
LUyhE9/GXvMKCa1dwSMnS5Rq6ope8pegKbDH/USOZk7KasRYIjUaEQgTcl/D6ebPGsczIcYINSgl
0NkwT+VMnVV3SMntI/3sLTJ6vQpuQtc6u6MtH+sJjH+KUq9EXiFQ40HBS+hT2GBQSDVmOsp9InW+
AxY1x3qGWFIOeEUUkJpZhfXeZCO2cdKYUC0zFMS5Il8vbfaXuq4L2s/t71QM+8xD9hSnOeOrYVS+
g5YRCgHSqkLl3U1M/NZ2dKuatG3vKXCz6rFLUkoosu13LDfjjadI5AH1Fx8La7qv6eedPNk5Jzuu
jS3ekgihmFWeRO5VfiiMW8/IvsLemU8BPorDSE9s8Jz6pJYfbgnRahR8vXj37Btj8Z1MY3YsR0rk
ejUXRHOxQYSURWVpyeRuMuVtFxvmlOViT/3szk5Qz11/uIoEFiP389rydqnlTDcxduSIE30V2gNJ
NopJVEhs3EPaUh9jKjlff4gJ5Z7moTSX88WlcQ9jfVhciYg+SXaC+EGczDazR5yFCZk7Papfoy7l
aWQyBO6swNCXIzwN1eqPrFX7RwdqsT4/ulZaYOCwjKOtSmMVdHS/+nxonjox5ltcEawSk8TYuQmn
XNhZ2r1ZPoeqBOK9/MMOxbQVSw+/1OBFSIu4FYPLy5cGiu60bedzNEfMqzarmUqHe+51HB7bKOQp
6oufVnbxzjQa+5TNOKtEE+9tOnRru25BW0aIf5zAPHsOxAd0p9rGxjd/zqgEr6UzyM08GN3OIA57
1SWzvRp6uKmTp9FczzueracxPJd0+SedmkvnnUd3N5jV9Miz+EbSEfVZ0+lOgHXIXpTI8PpxbQ82
z7kjmkacwokpjixpxIwGINA0HUHqAI86ahHM9knpe+CaB83DYhSxnMgSkRwVsNqyIcjYqx+62Ywo
BAqisKiZY6KjiTFrt2NjKd+NWLvbCuUd8pjO5zKTDKnBXhuTmZO0nhCMbrqamSluebCph1ubQ7ar
bArxWkVdsW071x961BeIBzBRypsgRlDZmi1rRecmzOSl7JODoPDHCkprcS+9uDp7j6uhV1UyXush
5JCZnd9gKvx5TKAb6SYbiLDTAfvBbTjWzm2UjNlu7pq7apanuSX/eHSa97TXfnlykGhJSX4LF3lL
CWalzTkQ6HXYugbpETyZR2M6yIHFMcLM6ktO03nuC9LeenJhPLIvyjZ0/Yg1nFkybRaYWmJH21hN
GG/cfAoX0PrvNBiafUc1D4nTeHaS4Lj8mS1m38Qh26v26tcIkRhtzagBf+gGxlM1xdMdJAt2n4z/
ZuVCxo7eAZU/lK22GkUYIGSB5JZOUBxilimS3hnJKgzVsoQ4jwBqDVsd9FGnlrie8CtLCDnwzInS
wFTOt0n8nRWWd2CzTwHVbglTbaZqJwtkmDGAV4I+rdu0gDvqNFiyQ48iWJPeUHht0WolxB8QQsoI
qtMjs19xySSXLhze6oDlR6TUvgjZsM1DcvISchn7XB6nUS2WaYLCPJZMtiC3IEzNkNVMF+3NkZ11
kuvYIfNwa9RDcGPaGVelnnUP0Fr3ifwVgE9jDY7ieqS1egyS6KKsXjsE9KS7UBB0Hxf4lCJxbJPR
9UsXJEua9fkmp0a4nOP6RpmUhmcvrY9TJ7Z1wYQBfu8Qqao56JivEkvS7Onn+0xkl6jO7X3htWAP
HBGfCqvSSLx27pgPn/WxeucSInxLQ+vpzo13cMDTIO7U7gyjfDHoQu1s1X0VSTLcKCt+QFW8uE3G
05QQNKZi+JlYquBiDS9N2kCah8Iz0fMYbYqzNliiiFjKtZ3QIZnnj7pvFGVF69Tq2AdkxY7KUFzf
dJEDrJTJDecX8NyoulgkMI61wvzjVLjPC3lQM1Ka8L6oeol/3Dq6pBxYiJbpSlivGYoI0+pdHCY9
hu5CfolZgKJJXWrodCSAT1V+4HVfV2v89YjlRddv0vguwpgUtNhC5+fK2utkda0q1zm2HFq/aMrW
LyVLxEwQiZeyskJhjvsThQh1YIoUrkxOrWfd9woyy9VCcTX76UNnHW1O8HVgjWrlWNAfLRT950o+
XO/VdA0KTQ9PK5gCxN4Fa5A+alFARbXHlx7EbKYRIhjuzhlsb4cNg1VB4p6F2Za+VxNMIIvk1tHp
m9Q2wpHUJSMZcdxt6bUmjwUv0NXbqzVTD7WvcMqf2OvTM5vhZ0XBMRUpi03cNGX6FQ2hvhc2xeAW
NldqxV+FRMSKpIUY6cVrL3q5HQYauEWOhCngCiDOkH3n3BW7aLPEMMC/BiWAARyTJjI9TVp4Fj7M
agjXEbLRTTkRZxXQ4HQLzHOh855RjFuzw3wiEqJfk5JNHlkdHDKTI44u6ibHaLVqccAqG81snD3J
euSlU6zG1Ez2suovymTFRWhvTysLtWTQVJvWC9Tqek8nZUN7HVJTq87XoQzeEzgrYTcx0tFDWjgl
DJpT5g+e9htQtbfOayIq+pkOTYqBusEags6KEE+N2hXRDTUOnTZJL6KiFmcMhbkSLq+R1okfRUgh
BoMI7qQ/xZb56QjGI+Kfz2XEilon8SY0GOcj+sfIGbkWrDttAJikG9ZDzUkCtcR3W+2JnD5vXSXT
e6fYi9kVXR8t5suWxClFU8LCSENl1rb+cmRoRgJpdFnctSOxSiMKDwqcOwdxoZlnLvTN6Os6n8y1
c8jC4jAll96wvklLQlHr8ZBr+a6BzrjcdWQtORb9WzTz3Qlgrzg1C+zQiFBIWFgilO+kMIudXY35
MfHI9GgwELSqG7d5xCYXqDbb1GzQnu2oG28GIfe1rp/n1m5vm1p1tyU9d/JMs4OTFuNhWQPb2VBf
yIpl4zDJdxUO8tKzjNRHo8Hwl2000+gvabd0eGafXlvhD8OY7Atlv7chkU/XH1qvPqJICwFgV9aG
cO+TFio9WFOZ633BJuRIotZrNGjIZ8myv51GPd4HM05wxtEHmu39bjb0h8rq7C1jiXU0FRzDvGc9
RBhFxRZ/D63pw8uEAf9J3EdkMvrdpG0Gm0lyOan0BesQKfmmEdvuJ91y/Civ3VgTzjQZ3MySIiif
8jR6ZMx33m7Z809j56wQOOmHzt07debtKPLbK7QINO5q3c8GvTlMKY6nq+xWqN5cCwM6guLbY2HQ
r4j+2QzLTs1ojHADSwfnIq0/LsSQqOT4LelRgqYObgbWj/dWWp2dMcRSNvsN7p42d1CbNjHn0qCd
S1YySBxYNGV2+ig7q0CG84PDzvVtEwG2YLe+IgWKDNi6mtZlQ2rcYL90lduwDWK5FKLuKdr6pWFl
vK5HxqDrQER5hSwWz/TIY2U6DjLN4mL/motlN6oc9v4xYb41V79DX4LePYvbelWPMZtbkzhth64/
lbWezMW7XAdZMgRTvdehRLBSRC9iSBQdQEx5NUZj1favQsNwHbAsk3BhWOrTMu5ATWbNDa4X1LY9
k+r1ONn2mzagTZMCz7yBY+j6homznqH/Zzt9CJ9nFoI+S1fmehgoAvBQTBN9G3EKIEwRP9MUjT7X
pA/zCDeWQizhDgGL1pFCJq46KgpcqzFhKxDOE2oGDFiGYKhJkft0Xa9Y9dB0iCp6ps6hTGnjxVV0
0zjR12L+79rsKy84mxDSIvaGIWpMi+3c7R9D0b1MnFZ4lCCp/HkK6g1N7wTPdyjVk/D7lBEL0Dbr
FRJ463PqTcyP7iEW0Rsu+tYvBoxoUCFYlnCnsnN2U26x9Q0aImFT/UfHwE61zPX1hiE/OMO0Yky2
h1tK19PaAQdDvH0H2RqRCfqAdsmW5ghgdRH5A/v4sxZiEHRI97mO5H277RFFoNlnJG8nNnwpd5cN
Sz4MIpQqjeTLa6fba0kdG4kJrhA9RipLSnDJ5GvSPjlLnZKhfd4GBCKs6zS/VI66BQdHlTr/6oSq
sRHzaSoouTBg6fXP+zxoI9+ifL7Slu/xjzFRDTeaSIetNyRfgJ1JXzMxy2Tk7Bi9ecwSBBTW4K0h
bLVQku/Yk0Tnmi7UKqdu+9r3UY1bpAy3mUNyZo7nUB/AC5em+okp6Ozr0dIvbqn/jONj6JXGB4UK
FM/FPJ9iaSd7y5wbKG6O6WsUqEqdoMGyLg+wnNWtOfaHvGfz5wlp3BIMSqD2jM66nIIdGSRcJwGE
lAL5Jtp+TucK5MGqdjKecMj8uCHRztWKL6tY6MgZ1+NyhjRCfXfe9GwYxS1MgfNQggMJmh6wI/Ou
3sgDtW82OUrQ1qPOPCxnj6XXDFKsEvVlJBi9lGmWQcXMNBLFMq44GbofMzk+TobP2Zbp6zIecp2g
OoBZH8VfkRM8lWl9X8zyrZuiX1lm76OhYFRLSC+hqkFeOSV8Yjwfa5bX5kCF0IyXyn7GclcuF1E9
8kJtSWFvthYrZF7dhRVkRxQ/hNCz7MB3263mieKbzojsZeQbZ87+OmEH7G1144hpDnZsaGV+QsND
Jcf+aDTuV6W7h1R6uAONA/mt2LO66jtoXc5ZTi5dWU+jS59cAjoM/MLLp1VRM0QTBLiaCyZft+fU
ljRSmPySLxsz9Sqcvf1y7RpJO29z3s6ouU9jx3DX6Em60rSOKDLWimpZToxQ52SNW9kt74KKi0Ev
cEu3lLqtUJ5LdHir6ztvelzaiT2RW6s9ql5qtOOxv7GKqGbvbCze4GlmIiDks111HoNchNdqdIiW
5vS/gqiul0tIVhwGiVsN7TS1Rb7fEBOCUnB2rYphiRTNDYaNF3v5b64HgL2NSQods0qJv9bPAX+U
wltPkzxD+uMoAGpkACPuNJZzsVv+X5+QWrF0df2sRyqEZKgJar5JScd0upVDoPzray33bRngwCMB
qiT38rrdqRzdWBsmV5KKb3FELVV6Jp2oIOHdNcFoGpRDCo1uic1gWylOChdPU2Y3fHk5c5jKsy8j
N2+a1MU+tnCyElISMoeKImnQCOxsPvbsJRNU5KPlwqeKlr19rpHyWFrfVsVOJYAPDh4dvUNUebtM
0+0NK5+XnkRprWFzx9m/ykibWV+tuS5ByZxAS6UQkH6QQidu2YrnGUsEx/V8B/gRzR0MGdpgPtaG
BcyUU5ZZvFnKFRECN7YCy7TJyVHiSZ93WDS0zVzjPiNGm3Puo+SbIxPRe24x1ohYuyd+MUTK7tE1
lSTmobtbB43Ud4LkaD9o20c5qJdu2WVljXPsenPCQcE07ZKfkETDJcHb7Wdz/DUYXPSNtHfKIwPM
TlnW1rg4MCA1+xCJPxrLGUnJ7FEyXs7H4cpHKnvJu/19Hbvx0lFoECjYxxLWekHwWMlXNprmo1tX
ydmZ5E+Wf4ExG99og+oTUXEWYFkUy3Bbg/JA6Nx0U4smxf0sPd9yEkiD5FffJdQeyC2rKMLYZAh4
uUcPvHQfaeesiyEyfJ5ii1EYeRDuO8EVdJBJthm88TlVU+R7TYoIZ2pp8etdvKZ4SCAuUX76IIJb
bWbEMpzpyTXRRHHx49boaa3U3rzv2/YieI9HSP6f0WQ1BxkP9baZ7loqXjO6JTcJXrxCNCTlQmht
W3vXh7gG52pJNGlOgvherKZes+1MxRwbsgDC3AAOPirm7Vh3F7BHmFqmNHsQJsqbkuEbI02PqM9Q
yW3LDn5tUsQrNL24jOwWH2YEnAo9yR9In/+nE/4bOqEnTGAC/3NSGCW9a7zYf5S//2OhouRf8X/h
FP7x+D8xhY79N6wcNrFgrk0TVxhQWv5MDXOcvwnYZ9DGTNLJBOi1f8SGmS7ZYDB8XI+8sQVvyE1/
Ygq5ydVR2nKjbTkG7en/C6Zwefn/ilGAcaZLE3CTtMiVXz75v+JvJlGkImLfs9c8Y8UaMQ9/W/NR
heFWb7FsAyXWJRsX1/UD8WOBlW77R4WMVp9/GYilkOtSQEELQPriMFyGaq8vi/Y3IetVF1/+5TBf
/iAp/GvsGCip/+bdmrYtTJPDA93xL4QFkp9xKZM2QB1WvxERU2ebVxfdMSCpyLcJcHZLAwSF38py
9lquPzjIZqv5PNFtqbWO4R/zpzQQ1uu4KtKNzILbGPP5YNqHCWvtgHApLiOKLqhQ7hzzp60mSmK0
OgLm03ON4CEN2D8W1WV5usnO13TVr/dIm4EJu/xe7tOn7qoDob+8XGkRQ4PFU581ntrddqFaVeYJ
Z8T1v5a7LE9ZV2K3vAO3IsaLpxostNCu2ujV96L2/PuborTjL+9peYPXN0zqV6lbG9xXJKWzWebp
QvQeBI35ASHbC8kn8BqE+cyi/F7zezsEa0TdKyNPt22YbmJXv1vug6oLd8cOEaK/3EyldBVSEayX
u2JmDtDcTez43Y7okfEAiAdUJX8aRa4AHYzY2+t58GG3dbZZniOm8VJHFfo3pj0eWzOWhtOOIDR/
yL3b5ekMCvJ9u5dmv13ukcbDfc29y26CPs3LDp3+23Abqi5qbco7q4WIsW15RIpBJ+A1ru+LF6+F
s/37R11er9VQ2HsYddH+F/1+uUma0fXvcW/paKXV2qjV5voBeB5ZET6B42Q5PMtnX158+QxSSzZ1
kW6X35dDGCy/cxsD9sor/SR9YhpeT2bxIilqGgQtoeSWDsdL3+VmuFKEt4UGkye/9+UlMZ4CO/d1
aFhoWmIvIHmn2yz/XO7cCuSayF0nnUwArCV1lkOt7LcqydeKtsby/8HMogozTDJ/xLzG8rxt2m9p
x61Tnm55CoPfPQoIhWIHtZRaDcHq94+HukYHW0Ou0mHJy5WrgN+X2+rlaTeV5JPxbKlkvYuO5FHP
+m3Ow5d3sDxsyLa29y4o+6U2hop62vYe9oSkLz/zZAGVmmsWZlTLsB/CsKfnja3B/2S/sm5U+jBq
wROusY72YvWBqg9VIJ2yaSGaZC9DZSc+BbJV4VqEyCxlVueWxvN6DsHjIG2GmHCriCbzC1ct5ovd
0KHDM1z3KS3ejDaj/hEH9ToFfchnGr5J2fHzqIDWGHLBaCK6ZGBz2j7kPMMdMXT35KOsK0qICu9y
nJp3DGJ/Ymr+fw79N3OoIY3/fRK9i+LyX+G+fz7g73Bf/W9Acz1dN0BTCng64h+zpivh/joGt9oW
yhZaI/+YNaX4G8Q7w2bSdGz+smAG/XPWRG6GsgsllS0cJtX/y6wp/wofAqolXANoNX16ASj0LwSz
YNCgxhaWRTMm8x1XAo3yRsZ99hx5Hlpfi607cb/cXjzgh9fXmSdThPXuW+25BTQcFsHdEAabBl9L
HU6wP7jdM1mFp25/ycqctuEwIg9xnHlPtCMG+ua+Ena5qno2QGLIDfwM6EbMvCbDJPIOc3IuOwMP
CZBI9ubvaapHG6dw3VX7VJS7bKK4nwsEcDPmBdEC7Pg3c/N/c0gMnWPOUTGWKfovHD1Puaz0BxKs
Zs0hbcMAuRRm2jmr4mlHxXhnL3KeiMBqnDImETPR3pjTDw0Qq59Q720mPmlXeelaeQWfJjyhAmVv
z7bUSEt76y5mu9Cz3ybHrg7/+3sXfH1/WVgAbrJcgVnMJonVluZfFhbgBsDEqLg+QEN5y+vAXFdm
fp/Tq1qh1y937KHvCqJ16O6AgGd8qx1yq2TjvpaJBmOkCc3VGCLbGYYM8GNpbOxh2it4IwgnBRkq
cNHaeF7l9VdfVY5vGlq9ooG3LsNoXLVWdjQz5lvKpTthzPexqBHpas1PbqXtqgqQa2RxRtj1eKQu
/Irz7TYdJDvR0X0z+vDZqTqJ7UYc9BmxUm8fRJrER9u9hGQ3EZiukIp46fN8yvpg3mu9ccg1Unnw
acKMaDekT9IDpHGJ9oNVifwilJ5imd1/T9D4a1euMWDOqAHvXE00G2zZhFPbvbeyu19GFLETY5nF
vgdXURa2RKXk+0zar/Uwcr+2Zg9DndjWXqq6s9e9oX13KtVWkdMh9cLf67DXWus9Cp4OPc6KEv2p
HjhbUF7iX9Idlmb2E6BCNFxjTsGWJ9HKsMZLJO9lXnwj6iIZfeh3TgJfwJvEZzo9Aetnnhvlpxsd
BCgQiNPdJbbco9QBj84NMkKcM8cUuEGYJe+YrDZ4XsCfNMssSCN8WUvdUiM0t3pksqCcjR3CyM+Z
mgkpRhA35hmKdt+8sc/juxzAd9QKM0ldImqUVJKb6Jh7JJDnXQH6ILExP5F3dWcEqqZcj8F9kTDU
6j7VHl0TJGfWGGh3XHxYwqCvPt5AwP4KqF5Y0TyjhpTQv4pPzc4Jfu8GxydgodjO5XwfugU0h2p6
z/tnlPU1qL/ipZrkB0DuLyfDWyvVm+OOLhSG4lebxPdGhNKOnehdk6JajVX/atfV+2ytNUl/u3MA
Xs3avAldKjIyOOJ3owGkyzfEPpuxNG5rnRJlifIknoJilTYsuSpQPU4lcs4f2hSEbE70ISfEdgRu
RzRIu/5ugukUGd0pKptdh0/MHYl+S5tvx4Dy2t8oL39uUUtsQn381IS1qRXODTPZzES1ly4RweWM
khmJBDr8euVOzkdEHju6WQToqL5X4ENZ8chXN3WesjS+kdp8ShDSbCLMU36UsG8oJKLVfLrr4/Ih
sdvP0mjf0fHsSOQDMNqH0MXUB10Xs2CrU1IVYDmyhyVFOd7DvL04whxqPU6B962EoeFkX63r/iYc
8qMh0LyQ5id6sSUijgHdQQvZjt4l7i06LuONAL+QBvjaaiKzmvp5xN5R9yGCX+s7sPgAhfyU09CQ
pJX6QRE8uEl1m3haiRIEv6RmLbSSDXZMmi4GfaMwsKkr5P0uD8VPwZW3cqORYrDMnlU6bUGCopO0
nYBrKMbiMJfkZCHpiGmxA2gqH5wu24oUtuKMuoFRY4K4lJl3ZWFDJ0OZASFyctxLPKb3VBjPtHv3
sMN8UeE7mSwFrD2jWul5cArb88QKiqUWzj+zJLIkUIdkWQ5nwZdh5SdUwI8wYKhuTeNzldmGP4Nq
YJuiX/543bSb/cAut10fEmWRfGYpDQ+ub5SdVMO4lJo8PqCj2piJvhETegIZvvc1xve5HykihbSG
AuqFmomhV1yCStwvNySe85YO1J9H78voSF6yM5paDYzzgCqK6364owmd7AikxYESuQ3q/m0+4OkK
2FOQzlEFu5Jm3yb2sF7UiiKXpkNjrOxdaQQ0MOyGfVdk1RDEoid84WKfxOpggMRdR52NWVGEWyGH
O4xAsKrFq2mBomoyP3Wcs+2UrxAzj2lsvaHVplI8y9q3P5Hpxn4dE50Ws3otvGZTKHrlSeTi7wYL
XylXrrAlPLUNPQdLoA+a5uQwUDBYO0xva6tkR1GZL2Yc7QFAoY8qjGFrSvMuq5qXIBovtgPqPiyc
F7FIetOWfCoAfZ4yf5mLKrDDTVLwSxPEpB7lPble3DShmaqkdyo8lznQRckemR/oyVZzlUEjwJQb
eTDgNKkNdMdL+phzStmQfa89979HU93bMVECYf6FAkS/GZtk2Me2fQIVytQej0BszL7aGpN1hxHS
pgqbg0hTT6MGTTzUJ8YX5p5J8JlT8Z3X9Dlx6/tO2lOVN633lNainwTGZ0VAWBPRLAlgaSJ0RRLF
XsmUwL8D/ZbGYYmXxNKoYE/aWgGg87xJ3lZGuhsm9zGxRl9znbfcnbyVIhXE/0iq+HPK540iKPXT
YiGSYMJtNAP9qARSVcVdsUkb54y/F/UNfaa66uzL7PIBdTO0117FyDKk+yjumotEHhjp3WLVDgb2
+2Z3h0CVzg2Cx1u7AFACo/vX7OpPyBqoayAoWi0nvIbzCrfeqlcQf3R64P5glz8oQKkVE32wmsx2
k08EcArv0IU1X09nInixnrBhh6c+ODhj1q+a3LkgzebLlsOvOcZIUhsEOk/Gc9S0xU7SIGdwqdfK
cZ4Gmxk0dG+Mrj+P+grxzY1dskMLNN4t41Ywd58ZmPudxSlxuwV+fUsN/3WmoMVYnON8xcTayUcM
8L4DYeN9OXRdkBDlzPcxWNZbWKtfs8ZFnEf624BqCrsA0inpvNInfMwdzECqE5u2FG9OY1QILONV
J7NffdETrcdqu4tpoI5effQy7TKo/gNJ4byepYmLqXi2C4QPPfTIVV2XLzBV/MHMzpFdH9RkP9Do
vEuqBjQX2KLJQZM9PgWLXMGSKDIDUkYFpVketZpD6/n66Zge1xKFGRX87LC8rEnco5F6j25i/9Cl
WHr3DpS4+J7Ox85GazWkcu8GZ3uq7zSv4Y3LwQe85QDNXXWNG29Hz8suqv+a+5zEh1S1O6hDAH3N
jV0NyOzbAQ3f5BxglUD4HHK64KReLHiyyaA2UT0P3fSOjIOAKeANo4a73cwIjTYsohWLIXbWFDNh
Rs3gHmMckprNyseDblvZ8JRdFMjQDrtj6Q0XkLLGBuYtqW2Fgb7BMG9EE8WbBhSKpfrqlMrsSXTg
TBKDHQyApW+3S8RxyEf24zMq4jiHOKhYK2hYiSLpPiVphO9xhpvVKSLgUv0RuDJZSHRDrGQHtovL
XwwH1iUKXpj3EyO93hSzHq7dhAOfDkN8mgwM9WkLVZvrsFjnQXMekaY9FAWpjiKM7+s81Xapp2lY
Nqk79rlqgb6DPm8PY9hirMlaLOu0qyqXMITRIJdap0WXo6M41I52zCSiqKnXZnj0qOlhO0J/IU0t
clIoJlmH3DoCZmpou9bi8tDqvGdII9QpC6A6d1g38VlOce6XLfARPJzVTb/80K8RZf/45/UGMYFy
sod4d70Rvu+w0ooC3Mo/H2BesmYeWRkRe/rPp7j+Nulzv3V67VIrAuPLQfcgKOrM7eYuCmf7oKkl
8qiPsYxGS3axZoQTa2VOmOsPY3lD1ye6/rMajQvyPYpvCAtvxn5JfLr+muoB+4ugogsNVHUJui2I
XFsX1lBtHAjmh8oQh7zB9Ulbsd7FIyI8p/Gw7FReeMP08ehQ+FLJf7J3XstxK1mXfiJ0wJvb8qyi
KVqJdYMQKTEBJBIeCfP086HO6dEZ9T/RMfdzIQZFsjyQ2Ln3Wt+a4hfXIwDxevfL3Vy/uz6EsEIe
7Xrf+UJhItti3LQxC5MwZI3x3AcUYymTzwvfU9qK4EYz8qsVPqEqs4qbqDGJXYxIKM+x0t8j6GXH
5HjV3kFLCxkAKHfbJA8NjZ+HMUysHXFQAetAC0+2qi1gQS0emljk23Gwm00lIgJ34/l5GLkojAA8
nwIhcvQw8N6oYKjm8lrTNJ68jeuTNWchZHv0bCs90ke1NsIlyXkKSMIKFG2mhVmuysm4K2PiupJ0
wFkrM1LKEmTSurxQj+D6ElF6mybNGzCakSoR9WBO5g8K0Duzc+azgVLUChUxkPMU7Qyr8nbS4vFb
bxS3SIvf6S98zqhXb5SiSkXJSx70LscUegOQFuO2UblPiZUdo6kns8Kb01sfZjI2ei4VYPapAhMv
v8xckMIMQl1e6eZUL+usG2qyP0TzqFy3OdlWE2yhOz67lj3ewcGk/Y9Wbdf1hYUyfVonfiMerDFl
r15AHEAsfdPqOHvsIiz8glOGUqP40N3tLI3oWLpcwFpDFSemZAxha9G+iomWY2JEVJeBwUKBVfV7
EIjHMsbBZMuM8MdUCzBvxZeDofZmaKu1xfDrJhpi/P56eEfvMSKIDOY7DhEkc3ZXsBkX4uAjFNOk
puDdBhSgaYF72dPUgZBjy/2dLgzbvSqaHlwfQZmESC978eHRg76pSvcjH4MEayxThZHO9qbq0uy+
i7v03sCEu2JuTAy47R+nuZ5eoEZYG1kQMImx7cljgvMijLYA/0evvLQhtBCFcR4XvlEoq1nDJ6Ri
LbLQhrPKF22SXz14DFYjS4Id7uzXNPDPshrUIe3HuxYZ2zmK4vshs6DtOV17EuMAITLHv46Hbp6D
c7gpij57aiwnuk0XQcUitGVr8jRNS6e28azjULnfUx8zqalo9g6egz54xJhIULG9LSKuqmb9PV7s
F1zEnJvWy6KbXJdbVzXVfUXSCzQC4UKfwEPqOWfmKMxjWiSgxLgR0tjaaP1fLFQZ1Oj+nV8mAsUw
6gMBemgPy+uYukCHEhX/7LSsnqyRbMpCozBK8MLODFeJPZ/fdTPKQ9rtmfSUNz0oSUeb5Qmo9hav
yc4wnVeV6mOSeM5NMIztLkiKb/FsyaeggP4aN+1poO0LuwRKYMABoWeHeBslToKuTICRSo5gkuPh
3hvpl4T++JhOVrQrvRn8tCvR+87s4y2vIiKjtZ0VHnfjFLsMzInW6RuIZaLvf2UQKB76MXyP1aIC
oJIZ52ZfDVPz2HDkJrVQ6MrLzdzPzo2VtLtKJz1CT/wQ1BI4AZr04hB1jtRTEIACd1IV4jGbqvvY
URoFNTLakjlAQqauUxinKpx4dY7Ktu78Nps5FrFMFQBz8iPdUlovyKRpKKxEScKeO8j+tCohbj4S
VnFOKWlQY4XuuMfwgRCoh9+ajFhd8Sw+UE9nu7IpwpsY66nsowfTrNCHFbmxFcF0H0tgPE3uKg4b
O9ojK/DvPX9glWmKaW+a8dGFovxKUvr3TlvmXfOtboz0pYfFK+lynAExYT6hYFQmTsxF/TXjgdgW
ZM3WTEgkPCQKorKhyB7ww2GT2I5erIh4CH8Kpab9PPT1aYRGFXjzzobjvaFXuoPlRGvNd18xgHUH
7Wm2R3TgxjyLDpWJNq3pittGvjbwOvAZii3Khfg4RQgKq5MqyQIkMOJkl635SM8SxQgH54q4QASr
UR1Fx2D5cv0uTW8rcgyOBtwztkbLt2MD9hl6OoZS4yg0I9BJK7wlFZRMk16S0YwRokZjCYEkLxEp
SWUc84ScHsOatq1p2FAUFOuCGRFZKiecGFZfOovrgW/hMZGU6Nb5UdUwJQczfrDznASZcIKlRl1C
fzHbDaOcj27EBr5TGSMVD99S0hIkHaBmYYex+ML50fXL1GKv62l1EE/KpNNNbfxEgQ045PqtLNEe
mtBhTOWZRwR/5vH6ne2NTFQ1wIK//t9NeYriPFcbiTzu6DYgJ67fgfVeQAsuCZ3+KHCDUq5df9Gn
yJvLMcPAvhQu9WLKtzM/2pglHMrrz+Jr6fL71z7X/i2UtAvLvL/2YKn/47bXO7h++X2DP/5rmpkC
XtcwV2wEe9DfN6kXtJ8oMMn/cWMrXAIkr3/417dWRcvWSxBb/L71P/7o+sMQshrUjTpH/L4UX3/c
5x//jUKrYgucNH/9XbJgQTobj+jvB/jjFtdf/PGz3/+1cLyqFG99tVSLLIRAWtwx38ZlinYbiwsD
+xIU2/XXNTzaoz1EvMiseUoBc9z4JUCW65cAe9KR5un49//D5TcwUmndxXm5rSa4oNhdFRwnDewC
TOhzXoQvfoR0xV6OAM6rz4iWD0yBqTRRYlnlkbEGvxALiCRuxnIX2vkz0KSjikcQDI6Ca0RkB00B
Bgu0AMjazVzzghTyptHDz0QB0SMayBfxXW9XxwJcMfoDABQIb4glCBxEXxxTKZnejadfXakQUMnq
OU2X5N3qIfLqDfqaM3kmP/xSkgGt5T2d2K+m37Q6Pddjj8+zT8H0+6huW/Eda6laMSpAWe2g2mOM
TMMH/1Bj/OhxHfszodTZXB2MevzEAkmmVTWOmwQMDkilkEfvpjunNL5iglG4xjwXg/sKDuUlqSeU
vHZ4vk4QCtJskIkNn87gkdLFzsi3q2+N+wsXKrnQoUbQrA+2utEmHSCzGRYfQffLLQDYOeMpSORJ
GWJvW+LCtBdiOuOK1lmTlXEKvIx8FSANgMo2HfUf4PPd2JfeWoji2ZDFaRij9eIKk+g3C899wFH/
BtfDSWim5/Wbnrwnr0RTVxL73aXGzzZ0UTm36YNdj8+hBT0dofTBclEgNFF5i1vlUBnNMad2kzKW
x6qLxUFF01NFzs+9jr+CcqIsqiW4uIENMhI0lMLOHcIsFKl+R92Jzh9fewMbBsbvYLEbiPLX0QkR
DgwI004NxdYaH0u0AZnKukzWBf59vF8Z5T/Bwk9d/TrJafiy2ZoySJOhc5mMYVeP8Y3Vx6TTDYdI
R3cdpJkV8BDK83szzF5ci+CYoIyeg3GTTXe1566x/tzVoXfw02kTdRc9IOsqB+MTNsGt1Jbcl8J9
q8C32dm3MU7QJsS9sw+r7GT0TLSjgfwimghPoW1DYvKrj9IhcD1qoy2Se7F3Mgc/eO+ku6H2vR1H
z7Aa7BpjSYwEO2aYtIy81tj/3JXCcoe9A1CBg/NKhiFxw8CJEFGwkfFLMI61+tkYw7iebY2U/uAA
L6eIxhSnZBuv5ow3sBpAQkcTe0F26scQJef0hL+DHJ05/Bn0+YMbQBq24UHj01McjPGj3cTogAop
1rQU0cD50zbw4te0DPaF2b6xKbthLwFnUvPZuSYsHuF65xSy3KYavYwzfT6VSf6rTHcykc9lHn2F
g1lvdVkdI4kL0Zkxc8eRfWlNbA1uCzhdgpB26aiu7RxSW+AvaSEuODH69/a3Mm9oSiog0C3hTRuv
9fuVOdYV0OpSHiALY2BkL+n2IVqf+jQEvG+RkOiBCBYd0YJ6dE1n3oKqMIgsKC54VOXOXs61ylds
Wo6VZ90v/+JsQkVM6brkPG9lx/XV8JoXDnhWGj/h0Go6jXsc5SpRf+s6p8sAoVKtSrDIbjNiikLx
sF6yRcsEM7nKMf4MiEu62ceCY4t7xaiAqxnk1NgUt86wmlBtb8zJsLe54MqdD6S0de8t7Z5TC6N9
N4cINM2xGTflIsKe4VLjffwOpWyGNtl4a6epn+M8KJBq5g+ynWk3Gd/VGDCgGjiv/ICGnX+xSzRI
BHAsRE/N/MtT9+xWmGrFz9qdLq0XfTb0Q/g0rEu4F81oL1rXVTaPvzrmkI2UT2lUbgmiCdexL16X
gTTTrnoFHrfbh36+b4aaBAJVw0+V1yzycFzHMSW9JZGPBh5s+GnIbpwwSTeFUi5m4+Xld0EKDpRK
vXE8OnnBPq9x1cPp7NBA+zwgmM4WwTzY8mGr/frTrhOw3PYktrV50zJIa3LYjBhsmfm5XzpkN1x7
J3yTD7gE6RAuZ2TRE31Xio3dp/66iEEhRcannWS3Mi8/m6WfbusM5xOtwtNdGIm1h6IXmRaSoMA/
RNBzbmISK2rOoIa2s2FZbzqldQNc4j0ev0ZjqtboY5FbNfeDxXjXoPUtOehMWqem/yVpGeyqitEB
HRnk8cUh8ebiwM6pWSs2M0TSh6CMZ1CjO5ceLBJn7z21mBpn8pMwoXxLviYdwQzmdySGx7kJPyVr
aGV4r4G0TmrmbLAt+8HAHLDtLfdH1+Jo4fxuQHLxnPA+IRh1sNkU/kMmFyhD0UarcOzQYC/7JB8L
DhVEVl8/CveFwRq5A1ED64/sg72ITQJyI+Mp5LTE59BZ605jrSniaD86kdx0xiE3fjX5Iv4STHZ6
zxi5iOKGVmP9JvOHvIxmgNyDvWrE2nEqxDx9Pa5GmOiyvzfNot7inoCW3N9F5sTCRx78Gl0SNNNc
HK4D//+vyvlvqhxisckh+79LW+9+NFP+o/j5fyhz/rrRv/Ws3r9MNwhMjBOuaTo0ov+3MieI/oVk
x3Mij5n8X0rXf6duR/8Ci7KIXcn9XqSuyHn+LcwJ/rWkuCLY8QKX6ZTp/L8Ic6z/SFUzSf41TRSy
ZhSx7ftDmFOYfdaoRM6Haqb+6TVG/N5tjxOroZzwTZYjohlAeN76ikLUI5tBRo3hKqy5xk7+TzKt
buFMQP8Msv8ikbF4lX9qbQMnCOE18DJD1/9DZNLlUdKhLZ+WbsnRBnm2crRF1nM3PEwds1oaLDi3
gr3LSNdSMFMqn23yPz7P/0lD+z9IaJEc247rej79OvsPwW/ntaauvWQ8TF1NF1pPSCSrgYFuxZuC
I6eiv6OEcw9t7NdHhs1z65EdszK+mZKnmDOycqlrS/o5MBpcHGepwlGVX/LuQr8xXuMxxkyVhPn6
vz1x7z+fusXMeom0DG2OtP+I6uyJTddT0OGQQv0Q9d80i9TWdpxDHgu1zkZQJaFKqY8zcyNMsghN
pgH+/J6avMrOyM/DiG3h+l7PUhOYkKGM9aHS8ngH6eE2cwb1SvfiZUQhgUAT3pOO33mTnANhpqeg
4GFIcKOxScR4pfFrjISnC5ORn+ptojzqMD2kpKGv5oMVNNRwI0or08mQJJYZiONcUs9WTzYyNTIm
LbnzZ3eDfGXYTkvfM6Lj7JiMapaE9ULejbCuY1PhTYhJZbA0plrsRGsY73ojaJS5ffUshHE2RlHB
duRvcoXdzS7aLejykCgi+yAbXjx0QQgLeXUJ6Pp2I/uiQCsQxhjMu5lsBC8CjUmCFlb55Z1c/roB
OuVn5ypSAX/Tp/vMoEkoK0qOFpXI2pLiVAXO1jKYQiStH26d/DuN3vSQJLhE8thFU2qLr0iUDKcV
TYY+9JI98pcLbt7vZYiXqV4O8NhGT5CnhbkyIixbUVZdBgjCKyVPaL0+cxMphZOFEqa5oL5lOjwQ
hJa4NEprQAobkFrrkVn52of4SLLsG1C5moAw40BNzVlVOrcMLcAnz6i2/SRikkpvhondvmBeTSFK
7dleLCJXkvCBq+8yJJj2MNeo22mf4PsBQdEJcAGV/QtjL9puI+Z+sdVPCBj+OksXmqKBi4scgHPN
6UBb6qV2wa6EwfCt9bML3LD7CtykEclLg7LNgc21psv6crV+1gnQtwCz1pIDAJ/rwFiHc7IRp0H7
u5TRItUQOw5PXq6/URYfkx6G3ei5z1PNZx7RY+5nLtotjbqtJFtHJwzuBbTsVTG0r67ZDhvQDG8G
ku/aj/MdQ9SDdIsS5l+xxmg774KK07qek6+gErdjlr8ifUS35QGQ6uGPEqILnqShrA+j7Wxj+Qm6
B1zdEM+hkq0b0jVX0ErvY4sDEQcpWzmfyZaLAycvzBvCsNhOl6CkNOCG6ysQaYDcu5jwJGH8FBFH
Ki1qTkw253L53GfwIkCLD24z3DrZwABAoTCwavCHfHSl9CmIi71VsSw1BnmLA2FVMcZbIwluCrgE
aEqaHTWFiUWsOrc1ZW0QhJvIi+8IvOAdDhHUu7JGA7wcGDoQBKtQ4QRCMeBsSlr5wwweYCKt2LSL
9ZjohzmNUFWO/L3Y9jT+93bgVShHQsAfNFL1nL9lnuXRaXE+qMmYpk4TgBFVvjZ0slg5fgn6x9sK
rxi8sOGtmDzmlYYHd3uGm2mW1TYjnXBVOhy9aVQMsFHVa6eGRUDGDVUxHRrofpu6jfhIQ5ha12Uc
H8Dih7DlznRjMlxA2BEUCM0ExsiKjzlIxFJvs4rXEQW6EdsPwkC4Hn72HlmMuRveNjW9FTTXizLI
i/q3fjHNMhtapJd8NlXP8VFG+WUCgI5IYl86GXxGe9GkcJIMKWrNXPAAiY+g0KqsO9NCTKi4RBBe
YG9Dzp1+qvCFg7LbZA9M9Lp11nH5dSWn9vUT6TsW5mFIttAVfnlj8tSMrBETNFlktnjHcrTo6YE2
GkypheNfIEwkb4fdQs69J4PcKxVDrOEzKu3s6+pMCzqf47jjTalKNh5BsxnL13lIfrqwJ+aBHqNT
V9vrA1Gl8DrHo9dDf6852Pe5mb61YU0eAJeX62HCtcFmEiieZjSdZAhwaugWo1j0IxsSvLri+/UQ
YfsFvsIUX20J2wGiKhZxsQstPKFB+pSwuV4FVQE9oJG7wZJftskFqGq5ePTZiOaD1s5aW/mD52GU
16mH7hLwxbh8gI4PS67ZyDIirVbjtbVHRAm0aZZrhaGmTWfZn8IxzdWcJmq9HPvkP7IQuHnJa+AN
DZHgrOaup/3gfmtzfAMdzZLrgRlPXLxTIb9IzjFR1xXbiaTFXTm3H+R4V3Bmm02t++frUeRELCuu
mH84iXxomnAbEAgCt5qPs14O8FZihnRnxRQfF2oP7ovWxQQ1fSbxtOHYZiOraFSWFzuPclqjctdo
/73goyMvyyNcbTnPGzi7ykd/hx4VZE/Ic+B3lQIOLOrPIgki/Am0wK20jY+A8UPFUjznbGki3lOj
W+5Is0Uq0jd/eeSprCSRiQ/KKS4Vl9WVjidsDPGLNvlUPPr0hNc6eklkYRoGlIxFnvM90vWuyxFj
CsF1JwPvYUHqphWGKzHLfroxf6Or+rXlvY1DB7lOL6tt7fHfzgaxzaXPT0jhdOUC8G9RXkbB5nrF
tlwWuz5KfmXMiFq4rphwU6y3ytkRs/iqefUbHarLtQ4wRo770eQyyWeCTA/VhiygOi5EvwAztjN+
62pk4JlcNtit/JJV/165wVl5gHHK7nYiSyqzWF3mTH4V44tdloxM6vgCZZ01MaiW0vlWlyMhcC7n
feQjMUQ52FcsZPasbgqToS9Vy2Z5zxxT/CCU43B9IUa1lTUIgNzgKsT2F88oe9VyzXC4X/99WvCe
pjZqWlabhf3A9fRagliIFDU9qOsIsmo5LLoQCHjlR4gOHkhm2fu2A2GB01wM9cJEfCOOduSEJvjj
3iETK62YzLhYCtYByoK1juqDC+YSgAUNG5Qcq4VSRjcJ9I68a5z7qTZ+sinRnJ2cKqR2yj158ydE
bpyD7vhN5AwOq2VZtRIusbLi3WnK6hIJVrva4Yb2PfxPKNbJzHrGe9H2ptxUKmbxsWL0F0iaBBpu
yiqeQjYek5H0kOspa4OGF5lXE0DEuWwI7swNpp8iJHHEd1lIO7YiTOuwwcNy+4WBgJZtPx5IWWCY
GS+lLlJbxi22lY9b4Rpv5ZB/BSGXVi/i+ClTA5Jg9MV+Y+dVqNgaLsFTYX/vmkMw0bIyGa+3SQu7
zWyYri11/Oi2O9XlLxV0850z8SKLUhySfrppbVZlwwv8jTQRaU4Q9BXvp0xYQPWUCo418VD6yIRt
xQFTtOqz7fsnu4a3UKec5k7A+5p537CXoy2Y7+3+vV0W9gz9UBqWwRoh3bTvhzfZ0xOs9Vecc+og
iESYPgI4D1mT0A4/dBR6IEuTr3B5fKUB+zHN9c2BuDZfnfsmv2RZca4MJvdpvbbj6KHMrtfREn5X
Yh4C/BOuLy95DwenKLkOGU0H9TsBZVma9lb1LlGMJNO6o7kTFsdqu3Rw25ISUZYLTobVR7uLgmGD
yHHrz/UPNTO8HcO7YFlUr/VcOarztQxK7fccT/H6uhhnVvhyrUGui3jWcnG1MvMxdvCp9dKi7pHN
xcYXsnyUfd++0n/hCoebZeUwa6lUeh6LFjkiuxp7r4ORDMhXBza9mCkzIsHVWS0BbXErP6+1b+AT
RBtjNYBKeIKFicAXjyItU7IIwjT/MiuO+6Xgzlv5HrG9YUJCCekzzU379Cu15IUsENZLXz2SXgpY
s12X7hE54hni+q7saZdix2IdyGixjrJzkfTIy7ws/7OUB1GDbuF6RLWBjW8MrHc4IGwtGn1IWu8i
FRdSd/Kf80g+FhnvtU7zCywZNIANTaJl726toWe89Gn0MhYOa2Tnn7rJu1yvjjMJmmzg+ns42Mea
EpwNRdptMu/suvklJRMMDff8kwJlgzSdEkfFL1jzKAZ57eOQ3EYCbchSN0QKQZtoOanK7IsqkW0I
1z3PldgseUHWcgmICMWj80ERUN82kAXGpfgXqffDLn7Rr2MlLv1Tkdtnua8M+et67KMgT/dpjDLm
+hfMTUknitd6cdQVffvM1P3u6tKp5EzRkn5f6gXPjV5wCiDJTqmHHZ9x+PLehMN8Ryj7uEKx8FF2
F1lzwbx+zHPyiKsdLx1N4R2Y7DPqqoPh5mR+svbUfXGxW54rM/B96lTBvqWVu6vaTzNGWZpaLNbZ
17JF2tBTYUF7HmZWu+txvFyHa9c9oL798hR9b1JyznoIbwfrcTLpiocZJdJk978oNS+u7/f4M52d
8vKvztFkEmhoCs2yzx0ScDe4pvBCtsfUGJ8gK7s3Q3cLjiW9qyp5YjhOIYhFtvZn42AY9buTeq+d
Gf5IougekcsZhCZVg9UCXfPznwX0n33Gkbt7kCZLTK1f0tkn24Ux094F/Mhpby67lLS0zTUZ4/Ow
sfFbjnNENz9ADkNL3I9oXl6LyqUHcDVGlXDZ1gv657rphOPiqySizKMgZCD8Jr34OyOtW9QTGmI7
pYXtx68+F8hVFND0bCUXyRlbBKZ+HKWkUJaLxLaCWNlXJGObMVAroDZEGQrnoWA6okkxQOoIgUR6
codQvay7faw5a3oR70ZNACb5VLdcrJGqU4m1xLDaYiADspk52T1sYcDcJ96Z6Qc8HvAaHOdBgLVM
Z8HK9CFch6p75mQsj16EBLALqsVFkTNCKksiwkxw9QuJPMDSGpIiFKFqWJwXzXE4F3nCNFcrpk/E
P9/7y5D295eKwvNoFiNJMoM9W6tK0Gi+hjEASVq7KgBvnBbk8Nb61Vke+vok6KULYmeW215/2MfI
5crASrf2iG4y1+kDvgh/Z069PmoKsWPgdd1KkFRKytCE76JfNIPXL6ZF9jRZA4ffP/rrT8JrIiMx
DH//Ib4MbmjaKTvgBWxcj/+8m+utf//x7zu7hiBe0yKuP7v+9/rd75+R7ffvp3T94e+/+f2Hf/zs
j3sleZJOFZ2av18eOCXuUXsZscm/H+f69NoA4EzXYai6/uL6BbHJMcmmkq6hgfDpeueyi1z1zzcl
+llG6XgDRGs6WjhAEsc3JNntygUp2jhMDRtCLo6OHmJsUaFTHK//F4H/2FeIGGNLFccobu39kBPi
jWL3aCYXfAjdjvdyOMa9QNrQQnQmQsE/9oELMtsPO//I8/aQvfDD65e6zpONIzIDxoxjHOmCYbtB
XrRt23EBo2bh8fody2lwTCuT6WQHq9dqzx3Kwh2huPbRaCobmQtf4kk/2iDVyGxih9k29aek9K1i
Nhw3gnFnO/bsvgJFDBdeSWuZFQ1mtue85QWSH0nADFKY2C8OZaQPceIQdV5IuU7dqsBD7r7mhh/9
ZDKRTaBjGuDLIgvbtUCFYNmV2no+tnk3S+90yVb+JvJAOYcm4aU1IbBTjCPZjo2K7LSV2yX3Xksa
acIkhms0cqo+xLFARqWaW3ad2kMvrR8rXQbY5op7I0S4XDQRmTpM3tJXYQryaDoDCH/PlHkIUUeR
7XtwQmM3GUuc/aKUBS+SA3luY3mu8DyAIkRy3emZLQ3IfVsKkpu8OSSfVTzAu3t0enGeIZtDKusP
c28/E9IkT0OeCi50uFUdJ/xlT+5nWASQXRA/LSr0n1GLCKStu89a7fXI0GmsIVYa6G9BMp+9rL9v
K4sqWI23IpnYrvgsvMzhN1XvhjeMCe6KbsASiyepcIZxM/Q/c2vST23bOlsHuBO7uwCOAE/Z54AI
oTaVsYXo3hvgS2UIsOBBPoyKyDIOoICeWXBQTQrorrLkQSHj7HwcLB4qY3o7QbHBnP80Kt+naJHu
yfSacAUDOmV2zUg9acmzGsDHdNKmFpi+2wlog0I7ePqoQNMQuemMP3c9CBwIo5rutTKsQ5BN7Wao
Aa0unCQg1jyeeK9rHW3dVp+iqINPBmDnBg/CpgX5b9K9JQ9YXyy3ienAaBCTz3ZKG3qgPsbCaNG3
HW6rzgnJngnNlVXUh8oJcYb6bDIxgv7kGbBfsZi7Sac6eVJsCu2zG0HdRysjCUl53LtmcpSRGRIy
3HQ8jWyrUnlD5mP3kkV2eS/n4FZ3mwLCN1Ew5Q/6cbDG3XCrzc67iWoGmLqLYeZVn2wNDyCYLi6X
RsLewxc45ybIcLmkktNDxOR1BFm3pZ2a7BJhnRIzDO81vWsOIFDejVnzFqY7G0GL5yPeG0p357UE
0/Uek2YvF8wD3QdziHdFCxrAaoGMMRh+Ixn0TBvh1Y9JC3NYLPykPpd+dKes4CWOaYk0IeIkK31o
jQHtbWt+sHGlpeIDlTDKb0B6kzVwvnPVjvSyrAEEeQWsKtUhoR31Rz5kB/zKsMuR5mFf8O9B5pNd
MADm6JpFl0OQs3Y+aA19JHN2py3nZOQ+B0Nx79+7SdbvGsGcxFpg3qLah218C76YdSYdV8VoPLaK
hJG+oiHbCg7bmKaNdV+MhIt1Pu0q4WNLK0wcQNTlh6YOvmEdyVHjhLulO1f4cwtRq/6lIujCy6Zj
tkm4KegiKPxocZQikZhRH8+xf26cqjnUvbOb7OSlq9RdlGGNmPql9xhZD4PWd1M29Egdx72TymZN
45sTNccZmIU3YSu2c0yQUD/gBunhp7UwnPDRtDeJ1+4xbZi3RZ4ld/Yw3ZA+jVJKyfNACAhrp9Vv
Sz9pTo+Odr1nkI3kSPh6Fyfx2cQ4TQWT59tu8t8813sdFz4du5ey1VuDALTOHt6mKTpTyW0i7aPk
8jxAaiFGkvZHPN+hGXiBk75nqXtJwevreaGcxN8ChnsogOxvnabfW3uHzneOkS6Pysb9oo0I0R6b
01JI5F/1cwXFpmIUFE+YNcodCTRMONgjKmZ9CVQPu9Iv4Hs2s403KmaLI7mIhd74mLfJp+Miw43L
+0kxM+iRYuBprAFa1BYuPgugZZjv0fLQc+0/M/zY4FdKcrBUdNvX3oe7yKkNOoy01pmUGBsc4UzJ
QJ/ad1VZvXS+dYFI/dAv5Xvb3cRafURMCL3lkCaKY3erQyO57chCMNp4g1qdq7S67SrSetv3xSw7
BsY5rZoHyAd3SS1fJoNlIyrLu0xvXG1/JDZlsF03h8K03gZhPyKu2QnAZJ6zgAd8rwZzSVneJun9
2NYnmQnmAP3B1RBKeM9VUx7S2f5ODMbZysWtTdiq7V8JOzTa59JGz9+B21KPgZnfNoJaDVQZmguR
yXo1WwjYyGVqmefDy8yDJ4c910pzXmKrXKXJuM2a5g0590nRjwAu/LZ8NMtdpcFwqFnZiOdi8b7L
wu+AJ9fs2IFjNfo9Dv1P+Ocv7caNkDqMY/Ca83H0Y/U+cQ4N87wNrVcvTj7QCx2ikIz33GPilWAr
yYMbQahmZahjZKGnloQq+e5wRw8e+aRFQADMk7G7McbLOOkSygIeu7DeykRs3FH8oJ/yhKJeYH8V
JtlldDzdGMFfrsU+maMnQzGhYFnq9nles1U9zYiyNgNv/JSzsqXBYxuqH8UsiJE8hzR1EEHeeFl9
MTIyCJzE+NGyknVZKZkyKQIUrUVnNOV3juHtm7tuxFeHlG/VZCY27hqyijf9oif2jVJlU1fVZ5Oe
QnKY1viZ2KBb4c1U4ihw1WlU6kAgLX3R9oR/Pd75lgQXK8NHQggviG0SdtjDoW9cZ1vA3l/nVnB2
yVNc92wlaYqq2zggTtF0gVjTXoNjdiSrCmLxqcvCYFvk99TVYoN9Z954aXypx/pXNZIZ0C0wOQuO
ELLeWhneaZzMQ1Yttu0CHZkPwb8Lx49W1h9+y1W/cDkITYjTXFO3QXWrrJFwbuZpybRJyuB2bIev
RFdqXwDfbT07XsUFQhbpiffB4FgbZovBKuXBGA3bwdDAYEIPVHCPCZk8Epy82EiMIHt1JvZHtbL3
pMyyvUgAGxsjWyrV5G/u4AQn36JznBlPdLgffcNx1lnOhd4f6dHaxIbj2MbZbT1NFElL50Vu0D/Q
UGY7mATrkrTfQ2aQzT1Kd8/q92lZ8ZsnUBZ1lX7vC4Ki6C+NaNn6S8kANRkXZ/65LOd3c8QM2RVc
06tJ37qD2nsGV2x0mUZZftM2x8iQqW99RONUOsgJCUJOCQnnVr13Z08Ox/zQv09JsuuXmJugrPF6
I3xYF6nxivqe9ySvXw093fkpMVZmtwHFgJdvbhp0U/0ps739QMKWmmyM6/RNAlNUjPDIyk7YQ4OG
/QKUkq82HrMuLPrJSw3me1DhKw5Q4MAf7kx9Ta3nY2leTYq9MHLVxwzx7xC7B9eu3nX/YHVr2Bwf
9SLS5t+ELoJ6fd0PSyDQsPM9/YyWu7uisawOV8luoVwtnC3lgWlC42aC8lputkC17L9/l0ILdSnv
m5w2OlSFPlREx7J+8xALLet/sXcey3Vr2Zb9lYpsF17Ab6CRHR5vSJGiFTsIShThvcfX11hQZrys
mxH5ovrVuHFlqGOBvddea84xBbQlxKy6Mg5D9NEMIHT/8U/J0WM1QiwiP+Izu5ry9ekE5fVP+JYw
u2bV72YejkpefmtaxdaKn5flXh43REhl8n8hdeFGP/SRp24CA5yHvKoJZBQmiw3WU69ETEhjjt6Z
D17KYEOqwE1V/NoCP7X+Wv6O/yrwVIg3DxaKwvXPKVINMFaY1AAf/ByPDaArC9CV/J+g2COnCuQ4
hwYds4+qzOffr38FLkt+LbcjEWrYb/zbBqyWVQIsJNP6G+vQxqBjN3T6l7ywQohcFY+QgOiqkNRb
ILs6/gWRGoSGbgaAXhVgL206VGC+5Cfk+SocwxEYMHmtDhL53QIgzAIUJk9eAQ6r5A0wuLYAijFL
nsCLycPJ65Kn1eTtgEVZ3zuPUUOG4rQl/zoCWtYwyTZQzMlfN0DN5OORtycf4T/fqs+rMvEfC4Wr
hnIlxCyhZZWTvWP9hjsmQts/8K1ZEf7Cr+VnSub9uvtT59hC9uZZSFiCxpIfF/CWMLuExSXQLaxm
5HtRtOOljtRe/ijkrwXlJT+CZQz7DycUOFu2kf2Sh9LR0ucGr4am+9w0P8eyuJeHlJ/xy7ts+SY/
0TKVK8rf0d0/X1TIH8orCEvnJE/FU9yOQ8JKveyS1lifTh7OHXHTlsToAahI0PsuxzFCI9snO7co
r3nzppcMsbwCfqRJYxF/xLkj52WLGRRsWEO+kMmkI7TiL0WxbXFXJSNi0UVzMQyFxN/F2Xy/DvDJ
x/xiu33SENPS9RPWR/4UJiZJtbl+7JmYmyj+IjfRuZboResFl6IXdbdJEEwH5Ahfld8ep4lp9gKY
nFgGmGijUx+dBghKnZAh/IGHeGSzMR84LfwU+DEDd/VtlUHYNRfqkN+xSdIsk6GIXT/ZJUEgZq7a
bdPigY5tLHjFcozMPDpZiODLoXgKMNEA6TA4N43EmrbZuS2HB/kv92tzhzOWZijlYYtoaOX1DntD
tUyw2ETg4ERfOrCJfax+aSQcbhpnfu0AJjOpoUUNbCM9krO2cyzkBlajnq0l+WEVCm5M3WwyDgxj
xA5Rvc9O95iG1EOLQ5PdhTu8tZAHw0jlGKef1ISbcpYNqxEYLDHGAv6n9vRC4ADS7vZsuulaiYFB
2zY5mA2ZVxL2xqedMzBp8DIBYjrOmh0f8XxHG3qsXN40hed8vofCgxOECO4wo7B1ZWSmdygo2iL9
ZTdxuytDTo/myOsvfpdeybDWyn6gn9jpWkfFxHD/NDYG2D8GSGasYxwKdkS+vRaVURBfncKbrfBE
WPZ+MRi0dF5fbuxefwQAwpTMzN6DsmcIWRceTIGaey6Ij7XFWWcdTlI7HwtF76CIaHSb6PqAB1iH
JQBj7Gdswz5NlXmcD5YL4sGchoteZfapavRLI/EZ8wiDapRhpmOSJyUt/OyUl7zMVXlVIhWD5DGi
/wOgR8wdKRT0sg0ZQ+NBILO2fAwDitT1QvcUPPe+gJAIrmxnT0G/zznJ4PiND0XL0K/Iq5YKi7lz
L5d8pSmX87iT7J366s64FGeNb7UnqGkks4V5CLnWzjzeEhG7ZazifNPV2S+1lyWYfsFlMkCOJPv1
qesJ/YWbaqB3TGDkgx0WJzJu0X/VG+QMiEgmq7z75Cgo50qFjpGbFZmbyMGK4jZZ4nFLis8lj7ku
Rt19ySav2VQjjdM+c/YD8AtkAqS+lDM8H/6lSpyNo1NRoQh7skSZMbJGE77cTZqxKhkOhVM/5QWt
5mhU2o05k2ZjmxApSI7t+W7jVycoPdwb/qM7Ncu+MKLiME6/qDglgHg2QUaUcC7AW0zmm24wnIjG
jAQapivzRBxPPxb3VlT+Yt4d3aC88XdQ3899UN/3bXQlkOTLy259n9IITbu9mTW6znIvBD3XtpZP
z2hdAHO4rAFG6qLu5hBh6B2wgZMR0iecItRbAPSJKWbO/GecKgPFVSWF7Yi5S6Y27RK/u6N1a1Dv
Y/+GLDNSHkHnTpCQnXLaNpEfEWUv02PbxePNPXlJsvjcewmRK+V1HRo0GXM5yo93iNsMf0W5IL/T
7fLeWZzvOQpChj0MbriB+8q863rrhRTV26TQDjojx3Qorwjfd2wHe10wUhR16T5QTARKWAtduU+D
+0nvaeB6pBAu6OIKi6pMnmRkEl0ExmtWle9t5jymETogUXmxdVA9MiwjqIXuEDdw7nKZZV62D3L9
t8zPVmHOMrAO86Q4b9FN0CuGwR8wp+WMZkfp1ouvnD3oIsk5dwrpv1mDd6mT9N008nur4logIZUU
4ghWLENts0/UPhsV9/OEWbXXt46AQLvF768trupJn16jECaTtIGcASUPdJ2G7BA0MohQnoyFHlHB
O2wmImz7yEphViMyd0OElcTUfyIQI30FQIA4ag4aFiTsNmgi3GY8jj1OEfyU/jXXvH3lmFc7Hb4v
jL5pHXKBuANvAnIAk/hAktsIgAa83+680nqsWr8+M2QDa9pPhDuh9CgTJzv5rv3NKp33xDV/VX37
U0+YIVsLNUChkyE18BUA+oVCvTFw7axjxjqPJM+2QVQ3jFs0Pd0mTBsAocR/wcpgzNQ3nB6ws+wV
M6mc4VwTti/p5B8Sh0+uUcy0VfeFcfzpj3hqbD+K6ksbH+LyVNj9Jc1EFysjvyx2bxfTOOsi6yTC
BPEzIbodfLlNVA0IatoG0UhYvMvEzpUh+0TM9m6e4y8ZCrpe9dKa42MK2b2T88Ywc/XSCI43ceU+
cN18LxoNLJZN4SpQwR6VSFX6b824vI0TCxA0Ed69H7EIk5O0HbLk8J91wRaC87+oqg3XcDmYwJrw
BMfI3//6+B4XYfv3vxn/uzG50dDAdseVY0+UmwxFmfx6XlJg9nEeie3gC25pI9rkJSTEZKzahaTn
Q8Kl+EcaqEtQy8TGLlqlOuZqKJvyXhMlowopiwJfYUvnd04wyeWevfOZQNkI3YMZde4tDFjZTc5J
1nN+GxhH+jLAq0kU5wD6fQn53P7zG3f+XU7+521byjF47758MP/yxpFxlXmVkOXGMe1IEPjdtBi3
vkI8qrE1Yy2/TauvkvivrWk4zk3tGaQ/GaK5KBNuCE5yqAIoV0r0d7PIfCKUADsmS18UIR811hoq
Zv+nV0uairfH0cG4WHZRGmxELGgX4sStkxnlj0MTcCMgQYah+yVlUyTXaSpSZMwh2T+09iJwKIQF
E9TzPVXWj7FhxZYVLndNjkTRcPL0Oj6m0aX6XccL7I7M/h8+NOuvoEdfN1zeqGm5JE4x3P3Lh+YB
hFaDZrVHLbYQwJF+sTCjBB/FWiaz3Kl5BKOJykFUP6s8gqnLqcRcpMnWwoHlimEQpo2jPRPveBcS
WrmKY5aR0mtZWDyUO5cc47JL2gGfGVwumkiPHmiT/vijZrOt58FkjrtwRBJxQzjGxyVtHrphYlON
TsB5woimtNyB//maUf9+zVhAw21cGB5Kxn+zIIR9nZp+HLakmbXmHkiPFgChVBHbBI5S5lsD/jcR
0+tmQk/Qiy+rSE+TCJc4FxG4qMmDOfjmVCT+1mrH4ndcXJa6fDhB/sg4y1EwTPX8gLXnQBY9Bwk7
f589PpnC95/EIw7GinYLGgjWH6AK+ciMyAe5L4Wrk+BdJQHjK6t0zEMjCCVVnqfQQ0mVTCg8sumo
dIJplnnVISWjXZ8x+J1cr0ZbKHubHRn+wYntUylCLC8EymJkjIEs2kcxR/CD36D+TN/1AO1ROD+n
SBMW1QLEkN2VcRXGLSet0ZPzjZuJDwYahmtvn2qUWNv//I2Yuvr3BUxBhsdMo4N7d5X+F1uI08Os
y2YiFJMyZ4WkWD10XjJtTRvNTjHeuYtr3XQdMKKi7s+uW2N5G6Iv9mS4nvqN2YXPs1x8wJGQCtfF
JfLzW88JXcg//CMtLl5xHtJcYH71Z1FqjZONh7Id6mSnGeaHPi6fKg7f0Z7txzZ+Mv3sy0tZOHLt
kT4LG2pDNKuoytKG2GcyzW8Tu39f8qrazXXA9+H+qEXHaeM732kDzKhoznZknDxLZqnk4ozffDXt
uqW7aDV29XQwt15TOCBgRsx6yF3T1MqPDWOSiIe+Dvl0Dvyh4U8K4xSMBDrk9beWXh1JihlxghQI
Ek4JHwjsFfflSLsxI9iHpQ3zRvkuGnxVuzQ7WfBEGbbK2awOBbpjfYogtiECcdX0uE32lcH+6zzW
JsemClyVVOvfmxRyVqM96EP4VeTZjZZYN7CxPteCMoQ972pMMBsAfVAwuXpFuNUo52kJmquci8Mq
flNJc/LL4JmV8l2Oppyirc0svaEo695G33kLyMtOnR5J70Cs0eI3B9qQ13qh4vI1aoQFmF64lD9E
GETFT1QwYfJoGL/sYXqo8/xi6pHLIRENfYypmszQz7kIX8hBO65K1S76KMP+p2bKYxHmufGxqxdY
IpwcmGgpoTEpVwqcTsg+fbnTUk6icQ04w1VPqYaCV1RdUnG24F1EDJJtEJVfvSw6eaEDVe+Pvq2X
c0cxcNPpOZBThvHHGA0pPOcnFdHqEAGdHTF2SnW6hwUv12xzyWsy0d7b1VNvoOevW9IC5ShMJbtr
EUYSJGc9eEH5tgZJqYUn17v6Ja7Nt/UGh2VKhlMxPUTJgAKgCjHA1OZ9lQhAueGM39J4CJnoxV7z
6oXjvYM9kyOBP984Y3JwOJN7WkMpl7PkGz7HIkPp36e6/F7F5f0svomOUXLH8dhv2fz1IBu3sR3A
+xFOp2FsGgsi8Hrs7jQaJ4NBK2ChvDdE/lhq/MNkOgGBuvbhB51+TVsvW6BihtGwezAzyizvUrko
/JPOii8NH7K9kNUXFhCKAA/WHka2FJbchck4cM/SuPTI0xzQoOOYxoDlxxNBgeOxNKHoegr23rgM
wV4nqH3JQa8T6Mp+ovvOAYv9vcPZ8qSlsDCrgJwjzxuvICR/OulsPqZQ16x0uGoRXrAFE0unnr2o
ZjlqYN6qjo5TjN5Tj2A2gx2mvUVsSdzF9r6IWnMzmtZAbLfvAULaMlrPDm5HNObkEqxeEihLl7Tj
pGozuOtE2INIsziq1tmtwiCJbp/jm4RvAvoLec2oys5WWtX7VCvOC6SqbYPDGr7ccmvSNT9EAxxh
qyAOrpvN8+Ivt1FhpzssMPdab4A+skl+z5f0sNhk1VjJWzXXNZt3HQI+ar8mkz91NHoMpWlYZyRp
1lmp9h+/YmxopEF+1kz9YTFcc498DaiMZW4j13py/XI5+90LtmeX/hJSlHGunZwKnl92DIN60pPL
KJ3QK9baxVTNBcnDdKyDRbvEKlHnZvlaf9PKn6y/wlHHELSxkdkWM4wfD080ZK7bBfH60baVfwn6
JTl4hfUa1356ncIJBhsJk76RwyVjpHIJ2/K25/xzLMflLlQqOWZJZuAcIWwmzur8Ao5G25SALja0
EZ1LNJj3iOicw/oq11dhKaI/Cqv9KgM0LEFZNIgfYkYq3gw/iGPophwt55B7wwG+XAQJiqzkrk6v
xFz7Gyfm6fSSeG9d746gQbmpGB7uLAMdb4tC8OLlL3WPvM50wlOqGvdSSRESGCV6uqmdDpjNHuyw
646j4x2UQUslpe5k0DK9+Im+X0AzTKb5aY1Jukt6s7nYdddcpsj4VSNO3+dT2V+iinBVFDLhvoRf
kE6DcVJ2wTCHLuFlNG21SULGhqzFj0HovRAxHGOy05GzBJiOcncD26ygl55cxvnB6ea7ouV2Acx1
b2ocLeiYoB/U2uRIhlux4AuPzwsvoF/CgsZQYBwQOQ2H1sjOYT93Bz13OSXX9dKeHU21dDKsm2Fh
iLJJZuO+QOF0RmCfnJIyQHuMc4EeoZF2Z46FKSaTs8dKzcaTqO36GCFSXmBD1rQxFclXWRzdxYKY
N8WjwmEsJhmKYVxrnFcFcNriRCnLDmUW6M4Gfjf21ui4WrjKrqMDnA5foYteB8HadV21CvFmIK/+
zCL32c5JwJXqIh/mcsuc7DCajPPCrn0bQtSOHuM+lNzZuzezTC2YynXxMzgljfbE7ujy7FZpdDZN
8SHCUDU75X5s0p9zGF5WeXZhwk5XFNKM6xpuRkxro6vdoY/ar69yFUxLi2gJ8vsp2iJqJP/FuDPI
SOMmbTcLweVF3D6tdVIzs32MYX6IEuRWGTb2jQYyQsTO0PzbjVMsD7J9rhpyzC+o+hvWft6F5Lh+
X8n6OeihUaTBOrJzyvTmaanzd9HDivrctVCgY2xilAi2EEtAjAkyKBdABHTNx3DesutTSrv0kasR
aU6ZXduA6rLDhGilzOEqoipAOyX0FW/6nufpkD6npKMQ41lztOJPVpPMElb6zfuq7R8iTu4q3quM
HkGejgejH5+WLh5ORZ6mpFZHtzAcSpJ79qtnaxUITw02gkZy5QZ09jslaVIIKb8syFk3mOfwk1mc
b+tp8W5iF1pZh/M1EVzo4pvwROu7RvefQmdhVmnec7rFG+KOTw7K3TyLv5Y6415lBNVrT+lEx8F1
8Q408/vgoVDpwH6Yc31fK/tYzC5GE+e4HqCVqI37Vn1DLfFtzFtrP7SouDrVnLK1myZ+QF8jKrO5
XwMG8xAab+fSXQV+CppuyazHTBqa8FFwJiT0Y/Tav4xRT9FiXR0T3RQn/aHF+cL/45Fe5ayK4IZB
6CbR63RfB3TRzOlsBVbKQAYXVRj8HqKRuliuiCWy6EVSRt4kZnVHEQ1+VJxqQF+AYA7Zq/K7QxI3
b1jTTiHzFXzF6QgWa8RJxItuT3mPXMWeqJ6KkLoImtDW6uHBZ3n+3mravs201/UJQidA0MP6YBVT
d5M47ZOYdmzWB1bb+lVqz7V/EMCO7WoHjAX1eVs3jymja0wy1L7EYe6ShGN9pJVX4uQr0kbV92y2
7mqtu40VKmiiO9MtsKUnPYwR1TK/JZWOAlOvMM4kd47p0h/npelkG45OFm3C6VU36OmYio+jG/l6
QgduUTPzgwbd5w15bYTMi55/FBNYXso35P4GMlNC6oj9aydW1FisSIFu8dJs5nTrEVHjIXwV3UIR
/tTC2xLPOd3qZ90KvipBZ6B+PZTYd7aTKqnJx+V+LHitwQw72CM3YGMP5beMeSurD1YXgFexFv40
Cj5DqVLZsHcuSPZlrN+P5ez/0PP8yzAxC8h92xnRg+vlBNJVvwEWnQxpgOR0fvH16qd0htJL59SS
1zhR/1aA1LaJv3S8RB/lUMHpIwf+fl6a6pRbJnIx19Y5aBxHjVvHD2xnC6tkGw0W5sa+tg9OhFrX
mpKvtSPioXQINVA3ikbg1mbovv6xFpHaNBiPXup9eJN/Rw9qJ/VSNBACNXgEfUqrarUOleE74CYc
kn1KQgagUzmw/1nLQr7osUze/Sn98MLodwHsmG50hZO6L7aBCmBhG/s54iSPSJzlsMU3QWjvBGAJ
s9ahKnsOOOK5azUkjUOt9mJakfO4HEmcmeM1NRlPAja+Rj8zl+RTr/76xPqAW4dhUBwe6/moiti1
ibDFPENSjxp80n+4lFYHhiEXFRCx58JEmoSdem3ArX1rU6pm1WJK6UbcNwAV0JWGWH4p/HLpM9tj
kW4sbtSURuSxnwxs9mn0ZwCw+nN0fI6wOWn5qwEprZw6bNPbxO0e4m/jkvUplf0AwhXv84Pr3/VL
d8hLEzgO2pNT3JJL1LoeU5w4O8dzVLC1PPe2y5fhXBI7PBm2CXinVdk+cV3OYwj/Melqd8Pifu+q
Itg44irTOnKzW+vXLKtsyhl07JpAoIDI0Fc/mVtxExVHe9pXEZJWPXbVzra2Zse3uDpidWIAt3nh
77DTTiS7bIyCg34+ctpbX4KdsOKOQf3DjnT86dzc2mR/a6eC3ZUVCbigxNzi2lc0aPWW4oDYkF0d
zPfGbCDAwHXRL+StWJUOshtMV4hZ47waRMfwaDs9R6Nui9VTK76tA871kGtCfqksde21lDk73fcm
L39YnbYPy+WuHblRV9dtoJhXOjDW9tZPIOZPvgbpqbMxqK3A4EQf8S26n/BBrX2Xq2tVIKCdFY38
aoY7WgY/bTLSgSOaOH2D44rpmHttvjXtlyx09E0+gnFaOz5kouL5a73iSm/6rHy8BxNLaAMSrEw1
9J8q5aaDAJVl90mMSsijairFYrh6llfnCZEnJ1a0J9+uf6wjt3lmr/O6+QfYzGuiLw9DvsAI8qg4
Wj8VlQIBZ37yY21brS3nMOp/whD+NqHbHkv11NXTi50VOxLnn8ZguG1K5+DJ+bWnVYFqDM+WcB2C
UCt3ubi8ZNzs1phlefHreVLT4TWQNpTcRGVKyycuEZwDb2/Z79adD4D5fdszPWaauRcH4np3pda8
t+v24hUm0qX02Q55K2VSn/weDV1AApeUd3XH8rzecrlMZNahhgyK+uGnco2SDrhekxz0ktmc3SW5
1kpIUNE/i577UtOivWB1mWlAO5DOsafQuuo+sg/Zkr00/KklJVJlPuU/I2kDhDeSKFc8Uf2iXQPN
eVwnvet3iNSCWX1C07lhmN9UzalXzCZa9cSgiZ1FaqRSZ2XqPexy6K9P00QShgzjNV37PdjDWxeM
D7TDGDikIcg80gW4PSoaGOvVoDVxtVvvi7WHoDFgYeTDA9KfPMy6+i41M6LNdLtOLtYBVud8BF73
uHqJfKzNN8CpgWYl7XbyCLPDgPMSTRqShiDaF9TD9B55rTZNQ4mBJWhedBQpLag6g2ihRwHuAT4c
GolgDKSpOi3XUC7IqufsLLV0b8FT4Ax60pri3gcjh+qwuBoZi29LzRSHGooH1N4UQoDhZMfzkHxi
5c7upR6zymmbg64RvyBsCOl9SaVlUHqun3IS2a8jdac30fBZLV7Gs1pcIpBTnblkq7GLpfCaOfoG
/WW2wy+Z9cUR+pSlvqsGoO3yWI5MdZeKSWrS1E8c/EGaYomeNHX2+OY3q7E4l3WcVZ+23SFrQWlJ
D2hCdbL2m6fQQHDKTEKmLujP3I1OtccEt9oneA/rsVv2MsJEasbMy+NryZt77M1vLYfbpfafsT4w
uKCXgaLevE2z6G29h2rDGPeKNInAUOUOEO7O63CYCKNGLHHuVHL5e+H9aqT1xIAvm5LSPjOaFLiY
/APeEsoMuTO9IXuncQQKePhDN+gZaBvztIP9+D6Rf8OH8bKOOJYcKEHlPs7Rc/8b9L4Lj469J1B3
+HLeC47UQPf55luGvHWRfVmqeI/z8T72Z+yWobHOv21F2i/a49U/qXlUt2bFzpm3xRUiLbJ/lRb7
ajoA4c1Lm3ODXKwzGfebTrpTUrYwI4u3c9vtV1eh1HOxoBCsHPureBRX2Yhj5fvMTmgZ1wy1kU/h
1tSOlio3Lq6gXREHtI0Trlq5sRj7nJ3JfjBD5mW6No97G7MzEOmjFZZfq2AAiT0z06LbjlbYbd8b
oOsoyiEOLz0FSui+44U5ykfGSvem+/NejjOxeGvtNr+PFNWxDL9l1UsqsvkSTqkpfMibcco+pQc5
9tSQq4Ob/eMlFJxhVXJdewCOHR2vj9TpFa3fHp8oyTKnUXhm61uIhom2d7Hc1CVRBE70uE4wCrk2
Jy94WrkWKTZr9kjUv114LGECpKCDN6ljvvszx6WM+yomqgDdzfJ90hic1SYf9woM4hhSmfhVw1Zz
EQPjabFxm3OEAGRv1N/nzK058XL46/lafJKnpt5hgIaRmMtiLVZwQt0XUPUKL/qST1SeLbIaTmTi
6GhNRiLSk85tE7T3QviJk14huG8Wh0Twtc2vczA1tkWTf/ZZfCuV05JSolHb7rMkxlVccO0wVnnR
DdowAR7R3BhHAoFe6x4DrqLR4Uoh4Zi2Ab9juaxrRiu+9CRB0JTinyQ43LrAcN3TFt/xcjnoMUz/
Y4unspl6xdHZo5drQFhqXNqk5bTMG6qNFEsFp10gukK+oE3EeEccDnnT/dYZeGhgTDbmwEKSfyEd
pbkbqFNv+PRTOIHZYrh1ugHKukQ5gvZCjTH8cpPkIJf7uiaSdcbT9cl+nYe4Oq7/TDFSogRby0w9
8pDyO7+8EgtEn18TO4o2nleAy3e0zVhr5B3RA1+RBV7s7DlH3a2oAkNM8dFMl7d0MEvl1JDr/RNZ
CgMHbV4Aj7m1a5bwKrWXrZiHVuFyN41pQPJ2g4pPPc91CyTbe16bCWsfQ2tnCH+D+bjCMZpsRm2b
tqg98QMNKcuo50ecoS0FDrJ8sOAlzgubjWt64b59Wmy27jTFmZWTD9tXX7MNACnVsJ7WjvMYMQEn
Om45TpIsXxRs7Lo/GHtImb1gXnJV3oKrhUHizh/e+Ht1qQd1irwE0vVCDurO45DqVPE1wqnreQNb
wYKvy4dTSrx7/NVxIrpRS7XJBm4iUrCuU8Q6ZAU12zXYRnIeIqNnjlZsZfquK7qPg2x1Y/XSsSRL
ZyUv6ccY1bHmZKR8RH+Ih7/WA3S3tI+W1b8M42RvTL6fFGToYSWhBYxLNKa2Y29tpxHYJn3Vm3bk
gKHc9Hdalac50ykBSe+2lUh9pVGPuuwH2RwfZsQSwXRu2IyLzlqHZMtUiDM0TDpxvbMrhFxj5l7i
QJ+R1NkPuSg+snG4qxtzYV4TE++DBqtZ0MHlIp4CAa8XDnclzdkdoVukubn2TbbQfavpkm51HxKv
SC461+Pk6YRXlyJlA1AcndLyW1HYos3B9UI4QgGhizpJX3LSB3FjOA0UoEbxeFNCeI5RIOxK3d0q
HopctHRzyPG0DViU7Cx7mxzrD+DIGD6Srt30kL03qnmHycpejSR3Izu5zMRW8k7sMgCpHR6UsKYv
zdZ3awOFr7qmKnld4SpxWt9q5fAo+2aNBp3GfX+BUIWNXI7wCdMhZXCbt2H2q+xf1yV0Xc+K5D12
ORRYFVpK+zXz40MQ0x9wB2ihU9PcKmave47571rk7Iy8eojq34PXf1Q1c3Uv4TsjasXhtIZSb1IY
MK302toiTmKhWVEhFOPVDTQ/+q/vcrorQp/Ij5GIXevRKlyaPOGhXq7mEAkeoKVfg355b1f+RdOC
Q26kP1coR66xwuXSmsZDcNOI6CMMvCe/owILLCowj+Vcul8KKMCq6RiX6Dx68RuKQ5p7083a5qwY
9WzwEx78QcXHFQy1Kr3IMrFC9oFVOCDDv1SIq16Y/kbyRGUUEMRj1+nvFSzkuOwofmlt2YFf+8T+
nbTZswCMZNvUywSTRtl8emV7i4jycx3XofY7zG31unjUQVB3Ktguwm2gyymaoaFDbdky2Y3k5oPQ
/YRF87QOgA3FxI4GzQ0R5PewAL8FyP12mDJYakM0713wKMenaaK8h06NPlXsZoMSghXVYS4Sv97O
b93UJ4e00H6vzWHTFTvxNNCe6okEAW9Wkl60NVqU8EUDi5jDAeKREJ0M8zlMRf1+QPy2WS9SBqMD
1FV3k7dGKYP4732EelY+fS5uRFwMIHNChWkTXkWrhHvhuNZ+69mt1O7iPNgtHjPNzJUIJ8T2adkg
fESYbQFoQqIbHyY7PXSJ+2qYLMmoTX9GIqmNjGbntyYjUuoQq/G+A4AlpGKoXjuD6FXGOxvf7e7Q
miGEF5SYnNImQSLh9yMnO/4hPd8hz8wdTayFTG2Ns+VTa6O5Xo83nZDG1jFq35ufDukX2975zJwJ
R6HgJORkI93RmB2waOExWJPClsiRLeOvldhnRQoCcfuUDN43so9uo3JBKmBxPrOd+gytk2W0UGQP
Ju9JjjTNxFcjVfQqgEtbKi21xD/qb0nDgYK4QDBfUgF0/Tft6JI5sQsmD0qI0T6s/K50YbuOvT26
eY8TIKlmrJFkmiINb0sind0h0PbFjHHaZGS1qXqMm6ZkdCZfS6k+SS79EKKVnBkZfDzjaTnWWX0v
TJEydq4LTQ+ayNSMk8301H8EW/qGixAfJis5yx3ryn2+6E8r+zCTl+9r10nX9F2d4iFuhUYHSSQ/
BBYy3fZCE/Nj7bIYEytH1C4cRJvnkj4/xtMYGWBsbeUjJJEOTm4yfPdEzANCG2i6QgTDUYswmJdM
X6fqq4RSDp7rnbsIXU/OYGvviR7F2aJ6IQjjF4mp6ER5T1613OaVd1YV47rF/ZWPNTYZJLp6/jUL
LU7Zn2Y8PcjXYzluuoeSTw6eDANcrkO+DY0mEzObWlEf8p3a9XcsfGzojPHkr01KtAmXxk0tlZV8
zGtFLO309Xw9KW76lVYkPz1Dh0MtTsm8ngA78Ao4j9PLLAuF7OB4jtIO8l4/JYgkiMLqZ018m3S2
yfZ2cs7DnBre8SX/cFoWXq1xKbjh1PBJLFJqe9K+h3X5zZ3wq4nKc+lRXDe1933dSQZUPuCOdEp5
5vtJRSXCJfrDBViYL/nZDkKYbSxR/W1a9D9krVn3fidY7iyERzt0ova8FxRbjxyHjmH8FcDBkCDL
i1HBNoyL6q0rH2fLeVoJUlL0utbynhX+BQee4AcJB1jC8LW709voR6VZn9WDvU/t0tk2FV+oVBXr
ZqN5uEHneY8k0gukVJXuhXnXAku4sYfhlBTjCZvUNyT6L+1IGB/u+qdi/B7lTJKxRDzVpmkxSExY
utL3tb7VClsjp+wmbp3nsqnHP904w6AZ4Dg4G83Q+qOC/P9E4/+BaGw5JOz9i+Jq+9F9/K/fRRcz
kf3If//9by9xE8ZF/PGvRON//KP/JhqbtsvjmI7tASgWAen4u+3+/jfNs/7LVQoCPrHiDnpBiYX+
b6Sx7Ti2oaPbcl3T0BEa/hNp7P4Xj2Z5KL0AHpum6/6/II3N9Vn+L4UrynURt/KYvAxd9/4CNfYG
YP9QL4xjt9R0q/GW2mmR7NTV6WKGFiHsAr8vDqqmW7eoSzcSzTcYBxd7HPW+FXTn1f09GjNyTXVX
4oU0zGk8kqxCiFzVpMchJXqY2vicV9pz28Q70vCeF6Nvbpy+hwoU3WQWc7Nen7eZO6B5mb5LimbY
e+dabx9d83nxWngQRR7iMrzNDLffqegu/VqW5rUKprdAVfreEq/gHE7vY3sfvzBxNZgcXZYYDYcy
q/ekDX9OMYJZwe2Elfs9Nt2r11JJe6QhDtpp/orbZmsrN9iHeFRo2qhhPiqP8V5qqvOoh+UmNIFY
CeS8LJSJqce2jp5QYxyGrzTnJmTd8CcWG52Fq2JMNdVC0MO8bEnh+1JkE+EKcL/VjQ+FDWjAdu7r
j2RCsjSkpGrpL5n/aTl0QuPhFmXz80TO1g2u8+6cteSl8PV9j4Oh2YeWWZ+JRODNOFKNWTe6M+Uk
KVbhruxDAqI71h0yAjBP6MUM4yTFmKzBBtpO/tm1Fby2prDfEm0M90uCWXQBv5XGvH7TokXTcNk/
B1H9xnLW02K+MJj5gp5fXavYvWRQh445dcXZRDfklHZ8b/akhzpgEy6DwyzciIZwX/jh0ZrD+BvO
z88K8MGBoGQwVHHgvyAINl5IPT9VTAXMWseFMebGcR6DBHUN1YGdusbRSx6sVJmMZQjb8CL72zAj
BYauRZ5I0wOG8Qk0i4h2RnF7s1iwjqviuZr5pPxQTMGcE/k+wsuAW9PgZATFdfKMU/N/WDqzpsaR
dYv+IkVoTunVluUZYwMFxYsCqqo1Tymlpl9/lzj3hTh1qpsGW85hf3uvPWn8e0Oxr/FeJjMcldj4
VJGqGWLm46nszF/OShXiqg9LapL+cXIPoGTrrQc/i6BvTLSs+OeM/itJq/0Y1/SpamAcImwHZj7u
dBiXG2nvMuTuE2wPZrjWvmJ8II1RnthtyXYlUEfQPdKlc4KSX2sD1OJRG4YV5vFAfVeJHRJLJ3gy
uz5OMy1xknPKgD6yrd3ypUEkDiEyfU+TOe4yE5iSr4YLgYR8Dwd9WDU17JqcnzbWyij6+SLhRQeL
xnZpVhVVU+jHARt5jaUMM0i/frGVxgAocw5YfihtLH6n0v9t6+SypaMBDYQi3v+hLGQf90jVmUSV
6zheIZ5OyAFSX3Ymx+cyzdT/HlmqFS8sLykvdP23EOW7LPUoXFu4VcsppaXQI6tpChojwjKrdeXn
C+LoMYXmv3e6uT115KxP+UajGZDm37WTl+YhFCcaOfPBmw7+2ni/vjBa2V6zUr7lGa51OSFN5Di9
Mhjdp6jK9FNUxiAnK4mcg0n5XOvdXXLZ2C+Z++S5mRv2ufPUto62d+m/1ZrsWbSEHOm7YeDCOKWP
4/E0WvV4Mu10V8DqPPa1H/YIc8fZVbeEmsgtep1J+g7nFAdYfVeMcic7rT4IpdFP3dktESupThy1
LVik+q1tR5q03BgsrkoO//s5U+cFvMkYDjWxm4ooz8aqh33UTtouGZMvL+kAofEPMYBsTrLM58MI
jXD5q+f+dDLXL9HClX185GPfb0fFaJMYSLX6gyDIPzWx4KWFnZfXWXnEwwrGSMwHY31QWg3yRBl1
M7YRClVGSS+yZiJgV19jibCrMBThKG82iqVgK6vuexZmGja1mDk4m6iPRnt3DFYaImpw8NNcnISV
0+JkkhUtPO8CIhVDZakt+/6I7EllMbyeJ8qxUELFcjaIkfLwht4kxWlp4ldJidy+8DGpRuMoWBFA
XY6zcWpJqrtJx5vh5H/NeYx3rsvMDLbFmv2Chde6eghB8vizEU3SvnZx1iBtVONlmvIXwqDRnkT9
nZucfJqAVj2k71NwLOHky5p1q+1+//wpBuATCguPmtW/j5VpXE2js58WJ6VDoqAqqTZy46BUzLkz
innVaU4PYp8kq5kbNo4n818/JCdYF/KeA7ezCbgMXr+gGtVPieTSQNcTXolRdkHU+tY7Ly32nLk/
z3ozXaqy35IY7a8qSa2wWosDpd80Dbsmh0g3MmJzY4/QFCgZDbzZhBazlrDk1LAdxBSB8KEzO9QL
LTp0Ft6zH/IVD34X+h2dId1Sx89x8m1Hi3OuW7sIZ9kYu2RSz5TPeCz5AHiSccbPymfqWk/xdxNl
HrerfDzk0B8cpxYnE3zbyU3Si8SyAXx1rINqyt+73tYvpPUcAFqVdal7pAa1dGjrnp3ChNLsHbXr
zMOZbpEpyn5hZCMHbjHLHZ1IAdAo2qBMCo+WvOTddcrqEivuH00a9TuqK7Fgzx6GyBpVfBr8/sWZ
A/DU3Q1cwy3hlsOYT3f3eY8kAigEg6EBJq4E72exi/Sr77DNvfOY2upogEtPR0M/jJzIWCdUfV48
g/CLRo+mUcXFVed7BT9/ATyMwWuj9ixKY0Lm+xnUy3PGROKlQiPaM/19KI1RaJpxlqSEp7o2kj+l
evbAK5mG0Wp7ii3cutavqM+jTyATI0pm3lylsR2GLH8ZrOVkCHtgmraAEZmM/uSJtP8iTVfoo3aC
e1LurK6I9sCV6L8qC7WfMMyHuswokrS1lHXIBYWI2CSE9pyNtX+3Rw+7/9DKM/dahgNbNXRM/wWZ
lXrmXV2U5Bhn+IfR619rT4EHKnPFY1V8acp/4Fspbzn4TOUMLbxAMTMtuCifQVvqRCZctukq+sEN
Egp7Q9qsbkQf0Hzym5qs+OjZQ4wNnX+INCkQgWj8rRamZQZFlJXZ+jtAttuKJFcVDYhtRYdM7144
nfYPSnCW0DU0StRKxH6/Kt/oCb0WSPVxnslLtHpG2IWWsy5fkkVSZoYl5wlqsk4c2ajPZme/OPqK
WCqldktogblqLkur94mbPX7mEEGLB2yeg7KTPW4n8DV5XK9RW/U2rDNqJbP6ZHSpeoNhRk0Bzb5b
KCfIwXzaZq9u30rjY1GGPMQjbw/iTZlIcTXwwW4Yt/F2mILWqQJF7pA5y0ufAm3s8xTVSK/N99Tc
e5ZyzzTYVUwWJudCtv+s+Sabr+qZK2TLNaoG7dRAHN0ORFpCRa6HDwY/gqUlDXCE1KK5N3EO0eRf
oMXaKxnYemt5vrBSOPMuceMvyWXklmY/gMfGOWQxE8vOGknQ1gT8UB68+zTIm5/N94GwwOuSEKZs
hcVtWhDiScKM5BS03TkLzSYTb9IyP1n6uKin/Vs69SHkHyaICU8cp7AS0jruGsA4xUW05Z8sqyHM
aYT9lkw5H3kIY+zTpNb2BlcT4EWnJ8xuYP5QJLWKUdbDn4lEs+CLnVZ3Gb3siRs6adPvOTfLvdaJ
FqRIbONwdXrcqQCIjRhzzpJbsJe6mTaRhm+XV110Zzj73ncJCmAsmjfdRDIuBzv565DhQZHz3uRC
rrrMt9ok5FuVGfQnTROrers0vztwMtBytfiMQgj8RrhmQEz/W5RyOMUzPG+C4lBSuvYNA5HXGMl3
NsqbU6N1zSz0dm26QTQ3RWCkao3suvQyFs2ymXouOpmrftHPpB8jq6IWwGng6C763mW1Y5mSJh63
brmm6l9XkpGZR8HhKWE773MOxIPL08HrimsCn2rJITmS73NkyIsdx1zllDaEg+ZaR6eEraz1M1be
hKZwn1FrDJyTC57wPujMPVPq69znGXCG5clLTo53k2HB2OeinZ5qP/viu0TnqnVp/xC18zX4sXmz
kqHbpdhi9tz7GM1OxkfP3bBd4kc8MWddhgqlqUxWox7ORfzaHB1je9f0Yn4uKtwAWtXFWx+6Q6Bj
2w8LhrZ7p+j/I3qevOQ5sxqLootKkjApLQ6HemQFPzXBy2JdPSPpw3I1ItEzRio+jaDuRneQQg6f
HO0/xpnZ0dWOihFOnCl/h59VHrq+Zgpm94RaiFVsy3i0Dx4BoCbqtKupzZeM7bNjsb+JDCx9tpKB
KhTYMzYDdEpe0VR3tSunr1ucJ9yMTARc6XVHNon2pKk6PVaO840f2Qi7zCX/7ze4S+JO7NNhZHys
yvo6Fe49Vf3r6Df5geOvt5vwTnILjmmDxcrUm7AFGqYtpWQI0S18Z9Fa/zmRUBAgdRn4dpXdWG44
bzRG9yCkAzUgSZh/Zr2/Y5XsoRpkdMhaAkpxTO2ExgkjcKP4aWLA90T9jA4lLvc7eSgRMTbA5Ukw
rLn/fhb3FGjeYZoqzJkD7DXhNhrmyLy4mMV1cVrAWAsWTgTT5AgN6WO2kn0pRfFWRfpNsweexTWu
ubTgDMih2xicEj+2jxnD9KAHNBzUI81cDrPkjZC6CX2/PmvxwEd9ZMsfy/ziL3ZyVvnCixwJnLi5
umuCBzMDYVCtYeim/7couz0PZs5PX7lfcFswXhEBCUTV6ycNw/hm9Eb/yIAYbBjoXPDK6p5PzW8D
fNm2aNKYU59lbozaLvZaFtMEN5PFKAv01jwDcBE5VuA1w3RwKCTCV4j3IBm8XVPXZmi4Xn+i7vBP
P/s0SM8YaLAynyMHqBZy3XgR0XjDvUDQcPHvNOkqWJ75q1Y+HEslL64Xp9fWNp51DU4KcM6HJnG6
MiQgMSg1+zqVw6XMOOgltrhgMvBviUMLXjWEfknF0tzbNjr/X73u5zP4TSZ5GTg2JMWTXr+MirRJ
PvBXkUmdiFvEx1Ir0qNnAituzfjMNMEN586KQNQBqhR4a6el+ezLjieI6IAUye8Bp6LM23BK0C1X
8pRBavPJrKFEWDoVbr6TS6i87LgiMhixTOV06Ge9xlen7pNALudGqR9iL913ttsxvBEAIiTQmso2
z0Pt9ecMBd2oDQ6IHvZk5vcUKZMHdgu/C/QhwSWsOykgmrIJe6s4dMLHLu1kn2zVDBxw5p5cMOF6
EqtjQjtxxi3waNjuG1NiuJKwKsCfVESKdDqRXZir22mqObm0RRFOvlVv8k4whsmTX6T1ONYUfJ5M
Xu+QLWDTfI95PN2nxSm3yzD8NabhNamVvYenfLDG1tnNqf2v1f1/TjERPDXKP4jw8pgsfeg3mXvl
MlwhrTOFbaVr/rLsIwlS/830q68cgsKBXBGHV/LroaeQVNyWJlEcGjbGnLMCFbLBZt58JUb3wivx
gadlPJJ/4SiY3AHP1B3bD1JC8ZH0T61Zze9YMJwjnzkrmFu7fJSWR0Awnlcc2WUY1C88FMXOsH22
g6S+OXzEGVyOjCilUe2W3vPuNViMzodwC0rzD1+CpcmxzDTiJcmsQIAYWpELOyEoNHSGsdtKMwkm
jku3NO3MwB7mNIyRnVyt2+fUvuIvQjakLOe3K0iagOaOdwlkrVhky6PS0pdp4OjJYAH2w8fcZQPX
d7Ki0qDNQkMSQmjrtlrVYKQPGcCNYYw7ZsNMktWN8ReJwhoAz9BvS8SVIIJvDFAbLANvE5YwujVo
Ovlql7LePUMgex9G0HdiqtkKyfccFExd3vL5CZKDTQBndp4pmxgA+bFRuorJBBUrZ1cX4L80jxOZ
MwWtbNLfJplyLlTFZ0ldpC0YvzLHSq6lbxGpEXQfdBNkhqXFZiolSkw3qe5m6OgvHr8Ws9jor5PX
xXaRLlZ+OaOkamV2HLL+XnmL9dytOLjWo2lhspA9oOqB0M34pd1U0wPIGB3HGgMeF48cZTJ0Ltib
0Wr+laSb8I+2oOK6AROpnzwTohgxIMie3Z/aDt1PnavvYtgRsxK73jO/isVnwhJfiwqM58yGrhxW
ZW+1xZhl/WTm0SUt9PqcedW+s1T56mDPsHQ3DZWyX9LRq/EdmmeZqt3gO691u0RBeZoYsrtt8hjW
L4lbfbaiL+9OyQPKrY9QP7iOqccJ57M3dsbN1wKhTl2G9ZzGkBl/d74d5vhq0jhb4sYnAoBPnSkh
NBRM2abrEz+R9FbWGk9Y3aTfJFq3jt++G8p+atX8NaXmp4zVXkb40yZZ3eRoqaBZWLH8PkiKwXrj
VR4kMsnNMZvfU0RZGwg56L33ZWXKiZUuV3nW1VmwToKdcxijAaGTwOgaoHSuOVobCA6oz7Hb/Wen
VM3XdbLzVppdsXLtKgB3E6C7HOCdAnyHbA10ZGXhQfEI+By/xeN8rYDlJSs1j26Nt6oALk0gO0G6
bSbiIgkfOfXbmqHuDc5VrIGReuXxFRZkvmFl9E3A+kaTg3Xc1O8O2shK83PA+rXg/eDEEatYiX8N
6D8zfU5WEmBTfPBMftpkHdEfmduBtPnd0466N8EI+uAE85UrmAMYbOCcwK8W25ENYHVyaR0sQqix
lJuCJ4Q1BB4VXqG7kgvzQqAY8bLiV73n2kOsjENnhHaI+IbBDv5hsZIQq5WJKEtzb6+UxNjL3qBr
Hc2iWGtxJi6ZtbYENi8kTTgUj3YaSCI0y1ry9tFd/VuhD25oP6WNeIDbPPLL9uXyH+mmSx4vkNnY
JwE7es2F/jhjpT3WK/dRrARI9Mtv5U3fgsAE3nAceistcgYbKVd+pEEd8AqKEytZskVNllP7zwU5
SXnBQkwUrlJdPKkMKmU82WfODCawSrFCK20HyB19tBgZieSuOeiVcAlY+LlemZfDSr+k7v7grTzM
BTBmBCBTrKRMTLBRaADPnBmHGCI/2P6pHYd8VyOzcJlOqa+Du9mR4W2aP7HgILekaSjboboa4uyP
y7delBo8pt4H5oN7cUy/Y3vsjrk3btHvnjN9hlHU4l9o04wELWuUJ6yLy19ZLqUEUVJDUWy6f1Hr
jLdFZiuf6g+JxuGDkwosf1FdnVQAWBx/Cc7chMXjBMGbk11t8dJKOpo3Y6PaT4iOC4E/kd/6Gcmh
1RYv9PjdwO3FpJ1RvGcy++sbh6UDO/a01CZ4BnstX/MoMLLNp5jY+KVi3qHh2KJC8+QOR9EqHCuW
lkEPoBLPVCe1rKzMVV1wLDydWpYGel/OLFRTFC4kDRn7G8PGGdRb4k+w5Zvu2RcC0cYsLj08MAjy
RA7qgZNZ0fMgMN5oXx2OtBM1Ctuh4jZb8+8QCjK2eQeuLk24fVY22alukb8zF1PpPA0UAjqLRd63
67ZT1PLKIXmBXZ/UQcsXEItlf/Us5+JXzZ3THQzYZ22J/MDUxnYP/m11sAAha30PWlrSHruEi+c0
VE+ARx/u1DMZWC1y3D2DqrPv7ghGsC5f9UVy2/YxpGJaIZI8etrOpEGQejHtGXKX0bHwmvj8lapv
y1g8Fr3HeTkCoc+eSlliOKfOk8yxl5y7LCEyF7vHblg+I1P/VmYz8uRzSeIe881yY/RRvdfIzG2s
7jseDRjdyTUd1Lqp0x8pYgdXUDeCN+vamCiIJUPfTegE4fnLihgIl17Ay+N84KnOD+3xPaHlMCiA
RA9kj4/WSOdLj5/nSKZ8Q1f4f1G6/Dfntn13iIvRQTJRRsJNMs3ZFFbVyoaHQuPZassiNBs4UnsV
7edEseTWWeKPxIlR3WmPaae7QZvdrjPNL1fGDsAy7bnKu2M/1dmp0I0+sFcsU9RaT77ZfPNElHgc
hqhprrYGkdjTjfxarUWIDJboFFj6t5FCGUDYS3+xioa2ET8Yew+2fNqSmavlr8zvH25bY+1tGcqV
PSFbx+KE7tKSW1D+gjL/CzM3EsDSgppIZzMcCMBdSL5DzhJvXQtpJ4/qfufqdXeQqXm2aBdgr6v2
luZ/+3U5fhQ6JvZhCC30gMPcViok+GQcYMUkLE1ddGiPuGG45oyhmYt3qy1fBZozmcBueh/xkUxr
gjFK91R90fkFpaZZkjdjIIiSGVp+kMQFwhRXwadBAZsL4/cmyvjAWHLDG0HuUSYHqmUGjpXXDMb5
rKHBLvBD0ODXiil5Weh0bwxOeD62yTKy1A4M35qfhpdkmA+NNZL7ofEKtZH9qKlOceSe5gTyPR4Y
iSUdLcHmv9SAsd42U/2PfJoief13pKMN/Ied0F5O9ZMxcfRvy5tqecX6GX+cyfxu5ljILOmgasqx
1/IVfVjA7kWNxvRGPXpT/5z54cKIvlecnePfEq/QSSv1+e724j50rFvt1Ia2dNjEXLUOQ0b5VBhi
681n8rvqDm4DqUqeItizocyPLqPXg115RyT1JXBHk8pzUBhkhuej0zVhkw1EYUf17suM5Ln5q+uG
mYo88Tos9Ru+qRc3E7u06Q5x7h7iciwpm9BpXBi0/DnjWHhydP8lbgb97Nnocok7PDksqzWlGzdm
X25zxf8M161nk9VFehQJAMTZ5CqNH6H6qPDjNAaLd955z1PZPnPUboMxsY6eRm5Cy/V8nwJ/2pZr
IY1lXkpUE+gpOln+mANwy77FRkNTa8PpAreU5YJz6Z0Z7rfsWc5LFYw6WrnTPHnVeBsXbt1srHMz
Eedv71jLOBfa7Yf6k5ag+6vF/XR8B9ahjtlYV8XLbDq8brjLbe7pMF+ARClkSK9GojBcxtjLLh/x
CrR0c5y8paw2ZUb0yJnNuzSIKlVpDCIrZ0pB27Gn8fZ0BzfyX3N7UlefEUMplR6OUYTuUDQnLydT
oCz2hMxPTp1g7J+1AYwgosuJ/RaTpGdTY83IrXMmOHrp82XRmIi2GQlSTnIBQ8hi3xssdYmzXjr8
XF7nsGRZv/f9uranybLXp/ZK7lkGxmyyOjEFYHzAGZ4HM+m/s8YwAkEcsF6TzovBCr22ET2N/vcA
dmQHk+jVrXlQYgt33cCl0s7Nf8XMMTYnp71JNBey338qs/6Ni7w0+Ht3U0EqyYurmF8GUc/DBEh6
Ztq0oyHuIhZHMOPkTVFo/fYX+loJqrX/JRoDdobj3FJupcxaSuvmwwmxxuhvLsir2/Cpjq0mVqN0
/qXKvN61zgOMOEPfMXrzFu8xRZJW4lg3L403HU13tLkZD2ifsv6zqIyrw5LHh4Gmb7xa/b4ZLd4N
jrudrye7VE1fg+Fi6W/KoBFfk1Do7cWXb8wHnIQQIxPCz6LWp2BQVoshGceuUIYFOTh1AkqHnoYS
Do3ZLUwbbhSm3HkFQzeKnp3EbPdD3h8GFQVw5Hq8rbRk8/xSbDL3z1q8Tq4cb+ZQ3WwVSTzGYePR
WOjzm2uxF576p+XvLfZskKtNSBz8acknmg2WOsDzwczFuqP9fmD46iLB5ZLGEW9KtcAvXP6rznPl
9cnHtMhx5w6QlvtCMqjmVg93Q4+3pTOFfdo8ZdPyV6vX2OY8/uUXcja6pbR9Ih+1Xj38+7LE4xsD
r9Bxvebq9s6Twwhxzh3wNjYXWieKHnkJTLXi1ruO9iAf4f0383bP43N1W3ljWtsGEJQeRhpfvVaD
pGFNzRbE16lPcMKUWbYzU784qrR7J8OyY84x7nEAkw3mTMKklRqUAQE7qZjPJzB/62gB9CgQMgoc
xbOIufhPLsAVVte66HaG23o7NKBNJvCX9y3URI2eink229tQJx+M/Nxdmn7Wua9hsxE3qtTvrWFe
IPg/1OrmR6G7OjE2BsNEC1Jl/OpPf8oyTrekxfBl4B03Cm6Ark4DieW70KGNFT3MdkQQWfVW80Gr
oHNevU2cXQuORd047OohooR8lqHiidhLXVeB1aomSMRo7Cev4F6TuFEgxEi/BkGfKIHPi2hC2NRN
80uUzB+d11/raizObakAihGsKigngll5AJdCrfk0YUEp6rMBqz5UKWFFw7CfVOkzN2D+tJ0y+iwS
+vdUwuUJyBZscYYrkXucInxJ+czO4lEmM06wCJrqa/3bdJyuthS3VvPPXLx2SHvkgn5l/OSuNVG/
gCIxuqFtY85JxvvUd790RptLor3W/TBeisZ81Q9EcdjJ5dWA+Bd0OYFdRUtF1rkPPy2n16jQdgYZ
cyDXVRa2bRLGXgkxKq7boIkJ3bhDjDLbG4SUM35AMTfXRTEIWI/ApviZ5aUBV/P5NrgJQ7H4q+Vy
vbVmRV1bGhSKQoV+Gl4mg0NS7JMXsHWM7YbuFgT7HAnYKSOjbGNp6vJYQnrv1rdNt3e0o2g7RJXl
OY/VVYyIolFKoMU0XxxsHzs08Taoo+oaJV3CvMg0jinHLoJ8GxOrRjVgkBrzGjhu7rOlzFw9Coz9
0XTOeU/gxo8hMffyYlXj1zgzdnZsxJjOm+rj4NVHtO8gp0vHsvwmtLUWcDnhwY6OHXBGBw0WYJBS
hbKLf0f59K7onMSxineTzKe/dSV9VcpllzvHlXdNZryfOtHF/fqppayTDo1h0isyUtGtr5wvveNt
cFINCiCXhrlFzJZOWA9ARWZ9cI+SKJRUT65xSaReHqFRfU1Gvua34Rfkdi7BeMU3qHgdRtTinz0v
WWjr019cufbAVc3KBn9P8DllkDcoqggODSYpkE9ztMuM4pAxhBlqeJ59XW1TUUSEgqxxJ1wd19G8
ZTIpHrrt7FNOXAEEAOL9NRV2ukdtxuL0N8yM6dGMUg7fHg3C8lZZ6GJ88l9gNiHdJNXB6vuzsrx9
VzBUGCa6arl/2EFNPcwuq/nJhKnluHiWlwxyxd5t39RSzQGx6g07b4bQ2131bn4DtfWW4VEP56zf
YygIBoFoVAwztRniy6/N5DB80xrzMTN9AMmKfWdMjUdRZu7OmdFF/NT9TrzCCNK0rXeqbv/DTDRp
6/C2mvB6UzVExx6Pel3Sxssmm11ND4yWwawu7iCT+8sRNuquYrzMSatanK88m+adxiYBw7OqgNNO
NvJXdYXIyPWSz1OERfwjp/ioqbK/FSknOcbibLlMnXwOgRPbVYcOuuNOfKThZv41t9dOzsOnkzjQ
FXIdmyVFHIXP/x6W7eTU11bPLzaaPArzS+WT9VJmdzH7+hTJNcQU1wTsY4vLpz+BpyHbeagVjxPH
LrmBhVd/SY1gRk2ID4SecdRSn66k/zIvs8/6n4r7aaArzTk6DcZNtzSTbYoFgUUAL1duLlAmHXlJ
wCZSMPJfOkXpOvh8NQjgUfsgPpSt9im1y88GLK1n1Dmg5THCsMVYmMn+QnCdQwP6utxN9JJtp8H5
0FMg+YxvdZgweNrZpEbnd2lQGlOYd7AWaV+Z7+wT/N6ZO8GsiYnwkgQxiDrvYoGbKk/rcWdTEFXo
8z6veV9JcEfESBS3Jch8G3xny6bIrF/98ElaGA+ILov9PKk7TxFtZPD2BWVMhSY5nIpVrGXQ1DXP
KXSGnSeJs7Tc7za5TN9JrBtaX77Jqbz16MRhtfZQsc3sEsZ52xj6fzqDPLba9gVn1PMcze3WLxJO
p8UDDsp1IF0GFYZwNYwhAqM4VvKp2rkkwjTTZRw144jtwTsywLegoWO4KiOS10L+6bKC6TQRSV0/
OZ3jsDAA96ZP4j5MOUfIxmfYDWJ5qq3Q6ctxaxP/35r1ejOwu2Jf5T4HrHLadVEr2FODomXKw1HI
pydsuS4ldk3dLoCmGy0PNpGLbnYOdBwsxzKJOKyaDuKyYk0dMBxuSeZ9D2z4p4UsbKGBh1HY4rn6
VGS7CjCxfnTDjbK25yXzAdWgk+WhSEgouNgqT8Dkdq3rexzsM4gqeF/8/qZ3fCaAx6/9Wg6jtagE
Ve1+l8nQ7nPTEoAjBtZlXm5LIjeZXNS3i9C6tTAiwUCciSc61EK4jPQ14qcKZg9s0pzwEZx9+1pl
zbEWPiGVwWUlcLRr15aEq7Ih5CY96b9lsjCdWya8tA9HzcNZCkmrT2FQkDFwvi8Xl1gb77FVLHiz
PPtQYIyZEXAzWn9qZzDgCi7bwc2cp6QfMDGio7GlcoGrsOXx2G2KiceSzuQdIyBuY1TTnhfmZvOU
PZoVGGl1gB+7L0Nq/+8HLooVL5p2IuhSJqCJzWFlbuBeNvTqBM3q+augf6V2AfclM/4tc5nvCBhh
Vc5g0c3oVO3sjketoaqtlMkT/jY3xMCdEXLS5Wvhm0VYQPUE+sTz8jNQGzAQghfLTzocv3yg/ZKh
bBpSTpQcHb8HEdK0RD+Hmn4/xLkp+WWnL8IwFiby0cNSRRv+WDyrltAnxYUHx5so1rFhWP+YLdkJ
bvaChcz38pNrmcMevXs68Qm7Ij0jrvTNa7eWSw4zTY6J3mGfGG8wJmgXixDAN10/6iciWsjoUXz8
+XEiV6BJ8scgz15GCVqZGY4dlGIm2/Lj/l5W+3o69A/E7jbUGrc+aaZsNvoQ6cEwLOOytdD0MCMs
a57dUXcVNfPe4RAwZzg7Wq8mGrt+NEveVXdO0q1r+EjiPz2llemEntbebAwBIdUUfxqvPowjHw5X
cwj/JSRd/blraSP5O3QD1U4QFl3DPYxZijDZZdsl50Ek7/9Q7MMQlFZTKaXu6qSJ6qvWS5qZvQTy
0WD7weJR4xFHsEZwYjCmEa+LrqASlbg5t4aM7b1w6oNKynLXLRqVUr1ivFLdeyNyglFVguybd8WH
njEWNT+rxddPzIv40o71kewWXSw1VVkxZxjfXIxNZOccvBwIGOYj1xtvl9mSkRi9rz9f2jw58YGD
xUcf7AnE5IdLljc19Ce3pxxyRtdW8XTKUiOcnIpZHZ6TmP9rh+HxJr3kbRFfFuRdXB1Yhgvf3ltO
5rJwOcfcMP+LgQSxzZKjoi3FIMKa8TYD7EYDa+HTYHHimAlnCQ5Uv8M+WG9sB9t2b4y/LNOw9hQL
0O03VPDyDO8UET49EeIIzEoA57NWImfYrF7aZHa/C9NcLYwVxPOZR6KPXah5ffPFFffdm4AZzqW4
sgGmwP/VfKoJwJ+8OrPDtm8fWKfHXVqKh891wOFGUlLqVcZetC0qVM15Ls4ozy12Jz59ACOMl26q
fy0JidCx1j7cjhYilZK/GoqvH+ew4PTxP6/zjIi6tzP/zsWBw9P85eRrOKAHVlnb5PIg65wWPQQt
+4Rbu8KUSdNIxlk4jmn9baKKquFytE9VBe+c9w3baag7fBIUWzTjLSPQfKTMxnEkWfLi5edTZUSo
IaNJ/qzRk7NmR88W33v381j+uJ5/viyyZrIf3eKJGESv3UVLzgRFXCct0pah6cGEMahc5dDxPoq1
+AzgSjivwE7NxIEXKX0/diUkoQjf3axfWLYxJq8/raxxr7Trk6JHena25xiYX4Y2PrnjujvMvxMQ
5SetpWRndIi8NKQJCC+yxcA5ujkL15W2jj4qS7tGbpYeLNYkdygfBfmE0IiXjjU50fj9hvifX4GP
ziTQsBmDM67RMhxWXFNmaoe+XZ/uzD7lMT+yvtrt+yS2D9TlbXWX4c9oFwhmcUSS2MZ5aZVHn/MU
whztaVA4Qff0gX9ImQ/T4zr9RSBn33foHXDZ0H8+gLHFkqCZ4Nk8DbE6je1tPKyLnJm/KIoTLW1D
e/WTMhy1/T/2zmw5biTbsr/S1u/IxuAAHG3d/RDzwJkiReoFRooSZjjm6et7Acwqqpi6lVbv10wW
hgjGJATgcD9n77XrcZgBhsFdl9BQ9boUylu5cxH7rDyyBzboINFeuQlr1F/sUDcqJUk5/x95m92Q
s9zMRPyZj//+8PHt//5PW3i6ZUusNxZVOQPfyyf8dOD1LQvzoUKhHv+YbOGTny6TVe7QTBpDW6yg
CpkrU9rihPDEpIRC12x0XjzKeH/D8udFf/kywjIkoAkM+MI27U8wf5iZo2PrtYJPjnzatUW1S8cM
yVGiX5pFec+KZEMi/bTSUF9RCgoJsWrgwNUGfHGQOMGjUmDxGszpUZLDR30tKDXfFWGSXDlUyvKu
3sRiDKk+Df62D2W+cc1QuxZMJ2M3oSweRdapSbNmg7GgvvCFi4iyodNpROTwwOUeTzJn4tQneCQN
kdyRaiQQxl0Vvg8awepf9U6XB8MsQnS5SI245LSc8PRj9QwwWAN74WG0d1gCgjWaYP1WKyJG976z
j2lC18BWc06UzfwnSLlsBqKaU96MHYej9gy/3LbKo5qrKHArrsyBZmEWDqSfFHr0dfKYWjoAp5CO
4FAJg2PsyO7YCoIl9cK5FlHxZFZ9BhtDU2d4kRkjbH6nFZU8UYbAVlB1ZJRKjvOiihgm7aHedtZ8
xZykda3P/cV88C+8WAseKaKkAT1zVt0WHJL4qnehYjg1XQkktxbRhz6CNnjcR91WE13t1CMkiFBf
Cj/NHvEDTApNf0rtKbvTbHlHMMd0qShGb5pCmNsyKjqO6bjeI8+aa9HVa+LnwRnEUItHglQw7JTa
BZXDNy4VxikZ+ZpJTBGxNzIJJ9nakyA5XLg5g6Aam+ESpSCuTEHSTl+q1yEECiRvuUrkLwgNiBkM
wwNdS/vFQ/S4kWbxGPlDcqHRpUTVJjjuIV2EYuJCT2lRZab5xdTwOaVT/Izt5ECmutyiaiPnuBPT
1wy/PiEZkH4K09zrGQcTfpQR/XRSPXpu881IjZ7aJ6Wwfkz1S4EN+yiA5rTzvdjp4Eguf8g5oC4t
swH2UigIgBInNceLO1ERpNuvDy2GvMA1iSeaX7m8hqGAitGYh+9P1F3NxbM9jgffoSqB/Cw5iYZo
phYvG0ERJlNSO2rp6gAwCW1vuKsBNRyEgcxtqCn5yEcRox/IaUQTYyfWKnAnNLPpvRpVeUkegr7R
kxhOX0EtdWImhQqEfErOyfy+7s9oh7IbnYDPQ+FYa1ry44Xn9SCyyOfRw8Y5OkZZ7Uyt+lFqIdlt
bs0VQFHFwO1FgpWqxB3zTVTV/nVacui3rY/uNzQFxDkfOxQ79rrpgQh6fSIv9SrHi9sQQWhTLLxD
f06Yo4R47QsCh1of116Xg28r4uI6sX+WQdc/SJQ0ttEE2zqhSocy0z5HoIZTH+NLIhuDyyEKX7KF
qQWO7qsMVHWQZicu/KC9B1JeXA6dQx+TiJ6osPpdU1TYFltinCZVpRv2GTwqMdHKpZADeQwNTThh
undWtDrUKcytq9jR+5OlFAnQqj3HgAjmGlPDGpFYwkCFYt0MfX92PUSlNKerHYJRmFrO9EqJtyKw
Ik73+qgOMoUAZQeUZf7mQuH+ZWx2bUcIKRnqdWyxny4USWWYvlPr6oCiYM3UtyJ5O49PupnFF3Zv
knoXJz9gV1c4ZlIkA5KsXVr/BKlh2wbGoV0bJQulPMdEQq/lJ9XEv/mK5uyE/ddrGV+RyB1cvLCx
IZby918iUWTlUORDA3UYjNja1gFGjV7SwEPrZZ51GGSrNsviHz5DuUgyEOSpyezUtrSbLu43hn6b
5pTeQ8qHZA3LZt9Vg3vpIFaLFLlv6JIMCt30q6gZQrVkQk+pU5l/cxU0/ppRInVLkk0ihe5Znv0p
o6TQkNLr46CQjeXlpQjsGwx4K8zzkhAdO7+ss1OhuouAMZAaVrlfcIoOlb8do0+Pvr14IL4NnvXw
QjsJ1ZwqNfS6GZ6wf39ICOsv+1si8yC3wjRcy/vL/saGqPnKJyE4AR6wNkvoX3WhOwdT9ps8KHHI
1P33Iahuy0ZWTw2JvSOteNepq32TY+yQfnZ2wLdvBr/T9irzvsLgI/RiHC4kIu5tlXCpt6vSY4Jt
mrB3MxYseWGfOoGHzKYBuiIm3tp3fWVuvIxkQNYUX31n+NFN19ooh9uigDcyAAsJIs/BLYvUX28o
7ySwOzsq+xHVpEOl08lbds1/G/L/xpDPgSA5nv/X//s/34f/HfxQfzHk02JpXvJ/8eP/+Zo//fiG
Lv7QTYJQhA4RwdIF49CffnzDcP5gCcPRbwlyGBbT/Z9+fOH9gQ7e03UOQnz5RFX9048vxB9AAmw8
9GiQbYdZ7n/kx7eMTwOhbju6Y1j8Y+JsSvHZj19MKjF9fwyvnbG+xcOBuTtR+QEPCqoFEMJTrsDm
ptY5Iwdum3bRN0nv6WQNdHsUHii7RDCv0woxJjCVbf5TguBIqec8m7K5E0UVr90OPe1IFsxuSaBq
PIAppftY2+o26+1rL4RQyMJD6l+Y7L5OU7pVKHW3RgQtI6msZ2IHvudmvndwA1+nYHlvQ4SbqJLg
0CTU93yKC9TIcZSKAambQJZVGBsruSF05FGzs68Wbqi9+kmvFWdPtacjAGe9FfkON+QE3B6VRuCn
+4CXzRQ4dPhR8JSms/bKHd8GEUI8tuVaViI4TB0UdUqW6MnGU9C9DJOe3GYNdXsPvj0KrfiCeK8z
uTGCbiyLDeIog82Er3oVedFb2cpz3qUKGTsW1I7GYk0Aq1R7NXjoYrx2mwmkvDxj2JuFD9gqcU5M
K0DNexR7WfRsbMn/HGFBexGzdA5sZ+fQiaP7xHjSEh5sIibbxOZ4Q64K6lr7ukSLbhaJvWlEADjY
8t6j7adKv2k6VSKbyxsKPBiVCBCoOQa2mmETKiLSJ6Oi4VCa6YvRwpOkcBcQImxDPi0cKuZS7qy4
fvbiOXJ8stQ2b3WsmarHThLuDIkn3YDMkqWEQEVO1e5RNrzRNGx7kt6ZM3Z3DvCCnRkTxpGLYCTz
mPhZKuLhWsnxuuzD6hzJ9GecYL5GBCs2YjyGjQctqeM9sKOhHeDCkbmZh7bWfAmUDUfU7rZDjFga
zVO+0VMFbpdgeH7Y4UqzSuiBE3BPsJAgynUcVJj0mV1ntLb1y2zyXkmqb/dO4lJ4anI6RWTCUOpD
73wVljgYkTy/MCGLN8iiqETX8VVpVKxUisnZDdYFF3Ks7kUPITPuyforKa+ZP5EZFMcwa2kppIgE
EGqvpG1t0YJFG6tC49A4wblxDrX6nlDDP8VzoI1D3PBeWPZ4odOqQwdo3nqKJJKw6vK7MHz0gYkS
F4G2Dxpmz/cJAV1mNGFJtYC4uIqH6A4pqe6E8bYU3+1yn4dNu9GrayRF+S4APkM9fR1mnN8u1WFU
KIRTIL6rBL0dqb56FgrBArhQhtsStFFO5VG4Lzi+3hoGMAhvtKAqZGQzE4pFP1Wn0f7h5sOlpROD
2iD7W2UlTdoh6jnUuyRfdwBPUazFNEnsZoXooThopdrMqp6AcI2K4JLQiJ9KirJHt7Cmm6pHTddi
/K86JH7YBcFFeJT8QlWhC0D506YHfjUypwc32Otlhdxd6t8i0iCVixgT3zsj8Np37Tf2OGi6xjTO
SX/TNOpYsXpfdY2LwSDA5ZaL48AxWwGS8BH+5Ngkz0nUv0CQJJ2YZHubPuMKRS6aPB0bRxvh3Us7
1R9jM3wqvPBKV7LasKggn0BxyEVJoW+ofWPnyaeNpwT5DTGBhCh0djqRQftZNqi1fr/zNKSqc2K6
MjjC6Prty9a/LomxIzW7reoRdShoBSHWBivOHWlaL9LK7uDEvth5dJ1nln2tobOj/1qz2g/G27gd
L8OHCHBAaozYG9HoD3pGB66h4FiTq+BEkrQ/KKFj6x8qQe+mGDZae2zttIItYCanxoHAkLcdsbZ5
NHbUoiaAEpGy6SV7uAF7m1aVF+jnj4eWZ8zGO2Ah7695/9v8wl/umyGKj3FCah5TTTolYAhPy5bR
WzdgiN6sBJtxaBnMgSiWL5Z6fKQF2lnuLjcJLoYtqOyfzVIcL6kuAZDzrg26+aitWVzWg825IPvg
up7qI+TgDnkltVYkVhcTAzWOCNckncnVrsKQVIwJxGYUFWq9wChkY1I4WjaXmxpT0npiN9Bepl26
3OSszk91HZHm88/HjGYAXxr2Ba7Oyb01uIz21Ek34TwSxlN1Z0XqVGR+twvMCcszuSyJAtFpE+pc
R+lhpFyqa5ZxWm4KG1GhCMJjixFzn1dGcipZzSVFcgpt5wY0IVnN2W2NAmQTwAsDwHUpG+kdKUmR
EFAVATlk8HAoNvPLzQXVqgnuB6yj+np5rKbheUphi6MnfcjSIaAiBIm2HtEBRgdsTMFuGOQLeR6c
zlZ5TnubGMbR3mogLPaxW1PFpJw54G/8s/joXlF+nI7C0nJ1WMgfrvnd6xyS1YgSDByU8mUT2ihH
ULAvN56mV6c2q/nCy6bRMDxWGIURbo7ugTgrMvQcHQ8NfjFqVS6ld8WIG6B5YLBj9zdaCXQkSagE
3Lr2cC9Y15wylqIOmu/ICdO9byAcSFB0c3J+06Ev7DKW6lFPKVenhZbltNDI5zM2mUCi1vmJAWl5
PgIsvR3WjSBKcAFWLJ/0cfPpMTNoq03dg0ygtA6OI5rLsVkdQ0EuwPwuewlwN6DGqPyx7JuPm2mm
a3zcfd/CWbZzbf3ul3J2gw9njKqOg0khMhKsUyCjYBwTvTMUe+g1OLj4NZZi7nJj+ZG9dQ3zKU8I
dpgPh0nj9A2EBb1WN3+aI7iCMWh9Pff35CJF4WuYht+1IZTjupz3L+K87CQjWnYfd7Oky7PD8pcB
QjW5XvMzs9Ih12TqKpc+ypioP5+x/A1/IYu6OowpEIvDxzt1eZfRukFCtLybtbBglhNqeZv3j5jv
L1u/fMxyv83aB9mTgfXpecvbvH+dj4/6eM7yGPLjrYA4Huyz2P326Y//5d3lD5/e8/1//P5xy9/f
H1j22fvmL49+vLNPWYUZyJAMF2kFtuXTW//yyt/+T37/998+9dM7L3fdTKAqkSy1U9o9pVWH50HE
4ZnwhCHYoQbfU52uDssf/NEonPfnoH9LFOpfnr78yc4eOEk45UP7HrNLuQswwZ4o3cy8+N9u1mi+
5/YsvnYDaoXhwUm18BzQHFHwlMidczHJzS9d7i83pG53h8o3NoPRGRVZXIQ5wOqGPlWe837+Twhk
mdTVKN9xGUVmROYKVbls5zCon8Z8AKAquBBtgqhAU07e7dyDVvMYLudDbrk7RKizYEf+4/7yoDYf
+cvWp5eA/kZk2TAtUl1OlY+bam4NL1smIpyNiJkHeJhUT8ubKHJlxvWy2fmhT1jJ/PHZ8uiy+cuj
vbSekIaKrTNjiUYC4hEkl8+OMTEYh4h825h2MPWyeFrH0kOalpgPURe+BIg1aOFzNi43zbwVzwYA
2/fQWI7pKxaxkxfD19EnxGeiwMrstQfAx/S7BvgmuMEKiSsgVMHWn/eF1bxlvZYdlzdkYZq9v7Vf
bxqJLAWT5NvUezcEjgFZnf9LfuLc+yVsXMz7DAjLY8tuYOx1j7zu4/vRkTA2ZHEpSMX/2IsUQpif
J9JiRJGkwfk2Rs4Kh9WJmRLif93aFpMHvnV5Cq0A+lZW+lQMhr1FyYAJeJzHQF3DWjdKdMe+dTdU
8Z4pAbEdoISymOhVCjj5yWxLZBGRAXwjdU2Dygs/lpc0V5WVYIKZv8LyvXwnGo6NeT1ZecPszbp9
f+I/f9rlbt6232NrpEqjFMk/Kk7QRs2f0s5XKAQxvFkd8l9b7icTPeGVkR0KlYypBf5Z3xoZqonR
bvL+ssVheUgRLJzkPPfpZ5wcx8LPYu6cf/wS+NT+/KU/fphIWj9QoDEf96oNkT0eZ4lrkRWlOAkk
ognS39S2YJctv8xyWAc6rjab5YUPS2T53yx/W27G+Sf/uLv89f2Ann/s391dnrw85d+/VZN3A3MP
sAocZsuxtnyZ5W6mUq7AH/eXrfcHJ+J5Zq5G+v57ESThHPRFdsypunwsa03O5GWTmCtOtffN5fxe
vhwzv3+cgNhi+aCPrxwUMOwH5oma134RM6gqns+NUPO1abucJpRNFDKbUXzDnQ5PPOwSvNFhiJp0
fvr7pj/vtQifQMucopkHhuVIXbY+bj4eG3GA7saZxo2K8dMYtPzfm87gkr9sesvsZNl8//bFNFzb
8SXQEYqBbNdqhGAzoKRHCFyroyNe5fJF0EaY0gT9Me9xQFd/7vaPff/xmKtaVuYBzoOPJy8f+XF3
2fq4+fgZPx77eL9Pr41y4j81PFHzrlkGztYNq/yw3F/OPPZ40kAX4u/vX34qAMhFWq9vlvdaftNf
jsvpJdC0/LgcrpGpuyOnEr9B2LZMZZYD8feby1u8D1VY9WvSL5CgzZO3eL5ZxpLl7rK1PPZxd3ls
0Y39R89bntz733ujyo/L5y/fr1sO0I9zxpfzYfx+MC+PembeTtuPFyxb789aNj/f/+Vdf3nW5w/4
/CrNIPGvcb4YE9yFZVxZLiPL1vLa3z328ZTlr+YyfVs2P26W3+Pj7rK1vO6/fNfCkOyBj5csT/z0
Ub977NO7fvqkYB7wgfpWbdiyRuecbagkWF057Zdz/eOGbjG5q/18Pfl4cNn6eAyBIqf4cr9sAKUT
fMd48T7cLm/+8dRf/rJs+iLA/A9d8/2IdiYEuO9j3nIG/XL/ffPzo8v95WRYzrM/TzHPXQ8RzcVk
QsXjMzkuv+v11jF1cQPUHx14gJcjL7BUlBTfvP4BpSc22LrVHxhO0FUReH5LXRiz49SWDwXORVFi
+SA6dnzOBUJJTHUP+La9m85Emm/63T0N62inqsFD65eExwgdjO7Yd/lADpJhEV6p6rS4mMYInULQ
xEfQzBeTG1FupE6CoAkoj+yyct/DWDK6wdlpyxj3+T/8PpwgxV6hl0WZlg0bmfXstOXyulxYP24I
l/rH1faXS+6y+bunf3psuXQvj71/wu9e9/4JfeJdOPVehy1KngJTuvlGLufux31vnkcCW2dCtDy4
3O/nAer9wd/+/dPLHRtMhOu4ZAYAcqJqM788ky5gnuWZZG7U6EXL2+UP43IK/n4zClJMB6n6bkQV
EWwK6Es94tzsG4Q+kQjWcR9+J4Cw1Qp+aPXYx8I9RKjGs1TsIgg+FOxcQLVWSm4GXSzZiMe6iG6M
CtIt6mgr714iGRffpGZtzTqzn+3WvvMH/XthYvuch+dtxNT/0BuIF+sJj7SYQQNTPtWEPAFS0wLk
s2Xd1oSBZAg64oa6JnXGfaO15+qbg+R7ZwbMDEvSDfiImwBi6sHvm2SbjhAqoomWcw9efgfE9eD5
tb427ORscJ09cIl/ShyTzr9y54xD/9Fp2+cgHDSczZm5wYdIMK/QqPJ1VMEohK9KOVfgfRJOPBem
gDsM5N7641UXBlQpHAudkZ6pnU9kVOFTtBhBlKzt1kL73k/7oEbsLmqs0uj03zTDuxYa3qSpwzRQ
aD8zDcV+ppnRtkAHFKX2Y+oICBAU5kpwlzddGL9Ajw0O7gTnHU1/rfyvrVPeyizeyBggZ+qwV7tZ
Vv1qQWK6gug4rb1S39mxvXOx9mzTLH9DdXy0tY7IgHAYdiySkbYn+U2pdO+add931wu1k06K5MFV
ivAm6tdGn4pj2qFUdlPqvDgdSmDmNUFbO9PPs3UgISh4Wrpl2UblvMZVrnLnkFbipOGLIcNYr3ZA
UJh+0kTwZIq2rQiLTQ+Sp5PaPgkoWxii2lgNFU8tt+57VUrgRqUAqpRvqrJ+8CYYXK4beFshvft4
aEiJ0evoNrbbp3A2Y2QDLiPgdKtJGl80laMnNz2BwdqLwdr4l/lU5bs2cChoEw+JqkOHDmFP27wz
SC1A+i+98mXMbAWsIzE3xSDAyztZTTBI3UO3yJ9beZWP9bg204aA4ESjUG64D9lovLD6ZFUpUoN2
dXfAi+jz3x0oOoPezVpyzfEivhKIjiVZoBtG43xRoqtA85Cs59E/tOZRj3rTZsjRYiJTHIlIq9pg
HwqjPTZ9U6ysI91FOt+AYARJ2buEAmvZgl66Fk3Qs86lV+EZ1fNk1W8z3H+bGs4XgREWTdAbDsvw
dbR0TJ9Dfl+Bfz7ltmo2jkJYaUbGFfQtlLp9CBemP3tTJO/71Lhwe8ZOXxQ71QcXA/TVQ29zXYFD
vWpNhf+t/RHABrlJ+uRNGv0hqiVe/0rRnGucK5zaa5yY92arv05Obl4yUiRUEFqyGnTxnAxjuzIL
hv+qLJ/S2BZA3Sp3TbIdi8P4aI8cbEkbvkyNg0fGSpmr4sypfPGkdqYCA5Q49Tenp5UQj09B76JF
bMwL7M/fNImBWGlQSrxuq9d3Y/E9L+3wNtazalUU+QByu6LYFGrrDrH+hYuRYm04/bPpOhwk1IjH
ORbe09zvhg//r9PArjmomyPHqrauMrAt6u4XJNygIWtTbRWuJ2IPUPvUjBhAsDdVjJe+m3uJaYE2
oyi8t4xSWzb0+8IfpwuAJChRkzPl2GHrusfEYa1ppF+9iKthBwgHpdyoVdq9nLOmvApnFHVPEG97
YSW3pkzBdUVXXP4ccFgrp3SPAb/jdizvkdyZ34MZBaGgxxLSJ2SI9xgHVZ2yIwHunvu4G5AjYbMI
xkfT7r56fQbqaBy3A1pscM3tTWZnZ1A5WMg0cqBFkYUHKRpnZZScta2wLL60/dgh8DuV/tdpon2U
ulsrqx8F8x38btiW/ck8gx5KKIL4t3ixtqryY0gMTb3pp+JMvDNFcl1jJyjjUrbRQcDzuBIDBplI
1FwhRq5LWVBOaxoA4wXzmVXZVT+FEs6hJFeoQeQ++YXcdxYMNgSM1Gmn/NhUVcT1tc2PpWBF6Jii
paHJWR4oNGAp7N49psrdWPb9pV/gzZE0mXcFTZvIK6oDbmBQBHg955GfM7AFmJxS2N1VZE6uJlfQ
lB1APErvuWjomZoVraBAD4gngV41YYZqrNsO+szRUnigRWXuiGpJ1uEw8xjC4NKazAdbL+DejQmR
pdjrrfGFXC3tKjXxAhVhetlriC1xxHZHmnIrvBsOhk2xT0sGS4aGlZt1PtTWDGlaVZ9l4Nqrlnr/
V8bHM4yigLAODtQcWk5rMViZhkYYhpvcUZnfNJmK9jp7DDOhF++tJPwWG+oqlgr4Q90nvCUKR4TE
YAm7m6mJz17F8EbU/Csr5n1dUqz1okua4phOYgfHTcLVSPODS9OBFNqW8srXNQyXGH4IBjPoVjnD
rR3Z4b5IBf8tNR1QyXjnk1HQCwbAMJx17SE12LsBZXq0yMiarQjcSS+3KM19uvra1MJOi5lYR0F7
iMbHTnegkmq3ZZpEIJmd22G09jTmkjmAleIRPGoTYV7PKV5Kb1uPc/cG+BDdbU5QnzdSIoOhAsfb
zoyHZAyb28AHlGQigZJhf2xT9hAO013lDfHZ0LGBa/62Ki76ofbugijoj5VAB41R3XRANrkDqYqZ
Uhvf6w9wb04JHeU0N0FP2jejQ6550xM/xxXqZGbYVPqU+XhnJ9vcjNS6aPA++ZHB0DdF9y0x44ix
gF0hdqKHmXvjytCAlpgaNrO6LB9848ad0ivS6JBXfLMga65BglLaMsutFU7DVneGufBj2/Si4lkQ
CSwBoPfctITT05k6RrSz0PAkJu5s0easx2NGrHr9PIEDKCtr+jKM2k2EC4moPlBYHCTmhmsX5Nwi
g6ZhP48oNYasOPeYkLbpgKPbGrL0AG/yUdbhwXDz8thARl875OBykTv6bqnR2Q/bo4fR0EaEv9cj
/McQ8kP4Ag3zpsILNpZRTHextaMyjPpdkHyiX7maP1z5fbnz0MZuiSRNyO5+odKGb9UO3zA9XgyW
62/p17IncHKEuKkCPOJRdw0QZFNY96gkSBmLbG0zNFxQU6ciJxQGdllMJ65KdILbklOQAFM/q586
1BebwC6epd2RNOsaKx0mCHCzn4DBnlGaEEVIXeICJv2dOVreLrQ7+zAE8hWu6hc785MtghidFHjZ
7Op0YJpkEGjnfs1Y/9COlmpTpYWzNcimy0Bsad/cIET+1jKbH7UzRvX+op97VSOOqFoxbyFiF4Mf
ST95Et5FXX121eQeyXGlax/O3j4G5dIs0w2KO7q+pL/gGU3S7Ma0IJL2PVCjUf6sSsdYFxnSVa8j
BiscLyHRIrMpwzVoyXFf2WtwB8gXkrY4wqxBKIdLzeFaLM2KxI0W6E/caqtgcI5m7dkXLC5YM2Ap
tX009YF+SKUSO+0p700m6gpKpUnQep7JI1dD0G2MDq6cKekP2YQAjjIVCOWbZNC9XZr136dW/PTh
McPGmIhyRz6UicsmDePNVADqw2uzg4KBY0fjFLa9EZa/TyoO1MigPLpzr5D8jO0UAaDL0QYjydWc
VRDp0TYDF1qkDH5W3d+0w3CC2AECSE/3Uz0CRvMDjnuvZxKe6HsNJfLKaohCjzNxm00bRC80QsOD
p4XP+Vhd1XZQXTXERuEwA/CcBsauKvIdsUPFVcMC2pB6fkXGxU4089KEMLp4lN+yDDxAbSXNunBk
ydEvH0Kn3OCGxXdf3MXuuFeG2IuuSQm0HUAC+ECIUwfzfD7hqUqMTeyYmHGNN3cKiP62YxYLrp/u
CtvK1niK9ywbnrAJoLJBc5DqEDC1pAce03P5NKby4OHUGVqUBB5QX74/DMj2AfOAe8rjmxbsAzN0
9I8yz17yzMV6QAEIwh0+jhGVBf6O7kwd3sE9e0xbjsLebKYrL83uh1Z+t6XdPynpfS0roGe1lb5F
MYmUfmvQSXWLw2BxfKXiqsJe+phW7tcaZQ8NUmOLlSk9Tbm5QT4Mba8B460P6JL8MjigzH0sGpHd
Y60jvwIUzDAhdopncl0M3KnW4WqoMdvqkip6bkxfYeqUW31Id6Hkt3TsmCMHy1hQjbNQuSVtg/lA
NaoC1HhnrxU1PiPcdJp11c+0k9JK4VuPcLowyLgA2de9mRr7wPVGHKJETKUDXFcHDlUEwmdlDkO/
JsRbYoWNtW0X3Jpcb3Yakv1tl3LJTdB8GTA1KG8iVjEw1ZvBTkGc53KG834oAR8HmAoBI7jJloiP
E66xGE82UQsJBMZg1rePDcXnFNacjisBjK/9NWO5FAe08hWqtLVdgfbwkbBNXYkIBirZATwJEYe0
xYYKmpYTw2fMAtRjzIOvcdeRv8Xig5EsTeqT7eLkCLPUZ5k4AisB3oWDcQKbKFgld7Lez5pbQnjH
A8zMW8Abagvh7MhJrbaxDzwnbtzr3M98whQsjWRsfe0WVXcbZ4qxAfFW6Ao6JxXqNN2z4w2rc044
jsAdRm2sRrltYLS1wp0/po96bDHMc9EiHl7bey7m/VpiyarU3dDXjzK6C0XzCDQ5X7cBeQ+J3HV5
7Bz5NaqZZevHa80L+PGEnDZJPSCwanGKNvgwLaUThhx6j2FRh1v63reGGTh7FGXEDglU7UZMImAl
0AjipLsG/YGczmcyY1SmuSH4YXTDnyn7kvzU0dsXUfIj6p1X+vdwx0Ifm0r7zabKtSKl56GCTKHH
Y3MAmLT3shiwl4+RvG+fTL/eda53EXm7wIYRmZCjff5ZljNzgChM0pblnckSBK5UjK84wEXoBxZ5
3fykhQ21mqtwENQhimgXXTFM0w2FYTR4FcArs30guOEJmp4JR9sNr5uputKHaO4IKAzWdl5vkzbN
d15l3cdy7sECUtkYzVyDGK9BWuGJNix9E5UACohVD3BXx+lZGs277Pq/tcV/py02pfNvtcVXP16r
lzr5V3Hx+4v+FBd79h8WJjeB7Q1tIjph3u8f4uJZd2zjHyBgBTU7yt5/hn0JC3GxZUrdAUiD3nfO
Afsz7Evo/4mY2DDdT2J/0rxsJM3C8lwdEChf7V8tCynMIH2EVgNGUTTDGK5Lv7pcVFL+XPpctj5u
/vPHFtc48EH6Af/+bTh7NfIgFKfxxrCyGFALn6+WXvTyyk5YMSGgkRiL7Fj56S3xuuqcelNL3ajf
l7JaJU1ffQn7RyWVeQTw6+Ieo3IrDeOZOt2R94LTbqctptXqKzmALjrpogRX9UJYFTZUOHt25AAr
a7u9HsKetLppD3r9C07pp6KNmcGCH2s066GBRJXVZXtjF7ArKyWDdV+pEaddR+JE90g14JimlXPp
zUKfxovtU9G7R9OqtF3oa6geFI3jCveQDgMLxv6j6zkvfV9SevQHf9PSUiaoyoXj1pM6YWrPmcME
Oms849jC5yX34M1gcZ/BG8r5HFaNMPJYiOdrpBSXnkZ9NlEQ733pok5TiNfgIOPiQMUhRhLbYoNc
qXrnxrLF1csY2hT5oxkHh9qx26PQup+9CMUm6PP7RMd21LZeu/GZmwKDWOFQoVphQWrlh9q68pQI
H+qq1cvDkHfJxjiQZVHYGlLdHjxll3p0JwaC3Qe4EeObH/berpMeVYqYNJmJaGLXlo9ekHlkV4Fg
7KovueO8NUTkkMCtN5djpEPHU+lNFZbhnmQvgG641yzvaxcb95OD91+IYl+72e1UyGck0jO8iU4+
LhAu+21HewRS+Urr6uOQaJcypjhX0mO3POt7FwGo6AeOAwoS31inJBu/LzCDO486fIEdyjsHczbp
LK3LNTkkpz5uERO7lGxy48qv9AtWC0xuBBDIpPBQMpRYAQlNKXLUWt4LeAj+80Vocp1UKPwacCL6
d9V1OV7XF82FY5PqWQEqylsxCykvZEd+peCEXBkJeFIWtvx6qrguMs/Z5DLGZW6E5TZySE8ZcoeQ
N7KRLarqWWMB40J/24Fb3gaOesQLUByg5ODLxuu3K1Lt6JAZzhpxK8oyXpuTfYeLk8lMSARTCn4J
9TKnwFCdihIWnOP2oF9wtsLa9SFMOHq81c3wKgsgdxipdjCcuF3zVcONUbqvaZW9hmW7UaJEuync
u7hJf+j63AK3j23O6smxR5LFxEvOanjlsrjbdsuy3z7W4/RGmcvfWs2t6Ajn0Fg1DEkqbw0Ws2aQ
fsObvNWN4XVKu+dwKKuDjQ51VTRYKIsRjVojVkCFH2RBWb3t+a00E/p63EAkfIWffj+Prys5Co8f
TWByyC+9sodF38KI8M1upfVC3+MwLc4NblonyYBPaNvJC0BqtkSDRdQZNcehFBDCBAAT01pfzLz4
UiX5/2fvTJbjxrUw/US8wRnkspWjcpBSkuVpw7BLLs7zzKfvD0hXpa17oyp63wsjABBkOpUkCJzz
D8Few7xPZcCvBVYod7n9Kc7nnmUv1j+N+5R2ms/CJKpXTrsUEBo8/eCauyTQ4otIh91o+1K9UMeU
EA9jZBcOE6SklUhgsTUFyOeiPydW+qHLwazwdCE7umUCsBzjWcPRHNFtKXBuH+FbWUv8yVnIfiwd
rEOU3TLwNdkxA9m/jg8hS42tY40scJNxPgGv3/Fd3pZwsM9WPj2AtefWMOt9j4Jv2E2XOoPHBChW
7EVuxSuRvs4aHDRcUiwkrJxzKLzvotbHU8OO2kuTvY6BLZau3nMJHWAbZnj4jrXYOD3iAQ5c3njy
YHa77JBSD3kYdN1AerXzE6GI4hFt4RXC15VeI7xnJl9sNBzzit1SqM1gSCAkJiidrCIb0H7uBdvW
k2u95UeVO3uXVeEOu7JiY9r2V8wfV21/buYNO0trXdkpYs6SvhzlzsVmx2UQv44bI1iZI9vHNnXy
B6uJnw23X9Ug0VfkCXBsXbTvvY2zA1gGPGNsiHxZAMPNHPp4XXn+pQjgSeJ9k5ULwtESg4+RDwGg
2d0QRETCpRcAwPStuUSozhGMXc1JsJWP1rT07BQdd96kyZuJDmoA0b1Z0Eoy3GKQAtc/6nH4zIRE
L4Iefm9g8lC+VeX4yMvg1JDKuYM6kSLlkj35etZtwhKG9EywYvwT1hpI8Lz5gaBNjtHHyKuy+xMZ
ISTU0+hD0rUVOococaBcsAU8/idpmmmleWh1whk9xU4Fns1AUorEdKfF/dqVu7AUJBbhQ+/PpcvZ
vIEMHlP2lm3Hbl/5TeL7YaDWycQF2xkzvgeLlOdqnqLyTHrk+ziZz808n8iCYMcwzMVpCDDJC0lJ
mdlHo7ONQ5FaAxw9FO+SeL6wAH+tdcR3g8Tn2SHs6Cwg/GeUviDAwCIfg3OH7BPJDGmiC5HImZCy
mMQmyH/4cYEMfq2xdjANCBD20ce2aVN405duJG4QNNa3oA5Wds+1Q9H/CcRfQKWJMSNzF3Dn8dOc
f/TM0ECc4yJg0a6EnoWbdHb/xNBBbFH8IHRvQoOGeLrqHPHMJWEDpEx6o55cYr3g7jTDUzrW2mno
o6Ne+eRu8Bndo16KKqu5YzC7vbqej1CwUK0FZoim31ABCsgz/IR1nqe7unfYRpYDeUJsLxAD/VEP
/sa3ieGObvU5rxGGGZLiT38wVgDT6l3Hkg7wO5tPNLX3Q9tiwZcP45FcyUpvyNnbDbr2qQnX10C3
Lm3JL3g12ySXiQ00+TEOSw1vLoSGcNdgV+WvrHS4sI5s2b6go+cXEL4spuNNG4/7zpu+BR3y717Z
iu1gjT/Cg2aUYo9ejr8uF+2LmeAlOrWiP7JWcJG2tCte9rjSVYYFCWJCtyRDdt1gp3TfeN0+0Fwo
8Hp+xGfoce4wQFssiEN9qKMrp6GInCO7YvvLbg7zbk8sE7sTvVu1/FgEuckYeTb6tjPh1MyCMMDf
D/q5V//osRi8s6yS7X9MLpm5DN1h4gkPtYMqxlBDxQENn+w6gQdPF1VIMWJx07s6NxBEpbvByn8I
RD3IcPTMRXt9jN8Kfsl6wS/GnjHgEHOMQUXmd1DYg5m4IAkLD1r0naOZPEaaSeJndnYj3nqrKhSo
+OFOk/G5aLTbK7KW9VbXia1gMIQOCII0Jb7QT1prVeACsTNqXKPZDUn0XMByODlaJQkvLBhsF/uY
BHjknN3XEN02NRF6FOaGN/wm3pZE/9424iWIpK6ZPbFk7vuvdbR4m7n3nEOT4Ac0837fOM78SuYy
2btFPp2bwPrgL2OFZzmCQAQsnGB4s4GNwGDK10zq6GBnFM0c7XiHoVwal0fM6v8wuxC6oCCUhxiM
zJp/yHOvenISBKWde682crRiSfOifnWusRdbJwYv8gXl4rWF3Ck/d9ifWjFt3USvQbaLBp2xWDtm
87KKiGE+OoWOVSXMeCaBCKuHhTV9uGjDBw0aXYlvI4QbwlGWjaZHZgML4L2m48NKBprwddDFD0lJ
8gJteazutQgJeQ0PJL0yeHjLuic7wcrGciOQmGBvmJTj6qQn4YDkVf1D99MaTXRIFqrWm+Oj5ejG
valNLBsFtg+TGAF8RA4CWOX4SZtzbTem88kGV/EQCR5sJ+72czL39yOvTbg1WbFL9EED455gwJRa
98KTy3aB3ik7x2pvlpG+0sLgPBv9tE6GytmO0iPVntHxHodT04rumAVzvG+D5WlGPGU/SWOkUReH
SXTWXTrVC3Bh8ZwNVUFaCOJYkNT6x9xD/J+E3GTMGCeaiPabSEzPBhHnWbeOfTUl5zrwzih7D71R
ntpy0S9YjCFpOUen3nK/QGkL73Q7CLDHKD/U7eIdczRTHL9aL3oh9mb+3Orecln0Jd5gtlJviVgG
CFjBmYtN1wVsEIjt6C3JoXe1Fz3HBCtgZ7EtBpzxEGD/1KH6yMrtDhni8WE0i/IRq84wILG8eCxO
y6JmnSCLRbr+quJdn5dmf8QhKw5C2sOh8gZei9AoCNVoiD0cVK+OXSwZt3Ev884HdwrGA5r0aKDe
2uTxYvhJcv+Asc7dkKOhVBThn4lOKma1aD2+hLIo83BGhG0wj2FtfYs7q1+5hQ07S6tbjPn8XFZ1
WDXXdld/C2HQXeHjRoqWADskUM9k4tZNJBSW+GcRW/VaG8is9fYUDUcmcmfvJOlKTDkqUwrqmNsB
omyqOqAZtemN9pNCwip4260YJU5ONWeN9JyNYFPfBjpROiROFUpSXUMVOhM7GxCBECgoy1sxNIi5
GkNEpkYiptXVApkpvlPVW6dvxyTGkVa8oaFZa4HqVWC/xg+X+9A4/QIj/gU1q2BltYzQz2jmKIgp
Gw9CrF07ubuJ+EEqXbD9PsDJKdIQfbHAna8M+Dbs+HX2G3VYdQegT3AoJIgwkoQmVSAxXx7cUwrm
wNykCyvGgOwGqnb8SvKnUrUpt1DUQGHV4q19UNh2S4q1qVqlOySS7QndSmbwjSVpb64EgZcVMb79
7IE9Dnx9z3sBHoO05k4xdIGULNum1OdjfUKeVbNWE/Ieh07SvFTNbtJ+7+Ai3ktKWCsLVcOsx950
5vRlkEMRneu6PDrEBvpV6uZTtdiTTM+BtMHKgFFA9l5yuFjrYOAqvz0/krwRKxLoWNdsYvmNO3mr
9bgYVfsRa78IDT0sNKP6oApnsKtDJSX7xjYATBYiGiS7lkWUa1jw7IGLV/BKGKSTNEY6XbLNDFlT
zQKC+Way+jeHePfWnzvEGd7BL694SwnHnCPYtqkvGbISMu8r/phCz6u2KlRz0QLM4pvCB/yWsw0H
TV8c9KU/sYnDTlripnE1dDZRkAM+cuGuNvIbqC+kvsv03GPSS1YxQTUR5RqyZ6akdzFNVAe0YuGy
9+4BJ832gJpNe4DSmqHBgi7NJjCfHRunCxRvMMhOyg43dlmkPChrIAjGXSH5HKrgmf5Zw4WcCf/W
VodR/qKTLNe48Wf2yH+f56LfCvJJtrvezJvP766GiHh+3+o/JtwPpBkC9921atc+sDajZ20iO5Mh
wiepiZnnbyMHGEDwASlUTQ0cJt7DRG9mgAncEmbSbyrHBYQnWwghcBPJmm81n+u+w+NGtpqUUNtG
D/XiDriIs660Il4naF0SwechUmMcWXvXdI1i5+NoIKls8PRvl7esVlvDdoF9If+26s/qe/z5VVMV
ozxwa74bApLQ2Q8FM7oioxJm4jYsjUDfaGHjwm/EEja07fyxjJg8J7AyxM9CGBdKL1Io9L2q1rN5
jgUW4P50KWcSzJ6C4d8op1fuIWHcer3UktBaPmnq11R0x1+qinjqNeyk4wgpFzVJ8gpnqiz9Amsp
O1kR568PlisdBDX9E6++6nD776tmLEeomiqiqgYE0APalPOR0qK8SnLe2sE46zuv13bXryPx+apW
MH9OgxnvCRM3a9PR++t3VwedtkElnBgUSZSZHR7il5GcX3iAomavqpNmlSti2t0qk5Mvrh88A7Km
moivsANVdu9d9i0ajeH+Roy0eOtL/UmEKUcDNbHo7v1NKO9JHE5rvLz54Rzib1tjtC+/3N+q2sWE
QrF78FaqWVlRussM4/jLOHVn653xYDiatf3l5ldjbp9RGwCbi7wity4/F/kEnqdiYgUbg8q6/gfV
Ka0rBRUmCev1dDT2EgVbTuTbL5YPeSRr75rqAORh8f/VXn4U/Gjzv2Rk0GrR/0ns5f9k79Mx1zP+
knox/f/4QiZosLDSbSXacs3GGML8j21DbPPRAPRNX+Zpfiq9COM/FuJO6MLYqA8geIQ80s9kjMMh
R/c5alnCRkTG/n9JzsDv/k3eSP5/EJlxbMMFeWDrnvVOiAne84wCq27/WNruz2aaQ5xSnfgBdj8c
qsZYvsVomqZGl7xh6oOeB8/jU5MAxDQEmc2yKSFEjdNTGA3Lpu+BK/k4sb80zdA+9QA8Ai+rXlQR
kppe9Vnu7KJwrl7CurLPveNdhDCSagW3EGvCVB8O18FYVR9YdbbkxEPSslVWbS1wd2eS1kGbledb
IUA0nj12UBPLHM0nKAE06XZY1dQYVRsGoZ0Ic9y6CzP42Igcomiojes2qo3PmTAenLrpfxjpdOS9
1n+Zm6lYD5PjPmRhmh1S3cp3IfYNUMoHVNiFOWzEUrggvcvmnJsBklZdUO0Rjnq9dal+Vdz6ai8j
Tu74zGmcpMVuexr7J6Y7F/nVuppwOabAcWA6qiZ3Wrb3m/y/+j0zxbSsrPAsUKNVcW2XU8oxdaHY
A5+WjT3WMnI82j/yrKKYsAkG4iGadiDR1LZP4YgbBBxoMlBgDtCt6fG6xF0rPyLqCMr9fTWI8/xo
VzBPCd8AViCSjL+H2tbL2gLOGx2Xtk2O8qg6QDAt3BVO52ESh9UnOlj1lxhpHKKcQ3iw/dD7DBCa
fE31xQ+qcDfhfCb8fnog2il1AwXWuUaMQWFjA3ZMevujYZYrMfKamsDe7YXVIJQoh6El/1QCT37m
3Tr+cjqyePZKs0IAQKJ3BMKnRgw7o75cm0Gc2g9ugGlRjqbgzi10zbyzvUfXNQMeEMIHw1Rr69r2
vUdhlP6jIwsMLY9RLwPkf/f3UREchBmy72GoKvplAemfpcM6hkF7vQauxCDTwinftkUy4pZIMbDi
x7oKr1SNJAwo+98OqCG3vhbY4Z0VtVA4RSKOrYWHvNHWn1SrX2zUalT1fTvSMg71WSeOWSbxxASP
cbzhEqooGmT116ADf7ZVJxPrBhAO9Brm2GdVEBfeNSxcH/Ki7577yuiOTRE/1bmfvA1G+zDrUf7N
qmIDNKsfvs5tTly/FOYjQqLLzp2M/BgkY3UUcTihEer3x1CvtPEVdZqgYQWco8jRsuzT6tnYT8Mc
X64F++ZTkRmHX7rkQc0jwo+xu8/S46+xMaLdlzeAOdHPc+WRPGlxlygye5WYJayRDn+YxPA/DHyh
Z1XYJr9zj2/I5tYXB4sUCbXOeT91zw16Lifd064nBXES3osYQ6i5NO2Tj0PECTFV1QDAFg/X/msV
hpN9mn30qcMG/3Y1aJSnJaYWwSyJgmkzo+B112BL/+ARhQQfY5+TnnmPFVr00Ml+JzToB0+DAOyM
XeZ1HFJTP4/nrf5mIVc8D1G30zpbf26bbH4W6ANRvxajWe3Cdpa64SnZHnlgEcyOadCcStk14dN+
6kT6+XYSJj0OKl6/XTS4XqAMh8c6NCx+xqi44F+zWXSzP4OZKS7XrrRvtwlwRtb/9GVGW1z82cxv
Y2/92Fe221yDXmHxTB/yBXDtYg/BeUxMHxS1k/8BdlLTMtwnO7BzGoZQZ2/OGOD8fCv8+wDgRyXa
Kv8iIWjo71+yPhqHJh7c/HNsC+G33wEQZesaJSky54fri37f8YcFltoYJ9NBAWUrSM3s6rx71ZCD
QyOErciGRHq5q+TfvPe09TyZzmPY83sYYOvvdTSJsMnloOqLQuA3YioiolE46hq49+bs5737Ikm+
Z4uDpoLe7Kol/Jaa3KHZgAthNRdEHmipYkQVC9jazwbQUz1a4ksXjdoHp4PgoPt+f1IjKyzqVyAb
mnvVJHl217pYhZPjLx6zzNEO1jJrmyrTk09LVl8wrkneDD3GVKQ3Xks3tlCATgV0Zu+ERwJOerhy
X2I4ZLsmw7E4aAfjbOf41bjojrxiPA2wtJ3S3ZyRGUp69IfMkfhxNAz2s9ZTgHQZwJ+J4B5DAtkc
sge8xE6qpYZ5rPBxHuOj51bYz9dh970BESQyrfyC3be9m9wEQFkXi1dH6I94Mw7fgzA17ri7iCbW
zXLs/TCAUjiV3wN0gNG2NnIcDhYsDaenLnUffllE/g/NatP8HTUDbEcI33CEDTjSRSrTeHfTiMSc
cvax4dsodGOdDU36PITG8mSRFkrMAc7MgNI9iukX15tzElVtt7GSCTPOKkeAElF1nISS6WjVGXfA
YgdH5hPtyFrUB8pMYqPGcOp4O6Bqqk+NU813fbdz3x34X4NvfawwUYefBHY0ZrFBC9o5kyTV7g3H
w2losIdLrtUeqVbN/jyL/sW3RvtPnGeQ7bDCP/oohwuN3xyg4ijFdVBgJ49bgke2V7Yjlgj5Hf6Q
f1VVr9s5LUJW8ek6XA5U/SQOpruUre1pTNxkX5t6e18FefWI8AVcQsgPn72ye5yNMvgRa8UOC8rq
HkhEvjL8UQcIDssaoky7aoecJk6/qGTI6pTVj0nlpgc1TnXNgVtunBy3cm75nFeD830CEILfK8/a
UuYRbL3B2gQJWoEhdodPetXp9LEqaJAyerJwWnzy7CjfpbGoV6pPjbO1Wtvn3gAEVJ6mitGrtUMv
OU9/d9nTkJ8hBt5b/MlxgxrNPcfQn6tS6zVtqlU+ue5RFbjNjjgIGM1dId/7twOqpvrauIcI8b8O
94gH3U1ojK/fndeZklHltta3JRubk+uHP+xsMh4mr3c+ClyCQiuMIZOH40s0l5scrdXnStfKU+Vb
4croIuM7Gpr7IPTMT2LJAaIOYXY/hpH+wsvlDzXATLMfleO0LySD63t7tvVtpVnap6b3duTuje8+
UPiVZfrjo5t6EI0jANDqANKORboDppAjM2i50FWX8JwSlzvPrgksmDDt/UiaD1O7Pnqpg+4Skxg5
17YbvWD/4u8TMaB0KQ+qYtCay9wY+lm1biNqBBJf1Fl/X0ONIOAXXK/RJSGm6SZ2GXVQA9rwpNvD
tarcHzTLo/eX6nRZsALbCdwiMT3stY/BEC1rtnHO3oo87aNuoWkHmMA5q6Nug4ab8LSXKC205zHv
d44cNRRL/S/CvqZUr7/JE9sg/OR20vc9Qjk+2Ql5/Bd54gBVzlhLs+JHavqIm5tDdTdilPW9SqPj
kJK7u0sfjBhTF5DiwwlssPnq9aV96BLtFGUejoqxNenYCCGGqd5uZFOsQztHGT4oRelvk26ct4sg
8ov89rj551nXMt7/9x0LcVXDsQSCM5Yjt/6//vc1I9REmQnrj9DSjm6DAAjOk+mwT8ko3l3bfhxF
lxYvWMzOu3J/7fRqDBDxU9yIbkZ8NIqsSOagcNrBBnetTulSECCQqOwVT2LCNiAf1kVjzmtLc5NH
1acKN/PdXRvrkDvlAUcWosFXcCDKPY//sjiRorHvfjA0Xm3bdx3D4zXjvfvGc5bX/kIC6k0bSb75
RflxmkFPZ8gMkQju7wucsDHys+zPic4efRhqtlCECD7UZY7rTGV/tjwr3sclHnSqGfTlW2a1zcXy
SPUIJwQSJc+uCrEFwgW0Tl67xgqsRRI+Big5fo0nYt5hXrVHaIootavqtd2J9qhqqVNXIAOruT1i
mattyrkYyBWXyfAYgWRqnQhLx97hP2H39yn8HLicQ+od40yIa5FM7ShJ1LRHMvRQR0xS+CCb8cHj
fW8H4SbuOu+zbYCWm8xyuvfLqnlh1nhTAxrmszuha94zarTIFZWg+dvJb79kyMDasZ9+a9so3aYT
kzq4KPMVdxrcTdrK2mCO92vTnl1k/yztJcda5JygaXtWNVWgoip1o9GuencgXsL88M83vPu7nLh8
Xi12+ZbOu9YSUlf89xvesMJZ96fEfRtapMUfkMi/Cwe3wVNKf2xRjn62/I5C+AD1YzPa4qU0P6sD
mdZhsOXO12Ehnqv3UZhhEARDwDf0e7KORK6fCDoHT2kT+Ue9zz8OpRc8IbcVPCEclu6c0Dekqq1A
TaQYMX3H7mSnzlADF4QMeUU5R3WG6kdNXl5VdRSh7amrqpY6Q101N1DYv10lmhsy604d79Q4VMoO
NYZHllU7ByPtUmiFqioLVVPF6EXOYXTZ8cBqo9onCxqplrPv07TY/suv8Lvcso3PlDA8loCWjMYR
+JMP6S+zphmF1TLMVvl9adpua9h9vrUJEN/XsZG9JmP5SBJI/1Z4+CYSqYgf0iVKuOszQJryQOXZ
r9AJghcAhMlhyH2QXlOd3wVN95LZY7fcLVnEJj3J7q/NSHTinMhC56W+6zVgx2hAYfmiOlUxk5s/
z4n2lI5Ndq9at35Ts349Vx24XfSXwZyvPvd2qqoFU0W0rJiArmQiPFbFHB4FrG1ufNmOrPIAbNbb
qZYru27jCGdF1zN8dcbtcJbkhYsUr/mvqvvmuy0cv5DPO8FyTMFS4L/jpK1utNmYpdb3ATvC7Zjr
frhaGn/rIUEAFLoOwpWeZQ9J0AynqvPBag9l91m0Zny0sqF4ip2keDIyiLTZ6Nv3qu9aDIiShlE1
I1TNONU3lxqarATddqqJ43jxNFamhxht1m1n9eEBnJ41igjDJrPjYFOBFl2lNipksHq0ijVmSrV2
ugqZXrzvUmFUJz+rnGz9S7Wz7WifLMEl0IFq81/kLz5mzr4oPPe0sFjdTaMVP5ZIOW9Gtx+fgNr2
68lr0g/h0HAzBsQHtGrER3YCepVF0Xeg/vkfmumdksBfPhADJjZidPvFBrUogj69mEGSXlQtLcs3
LrDgyPlXFwy14ZB0+UcAV6A31bCqhuBi5JWBTcpf55OYd06BhQGK5qSXElPaPQjtOv02d4m3GcDq
EFPAM9B2Ru/A7tk7qFoqFhZSqtqCf712qqbmoEvR/emkhPExwk7adD3YZbbxeWOdhSrCdG97s4aI
KjCOOxuc1MrwAO307RCcpiWTfozdgEwiipWypfpdUoAg2+WQazWuo403mgusyL/GIP6H7qxqu6b7
PbFhwAZld88aIHqNdIx0nTETJ5YO3oPP2p8Ia2l871ESLYkdfMY7uNy6RWDfV3kyn6KgJ5jXYIeq
aXb7ooopYDPYed5TmWbdyzz4Yo10cYt7MCMsj+XIiF8Kcs5LBTWd8OqsJ8iVycFW56OGV8RfhSW6
0yI3QWqHo4qiIKU4uSFYjdtOKDE09zjpKYaXDHaNH/rcRY+iw7dkZle6mgI3+urDdL6DtOs9wBZ0
LmIC++uXVvy1GUp7FZAFOJmlrb00TvtAmCd4baU/qZ8cAna7D2Ti9XAzuCOitEQSWr+uHi1CPg6w
wOI45guQKdkHXqZ6RIagevRi/RUpY3HfpCzpN86ILPVg1uN+jlpoTMhZS42Rodyp89QpqubDk0bg
hG9zu9aCVN4h42HZZBEu7mNijdnGJtS2FmPTbYzOJF7rZMNDkQ9YOGB0+tgK033Eks/8F2sr8X69
beAiYPmECIgQmLb33g7EwczQLDS3+qbZMC4EpIFdyToJAady+TI43aYTdfSxZDVxBGOILrfs9xLC
KnrlLI8ZoIZL6NhvY+XOX0a9WtZthTWNg7fkp6Rm8S77o4AV3tBW1VY1jSI9WvNUfzCSwjrZEdZR
6rLkNbHS6vQc3WLkw3E6HsmpZzFuaqHHnJKKT6OFHx57l6/v+hEnsKu+/Bqyet6MQZPcow7ff4r1
kqxwOX9N6kBc+2O0Tz5l+GGp/nfjIYmui9qcv/oxCtlDdYwbr3zJnWFcV0WMPpFsanNXPrattseo
kx8XAY7grsVL+z7py+olt0fv2HbtD7ly/5fthfdf73neIcI1TTwaPMc0Jf/q1/d8U7c4BjpW9G2I
ev9SGuWnxW0DuJC1eBhL/Pc6/Hy+wES1SQ377tFJPOM1XvJtI/udAW6L15vxzsHzYNNGoPUtYbZH
Uo2kQNB0ILvyV031RY5prUohQJeg5sN7nOWxHhKftQbirVDFPAT0gVbXenUKjHk8Vaw9XwGxPEZN
sjy6U1e+kr784WMIelatqGxhr1dRe1TNHCYIEvCCtJI8k4TAtA4XSxDO59Q4wyvYypsW7KWJ3p7M
bRTciqeBncUJbfz+hJVzO7YnC+I4zlqyRx27jaqx3VknXvUZXangzuuT8Y3JzG1N9y03XRsDNT16
Zn6uMGjB9djN9FEGRBgKjFgObYEli8C3mBFmccb+kVUO5FRxxnPpoSmd+b6WB9RR1Q/nSfzLD69+
2F+3xaR4HUduKcnp4u7xfoFHyHIaRnyOv+JD16xLt5rOjqON1yLlht93uf+xbAB/CGEmZ7f2XPjl
bB2FkT2qFrnZ7BEU1NoITKw3sU3HMj6AX1C0YL/nMQ4uqjB1q3jwBHNa2CE7UxSWf/HGdG1m5M4G
lnr3/7x4tX93yLGF6Vg6tzPaNnw/y3ofqExtp/YsIzG+CiP41JY6aGamg1+KCdrDGu0wgwXKIvAP
yd2zOejj2i4Qiqtzs9ymFSmNEOmHvVOUwaH2YvcASX3YA/ldzsEw4XbpNM7FtRAhGK25O5JHgmxh
Vyh4NcxTDQYKWO0E9+x0+4OqVXDKrrXi79r/Onrru43zLPunXc7VA+Z/RHT/6+Enmu+ayrXJIZpL
uv33h5+FyVJ6OI18TfL8R1E8Do4fnKckcR/w63EfQlk4Zp6uR4/F2K1P1dLeM094Z6D4Ik+ohwrg
r6wmSyggEdbzVl1ADVYHRsu7i8coOM4q+YpMASnYQVpDR4Bpa5mWvfapqj5hGOE0c7YZ7WEEmGvY
0KFS40wUrH0UhZgcBGN43OLeOF+HdAStVNOSQ2CsD3dYZgNyl3mcps0/mB48k0imdrRrzseB8Kyh
Cqb6VKHGlkhjqLH5XHmYttRRvw+1aUtqp/VhW/RA86b6nERIJUR6VmIlWzpHual6xtX8M0pX/ld3
FFgZzGV/rozRuzQZMWGA4f5X6DLoseHs/jincfhYLRiDqwPFzNqlC+bkqXMgjfSTjv+0PCNZqk/2
5Oz/+TER6jn4bQ4gzmFKK0pMzAXPy7vQ2Ixgf2ZUovjqTrr1hFK4sWMHhHunNoqPtQ2nxGlbdx/J
pjb27Z1udcVZHeXVvTejQkezynE+FCydVDdxyogpYfweWIn42BsGSMjS1tn7cgkfNaxtwKNCIY96
5VM0jvC6xhp0gyPOThjj3Aq8/HuECTjJx/nz0lbGVguBd+DTCedMaz6pAYOGC4eLdNzTxIb5GIVo
vGTBpOEAcKcGlGYBwcKP5mNQFYg/JgGvfnnpfMwQYJvdD6xiLIQeEK5Z4qhZLl6OeMmAuc7Kc3wU
X4ykJSZAYVf6z76msJsnVSSL/WufGnw7Fzm59jru1od7jNQt+/1a769fizfLZJtk1oX9IgRWLvDd
v0DjGDZpPaG/2mri85igbNGKL0MXpZhnI1o3oXr0RSAJ6izhxMIUuQtSFsla9dcGiYu+LdzLUEw4
2WbBA+ST+n4gy4A8P4pbkOlQ5dqEYQXJyG3m8cjCY4w++mX34uGBgdhQ+9En630mZY/k2jhbm9F3
zE0cu97LHDbDuWqyj0kyz82KhQv8l6l/VGOnBX3ErNGCbSjHhsagI6MFOFcdvRZlh/1zsjxlbI1O
zmRYOxP05NH+uzDC3Dz6o/2zTzXV0SGcl123WJdbl+p/d/675rvL4ehA6skx4eLJT1Sfc7teTqD7
oFfetixFtxnG0oL9bHSb0eJjLVmbZJ86qle+ea3987iy8qutr2M6HBS+fnIte+nvVBVrxVerd+3r
Ac3LjZPfZX8d9eRoNa6awo+OHJfqzg7CtgvhCVklAOzJkyrKAL9P6Hr5yqnC9NrXOfZyL4oKnKcc
h49C8qR3fXqyU/PxdmoiemCJEMzHZDY32Em+ImU4Pwl9aVfGOLQ71VTFVCDdMw4egutdtTypPrK9
X4hIlkfVUv0Yx9+XkFXPt65e0jeyPrkUltNdnOJHYET2rs1EvLWrav5sFfqPIGzDi68Z9vMESamb
xfTZqV1rt0xRsnV/H4X8yMGLjPlhzisdp3nYEcmMXCGkgIegnZZnH431lxa3xPWAe+cuRHr6xaxn
61SP3hfPH7CqrsLygxvOw1mNHUrN2y7y5WSkLybviCQu5icFBtMn1ChdY5Rm4qDJZj+Nnwroz6p1
HTHXOGyHprbLWhk6C9kjz/BPMJAMbOsYmwOrv7HYxyz09igmjO29OqCKbNS9ZuuTktnUhYwPy9Hq
SCf0c4Rd9zMgdkARnTOeU9LND0FvcX0W7d8zvd/nuTZ8KvO82EFCH/aOXlavfm3Bi2HA19gMxSES
rRZvMAC7I3xqnyfPm4ipzNOjGaX5A9IIEL7lCIOVDD7A9uk2Qg1DldS4G90O0wIwfCyWG4/dceSh
OuYgMFZHWXNE0wPpu5wmoo/BfUE4dZMHbf2YlgQqBL6C361gvqsx/3zrMtgJ9th7z8MSajsN05M9
WciZudcT1yGgNUbfFX+4zliQpqunS1Hk8z3v43wnyk99yx2lQQs5pW35s/Bl89ZX5TY/4+CMwbby
Y5+UvRN8Lh2kvrCI+J5jBbLOddc6JXUpHiOd13KEEM73Zc6eRV6bp2rkr7xUY30X2db8dfHQPpwM
bXrIdUJVdjrjd8QmVU9bdNKM+quNaCmkDb/cs7nov/xfws5jSW5dScPvMntG0JvFbMp7106tDUNS
S/Te8+nnI0qh0uk5M3eDIBIgq7sMCWT+RhvZC6TF17EZy7VbjfladGN1l/du8W71Q7EZB71aiZOD
BjYkcLU3NPbKbeFGw1LEMd/Z1KFivOQj2MS4o44qLgOl9yTHpMHcFOfesMFoBxQHCCI0H9/1Omom
UGBwHtHyv8Kg+yriCuQMdKEyc5sq/LoAF/rTdLWWZPSXUljkUxeSx1kHVPEkU+45avDZ4Ap0/Tvq
/x6YQLS72B1iAmu8mCgHzXqAJV9qr4LYhUjZNyP0nlPKRR9amG7siDXHzJJ+ZbEZhiQqzgU7dliJ
eosUKZTdyEuuEuWK6+gF6d4dDT7mRAZFxwN8FUVqxjYKJ6rNoNYo2wY9puoT3wdljPDsGFLqzjQF
CCgCjUxPPYoF4bvqyw47rKLEvRzI9bG3jCVugsVehB5xcSR38IVjJEaXnwZ0X4MVz4utyx453GyM
znYMUhrJBfdlSLV4b7oOOmRZ7l3Z4dgQoBR2nVPMRFCChbRPfYkKo6x1e61X9LM80QTlKo6Olo2A
5RQSTSJXzUxpegpRwPa2WsPyw5EV/6WLEvkAcAfbXKkJXnqsp89RW3C/YtB0o/7J035mRRC85DL6
XYAwktno9PWxn5pcDV/NNi1hqaf1UbYtmulIDIppha7lc8MgGyVin+YVcb+SO/O5ty0Y2Ko87jsH
Ots4VuHz2DeU/hEh/RkM67DW3Z+o3U3KQnX/MpQehPchVu8nWZVXYOQGmxL+0t5SU/2gSAq4MtnT
2o2k15d7t6h7UGgINbcza6mnfvJSpxaCpTk/k9BIypeiVZIlVrD+2vbM4iXV7HwyFLCWoqsWerdO
7MxciG5gWdYG92lnLrp208KDKbXw3vWBoOBWhbWsGE1GLPbU3PuI1Wc3GuVv8PN/hAGStn1VYLlb
GtYz1sTVIkOB7FqYZDvDrpePvVT0JK8HeRcPfEjImJqnJlbNuQnM7BIZXYTFuizjvDzUJ3jsxiT0
pbDJbj8Uxe9+8dNAGA4fQVZ2s0jXg9ciGHzEHBHv+GWnKmRlE5tA5AtM59AV6ibDAbZa5rr5mhap
tkOxdbhMvQJdk0Xp+emLO6GlJEUbD00uJy+Wh7cbhlSwVqZRR4Fn20VRtRGjaosKlF4540p06zoM
1x0JveU4pMmL56LTiUxwdHCwjTirqvKLm2H7FvhJtsmlPEG23WnfvIwKmhXm8k6MOq1/UP06u9Up
dxDD8zcibBV6ue+0WNxQ27daL9Rl3uMxKUb5sqQz/N3ik7hk1y0QGXZfKYOStgWK83hdXW+Tpehq
Tb9SC3dvym11Q2QwW6NhCYcnMoOTV1EttMukeivU4E1lD/qzDZFCy1LnOzVsZyZOMqDIQqgz4JhM
J/mgFSiF6+Xb6Mf3k0y7m9tlbn/3ugRBRyusbt70SsBR/34lNFGqt7T03kyUwX8mWDk+XgnH7g3O
cdi4ucY+grxVzkB4G3vRlEn9Hwp5pFzZxGfxwBW3H//9X1M91UI9iWIReREbxaNPmzw1SOMoDwz1
I85xjw7cIjonZXxDnSjeWawNz6JpByU6hwE/iAxHnZWIibniqKwtVvyK084/DfRFV28RZ/zyKT70
ZXTKu6dP4Wh6ddULD3U2+PvH9cW0Sgo1GK+adH91Ebs3Whstq6aW7q/+GKikdNyoNRK4j5g4Sisv
OnpAMx/xx4tJSr62U0Xai0ERD3S8LH0bm8C/iLR15EDiEcTaz4eCZOuaChM+H46PudQMWQWKCX9F
Rb+WcmnBgxRWfzm5XcuxfRRHVoLSRkMuLmyegt57EiurIqtQ/+2abGX49dCyHWOlJUbE6kt0yank
q7oLeByHE5tO8ruXSlXeRqfyboDn+5M1GVpb0ii/x4nDUr6NlMPo2elzHqt7EQcHHK6oyuSbxA+U
d9W84bhWfjEB2G9zpZQWYta/XBXL7HHx/2cn7j7W//ziOthJyLZpqCS8ACb8MzsVZlATu1ZNPsBr
8wmbbo+RfKPaR8q/q9ot0SSeehmmlrisqAkir4NXz0Xwr5Eu3PRuXBxFqB7kAKtL1YbU7ujd4jEZ
SVDnPqfKo+SAUgmLV7dZI3KA5mzUrAOlr0/K2NlXh9vA2bQslClTB+dEQmmdVtTuIpTzSRRf1anJ
R7NcJSESEyIm5kU1ylOyaTZrEetib58AJdraZWrsU6UzEKLm6NGImOn7Kd6lHmas06iFeCoiD38m
fjrvr2EjQplRcsDhBq7++fqfThPX+xQrKrAtA+pL//KXOXVt7WLeo/0o99IBE1PpII6CoHptI0Na
f4r307RHDEFzDAoyfUJVQYF5nP9pXqd7OS7wprH4NJBlBZkLccHKS5tJw4Ml8yMormiSlUUL1Tr5
jaHv3ajT96Drw/3o7FmhUgeQ2BVDj6Cx+ygoZwj9GPd5jzPY5eMxAn37EXqcJq7J3jVwQTawPrP5
W5ayVHevtWq8axNrJ+rNRQ1E+pvZhpMvJ/q5LqSLS+/FyxLpr68I3qKBOpSAI5vCOvjVZPWgk9Nx
wJgLxLIZo8chkWt86lWWEVaB/kYa+osuLtyz6o4b9kn5q1RVJBTj+j1xs+I19KL80BTYa4lug4Tx
NolKFc+0aW7SqOuyGcNlNE3uyq1kHZIgK+Z+2nQXrQ/L7SCb4xpJswCnA60BahlbH7LzHtrY9caF
AptKCsabXYz2tkVTDcqMNkFzmvGW65aFkGcpbUTMCKvxMgT2/QQRgqfUrNJJNsvzwvEmroRw5NXJ
M/8oZrQ9Epwd6HwEZaGomk4IwYXVJITN6QY4iK0mBf9mg2ADKGT2oKIRo48742Mg4tliqFBqHqH7
fvVxQ3280iMmZit/Lu9ulK0A4HjjCCCndiK8USeozr0/QXMGxYCOhZvDI/TA8Sj/AusR8x4on0+X
e5zLW4CsuujrSuf/h8WCSPj+45YL/XySaGQ9SjXwf9VuNRzpSieMqh966W3VSfUjzl111RThz750
Riw60H/HYWE69Jy3OpesHXdK+Ycnuc8Zd/FXxddklGsNh+KWVR1BqumLpESRG4U3f281ijlTK7M9
jr3mPJsJlsy+bH9JYcpvWks38dv2nS+13nzL3cq8xJkXXynCvMPPuf7/z5eJzPjPdZFhK4ajWzaL
I1kxP1MgFCey1R4LhB9m2OvzMuzNmxu5M/zFzYvoybKtrtNJeT2WBjS5EjO7egqoSjGadCaGtCpG
Da5j6dhchP48ckd3zzbe3YujXOvOLeu8tehBXUTJWxyKxsAf1Zz2Cp1nuLCLTIpMUlvu66iW10B1
6rMf9DxygRM/2zh6kxinmN2UqT/3K1vidY3AO3gmDZQIaS+ORGzU1XDbWO76EXpME3MblKuqmQhK
5XStIGhP3hAULyzCMGGxg3Q1hoX0WgPtQQfZRVxh6uqa8iZJjnEWPVlFvGisXx2qB5emGK+sx8L/
UKRQPvNBLdlw+EKyPJBZ26rK52KeKylyn5eG9B1gTb5uUumrgCCJxjX6GKZVeLkjkIDxykeEpzYC
nyQATuwbkjP6ZoCXJkRUjWLtJbDRj2+DAXroN6OT3LO4lgA72XgwjLJenh6vYQR8pjb3G3E9EZeC
8sVTUvSS1fHa5HguRIXr7BvXUPZZWI+rGF/uG9gvzNC7tvvW1Tj3Unn+Zceofcem/U3tUD30DMd7
GsKxXrVK6u7laEowl6W90M3s9OB1ob3Fn6op0d9cr9K8OWQID4LrNThI5MVK8a8nocCMjjDWSTdr
OkFcV7L75ji9Sk0BCE2kgezS4xUMqbgERtfN8yKrbwnO6McyKE9BJNc3EeJHMSwLH+UM0VVaJyPP
FXt9tigGyzzobvkzjfLsAlTLufYaJQN+VV9Ks2Jn2fP0S93G/EJR7di2TvjUJ358LjsspvMp3iZ9
gBKQHW9T9rM42MTBAgg+CeUhXpl1Jx0fjS+bv7slmQY3aiHLPPlTvhRCyu9GnTKucWPgskpGGYcg
EGciJqYMqLnt/cpXSKUDgS1DQB7qj9JqtTe5LoYj2tUwUKeuJOX9ipqUuTLLQHsreUCS+0690+9z
Mq/Qb4rnm2u/84uTraEiGPNv/KjM4yjneL0jMN2ZUntoyyZ7MgdQu4CavqKIhclAIOk7q6uHF1jM
mwTy1FcNGtVSwgBjmzVB8CWcpFmn+Ql2Pvw6c50FFl3HQKZM0t9BmqT4o2fNfwD0KIoqfwah86sD
tTDBzx2bgvHnpbhBUaxMmjL7blfsaLTcNs/K1BSjj+l0IocrEeuavIQVKKub0uY58Zjn23m3d0GX
FZ1W720wzaiK9giVDw1ipl63DFt1/BY6CY4rsu0d9MwdcBtJt56klpfUMHkgpYhm+wHeWVOo1kNn
3RqVMnvExIAxmvyA4/boukwrSidAvTZTVoassjVK0LDZw/vp9oqP0LfRQggX3b9KX/dDETUBdeBf
Ms3/K5rnkLfCsN+KgXoavc+eCmdOWQJZxVV23+pUFskN5k9koRGmimxA+wMVU/B39SwdqQ4b6Oiv
wildLRoMRPzDkE+ViEBHJXUaEDFxZE+j/2dMw9to75rPj1liKmS3YW7LrbPw80qGS9hYS0kqkMrX
Y5TwGtNVt8a0WXGnrYyZYwHhKnDNp9BgxdlZwlJAm3oiVLVpvANXh70JCMmLivHSc8a2DGWT4R0p
fW+jk5knezRBtAJ/r7KcenZj6geyT+5cTOODQdLTjoJTl7rarS31m4hDa0fcdrC8reiq7HDCMXkH
cDRDiQCgXRbtQ+rRKHP5/nM9Na0Ck9apn+4RH1lGL+5z3NRL4xyBVt77Rk2ptCn5CGhI5eBb43fh
blTM8qnyPRntN6WaiVF/bKEpy0O+lVg4LIbQC07wzdEe6uMMVcaouamj7MzYsLrfu6KeB1Oa0zSL
N8ip5VtXIfkvTycVvlSRY8N1DPlQBOPVMmKjJA6tlD3TvZEg1M7FoSa77joP0RyBjFJoC9XQ7V1X
OhuPtL28zoEZkfNONoKkRUWngAfkDWvB4JJRBN7CZN/Z0OvfWETEWA448dH17fEJZsIpnTbynksq
P6olbJ5HO9wZ/WhdkKV3DsiCbEVPWLeJI5tkuyNn5onkNvQiGwcvpLJRnJxuvHYwtJtaDd7FfdcA
LPN7QPSTsV+MQ67uP92fA0O7dQ1wjYQcKs8o5M8oinRXK0Pq1ivV4CV2YGzWUeK/65n5YUVy/gN7
0x2FReBSTndF1BhV0GiCWdWtexKNXZgJkF5zKVutod0HJCRVT1mqfAlGDVaqGJAaRz3lBaIzono6
jJRQRV116tr34urULyuz2hRWfrnPm0L3UdHn5yEfxJGYx1fsgj2WfEC75RyUIEAUP0RQL5TbJ9Eo
AKWo+t3MDCoZUnOkWc2oXIsxDylTQCHti+g1qGc/FWX43Yh9ZLtASa9y23DPonGKsFogj8eT9k+s
MSPp3LnI8SeVeXjErcia9nDtT15JOquAjS0Uk+VJgtRQViIoJstpG27RPDxFFpBeGN3xl0FzNrWR
QGKDK3FpmvC7CIeBHq2jpG5WootCJDUdbmZnsL32s1NLCxGvbQvRqjgA0aXYMVUkX5kDbelWtuKx
7cO87WsmISOY5dwI0n5wLnmaoPJAEfObGwH8hIfvXRExgH+sdS5/L5rN+tAGi96V6r1oItVEBPLR
76WRKmBXeIt2mgPwjmEMCJo9Zon1HlRLvCX1Li2LUEovCAkm86qUgg+sBi3UXn9A1uznuhs0lD0r
E4pkwzMsiq3XPumvYmagyq9h59gvhjIMKyl2MXbz5U/X8mxQWZGZX6xuVPZ40VkFArcc6n2kFTNx
2OvBOs8bbyvrtrI32x8NtYhZ5Zjt1poKF0Wi4HAXdwBa4Wu9yG5ApZMnyIpla/mSDTZvJJDgpRh1
EiwASR3LCzGKI1y0rVDXm4tulXBL05Vemomu38oog7WsU0Q35QOzYt28eSPiqHra+j8dB2S222HS
Lrv8Gmzb+hq6COAFip0+jUBSl4aruPw2WszibTQlO2WuNnMljqxTMeQ+JdlMfdbTGrl3Kx++VbW8
b0pN+hqp+pbUtPeMzaJ9GbVhSaY6rOaZFL27ZpUcVSn0nzM5aFFHxsMzw6t1C5dy2GcGT5ghOYhG
gbh3PxLdRrGSQzc1jymSi4s8RhGT6LM3rPBgWcrotOxFQx643mMBBoOrtk14Wgk+jlKpNxuN7fNZ
NJmTBNs2rb89QuJolEplpQcZuu5JUmP1Rs03UR0M9nTEqK2g2Iu4N8VDWTpL0fDUt6VGWQxPztKL
3Dm4tuxEejU7iSPZKrMTdue/R4epK2Ji1InhtAO8HL/oFR6W6iAbJ83sq2MJk2su5VXxvS0lCtBm
8j54DcYXaoLxWl6oT7nmfVNHVsDovmx8py5P2RCWJ3E0eXMs2GRjzaayEZlhQfp7xJ5EzCvPKLkd
E3sMiJOHysCIxBrStRgQsfsVDDV4sliirXW1Ojg8xpDaCc5hl0M+BXh57+KSC9xp6rokrmcmDJCu
7N0dWtHDvqaITn7Eii6YJYG6VGX+dLbLILr65lLVVriIlMCA6RhqL0iAF2ToQAWX/+xKpQmebCDJ
lXxz7YwvcZFoz7KaBe+tpvfzJFW0q17HJq7Ctb7PcDLbO80QrGNbzq/wrrX5WJikgwM/W/PLjc+t
o7+mQSrDqKAnQkEKyBW/UBwMm7BcpQacVt4WhhM/Kpa2Mr2xZXG0c9O/AY8Bj2Ra8gptouYdlxp0
IczmWQla65ADFJyrVIPeawueVN8E/REtsPGpVvWjk9jNO9qeyapHjXAjToeIj3Z/Gl4LRHkFA5cE
hY3WnvK7sfzUuXfFAFL1cEkec/QYAkBqFEtFavQnVQ9XwEHqt5jfJxqlANxd3a/f4AqAovcBu4hR
PkoF67bOYunJqJxW81RL7Ge9LtxLWiDQEQ7yMZPdEE2FzL3ANgyPmQktc+qJkGjS9H3oTe2so/hx
GSUn30axc5EjtPEKNcm2blFVr2pi6LMa5MVedGO1/1YPnXESvdRVKZcW4U30bGnpWX3zJGM3Nw+L
YqHlpnmohs48TBUrMCfToeiLJuh6nOTKKl4+JoqBT93GyjREHvK/rve4yKe5/3bNuoDaJ3eNzzoE
4e9G9YINWurYKpBYwd+XdfM80EM8n6K3ATXFjxo7M03X8O0kmXYuglh6x56sRPRX827d9G1tO3nY
DzCj9m7WKStlkKON25P17ZU02RvIGmPJ1g5fPSM8l56UP4t44Ae/46kCLJt10k1tv9VJ4F+KnrRb
nvfl99ooTgjrAx5zKxbrKXuwarCH15L8g5ggmZgtB4ren4MhVA7mCNdHD7zqe4qyeW8pzddEMvVl
iQ3jTkGL+GYC7b1f2w7DD09N8qfeq7Stjvj7quI7/j5m7VxcGxsQd97XY05pTrdOuQZBLJ3+qi7W
Nz7as0AmqKAAnkz2Qs5JNELISWg+iaPHwKd5n7pichH40dw2e2/xuJQ4+nS9x2ugyFuAWxknXwoo
NgbcqU1VDPU7iKysbaKvFWg9SIB8TKFiR19J8sxb1xrIhWoj1OSiWIppSVYfHJIoz5grBbtUk+RZ
UA/lvu+sch8AEdo/uu0Ui4C1sMCZDkX/PvHPKY9YnvXdLItKd/Fvk/26DDalAe5PybJZEGl8C1RH
eW6q8IefG+lRn3rlYCNo3xnjppawoJQCHln+LKsThNcn8SDeHhBNJiy+RxrK7oN9EZj+PclkO2Te
wip4u2eQHifc+6Hk7atpsjzm8oKftL+TWhkzSa9BzF3Fpl4cTTFoQsUvHeAJ3F7nALmIbcnUiO6j
yTwUrGrl5yPyadYIQno+1nGHXkUzy8usukWTyMUABh5djrrZia5SSzqLS6TZHWTGns3SThFQkN5D
bI/xUxudeZDFylFSIny90aZ8jwER+BBzPobeetWA8rymnmks9bJS92ECIK8JCnlRUZGHmpRIO9VK
kFpyFWgQmimdTb393fQ6Vs0du5a1qcTeRQzUUlef5QYUHbOGUEez2hrKbkXSblc5aJHWXgk4V45+
KvUu9534VxuAsZFt6jdSxK7Ah4zgU5rCJ6FL1qPd5Tc0Rvw5/q/Z97iPmcFJrJEude6YX+RKD9Gv
N4ZzY6IIpfX6Eld1zHmQ1kc7uP5etCshXRQUNg7KSRGczEmeQwGAPWRjdtWlGFcSPVW/16N09uvI
fVHqQF8bss76NVJKwKLurUrN/Cswq5cRo/GbFbXpTbagCrC9jdeiKwakstokiKudREiyEkCElMVq
7Y3dMigAJf9QouqtTGDbpRY8ZA2rNARuo/HM1rDHJaFPf+jZ3h6j4iNpgeYAqomusSsVW/70au1Q
Pn726zCYiSnVYK61Wune0WQzF15hudAHIYZ2PO4WTTvWEJqSjXhdEuJ8UVmj3mB5mMsqdbtTb46/
mwzVgn2CHvoj7th9SDIpRKqrYNs0f0x+zBk6ygVoybuzJjKuAfjbddhDhmOph/Nn7yebe9eu7Hns
80+I7gipbR668bgTXSPS5Flbyc6eZJr/akzauYUSlUcxGtTuFxLS1olbafDKNvgExbC53C9E2dlL
vOgmToTHN8OCPrk2Qz+/P7cT1CO6SFJm4qEtYrgKU0MszeMjJOKoXWDbdGhr09uy4Qvrm142/hrd
lW9K3aIDUwxxsc3i8QcKQOOmkSvUZgt+KEWmFa/NoGAGGlXOx0DJVR1QDOe3V8G8dLKvQWrg5zQW
zc11p42ghGaO6XYpft92uM6VtL6SVZdxh4iwnEQDfWHidT8PCkSTcscIb6Jxmngry01yuveCijyt
iQ3QGEf3CbZkjGstbDHSAkroNeoO4m5/FI2r1vEwE4eD86Udw9VYgT/KXMvfdxUUPT0anddAHZyV
mlr+Sp26Tudac75ezlaMlphK5ikEWXEq5MvJ+th9JvGR37TYuE8y7RxcqYbtrDgn88x4kyaptwQb
uHR1liZjp5eHLhscZTXkVrFE6ViZaWFlK+wKgwpZ/gx5STGEhymmitN8TXwEkFeUhRcn6rxiIXRW
Ghsms5ZcRS8zvPr8z7isdoPB2o+5Kr6sYq5g0oiQoN38uYaIi1AfwNIjVfWSyclSbIaoYiFZ31BR
ttQkeINGfI8ncq8uzSwrt3Dvgrd/zhfxtsyy5xJtbcnU3H3TNshBTUeYcEh7NUZ0T4pIlmP4O26y
AuLV/Xs7rTwNneLG2BV7EbIt/GnEV7Z0dzUVvm2RF1JJeaV7+z+Xd2JArY2feaX4rIv+sZ58LAWb
qFPIPSNiX5lfSJp072TA241rhM7Smrp+0J3Jj7IQikP16FWUekRcixy+2OXIs0020+eWdX7JfsNT
tRfJx3dEz3Vk4hJZeo9U6WvptsYVikp0wm6ejcAUN20WcmzNcxJaWMbDazDRIncQJHctEt1/BNgq
xYrxFMHO0Zs02lhvSBdXxbd66gkRtzyENjJ2KuTIKZZYsDnGsKmWCvx9oBnqpexL4ymMLbje8NnW
vL3YAtu6vAeCH828XNKfxJQ/J/TA89gqhyiPOHLy3KvVclSt4AoDCSG3kntiloTPMIHGWVVZO2yQ
SNtBQ3RPiZW46AUml95AkJ6q/y6N43rf4i7J+gEjtAmcJhp12nhFhoU1EKZmIhROGzR/akySWnOE
TCIKNJTwpBGjuVHyBmeRZo2y09z+eO+K/CGmSMcgN9Wd6JWjyg3VtgvEHN01iyD3STQolbxpvVmg
D+a4T2OkjEsW79aynLoo+DsHPZe+6lFtlXMPOjKrqwmCyWAWOM48HBvpfjUtmPLOVmggCltIT5ra
qk/jj76TzXIuDSgumDpCA33dGXhdOuZWD19xs9Z/AcJ9wVao/oIig7ewUvPDDCp9cWcTBVFNEUM3
T4J/JIhJCgr/IpSmLfvxaUbd19ZJDIppU8h2lR209XzDHg9AGbq+9sEyMx+bLCV4kks527Cggf0A
OZSRafg+s1DGcdGjUD7/60wxyfC8j6hrpHlPWu1WVto10XUIXDJbfdJH7Up0Ef76GnPzulTBeJ+l
1OTU7Br9KPiiomFNw5dxbNHD+RNLvdTfUiEt0COdSKRyPM5aGcmaPmRZ2lXB3u1Nfy+6osFiJqWs
FGezIstZCosg1m2+vxKHcHNHzDem08WZNY4/cr6pK7PYxD4QUg+DmFmhW+0HQCEO1Pa7jB3HnO1z
da7dpttBZiL/0JkA7VrpK6WJ9kMN1R3mx9ckluVd4iWNt25agxJ6QLUfe0QfCVqdBRWU34vWyd1S
LVPtpUWKLIkNGR6MrL309KKpJ8Y6pPPEmDzNnMbyMlLuY//7PDGmTNI+f87TnRiRJD/y51WUV3Ot
T6moDW6zRTypW/MYyJ8yzalmKDdYHwBWZzo5wRD+XZME+vcOlBBOeIkKY7LM9l1UZEvFI8FXsDbL
R+17400fOc5m1HKD6AToUp2LAUUDaaywYyo7fjRl5WvIOdTlFcM8HoXTteOwO/eeFLz6CmkTtVOy
jVJH0gFIDy7Mnm7swiIxdlXc/j7qzQxzpM7faFkywWCmKY9RcfQ4DZ80NM1TNzyxXMe6WDO/eJY6
rPMo6te9E7tfehwW/FRPvvGYwvtaSaKdye35mbfpgoQL+WTfxVYgHNtnt/SBakWNjHeDhM1OGPVk
zqt0LkZbuUJYlHSEllpuTdKrmneNFt0MdHKfEbwmESzr4/5xpcpChimbLsx8mMJauS/dqDkkjoNn
ThtK81x0KwQu0HSsD61tajUG1BzeJ05HkRS+KnyT1iL+aIrRu4I9QzM7L1+57Ve/yinngETZB0te
HApxcXjO8dEFTtrkh6oP5L0ehOE8h8sSlVZ/ba1kuPYxDi0GQAEREo3RF3PVr5qz6JHB7q/3UXGC
DyQewEs9f1yjdLh9Y/C0e1wj0O1h7/jlqwgl3EpOSt4BEpo0fdFdsvbtpPtbT82jm0ge2gt1sPaE
NLAYQK4KMw29RQZY9EVTRW6ENFIxFxf4fNW/+mHg3QoELFCWNpKNAqJsoViS/KqrwDDMWmnXrlcr
r61SFEBvemNXjAqqQ1Ny3VNBKvlpkK3iiZfgW3hxxY2pLHwzRR0JvYctxt7VfOjk+KU1Iv9gploJ
I37q+sgNqk72InqFBJbVKcp6Pk6uSmWIq5I4ejRSYFMiEf2QWpZ9n1mh078PQejPgrxRlqbUPLuO
gRemV3cvQRXi1QG9ei66oWnE+1RNjVkhJ/1L5qOp7uo6wq7TZKuX7AM6DpjmQK166QLbOKIN/yOd
einpjhO8zlcxVhexdnaC/CJOjDxXuwyevxdjaP4Y18KSVmIsy3MM4dB1EGNOyhOvTn+KoV73oxeF
u5GHyR0urJvUSvRnMS8d8BUryYiK1wbov6DMbi/8pkJsvTFhM3TDNjIy64IIVvaCreCbnDnVSYzZ
IaBYNeyjgxjkZ44vpFOGOzEqWdhs6ayoN6KbteQJ0r6XVzpOJSaQ/n3q5sEx/2czDLAFO+UgwmNT
5mSo9fH3tFAhD4sWO8ZsAVwQMQfhcOaM9ThuYrW8/u6KE8W4OBtJFHnl+tibkZFxdrnZyTuWA+Sc
eGQD6TFi7aA1NpaEFNMXtas5fFRTsCtKFxSmmGQH4IrlkeQi0j3HRzP2HtyVUI93IPy2ytQTgyIe
DeS/EXR2yjV2Pf5MBFMFOWqI+VzmfnIWBMuqbKYFjfSrzUG3UfIFt9op0SLrzfggGt8DJt3eZQdF
azd1ch9KihQGhjUJ6/+ZIw4lKUwOFm92ZsE1jKyhnavQuneFHlavQcHTvXcMj3wM3VItbiMuvBfR
wz5qMWrt8MTqha1Gdoi8As11ZB0WrkqBPBglbbpj6Ve/gIg3BIm3CJ0Q5zuWOulCazMkHXS+c/PE
otLuydTN7n2ldM4+LN9Doqv6VVzHznmAp9plnK6XhUF9MgYXADYvIULoCI67Iap/idA9jh3gOvP1
ai7+CBFr7Qx93tZrln6rZJP4kM6qiXtkNHrIE4zIvuquhocjG65yakRcQuzIV2TtKKbqRYdfKe/U
PfaYJs76M1fEE3soDorK977Jg+Gr66JMrmTylz6w6k3fOPUqnIRuprjnmuMXuxyRP5CLZuXomFey
UPEPegEvpi4Kfd0kbXsbrKS7+crGt2v9KiKsUNQNeU5pZo0OlqJhKqNTZBvVVvKs9qYD4rso7P/v
owCC0NQLsFAUJ/tJ9LMFWLuAuR+9IqGw7dNEvWp4/b7K5CMsNmlPCvJgL/43EawCu3kqW4viCyeg
zpZcM7PeizGT9f7ZkYY3MeaRrj2qaoVxcI3El90ar95Yfqhu1j6HhWc+5eaqkmqnnnO5F8lxpaM+
jZlxZc3tKKs3Ympra+Ma14GKmwWjCeSgw5/rqEMlrhNGrFe7AA3gSlExv2NnVEy7pTzVnpSw046i
58k1uaAaSpWUsVlyArc8TfPFYDbNR+Ls83zyt91SDLraWJ6sQT9biQ9oKXbD2Wj39s5EGep/ODuv
JUmVZU0/EWaoQNymlpWVpatvsJZorXn68xHZq3Odnj3bxuYGIzwCSAkR7r9YFH1hPvGQMp/QHReL
aHTzfVMF4inTdP8yFuFOdsphgTaYq9onHX8/SvTPORqMV3mMXhjtdkL6ank/aNCqJ9yBo7M8xlNy
5+DMFzbna/51Ydn0o+gUV+GrZXXapRJVvVLjwHvD9+CXWxnTz8B4yRUDcaoCCWHN0Sec8/wWtIoB
+IjHzKasxHSMc4/EmsIiKAcheQ3tEdthpCvevAIXJqxhMalMn+t5U/k9DAwFhEyWJ+mz6zCR0ENx
ki05wi5x43Vds9nLo9wujU7V6H6zUcTJOW3OkjkuW5BaqAUh61ssdLyWHzpn0Pep3V1ARAzqopLb
0HP9s6Z+yhG3EIqi8YNsl1SZQMapR20Oybg1sTjJonJYqXnbXWAYswTB5fNzqo1qVaraeKhrw3vv
qxcn1Qt8jFRv13dNuxZhXJKDTKCIxFPNLVRRl6VbFE/5vDG9Rl0EU4AS49w0UNh4QgM0ah3/CV3L
/MkjCQu6I0fTYe6TowoU26EplGfRd8bFmDciE92yF020kbFai41LzsP+Ygf2lYWLfriHSrx7H0Lt
qtfMCxby8AKoOH/4dMk/GoLJj8mKxUluFMcl1SV3865kNzf9cZWyOlreB9VD+3s49V7BDPSfZuC3
+4HK7B4Xv+/cN34OuG6Q95ymE+TSkH9w3j2j3GtTzle9r5llbzXdUH6JzkUlRC2/jZZlLNImFc9j
ELvrSbGtU2TU2iHEGGWGVftXtNMPkfDBaUHvm3U0giR1Nlokhq02NxWKd9idiHfH8Ox91CHGlscU
2fMAbflk8oydSBTj3fWzVwh34lEfMgiwVFdlGIfh6KgE2bCUTd+AYZ12qflfDzKKOFuKCSPdgeR0
oQXfrEDoq6JpDP4No3/BlHBBo/hgXflpqqBqOlOIp7L0TjJcaUgCj1VVr9swKT8yOPWLYugtCsxD
+EYl5nb0AGlzwz29fUyc9DBQjPkkFYMUPzihTVKM/qcxBo9eDyZP4TZ6IY1f4o1BHNsKbcUfY05u
+sFniQV3JIqPINMsJhpTtArywWPpYmpr8JYn1SOB0rFiPHeaHi6Vubpd9aSAxs6IkBiCp87j5SjL
3BWOYJvJacRWFsdhey17qjxvDaj341hU/koOM+DCwAKrMrjonXYdR/EhT1vmcYqSgQ+Uab5Ku3Za
2PR1grGMbTXRWlbWu8n7pLLdk/usEQ9Cjm8hTzoVSrgSoAP29fhNdEiWLjRjfI7iwNgV1CbzbaA7
wS6DAXSaBHWEuG3crdoEJrSGpoPF20FhGKL+SHJV0/jlyVgenhs/oaBGS5hdt2E+HO8Va1SOVZFj
iNOn7ktYjspFuMlJtmJEQF5m84K5y+n69pjnaTOnLeDWQFg75RV1+rCFzedpKOqIJA8+Usf9XnRC
+eF59ZJiRRjgwJZvnL4avyMgnCxAYYk3Hf/WGWBUAs0dunUfDtXzpAzjuoK2d2t2Q2Q9umqwGjWt
Ib1tgNbMICysA8PzHgrd6Z59oFXcyJ/CoafRp+UqNlArl31KgHxYYJZQFukM6pgRsfYjdscYOQYl
2nBdilqx0SyLjvXFVKbmpWhVNCRmEJg+lL8ydUyf+pSims0EdyXjWjdsMhb971qFZbdhCjBvg2F9
Vjkp17r+yr94QPEQlWRurb90L8Bg08FdElF2lLhqY+QOHIdMggb7IDfQNwBkyl0GspuPln0o583f
/f8aej/eaNru9/EyKA+/dVcN+YIy069OS95oKOLuq60CC7HVfFYYd0pE4gFqB5fQVYKvup/pi7Iz
3ZeqhJoMEka9kB7Xti5MUayUqvqo4K22QOcsOVSp8K54x3TbwA2YMQ+Nd5Wxvs2UJb9lY9NlKonh
pON3mGCkkRVTuW2BPH+MlfXVQYb0sYLC8JylxjbgBsFqtZ2QPbRAInPfs9btQJIIFEN7QsqtRxaz
AMbgBghAoe5Dkrb0nhpAEjsVUdcduBvlKej5DxXMm14NBC/519QptTUPsnQxDAvdEvFZzE0FD9/S
ycPXoFfsR9HZTzLcZIO7j4s0WHnMFd55xnuA8hEAkL2OK35BUnUfZKcMyWaT90cTIevXYeinnYvm
xBrREO2TjNi57TzxrGeaf7aD+iUeHHuRq100gxy4uK5FmzbHu1mfm2Dsql3lZTHUTJoQE5SD4lEJ
x6kmfDXCwn+Aj//ZKOIzy4N3VYzipa4z3KbdNF/XfAAvhjcjae0qWHa1Il4cihMPZhG9Jn3tIufV
DxulMk4tDqbP3YzwzFDFBOAbxcdxBoliC+PvJ1Q8QQ/QK8dFTbismABeZasfdWTOUyCXTuleAQkX
B3B21mMAFIDfbT181/Cwd7os/eKZUbBmbs/0RnfUh7YQ+lKOKLCHUvLoe0PWalkjVvDgTaA67MrW
V5OL/0qNXkevTA9WGZ68qs4+7EgLQIvF7UEYuIb2prPseQy9trbVPfRFQA2BD+KjS4S3Ziaqb41q
hMHukx/BvcdfTBoQl7wL1knJzzzUUZi3TUN5iEB2Ys7JY4b/v3jBqtxfGGVRXM0kiHapoShnd9bm
kBs1KZ8E4vr7e7wBeZmYQ7NHeUSHgTAMn8qUX1owzr88FOoqS02+ZyEZPasC7AQHMd50LetEdVD7
ozVxYVVPraemQFtTx4Hhm415eKSL8Zfhe4eRbMyXWs+rpTr67kkgWrJQZj0IFbLxW2hk0QGPDfx6
52YVWNYWzApVurmpxwjNB6knNuDTqjcKt/nK1mxnN869lk7CyDJLkjtzL5MhWLwN34RCcuJtAvOK
Omp8lWcqWuS38hpJNFGOLwgLzIg3LoAk2M4rcuvSDsNXAF3tL8/ZmyqSoBSD08UQa8WrBZ1mXY9m
dk41kvvInWbbkTzvVQUuuRwDkX+NnWoHR6/5lZZi35No+RIFfrXMwmq6xnoIxRndnUNWBAg1qXGO
2EmrvxpzqdaBuvnTapfM/5pf3AJ+pFasvjVJYgMmcHN+cTDEE6io26FiRiRcEMCIdW9EzecIjB9F
sOwF0KgW7ku7qY7YTtTktEY7okRixtVRbmTXvWnpIaAqBwOifx2TJbAqtNJVdjw+8odq3tRgTlZa
1XcrzOPyB/JLQNhkt1Y78b96QtZ0zNgZI3thtby6rCSaAXUqnsW3jch9Zkd9syn7BLzq3NGXHsCM
rNY/e1v19q1sVlHkHKsMwOo8RBWTic+d11F80cIjFfEqX8jd0dfm3Smrt7nXPdx6ys4Lj13nlcFG
7v5rfOBcRhIsVxcloJDsyPuEfOaZmiKQsrkZIq2zMwxuDprX+e9qqxsrkibTTvbypC4Rp2n7s+yl
qI4Fj6I+i7Esn+dTDo2mvMlThu2ENPfclKfsqX6tZNNnenM7pWyilYC8a2nv+A+qh7ohW+VDx1pr
qRou7jG51yOefRB9NaS3Hhn8a8x/ijFh2dVuc6bCY0Ktf22KFHq00TmPrW87jw5crsTKp9M9bg6D
vkgTMBNyBOtbB/1YUInogVtUqP45VEd9ZqdbHep/85DhYBoUZbk/x9s+aJ1zNe9pTvR7T8ZYKv3u
/Wvcf+oFlODczpcn/tnDlhGZIvvQDIinIycIQ9ZxTdNcyl0Tpbff0dsAOZZinr4InK6+HSpjlTxe
7v7rIMol9qHQRLMaAzuFKKBUu7ADqJsmlf84pb4PZ0NjWlkB0ykzl+Ljn44xtv0HyORLOewed2N0
W7lfALcnVe0sZHdj6mdQxf3xPk5BzulQh+PHIIS9b7D13ti1Ohz02B0OncAeYCHbk5OMB3SSPXN9
7zcL1LpYXzNUBm/jb20doTRwgYBAUXtZROolc7Lpq59b1RoL+uYQhGH/rGvNh4x7VbEQ4zjUOkR1
pnmJ7vtXJPyUx8zBCokfe7Oqakth2hEY9Y7So4rt1IB75FQ21hGU5W20PITJpXuJixfZoPbHUb1Q
Ni4lrrOMyY2RgC0GwstdRcVJunPqOXk6s2QXfZ2ZJHlil39Wphy6PkYx3x9fPSNtroWql9ekiN+k
pB0KAtiMbcqgUF+b18qzu9fa6wz29bjrXiXW+fe+ZeAgl/rTBZq2s4ysXN/0RqGzvsL/BMjSz8po
7ZMeJsNLWIHQDFRWT2HkDS9Mdf1dywx8JXuVOk/O9eR+k51JaWhMkY7gEpJ2GU7VRjP8izF2IBrN
0j3LTdpS5F4Ib2y2neJGKP7M7Xu/3LPLdqeaSJe1bay220YJvVWRkV11o6I7io5cxcLzlPYo26gB
dbe9v2JOouNiQ2aSiZiBoIZugvdxjPCEVJ5/aZ3+90bY+H4O0VRu/uqAMIB9S+mgAP3nCPJ7/iU1
s+jM72X5V1ye0wvyZxTguZPPVxgsvaeqRiJ5JvRIjs+k9fke6WW4Wv/QfmRcSKVGuSsHe4zZG4y7
h257Duyh++lkTJ7zz1gZ+uvsmG4cNausd+YwxcpSC5GuEF67c+M0KmAitCNluj7P9x3CuezSlnsZ
locLIwnRWUL2KbY94wFnGvPB1Cd8CvDz0TqleLBGT9grLcy0VaREGaD7uddk/tB37qKe+KGAVYZo
V43h+6jzM8pmbSXZzDyRr5AyKffghqN3tJV/otvlPMjOWDzxL7FfGeM9UmB8LDUlfAfL6B6sDl8y
OcgfSgSTnVIH3cD5+VsnS/CQ9VEOHgLvXFGOvjqWRT2N34QM16mo8Je0EOKfD9KRllaULzfoQ5F9
ohwYP0pIA3OU+koEBk/yeEc6gEH/K5Jrn1HcxY93gdb/+3lu16nFx/0c/YBOJ3TlQ5uNYApINAfH
SvVGLD4CBWjYvIHZ2KwyrBQWOLCjmdspbXRKIaye5F4jg9OEB3isNwErt3mQ7A9rvfk9/jZKHhCn
VNRx8AGa+9dJZPftoMgO4lN7yFkRHWO3rbdd676Q4FWOgTmI6ix3wz7zYVgRHPlDctOA1ADaz+7A
2EF05HcQemRDIk85hmRHFnn2MLg/GseLVnMasVjIoqOsRP7noqTsAhCA18G8UYxg0/RVdjDdAbkQ
CKqlPqNJK9bnN3ehW/tPd632Sv/wpzmEmMsupOWQhhpQvUriYdmXIj4OWtT427tBUWOMtwtEgirL
w5/m7Qzo+QyIx6Q9pM6pv2qflhDGVW4qS2/PkRkAtw+4e3VBrexDu0r57lrjmtWJeY1LH8aI4qnL
e8zlHryqY5vC63wq2ZHblbcYdSqM95iqWh9uPDVHeSYZ5766qsGPQyPiSEPLo0fFrm7Xk6HKMTPK
s+2TPCayIdx2jb5HaXCAvF8MgPu4X3We2zFDLaNFhmBHy4X7iK1aCYpd84DR81dKEQ0Hfz6wkIPk
rudTeNQip17fJ2LVPLO7N/8fJmz/fUgd180CQFe7GToWPhP4Br/1q4sHnBnb0Hlj9Y/+KIZDy2Ne
AEwjhuzmGxlYcy9bdlxVl8zQyovtlj8GUYKq/hOSI0bdSECSTMVuFHiKxl2hnGMDxrcXdON7gvLw
EgHk5mnoU2udFAq2OE2n7UyMcw46Tqyn2pn8rZE31aNiin4VpWH6Ok0li+ZOOG+o03dHpVXBR1Eg
cYBpsvHTIT0V5VHLQveke6jFUjczf3fKEbo+RidTDxYqC2M1EdFjPhcWozCyHxwLhfy5JTcKd4FD
YjQ/utGPo6XdhP22cMsaxoJnrWorMQ+1D9ncDwNla46T89IpFYvWTD82AkwhJe1HN3ywhYhxNWMT
8zS+Nnhwpog7XmTrFvfdA2tB5UQBYpq5dvUXzwrFQY7AJCi5OrioLihdi51p+6q/hKABJKGugu39
7GqKo1+fUTi/x/I6QRTTSNKVPI08YVu245ayOu9oflFi3gxZ3OyLIMgXt5eAKDlzA0t7Metp9JcW
yhTnoOm299fcWkb2mJM+/d/vrh9GBGRSQPPzy5bDEXW8vbt76M87vL+CyHQoiUS+tbtdMmO5AVCF
6cP9mpFtY36XUYG7X7ULFW8NFe73O5QnrFACvr3D26cVBg6enfO7u51bFz7zHd6dHC3PL99hjYzY
/UX28ztMm9v3d/tY+gISeDz8fnfyaNUWB8V3QEXNH4Q8Ok+zL5FeicP99DZlxwU2S9EKGF75DO5o
5ruqxbmwWueJUtlzrdvuJ+QbFOcyD4Cl5pXvuZYtC0tJH3LdNdf4Rh3sxs4v3JjEc6aTkQsmj7tM
GFP1TEz9hI7kV9kpNyVgDEO442181UGab0iAbmQ9tI+C9uQU8Y/7eFcjf8gznwmno65aQ2GuV85+
y+mAcjW+Ik+Bn+tPKEqdnKFRztHcGku7PwQRH63slMMsD+9pZtsB9m4M8ZoAOQoH79L5HHKjN8Ww
Tju7+FfMi+uNa9n15XaVMarJ+Xv6Ql5GHtWYYU3lqkgPsjloY/0AuPnWkkcNDXJGpVXisvfn9QZ6
D/pAcx5lKELwYYeOer68v17Mf3/lalIf5YikifBv0uvbK5UhzRLkQYc4oNrHG5Ix4zP2u/b2kQD2
L7ZqlALjN74M7tnwsuyhRjSVj9IPL3JPJCnUqb4qdrJpiwRL5hK9XIirTbT6a7Qbq8O+gu14P4Ec
ITdcwcvG31e4h624iCDj/3OFe0dStr+vkkNCwQia+ZDaYXaqBukaKDOpbSYdG10oBpR6P94znceV
FsnZI1Vnh3J7VT64Lp7ngxo0VwN0wYp6jvWiBLNrmZENH6LuAxy9jPFblDfnCrujX+5ErSYLcE1S
OqrKTM38ReLowKfU4Lttaj8b21c+gnRW4jXa7FWH17NKsQ28Ql1iaWoY6gMvV9taQWcfbaVz9m7m
VPtB4Zdr5DYCXqJh5qV53/lzjSegWkW7qOVWY8rfGF26lz2D4c6Mo4xa8kLv0vF0i+IvsBh4EKxB
VGR8BQ3fcrYM64Z8v6Ilm1ZjerIss7mcrV2zuDafSvSHtmFd7MNKC8mZuv5FdcGDgC9WkGPskmWs
p815qi31KVLrVxl3/NhYRVPVHLi7a3AqjVVW2MoneFZt4+qeRSGZw4f+nOstXpK9Gez5a2hrGWaF
eOzLQX2JrmIKHGhgVtLgaejCs9wwTSQJScU3OfaDmRzrumjgKM+7k45qhSO0Q6/5OfnFYBU6XXFT
inUtymftgMu5Y1vJa6Hgj27l4Dtks2uhXEW5+ku2JqVxLm7knqXGLJov4gm74yWWnzyL542T7UCW
NC+ygcz7Fgvm5iqPTaPp1fRDFXMZLsM7wWDTC6KTHJr0gABbUvV70gfKS8pKdM9foVAXZlGH5OrZ
ILccLlU7M9ZTGP6OTSl8rgVLE4DCgrSfHBgN+j/d80CrnYqDN+bgjf/ECzEnGjo15kY6vcW5PwCr
LpP3Thl1fLx58sumUZDzNHBUO/iAtN6ZA7ypooweoatPb61YyUFa5iYXo+j4HXMGR4/gM1kaM4H5
kMQRlPMVD5TA3Dtq3Bx7e3LOsnei/g0OyX8dQVddhdE8VE2SvpuaEx6nJqxIx3NQ3k04tIGx2MiD
RKGi6d2GLB7SjMoj9mYbP4aGKTcR+p/5wg3T9JggcXgLGmAJyY7OTg5+VT1HpLXGuNWvbWxUmIiG
8TrnE97Izn50vAtlx1tLhqq295dZMvIXmg93KWkfNWxPFsZQUIBEFvRVaf2IZQJnIhHs7iPIBSCY
f2mi/oayA7CfcKaJm3bxGJulQGl7mjlzAyKACo9st7Xq50Y33QUevcXX2oY+pc1ldK0Vyxbo0nfL
w6UnTnP1tQgsSi2mrpPINt1dj0LU3lWmGU9ShGuUVfPXOmFpxo+y/05+bXU7U5nFewSQza+ImltQ
11XzuW3IejVJmJ4NNadyFw/+LlRt7xLYRr5ytDh9Dy3lR2rb4mcyXG/nqVi8Kk2tfraibwBfdcrV
RfVh5U3TcMyG5HXyx+IlxNj9pasxqYzt7EmGotrESDNqQVbPnWWLHHdOOn0te7k3xqfO7IGIzr0F
NqEvzfF+Lupxc1Yrbk6y33bTdN3a/MiUz8xtu5exS1clvqTvrXA04BehsZBNoxD2xgraEkfapn5n
JRYs03iAPjEPNlJvQ+Gje9ZwF3mCWnULD1YaHDFSAh09j0py/nPQR4btqLbi2CtNsjBn+6lZn2Kl
1gHON9Y0nGVMboAiDGcUteFwRI21iisUIWVHj5DtOGtt/x6tqwiW3rvlGNk7m0kerMw6qnUSLdt+
8h5qjALPTW4Py9GYnK+k4A7+4E1vxYQTe+7V5RZOZvjhmxMm8YnzVYHQvMr0yTyFnYZ3BeUbaL26
/TWLxncNF3mfysYiQIIfXGMfPt43duOdayY6R8iMpbOIHTfeIwONtco8Lgnt34P9EA1iU83ON6Vv
i1TdAs/Mmv//rPyNkxsZxJSPJxTZ+FgjaHaYeqA8kh3Qjcn3akJZSTIHGlpAegLUnGAVjG74XbXa
8EGyA+a+Zh75/3GcPIsphr2jVeFFnaAKKDWFeE/E7lMgevfJqYGPONZVRkaVpA8yOc1K9smY5TSb
wW2mi2wlIo53dY9yWWAFTEktr35EtHY4R/PJck/Hh6OZbTCE9RSMAwTWMGVhYjTWk55PzjWxgbnQ
JyO1JZS1B599laCaDHEyjtYGBJCzBirbqapoGUVx9abl2e89GYNm1T6PQ7EEQxFiBfnLsPLqwy6s
bG9DcFvLsOeHR9duTYq93K1q5GJXZdqH2DOp36Hsd9cgbvOH0RjthRxfZwZSEbndP7iGml493fwp
48ItPOYBpYVsDf8z1ylPMs69tUE7M2336Nv7H5FJcX5+OUqvJNsECbatbPLqxJ9X1/fOsM7nV4HC
zLFs7d+vrmMqtcSoblMjpRKVff6ztLULGdn8Y4pyPCNi9Oq9xi2PZY7YY9+H8evUAVEgT5P/hA2+
jNHfv7QGovOtaeAuqfvKQe7dN2mrjFurQxDear1/dcqxpmq++aYTvHadedQSS//whhIdsiwOzqXW
Qo9Hbn2tp579PujJxQsd7Udk5E+g4tJ3w+dt9VWuHCNj6s+oU8AcNYP6E6z83mfu/UPzii9Zopmv
aqVkG6cg+W6EjfrQ+1M4i2Z6X2LFX8uhyCGFAOiL+iWH/b3pzNY/qFDZL6hHDUtdG/kTj2aHFPfo
gWqbTHtvRO6OBUa8nMWC3qesahb9NCZfRBF+K9La+0Ym4SFHoONnqU9rldt+sHC7M6InebRoLeRv
YIwsoH5szNnVwg3UxzqL2m9GF/6cukDsFMvtN6o9pc8e4L28eEYuIn/uqpIF6OhpGxnrJrO6QBzb
ZXmf30YgV+gv3cQkjdGZyzEPn4Isci9FKEAxz3sw8etVm+ThunGQE1kHKI7xDbjHSqcozeOVdaMo
46dbL25jNV6GTbiObcSLKHe3nOefQ24xPtXbIfL8gZZr62gIm03idAquX4ly8ZxePyYjQLnYz6uv
XfQG/tj+llStt0R6WzvzhVnn2cplWc0d7fg9hYf8NcItee1XrAOsEYhKofbIq8WR/W0yCxgZbfBR
9HG3CZ1I3SuFUJ+cKEhuI4bOejHgYL6Gmenv0Ad1AO9Z1Wubas/yFEgSpQv8rICc1XW11ZVQ5yOg
XiTNXqz6wwaTvVOStNhUtrmz2zh4Q/9e3yem26+dQRVfrLFdhXY2vnvVYO4cPQFZNccr9VszhMln
25TOtgV+tNXc0PqSpKn4YjhkFIZEtbdl2yefY/JN9sVwnDcsq41daYTT+2jUKxnXBAvVqE51cl5D
8EZCeScvQX7HXoVKuDWsBItUERhHn7XEUe4Vc/Mekx1mUP0fQ3rTxf0UOMTqr2MHkPYHVN2XdY/E
n9xUETjlMiyMf8WyFJ9vXkS0pVKgg0z7Z3Ayd6DW76A6LX78FdcbKLeB35z/ins4FpxbEP9djBNw
DWt52ff9eybq6orbWXV10PA5/gnBeq+vBgaFMkSVrSKJBCtWYVkbmKO2KvQ8vfq5MNaNOSB40rnu
pjDM4uyy0tvBih2OasP3SVnc2/uWWxyxCul2NSqfZ+GhqNPEBRUMxXfXMVrIj0FUowngVf5zqnUo
xEZMRiNdfQAGkF8qy1A3ltZ5uFcKj4X17bNQxx0aCaxMLSu7yJjc8xJXHGAGPcgWFjQ+UkZpUJ5r
ClJh0meXWyyqUnc9pGqyCsZRfYYM7h+aqQLA6pnYScV6sAQA3V9lr0iacmWHRrqVTSN2+lMx5t/y
KlWfa7NqHxBbPCW+h2qvHoVUdAXucHPTNLG9zYoIO+i5GfbT1nRj74nqqf/S6O1Khp2J+UtlMo9X
YSsC/EJrZhTYgIW9F52CymzeQrNaxqOBHLNNpnAyu3Ytm20T/4AbP2Kh18XXjLWnaBJAoq5prAur
bNC95KA04s9HxWSn5na3tS1RP1UOWWAzCc+tmjRPcSPCc8fDX/bJjd831brFXWNtWdqUAIRuH01h
qVsfBAmWgF56kRvNLOOVWlrKCtRMdouFzZTCVvKDDX4pwBnnwTIm92Bw4oTTUuC8xzwl8FaovWgL
kIfFtO6SgdrIrMGTum16iCA1bRPajxyHnF3XttygXPxoDe9XmBx4YDg/8QX+pWPd+JZWygQsCaeU
Jq+dHfroIVqLlvnQa/B3C6Mo37SoCKlvlN1PsLzCMNxfRhW9RC9ZpZo8oUbrtmlSG4W6Lr2Wce5s
/op3c+dfMXIbAmbSIhHBr1L4tf7ggmeGkqFOaxNgwRkHSg1sZPRTsfMRVZdxPMq9+wbP2HSrxS0s
atNDeYENNpAKrMd5NzKql06nQlyyVDzKkNzoCjx9GbsN/jNO9t4HD5VWrhPV9HYKbLStpjHFmkhJ
v+uaoqAdqIp9VPvhO2ZkX0PLrS88uMN3c66CJ/Wb79kDqeH0WR4ylbV+oGTYL+WghBUsyC/YHmRh
eaaMPDamHmaRGGzj1YpMbZXGY31JND3ZaWqZgl8wrFMZJckmqAbtyYYktuyhk3z2k/1Ekn0G8jP9
omi18GCyhx7TEAzAsJjW6+bJrHmCpKWGMRPCtIfMUfzdVKrTpQiycTV6pf/W96ySiw/uOenJFAUl
gKjuFyS41HgFvDU5+TNNym2hQi5kW26A5EUgHNppNaIl+LtHnkMOl2Nux8i2rqDY2nefY22m14C1
zlXDmPA0ZOVFhqI5BAJBnKO+2cqQ3PSm3l7IFSzkMfe43NPBsFxvMUbchv45P9Jg29sJ1ZQ8XRrX
FyfIcjybeAXqFCobT0w1QCzD3QoSW8epjMpDk/cuKfg2ODu1YWzAt8WPGFs7KxYu43M+ioaCsVHO
z9xi4TiGv8JtFXhAbGpHFFsQMUhntRCtauKNDEZa5pS3XcdHodkjmzYe1VEHgqaxns79tn7u+gQk
uOmRrE7VdKu2PcKIQ2Hux7Qq99mcmYxQZNxMbpU8FopMZev+i6nm6dJS6/Ijgji+8BxSix3CpLA5
cThOxq03L6IWAAvXXV8iNebl9tZ2xoUoivGjK5XwwAK8XsmmHbTeAr6EcoqStHv7M6y1QRc6A4yZ
PMDxVA7zass7BfMwl7PJuDybNQ8D1/LvYcxCLHACU3KKm6baKolDcT8e9efQsqprwB3cagKBO6EO
KaBDkeBQuYn+bFsZBlK+gMk/D3awennOoPbMQ80izZcaWLedHKqpTXJoFeDasmnajbEZXfynepuS
ELJB6nMaoKwpXBG/FT6rnnbSrY8mYjLM1699jSekJIJG+4GhPXOuBKFtchUL/CxZ3vrVlmVGhkZP
mK3rOC2vilKby7qFal5FHRpNbUrqkCLAV0jk5xxTPggvzs6vcucX9blXb4jKzyIVxdJWSvPJACW3
adBRPVtRbOzbMTV2gRF0D/KMSP1kiHJh7ie6Ifha5cxOeXbNuePbGcsU9M58RrPD6necRQpNYFF7
ucb5T6ugv2JUxMpDkJLansQugKQY5eaQ4TczpusU/SFUuhWjSK9hU+SvZVu+5r2hY7nYZa+8yhxw
oyAjM3dOSo7UnWNUB9lrt3WEfqfodrKXqkeJupNnbWQvaVixqcl1D3X7AIamBP9uJJ9OqJ7E7EFi
2SxPsPv7yExrlhsN2wc3qgFmdprH8ryBEBaX3aI27ObntPF8pfiJFdkAQARJLLXoP6F2uCdPqX5v
mrYe10meGIu/Ov5qWlXNagtypIxPYY52iGtki3Qy3VPQkIZGfJ1FayRY4Zfh8IMZGYLMQ/8L5cO3
pGcR4KboBMMr6i9RggtyDS8HrotTXFIKwitktq2tZY7u/7B2Xk1u68oW/kWsYg6vynGkyfZ+YTmM
mXPmr78fIducPbV9Qp37ggIaDVCjkSiie/VaS37eeNunpqHA4GgqNjxyvWZkC2FEdd5Zu8WAeh6K
C/x+jcEi0D391FWV++R63fRFUeu9GCatU67LxkDyYnJGJcBEZ1WHbmMa+o0Dj/MQ6betrNxp7nyp
eRZLR07FDxAeLa3J1aybbsmjT7CJOU9QF+mN0SqPOXhmmtRrr03C7adacW7o/QWQ5B7lhwDSAWOV
R0P3JufKY0qW8YvbmtVCtUznBT2vYZmPXvIoN3Kwhnj66CQWPIH+AGdrOGb7HiQOzCeKlC3rsj3w
qGGDZ2dWsfR4Kxl2vMoiN31MpmYgs0Cm4V5YZNc7Oda4l5k6+77pnFUlM8ZF2lA+LZtusgIi1Mkr
MV8ORISzFr7iqnHPIXH5ZaH39iL15afIovrKrPi/D6SfNqabogw81bgK4iAkwuHQyPJFWuTAWlGW
PZplrL5YOn+ejRqtGMmE0EFeP0VUvVwVOIcPZZaWKy+1jM9Dm323EiO5z51KuoMemqS30fE9Qudh
ikbek02uviZ+893gPfvMjwvafhGwgFBrgiWMzddo8Lq7jCKmdWDbIIkdy92FCkKspUe5tQvf5IB2
DnI78nji2/KXMnKDRAdEXYZ1621MB4QlfG/Bd4d/jFZKyi5SQmlHAPDrUEJsnugQkBfwof+sZYEh
MlVz61UfdHeL1Em6NYu8uffN/By7g4ool8bRv0y+yTXEqQSd/asVFved5If7vg/MIyTeMEJOjRFf
vPxLVvi1t/A66kWzoP3RqRtZk7d9UDifUPHs1rUml0ebA8TF4yUiCcpDlgaDw6aMXP1Sjo237IhF
Ui1UhDBFOz7i401kUfYpXzSlGb8oXgVdWZ7BKWrlOZ+oYZPJ9qsP1+5X2w5gVukoOOMHJdyaJcwo
rmx0r44JXKvU/fabZwzb0kNJc9FoT22qO1TpSfeeme5qHbKFwYJ0ZIjUZV0rRFcS395GcJIfs77q
d6YtHdwxS9fK4BzHuEIdkqAHgRhE/tpAMzeZ23zyrbS+qLkdLKp0CL7Cy3S1jcJ6y/nyQOXsLD1o
0DeOVNcHqF8PDvXNdzgk8oLSXv8uHcClR8BAes8P70UDQZmC3C2s9JMpkiRoxRLbWJPbUc6dNShn
ucs/9XZ+LcyUaHxWPlE+Hl8gdpafMwkpR0+x7tQwr86DUV67EChPnoThMXDeQrlJTzKkE07YD3vP
ggEFeH+mnyTke6lU9M3kcwcqYws2HWqmaSgN5mWKbD2YatvdNYhpLjwJUJsuhcGqlBv/qDrNWakb
G876CXE4oRV9hx6PCN+j3AcjNUBfIOyioRgLPL1wEWPHr/7ioT+FRXt47tEWuhRx+FwrWXVHoJVv
0tiR4euq9kW203BBkUWyLYP2u00m5D4Bln3ue4vSRt0PljxtZCd692IS0vjuHl0E4Mpj9JWwPh6d
Ygx7J4jyxW0cqFa/GCo1BlSXtug/2sVLoYXNWrNIeIuhqZn8/DgK/LLeSP2bkw/LrqYMlCiblh5v
XYtT69HVqfRbTqCKY+TpD6SCpaXfIULoO4e0Gq7FEBoXOwHV2tVr3dG+c64rkNKsv3a60V7HOiHt
lEHzWQafx5LvYSipy6EJqx+d/tjZFiw/ke+cCtJMC1io2lUfUTzThDFiKZMiLUJxBJz4Ol8TmDyv
6dQjDX1N1LigiBOTmGwzCqW6jnulGMqqntxJSvk1AtWTofv1VEZyy28QtFBiaAXeeB5sgmX8zj2B
+ewekiZbUgZhPuWZnCwCYAIkzvv32mrjNIwjjV9d3/zyT9JqwkNMOPw87LWBq/9WcLNgyh6C+Efh
5vahL+B+tBv0bai6SXaBToUV9ZlUJpdwk3HkHjZarhUX5JAtii3lhoANst11ke0yHtWPqU1ezufr
v+M3hORcBpUChIfjBVLmbO0GgfzQjJGFylAnP+XxfVnyABrbY3LftmG4a/Wy3IeeU1+GYEq+OHH5
WXXTs1zwTY/ift8owJmIcmlL09KSq9YY+q5xR3kHVjpaFpkarxXDKvYKgsM7wN3TT0ZXkJnmuZSq
5bUql+abnSePyoBMUJXJMrI10rozwvwHp7w7n3vhZ6/lFXZ+lEHRFDS7Ev1Wm6/SNlLtbtsb9nCV
LdtbwQGtvsokKFUzCX+k5plMFtBxvsxXs6+tz5YPzym6tdUDCaZmU8R1BtalBBtNGItnruqaVXqz
TCsr+lpk/dLPyvhN9ktEENIgfjaBBm5aqE+O46jB0mKA5fWdTiGnP5zVWrefbMdRuGVviHIVXwLf
oLzTlouDq3cWeMLuTfEibpS2BRTfqEyA8E14hIo4XBO5Ge4Sx8zRxza+hkruPVGKOOwUiFO3kJ46
z5zRoYpMvW/QWAAgRHv7YUj0jrKfUt6Uadu8wot6EB6BWYMYL4jPqV2VbZu+2smWF+/hhDD3CvmH
E//LiNRfbV6gnnBWAUT+66Yn6D6owXBKCfsu+sBxnwxdJxxU9ocJe9JpMAQX6Eh4fR2fA4B6VNSU
9bo0GunF471cmehf7vlxkV6acPQXdmuT/p5mq8ZGccbQn2R54iJ1Mx6Kan5ISyAVmt52+6Yhej3a
SvrZia23DqTptXBC/Zpp/vdguueS3Frk4KiX1PHBsODI5h4RqWHbt1H64KlT5Dprqm8m5FlJ0Chv
nHLeCjmwnguon9aKEn22hzJfkfd0rsnUgFmGSZXc0c41JVWC36NSVmMJZsl3S+cqHB3HBJofksSe
bbmEbHJpcGOZdhFuMXGlq33b+7ZZbCKu01z6tiPYLHn+2s7y9Cx5FQIEYwzxU6vFJ1AXf1kAJs+B
hiC2Xz1CQR0s1VE9jZVz1BPiuJZjK+c8j2BKH3xlZdR1v3PiSt2jQzJc8qkJdulAyAWUQbDLPSdY
6WajvpoDfPpl3/+gGG70O07s0Fo9l8TbF1XtZOsOgiRul7E3HsggLH1dMhCKyrWdPABiiwtTIVbj
WTs3ktIlH3m+r0r8yXdUaGBsRGA0OR9OI8Wqy0QjHR2aWr/qjIgIvTxYlNQ1TbuI6uYRsqBkJ2xz
Q1XYL5fKVrt1Z3XagqeRs06q4NWuOoItFuLLExvlqk0M7Ro5vrPxKc52E2NLRmo8UWCU7jwDxZtO
LWD8CepzV2rJI4wKPFfbMlxLqt7vhU1JgL7ALgscVLKvHAWsN0UlDDVOcmT2g6fxlIzaxBdZkoaD
r2fjATw2745LBiOgqP/UgD3iQTD6JFWkHTqKcNctBMy7pOjtexl5T9lSWw49mglQ3CZWGnDG8YNm
GXtJcAIznO6DkYCFDcxjVVijutJ8x4XcpXvwiIY7hkkKfwwl84xO/NalXu1eyrzsnmfpqdoZ2YjR
5KnJA737bCIEcO5HxL3LuC6fUfkiiB7pT3x+TDA6Sxje06vdTLrCzbNFMfKVyGdyawry0qsChrD1
MHmJibCo3Ls6/yYGCJ3KaxKm0cqyyvEKw5Sz0JS6J8uijdebTTbMrRrbOvhXXMQEpwX9YgCRnCx5
F0ZL2Uh5AJaa8tQ7VnFqmvhnL4ZqAYZuaBghvQakLHxuXe5EfK5iud3E/BKeSwN1X0k28m2iOC5V
lTR8DJx9U1vE79PxbJQmPwBJeF8XUsTXn9siT7AWirAwdCNsQgkJSuH3wlbbGYHGCtrS0FY5JlUu
STqiuqD+tqOcpqusGO4a6ICuMswGS831vXufV70lNBeTLexgzffGqw2Y6MSXruqUFbyCOj/Trn50
cjXZ1qH+ufXb6Oy33wmCl3dxM+Qbx3ZhiwlQIKpcSDdFD05laHJEd25q664v+oHQKfIjvSmbCE1Y
8FVL8WcXVpS/DOQtFoYu1S/c75VlHbreY2GXKLWFpXsxZT4UQQRpTxAdzQZtXrUx+GmZhqLpIPWg
CtLJ+mwhptSeuHXaraQuVq9a9RAIcibZjJHn4Q2+cTfJhOP2VIWRvhgpKuHUq06hPgTcBMGSaApf
4bHAN5uN4snajcCprBvESHsVfqGJwkn4dehawRdtnqIMHoE89OJVYyn6oQ6o13cAcz0pvlk9cJxe
yH2SPcH8uAYmKd1PD+puUymvWuwUpzIJ3NvQyJNkGQ5duIHABY2VtO2lNeKl0jYGpvtQ6dk3SifA
iKVdd+C7Fiw6MlX3RhaBl3PicWs4LoCrUnrx0bZ66IZkqTdl9eQNQ/mUJfY1h0z4Lvek8snROmPZ
DkPDHZahbSvulhRFuHJr987I8u7c5oN7l4bmd/g5w1cvCct9IPs5hRte9GpGxCaJQwY7MRtRRw1G
nlSZmHUlhKvSSHqUbV1+4PdjJ8y91aan2M9ANnHQBCA5+pA3kME0tCpeUQ9hPhsxyvFIolQrKqrM
56Qi9g3QTF7Z09AYZGWbZ/y8S5FlPCdUKQEJVeK1WItUvLeF4btZ39Y2IIf5tddg+MWZJ7xqk42u
B08aW0VtH0DaTv2XGKqIVK5h5pc3wjntwKTr0I7eZmUvSgnd+Pn2trbv3RWEP/JWOGsUU6xK33Zv
s7FZNSuLMvudcJaDDtBTO6VhxXVHX1rqdR1twY3uDMtpL603WJskGPOTHR0zInRPqH21itw9TZU0
T0nZv5Cfc84ZzAI7GB5g19f67tLU8Z6SdudoaRJsLMJWK1+Kkcqsm6nVuuhOB6ngyrkaQF2a6key
Iwe7Q21a+KdlEK84PwfIl6NuYqUdj3gBeWI5jBGoI3eRKP23NDfaL3nuq8iEa8aFuvRwF8AbVZMO
uzZG9NzISIWZTqoeiKm3y9DpvdeS0PFGg+dgI2aVCtmPuohRF5lmMx1IX5W1Vy+wtZfmS1Uk3k71
M0jLO8J2YWKWq0oqyi3IZX63bG8cDg4yFcY6NKxf3Xjq6kpSqMt3Du+6eqLkm2iq9vKMB3fovBeT
P4+i5WElQQP0ovFpu3djhIimkWR0+iX0hgcxCsc0uytA54kRGCvjpKHQswgmevWxhOTJ7nv4zqdd
EejUNhO71io0Je0yuPLPRpf2lkRB4GzmgT8/xC5gyslptsc6nIv+EJjLDxOZF8qLwk2G7ewsXIhH
cNYx4Zr/fTm35cBolIryjDDBhvru4bM9mu5qrJ3uNCipfJZVwl2NCnAw5IzsD5BNBJOikGiKSVZI
9GLNmHgwEIYdLRSFhE353YuzKcncIk/7YUI4i1lYexH9mHYWy9D89eBRgMhiPQKivu1aEVsG9kRS
qlmAZF5Fw5gesir42VAbmB6IfKcH0ZsnZr954oPff+Aybw/cDMJ7sf+8Tgxnn/lK/4HLh63mtX98
lX+82vwKZpcP21ee9Ovl//FK8zazy4dtZpf/7v344zb/+kpimXg/lHZA39EPHoRpfhnz8I+X+KPL
PPHhLf/vt5r/jA9b/dMr/eDyT1f7YPt/fKV/3Opfv1Lb80ueDrUM0d6BR7tg+hqK5l+M301Flc+q
lBzhbdVt3OhR9n58W/Bu2T9eQRjFVrdd/p3/fNX5VcsdKjTreeb9Tv9uv393fQ4zHL07PeTpfL7i
bdeP78N76/963dsV3/8l4ur1MF6Noms38187v6oPtnn48YX+cYmYePfS5y3ETDz9yz/YxMR/YPsP
XP77rWynhDq31L4MkhEcG6mdGBIBmx3j342YiYahOKjaVZiFRfQqsWD2Nd0yPIrpkgTS3omRZdM6
7yHTGn3pVQa1VbUh3WdBDIFa3T9xCobIdhrFOZWEwFjEvFgzBrp5IPv+Q8wLuwtP1GYsYcQSNtFU
PWwZpg4IrIZs/wRd9AVSj/hS2FK872wHweeOOl/bjG4NDJXxOU9hIJ28tChCSU7MBpYEnM2TTzeb
mFYj/Q05OgIiVgO1jNgq93vqnHNVXt8cXVglV5UR2PAkG9SXZCMSO5zswWEiprrxI7RcbfhuDOrn
u+KiEzQgbx9S3TMNh8AqLoUSFxdFabStpxdA18XqVquGnVuAbHi32uodgMlp8xlyQXYUCyszR5bI
qO/nvcTWfqdVBDW9422/ICmaU5jG0PL+uqRwS/uuP6s8WNzc9JEjmqXuHLnsKWJGL8ib1O1vYvXQ
I1Oi/k64vpGpvxqHbmvwfz0CyvVOfjVp2bsGi4RRLJ+nC3AijuToh6RrQFXYeUHRaQrTR2bt88Ly
bwNHCRzQMJM9B44LwRXBq9sKYZyXSdYYLUl61Ot3a26e1VCuuzhJjx8Xjsrg75tQuv+wlxgamXkm
0m3slcpAqz5GaG2UO+8uaBLvTvQAe3notpbe1gUyS16b2XlC+HXOGJ1HKksn13nlbSOtfbDtKCZu
GugH0YyEzg4oI+sH0UMwbdgnUrIQk8lvNzF0dd1LKThhRUZxNGKz0qJ1ZOBlqI35EI81hXrXSpJy
J6wtYnJrMLXaUkzcZid30etGmZC36p2E7+xBxsncSDmUHuA1fvrOs5HiPyIypBKw/dukNmb6Tlft
L7PdBE+owqeVZmR5XHkrZuaLOWgYgqrroDCZXvXv13UbppTqUWpor8WLMCxP5R0pExi2bPcgGiPL
UKy/tbO1i0ysGTUhRAsn3wRkC8LXA8p3Y9xJ7zbQi5yAQdzF0m3D26J3G5Y9XK8SDA0rFWb0oz41
YZg3RzEUvbn5YKNOD9pYDmLLeeK/2mBedruG2jubDGq7lINP2Z8SjogoIKvJ1Zf99BoaKaerEEEJ
MUG8LUKDGpHaSasSXlr7QCkA4pRiDPb0p9Ey/CeEFuSNsIMecw7zitm3FMKWYhuxdvb5MMy9nmoM
p96PcvRZalIyGbkBk5seRo8BALW9bRE0kPmEvRatthMeFHA5nLkd/2pNMPY0o7ouN+MSSJUFhf8E
J2knOEkzAOrJx5xSONEVxnqaEb3ZRyyp+o3VI980uwrzPw0DAVGZd4rl8c5t6+F+dIyrXifdU8GB
+5Drarkeyjj94ukGKSUAVoTOBkjephSUHLmfCgPgalRAvxbWtbuQ6mEvwMYChSyaurLdpWE4yXq2
CdhySlXdOgG/tRQTN3iy67jhVrP56L8DPXt1G+1hXvx6c2yo4q4CGHMRuHIPTuE4B06ueroQXdHA
xW4AIajQtL9ZS8q0+0I1NtrsCdmpiwzn5EPeCJnYqRHL7aIOAFgSFsjNqocxNIVQXR69GtmcoLor
c3ifRU80+ZBQbZvqoDrc6udE9LsXe4AcYHLWt8JZ1jTkoCMfTtTaqi59Gr+ErmNBPhwDOZXiAd2Q
X7aQVNZFTPhT70/2pE9f4t97RO0TYcv8VDt5dIb7Pzo3pbWqHEKfkHr9NInJsehG8CSVku8hoT1B
7D90C+FTdSCoyXuiDJ86EfWB015JW1fBVnTjxnizAzXbvrOJS4U/cnjBT6IvETLtey2B6E53DsnU
9KYCI+U8Fj10gtElMavdR7vUOod/svWG7x4kRJ/QdJ98brsKqxiLNaJpB0pPlmKmKAZ5R1a5NUzl
qut+/lITb/ZlgOxm7OvPRD1qs8lfPC+VUVDvwPXL2YuChPzF6MxHsSLM7fhc5jw05jrRWrPhRqNT
cn30U989il7S5X8Nnm1uxKgbCvfoVUCS+XH/5RL+7s22Dpgpajgu6hPT7DxxWyz2ETt+uFxNtc4q
rZOJE/9v62bnn2sDGRUKK9jIfpBti1H37iW5hIW+cOJPRO8+G72u/EBc2zF0Ur+2Fz7GVlR/dtqI
lE7Y+g9+aHPPNELpaNZmfPywTwPp19HvSvhu+BCfFLmy9p2UE3+CdmBRI55zCpCXGM4NrICbNgR6
CRbBLF/DSHLWMWxdC4tAOQnTJFrDO9acmqkhWfe+mW3CRZGVdVTa0n62iwXzULgJW5pr5m6MHLTa
/ralkY/vrzCv10LSEXWSXF3DoBAqRtzBgpV8K4axnCd3ThLfgZyN8mWTombh+aht+VoNz1ePApei
Bf0CUq2OxPnfmgy9XvReDbi9F2Iq7BR4rEU39xJUYAvCau+MbpGZa60LQbk5VbMJlEiZSg78R9E0
OgQSaN3fi5FXQIAze3STW4dHYI2/PHhqAv+oIO+tFGm1Iu3onUtBklTUMY/tbtavhRHqTP88CEKk
eHISxj/7zGtmn2qiXRITYah5OxmsHgxCufYMV0jkKvlzW6FE92vwa6aQCmmTUh1FMcx039O8bB1C
5bAUt8H5rpgNMOP608Rsu91Hpwl9cAmkT7dV0cxbzRPzsnmr2TlDsIl4bZJyX6/HR2r9+4VNxv0w
RujFqInlkWulpCi23KZYVnCV+I360E+TEGPYy0YBmS18e8k0jkE16d1mWluQVgmOdqkGFzEb5PxH
0gQaczG0yMzf6V5/RDhIfiyHdUt9TAWSDsjCJHduZ9rKbUx/nyJ0cUosWLg4E+XRSnQhFh+qhZ2B
7KQMtdzUQ9pXi0KTf7re5uelotcFEwfDwFlFDImyU83UA8KLpOzBptr4zq015Wkg6bnUIkvfg5pS
nvzSsmG791wUp3OowmS9W5pT9tVA8nVvaMW3YpRtjquTDUyjBwisKffjlIcVje4p+j6o629i1Ew5
W+EbULrzj77TnvNy0RP7KplU7mHpio991BXUr/M8pfA+XPQSwIywtQrVmrXjOtuxyKS7nDrd9VC3
qM31Xr7sq0Q5jKKJKwBO2SQnuBCGd1PTfAbXx8FL2p894fLOW4uCT2kmlzvQO+VBlSGW/K02KCQH
xTALsiNpEf8oTLVQJawSUmemnE4U/L/0CYVzaVI5J/Uq0GMkC9+t6JX8aJiWd7xtIGbmXcYUuuvV
75cxtBWJ8tGLl0aQv5FKzR/JQBWPkhT/Ra6/PenTSJGNfgdkEimrySMv1AJRwWYF9fl4Ff5KMSJE
3FMiJSYlw6zu1ZrQ/bRcLHLdWAFwhNb37QJ2nJyT1KC2X8vzZUeoZGFGTnYUzqAIxr06UCkkro9C
hLwfbNKSEFdbrfbaVKV2tiTgsWJoeZAqjzVVOWJYOFa1kPXIOqeeJL/+XNO2inaWEnjG3cLRXuc1
PMSGV1V1r74Pp2VgxV8TMDiXbGpIYSoXX02MdT+pl842MZHoGToJESo/Yiga4eLrwWMPOvEwm0SP
mtHeJDgz70Pu0D64KZS/vy9381SpNXd7B6zr9BJE01s6DOqpv+1cqT4anD1z2AbU+qj25c7svGFn
K3UNPS2mWDU1qlbEWHSF9bZGLDcrkohAcYtq7Y/gn5s6+4cFmUzNZxRIO6XhCCGauPVcUFfTuJIl
9Wak3OXn9Oz4wTZOKxqzcX4uFtO6FqtbBVz+x62N2LETtD3/tm1O6ctOG+BvpNgrXkUoznxSGqfj
l1ZHpNP0sk+K/QwpsvUCtVl5rkIkA60+Tj+l7pCvbY/yco7YED2X8sLKZGXlTMh8pKDTozEhN0VP
2EaA6MCKpxnRZL97YghNGtOOEUPL000/vFm3l3lmPsFL3VwVP2mvqmK4q65D8Wa2mXLhnavc3QpT
R9ElLLMTpas22P1eGEUTQgyxNQF0TDzXzXVuzMewdrMr6EyLo6JBEWdWlQ6Aey5YhKZ8TgzQbJSY
rkLoNXc52eqXpuIdqkIDyeFJiZn6X6qr3aY+6tOwq0GwUiHsnsSsaftfusEZ7sRSELCXpFSLq5iz
9Xzb6Gb8IOYCqV6AwImfFEdxnjvkh2F4cUzpKYAp7wpgszpmLojUaZRAbXDrNU6MCIHSVnsx0Rte
eXVKu9nBpMXzyOQ8TzS+tJcVvUHwAjfhC47N2zQewJTZV+yOiFwR+f5t9W3OL4FjSJqyljzP3Tid
Dw9B7GUX0cgG0lBjjYCuGCJo/HOiyiuoaWTZ28zO6TSL5ES38qMc6rnfu0S9kl08X3XWXZMjEPR7
QqwwOqJ2oWRBxqRLGxOm7T3XMfepgmrMxEspT1J7yHKhFSxoLefxPI1wIYSXYjzUdbGrdIqX/Wjc
ZuT/YXny2qurqXzepp4WnUM0AC/klH9aQjfrpqgP/yDhME20eV1SwQCYlGjx2pVi6vRDB55ACGj3
nVNb12FqqMpFBbgkOhYrgXX1E8O6Goprbes+shazTVck5USF01GYxFLhC43Nok5VH4wiu4lJxfOC
22Vm23wZp6XiuIWb5uj4VrunMJvi9DgfX00euVeJ3hCPnIY2bFSU7ev3fStVj5FubT1ZHcGatN4x
BmG6DMRQt6J13HjVTswGRf8ldKdUPeic54JPr/CCWwXiew6EiFawdVEp6QZajmArhmNYgKJUfOcs
hkoJ4lNKX1PNb+74pYpvi9BngXkYpoa18Mo1Q1qUJXh+MUwtCDtVBLf1go+tmWcoLUAHtK9yK91y
09UeSTZwJ4dI4HtgQr8NIf5XOAL7pYXU9+WDrw5PAFos+KYxKu88Pq4o3nVWtTxqx3ZqRE80AVJU
R6vw3QIOdGYk4FaLVotqCDcZRmX1oDl1+NpFtRM+5WlTv+Zy86Y0wca2iuI+72T1ibJ04JFlxZNi
4GtPPWiPlWd07lbMBjrnfVRLNAAYOA8ofx8jF5hUNDmXxBCvlIAfxKRYHxbfYpvTkLD4efjZKyUY
ridvKYfYf4RYXjYMeRXzVXsQDcVXsuE/dEabP1DMORJLkiG7HN0oXtoxx9VU1yFG/e1ft9lW8w3j
TrXUNzdBkKzvlPjSZdwpeZyEHR804qWZGjHRp6m59/rkuTaLX6ZpQZra+bk0w+XNvzG9Q+iP50ZQ
lE7k86I3N/U/2IbE+Hd+87Iw5POfSXW/0mMvAivtwrgz6FQMTzWnauWrMAbRiF6bkydZiPGHabCg
wc4P3JOw33YQSz74zbZ3PjlcHRu+D2+KXKg8ZHDhd1eal4jex1eT6sSGeh7rFn90FDvOews/zZeM
dcFdBaZuNAKWnQ2rNJ/aKN8YE7e0GENtEgAeBtA427peQ8Po3Xha2AijWDM3pW2FhzzvpHuAg8Zj
W6XfpMzoTmJEyFXdcDYzVi2fm0eEQ3ZBlPWntLEVVHKo1BjMUEXfNFUvwiaaNjUgubTVbC2GuTSC
3S3acU/Mls9/U/ovoKEDKtSUBq3ALN3oztCco6hyqFMJvIM0Mb+yKYFrAEL+WHpg0D3/InqGyq9N
pjSwI/99ApUxoseu8Srs5piE0FBMLkr8o+pIJIk9ksz2IYfoVW5zkomCLLWht42FbzmQMHC/xQiT
HJM6zo5WH94HupFsw98mYS/M0s8XH7s9Fe1YeaNvq8X8O6ffuwnbn7fMXefX7nXubQE52Wulc9Jz
FQctRAtUGuTUmCwCs/XfUmCeFBH94D/zSYMb63VUsnrlKnZ8yTKYBCH3U3eDWSgXk2e0ldk2+ZLS
fYfkQz2efB149qb0KSWyKqtfvTOKrmg0D4B6W2sucC0w22C71fE0Tw9Q3DeLxuVtQjf5yzwRQA+L
Ehual3KSPfBry+0YOlIxolJCP1bZ+FmMRNPl+vSh6cq1Wg3Zg7DJAUQw5Wjz5cbkIppNqjZYizl9
MkF/om5HSWuWsy1JansxtIDV54366KurIGB+25VysANlcuFC7CFsqQO3rBv34UbYeDgKloUa1Dt4
Ri5ZPiDxgczSQ+uY/RnezHM4jSiTLx4GWPg3kKaNKzEUDTH8N4DyIdFJ3OLKcC4uGW+xSJhqqq23
MBu0yxJiaOqE+wEkmYs0Y5+rlxh0vJ6PwV09jYRd9U39yLPDQYxsedRBKapDsbWQ3FoI462pZPXi
qkiFaQ1Mc8Lmd7J2pw/hokrKcG06UnEX5AbZWah5d7GlaHf83TaAZ0t5bk0SKHKr+9+HXFkmkKFQ
zN3qh1QPsi9+QeGqDSsVZEeStI7GwjrpMJQcnErWtxZBkWtLPeQKChb51ciCr2S4yh9WuEVcw9tw
nym3FtVz18ZRzWVWeNjMpnEWGc/mp6Z2DmLWlCIY7+OBjzhao+ZOBgu5j5G4WWlqaZ4om3+DUsGn
gEJB0nsyzc1sM+Fo32VyQ705HsIu9UPewmX9axm1m//Ldv90VWGbXiHnLnXtgZQvp/RlPTXNlHkV
DcVGqxDA72k2CQ9PHZRNo8r8QydfYRPrxZBC0Afw7sZejOZ9qZJJ4QLZZpRLHRpg5ZPMcvJUtDHF
otZfUNk7l4oM21ClxS5T5eAu7Wqqfw3NvCcahPKU40KuhA7pAlkM46/eaB67iE+w1FdLoyPHySn/
eONXfUe1KrqDk6jrstAplZmYVVXNoBG9qREu48TO2kxR62BMfoxqPly4o0Fz3fvtV4pVDgVlla8e
5EZb6svbXRG4ITI28leDz9gutS3odzIre+kpQNo69jisxbDq63aNUFO6FUN37MKVbGjhXgwddSK/
QujiOHCrfPFgsqLcCOqtQpalM/rP4JpT6NcK2VafeyX9OSyneKsYOpHjQkXW/pwVw+Sa6+vBk9/a
cXRgfjVlVIdiHaxvnUagoztOMKaCYgl/zCqRWvksRqJJ/GQislDfwk5Lk3Vv7VWTQD9hA41yGFm7
9aaHdQpjio4kEIVmYkJHyuE2y1dNp0Rp8o5LQ13nagf37O9ppzC0fCV2vG1LZe1iSF1pXSMVs2zj
NjsYUYJOIHKxqxH8+VfZgIRBdf6Sxs5Yj4ofHJrSTh+1SPuKiGeyzT0PnE7jZWfR2G5fnzr7IgZD
VRTNap7UJE9ZGiUSS31TdDsIDV/ctKCY0CnVhaNa0l09yXmQDfAuaQzbkqFo7+x5kXr6orMhnwzq
hrgBbmIVDLTtfmxRuiR9EX5uVDgqTcP+UnceP3RRDk98S11G83+Endd220iUrp8IayGHW5JiEkVl
WfINliNyLKAQnv58KLpNu6fPTF9UoyJpigSq9v7D0Ek0I6rgCzJBX4xats+2NWVHtkrGDRLPw5eM
7XFuBV9sInVkamsdLKxpPNmz/0PN4xzA4xvayeMI45F8RG/z3E2ciySZPj7bhmt8hlGKdycQkYM6
Oqqi4CgUezWPqeU0qYqkgfapdw0G4aXnozRcz95dHbgbdQj108WurYzWRtjp9yJL9ftKhB9tEhkH
VVOF6kyzcDXAjbu7tlumaZ/62pobrCp1Eby5szXfuWEyraSOqeCMyNxNYI7+TlULzXnF1XmNGyue
GItsjW2kMZ+aGZ/UVTbHhVipyyjyM7G6dul+x6GlNUCGM+WPgb8usf1b2Z0boOY4j6d0KSKiMOWm
tYZ3r3L7nerAfSvE+iSpPrl2CeOwbmPB33oAPaQu40V2J11MLZYHzulSLEo+l/plUE/KzcDrC0Gs
BTOtUNECPTeD42fs4TGKLrVGqBg/19ncd4t3jwAuz1M9tfZdYZqvugx/9SJ9lx6nAWc49gn+Ci5d
9HX2sl2b2vZPFPYPIu0J8iHSwPExPLjCqx5UID83m3mlR2V8q6qREcc3jY40mZ95r2Kc8UfK5s9u
6NfbvBsJPgZe+760V405fYYyiywrX2HSO+sGhNSx0sfk3fYzxIwD8dJPqEAWifyhmv1iiHe1Na6c
Yu9yRjui3I1S83Jl/12dtHFY7AvpvlxehsfArbAORzz395x/rXMZbWAvUK6ua0aB9+jBg9i1pTec
tKgaMLzHysoZjPseL3MbM1/aVG+mj8NJFVVbvmhj5O0ykbrhnWpDGgQMjVm3KzUDkElCeHpZtSnn
bG+Q/6kxf8XrG05SnQ/b7DeZiz+gN69Ur5OkH5XQ+/3cGSashmVGEndkgmo3gaX3e6BigSHp4wIw
+8IxNsuQtpRsaGo2IW1HEmOntZm7rdEzQ+3aNPRNFHU/65pQvpY3+ATCe4FZgRCGMntXvu1ZP/zq
+KNtUcj4V4dfepBfr8uo0colXl1dO9T6l6X/XubapoZcZ5QOyir8dnlfyfJuksUeWo2+vlcnNp8i
u7RWhiaaDTGG6gGHsfLBW67AF0Bgcu9ViyrmGBe5dnC9P4YGeTdxHtpfpvxeYWymgttY2N+omWpp
29fleSKWpZrsQsY4Xjg2YeQkTrdz6kTByuC5elf7w42hqmpeUecV6Uzd3uoRtHFofrI/JSBCr+9M
vTp8X48b/ix3146g6+WtIOh4eRu2vpiAaRuMnL3HgrBTHxAoNZ3Gf8xFYN+BezmqPn1pqgYPoQ5r
Yne0VFVHV/fDTWsEwcZM2YevOcGFK0H/4gbtXcbwR713Ee85qVW4K/SPuNlc+8H+dQdUXe48P9v7
Se+cO6fKeb4WpEANoQPRQdngnM62c1ZXftRah6jrni/j1JRoyL+XYTnvC/6zCHwzw+Mnse+Elazc
ZVU17rrUggudvLo6Xl7SQCsjgZW1GZZs4yD7CApeXe9VFa9zjIAdqEiq6hdIfbT9M4YB/i3+Et6l
+FdVdag2GaTJtp7iFOVBsH9WOuQr/G3aRzzm2sckJedl1yaMr2Fq+Zgp4Jn82aYG8xTsNvmAWoeq
qnFqbpey97AJMF/m/ms9IeJuVwu42Aau57d2JX8VQe/dDmwaoMCjtASZ6p+OxbK8wQgBOU4nFVW7
RbsczQlkBhujiTZqhT8u1bJqtOoJURDhh4Y10qxjHoX5JpaYdYEnfJcGJyjTBNkGB7f0eij0zaUO
C9U/XUZNQYSChRt//aPHUZOqZT6q5xy/4QmyDc/Zr9htqN3OsArZX1E4Wa1hw0zWD0Ef0zhmY52c
EniuqM9bx7TItxExzn3qQaua68Y5krN195E9PGnWAMsaVeSVNctuywFq+pwRRYB/Or2bEZoIfEO6
bZvLS3vptvOlfSjMP9rV+Bk4yWW8nffaHa6KSLKMyCcNTXNuF3fdPON43NVTcpwX793Bw1rAwEBv
KxazXYuDy55fVLxRvRHSrKfQzXhALXObcnIfdC3Z98tYrA/8ox+Fb0iYzo/CldZKtKj2oAW3QrHb
+mIZPfYYkUyQM7ehuJrCXOVpkJ1lUufPOC7dN6iJfwCzKrduJDQE1oL6I4DJTPyohuyHRzsJf1wT
izsomu0d0tUYCDWYAA1+e2mK3BiBIjL57Z3RasTSCuDZarAaozpUVRW1B489jHDkieJF8+U6UF1p
i6RzNXy7Lq+a1SLXtiFOPvfeRz5W87a1RGRsm9mFtKhxXNtgRNqsuY8KtlFLl5NmzWnsLe7iRZDm
WwJIxep/zAJLlR6twNpcFlHrXQbZmfxkaFa7T600OV8LtwJFPUzrawvySMkZHUu8EubEeSEkGR1U
23WIuhK1P69Dw9A21w5j8plG1DTaObKAd7i82KVRXVYtyA7UmzZWbv/5LiyPUFxf91/8NhuOUTjJ
Y6B7vwrVpqqq41r9Y0jaaPnqj/rvZbQ5tNchtlpr1Xud/P9dy1teWOvqeI9n8wFpj3mXjF68ahcJ
rQ5lf6QA/HpTa4F1W8YB0ltKaitDNOouI7+znpyEYG/YTjoul8zRK/4o02zeqiHIDyQoK2HAFEW1
sx9zz2P32Gofw2AcYM6hxq3HI8mvRbt8aW/m5oeVodSRpLF5rjv7KOJ+O2jymAqn+hoXvuApaWmv
SWo3m1Fow4OrO8nOQ1vj1sd6Yt3nU421nYn4fdd9KYSXvlq15j1UEIlL5N5eQ/IxL1V0VF2qQPoB
SLMu8A1kNPuKRyHsFZ673xq8gl8yzG1xrtDWquZgZvTijfzI/KzfTOy1N561crUke47iXj5nY5Fu
/CLsdnnhyme9qtI77oBvqlMVYxR+9tktnlQNOQ5vJ2y4m6lOWGjNYv6yWODFvxabRd7vCATfTX1H
wm+u2MMsIj4ShWwwJ0sV5ZMbrzN3TY4aUJJoAw/hf5x4lDGOkQuEnR3wpdeORtRfsHnxkFgmCqAV
MVmmMXtQSCtQhvdNV2QPCoS19ImlpvqiNL0Xeq6vpo5dh+d0NenCTF+B1a+fvMqunthLQ5Yo53Kn
qqrDquAJp6l3Vk3Cke3J7LyXy/hlUqQtdqkRh558kmm+HuzuaxpE/a0aQibDv+9md32dYOjdWucm
eRKGvco8NsFZnUgHqeA8PASFdp+2kcZhCeDnGcsyeS4GQf5fzyGthEh57iwPzgIeRe0uDA2LDzEU
68aJSZEtD9PczNA2TrH9WWqqUJ3VMuI67H9vmyQufKOA3JtpN5Xro07ImdpHbuRmSgv/dhzj5h6P
kmaNS2vx7f8eUbDG+PcavdHgSWJV0b7J8u5ZTNp7yHs8VUutLft4Pw+jsdY0Wzxb1dg9Z/m7aefZ
k2px8BjBydAZtqovmQLvbI/oJEWie8xTE1hzY585m+LMXUj5deCRHTta+t55gbUVgZUcqkx3zz03
A3fww9uWx1wLXZfLcQ60G78GAInru48c5ozZ0tyZrxPSS5eqKV3ztZeh90f12qsG/9fcktjfHs3b
Yja7kyoCHeUDHroVUo7/tKkrvUfxglBwSBakXACeU4Gtro6y5ObS2C9o0rT39oVrzce5Rh1bibL3
OCDxTPJepDFr+0n2QPVLM/nQG2uN6Gf8FeAkcLDEfzW9FIvEGgxOJhF2tZKzM2jmOUNBBnITP5NT
EdU3l0437byDG+mfYigNpHrCt0pwiwjcud9JDGw2VTBbL01si1vSH3Klqibi4A+JyDDpabV+bVmf
DLPun1Vfi8BCpjXxWdWMeqrX/nlOuJU/oIHj306Zlq0BAGAvMrnTnWxma43dUvzVs7wtOyXnk+xq
VEVMFLLcSYvf6sUQbBmgZmaLMUk7ouikZrK1Tr7OjbMtJ8/5NAxDvZPZTRwh/T2DGG6/Jw0+h1Nn
aG+uHL62Tpvdq5puvom+01+B1PWPJNfu8rzC+bsPyWSaebRWVbMcih1QYPcGnN57AT/+0LRuOYOy
1+Z9DerazAkN6UvhxCOaU7+vxgKlDA4Dw1Z1qMKoc/cyzkPw4xbRsPV1fi5IomB/1AsUIMJ465W4
aI1+z8m4nbJz0Osmd8zceEKpeVhntfD50OdoJbzWRo7LGte1H1W3bt80/uWyCOvq1vAdQtBejSKj
9q23UOcm4FZhNTQCA594SlXWgC1O3w3PZrh4hhd2+i0PwzWhx/5nkcoHGzGqj3niB2NbTf3QBVm9
l4NLjNAozLOVNvomNkjYo9n9RU2a/EONCtEPzxmKVayX7WspMVpvvVCu2ggHcPKDEkVRfnNistt9
l7n9CzGJxWsMbLvqbas4Isljf1OdXhUFz3wwqksV2J2/4d8d3Kma5Qp/bfkDiLNlaaSL/3Mt1dlo
s//3WgmGJ7ZlBHf2MlmtlZovUV7YGxV2k06f426UdL/idX/U5aj566JHcUgse+vORPtjRg9mj1aE
85IbqbdtZJnddMteW6Yt0rcad2C5VPXRms9Ercn7UtOM2nwes0c1US3mOfUBB4+BZx79GAQ1sLWK
4FatpVvjf79S9FpHCY8eKwovRWR2DtDROEu2vRT9SvUEsvnVraqXMXohjAM4j8N1clpzsojQD1oZ
k8VttF0EzU0XbzNgrOQCc+6vS1O4yJ7rsTEl2DJxeRldJIBrNSM9zkjk6b7x4egxMOOuD7dDVE2f
rRntqX+a+walXdWse//Z/NdotUi5xPT+Gq2a4zT9HlRoG4+6L/ecnJxdhhr9iz1F36TbTt8QCXnS
ECB6s83UgVzl6DA3W44//Tyv1AhkFreDDGBzhnENoL3/ZKXGuLbIwN+xm0R5Vde66k7Ve3Djw6IL
FQzf2Fpj21XZP8uoPuMr438MZovbUUNU2yOeumvR2Tl6otdOUgbmzVwN4gVh8wFdOTF+q1prufHY
PwkM7VAdXvVlML9IgC3ok+hgvJZPzWmBe/xHOx5qd51d6y+Rjxbs4Di/xicYRV3HX9uX8XIZH3qM
V+urD/Tv8dfXjVjnX+PV+/l7/H+sr95/u7x/b6puRhIoL1bg/IitfvjWowI9Zzn+MP4KJl2C4L9T
7gkZmN/wT/8+prZ3RORWsuF0nD3qQek29MPpM3ptSLG12ifPRPO4WdoxL54+o8iztn+3lxDtLu3L
+Nm35Z7oSbcqMFy5FXbWtqu80NzbZrA8DDykuVE9qlAd16q6aoXFlH91V2l/7OMRvbFlVTVtMgaH
SFmsP2PrjC5TkZkftRSvPlnVn+jtFpqH3lg/D/sRj5r1iAzLNq+DFmk/Cvy02pOqqitVaAPp8sju
BEooPJI0KFr13N2pIquD7i5ZClUNndFZI/HSba5trd0Tx1b1SJvTrWVH80rNU1NUx1SjKguns0Xe
39M/5Gxh9dZGr5XvJCc5eMalfUqROBlzFztNHUcSzgb2WQ7Iv2R5cWy8Hhf1HDTXLigx7ka7XTsR
6IU350FFnq1F/66cn8eE401QcdzypmfcQeZnH+8CKKUS88WlDdrNhLErG47Ehebnmg+Q26bnbgyQ
wAWWgfJx0DbraPRhFOTmWfW6ycKzAiV2Y1jx/NwjxLWchtlMdmtLt4L3NJ4+GegS/syzBw8lw2jl
uuAj5oUniKz+TZ+zbzErYAdS7z+bMNyGHc5z8RkJqOWIaQ1Y+aLENe51LwYZYCDspjf1UdVGQiP3
6qq5F7IZL9caz9iNY+Z8ZiNAIDj8sIaKCOp5AzPxri3rsdq1cmLLjKDemuTkeOdA2yrRgkLpx5Jf
Q1Gtx3qy0buttZtIL5JjZgzzk3BSJGcRltuPuhPc+F0stv6IY6yhReNbly2Cj10ZH8y0H98mPzVW
HABLfBjonZuMJwoGeHaRjLiUNDwxfheYQP6qcj5Kj1rQoEePFtAZGpR8FV6/Zi9C1iQ1uG1kEZ44
SxWePaJ3styko8U/yfIWdc0KLDEh+Bu3FuZ7rS0e4iIL7km4tbc26BK8oTQJXzKOtyzerZoOdkTp
++ajKtjc31u6gZRhhHbZpR3ZAVurHwTI7ccqh5iSmDOy2/9MsZNmIG4Yv1+bZkQ697pFQPu6DHlS
jG14Ml6mCoQp1/nclxsjxAi5BYxzl82m9Qkp/ibSu0+VY0ZnHzHPlWrWMxMHDdt9N1C1JN/vb7Fg
BzeVEVDcaOYCV9bLQ5u1gbbp05YzUlXa21kaxb2fReWlKLA6wRgaCWwXKMq5Alm50y182BzRT/dF
JF3YN4b3GYnmbW1H1Y9q6N6r1hjfbE8fbjQzFScc3oZT1VXNZjD77kU2RbghRZ7shZHMb8QXgNFE
LeSLwZjeYr//rIE1gSZITY8c9jfF8GyXnf2ig53izzu/lTjzPMRz8KQGNctXBs6DsfISlJbNst9p
+phtGxv9Prgv46slg5PGc/eL66ODaY2Ac5IE10komejSjUP3pZmg0FVe7j+OKIvdDgY4gAmk9peG
4JsVePUnlPfzfeRFyU50TvexpIzUAFx60cCdSnlspWk+m0nz1hN33UXEAvbtIvzaBYbxsiCOtlnr
JUdMfyFBIma1xuzL/DpqPxtTm74DKOXuB1/8KQ68ZG/VibX3Rag/dhHa3giPzd/BDyGgpX1rIz8H
dyPMh8jDtlpID8tZoA5lJdLbYFGQVkU4zfoJ7E+xnRZoxbXtcuUjMu13fKEuPc4yMDb4iD3LptH7
vQ6fjYsRKvZqTV2Ox2j2CC3++1LVVWHa9njUoZH8z0F6p+mknaNhPDppwyoAGGMwQkgl6IDMrMSQ
56hNnMe6HeVDGnxJbQtb9byIy1M0hU+qzws65zGupb5vSzCpA5SCdJ05sX0jK9cgh7XUI1Rm19ya
K2TfGB7YaDzW/q5oUPmbatPYzy0pacjsHvtgg4yPmMF/Y2Ap+wchEmD/+nBWNQRv+4fa9Ykwl5l5
o9pUsegp4FVgnDEyYSnV1oXme2Fo3fEywnk3i+hIhGJGS1TC3arAWuAds+AfG9N7JHuf3ud6gMlM
7D8WVuM9loXTHfHUTlaqGnmjeY+bIiE86c9fhDEcRxOkixZk877TbHvLpkP/AICI/Kl2EKP2SORJ
Po5ekx19xwxWURj9tOts2fItHtbOs9uwN+nIm61GFJRfzSzNNyJsBK+fYwQASvDOE2xYPA/Kul60
/m0f64KMbSXvw8WuAInY6bnvQQlOtla8RxG2zZ6HUJ3roi4Az/uxDkX2FRe/aCULG2OPAUm1zBcm
ZhAp0AxPFi/IxeKF1afeY0/g72YagR9CGze2XSNgYwA82Lulad1KNr2HSPIx+vpyj9Ddbm/PQ3YH
/ZtbkTtm91gt8ljkFPA4LWYmTVTPz9ib6YRHMGQbPd9Be2U03vFPyGAc8qP2ELLtYq/5buvToS4X
Ef7QgTHcz1gcFPG0cqXhvc4u9rhJ33KojloY0ma2CUTUvoNAwhnCqhAftrz2vc5XnIWi90l3qxNS
Ivlajco9ON9W7mM7skxC8mXj5yWyqKaQZ0eELb9pt8UKtdHe/DiAFBkQnahM+exE2lqfTrFzlnmd
4FkzlkcTC6VvVl1+d3Qn/dAN4ItJ6uMra7jkXfN8BijrInVRRO1Z2fWYiPZ7rt/U1kofhLz3FxqZ
YtIqxi1YTIkcvnzyFzquahqyCHWWXJrHwM/r5xnu4hGTablq2kzuRzBxW+yR9PusSxL0K4yzqoGU
BZiyFCgXdrsMfWKekJGd3jTWYK60unCfkGMxV9Pohp9l39zjAuFHKx617iJoy6veJWUGc6Qpk21p
VTwpByvTAEfleLqaqQcxo/PuCFNZ8yaCcMU+sT9dqo0MzW3nIMjkk5bmz5CmWz8zdP2oZwKfLWRG
V7kZNneqKJbkTcsnP14as3KPeo19Up16YaM+QozspnEw88h9UCGdHaXn3Cq2rob0/QQOjJ9xZT+k
MrAe4ko2ZwiGqLr+0ySWqw6FyXCcvNtr+5hp9toVst4aSRahE41h5/6yHHdEsDuTc1lKLYzlaH8S
7fDTEDPa+mNc/SjOYvC7H1rm9Cvbb6Znv50D/qX2cORkG2yGrvrKDsDFRYMUstTLmEwYFDtVvXZc
qiSvskCUd/9qH+1e36Toam/UsGtRVYQw7PJBtdh+UfubcTL6tWkH5c0YHnUzkk+qiH0+2tCU+kFV
USo3UPxFiWcU8knjW/iEzGW5i3wfd/lllmpDTRP2upEGRzVu6CC+ZHO4vUxYhlVmXG7FHE4bNWto
bfnUtvoblqTVSTWNPl6zUqRnNQnsXoXbSLyvyVCcjYFA3GTgXGm1A8FYZPm5e5ofWlREW9u1oiNh
ZePJmJF3VSNGT3wluqU/C91vD60jhm3Y4RWsV+lBVLVjYfJihuemg+/fB84JVRIkXPES2Dj2IlKF
NeEGGdj2QNzSf3d5uCS1Z7/FiZGeBjBo6zp0/XcrFtwK9TbllF05b06I/Unhx+uuAjFvGH52EIVl
nMCnJbs0TYf7quvqG9RG9Sei9e7aFiJ9a5rEQF+mQJfenT5rGEJ8EzI91Jll8Wzzp10SziG8Eoo+
5uYclJPJ6YZovBsirJ9PH6GT++tuDubbJpPea5K7N3E9047+ys6Y0U11Smv8KE2i0hJZ15BIBC7k
FimQZfpUAQuL67G+7+u5fQzj4YuaXvumuykcZNlNstdZUtwRbLYOQQDUvK9HebY8r7yJcdt9cRrD
gcJaJl+Ei3u0OvK0wyGRg/sTkYNXx82qj6SqmrUuDPOpHKdoq1YcOHpcVvTQbT1rxYD51OhWL804
OkD7jeSLE8s7MzM5RLFiCariu0HGa/q2eM9YZux/uInF32NwrZNVxPZzPADDGHLvY7CAsmioDxxs
VKSf9SjnFIlAwVzrJYZe5QVFF5V2f8udo18rFB2o1n49lV9Dv0kwoAr9dWu05j4KqA4yRyxpGHBN
Jl4Dhrqzd4mGRbjqHTNOaDGQ7LXqtRpI7R7UQrz9nFstMP0NmsXR1zy+4eFvfG16o8O0q9BPTiLy
+0mzy4WqNr4sCLO6Mg+tcKdXzvr1MTLT+EYBy/5uT5Z2BUT7u71mv/Bf7Wq8NtYtGcnC2et5Gm2L
wIixoLfS11ha2q7P0D/wwjR7HUytProm5peqtzJyjXPHxBNp6Q0CEzf1Mb+bjSWJ04mvCu5hazI/
DgMyBVf0h2oj30k6/jf6Qxvt/KjaFEBEdQiHvIAAHOpZCB0HOLTd+bNFGllLzY/G584uTBfLk/qj
w/H6rV0E9AkConC2DM1/ONm2r0A1qkiBPfX2WV2ZyxWC/vejNudH1XRtr0q32w2/Z6kOEuK/poad
88csM56/t7Ow96ZhpPd9kXmbCrrPxqlRWVdtqoigNuzNOsDVChLPvWhlzwYX7h88L3st50zyL/w9
BXewXdD0/u1lnForDCFNdgtx5Y9GTQ/djTeDd+gdkWgbaVftvkXodpUHIsZwc3mFjFdQa6t1LrOX
V7Br6W2K0CDuZPXBozsbMO2Msf0eWD/qKh2/OnVprfkYintSy84xxiBsa2K3ex8bmYNHmvButCLg
ZGnI8s3VJeycxuz341ItnRbp5cxvj6oXMQcJlCkeTpOelG9OX3wO0sE9w+ku3+yUozy/qmMX87XR
c15VzHr9AYYPeaPYTs+pFhTPMIfuVbvjVxUIDUjDM45KH95Qb6bALd+wfbdv6yH5NT0skBhLUFE/
W27+n9MjQC0f7lxdpiPCbt9GXmCuvcICjWEl4ToLiPZk1sRZwO/TT6J/DxA1eu1aoT1EOYn0wk8/
9VbsHwnxdHja1NmnkVPrVvcEaCn+JqtAc8XOnEIc5qw2Po8d7uwj+tB7MWGRpEWT3HRx7bzNifuz
znGnaPJHqMlssRcSBnyNVepWZ9+yx5Ny2lV+vEsT33fsOJx/LHp/N7UNnoVDkYZAWNv+0ObNU4o6
tb6DE9D9UcU7pj9gFfXU9Hp1jrMWhmEYFBvLtlFAXIqi6D/nyKUcJtlgHDh1aXFvoDi+Tj2v36qq
GqcvHcVkkkRsrfKyQDu2m8DKQeFJa3oZQ6IIqSXecSBsyJBPzgY00hJQQHAbTe78buSh9uZ0+Spz
su7dtlz9GI6+tlazosjs14WDTbTq1d8n5P3eCbQkpyLHSQ2Od8fuPS02kwjro0h0d0NYM97KnCc4
GgPShcfICcyzL5cVQt0CQO4J/BBREkn2P4tFcbAWmZwNe29/1Q0tz3c0ytZEH9NXv8tAZuGV+qMQ
IPVC93sKDIGwsTc/WyU2tONoR7e2A58NqYjkRvPg3DtthV/RTLiZbDr6iM7XgbswqcEIaUtsE3Zj
WHsHuNvuWSRBswmm3HxvTedevZCdxPsMLiTWcDxIa30GalCF6b26ckXzXdNij0TgX+1N2wUY2OMu
XhD63I8aB06pO/IkXTGc1FVfpr+uvMHRbvUEqDgDrs3/Goo7+nDp7eWiq+LWBCYz0mZZHxf7ACur
S9ps4A9015jpu+qsF7hIlaym3M9fVPLL0+wvbJXKO9WFf0C5MfG32KlOtiD5Za0mCbRjMZJOjjMz
esDEztlg1AS0KYHNrtrC5Yq4+42mm6SLcSm8tDehKfaS7O1KjbhOyBOkpQJvbEBp/rNIUvBW/ASR
n+VlVLualUnf3gQZduSq44/VeUH7Pkn1+pGjRP8qSv8umSRIkKXmG8WrpifBWdU8UX0Pi0WTYyrk
q4ejO16T9XxylmoNnnnV2P4AdIKZOqI1azMK5LEXs3zNZDytC3zyDmouEW+sJVN73qu5o84Nexpi
e3d5DwYKI6HENUHN9UlybXtLz7eqd8hCB+jj4q/XYMHZFi4WinKo30I33c+66X12bc3d5IAfIA/F
9Qv8wYdLO6ocm4zz/Ekfy+7Jt80vql2tk0wCdc6gmx/cEu617Gb/89jbBnfbrr2Pkyw4u6bjEoYw
0BDsinEjRmwlGz8eHmBhDg/aQs9veUzOegDk7He7YzrxhsSlww6NEaojcgzMKkoUWJamqNa1AGHX
6b7ErORWtRV2lq64Yzqb5tClgL8NdvE3TWBOh4zE5stQzY9dO+AT1BELnDwhX1wPMiIOAadhqV2a
YtRMWjRnVS2Fr4aXeT7cquoUpuVNlMfTNszAIPp9725LxdzR47Bf1csl5vFbu5XxsoWhrV/YPQa4
3nrTpTEgnAWHa8zZrgjmY1l72kfHLdUp2JFztN4jMsq3C0TkR1cEe0zUqlceEuIWhdjFYZd2NIK+
Tbje6MazM5RVvJke4qYxbhO22bcWPBm/J0JuctNeOcPYPpVaGezjKR13Y5pPL4U5fiP0735LXe4j
6CV8qmo73/ogL44E05MHJHCRk3Ez95tfPrn62H/tTCx+vdDNz4EBKEAIUK+aV9i3aCOIVci+h9sc
VVWE2WDfLoEZ4P5L4x+XgWq1+qbYkh9G83Hp7xwjWwfLUZPt/RpDgvBE/Nr2N4OnJ5tE07xNX3Te
GQfvnjNPyq8lrpu9tCwPfA0dkSMAjEpnhKTIzXqvGslo+ZduJ44hmwSuXI0odW16A70T3XLnJ7xz
nd1iLIWF19QV3I3HH5i7tNg0pPNTFHDgRGTlrGpqAtlDfTMuR1Vdq/uCjW2/bnLRPqghIc+ww1wZ
7spCDfjJWYrIRHwjKrPgoKqWjPJzrO9hPD9AuSes3745qC9EK4jzTzpv+SOOsgy7pKR61uGu3OgF
FgM1qiwHL5zjA6el6JwHCX5IxF6e46jRVvzwu8+yyX+taJID+WdFgW7WLphL/QarUHNvGxmaFm0b
viPE/KN1rfYhhkmA3WPwpponSye8UszBzl9G1Z61c8zEeOG0PWP6bjr8rWmX6ONuRrDcR5ypxHtZ
bNT/k/w0jK7FkRc6nVfVcLHz8c8q7pbaiiSUuy6mGaOlwW5PqQbhdDstl3KxAlKFMBoP7xDG1Aig
dCvVeB1jody7c+pCXyclYUflDGyY077sSFSl/CZXDhjN18nLTfJAMzzgqIpuhrbz3zp3+QZVnzAW
C87RkPy81ABt7gW7vU1s99WnqSk6bq1heYhCLdn4YSi3WgPu2gxw6iokT6pwkDu+stV7iehJvwRu
bSgwm6zOsP9EiPbRibxshbXZ/KUHScoTrMgfzSzLSZ9GsBV/SzWqKyW4eFFlvPRw0GaXG26v42Q6
FOvELax1iTff0JfDw7QUeeMTR4/qH32BBoiqqXYrSmCRNhN7UfSXL8OCvG3ua+ddjbo2dxMbHMes
iv21o6kJYKUeAEa1mno9oUsDvKtVZl/qIbqxuTWcczHic9VPyVMJlmdtuqBQpxYAwxBXzWfD6N4w
vUx+lBbZULPnrhsYu7I3ao6AdnQ0fYGplOb8sKbYeg+aKSaCU4wv5pCNm7Ju7AeJBMzWFKm4600Y
JeZgL4TOQW6ueHkZj/+Ps/NqjhTb9vxXOdHPw724DZuJ2+eBdEonb0r1QpRR4b3n088PVKfUpe6o
mpkIBcE2kKkkE9Ze62/alSwcKHoUzKiw9EF9XoZr+KA4w/QvNQvEXUk6GCmePMYmLr+ZWgsfHQ0Y
V6YU5N5jHfM3jCa52mFzaMHjfYCZt0yPyLPs464OVlXd5xfcpZBdrCNzHcw33GXTNFERvLZjUWWV
a9Qwyf/413//+3++DP/bf8mvSaX4efavrE2v8zBr6j//sOQf/ypeu/df//zDtDWiTerDjqE6ui00
U2X8y6fbENDhn39o/0sSGfcejrafE43oZsi4Py0bIZFW1JV67+fVcFaEYfZrLdeGs5ZHl7WTNfu3
uUu/WugPfFHJ3UuP6yJKFeLZYN/jiZJcUEBO1kuz1YR+rDDf4SNnFGSCd2V40Wlp9bVn30N7B2/0
OmoQWSJ5ebUM5PoAtarM0TWTCHWZXbJpG6P44MtQ7uWUNOulidZgtqpkGp0Gsyg+tGsQ1emH2KAY
lExaslomqXHXrR1SoXszCx8ymV1OzVBda6ZXXDh+3rmakUMfXzqzUkJXC7zT0iKlWl1XmjJustqJ
17JMq+vc7j79+rosn/v76yKR+ZTS1HRp2/rP12UsUEMhNdt8blDOAVOX3xRj1d30Sv6wmMIbGZii
bBLWdrGYjzr1cZnFaiJhMc2KwNeyl2LmzCwb0Wktnj7xC9C86oZLTn8Ut4cfs8ScKfnRpfqWiSqv
2q4KPxoeE3QrJo9ywdICGwwZJXwMmqS9zSYJmZc5vuLVl5EwyYpc/+bDMN5/SQ1DVzXT0VTD1ODh
mT9/GEPlpY3f2+LT4HkbY1bD1uYN66eW4I09gUSRB8LgP52lHIJ1RZHjL33L7JYa/zHOFRPO+Hz0
0l72ggFxYHVKSSFOBgJRTbslh5EQCFjxZRUkyeumG7II1fOlA3KsqiKnwKyl7VcO2HC/Oy7HLP2v
UygEP6BK4qOLUGuqm4sMVoKBXemvPyfbevc56TY6a6oloP3qhqap84/9Lz/mNvOKQFFJw9pRgP1U
0uLGVmX6Y6pHz5Mf1VfwhfTHwIhZ+NbV/VAqw10/eutlEhAO1NDJ0LweEjREbibByNKc11k7yCvG
pphPIQelXwNpNC6WM8Is4+ZcxN1pGR3D6CpGuepag0B5kOCELvPcyy6CBHkWYGHgBcUUnnwnyd0g
EoKF3EBROh0Q1Eus+2WGPzxBFenulvEAtSJeu7lcWqHW+Dzs1eQwOsGjrB0LnKVh32aqtfMqQ5nX
H/JESZqqwtyslSy6iOMoIkyh6STlACvPwWJybpqNRUG5aPRjIKlPDu2jLgHR2XGX3cb+OLGAwyAU
S1mwvX7UfdXCLD0uozxo2vOvr6BmvP+qcwm5G6vC4lUoLoj5Ev/lEkYYJ1LKlP2zjSffrsKC3chd
uK2d66Vg6hs0+KNzKzAAtKpMkKNHL2kccHbJrVFce9lnXZXRbVHhK1eifb+XsWhcbYjAozhQEFX4
zLtaDfE4z4vug4rRrtumBk7hGGLeQSXfJ4refZiwD72YBKu/AE7Jh9IAsDcVorq0TIS1SCu9Hk5W
udnLmrVRP5+taCmsO9Iqzz2qRo8jWZ3l8LqY8kMB1x/dPqaV8104w2X0lLJofZLfX9Nx6vgoncxc
LbN8AQ9Ii7rmuJwDKLVnU8pRZDSsBtswrnWIKdcFmi1+5ZP5+tHlzIr0xgDXY+lbNh4KXlsTUu7r
obDAtZNZWk8q2tsnH1nWi9xIoYnMe299/7T363l2hIPXchYsVr/vvTtLHDpiR8al6Xz1pu4UbxcF
YbhqPXW6WTZaGiRb0Xb5+q3Px5V93bWasVkOWwY6Uy9XZmp3u7c+W0h4FiNeiaKfvpI+glVXa4Jf
nq/uhTGU50n0ENzrUN4iG5GvrCxon/VO3BN2Bjy7lQ0d1D1UWV4aZVd//PX3W5/Dib8+1gzDMjHt
hl/D7cmSy/hfvt6ZhVVbqDfBM/jWMD5Y9kVtZPfUhZoXS7Y7MdbaR9WXYhXotnFVIsWxr4LJ2oER
yk85ohluznrDJTDjSz5vFNRA1lbMAnJp6nVz+eu3bNjv37LtCCyhJTU9aUpTvHsSW5rqh0FR1x+n
cVhHzlRfBfPGTAqk4m27uegBfrm96n3vUwcbZwBkMF09NbtnO6uPVATJUmlUZvyM4MRI0/7ZJ83n
piJVzz1UgztlTK+wWu2fi4oLpKNEdZEGa9AWhZ/p57GpYChidBjt8oTqtDW782bzyLK3bJaJRtb0
yN2F+W/iREO+uzHxj0vbgnttYV2OPL76LlAEfIO3ZTarlljcMEVS5qehyf1Z/59de96kup+fvAKo
Cgnl/bv+pbnMeJu79CXYWCLkZyIROp/k3by35tuxuUO+n2JIBJXU7G8NNBGOgXCeyTeGGHmbI7ou
ti+20qwZnadQQF4NAG6uly6CvGHPnXSC0srgcpJeRf2tlqF5AYtluFWLsgeDdy2inFMqHd9Nv2oB
e84HLCdRvDJw00Lzj8tJKEyNlzGKk8sgMLd44xW9OZv2dBgbRd0xjJvuGM+bZa/BJtSFnd1u3g1k
KRIP7jLR4qey0jX4p1Vb2LBw4mkVGCGsuMTCtFv3b1uIQvfLphyeKbTEd6/jVhO6mSHRAZonINGh
Z1lzyhOksqyygQLqBxpSL4Z6SrTy+97St2ziefTd5KVvGa0b094LH1BrP/nFUXXabJeNyY3QiuJo
/9gsg5NEJ2Obm2NxXNpvw2oEExowweC2o4NMtzIpW2N+8mrzRvWmfaS16aWcn8NqLXC2abKr/vUx
TG5ti8ZzizTGPDqLgMHcy9y+dLLDcpKuTNUb0W6XsWVWmE7VHrLmSKAyP8v/6VXxuNtjq/v9VaN0
UFdyEBgdphg/5z26rglMnefaSVh8a4VzRb1XXi3NXh+VZ71XEf8Et3XqBj27SrPmE7LkxiViFObl
smd5Zny2EdexysK8RHTON9xlIGoi1jXk3TdL822zHFFBB33rUlnVua0Wg65seuVsag0cDj2T20C1
lPPS97YJZotnvwiTQ9Kp8RHoP8Kh896yqRX8b91lV7JQ20KpvIraIDlFfgZwXhbZRnIZ1lVUVBu0
xWPAaNDItyijUy9rv/llDuyu77K7upndNEYsql6bddveOKiN6Ybp5SuRVQqiQ0WHjCWTA6dvMa2d
TgqE47NvCgq6o5Cu15jG0zDo1oaS47Rbmjmaoq45jfFVGdT+Y0XEojmJ+ZRMYwfO4aejrO46JbdO
uNlEq6rQ68/8mg9jK8Inz8qrXd7jW5vnQQERLrxdJkAQGV078KzrIXS6oyhymMeDU3xmETmfQBaK
XGcmSAfwyPp1O5qTuwx4XnFj1lbz0Hl+ASgVHmqckfQKpX5YJogSKrsCzqaTyDAXqzj1zO6+d+yN
9KB2RI1Zbefc/adhDd8q/jTG1L0ImY0LL9TNR7PWdstwJGOSQJaH0UdfWRsZiOEw5yQoF8FYUQLl
WC5ElUFdZzaY+yWf6xfxPqiLlHK+0xyH3P+e59WH7utQ28UN0onjZVWWJDlZuT3Xs1d92ChXwLTG
2xGfl1XB0vMizvThVoecddOap2Vs6ak0u9glTYDv+DyB7MuNaeKdhhRrsK9xftrGqpZ/GDHzXT4L
a2i7VdBM9WWalBrMcCFeP1742+ssy7NnzeBHjZiXuh+CobwT6MQtR2YabmQUykhl1g6QbdN3Ns4w
Bh9J8b5eCN2Dm9NLqH0GEj9XalJmmHOBp1I6mHKZCSWyLimvURMvndedcdlBgOx158fQqP7/zPn7
S3CerMYMm7Dg7SUUXxe/eSzrf38qI2hnqLrumLZhOe+fykL4jZNa7fCAY4y8ipP2CtWf8llrkdXt
gHbulmYG2s+q9MyD0S2MVd965fPYr73cV7qYj8cuVhk8GmqLSkQm7T97imk7RBljtFv2XkdL6zer
VtCNP0dYc2RlCNuy0dWWljTer3lYO9RlQerl3qx6+HqQddXK0C5sbOte9976nH/oW+Y5+RViw+6o
pGAxgZom+1AM3QFzpsjtE8c7dHqxH7MpMnb4fNhbGN6g5JY2olZ4oSRAKYfkucOveW3UlX0oHXiI
or6LbJzQC7iRe0yJU27PNKOx+4poq3ZNBcSgVhh+XWYpvpJuDIkA4tKsvHu7KKynoiMY6WpZWcgh
ZiUUlbB40lvijzpokI2dm2GRr33Dq+79dDJv+P0R82n50zTaCLblDkK9ASs9GXvJLgAAftXb0j7Z
3rBdWmPcOlfLXtVKFXICMpyxDWsdxxsmK1b6DPDe279NXo6fucjqfOjr3OXYpOVpvHR2A2YFoW9Q
XDewHfdDtSRW6YsnnHrs1RAVyWH5TyLHuYUEY15n6Es9dE3mLt0WMicroCgDQP3MFs9FGn4Koin9
Ek7Rs1nlJmH/4PEFRd3GRFP2fp4Q8px4CEXJra53yNHM4dLr7hJD6WPMldXGtl6ZBm/iLbCqtLbw
Vm+hFMRGpFooqu0QW0u3MpzKPfG4vC+c4MYwQuNTIbwYopVvXBpGUFz6Zc1DaB5og+kS87DmwVEz
f2+HVbcte244dfRlGU+8IdhMCU4WZqPOki5evzEI/y+ThLii15zik+5ETxSHOthAusAsWVHWSz+f
+ipCVfzDTMHc9a1d7+zCUT4EYF6XCQmycxu9N6oDsgzRfRaSoJlPqPpmtZLjJM+ADoyruujww5oH
Wq/3XQDwyo3u1d5xStNybaXCuY56EuPQGR/rKq9hPRT+g2BtUPja+NTZdnEaK+zP0jEbn8gOh9sm
NDISeYyGBXxMBcW4y2W0olRim9kT4OzhskJthSUJs+Jwmnajr4ChbsPpqYnaeKWimnVcDrIdf9PC
+MAjvVeu7QwB6uWFSZfvbSfo1stBaLUm68aT1h4mRH2uIiCd0ziBVsKG/FiHkfHw1kRe7nuzLLzq
uKiwLaNLcxkNK1IOy7HNLMoWlv69B58gShzcxabZsCr0OyzJll0efd0sa19iBgj6Q9n8bWyZpnhi
Y8SWeuEr+zjzPPGhHOoKpB88lSRITFAd2qyCZ+2TfGa0eAXmd6EdHYvRE3fxJG9f+xPHIuuGw5fE
WOSGaPpl6a8JSVZpDY6IWkdynTbF7MU5yo/KiMpTGkjzysIi7DJDLTVXI9i4XUs1Ak7vxs4a+/C6
i8yVfVjaXuPXAD8moLU8ZMHQmudshP1Wlyh8vfaVpXUO1Uk5oL9RX9mLttjc52s3Y42CFjcLwlcI
ZF0Ufq5wUrUjL3zp+nKHwHkeuEWKY4eTRG7RXrEyFvjpxBFAOH96qUfvyqpk/xnRrq9TlWvP+mQO
kAngxQyaFriIS8DO9WwbJlLCCoK6l8NzSPWg4XXQk5bdZdKyV2MGurakTFdLn1KRaXeVgHOkyzkU
swl30P6+LcNvx8kexcIAow0kodLBdVBHoEQd+xvFKs1L1ri4kCmats+cqD17xGUbRwT1nRIQK0sk
+z9CMLnyfOStXGXtZ133WhQJ51rIUhBZih++n2rHYGpAX1I2aUYUbSwjzd2uGuxzM29I9jXzEn5O
mEcEItTAdU5/DfGiO/hB/UGbZR2XjTMDEFo/PeMroRyXrmWqFcAl86BHrt/m2gGCpZoILpKoEmtd
H/0rPW0mRO+sEUHLxDw3kdptsNTI7pHT0ynZG/5nYzAuhpoY2u3iAhv3xPqSD/FM3NHMByeEM7Wc
qfK172fKZ11nw1L0naVU4kxCKxeYUcm5kRCGntN+SuCD9GW4rW1lllNhxE7MiPIlsr4rP1bJmkTN
BTvpaZj3Iq1MT35RNRc5wqWve8GPvnejuV/3GxUEECAG9eCQG03dZTewAOsrgs3SXDbCkJm1eZ0E
IUro6PNwlIwtbZVrRXjdwdhLpJE8SeHoB2m29Vq3QEgAs4NQEJAdoMqVXsvEQL55HoBGUax7p5WH
0g+cxyrBhM0yB6SVADhmfTdulyZE1z0ClOIeSbAIWAd1owTSfosMNB810Xce1t5HvB7CVZrPvAbF
qLCCDrMTbN74aMDWxQvO7240B9fOIAD0oiaSheScYfLnXFPTh+ZeZtXTW9eyJ8veXIezCKqKTpgW
p/KEkYFk0U+5DYKKWOlzc+lbNhPGgGiZQtZZpRJOD0Djm8rAmEaLKxzL+tnZamlPc3uo/f57m6f4
f9p+Wj2ZagZVIFM/qLV3k1Zq9o0FIly/TLBe0ok6YtO6lS1MwkAW4dGyU//cyqHfmEpTPbR5BmgO
QvBL+zlJ4vxbpkPpqCpdPijc9jYo7jVnv6/0Q26n8S4p2/KWVSfIwLRMPnfo9C5HaV1x5Y/crVLQ
miturbtfZ/508XO20rZt07F1lbSwI4Sh8nX6ORlPjjLopFp4X7CJAzU1Gf4xJdfnq+U3vfbrz2k8
bT4IHHG+RPgyrOLwPOooamo1aARFaCEC28MeATWUQkvPICLLL8OoqvetszbsItylRY6lX3abxM1V
bvjmQaXQeiBbgA5UXiSrsGuN3WSq/oZVk7nO1RGywJBgfRVwOgrvUAO37ZNmKuYak/HBJW/X7MBb
kU42qj1Z1QA1HO1gJW10baso9cJD/6BrYPIz40P0Ukry6FP+gIalszMlxGfd6nIE52R2UjVP26VV
+6A4E/pmvibWQHTEhWwxiqMeqxzt6I6kB2IAel9fiREBP68DXRFCPj8qql0eBcRKN0PeeZvqEoqd
h6ydDJKVJ7R8qxi2uu29xNhO4kuL1vC+I9WyscmPrwT8xy0ZcCw5qoLYW7R7bwqTC0r41daZMFCM
BS461ok6MNKLSshbrnNqPLGA+p2W7qCG010P1zxSEH0dUWR3QQUARdRje5NprbLRs6bYjgbcnDjo
7R2WweVahceBYAwQVKXXP8U5TJ/OyspN5nuZqyglnii+XtxGZgFwWdfPcN/1M/SKNR59LUIu+N2k
0XAY+tY5InyKXkJddpvFETCm1rpKBp2UI3KQKKCV1R76zhoa3YOFfe5+Qv4CjFfhWgMZg2hqv6Rq
aZzivP7sB8bODoiZrDKP8FPtsEUnG+43fnpKDfNxiLBl9hvVXscC1i9Ri7+KNKdBctaqqbHcs6pL
T2CA0lPJTXoM4Iq2sj1Ws7lYYBb3QjTpQYR7S/PMI+nrK9D01gfuvftA4gmBXQEGvefcsKKnSkl2
mt33aOGF9SqnHHlj6hZPPNNNAlu5tooA3UiENymwR27Xdc25tQ6TavSbmQS4RQv83CZyOgc5/GbF
FutFA6DwEKdWEYfDO9cUh6KMHrGB7c/eSFI2Bmontcq7aEf9RrIedbklyz1sR7jk+nCnRVV7uWx0
G8LVUGYodwaVcaxL1TgaYw1P0bBPBdTsq96KovVo4dWg2ahXRxNeaN6EXcvZL6V4hDLmyiA4Yqfk
HZRUGfaj0z2nwE7Opj7EM8UMTaBIQffCQI+cFX2CK3abr7sKXJU3SX03EMmuU91ehYrxRe3LjR7q
PF7GYTirWXrd1PzfWQu1GmwNqLrRaNYxYg4E7cGGhIWzS3w7X8O9XluD/8nSje43tzXt5+U2dzWh
CRsOJ2LODspRxruCBgSGzHYqJ/uKgLX+lI/5U4vklN0p01XSYOzNnZb4SkabwotA5HSi+Ibcjr0L
eKIhrxTjuhDHh9gx123YjYAN+G3/5s77cyGbt2ibZAN0B7gplQjbfFfI1lQ9qdKyiF4GBOVQAkCq
tFfzmzLRcqSux/5CtxFfKsgDrQrWjttEq12jR11sYR8XE2C+aESLwEi2hmbVWwouLFvCJr3J1czB
RBgDkmm+12ZxH64cKzE2ZiqQDsuDp2ZUf/eJ/5ylWT5xiMiakBo/BlMa74q65DIRbTGr9GsKD+IA
Vcs6Vmu5xn4iQsstAUaPxpPnZmOkuKRrPQwTEpwQdInkrpCrX3+4jvZTumV5N9g5wKx1HI1i83vI
z6Bz3+q4oXx1WIUAl8QNslXyl04GEXXusVlPpoM7YATAUw7ym6HEX9qmGU4tBvP73JS7UrVZs5A2
vCA2HA4ejpuQN0N7qwUlchQTJLS2Cz4YUaZe1lNwifKdBma3C89pqye7FgEfsVnSHyjcPil56Ll6
Ed2HLd6F4+Rs/KJPEUJMxK5SjacwQR82MiF7mFYM2WQuMESt0/JxgV1uS0vdaH63T9NaXwVC7Vaj
r1VI/NniamlWFmb0dW8f/RhlvzZLMVJBRBZ+3zenCYOdCJtnPZtgZBX57WJYrPvaoQ+VOygF0WPM
r9bVpPM5zeEYGWOrHi10bC4ynwcILrvRTnh6deSXUjkRJdz2GxZCV9wP0l1TJZuxh3ZaeXF70tWm
WWm9g9aLWhybsm3OCXaNa2z02hU059iNVRmSJ9Ku0VxRqN+ECBzX4/Tt19df+1tUwzeREp7gl2/q
ti3fRTU5BEu7FH72Faes4brD8AxVvtnGi7rOHX5HLIsKsur6/O0syjy4EdwLfv0e9L99B+faLxgV
vogGJdX3dWBNsevBJJ/xVcuTL4hBNifQGwmklNR3hQPAdClO63F1BuixYwXm74NRG7DMLTAE7nO5
DYX+GT2T9jygsQ2idFSOCVCkaMzUdY/ezWnqURP+9dvW3qUqlxsT6iSmI3XNmWuh737JWsxyUviB
/RVrGlwhYvHJaXsdVxwNbKHnl/vMtoDITM2jCDbk9vdoLhgfc9wGeXSj/I98KUFI0V8qXeGSfXUO
YPoSN8Kia40GykrjmhEKS+0e4LW6GYP8Ali5um5qH70zIGseyqdWna6RXbL2gz/VazKnctdLcn19
kwDPTJEZRtNtVgdInjxlyLZ2D4kb8wrIxVaSbUrPA8Dph90J9if1HMrIW0VBybjNI0xqo/EzvlIs
1YuWkFYZW4wpBnubCxmwDs27dR115ab3Rmfrt8Y2yEV1Y/RN6qIhYm8G5P62nmlGRCQO0arwe7J7
U3POK9ztKhP3dq8gcHWiT7Z9COrys2Ka4sydXawVBdVvTaI3XCY9ot9ROJIL8+5zMlX73gy/tcR9
Dlo1c+w8jHuYu8VFUWMcREVX3RExaAeotyFc4y+qgRo4uEKj6pDjy5tgb821NpPlNqK5IcK0AZZw
vT9sepgPPAJEducg5nDhdO0L9DIlJahB8EEDmndd1ESqVwCQWN+pwzE4eOPJ0Yv4Iih7DUMgM5zI
lmQrUSarEceEa8PGYQtWGrrYmF1hHOxEyk2IL6YJgAEBGy09ItNLbJhpa7//hkZBelfnpnVhdvW0
akhBq0K7RhdjVkdTPTefmvo3jwHtH56xpil5EJB+d2DrvAPVtarn8Lu0va9WFQZEUx1Gw7bibGMQ
SFtNDVuKzl13aVmiwwhZQxY48o95gkgGwcN2MLu7btYprR3Q/1yUX//S/n6DIAJwhAPgQLN0+2+4
VEPvseIe+vilD9urKDO0O81Bpr8Skb/yuG+vx7ZKrhtIFOAkupWmj4Y7wNJdNYIQRjEwA6hrLf+I
zGDMgtc2DhXorTu7v3dy+Xn0x+Lep+b/O7CI8/7ZSqxi6FRiDEM6Jr+8n1eMlhbWmPTayYvig5ed
YGL1uf3QJBEPLliPW2vQBzdQvHzvsCx0e4jHd5CUr+3EOWSaJfbLYqpTsc6tB/B62V7vEdnLW9Y7
GrI2rt8g+tr09dnQin1E4nCnSV9xpZk3BP2ec6j6SXUNr96hKPZlBCn2bMQS4EpTnaPUq3bkhuP7
tKtIm3H3adrh6ddX7h2CbblFSpPFm1SFbqlEcT9/BFPa9qzc4uhFpnq9cWLL53niTc+yljdGWMRH
a9CsTef3+FihL9cOB2WsxTEdqk05i4spfXA2BrU6CbyYocVrH2z8Lq4NHOYROu2UxnwsiAjXYxnM
si1e6JZ10q1IqlguGZfycsq8j63aclPzWFQJpX/wJHe3qkXC4Nf/K9+fv11v8D88QnXJl9TSrHc/
oqpPRY3PbfaSCDwU2wL5lyYIHPT5O9/eYy/ZYboRr8HJZGdn8u/MJvjmlRM2tqoutonp+Odlkzuk
dgH86m4tQFZiwRO1bXzDrcrbF7J+Rrl9OCmke2WTbkKlukSHfdjk1IchdAeXs3/MtQlOOeS7dYEj
HVYYiWJiLCKMyzh7Du09SjwYcw/IvwCjzRzDFYW8EJlqPJQWHkXU6I0Y80G8DGIYLx0mSTxW4xbc
TJb6q8LmWULe68Lzo2DVojXk1n42Fz9YYsFLSTN3NC0FLaS0ISEYF1dKhrxSM4Ol/dTByZobhQuW
hjcmWuVRGZNyTYniCvxifqkP900zhRcsOX2S81YPmSzDjDDqklWTobE2GQ8EKEA86/4FT+OjU1ZI
gHG3RkPApagYXyUEde4EoHUTIZTkprN8hyUqFM7L7JII0jlKKw+PFLFwqolNcaEF3nDA5PrbELY6
VYdMO3izELSnZy9BW5bHmjymi9bIcCoQ9/FK5GwbKEEDt8KtIExBeouEh4ovy5wKNcWcges6nGbz
8jh0FVyEKHm0zAop3Fm4W5fk3MAM7bNMO9bBWJ/N7hsF+uYqIXpwG1a0UET63exX8hh35cGryBHn
42eZKP6JRQ/2Lj5iABXQOjcaASuTG1ePYt4YquUi7FycfK/4HA/lS2Xa/Ie5uIQPbt6aLVKrNiTM
HjrrFdZzx2AQ6Zesrc6mhZhFI/3rHnm+aziWq1pLbxGcyb/ZPs9C65Lcvv2UaZPljpQejpmqXw5C
0+9GLdiNsoive1Y8UCXG5oLbEvntPuhRHgukK8DrXVghqX9YjTyMC6x1Ih7lx64JxrPfkqqapFNf
+8gm/ia+tP8W49qWJgzB+tHGDvlvSOgOQVu+dWb7YqE6tYqDkbAnxVBdOi33UEKGKylLvpD1VscC
AodXX5MnzDjWSBLUOyucvqRDKHZJjE5FJNAr+EjWw3ZB1zv7OJozVMTxPP9OCMsmx5lBwy3OP6uU
OGIr6xGN8ixXN5DR8ftRrjW8g1eY7owntf4YJ9mFAejz1ohRA6tyrEwAvYttlGvfTNHLQ6QaOySP
jL0YqAHBeoif07pL1iY/DDtvAxbmvFafhmI7gEnZmWYYX2BCmh97sPjxLBOc1dhwtJGureDJplS+
oGsM0UbNsEcLpuxlkCCNrKFrdr5HQSmev8JeFV52UTeeZ13CZiqq11X9f/9ENqkX8skXfAspEAbN
u+a/7/OUv/+Zj/kx5+cj/n0Ov1CRzL81v5y1e8kvP6Uv9ftJP52ZV//+7tafmk8/NTZZEzbjTftS
jbcvdZs0/yHNzDP/bwf/9bKc5X4sXv7849PXNMzWYd1U4Zfmj+9DM8mGZc6cY/lBy5lf4fvw/C/8
+cflS/+v88sQfsn/4bCXT3Xz5x8KC7b/Qv3MEgZUHQsQLeEcHKPXIee/VFAVpqNKk7yJxVCWV03w
5x+GPR+kgg1xyOKjFEg8UqN4PA9p/2XoDuwfSoU2OW5Clf98BN95Q6/X7p95RNL5OfIRKqB1k2QE
WjVCsyCuvFtVlpGZTL2fRae6pPBTAldyUfuednGCe5e0OnwUFLVCrcQp1RWyVIYboLupKKBgqXCV
mzIQX8wUErQhgNpVA3YEVv+6AU5AlkGXJooQ48dU08sDRgPlwcl48vMq7GbS6bTNstt6WfU6vjRj
2ytXCp57bt35+QESEVh0o7wuiVO2kTSyw7LR8BfhwTe3C8cG65F+lZDDD46Wft/YP/aWPlDz/mbU
FIS2Qi89oOGaHmDq47sFrB+00bzbTPBMshTWVoNxzaEdJzZ1CLLuR3PZczToot44XYSUZg7+vEEC
DCjjj41ozWDXmgD+fR3t7Lr5vgnnZq8IZTuF9WnpL1BJJQcikUfsxmQutEBecS2QPuzn+S25sooH
l0ENxuzM4vC6a7d6vwf4KooKZTLIkOUBIcTvm6UZhbCUtVD5Vimy7XmSZnACartbj2jUD0db5nhI
e9z2PW89Fd3XJh2vldYgmpmyeQWUnpugvaoinN55kuxkRvhgK7N3Sxti4TCgmx1Q1fQq9UKT6X0b
cC8tguoSry2xG1E+VYvIv0Ybpmyq44T219Gc99rUz3edpn3y4nhjowq1qXqzAx4aswyIpxTzoIkH
sA4KoM73fsS1Wq5NZJUPeDiU3nTOQNst18+fJkoLNbmm5trMe2ut4ZxBlN5GnuuZo7nKVeulyTPk
ur2wPfB9bg/LnvNj763PAP6boCT705y35ttxS5/qeEbilkm3qca2uHib95vTvB9eTuvrwQwSn9/j
63h8RLu++st7Fcube/celub/e18F8h4Y4OS9vuJyAmqC3z+at5Mufaj2TzsFRYHc3r57qdePYPko
3/79d80BtQhXbetmvRwc9FqxQ5vtkMy/lHD+fS2b7EczrgPIMW/tZbjKIpDUyzHLyOuktyNZz+/G
xg5gITSl+0+nfdf39vIFEXv8j4e8zXl7N3j4Ni45VASN5/e+DPzTvLeXU/zW2Vaxc3rrejv0re/t
f3vrixHxJRk68g2fPxPdsh/yKvO3Acupg4Jj9uH/sHceW47j3LJ+Iv6L3kxFylHpqrL8hCvLNL33
fPr7AapuZeftPmZ+JlgAnUQLIPaOiIYItrofNT6RnY5JiP+2qrtpw3QtJkdY0w66jejiXtVw57Sx
NfblMW5He9OUx8oddCPJOOTHPF62ApSJKgII5mmI4GaKn/6n/eSy685yG/lHrke4tW97v1lWl4t+
RoKmPs9zMoVN9A1fAWYY4WBPTYgN1kLOnGijY7ZsRPH+XrXWqOYJE5/Rt6saaBpGipIyH/WU2VhO
TuGMREpKTmgvPvKTWNPJLuHVRrHcVK5TRcdx21Q2R9uEvp4jKkYWW1iIwrXc5logf8sXWlMI0G9r
/06ukNvJmtUvNXjiX7vInW/N22HAVX4fNVEtIfGmWwCrXJ0S7YtQ1mRh1fgWtkyg/Vcrht4KUOaq
d2ShDyFf6NfFPy0bAE5BYHajuCaL7AdFTRfvqVyWb+K9kWtibTk15qQdGfjiUJba5shEzUWIuEpx
OWa3Vxtfq3KpIh9r5EIOmV4kp6xk/CALTE/4902M/yL5Z6EtOjdZoE7GR1E05QoNc49i19SfVXRk
z6qS9ATkKXRHBUquMt3dW178ZRGXyiCw4Te9oYRkA8x7xtMpPqcGqeQzHycL/CFEfuB1IZeBln5X
q0Xbm2g7hwv6C4hlUuC6CId9QpU3boYwJ608lLVswFKBmd15HV0rnEWBXuZ6tImqJmo5q3406d2B
IOr7LqrJf8UV05f3XN7fVdzkItp4YOTCUT47lugEiwtqZin7G3rH1xv3uAidi2Inr4S8MJHpou5Q
OUdE/czQGz0YwaKWWN3v2mqP9R4xPlRny2rF8cjj80DGl1AkaHmv1aWjneDdNZsqXk1r25/0pSeH
AS3WZy5UHeL2ZJHG7Ti+ZXXGtvdAGfdpqQBGJuqwXxS8uvst9cKiJGqfuoRe0Z9F8QGrEsFC3Xdi
VIeqIaO3XIzeZBtG3J8LZVuukUVFKhihQL3Qkb5biLnJ9m39q43kQWSbxE40sfXh/vo7GyNDgcT3
u00xnl1tLg+Lgnqkj8VXg6Y/Xw9ZkInNrHc2Thouqxg9nnWxXhaGGHnJWm/gvreTbbnTbRtUj1nz
ZvPbNh2pbARp1Mi3SR4OZbGNKd9UWeUpQ5qqEcPdf1y/2jFMZDzEgjfbyK3/B8vkJtdfkbtE6fwz
9uJuf/s5Wbud6rTM1s5kYu7Lk5JX63a6b5ryRHMFZf13g+gVboUmOqFbMxY9SCR6FLgTB6NbYAHL
roVJJr3ZbUNZW5yCfu22z2319bBpYVSnNwsd/D754v79Z+U2/7rMZgxPApdxsNW43ukdT7osBrSo
uaei/aoq25Wi/d7o7eresriV/77+1ZHebvqqfa2+OjZQNG+dMgKbip/+/9bLTZHlq8+99vPVb/xz
9Z9/6fan81X7sHpNhsjf30/+tsmrQ8iN3rblwle7X9e/+jtGcYQ1U+K+neuvCtKyfzfLOtubrbKe
5Ba35bcdHFON9s1WfLstIvlSD6HAAPLIqlxDEot2/Yl6ZYZYptgsML2VxYLjQriJIs/MkQwRUZUL
5epiQDFgd9tS1pICNHstKgT5bquhDTFZlutfHU6vSvqkuWlUWH1U5frrL8l21m0ftsYrDlCwPG1/
213WXh3z9pfk0eVqbvd7RauIAJWLsicE9km+K7c3QjbN2Naq0/W9IE24UYnZ8wLKrdSycYIoZRRC
d1qF89QxHU7kCAgHlTK8FW41JD5mGkhuL61JV+RpQ5ghWHstlGkjvUa2yy23VDw0WOX96qBzhYsn
5rOFeHBNMTxDFrMJb81yOWRZaLludVyVsQ97N/nG2AcEYTWQpO3HX2h0/kR8yC/q9rjkdRxY2nNc
1l1Yj9MXfBnLS9qv6Ipr5rdkNb29nFuDk32rvYs3GOW+E2cnp++3Qs7wt7RL9mZMN6OgenchEhF0
ecwAN8mN0DbozO3B8XOhKa+o43E27Y8F52JZy6U3h4OqMgjjgdG6sti7NswPxQoyzL1uc1cJRchZ
LNHoed/aZowt7aSFEoX6P8DuvwXsyI74rwG76eUnii5X+O+K8cld/gTrNPM/cKRJD9BMwquqR1jo
T7BOpDr8RudMHXSObCCPCLerEkYiuvQnOmexyrJZivid7gKp/W/QOc0y/570Zak2gWoH7VwCkx4B
1bccq2QwFzTxG5T1yLTLps7aOx15zrGH1g3umOSaKgilZaUK5vIyjlvmD3li3XUtqPemdwg4t6gX
4/aAqnl0rAa92xMeacjIPwy2Rsy6w0ql1jvEcLXlRUumQxLNPdyQHnMdKJObCvpCitkJEdLqUC/O
xw6Mfu+hUeF7WvWEFQyyCBjRIwWPdS7geY3dztY1q19tKD3s1C3skUI9ddnwbIxLe9dZ5gfXiLVj
O6L/qXWkt6rz5OwznbE7Y6dQa6z6oI1L/4ku4oNljGRwq/Vnw8OAsVoePDfqz2RvdIExzYuvKhmW
12b7mDh6tFstcnesWPtBRDwmOlbBLUKp8xLpZlioY/mEAhXRAEIdno6U7ogC6A6S+TvFzAkvYepc
6ern0cE5WdsuHuKTNSTRrzVMnFRd77cmSYJ5ajWGsXPoJjppYF3ckzyxvcvnrxbAzY5Hoke3e+53
86a99+Jp3sk9bPI+d67tbeR2V2ngkH6MEgtBDqcncjcsduF32TT5Uf6EyEpzHJDa3hsHbSZSXBb6
oUYAK+qbP8ZRC7sagR9AfFJR0uqwGVV08MyfttIQBnIjHxFR+zIDnT6kKEVoF6ab1uOsEoGs8kfA
N7K+KjQRTG/+w+nnr8SU2pOCDnScYQjuVXOQjosTZPi2wx8ukl1aFf0Z49yDlavtDkpw5TtOvhEo
ghs665DlyZ0HYyMJk+9g1WMcNLhw+MYyO6ZO3O6MQU3IjUWheVK0J5QS8ntj7bK923n3dgHpUkEz
bl/E4FHTFEZPcaak90U+deSsoJCyZcqHIQqaQjN2W12S2TpPvAfuCrm/ruBEOHpRPDWteomserhz
nl0oIwQl69LHMNAik+S+1ervFRnOx16tpgMqMjaUgmQOyT/5HJuEOGN3Nrk8MLFUrz4jvVTvlBhd
2GmCZ4a594zVwsUgFQZ3G+Nz3pDIFDuntLPyy6K1kLyx/4UTi1ZiZG6BZlbrzkzjj549T77XGjy2
cM6CqFQfdHTvj4R/yn2kLRMOBc2OOZ93TFImdJOC2JkNf+NEIszZni18tvvOfeJfn1yi0kJ5wNqv
2AHvirz6XKcY7iB8XPm98cEo0ARpx+q5iKuPqqpMQT0V1slLmbltC7HNOb50msKcNOmcw4xdrL/i
2vTJTlPcKeJOeSH94l6b+znApKTfNxrfEDeaTpoChco01IcuHWcG6YoDL6/8rDtlfU+GeE3SO65Y
jpMReIsS48GFz5CYenkSn6uqRcGw28fxpnzFLf5+UN3xVzs2aE/AHhJTsgPQEownxCQR3OAarMw8
A1WY2aGYrh6TqP6qW010iVuMoWbIDb7V58RZ3QFX4dU2g01ZisfIgyJuO2l0TlGwvDeKfMarbnL9
uOunwBqUaY9Ju06gsB7peROSv7oKreppIYOZxLtjN3lRkJVz7Duw74bBzBBoqCG/Y18w6chl5zjL
hrWqHKEQbE+c57DiD+rqQvF/IkO8FtnahWVfiyLL7isrOveOyevGLVdskl21eRgePWP5BbwEyyxO
zaDMBkZh63QZq4W8q6EJW9X+RoK+eXTj8sK3v/Yzosu+oiFKrImRoyzw5epDZP6BOG5tWasMEbaJ
XMZP1/WrGMjKtlx/a163lAudzuNIctWrqly1WICP/aI9yUPITeTyN0ccsaUOjVz/6L5ImE+Cea/Q
wmv1n1DCN7DfK7AReEbMu8QU7l9RwtsKp8AWMhqtyEfukeniW7zy1T9Q5FTzLTz5Cqm8bvsKrzS8
7MLrDo/3L9z11cnJI8l/Ile/+qVX7TfnKfdBJA0zNafr/Ntxb9v13fS8kvMJe+Iv1FXudj3B26nf
dpG1t5vLha/OTh7jH//Zdc9Xh5eXwCH2jobJX2feNDgTWj1CYK8AZ/kjpgSX5fFf/Qm5Si6UtcYz
z01hkfitLV9ja9L3t3UI/qPLiTFrORg5EkEDiFGnR9Z9VlcwwmL4GS5KpYd2ad6VYh7hiHkErGYy
8JbK5XGRS2+rho7kZTtCPlpsfVsuaxIjlke4rb0eBRsfjvXqiBH02qwx+nBp8/Yyq/gmAEOmkwtK
J6tKCyJ5beMVBkZOJnDwamEV5dM5rz9fN5Er5H4RKbKHRZ0fI0g0fAcgO4Yk39TaHnCOT3+SY1Dj
4dihNuHaAyrLWmeCLBujAaWaPLVAL8O83h5SL1qOt1e0kZ+CRn/QB13nFaovnbfRXeW8HYyBK1TA
PL/vp19O/4svubmrKhwrlQZMV3NA5TZRrCKgKgsbMbB/bN62k7txN5DCIbMSgBDt/6W5LH3vnM2m
2qXq8r1KvO7QdT0wmbclBpzw+WtU2s91RDef2j1Sr3/hXxLNk812GXwT/8DTink7Q5zQRT02VJHS
h2KY9T62qvgAxvEcyqIXNbfOYxLHSXo/mXXMhRmZoznFFELJmkLZbIZNO05ufVYWO7nIApsHz0c/
AUOoSVMAMju3Iq/IRtFN3FJToN+ycDZjR6arc5oENC5R8CtITri10ZjiQQer6x0xwvRoL/ZTh4LX
ZTXII1uVpfUXzHXsIlJOxcKk09qqswmzDe0LKA670a7zAB0EcoyMrMN3SDNCx+kNPChRoS7nDJNj
g5B61uklI2gNR/EJBYnGvu8YkdCdcauy5X2pmes5aZJChw5tYr3SDpE/J3Z0Vo29tcJr8JRECzW0
mU0ykB0m/Ch+8iXPRIha1mbbCjrDqE+JWL7oU7IrNLXeV8xbwjIedXos5XfNsxMGWbV1PzXGBBbO
PeDJbqGSjiTZMgBYfXn9HXET5sHVzm3x3t14gyWO6MhwN+yyk9r281H+h1XgzbkjsDQJPct2gZDx
MWGYJ0MIMh5htZELic/rNuI4RuzLuI1XLmV4K+IVtUCEvMyHWam0g2MJyoQinm9rRWvAV/UVQ9bE
89F2+A3AygdQIqJvlq0D9B/kJwG0xdfQI1GUMePhFTAsQdJXbRue0575meAIiI+LLc77ejriYhfy
iovCw0MNl/Y5wnuJB0uennzgShluud4HscaNzmbi4MAkEBp5wrJ2K+SyIVf0/ewaXyKRC5GIMALz
xypUBp3IFxr1vxcC+08It/dtIE/6BsnLpizkNZA1ehOGqwQALRE9kCEEGTyQxa25FurXOY5RDlzV
pyGdLUzQRUzsWsXAwkN51kI8UIQ8dMCZMJNPtSjeNOvePJC9ER2H1ur4mM2vC3zZGe6IZbHutkce
CxQssaTe5bP+a1DXbl8Z0RDKIkmQZEQAPNv1bRudTBOXKkSRcAUx9zKkJ6/fv4b5hqIKe73TzpFl
2scRLdcphySgbIYQ4Xe6C1Eefbc0UGuzWSc0FVtaD85onuUJmbzSVo3R5qxOPXozTAJ3Goy0AF9I
nTeLHBpdMQ/ofAeTqmPl5pgBxB+bEDlp6NuqjwExFpJCjewuTrMPuAwhptg3xV7rSFuUJzDmbrz5
IrJUYc10kudzfQsUNZgqSAzFRrxrxnPiMjrLrotX5SSfDiCynPS04oOMoFzv9N/jM05rZKH5XC0V
UktRjAq6mBuZxcui1QYIGPKWjigg+aOUPeS+VfcdiJvo1bw5DQtUa2LPC22G1qcUa4IpGTHR9JQD
tt5x0BZGtGunpCt3SKjdpWOxHLdkzi6DidWn0+OzkCsdlsqOwnteKABwJiSMdhyDTlULX3FFwoxT
4w616aT64zyqIT9uZDry+yLIm4vP92DyKTMjVYSfRFvD6Wrn4ZMeYAAZhVUFIcnU3Nb3XIbRcIno
9sUo2tENZqpkwhpZClgwPSAIMu2d3ntywfp2btd9wCjbYNrrX49u1iwu8sgN5O/MWy1U0O/Kygli
p2shNSW+NgyMdOw6KHuUCzrRz/czIbhEq5VDOmh3DSZ3my+XybVblix+1w8fkpE+dNvij1FURIds
iGuwyO+bqawhTGftUma4pHK4BcJcmLbTR0vBqSAukRQitw5WRI5cv/xjlZv1eDrpdzWSPB24AGw7
h5D/HwgP1AhbT1+0Hv1Qdx72UTzrB8Sxkt3itUAQfCllUSlKjDui+stErQBGx+RvvfqMrHR66q7Q
cPEXSDyuxJ4lcEyY2D4706PjkuiYJcnoV3xQ9lVXDLvrBry959zGxpHQ+ZARi5rUKEAs0T2h3kL/
Is4twbfIR3Xd3eEPy+UTxSSw5QmQJShGPjPrBmmy+xQT8mOyvZFiSVrozrHzT+hhwfjKiTYbTrre
Z0PlBkZD5udA7yCvTinTQwj+msQOa8/HKLcMmWyWoay5bgpYflvoiTVKv15KRU2OcrkuvrKydivk
ZvZtX9mWR83TKjk2GjdQ/NCr7WRV1TEutGz7j+u+clmZoYBcqTh/Wj9QbRj3NVxE9F2HOCADSgnw
Zn6uIL6Tzq7l79cu2jAexwPII3NPr/Rd5wgITVkPRmT0UOWXnbV63+O5/LQ1K7bwxewG4zLZu2ab
FB651vYXu/kcIyKI8xj2j4W57xJIG6SmYJxoTFEQd8tlLovuR7T0QmfY+wbVR7iigilFU+tgajfO
UCDAJBU1Xwg5bMr7TU9+aNlxQYryW2+46m6I4fA4SdzdR5qi+VWeri9Ol95tS21/1MG+TkBMCLBN
1vQtVy5y/WwU8x7hTpzDoi56brXxIwkiy4uJKYyfokHygG1o/4DWVyUhl5dEr99XeqTexfim7hqk
cRGanOECgce84MuiLWP+gm54cRg3GwJH7FQfETh9kEflqvGop5Z576X1/GiBC0MH5+cGV/maZGb5
PDedHlpmhM/22owkQjGur1XyjRZv+9pq0LSqyhpP5Npvn+aGXHNxkisigX7dp8YdOlvaE7MfXgjG
60+ujeU7RlHpLlK76J2zpdplXJIVdI1/u4Ep4GKbfymVbjs6y6AdtWJMvljw0+W/GtdkCZLM1iEN
4IBs5bhkX68OicG7FEGhpyletbvKWOPrIVfHPMHy1z+tFVIgMI9hG/XDDMFa8N450YR49H7oDYNo
pJM/j9PyTS5Xi5Sc/jhaHvW1NO435A19U+ygJbhXFWr7EWSQOOXSlQdNseMXa77eYLPlcUo7uHLT
rI4f0nx7Lw84N1bpT5aLpPTakOReY6Eoz9pyq48Y6vVMC3Noo5AwQs3KlusNVPuLl+jzt812h0Ou
G9EJApX1kTDVnTzqJlJa5SM2Rnb0KB87eVSzVX+ARuvvTXVNEZrOvUD+/UpjeCmMedPa9rVSXQ4r
upDnxKm9d1kMwOqtRkWivhmaWaJ/XtytPTBRjkMkY5d38aKgbSO2GOPqbNlK9kVJzexgrl0bNnyQ
3vWoUPAOlvWPdDGPkZWuX8YUAnRitBvjN9BRrbZPHpJl1+OUKyofZpF8ZbQFBSU23FDzov5pHVyg
TXEcK6332axMXwsLJAwCf8n4oUqeug6xQ7kFQbQgVickBZE93yPHMF+YGGiPwMTw7MS/7ZYeG8h1
+BavOrebKBzZo2X7qEbw0OUxbGdj2m6537bW8YKlwQKzqsGhi2SbrluME9oq29a/uL1lBFlhDnfl
mqoPFqL1119Z+AZ4mftSwL4MqkUx7nobnS+n76zrITzYCb1R3MkN1AbGvUNuN4IOqN7RRUTXrZx5
B5fc+T6NiOh5ttPf5xhw8AhqGRB+X/wofv+hWsO/xJyNe6wS6vuC3wrybta+g2vKs15aVcicKslD
pHTRXZoOY4DxWfG9VC7ypLWtwYiDru2hmTr1bsRLNIi2Qn+ZzM9yg36F796pKBgN+M3cmX1pBwPC
Dw/1yO2Z0OUAusdhT6Co6owluBMnDX3bhqfYVk3vNxcG1ITH2s++QKPGHs2X1ijJF0o5RsvzecF1
yN0j+wRBZ4jfX4/mJc+NW1ufIqUgcmrY+cXRFPOBh8njWXejF5ebJTfNDaQ0yzFt30vqR41Y3cmo
a+t9bRPQkJtUaHpAIeleTGcm8yRvuwdS02ec13pjr09N+xn5xie5KW/Ph1HtYNKSGXYYeCXCdnOT
x7n2TEY+Vf/dgBhuijM2mNTu7MFW3mnrqp8YPCnHzTayZ3zX4d8wyv9Z8lSq3qQQ1zerIMaVqo8f
EtQmLkPsLmQc8XqZqLTKy4M4+6dJ7dJPZj8I2s2ihTrKdI9LrxBzNxsxMvost9zGyNyNpB+/W6LJ
O83rkCPR3V2WsR2fZ6dFDEpc7zUu9rXp4bWaNT1C3oN1P6txcreMKjEyeEdftjG/l+fiNR6y7KPx
0cGn5bBVLulgqqo+olcx+3hjFT+06V5eoJaZ3I6U5e7d1M856oTTinNabD1j+i4SvrkwEfQel3DV
t0jlW+3qyAo6OsZUEXlde0xAhy8aElZyU5C6lzTB+mbABPviREV51JSlPtuV52LfWKKn1Rjmj7Hs
9rrXKV/z0YiEg3CPS6CWPFhZngYMIofvpftuHUvrx6IUdIqeozwapaqHTWsmh6iexs8dxrryWMmg
/qFkcfaB+AKq9AsspXGj63Zikr7419aPKfVOyxppXzxrm/abnSyXbEPjs+zx6b4eQ/wp2RxjT3lw
VR4mTXya5G5if7kZdr3/Fxv/H5FZTMsmTP3vZJbH7hfBsr/Fxq+7/BUbt/9j2kiVooMMjxELx1ex
cfM/lm1ZtqOiVEaw5EZkMe3/6DbrhFwJ0WtDiFr8DpWb2n88D/lTB2Hna7T9fxUq9yRn86ZRjxO6
iQSpYyEHhYgL1M43TJa8H7ccCZ/0CR6pC3wUVu3Wo6G0Lcyc1tMqTGDrERsNlAM3zwVM7PKP7pL+
jBk3+EiIV0S0GaTfCskkiTLjbrEtLYBG+SSJHrLojBwxiLo4ZhKZsgSUswwNYhoLFrMCFJNFjen9
biszPRjqbu9NXYtcj1bvcTXFJ7KwsY8SplQl2gSHPp9ADPsyP43GdIl4QbJCiZ5aZmqHwfA+MUVj
smchNx05T+jvdXDUnqA8pu9ytzwjuvygLa57p/flvTXm3bmajO+pnZA3vdFVmbO9Q9OpOrQyp0cS
J2QujKxJeoutL5+aeWIOXtuPBkpfR6uwoKyiOq0kGV+Fvv+JJesPVaCvS+Gue+BNRrEiY9d0F6Qt
p9QGExgPlWAEE0C0Lt60GBBiXmQAtRVwASBF5cecjUKmj5g8wi4mjU3glbIpa1pVfVjyIRefHhLs
Y1s5DeAUkwAsmLMidjKucHQmLZD5NPIcPNu2T0KGcpDohzw5VUAiCtyY/SRhkrr4MIObZAJAoc8Z
sbZAS0rvcid0x8QKRhCXFOSFrvKQCygGxyB9pwp4ppRIzSRAGw0zzGBWUPNGVTBMBxtzMLc/VsTG
icYNdUMmsQ0EJMCgSMBCTo6AcRm7B72MnSNQp3Y2POB1AdvJS//mTtzuDgJqZD914x8GKJWKOKVA
OJHSdpdm3w3VGMpiWcxuT2//S3WYXu3GuQ9jO+uOo0DKbPEyyNqtWGSCdFFHR3O1yL4ELpOFPKE3
TVg4bdiRAOB3yGtAg2/szYdi3IbX6oYLzEwqlJ9q+ldToIGbSCCWtVsTE2FWOJ15csvCl3dakrpk
7VbIh0E28W1oA83qp518I+XL6GwVU/JEAFJyoXw65sz6YpSpse9F0r68dLfitswQQGmOC64ATiVZ
CylyAh2SraUJEEiugQ4XBa4AYCVJSxK3buwt+Z6XEr3tBZBrCUhXF1nBpOWAxWgyVfjWLvKDvQ4I
jvfztncFLIDQ4LLtu+IFccUxHKYaKUDFRTM0HzZE8LWN9DcK2ZQForQ9AhiNgu3E14ycZA1V32aq
8hM55xigLiLCoGOkRRo+oAqjKKpkeKDuvwyXbo4+u/WyH2tdDZx0VELXMD6s7lYe5iv8K/6UuUcj
vAhV8bLJf6mJL6EsjL9qsun1tXb0OhU5sT9DQyjY6scyS+/pIAJUvLVzLoAou9RIolAV1DuNmmmL
SaEiFBh67ZweNnP5kpadF6ZKkoTm9pErm2t+bBIXgFJF+kjiwR/ghT9EifWl6QeyFxxShzJDyALz
n1txtxMmXzs0GstgEe+SXDGlCA5+cVSvPa9za2sP2px9WNdh441W+yDf3vUeeT/1bDb7ceofsm35
PnSK6RvKDEtpuktjJtiip/PxDP2Zelpx3tpGOwgrQD3qngsXUDHOx0+q2Z48YGYSOr0XTCWsYJvL
d9iuel0Rphi2Q/Yt8ARlizYlBoJ1YjDOmcfsvbhvXKc6usuCpTUZI0v+NTZr72wsmRH0JQ4iuPoE
hS4ehWV5xEOi8rVR/RqtGkYdWqn7hLseUr2ODzVK86FekRCcTmkPlA0qN8QNeAzJ4gKkfMyFiVoD
qY6XKL0zUUbaHJ4mVEvH2iLogfJWainBkpvpeR30e61dnt1EpIBZUbFTS8fbzdmo79eR/s1yl1Nr
zZctm8eQKUa265aEGXa+flq6pPJRw0IlK6l+5oYJ794dfyjIIIdbozl7w2XsSyxwg+T4LnIVHO69
6SMiz9igZuujgqAOzsfzdEiXSts1xTozN0oeDSMzLk6PQHfFLG6XQc8u4HFUZWnvkYM+9laD1pRu
DoT06ovSIZNQQ4fxraVvj3h64CfWRwMjZ3I64/kRL3R9b5EJ5Rtm7i8dnt7uQurcZMEUHo2RqVWG
OJo1gtV2JqL4BnFWeOD5r1XbkDVCOmUs1seis+cPhWmAjhnKYagNZHTqwTio67ZbbRWuATaHJx25
vkOLd4XPJAB+ttA0dKrlole58oAgPjvHPxNUXQFElCJAwm48VlH5cWmGZY9ZinbQavNbnTXxYUb8
tzKI3yb2ED+tRXMRWgKHrYPDpXTKw2jj0RjPLrbS5QRMauXIUGddf7DMcQ0IKfuOO2r3bmM1QQmc
Sy+itt8LGzvzDbeSXWqMxUEnpct3XePz7PrJeKk9tLK3Sj/XKBmqavoT8bERPhXqe8CF9+OEucra
rv5Ef34aFl4giKtf+3JqAnWbnYC5oXZWKqwzjAKDnBynC/7MT8dc0RnUNWWv4cxuIihVGU9OGb3D
BPc+L7imtlp/G7z+K2Kpu2jx7ueaz5TDe5vrLXzkLH6YRV6hXjgnUjkRSsp5O5MkcWCyjnd9qQHw
OJFyWGtkyixUoO2q+Ziv2Xm0lHAkRnrA5ngk1YnU9iwDKk1mv4au+6m2vR+FntGdqLEWIJeiYDK4
JxcoOzqrzTuplaRCzCqJhqDwYHnjk7fpJF17ls3IYP4RVxBI8yLCTbmwcn84J7b2eSa3CXE08+ti
09E4ng5y9nFIiy1YFPOPvHOsd1X3oVsTNCNQN3LiIT93ub0GjEv1sCJNyjazCNslNPUiKy/3yIB0
UBCf9Nx75o8+pWk8+r0yt/doJDHjjM/gDL+y1fiChrgO/Va9Q+3c3ZvqBFpjNEGamA+jxthysnWP
6eOo7LpSVe4RcOwRhUov6ID/0dRECDvMiw91gU5IpsHwQXedIa3e7rvO+b5Y0WOmeEy31fY+jbZs
X0/YSyy5dodIzQMyjphkVfk73cnfd2qR+/00fDDHwOgTZAvT7pJgS9Q5pUOUrF7Oc45Ceq71G49K
iteEO6NfOsQxyGcLytwQFULf/vOcb2PQPKZ1vvo2ZliomKwasFBxROlRuUc+5cWyvhlrGl26iAxY
K5npinjrhxbYtMyRv3AYyqhC10pj5A0qMY2gu86mvGyYXyRj9QWpLUbim5nCjzbYyvuc4GK5G1EF
DjeTfMRkHk9Ix1yUJSdvksj9nsz5nzCThjMXgkgUruzWsPPItn3ayDstFD8hSQ6MKfXtraE7UlIH
snO77OZ6WQODDMhwWlIhQIGOGz32hQS9PZ+n8YG+FDWX8alz29HHmFkJAO25sLC3ZpvYf6mm9clJ
M6Y5KEjnS32IsoQB2iz44pYYj8i2rMU5a2Rz7jO/XxWGZGL6cgvD35p0idVh7qtPi4lkCxEVtAbL
ygKnyqrfeQIiKUAG5mWygCxksx4X6xwvYaUz3jPoTYJ2W58No1N3UA/gj4tkCGd03KBpU5TrxdgD
y4WCWRLs8t4eu2Nixh+XqvhoIKF7ULx+3bc5cfNWa9DPLZIfsUY6TiqKTbAFZJEtCyNgl2HQqeIu
lS2hO8e0yJDpUx1ldv13EJgw4wBGPOWI76R3nSDNV+v0ksdYhBp6eU7naTrKxZ0GROro06lEr8Wo
2zW0420NibCuYapa0AaNUjxehAeRcvi5Elrdu5VgkEDbs86T+jZWLePXelw6Ylp3f+NdyTSXsqlc
dM089E4EF09G0gfTWuFqiLZXRDCBS+dRRtHLPIawIatGQZzvxhjVRJQ/OphiZD/nA4xBGXzm25Wo
BMqGC6mcxULG0NqTN5ua2rNl1J8ism5P9CIab5ka38cTznNmaX4wsenMDPdJKXEOTGtNecyc9OeI
JeWxnWvnsvZjfXAbFZnbIVseXFFEyfBrK+ziUFjOGipzieBjx/xoS1BeDgoya8jtVL+lFcMnzf6R
ou21N9ep8cvUsXxLPCJJCstjnUv7EYunU1QxXqgS+2WsTeuunaCPJ7gdVF7D1LREKiAHumLcNveH
vtNfSNMSrM76/R1dQ/OsYJtHSOSzNmTxB9tFn3RocEBkNq7sTKuy8AOycbbT052Gws9aRPX9oAlh
p6KJ9zLgriLytzetiVfa0bC0H+MOYVqL8adaj6j2WheePJfvKp9MO9Vw/i3rzSahySIGpyA1r3vr
u6Xo70mje+BGeCdM4bInU/uFcUn+YLbnrCKhaCbNLjAqaCYzXfyu3ezygNRifegRE9q1Tbo+ZgTE
D5od+VOujUFfL8u7cjRUNGfa+2kumf/zwKAerwx+02I3SIh/TwS5vChx2Z2Xzg2iyuweEGzsH8Z6
6Q8N2OMuWdLs/v+xdx7LkaPrdn0VhcbCCXgz0AQ2vSGTdoIgq0h47/H0WsluHXX3leJKc02yyaom
i5lE4v/M3mszbDd9cWq/NMiM+ALDwAACtfZH1jsrQz31QghhtWfBRkCDQCcDWfukauhtmJNKG4wJ
O536Ho+tuO5R7my70RRvi7GmJM7J8lavut+NvOaYfbNqI0yhL4yx6lWEsbhLQra2JS0XwpZeDVO9
xMMsbe+AbAH30TWd49gHqPXRWtG7UC7KBXb/eCrhOpdGKRw1UQkDC39Q0q95UMFXsRd6rKsizpyH
2uwS3QfYRG6YFpf5Hu8u9ZzJXLuvvMXQySFTJsitZL1yZzNrZ1Ck5lw4Eapi4pX6g4b3CGq2sBeH
bNmoc/Grx0yCUYtMhdhM05Ns5hGJPPl8zZoICDWH9MQDXfNyMGZ5J1JReCOBz87akmLQ5q+LmdKe
VPxec21O3XhQG5r3EJkyMdduzzOy2csbXFxEcMUx64Ki4achyxQ2wtoF3boopL4wzF5aC08v2iGZ
ocNmaNKXSqeRXbP+wM5WyMKrGokPBOxKkMREsEoIsjjlS67M1ghIwm6Qhk2elM0ZqKnOi++JD2Y4
K95SqDtD6q4Z6/UDmunp8PMRLQo4NAEZmq63JfhjDV4DZSp9T+Tk02KxQ1iPRDPk+OMexjSNXCkU
0/1oMQMSKniAHEYSpCwSPu88UCsFXkkeDXSXxQvTafTExurBHVg7tWj0xywb4gcpmu2XBrCI1Ve/
yLYVg+ze4whReiYOZ+4nEZbT+BTPIblT5RsD+/RCbpjfjCjvR73CI1ia7MjbT0lcUU7qLYYFSwQZ
IRfrFg6WZcsjmZ3zJOXnLo+Ks1nHGcnmn8z9Yar14Nnj3ohu9RrtBCLSt03Lt8jT6vdEHB+iCCcq
Y8Mp2n7086itTqKqBcCZJDtum36P/uGDfB/lYMHRdayhVd1UwsZf5CFhilo3bLRK+D3UxuIPqoFg
rtSfs7YaN5qaPg691Z6gpFXbQZVuPzfabu0eIo25hhBpEzDtgvZ+yYIfg3pfto5YFctOFXMuBOJx
XPR2FzWZoPdpsq9UXYGMnRWS1r51odRC45mvZBRLx6TiCuxDBDP3mBAw45O3qEwhsAQK9pLPtW8Y
1hM3mnuoj7ylBWZN2ubHJbJmt9eN2Q9BUgfbFdSPlxrIHEmz2MlmPPi5ieGhEE2D32wiccW8ZirN
bgtxPOlk6ZxkpMKn2UhInmqAR0OW6wt6xg4vxvJTy2xz1ml4uE9TZ0xJqfGr1ydADrrHe6rbJDp6
q6lK7tdwBYD2U51EkbfDuIkqZI6z9EmJMRGPtlR3VZRdpHG5ZS+MmGfoGr/MUGUKyRyUTbWxcuMr
pWx/Uqnuh4YuMhYE/ShpqE2wzBDB80Hur+aEOm8lfVxmBA1NwrEih0/ZsbCgQiZ6fhozsvYor0dn
arPUSyYEmII4Vw57ne9uJWyi1EEMt6iaHUPXDIdcNyL1KgpsPFe3RomQriwCqmciZzSAdH5f6Ko3
J5DcO5kClpUZIQ53UV0ztYo/tfLppwrDkLPapdb39lBhpspN3Y3bCsGnBjyQ+7TaD6WrVYPBqCGa
7GYgbI6j7DBGSXTQpnmPCoFhDMV6j01sq4WsRPVVO66yxmItFMjLWYsgGvJfc7tYbrGMIC7l51yX
+70iqHtCWvodwlNETmuLPySvtyYMA7aDAwKE6UOd1ng/5Q33p0UauY0lxXkkQ0GKLKQUbK7Qu5nU
nHHrilK27gwLjF3VHqWOTWtlUPiGo6+Z4/IYKUaQdSl88bDDXG8Zo1d1YUL6TB6fcu3u+VLXzLdo
X5tEtFspFpyhLr5bkTWWbVrTh9bWDwlLb09ryKlN9JDI+jm8EV+oMNYUUjtjk3+08OrBkmDJm6yh
JxqE5gE1hhmfWHSt8iOd1Pe4ivPB6AjypGOEtV/J8Kplxiaysp3W0hMXIXGB+hOybCLxVnoGHYOs
KV4NLms/DIJvsZS3SbZFYiKK85mF3VlXP/o0HV7UIeVkW/MW8GD3C6VbLNncJU9CHzOJKjVtX3ZI
eER1vDatuJBmgZQpJaMt0LJWcNW6ZcjZSQ8lB13UFNYhGuOXJbeoERsNWLvAgxFCQizE2O5G9Y6z
zlfxSHPEeTjnlRfL5A1XQy4cIqDddmp17aaQpg04YyZd9wtWaWU3U2fkwfV8VK1OIF+xfhUbswUQ
lsZ7g59+FozKYTMvuyNjs02+hh9FVNdPiHBd5PHcZDVrfhCaKVhrIXpMSSGfOtjIRcn+QwIVCcLK
rIJ7bHJisZCfChJVyKIdCbuMNKfnoPHisJ1ZWeCxzaZR2UxWOe7jllwpjnnBDXtFPib3f6VjcmtD
SuQgrSjmTWAgWZECdCKp8KZAy0M2002OybKG9qEZiPhiM44ao+QfdcyxkzdxQoWaNWhaotOct9q+
zdrQ7ps83/ZZfpWEZPKtiV+AYfWEbkcCLdCAFZBtG2xDnM5blGWwneP8Lt7GWmwJm7GRuz3JiL2v
AhG0R7KDWAUZ0rbXq1+yRlEkjWYfhIIWnnSLkQQBjdGGqshXpohXZO0SL1lNRsfs57daZdKvVW3r
MoMcXWMSFDcuhRJQKy+BFGeOIknLSWigQSmhuAfVTPeyN0ZOorVMfDVFrNnrxSFMjPYK6N/ByM7t
FjXeor8LKqjQ0qxuIpioDRmzAvJxpA0L7I2K0OQxXyXushGjC8KQcWgMq+xTKzMg7bJXtZnXQCOm
5RAWhRU0S/HZEwdqiwth79Yo5swjSzYnSnlIdIqLkPEqOpw23VcTTlGhxmsxs7HcZkZNXLbI0qlK
z5zJ0d6ETnTUC3KihKw69WLv/0Co6zmhMdSih5DZ5rEUeaWm16RMpoOZ9WiaQqXxVLPXd/j6aNIq
4UFLU2P/84CuMeXbtakjKmpx1uo689UJp5gZUUI2hdkGWE6No5zo5ZGnbQ6JcFZT/U3D8rkN75/1
Rvo2cz3saepHBvjcCyZFfykMoTw1g1idkEA/1NEMnj7pAePTsxKwMnu1vEzI1HiY8efl5fBgjXSq
ECLbc6M+14Y17FWtalyaBxnsbJ87K0GvzKLSZo9KLN1WFpmkZS5d5FiYH8lT4Fpf1tRN5pWARVVC
f8wvzkEfbWyFITWdRFT9mtwXb1zbJABj2zkW9y4H8266y4oVbQXv36qaP9URnafML5VENMh9qHqO
VjSYjoqIiO86/JpmTb2mXIYWR/LjGJLFm4snIaqkEz3vdkWSdWj0zFGRQezLfKtWWne2JDMnitT4
CeY8MyDEeRMREtZHKkRiEJwoDFLifa3haGKSEBQOA1pTO68zt8y0dlsX3ISLXOiP1kzHwsTpYvZc
RMrYEvWcHoa2bI7Qb91EAwif18pt0uQ9qHMzQOOQAIIPESI3PcuTxsrO2TKeVyMadznjwC6zJlu1
qoQUg5I5zUhIsUrSWooYtJMW1WaBie6Um6czF6x4ejlNPKkqMV7o1cj9w+J9PerfSdp+ianeBFZp
fsaLwThlLE5VTxTilHaD00Cx9bR2PbVKFTsrCGoSE9Ba1OyHg2We+0DNOepT2iZ/gmvFXKip/USo
A7MxJDeWo+G50NoDziJlqxjsm8mnrIOlkBIiq6Z4r+X9A77M2hkr9NrzTJlem8OtDi3zwAD3Fkmc
JXmIyD1JSLDTB7jEQIOJ/9zqi6Zs6bm5OAa6t0UbgkJjtiutTcu5hkypb8xrPzOemjSSGEgjVV0M
yVQ9AxOlRuq+lGi+S5gMLxK1anPHFSoih0w3dC+lXr2JSwV8fpmwt1PZ3lXCP89jMBstUFbjZYpL
LuAkyjcTOs/YHAcvrhyBtdt5DZ/1WY38UWhWboE6A2KLza3B4mlX9eoNqjUI8/kVnz9RtC2Bk4I2
7P7Y5f+4Tu5mjB+CxD/+LAqHW9yUpGnp92FvcZ8l1fdtLOE2CINYjVax6qwmuVwsn0pXsIacO8Fd
93TnX0ilWDi5cdcg/Hye4jBmaQVxe7VEwCATQ1YdL5Q0xZTvqjrv0t4i6VRNRtsUo2s0WBHEJyTo
P8vjH5AFNdS0kdrYFYcEaYJYfBSKiSxQFDZWe05bpAoRq+PddJ+UiTkkaKztmL+QyWKZKIkmUEII
xWkPfev+EOfpKezJ6RMY1ey6BZm7OnNxF2yx9iFpzWScyFfeLCCT9eZZWxGFD2qCJJReptqnORpJ
lv4F8i2TMYYukf+x8A4x4mzZ5qAAGEKvWFvvLC8DcODOWjl55dUiMjuynqRUwN4OKd22lLubtcFD
kMSY/2hBQvvnmfw8/NBJ8/uQ73/9maDIqQ/m7Okfe+hQoUrCuw3IKoRRen/mPx9VdQm39N+f/nxk
1EuK64lNEu0hVXCLyPznI/PfH/18Gt9fq0qWb2vfnOIG2ExR4zrhxo6k/B5dOd0frBJCTA4zyx3v
dLGfB43Ta7u2mMruXqjVpN+zwR7DucvZfP48/Hy6yhSjaVpZtlrMh9HMln0XrSJ1AC/G/Wdb7zNN
5vl3GQaMQOwkGXdnpuosjdlWUPCmSkvfZ8ZBV4uv0gJKJb4PTQWRh+xnXvpDW7EM7Xmw0thv2Szv
Cnnudz8fZfeP4jLX/K5Pzz9/xCJxRu/6TBj2sMOG/ucDDJw7ISEnnfr+/vmDi4ptuqgWUG5Cbdmr
3nxi+JlpeiBa5P2CUObfD6NSHQZZaoPxzlxRtBFl8s9EmOWg5FlKmm2EUWeMyFATZexFNTPJ//8C
sf8rgZgiWsBH/s8CsTvteMMSu4uT9utvOrE/vvJPnZgh/ouRqSndUccyNJY/+SmG/C9NM0msIFwA
wIpkQjT+nzgV7V+gkZlyWPfESkaFf9GIyf9i0M3IQVEM9sqyqPy/aMS0v+c5aarJVIKJnKne+SzE
wPwj5UEV9Jm4MGPdWIStZol+VAjvMhNPeGoO+cYgoUb2GwNkMeNId7j1H+qv6NY/q+SVle5iBUze
wUwawktf74cwkFj3kb0LVbzlHN1YqVsIFB12/JT1CDC2dfiQB4Ur++UHHQa+IewmRejGT9LvZm+5
xtZytfQ/izb4O0H9z+doARLRQEvzn3/EOLShvEgys7kN9p1naJ9kxq0BgYEEC6MCRUfEAYw0Okve
tER6+MsF8Sdd+r+UUFIqIMHdf/+v5On8LVfhj3/9jpPGOCkaovbPjDL8HXOD/HzdmE/WtBe/q4f2
rMaO+N77xXcMtg/f0bfxqD5Uoavu8Vlmj4JvHq1H03DWc8MC4CrR4B/w/n0Up3WbXTPm2yfUwNOV
8qTzktPyYd6nnbb2aKQBpWu1mX9Vz/FBuYhBbX5F+GI8sg+fs68MD8hFfUOpVdnwPJhBaMf+R/qA
T9Me3pun4mnsSKDYaniEDQ/JurLaUu2wT1sbh8kAMXwHorZ/s/lS0J/ZJqW14eIZIwTssTlJmUMm
QGDuFLd4r54k0Y5/pTeejj+/lN/wch/gEifHcKODapft8SMyN9OBXBRPBHb5tWwKd3CJxSRIizzX
b3nfdE7PyZ4KW3xg3ecKwoIFoVt8dsxoVFfYtu+j6Ray1z7d94mMOmSPlLrodpcAPREekqfX5bIy
QjqSXduat+qafYExofIVjtVNC9YHk2jHl2K6iRPACpeXIzosr+WH7jNcIpND+04bxzjqGC+kHcG7
Jbkx0WY0/WniBXFnBhMGsxDAG69jwTVNhwPOC6e6eFVF0tlt49q+T3v9s7qE556IiEcmDSbHAYUd
CPvesR6oKE7gxE4RKe+b6KLvx8pZ8EHDMHHqj3zXmPZAjNG1cpXv1It8efALmkH69s8+9TIIRQC/
dZe52ytBJXV1SW496bZ7daGtdUrdwZvglfs1UH14XvQrzNzYAL9Jv8Njzdr9uL4ifWCWcAaV8x4f
5aPCBHnb1a5QOquELsZG3MCy/4CisUyDZW++WEwIKFtBZX+115yNz4k9kXoW3+TR0x5IG29RQ9hU
3hWNseRYN+D8BkOjHlLOAVawvEk/iItzirP8INW2+RR96qeh2/fE9r2ET+Z1TWwubQrw3iXpgIr6
VJwneEheoRyMa4cEMPfqTfk5+WXtpJtmk79aLvcTdNKDkx6ti/WMLoQ1lFE7s9c7Be8OO/8iAohX
cy+nt7RymjOycKbaJHci07YLRj3ZbnrFF2kgUHOH0SbNPHRzr//QN2y9G5szl37D6/Ah+dZV20WD
HR+72mFlr03bOw3V1n9BbLk/Qd0nBXRLemS08kJCOgnSIzu7eqMaduu0p6Jwhm18zFLAA9wDld5d
RHA/HiCpQXdH8EPYrH7nT7GH++CN9j8PZHvZzBfqZT1YYodx6lP/vribZRM/gZ2jPiwjJzobvRv1
tnYLP7pvAaFja8vHcdwuL9gePbLSresQ2jM7pGBpt2Jiz8EcMTi1zbMyPFnX8di/xbtUt4235UF8
Ed3CJWZSfJDO7X+WO8PxV/9FoayaJnkQqsl2UJI45u466frXx0NSRtxMpf8mE3SmTbrcbLqod0tr
DeTCeDGT7o/Ahr/lNfz1NvwfbsL3f4YsZONHrC3r/xBC46Ig7S6Umo0mTbf7P2EtBGJG8xcjocJe
it4R14Yj/t+1wP/m1i8zkfyPz06VRbzaDOZNQg04xv/67JSoUXXmEh28oOLlLr3wtLlMN/Uc4eXQ
FeGd/YadwzcM62eGDKormR8VAy431DtnNAQdPsRyq0KIQwRy8lbLq9Unu9LGkSYesmE+zxHGX+aI
nQ+xlwx4MVE98z4QZ8NW++taTXbWdKd+5paRr7lrVSoiljw9s1ZtDuo90UNJjV1G4m3Tdc9yPWgO
y70GQykAq7ys8EKa60PPntDnKjeEaNnIymgvZvXUa8bwGGmdfLTyct+wj3MLcrd+iuyt1QPxN0pg
khEHWSjWb9YItF47s0Ey2H9j9Jqchs2g3+oCMbcDaocCpFe/E4tMChRx3RpDufp6RqaJWrbAgsKB
dUFLVqaQOCTi8d4ox0tCJjwzRG4LAjq60sLuBtEJKFHBGDG2XuSaGSOED2boLbFrbZ+d5Am2W1KJ
j5keqsdkBD5brvrIjUqu7QopVGYuG61pr3qeZI64wMRNWMSxEVf4Ic1v+QaZiXsqgTow00i7jHIy
70CsQb4QVjVQmXjRZJa+IN9zFlORCPXOOKbqWrrwlzn4DPW8tArsY0H9nKxZBYXlqblMJPhg5Jtx
lAVb7LVuy97Vm6f0olTCL0vmJyu19abJHxE/r12Zxe+2UsONVuucZ6t8TtkYxQJ2wL7SNZ9p2/OQ
aCt5oBwU4QKiQqdIGDtqtPbOsdP1R40gJ7EmYzKTTqIZbxhWXKT5dzNrD0yZlUCNlhc8rc/0bx/x
eRDjwiPM62GOSwbQ0Y2N0u/UnBt75QJeVYY6Wvdy/1hlbTolprcmQuprheJG84p6UCSLLsxwTnIk
lBYDHPY0uJBkFzTW4BVpirgQFVtca09ApY8CUEl26PymTQK04UHTeKvCpmXRlY5TR8yTyAJumJ7L
Gt6HOUENqhGUC/PXwqUuCvltruXfIVKLaSmh/DGmw94dCNmw2Ho0tBwU+gWYIdskTob+xOTQXsKI
KoKGez3iTHNrNIbD9FizUO/rmJ8jc2sYF+oSB6WIVI6vEFHUzfmXhZnCUMnURTI/gdFCcuz0ZrNR
LzqyjYKN5njnmFSNg1fMNYvB0aTQnmbDTkktbUlURyIQSu/aKJAVLdoZhVepfaXxxzo/rqPmKvP4
ZHbTwVLirUnitArb7s6cY+HNaI1zck70fWG0+l6BCBQkRXFeYi2t7Cg0SOQy7odGOzBRFohMtiPj
tOI2rJZpq/X3AXRN4DLRUc1W1kuossWw6Vii19D7ZrKSmvZBqFA+gIyJEMWmrVNpLA/Bfkm7mjuf
XStm55qjHG0WgHXSwNIpwxjh1HXpmWTwwchJfKMDivLzoC8yXW7SUrPJVh8HTW9ewh48DqCXjvUM
wBt1UWpvinFazOqU7Qz9I81CitafP0rMl3JEj00OV04AIf8TOUbZHx+N8i/eEekeXanmGAzqnKJh
VBO1xFLEfc7tc0YytIsH+auJZMGXyXP1LgkjU1s8rw8sNigXKQHqjel2x+pqFTZ52wYDSzt8k5/W
jfyW1l7ntsf8OB+lj5zR5r7LiIJxrctK7m3nZG/LI+/95gDKYP5uA8kbqRAOgODe7OpKopT4huFV
Pccf3UH15+MA1O5UfRZ7SnYRVYgtv/I70l/NffcYb5DDqywLuc+fmVEaHUxHp5Dc4r4pd0SYFarb
do5xEi84ASTK08xt9R3lLM5SEDGmsZWuYJcixH12+yZ1sMAOpCDyZeS5GA5h6YTdX8zfrO6/kvGN
rXiWuiqTuIEvHL8bhrPP00EGQ7DYgoUdmarHyXo3P1mB8VzdKOSjCyLmZyPAyXFOAoMQZg6xkkJD
+c7f1zQoHfNzfU9X2wiazqvIjkzthbOJIw/n577fSA2tij/u5XlXRbt85AZqOWZ6IkG61QKdOLfM
i9iQTJvZ9BWqq8lTOkaVWy3l6bCZ2luhIx5brBGomuGBk1rQEPrqJbONdJD6XPAm/aJJzszTuzbc
m/aFN8Fh92MBURQ3BM4TBx8OFgs0gFHtRS95H+BboTg9sY83FIpQRNXtq1wHiuSXiGMXB2ET+26y
c7SzjNZ+ywMpLAyCbWZymumzjtPd6ZXXOOP9ha2RXauykXk9dDyTvjw5KQNE8jMFm600W5crU/SS
6vILZpvS7tvPCsDkJ9+mQ7BErgC38bOl7xCn0IXo5cM0bmfrTThxC7NOmrbT34TaGzdcFoWA2N82
IuaTj8ZJ/Y1KS8w8WrIeawbEoh7eAzWjeTNOCLO69GQme/235gnX9Tk80z91b2hLm/Khv83smzM7
eqf0fS0P9Xb8TU9Wohb5UnxSXI8FAjSWP3b/Mj0lSIt0xzrxtsFBWm1MBOulUz3VfvtIgChZO+Yb
7wDlkx2PnLqj5KAVQNZScIE/NcR0uxisnjRK1dWVsXSyWqq90G1fSKRDp1Dz8+/4ecXhCGyU9yQl
lODNvc1C5NZmTtPYRhM0TyxEEfzyNPnW43ippNeqYiGHDJI1LZEPXpo5vIgGjeQpax3tIDWesQ93
Jh2oSV/Db4oUaLvJXH5BpSuGz0P2HK1BoTt6FuTDXvhUSy95iCQUsY7Gko5C7GSdlwJMCAyT47wd
D1nH2NPnygXCJ9ggqPYDKJkdRtgj4h8qm/z3Yjnpq2gd8gMbXXpbJGwkbojltvqEhYI6p7JJBQXB
YLxyXSFuRQ07Dg5DUmEjc88YPgGBb8qOzjzelLONeDR7zYNedygGaMBIdHhOQI+dWYwWjjC5mcIa
2xbQ98i2YDrwQSCzRLo3HRoa8tKFh8FVQ4vKXMDL31uBxsWZNSe+0pGTWJHdxoAqz7qZljO8MP5W
5sB0lG3nSK8kqQQwoAOGOW8AeFeOj21+THzlqWSu4BmHPfv99XEqvPnSiHZzya/0M2+9n26TxFGP
GbexyK1dsKfGb7xE0aY4qXzf8RX04zvP4Uqna5abeDcGyPOimmedFy5hC9uqcucz+S0LEh/gEZUv
nsIHMm96Z6Crqx1CTImEeOjOwluz1x6Rovav5tWq7Pd42+1DBimUCddw9iw0Pty1x8d08c1g5aa/
tXzrU/aKZ47Q/oK0WjrMfnWKTu0vxIkLup1jRvb6WYDbRrn1VH8SF3zkDqvelFPylO1Brcm7SIHv
7YUM9JFxiJs8O9T9thYv+lU9Go/VM3N9CkzsFmXkhlx12gYDfO6zLtm3W+nVQMx7pqU7ccIwCqFH
TD57ROqyDdY35s1quMYAd9YpSBwPd7zuhau+NnvE3Xffy6ukeIrCZWCeNJQ1gL6EYAw3sbBB9s/v
KYx9nkuVXZFqVOpWTh2a1JGJAs5Fgj0REFEsHOgqpd9d80lVYQF+7Q/qNb4JtmLakm9e5cB6BB2A
3KjSYSw4cgbx1SHGiqjMLXhRZbDnQ7JJqAisU3NqYw6kE9QUiXflN2hbZctlF72QWHj6uc2pXrQr
3pmuTCzP3otoQ1lkeculCKCfXaNkp0ifyFZS8xpNx+QdXfxEFghgJfaN/d4EK5LreIrsYdlF2T6c
bgMLmEj4xjMZmIZXpRfuPxaw0ty6ZTuwkh6glRfBcukIpmP+xgRCeZXODEBIy5TOWJ785gpyJKWe
u0bvnEvcDBTlwxr94Tieq4eks7VfvR+xXn0RRSIaXR2Ewz3Hi23FiSfXR7SCEZsfL8fN8hSxdtSd
u3aPs6XyOVQk7nZv6fudqn6WqUuv82sYPqI5QWzSbxWuWHyzWusO3jrY4TsugAyNoeTVn81T9V6F
B3beyUN6MWtYzRttk77dC0+QSR9zZbOWGxO3xU2wS8+rslk5KF6kTe2rweAshc2OsNmIAX4j9pRH
wl7jNmhYYX2ZmtuXuBFcyMViag9vJovyU/hYbgwvfBu+EAjUVAE3QiAx/CktYCc7Oole8WTAwr9U
V9WJHuoDiozsQ8/s5lvxh3c0xNH3sis+ZOVagGmmqQOJcxz308QlbeePnHnJ1XKWyygSbb/td4m3
vCO9ap64qytwhfmuzMZORII9wjbiFFE25rPOmLKwrTMDpQ+MR198ImnBFG1n5syMWOcgxBjVeASJ
hzeZ6eVee6gZlsR+nF+LL2WlivWKL82wsWis1p51CrCI0leMExic8TLqW/JMeQe/AzmgVfhE3URz
Itpq9IouGUA+BxTq3c6veOslNLaTyp0OB1E2tC5iELtJWhp1z6gnDt2QsRoaA/UIryR/hR8WHlvl
u2t/sbZssTLbCGENGNjb6Isapjy3FAlXBVE5ilKqhJ3R4zkhm9ip39KBGtdWv6CnwvO/22y49J+m
zOY6jm/jYfxt/JreSfPMImf9bL7oGq3OrVon/O50f+agmeiZIYfb2guiUs4sEYNdYOzW4+IWhyIo
qC5dPNPTCVX4WwuRSg3AcUmjW+/70W5OiUdiM+RO9be4pURMghat8F49NhsGftxeGi865W/lNg2w
CXWfQ+0RTxDfmn3VoY+1OSnOZtCcTHMvBvPX+GWeuCqFyClu6zE+lr+sW3TujxC81E9rmzy3B0Ah
zM+b53nxl/JbWi+LhjrLofXC1VRWsMj9+ZdBlChrCotWBqg1F7rQuXPCWnI0cQGp8yLuV1nldZ7R
v+zAVyAlMEREFbm0n3/+QhL741j0QiB2UPOA3XXYnPnbn4ef/+/no58vM6aIG3mWoReuBmlvzQkw
7J+/rowVz8lyyaN+M6GyvHYimenarLh3qFMSc5/pm051TbGVPUPm9arRAQRFraO+hiiHOs4xtPQc
xTNvbHJU2atKiQte6JpY8R65Iz+bBd1KUAuRBT8nyIrl0w7LRnX7rCYobcwK5ke480Bp+kQjUVGh
ifFDrBSdYbY2yWIMoyyNOWcYR16f9m9SpsdeM3TTo1QAPi/K3G9kJuzEaIZOz2ILf1460wm3jx2g
E7cKgR0TZk5ZXbvRoriI2yLAV7nsokJsvSlvGZrLYeEryRw/Jwm5xqqKM8iQAIj3AL+VsPWR3t0d
uxyFVVP1Dw3VkanErgUGx25nAD35rNKuddNexbDF8mZlkGJO+/hOrieW2hlFKTzGnfKmq+tor9wf
0iEDI7UwyVSF9KGupp1ZG3uDwwmM7X5URFLO8576kQp5qsJrnhCupmTdrpfJC6jYYOtkctNuk3ad
+dPd5g7vaJtFe/rrS1+L4ArhrriLXGTekhR0IgtFRdGr22iynuICSXUKpTcezV1nRIewnl/1DBvh
OAnsyXr9EqYf+dDCpbakL7VGQq+NAF3GJU0DMUw4f4UgHdT8TTVpViDnWsgpajzQaw8uLJwf1uha
QM16LYbXTgArMov9W3kPQJAA2KMybbRvpGGtrUT58xjnnKtNNjNTs76b0thL3QwXQAiZnBA7Ghas
l5uZdDnZFGh91xcBgj12Rsx2jRh/r6HGGIluyETNHk9jvAmZ5TXD+tQYpG0NqdA5jWAy+9YnNgzR
9LLc/zFZpjuFeCpbaIjmGcp5u6KeiZH0wfJG8SGLdhfLG7FmPJ0oVrBmakWoFxiuVt4P68vUCC/Y
KU86Z+hoKUwbx+ql72nGfr62SLVv0dxmEgbOeqJ/Z56WGARqw2Y45zqw/nYRb72ovpYzVjaSgwfn
jtERG06dZbWeuSvH9mBG/ATGLynsXioN4UdBQ1yXlKhK1T+VjQC7U1WotSfrs51dKQk/VTyMWUKs
tFFRMNekgxuqDd/nzcql13Zg4pghu0QDOzkZ4cnQY/yopmWQY1YoaZMYXpLngdSieHmINZZK1UJH
hy0tqKT/wd55LEmqpNv6Va6dOW1IBwZ3EoRMrbOyJliKKrQWDjz9/fDcvbM6rdvuOfMzKArICCIC
4WL9SyRMZnBcMxv31p/dJy3FcGh0W8bT+ktWy7d0oqfxyhBDTfCgoj85CTQFEyc3P0X0aqePyKRw
ZLZoUnKd2XLc5dUWw79dX1gIyOAkHr0E0rFfJuJsNOgA4PMPE0GtrnUYmZeuMeqBoem3E91U1/l9
oCVryOmrg/0O6JOb7by+P5k56ierq+kXTd+HUAZuoUVWeeoaED00zWvLurPmxt9gibHVLept0VBf
e355m8j20WjmFSabPRK6kQcY/Z0vu477TT4WNt6MiSmYySA53ZgdZYuwD1I0sFusy6JjPQPBCm1f
G9Wtxanl7jTLY2szpCXlrduM2fCcVjnjkZxaDG14ceE3T5bHFM0o0xe39ylfpeF8hRY8SCPvYZTp
xQI1iqCMbO/hrVtVzKWnMUYojWZ/m2azeV1TB9TwCNgLPyFAwbWCzF+ijY3MOPXIETFy/5UoVHdT
xeiXIaglI9cKDk27mSf8w+2suaqBGfo+/BVj3G/hKlRX6apBJJREYJm/w2uQWjqEp2488zrzZzwx
kK37F12cR0Z9RV3jWLuQ7CEi/vInCvdFt9Uh7kOdvKxma/W2jC6Du8pzTkXT3MM9uppq+CQS8Sp2
WfJUtO1HnZ/5s/4aRYQYg8prG6x/8e7tcsAmN3/JNKxYqP62TnyZVyOcSAwV7IgpzvzyKmZ/Dhyo
jkkXw3kdwUktzUTrCirSautc1ZN3iVcy8EiTWx1pNh4qxdFqKPtOFalAlX8ftWmxz4eZjjWrj6jh
4fJAMUpb/bxqNThRen43jf3LWKcIvgqovpEZMVlmTFSU422laa8TLLc5tq6jscTXi3iPyY+4GgPZ
dkSUb4gaQOE27XPSmAMb+9kNXOv2GGaYJpO1QeGM2BLsDN1t5ReP1STZVQOrtXI8z+PoUXcnZGVj
kHUkIzQyzymtIvjSR/PQ0ZpthEdqb082hrGYTzm5LwfCNYbNkp85Trm8Lk5ybkSLdkp147bwGIMS
nvUop5xJtOjvJwsEN5Tu7cB9GsyE2YOLHiy7y7bekDNvotYa2UyrRtc5dMjns8Yimqo+WpZ2SGqA
PrTkBrz88mQhgh+95F7j9z8lgOdZlf3AmjimJ44ZLdKRoSyHCwrp9GSP+jl+4QS7WQUQcorRZdba
yT6umdhjMMcEM8TVNCG88JTiuT0sSRnoxKLsw3LERYE4uzHFH1tIqEuR6W/jRRqE0hDDMwMAYQ/K
1FDMr3bmp4GckL1WdQax1TgWlXey037YeRpyw3jI0CBVAjXFtEXtNSM+n4NsMRF06Fx/ES57qGr2
Bn2+CMJUu5ntvjg5tQ0lzSuZshfVvqmwj8Bf+LdsRmDcnIySh1HTHbKnRNDMKVOHbrjszBiS4IjL
gI1xutffYy0Brtm3MJG9Y+6iIXFb51YWdLn1Ag998q8yTlGQhO5FjWv+to7obCha5Xly38wdT0zn
PJtTjW9EVrxkof4o23g+YAJFoc5/dvUIoG+c9o4lCd/xu+I0RuIHGh9Qh1TbOoaVUaQpXWSWpGcM
udxXhvkDo2FMMwWYgLdi1o6Z3y2adh7Xy32bUYGgYXfsHe7mjABs+eCV+FZEnvExFEN7iTTpAI4P
oRgV734M+7uoO1W5+4aaU992pcBOf/4NHxz5oBjR1nCGKtveDRP4GomsEZBzjES+m4Nm4ql2m3e3
aejZBLdE3IXFtp86sc0IV0MfZI7kEJSm8RjqQ3QxDkwUbNgRVYjCJ0+Te8QDw54CDS6QHqyghlJ2
NkKBWPZJjgfnREVjluAaUQ9J3GJkQMN26erTvBn825BApaCfl+WQlOP1aO01j9QXMx6sw9KW9lmH
5uBMrX3bRJuBz3vFxLXJ3hIqQzvDapwz6cV/LtQ+D7XOLtGjn9GqEVaLZuQJoMEydkXNqC3EyEfH
/QJSZPnuVHq39zMfrYaOcEFvov7MiUcQvpWOGREho/LXt9Oo7SBVgWnmzNxWBuEYRdUJfjQY/7CC
uPlfC6ybbrWC8BRCPMVZl85tuTGdyj0zV2MptSixdjrrX3y8Uc9IpvprkUAvsBcHoeyatJqvC8VS
dJqhx8xdvyukBypmOeWNHkrzMA5OdpE3mX1Q1e7/TVj7/yasCRPft7+JAdvX/vWvNLWr1+LX//2v
q6rt4/+zfc2q/vVfOYLqjX9xBH2BXxxUQNc08GyDMOD/zRM0dCLYbOH5ugmLjP/+8JLzyVbTcaDD
zsPUHUqVX15yzj98y9AtSt+mZ0ETNP4nPEHDtf41dm2laNiWKyyTb0i6oPGdxwbxre7E5JoXVLlX
Xb1aYFdhkZhm8WzqrnkwV6crDS332ZiZOLN9baudvQ4YM2ql2CpDM0rgJch5iyu1bZwq7nxqKW0Y
rgNka4NBC1LqvMqpsLir4VKbJRM27Nq1InirhZSeXhwTa/RPuF4o16qo7ZryqFi2atsxw3NrauLD
wDDo1ABtD0FxV1KoDJa4eMIxlVBE6w4pq34sR0ZGuAtlVbITs+GcQno4jQyiMoUpJ5r6EZbxQ0EJ
/4Ku/6RJkwEDXGIxZ/U+jfHHcSMPIzfbu5VJem6HMbOAxaoA76rzxp/7LU3ZgM0+CYo4RzE7RoBf
FTDY47J5tyo0EqZwb2pL/Gi87K5rottZ759zp3G3ptPU/EK8JryFPCa8ag5agnuDcMKLpoSaQU/z
WyDobkHgJsq+7PAga9WoPAYCiwt5afeOttMW57kp5msnK28NK/kJeQAzcCyacJnBGAmf00W/E3S5
dEQ/Rx9RgmWbEpabpKZB4P16wD7unicHi6qEkPAJPNwpAK8zSXvd4QS0L5KawqAzAXVVI1BqeVdp
FXBbBYtwJfxjHxj3JQAgZ3VyoyLIiPxA3recQ7R9qT3vIZybe6NBl9K5j35sPHWeS71Lpke/EJc+
dk9+lprUeW5Ngj+0ju7Exm96qsEOQRfiqPloeuZnlVV+AGdNhMMzYg13uShPvZTvUqIUtJTqCrQ2
O+Dkt1u6/CzsHJJSEjKQaxSDCfSOEB6iK04t42+mORQfRhKsdpXd/DZNgZBFp1uKB7gV0a3vmti3
GL8chpBmXj8UI+lRfTkzkYmd3wVaaScV5xjSAwe5/bQRsqbCwo8GqNkyS+RcugM3Xhv/TGSDKgDf
Omg8uCe5TBuaHHUn083aYeTZyva6LH9I3QLprIET8T5lmOtU98ZzZnKqcIJjImWLPe7FF9bk79f7
qdarY6UDlhsMs3Md329MB26S/FRK7ToDuRgLcaa54tocZ8gVizMyftMOsprDTZfNH4sxXeUCv5cI
yvsAoRiPVnx1Bod3GsVty9yQqVr21Brhs1X6V/0g0JTq8y5KSMaWxQDhDD6G3es32gBwSbm1yQhc
rL30CG8WmZNHHWMCB/LQPUIL+xiISdhmBXWqMZTIxcGEdXshdC89+QsOYB41KiQDzda0kjNthFDU
CHcD9+CmdBFTNXl45eTNsYiy54YUv2DIjq3V2XB6LEDX5LL1+geZQfPM/WJnl9zJCHWhXYj8qcZM
dwOOL3DuQtgkoX+kx/ZejsAIvUusX6Tv5OxcOkuDQRYeThvpRIh6LMLI9XMYiFhNXOtkJ1IhhlaU
1/NvPuClSOwbLQYNzdrkDfHCSccNgTy7+1Ckb6wnm06Ko6dp/mZK+b4nbCgyDOjTi6SJ7sCvx+Eg
x4potfX3oBniQpme5CFdwRVcAQJI0OiO0ZxkZXrdGd4IaP877TV8KPAFaR/6VieDsQYdNnimGfHf
DMzpWpQWSd7dCit5kjaqpS70N00/nKQG4KtX8sYs5zt3OGDu5XJ7pT9HC3Cn6MTvzuuBmMEXwRKn
c5Hr937KzQxbrtm6vfylO1ehT5Uv8iBaJr/It1ptzORdb1EAysr+wagoDNkz1Bp/KWPACbHzFrqU
eAjvx3h876zqTq/Hn1PNl7SW8so2cZfvNf/AL996LqYYfnmSqYRtORSv2gSQIK3taNqPFbIjrLS8
tdLbGADCY67fhWt9c5x/G2b5IGVzsJP09xSV5+m0QNmqMbaK6E2IuyPlriIsAl56PlD4siDZwsc2
KzShTPZNZwy6gVxBDm96LgzmECQysyjt4cEGvnEAhvTfRUpbMcQ3qee8LzMi4Cn2OEiCFtDL551T
0v4tmCNvejybk9E+j/LySAbyc5jov9wQ4lNlI06BXbWLbfciNMe9P8lzF9M7LF6WG6yQzicddhNq
Q75THegFGl8TvhY0bT2600NsKIv+wrJOU1bc2EVYcc4gvA+1Q2UOt8HKDszeOOR5eZuP+a8ohcIs
unaPT+mrZ0366qd4Q8RnAEQE6RrjdkuDvW/E8a8FetkoMVYhpoqiGyJUDFq2EBtFB1Cbdf6xoYpD
XsG4zbJygCLgXgFUvY/lQkCjQW2uXN56M3qaJirp5BBVIyqdfmgsbAtykjNc/UcZ9h5TJxBAzZtP
U2NVMIjHE5ZnF5OW3cwxwwnmVQ4JK8R/U+TB/EB3ljujgObVpCOBpU3QionjZvYlMe/Iv/vsIFNx
rJmrNo77PE1tHKx3u2/WxoHAUAhrVH+jyXyJJCTtqIOtYOFOLSPCPdKDX/woY/3ozhOIC8xDFLO5
tB5xO7wvJ4NS/TS8pG7YHxYPURUy6mFACFtp3V0TrbRdqZ16/2h0WPVPE3BVhZ0+wn8PJtQGTMUy
G5T5rbgxzDYEIQwmr3zwGx8GZvZqS+BokaRP9cKNqKdUCURxjp33sHWdmvZucmApQoGocDABG4YG
VDrcN2OV4EOLdhZjaohsefPDkQXlPIf9tc6dW4bz6uUONa/S6d24Qyy7xS8iP4raxjHVPhsFX7hO
lkd0o+ctXpFc8ZfEGJNTuoiPOKP27zY5CT/aGy7HXlA71w7JUTiYWZd9HgsYOfnPXjpAaXV68Dqw
xUx6ga5nOnh6Q+S5X5rYLprbYTDRciblg6h5xEXRvFqET0L1BIJqm19YqAHJNY8QAP1duiK2ZZ5T
Tmc8FFYaj4P1WI08rnHtPUEgcmrvMSH1hCyT8Dlb6xlO3L6YXn49C4xpoyq9E0X4qyxbHZ0Ewyc3
Xbbt/Cx67wwfKObsekJ7I3uqjtObVdd5YEb6VW29LZXBTDd/MPzagi1dXI02TnCRgW19m9MiFnb3
4Nk2ctxCf4bOSPs1cieEOgLMjrfolfdM4Q0PLcPd6CN1VFpM5I3QWYZBjtTRi6CwxnvDq98d/8by
darc3kfHrDbAPxV+iUf934ZWHgODVtVj6McT9AX9pkP4vUkX2BJWDP0bRxAMytBLZBMmvF50bcZH
SgmnAcLwZsqiF5Dbt7SJXptsuYqt9A5h7hXmNJeArTC+Cv3cApHtO+qbwHV7bElAJ+OJ+IuVubM0
94tn/Sw1cV5Bwwb1zCFYiIvK4Dd2xEqRybwnjuVGVtEznnYzubJIbBuLdpdiOs0f/Hj7QTNjgm8x
8mh9rH7KZPrhpGAkRV/fhAys+SmoIGYMaraSypUfR9eVY0o4QAffPDp59lEaVOejBWzDpdPy5vcU
5pEerZxkl7qVt7pQds45I3JKZN4mIVV5fc4bGT4kndsHXq+vTIjkUkenjSuXYwUu4KLFpD7taODm
OL/DXYDP7iM+AFwPHCN8jez4QeD9s9HK0AqcGTjK7qrnDC37XjTvZWffARcBmubx6+RJMtnHj3no
f5lYYTHSfkv8kmqFzrmKw/Ru0Gw4XkNx1vqQXIC9j0Y43KFgOsyOvDDa8FyYa55n1P4cos5j3NHu
k+qQVRhMpemRxOIfZlqch03zO+7pYmcj/0kRB5gJu4KJAf1iZrcG6VKB13rvcQ+5QC/lpaFnSMtB
qt1YvPU5IFvpwjLI1g5vCujHq4HUh0hxp0Vx8oRmHma9ofsf7u3Ke7PSMGbc6x1ocCkXbUxjVXvo
NuP/Aa3O7E3vNDh30GMJ/7uVNfVwGOAl+pWwirMdgsls9YS+RRtM5cCvYOciJnLSx8kuH+YoovsP
wsLJA4wdYD1I0M54BV/IWztnQLBvB8fZNM50SrzFxrbSvCbD5FqG+rWJLQNpWN2pb3DfwBcnSLxi
P5rDRVPJe7OVcaAhxsGAgdKr/w7n+Y4wDeg3Q3MzS+NJr72XsE4vtBQD6zV+YOMhORIQ2YBbuHll
EUiNMl7CM9Vn4oPaxW2meYd2gmSULclFXNJCNf6TaYRY03YEw1gJ9BAdGniLQCbrjafMjXfCcw5N
OKKsksUxdYkjCR+QqAEC5uuo1oZJIFI6wERuHPJOhq6N94k1QTmupqM100b5PiX/8CWURn8aKBgb
UVzuIOigNUSlRR2nm73wbCWiStwlw8J9tOz4iUDjoJLuFQZOMKoG2OP5r8HEzrgZL0qyJMzxVxKH
H9EifyCHfRti8RTZjLd9DyxNv7Fr93eT1XjXkk7iJvVhimuATUZIsQ8kaTjvqVmeDGO6aJPryaC/
jMLq4FU+WlcUg9ZwbEwGC2DDJUZfc7XDJYKyYVU/IKY/61PhUP9jUuvrlMsI4HotmtVAPp40Znzx
S4ycDkwewibdPMGNF32S3VE8B8yf41+pZ++H6MGh3zPF7n2QZEdNduIeCaXeqNg/tcgUzKBW0x4G
ONXFZKc2i6I5xDX3+rQUc3EsaxlE4bx8hiyqPDw/uo6TRp76cmygKtYf6n35ROYTngnRFqsbIAy1
s1o/vgyRXzkCQ5uvffDUhwPecWDe40DK2YpCqhDCccRtPcBED/InWSPhCoSoheRJw6iBIOdSwMYq
GikCj4wZcPfY63baagcd+WsGVwysOcpa3/ldjLc3zOhi32fdvQroFJl3LQew6eUTjJFJdnKgjKiU
u9ydezT1Sb9VCXrq15br73KcLtqqBL1+dZxWa7Xy0FerKlbPic3waHHTEuKCNbnzd6yk2q60qNxm
2qExwNHLHPNSuO/8trzToND9sapeTUWQJMpk9Tj/XF3ycSdKkayGVVzQrpuCENp4nz3jvP555j7P
Eo4PSDryeatOqTorWU+f3/UGqMt6mtU1Uedaral9n7eD2lYLaito8Yb42Nj+tsdrS52KxO25sOrU
DBqMG7VTLdpJMvv0cbJVp0J9SXPEKoyhMHI4swfumJ3mDQx953V5/Hl+7dIdl51mW/vCDx3uOiCQ
EjKWFe/L1Sa7N+e7P3IvU+EelmjZR1HDZdWZA+Gm3Q1iA7RDUM+a8vnHB39fdXNIRIYJK0+98vPq
JTF2lWQkmJ8hm/HqYzpQflvThbbTXZ5nyefJnYD7yIH7emo8dDBzoE7e9zNoNfFVlRw8beko4eAq
tEu9+Kc2YH75dYZ5RGBTeCV9HBdUfaVKH28Kqm/7aXWnH8OG+v2i72vdGQn+K3jQJeT9z5euz5V6
pzrif9znDzWejnQ3W3UnjGkOloDhv/rK5iTwTQ5Rwf39kK0vEM3CC+zV3Qftk7JknQZH4nXmBAsE
Atz/0mOoEuv+4+dSfT+FVGICv8S6TH22+kj1bZf0Em0X9XmrEihB1J2kfvH6aKnNr32Va+/WFskx
F5h3biP3sZvfuBEJjwh7eL1afD2tf9yin6vq7wsw6NFfcZD1ZH++pY+dg/bUd+X+86qWDYJwM2pP
X0+4+nnqLWqf2ozWu1AfR2wQMk6Tm+zV32x1s6tXfL3/+y2ottVVU2uf71Hbn6vf/q42v+37vG3r
RsAqVH+qCkZRTg7lpu6gf5pHAzVioI8YVanfafoO2hezg4Rr7lNEr57TMRtarzgyRHcnXJRx/a0L
OTysCA6h9Lro1aaX2W3p4ZjVDufKMBis8bYs4K3B7zN8Ey1Elent0SJLtG604ahR3T9TC8IjIWMY
LUxQte3mnglhSY/k1q1caHFmaAReiS1KJhr+ol7/71dLj8Kv9Mz7DOf6Uy4e4AhgF7cuwkTSC6jt
0BREsKnVwcTyN2n1g7QmGe1x447O1R+iiI5C4IUiClrob/GLX5tfUYuTNXGKVazi56r60x8hj99f
+v3v6q1qZzK51dFuzXS6cKZ22aud31/+eWQV/PjHh3x+9B871Nu+Dv11qG/7vm1OwvlZhlCXDlbn
7L798euYnx9nrjfH15HVGpXGCIfY/lFt/XFyvr3uj6/6dZgeCGwjyaTZqlerj0+5uQxygbEUgT79
mSTytTolaxJwgYHoAO1K/7v8ogJE1ELtU2uqLqM2uynbD+S5HrC/gU3nr3WZZk0RV4tZ7Ywy+Fzd
FEEhV92IyhHhyxAj8bWNV7AIAKoYhKp2X+XLqIWv2j1VL/VbHKgry7hVlRmnkGiRlAuPTge3czom
NXiU0EItKZiGgAytXujJJj3D0W9tvBo1hOizNZo883bMl6kIkQYc67tP25S1P9Ihp2DGII7uatCd
2yF1JhVGorb1koBTtUk07c+C2sHOcCH/maNdn6k1RhIHGS8tSGUSbRIdP4KIqU1OSifyKESs5EOs
KUmeTkRM/ffat31tq7vMQiGAdHiFnvUGKctqoXiBn/tSfTpkBbqYhfyd9QWj7duHuGEsuV5PlSGj
1pR5y9e+RCUkOzhRQQGDO9V2jH6xElkVMT6r6gqrbdGaT2GFhasqr6lqW0JlBObkepm/qm9zjTCG
2TWI8Zop1KwLtaau9Ld9RAh0AIPNO2wpupXPCtznurrQYwmm1iP+UJdTXWJ19dRCqK7oc3vtxMTC
0Kvsm6MqxiV6hR5Nrc4FFRHa5DXIPGl+jUkNGXi9op/2T19XVO1MS4TPGmPVQdM5A0vcQm+glddW
R3d7vbbhuNq6q21i6lOCSfJHp5sbpGR9Jc/hVPWnWbyEqyW5Mkj6Wvy7fSAwRy3pjINyBVJWQGrR
l8AAnQth42vfvJb/0wh02ddDpHhrnX9J3qzIr09gkM4O77IfjrHwDKrrFKlLpFYHmpDQhIRhdB33
+teVUBfm6+rE+HMGmjvPOE78k6Cg1lRl9Gvf50OJHeIum7Nf6jKoC/TvLhWJq3R6lVkfI+AudVFq
4e/tuhAHnIuJYVeXSD15HjxC1H+SkkjsNjzDIOqzOx8JCIZRpwyr1tH5ycEW1GIUSjEhq99DKgk7
Za6ljKhwW8W2Sm1/rvoRzHY9Zv6sTqGiUXye7/WMqk3DHpk7JhTAAEWxmTS9XZd5z6qBVE8MQn5c
I9Xq57NEQiOO2uBntUdpWmAyF1hcffJoaBlizTADPUezHeskYU8l6qgyBmhWf13WliIkYHMnlhqa
JfdWA33mrFoXX5tqTe2DB0jhgQGEutPi1bdLW4/xv9SK/5b/kiNMHBX+M7XiBkiWWKDxtUz+lVrx
+cZ/2i/ZOCaZAoICrAXMGPyvmD5P/4dj+AYDNEG1Fv8JrIH+acFkEtPnC6qYpmVgkeRAyPgrps/y
/wF/kC4KTyeL0D3P/h9RK2CjfreJcG0ic1wsQm18MDBj+lebiLywuqWodWpkeU06DbFYYZHe2wT3
BCGAe8dTGWnGNY/asjd1kFzPtLt94elBhwMZfCo3v8PGpehWLLWX9sFfGeEisaNdgc6dcgRkWZGP
KLvc7lb6eMQUWl9vpxhdp4crX3xRgO3DycUpoBj4h4J8F1nT3SSJzfCN5zLE6SZMoGhV9rweK4M3
ZmlXJozCMzRcuYPK5y1tKQW0WTXyPJAKLv34iD+dgP0E9p6VUPU6gKIttEjvMLuEC8IpffatHDPM
1WRw8POECAyRng9d/5jGd5hAYskIChr3dDmR6b7E4YCYGsfNuYt+y04cOgsyQDw3iLdr/8KugKUz
c9I2Wp6fkYc0B+7qw1hQ9gsaYZGCMCULcGcImyAhLSRP0eaEgzFvlzgTgU5uyck12ze8OvBmwtuo
srRH4QLsLCnWvsOcUFbPvVMxxoiyhXlJumi4QZSAftHuLqlzyKl3V6r3qYxH6OKQLDHDhtM4UBCh
AEcxB0vS5rSYOjEmsEeu5pjyeur7Z5UYL5PI7s8N8dbFXXZhjfYllTash9y8CCZsL3ct1qqHFrgk
0JksbMfJpTjcmTsb3+fAnYlvmmsYn34/Et2kY3Rjl452sNIEFA9cPp7mHikpFNqkjpH+LMWqde8e
aO7Ox1biAkaETjxuMg/nel3r30Ojem0nHJCnRVwPvou5q21iAyJmPJ902H19118uea6dCAm/dmBI
k7gSm1e+ScxVZb/QPfXXmCpeTLVfn2sjnuW+axxx2cux4/UOGFvMD+FAtbqj3J2C6p7PC/i6JKsx
V8YhQ/iILyx5wJXr7hhEFrsZK7192ZPvqmVk2JiCIGUvakgxEzaBJJ5J9mqO1tdzJXhq/NHCdScw
hmIMkpmD4RZ7p9R+wYBDpo9rxob+GoV0ZN1RZoyl5lLMGrdMT4aLskPKE0q83XWR48CV2SCMILxQ
yDlxrtYPW2FHNwQ4LzuJw8ppqVExpqP7s4/j7KhPNdLCGvpf1/TQjXr9xwRBiuKsiQfs1FzqbvMh
mYeg7unufVF526gLfxaavCj08n6JgaiGMrm0PaRYK2CLqkgAA+ooVUbrB4Fq991CepsZzWSode2p
DTV+al53h2oWl9Vrsoh5M06oH2bzfk6gSkWlvPU10iywwhmEaW67uYgOKF0eIqn98ihEbLJJIqRz
5pORmge3ye5nETe7ote7oDbK30VLsX+tlcRLaHG/hNAfIa0aUXtBBjk1mpb0qpJiSTCX3Tlf1rrl
LL8lKZaQZQJLlAZpl5vuW+NWh6rwm2vL9x+YH1905IptBQKnLd7NWAJkj37WXgDgH+x6IZqE5N7b
7KcxjR/ww/gS04BfkiCRK9EhX9R9s6P9njYpMQKA8kv6I2wMYGHHC6ogLpd6P2DmT8BWuCmEfR56
q1ixh4swZRgAz439ZhGMemY0oG0TAlHpYvkQhj0Qkek/lIIZguEmDn74pCPpRAaQbAZZveFZQjG0
HRIEb8CSexyzb1srGq/qKS6OpkNjBK33IJfk2OEiE82HCV5c+ZibHaJlsJwajeEAyNxCj9FpH5CS
255pHltz2SaYVu4Kj1qtJzFty621rLsKIqznKq8pyDGL2w/jHB+lRa3PMRyCLqbsaUxGIo07XNTA
0uVu7E4zEh/CGpwOnxYaOtk/9I6Y0U8gdTEWmouliM8p8oeBsDAOMe1bdzT3spJzUEc1+oV0fqxz
ElpXHOnux5Kj+c3CYdkt3mkeYYAUJNRMOjWcCS30bOlZ4OlnVprrFyXKO9s6kzJLr5a5x++OSM3L
TCQ4PzjvTFUQkw8WQtwCBkjhvmsoV3FfDQ8aU97N2JLf3mFRghQfNzIMPXEC2i6u82EXxp3uwHbC
2lPbtdj6CqYbcM6St6UH3SQf/rknxZG6XIodBYlg6dYy2i2Mdu8UHt1Bh3GTNLveig/49nSYvZDW
UkEY88PhpGGWvqH+SAvTb63I+t2I8ilzaDDIFTEQuSbBYvTp3vBCYzM4ONHEfn4ZLhQfqplboTf9
IGytewuekWPDaZ6bBlyo5DlmIHIYdeSX2GBt685KiaKY9w441WwVCN5WOW2R4ZM/W7u0v+rH8LZp
CS4iYIzKGDdRLQ6Vb7w0cU7kQzfHewLoUGuY4wk9x3wWmwYeGEBeFAnu9crA+ww54d7p8RyZ9PG0
kMm0t2qXrjjHsWbN9kQgn5ANhVqrOjT4xEK4j25bYzmVJo5xcU1Iz3IiysTYUN3MgzhMfo4AbpeR
pu8Q1vFTHORGbQ5Dp4FpEfnWVQEgrXUA+9ioQ/X2V8+AHqqSDwHPG5sUWciBJMDXaIbjN/vexmra
XeQU05m+QJls5neKaNG2tyLs8RZ5MPDH6qPsHUvnEz75MPqd52T23p0YL5ShhSMIVy3rbwxbPkcj
88606YhPvKBRCNessvNepNchX7AvUw1vk0vNXoNwhXXZRJk4Ib8qqPbik0dbEBBZT7W7n3d92NQU
jWkk6/CUjCenRbwUraQob+7eKAUWCQ7OcArOzNa7MOqG4Qj2yoOZRhdFb12TYP+UzYgBk8m7jHpu
LhJyLivUlQdkW0CwqXmKquq5HQDUW1q3AFTwkBjdo+9jmG/N2QcRRvhJadZ1XY6PS4rzA/wqHPUc
6uAQcs+jfj5wc++8OIKBXtdcdwq3KUyMOs/vyiRGsdZ84BK7zwrIrH7I/I6clU3uPdg+dps8c4cQ
mp6I0dnDs8FvK6OkjG8KY6vaagltckoeJwGwEKbjmU4MQ+Tp0jrSs0d/gPiyd4rNkBfMPrOeDldq
gmezAfuO5HTWrpbCXwu1T6yuw2ofNwBDTjHCsVpjdPO/FyrJq8W5lECX/bziBek6OU1UxrTa5uHM
T+OaLoH06SxcjZOXUeS7oY7jTZggAkjr+yIb7GBMcLMoV+vebp2kq0W2UubVmvqDU0v8WtYfoqm6
nSojqSKUQuznHkDGhnyr9n9VCtSmekUHcuKkDLG/dn0d4/OYX4cz6pBesoY/fEqbtyUV1lk13keJ
7p+Ea5IAqmVXcVTCQ0CNYp+pF7jLrGM7H55wHAVjUxUJT4UAq+Oq7XBIh2CizwqyFctrV8CnLVzq
RGpV7fxafNunjvBtX4glX9FZ7fHb/q9NL0QZlKZECFUVDXkcawvGE0yc23URrQF7tZBYYKlt23We
4ET6YCNc0a/Lmq724rmCidRlzieyexnt8yIxyaeCDMldqfah+auOHfW4rzertW8HbNdIYrFGElsr
APC10BUsuC7UvqRz4La4eECpr6AOlal7TB3wczUKxTMZXWKnSlKqLKPWMpWanPfF2pkMH6rS4BNE
QvYtRquQUNw5UIWNtRAUGV3qYIUJ8Pp52T4LeJ/r6tyngtac4I0QJe4EYKaKsfUK6ak1sYaDq4Xs
Lwlo0U/mYuO4oE/ESX+uqly8HHzbaTTMoNz+WT1GauG6KVehXp8oknDmrUdUC4pVLFdwWm85GzxE
M+gpifBsqjViJ1pgtrTRA7Xtj2nGTLTfwRERR+CVF8gABKMm6NAm9sxZ196wm/DNun0gGqeEE7wz
+/ln14TkUy3ka2B8NbfZnZc4B6cNf7Qh+cDQEpNdw1B6n/VNu6/dEKPS/kySZ/ZQVpazzzyI6hb6
KyfChjSuZrrLAc0p7SWTOZEQv778P/bOo7lxLs3Sf2Vi1oMKXODCLXojelKkKJtmg5AyU/D2wv/6
eQB1Fau+6Onp3vciGaBJig7XvO85z5lXHgbFNIlSGl8ZC7TKTeO9muxfhhDxvoOtaSag4MTkmEcr
Ju2pTcXai0x3heEtPoiBVUSQaAdXtXApbJWc+hZZl+j87GLQqttVNsqdxmFrjVY/OUKYQ3IflA86
iWq2pWNUHrofnTGHhGDuRI+OVzdODXON/A90Qp9/coa/SCb6Q+2xL9O0CDmWjvc+a4mlTfu5Zqqu
jSJyBmdWcBi1UaIX9VF4eHBVgy66GCYrQtIDiagJ7SLbJwawm4ngZlYU1NKX1gIRcfRFl17ccni7
8S+PWe5dGhG3xxUKxkNN6BvI9/NyH7lEf28CTR3No2Iwrn5BV2Fy8X2I+WK5+nXBtmTlpcBN65b6
LPl8SL3TqbIPob6zywGclNeCWrE5A7XOuw761G2XJ1L9HIs+P1udYDRJ6mk42AN5odyy3OeDjl93
WtLfLbdV8xZfH+3Tcmc7/+/bU9yu5gqdqoExf03q5dw08MN0P2L6TOag8zKd69HL4e0iJWlu19v9
IU6Rvc8ASBrjcwHZbTlHUgD2bEHF1223O5aj5QKzXD83FoJy1+bO8XYHAuN3Q8U6AwlPt1yUqoR0
xDrvrpw/r+VziUsn2sW+PJVL30Xa8j7VhLtd+mLLV2IvDZjlew2yAh/ucrj0mnTT+iZMc1jVOtS9
5WKcDWxGGAarrqaE23mOv24z3lptBcaxj0uD2FN81PMAs7QQlqOlcfSX26RBTKDRG166BkG5Xuq7
+Tz9ev3ylpP6VDmoVDf+9IjDJTpoECtLsn0P/Xheiq1LR2Y56rJs3KVavw/mGq+0S6yTnbFn4xps
ak6Nu69W1fIKpmVALP7RxUKFCmwt10OaNvz1geyNbVGaF5OK95EsEHVwu5/jHMvdt+OuLHVj5896
FJLW6i102kdzfq9L3b2Ok4CUrvn6MMeArpDAx5sY2ARGUitDmhmQbirTeji4yZ+lrL5ckEMhs/1S
TddJ01QnJIXFztPTY79U2OcLuuMoVx0+bjH/2Jb/t9zbWvHselrmj3i5bJOalknGb+ufHjU/x+0v
flXu/9Pb3EXrc3uG5Wj5f7fbbldvT317ebfb4oqT1Q+omSknfvNvz7w82Fk6fV+v/fZ/whSa6CSM
ze2mr4dohkPVxEKL1pYmQQ1j2x3pudlbWlQPS2erGJ1o0zL1ssXnVP5qbVleSNN4tpctNxbT8No3
TbiVMTLuqccRNfeOiqCI1rI2xd1/2PJcftKD415qPzK29RQjiuofY5Oy/RI4ESHIv+snFMNTDueE
JD7aGc08D5ek2rH/n1/P8iL0unvuAWVuXXe2t5jZ3tYAdDmzicp18fW4BMlgCb3DHNgczayKDqGs
Ywf+mh8fFoNmNIorUdNehAtn7g8mzXF5DmbxiS7JZDW7WqSMS2G3ixqC2Zqw+iLj/49n8//n2ZSG
9582Fh4S7BFF9q9Nha//9He/pvybZN/qEFH31R24NRWEbuLKtKlUOYaOnXMu5/97U8F05nsc4diu
cF3CGrFy/r2pYBISYdG1xRVKa4GEh/9OU8EQOv2JfyZrc4NJZLrnidlTavLn/rWpUHeJmw+2oHEV
OSec0IDMx/LoOIm3Tv3wrWdZXQ6TBo12QG+vPSc0O5DNCnIIWRvlWdOfRryoAFklKZ8jP8+qAXcQ
S3nwfE076pI5UEqWdoBVN61xCPs8OmHKRqBFdFrny1VfNx9DBaxuUgX2QSR8sKRxrou9B6x1iwnW
PU5m5h2VS+hXHA4wTgrbYZ9gvZUWFZBascFh5gJKojA8L0e3C02uBiMajihfgSCRD7fcZbC+Jkl7
/k9zDjOJXAEoLi1581KCVcqRiW65CFRpkGGDkz2xECMsVxPiO1mjsJa8PXi5Y7mI5v+xHN2egCIn
cTxWvhEo2TFffoaqn2BqEqc16Wl2Wi500eKXmHx7z8Zws6BvyQA0jl9HsKPBZlMvnZIO77jTwCGY
VvFE5JebeYiPPE97bCHEbGe8mwtHuVPUdlwTy9LtIsaGQe57At8qoWjIvhdkcOfhmjEsozxFdnSP
thhw/SWzLYxyygAzitH1Lq6zq9G7v+ySLURXTSRE6On3dMrA+kTlT9fFYA515tHvwT/ooe2yoXHz
kyrgedTBPNxpP1qXnbbZpduO7cZKeMO0x7lwb7pzgCKVjTXVboPqhyHOQz8CbqI8wMcW2Po2ruO9
Ho7JQYMH4BgK8FjZivBeGz/NXOTnjiXkmldzJnEdPKY81bHZ3vtjS2XM+Ah6iv/RAF01p5F3rjSu
ipoB27QK81zW1oR1kK51lHbPI7LPIfHGe3tovU1tKXgDGjwThJn8OslH3vapp/a9NPeqzOFOhvNS
O6u7HemB2FhFAkDVqvsRwLe2GyT0FncO5TKy/h67obw37QY34qBO+KWsez2N7J3jTm/LfV5JVCty
9U3mAy9YHmDH7MCMWtsJ3vp5dEeTHFVedaPCt06bFe0RuoD5vmm+sIkCHQ3LWYf69GoHcb1r0LIT
55xP93XP2+rtiM/DSjFDaL+cqQm201iJYy+meGeN7Zn0eM55JSmeANp2tmxs/uW2vv5RE+wbNQHr
9CQkGdvw9P2o1Vsjpx1fzzo2xR9nQTsfLjfeLoj4xQcFuZgBsKGGzUwtJH85bsbTcs2YJ89EByE8
TDBKbbYHsxJyA2d9soJX+nIBI5Q0TpCBhxmuRfqzsalMG16aWJs6EMeoTLVtQmndTLzh2FpTSUWR
vGCjihDOETtGtCDhCEv2U+waWKWzn0tNpscwuC88qLRLTedLJLoclg6CDUHstu6X6bT6RYByd8R5
3h+N+aJP36XFN0ccT/NVOMLxyGdBJoVK0mG/lIy8usINh1Jhw8qj3jAkUCybK4RwWYh+sjGE6UVA
6HWVNMiwKmK7cMfXx9SOfyUDeQ/hvO4l4LA6jrMwaDlabhvcbhcnKcQXATld+XAYJ2HvYYVF+7Lz
YI2WQI4d33s3a1ChtyrWlAXvIqqhxy+fZNvDonIRzFMHItNYpmt8A0hYPQfrrAV3jmkMiCAJvzC5
AD9XKewPMsDTlTnrlZ0lkW0pmCy1kkZnF2dTkAbSflR6rqPSZwlkEumpWwF8zwo+rhduMxLntl3c
vJrTyGiMP2BrFHi6fD50sPsYh7RerbBN9kgjCeBmquRrbExv3Uc2pqXR9FaOmqhK5/eqozFjRdrv
fHb7R/gK2tzaa5b2peu0l1XoUnhZyjI3VXZPeIrpRiBuCk0Pse6hi15+AEtBZjlSRfHU6G0J5AOp
3yIzty1wVauloOa38+SVYpv0fAKfM4eaSRRj09JqAtBkjoDSZFNA4oY5ojMzfhmOo2+s1pdbc1KP
xJf5zETK3LctheQflvoTCELGqiwYUTLN0XPQxi3O1NxzSBoUobkKXRIQ3Zhy+PzItKAxRgOVvJ75
0Zjlx7XvQ5j2IT46WQynvDciLNTNth4PFS65Q5T1cyVemzbuOGpruhvfwMf01dAd/vLel6vdl5x7
Cs6jIut++RhUjGVC96f9cm25WIpT1mDfp8b40eeCLsdcsZRIrzZWCY0ZhoOOTjGCaV+FK+QKR5XM
P9DEYkk90sSrDaj/4PlIh2fPf5wug2OiLifQWs1RgW5Ow88qwCsbsKNae6CIi5l47c8ugciWLeFr
GHJRIMWipk+AGpzmNOmArAL0LnzWGwaINqMo7cV9fVcOTotDoFtXs4xvuWD3wADGhhGguoUu0YN+
jkwrJIVvqa1lNA/jJPL3qc1cUNYkAMx7zVvJbTlablNT+6gHRJ0vw9tyYc7D3u3qUpDLIg3FceDU
67AImFvbklINZ3+gC0aD5XC5cCkEUeV1LJplzT0hzC4iYeBqS4l8uWhEiyRb+cdlDMomhvQQw2ie
Qy5TRvfATgmim9R/fhUC5/F2eS1/uTrNktDczrYAI1kQeiuBwfbgJyW1na4aEW646TdlSaCHhMcf
lwtF8MJaZXwihR7Ie+FU1c5ooBqw/sLQrIUnQ2rsmsqBzt2L5tuJjmmQXya9EGjvHefSV1F02TxK
Gy6o20SkrswFqt6vtENp3cVdCD+6x4tYQefmP0YuAnflGAzMlZmcoAGQdjlvexcXRLZsl2+GiOWe
290i26u2NQ9y3nDfbl6OKKmUB6f7ac5KWvT71r73Gevma0uJdGlB3K5+HVHpO5DNctdWNs2W5bYi
CdDtL59jOeeXnuKq2GHjIIWTd5wbNDzk3AFFEjDdz1m3XYkvLHAyAq7q/A+MSHEUmimOVYm+UXje
41J3Tuci+FdZez7Koxrp4K0sfXvMf3SbowbIS1qQfFXNlwcvFwCmajD7UOhvJfd//KHbbfa8kV6u
tkOlrTTNpLk3n3plmUX9w3JY1TbAJ3Jm5gV7Fq8GBvQWpVDl6+l+MEFr3qbQ29XlqJvQcNwtdy/X
l2n2djUDGpDRvDs2A5XNXOjDV93emAv1dTeyC1+moH4+jyzpwqwA9HUXCspoy4WrDwrmQtO6+67q
V71ZtvfLxQBPYz0yI891Ynq9gqhVH8sJM/KcMDnOhQh/KnwSnDusDHNhsCW9Y+TTsAkeBtU3Hw7e
HFZKEQ6h6l/u+qdHRW3cU9vLaDgsj8o3RBiXh8lh9NksGk0112hvOmrMMOrf7ykTG3Hyche7lgrL
2WxumeYTRSyF3uVwXPT4t2cxlIVSzBm69BTM/pZiKdWKpfT79eT/fMvtKf3ZJ7Y843LboAz30KJ7
mG/+y6NCjGXj1z1fh8tf/3ohy0OX61Hl8Kjl+tdfvD2VHuegwjy7gc/nkHT1l+e/vYqvl327+/bs
/4XbiuwUOxUFmi0bocPkjzh+kxXCKkTnazQiJVF8NMlfaL4Oqwmt9XoQ1UXGOgarnjZnN+VvcQQ2
o/DKt4QaFYtZkK94w+VO+M5VJUP5na3wJ0v098ZBGzMh/FxXk5ZvC4OHi0JCLDaI4YGH+DpYOeIQ
kkuONjGuElYMgYcgOpSyx01KUjtZ2s2LWUTMNPQb7iZmFBI+u5epx/neVvo3uyCOBl4QzWnnRNvj
pIVRfYenkqjA+W3KgV1A36ptqjHx2YRzI4/ZVKxP0XsQ1AKYE2ucykOKvmW6K/PmD0i/iNMXakKo
dz+MZgA7Q9hIjHTNKWO0zehyZV1vx0H8NDVSz7otANyWhbaL6sEmHtBp7WPG6bJPVIKqls8tVfJU
FE3L0BeR79DklzD83Y8fqefvYhNKcxdr3TbIw29Nh8vMgfkmKzakeTGAxjd3ZlM+iDJo+KrgzKmg
/W2Doi11z9oZPhUJumjboGbnRobTNyg1vy2NlJO5gJGNzK38V9Q441My+Fsz2Vr1CBK/JGsZ8eEm
TM2PxE8fPUoTb132gXJt07Lkehhb7KQ1a90KpB6m3GuFqhl7AdRMjmqg1Dk7DtmWBCT8nIDXrSUR
U4ciSTtsGKj8YnMgTi9sdkMNsgdaDFQnrDV1Kr2d5zbv+qTC9VAHb2rw4lOiJfjRZdusS7aPm1x0
O00mNt5XazPUMJOR5YHcNt33mF/6MWamXsH1mLZ6GL1MA3w9x6AYaWgAOliAErFNIpQtdkNDqK6O
iTwsB3PfB+LZ7Wu5M9PiEJJ98xRJ99kt0wumaXbvAch44C94LuIdluh+PRnahvzPktgxP91FtrfT
ekAnQYYEDm4w0gF1zz8oGrTNVvRWEFRFDHBzIxyKFsNkxAIL4Q2IYhBRloR5OekPHs4j8MhNfdSd
+F7vxvHBG7XkkGnppQTlSE56sBECOoBE0NJV1RqzltrIfuTH2U7mdjDQmbUe7JlYrmQgYbk0zcdi
a3DBcR768psmXYZV4hJTs0RHJ10q9ajl8ryxzu5EzkzaUTY1UNxjEu/MXdU5T/nKjEd9q6XC3+VW
8r0yrQ9LWU/S1fXvJcb9kiFqNXaA3F2y58FWTvXOmPrurOvnSElEpQPGCGmATh877AgIEn2/Hi5F
vpZ226z6RDzaRauuMMnxlzwXo6I5BQlTJzjr5LyQf6h7yVNdFocqGCQFLO33JMRbHvnbNAxR1XmQ
iGIX/FBgN7sEyhr7fAD5ead+07Wy1r70nlE+qX11amNF5JgkrqWyK3LNwPYy/UNTt6XP6WYdJ6pa
LPNclPik12QAoVQKXaP32z8scsFxDWa/9hmcioyIjiaNiS13yExS3jFzQ4IurPhS+SiK7CD5icuN
OcADhYr2COM5I59TsQhtqPsYZV5vk9D/lvnoyWobD52V7sNefy4dzSfTOMGtaHmbppKnBO3jozZI
Ey1Ln2ydRP3uGw9ZBWMUMijSwKKGPa4c2EU36oKI7Rp0pr1tbXhU7kvf0k/xsOCvXUP/jRD3ZI0m
xto+ep/6dAZJwfnFVwGzS/jb3OvOvlG/mbUF5Fkf8+3Y8UEbb12XfpaRohHv1c4e3fKslrVk+U6Z
gvfUkXUgRfLD84f9ZBcvInSAHRcJXCoiU4opTHfxjOoIpZk9Z7a7pTu7doVor6lzr0x8FKpIn7pR
5LBbwVr0QUOSZBkhqYaLXsaghmiKlkQUvZOG93NwkZdO/WtDqgH1KzgkKn32ou5VG9EGZUaC1is8
jdrwkBv2R5dvG+RWq8iJj15nm5uKnN3CgXk96J99WOrrXnSfrgAmFM7wZs/psBHz84tQ81HKnC5i
/oByN0y2ZPKhDYbk4SYSMxHwMNBTZb4uzRx/MOuj9dBGH2W/cdOiQu/VIbRq6eBUtcJMGe1dpqp0
R0b3OUWBvzG9gNCRCLWsnovfI+3Puzj6LiWkLAuYEeFI3QcSb7KrEAWrOSQvCoWaoYBr42fnVMbK
LxMHN/OqLGAs2a28BCoiFjPATDXOdGhCqxo4wl5mJ6tJC39I6zxlPvQ+EARhj9tY+u0PaSZoTkey
EHvr1Nq2fRF5eK71mQjqwbiiz3uh3kzuLDpQtmgeIC/Kw3cRLM4qFXtmYQz9jdzGTmRujHgi7CbG
1x039qazjXwdsmi8g8ZV3kV98mhHhQVgAT1JOLxLQ+rrmG9EqfStDuEVp5rxxyiugUUZShK7th7k
yFD4ZifGSb2XYfwqJ+2dflB1HFC5rxBlAsod6svok/szBeGD2YmzDMlXtsqHLBdXd4KEknsxfFdt
2ExeU6yCJhCHUTIYh36FMNR8bSqYam3IvEwB4Ulq5qvjM0AmUak/lkHe7uqc1D0z0J4Qz0+brEXg
3iGwaBsyOcJCdnDIEKyGnr6bkCQkqFQNJ5p/ENM9iuLrUOgUq/nKMschUROHko+oENOdc9LyICSW
p7Rwe5IqEK88P00eWPk1q8BxXkt6xG0eXkmbVCc4gcQpobEoa+w2gNajZjQgJVILDGMXSntGC1Lo
kB0b/5cIh5d24nPU4grlv48ijnkMfyFo3bVXsYLtyJS1EHcEKE4dWCSa2Wz0EJ5JqchdEnG4xlf0
kcKO21pV3WNcB0bhEYtkWu47GreIIipLQNNTD/pI2sdQkhZhOruYbJDAKoI/7DkM4yiD1vtWa/mT
V4I/FjIaKQmXV9Lu+rzYkQKYHo14CdOEU5QY5rZs+yd2uUzUnHW10BjhLAgucGUIMw5IzBHjC5u9
58JA/9/Dnu2xRGQgKBnNvXM4b0Om7Mli17lO9G4t3IRsDrN8JNFenLSmuytz7aToSN+JGpIHTE6E
0lNVPnpdTa3ZJXwpMNH8ByWygKo4URIPoQewunXY82nfNYcKnGLvtUokItAicbdUm/JrEHnOwwgY
sSm8nwxHKMRZzG/LRnibtB3EpatJYdH1o+cxg0eC2Iqqy4dNm0Z0YPqNM1rmoYBfUMpxuDqmTkiW
hhSXGnhEPlOJ5JbK5F7aOPdEu8d3vgnyrDjBefp0LPJLWuaktd7mv4pY/o401lqp02oQuigI9ak+
PPRDv0n6l5wl4c4oSntjp+2h7PVwVYAc2JsMDQyInv7YN8N9mFTgYQCi25Labtp7G5ZJ2srqCAJj
D7vKLHVJZFiz9xr6u6KjQOk55KNouop2KA3XcSTrQ0/+wc60a3Ie05LQO7Q/qSlXjRHZW5TtJMKI
D4SqxLCmjMqRoWDwKP8+LmZRjx9+Ruoc52KbMb+yjCTHMyufTPvZwbD04tckrQQ9lGEXaS60bquq
fqiOwnnbGG/SYHFPdvxjFljfSlOtKeA9Cpf0mQJixGYQU7AelId+rJieCkPrCHAgKkHnEx9DraHi
Q7JwXLb7dDh1LZRyy9EpJg9Prd1jUy/6DBn30WlDUqAy49rQ6Fw1OgCf3B3XnUtQZQogZqX5ZNzp
9fTmOvO+gJD43oRuD/eUto+mwBPRmRPl1KydEgfSSF8MMTYcyBAvIbNN36QvY1YPKyfKfps5Au4M
cBP7MaIkRQTbp6gMynZ/jDBr4LT5Aykm7THCBl3UtoWsje5gEhYlgKQqXcUOFtIUyQa7HIy8bUyg
VXYm8yHCw2rBXlCQQXvzQYcIz6or2UAyi9dJRMgbsRw/EV4FK7PFHYwT6EfdxC0DngucSMLlrtt3
e2heEnDUsqKqXhGc5wqgcf60qRVOXXMc3sccUmVmeN+6LIapRB7dVBKq0E5EbsQhMbKi7UmplScH
JhdnKmYrRQEoc6HX1tr8LmH1W2iUyXgk8qhXWXcsTl0UfVgRPKuuhrxoGW8YxD7riVnJGqytHXR/
5DhdsmT+Au3ywHfGtg1vVZrV47b3ile3mnPjMu9bMold6XR/2mx4NcLgUARyx7L+3U/C8RB4LJZz
z37SVU6I7PCSEE1kp1pzbKx2B1t8XJPGayU6gXsuJ2QBRWfdmcO5CHB2+LB3BufdmNC5l33gbaaS
9KoooNEcLGzYoBD3rY51yLar4dTIC62hANh7kt+FU/aqJ7gCptm+ZhIWO6bjA3sXKkGWdmpYkzIK
e5Rr9KZ9m3KzuLBLMRK/I4uFj6wcfRB3tdyOYfOLvu1n2JL4oiYKj4HBT9uWr4wSv0m5sLZlBviz
CypOjNC4I1i+u/MtF2j9ALZc65hEA+iAdNZhnNJa8Kxu42nVmx3o3XYda4H7xNnTWyW89h57wOjS
0Euj3/oUkg+ZWT8IhFQj+Kk8IY7Niz4AyVP04zepnFl7T7uaAAjEoPkUrTVBMVHVxWc4VUQOhWR4
R+OHyBtjVXXxwffnF6B3+V6ENQFqOQxL7XsbzMAJx7mwRvhmNuZzbXRXM9ceXRE9eDHfUhaDjY+z
/pdJmnbVMD+xka9adGARSvDAwa1QQnAzg8Q9hiOhGrYWskMOg6tnFPids5B1X0iMOLEDc8RKlrMC
J9UcoNN2xD075IT9pd4IPIbVezvkfCBzIJacg0gRra6GgN4NljzjTh+L9i7ClnmfUGGIrFnp5PTv
ZqV+uK22yiZ7oEeGfTbt47dRvONb+BGQAozy3iJqcGR2buQq6oS6EBHnpBqNksE+G6ZjoYhjVpbE
mCOnmGj3n6g+QdAFurNPlV5dunRA49++RqNFolZ/xHFMGcMwPooW1X/Skr+isY3nqH8aS2crGl3f
dEny6dX0p7VKR9UJ40GZxCCFTspa0+wJHBqRBWWNoJKIAy7VioI4paeh0F7b/tMLqXrb4rWHvb5K
XfenZr06js0sZ5JTJfHG4RsjGK2h0T3rSZ2Av1/Dx1/R/DqEpXOxSr0iDiMQ9/nY8SBWqlUsWTlg
qRkK8n6FYgTRSYfLXHUNNZqCmNIYHuKrFwIyxNEiAr/ejbwE3FqMfLzm0HQLApzufcFytPb087xH
vfNpqwkS0TkheUuDPnxrIf3c2brYxtqc0hNYLL/tCryke40aPdpofbpuIcduxOS9IvD9bLLic9aU
WFn00OUFKXmvzAgseavoLSSNaW1E2MQj8oos7bsZhR7EB2s8O9EvmWZXK5usQzXVBHiw7uwmE3Fm
ZZ51pb2qUdAltvN83WEvE28Zyd9QEjsGY0iBogl/aR2U5goDN7v7VZOVL0yaZ7OcHp2An2e2Mefv
SSSxt+o7k/cIuGjVVUbNOppfix7iHXQiYxNgPOx078nsxY8iTol5RP5i2qS82vEqNJ3nkAL0nSvP
iYXEIPVpDgbhlXocBLY+uToW7VNkFpXqX+wxfom66WkYIpIJx0PUlJdGZdu6vliJ8YMohJXfIVOr
fpUA5IJeuypr4uel3Q8RerF8wlTGxnQiIoYTlwVtIB7MJHg3fPN1MloMR1O7a2HJxqFDyBu7BALJ
4KJqry5w3dLSz12LLamOQE8WPm/XquyfRF89Gnxbpi83cOL0UD670/RSyQGo4A+aCmbKApFd6cqJ
O6hgGb+YWuZ4J4kYbAhmivT65+Q4P+2sooQgzrrIPlvl/TTb9iPPP3rl40qkwZHp/ittpMdKq0Am
558GLzadys8gTJ5Tq3iBKTXhwCcRROTOh8fveaeS9kfOApt0OoakuBqTO7Mp3lPSsOvaec4jWkQy
pVAwHOSYky9WPltWfKqV/s0R6rnHxxkOtIoL1390B6KF0HF8Jm7y6AVvvWwfDKVBGY8hXKa/Sp2u
Uu1op1Rrt0hGnJUehHJbd1W2spRXrg1RfdOiazlFPxJidLLgYqoaKROOMD4e94zg9K5owwcfGXul
mWensz4tkSlY73OxyjAvXWeQU1XaVJFYaYflpnGio998M6Xah8F3Msu0Q9aMhJOxFXR0FGjR0xT9
TwjDn/8SKQAlHSq7/zcp4Cksfv/5XweVvue//yWE4es//p0UIP4mZsmebeL8N9wlaaH/o5p/+9+a
I/7melLqHkYx23Wsf0j6pPE3/gcqPyR9ttRBb/5D0id5OmnpYgELWP8dOZ/t6P+q5kOJ7LqmLk1e
A6/LdAAVlL/enzAIqn/73+L/VHXQ1pnnFXtkpiSDBOFPbH62/kJ+jUE4XHHlvGg2o1l3qy5Hp9d7
A5uQPMZfIMS2TZ0LNPEgu7pV9+IW0ykyrO9uQLKPGd27aq7UCRjvyXvmJ2enAMeryTs3PodZcVDF
xbSiR/yjl55eOfTiYddB8vc89FBV4bo7x5+eEGG5R1E+Nr3cZpjp11PRExfpB/sgSy8pbNt144Ll
MExsdkBmSXts9bd2Oju1ixpkoM5aafKYmOC6tBjRgA7bvhPWZ1Ppp1yj8MiwmYY6WA774uVQ2qsJ
SU6TM3Yw8RcdQ15uxJ/xyI6N2ABStfCSGYO4Jmm6b6Tzu2PGrr3ZiacI47SV3HvsDww6DolB8JbW
k+DcvjSSvw19Fq/7n34cnzRMiVMY/BmttWPib/bJRrTaHhWC9uzYmFnRc50TvzgFik/TGbQ1OS2P
vU6WZZOei1zu23xO8MZrWelERozXqHYuWqSfQA+dCk+/er7+FmrW3szHq19RUEKanIm3WlMst+uN
UiMl+fRcN9GnYA/qadE3X41Pkdu+GKH1vU2gPByVrzZO4ZIxS2DkkJztJH4X1nQae95mkp+pBT6F
un8wgoOXELZHog2byDMS8KuMx1MMM9urk2PvRcc6RlMDlC6CLwGE6FwKeiiUaFkxoThbR6xjjLTf
WU1ypFB46dkIFg6JFaMicmy86pN9bsZveoof2ZPhp5nxO8BWeiIx4uAT5O5Xct/nwWaMIZRqLBuR
55ChzV8ulD/dpYNYM3kyzZvfky59D6z0Pug3niuuZWjtyyY8xligKV4e9To5z9+w8Pu3VhmwVpMP
jFCfVhB+Vs3wNH+MpTa9EX5wduT0IgjgTvRfow5GWCD01IfdOKsYCe5I8+RQkbxFdeTJyyGJowk8
TXaJ9oisS2V6x0H0VygIexgQx4wgZWFdism6GCGfYDmcRCj3QTCeojD9dAPk7ToTbjSYWMWTs2mx
R+Y3OVXWXof8KhGt+Nbwyy2Ns+tuhmR4scPxqS/l95Ci5dQT2FMm57qK35e/MbYEv4/mVVFLYumQ
kpgefPrKJXEuH3bBkL4TlnSypdpIvhWq1GukpMi8zkUzXrvZtK1H3602/qyJJR3RCWUUjfUxxQKb
HOH4n7Mx2vsFbeN6fJvn0gzALWkf12hKzknP5jvmt6rVz0mx6eJhV1fdk0zbl1rLzt08HLgfQzi9
eVP71BMiHQxPBl9JbafvqvtB7smx6ac3p5re5m+QRIiTliaUMrP3+YOZf49EETw5Ub/WiulNjS15
Ehi/e9JNeEu+2a4Hi9RKR+4tg69Gq6Zrr/RrY/Q7CMvGkMHIJPIqrNce7yfxHAiT8V3fW98VgE26
t3saYB8Ag6eQMcGX7TPRdPCQo3OSDKf5taUBY1nfNS+RGJDeGrs4zs9xxFDQhtPJttr1BOH+jmit
babSz4GkrCj63tMvEdHwgt16O/+YkPZtkSK++WSwGtlbwydlds73oWQVzf78TZcHpZF1V6ptbcUQ
hWZgGjaqfLo69XANrYFwmTlqeVNmw1Vrxzcn7nekmzHKFNG7G2jfOi94vFeDdZG1/iukVxL5AUkH
BKKaun0xneGXZ/mvOX0Oz4o/SR85sXZcwTk+aUG0aUYsEpTBN0GpXf2+uDeLbm0DwR+NZl9NybxL
ukiL5nOlXynKoRfj0EJaNp3MDxo6j3oRH5vaBNmbnuHwzhawGYvNT4JP2oayUv/EJfrQttPJK5sX
gvyofiEH84cTHsXz/I/Ymm2BLN3k5zXQrrYCcaqs9pfyh+swa9hk+1IZnGKxLHd+SIHFoYLMYBXR
/SMwpSW9kQ4JMLeXecCWMGwguD94zGxNPL2JOHtvqurV8N8odLyYPvWdSA6/jPCPirxDMNiX+ZSc
xwTdcy5hzHfHSaQMzjEh/i97Z7IcN5Jl7Vcpqz3KMDimNutNzAODQ5CiKG1gFFOCY4ZjBp6+Pw/l
35WVmZZp/75rEUVRqQgyAnC/fu8536HzPMTBW9/rAMmSnSYkQ713D+yJkqNCd/UE9zwLFeDvR8rL
947XyEtWN4YfEu/janQ8brXiPQ1H7g9518h7/VqF7d/f7jhCVCyb2UVkiK+dYTCTiHQzVD5gTuYw
nmo1y6xrfrTTMaK602RwYEQLSbMujtami5czVe/0zwbk5NZHGuMPVCGOUizXd44+6Nujd0pZYu9o
7OTbZCbdl5O2k/kkicXdpzxZ5kM6YOiVitzlPnsrpukxrLL5PKOe6KyWob8rVk4UdDi5ScuMynEu
2Wc7Y126BCkLGzJAbr5MoxxOVoq76iYLun11+968JPN+JIm0972nRKb27qYU/LeJ+fZHQzS/epqF
9qnRMNDe05u57maJC/3480DDmD5Td0c3MjqZWA+YpOQRQcgycdZhs1in28Ootc5FKggzJuHIInUC
a1F0ikjunqr8s6T9uo073OYBvfpjMWT0Nwa1m83k1fIt8ucKpltyYQnpzYPqPLgOxnYph82wZORc
G1sUFiv2AFSkb0H7w2tw0yNP1BTYlGCnaaXQ0hKVuZ07+86o5bgtWlQRqje0v7vqfj709gTfJ1DL
AezOvS+baUdRRMMDfYSkv54b8rGsRMWsVrwGqzB3CY4MD5JdYKtk8N6UVsBZfghOSdl/BSmwLqGR
bVGOEazk0yb3JnbjXLx6k4/IoB7LNSJcRg0u5+jOBY5fcmEvqf2RGyTel+59IAg/1wPCrAkOVT2/
YcvCecVtnjYsHtwC5dxfi3C5xs0MtQZ9M+oRvJDBl9wE7mMSWM9iY1WQjFn+JluBNs78N9/w7t1i
fLGb+YUIX4KDAHhEwZ4czPdEHIyxOQuss78p6h8htcZV+Y+yLx4BPHa68P1jmRzajLI9Edw8NBb+
mt+WyUmKUC0dkXNDUwBKTos+fwHQ+xIF0z3d2sWYz4o6avLV9m9e2fpDgY7ZhtOD4wpT0GrXP9lv
CvRQjH0JFamEiWA9MpKBuZN7x5zsCtYXCp0kbdcTrCgj9O51qfQ3L89p57duH84HmlEW+PwEJjHa
5u9efvT9CQB/XR3sjiKetYbE5J2hanyI18war56TvLfVsZueEhcvimBVo7CV6fzzBPox/Vf8vfqz
T0Dbin5+MMdf/vuf7s8fBNqzR9EW6v//z/eBsN8QfmRUMs0YX9xpuLpUJrlxDjjzzjWFQd5dfcbo
gXLXPWr5Mu+vEDfQwrD75BSsoUBALra1//mv3yJ9RvvjTxZiv/aht1mEUP/nT1YTN7Ckc1AeiIQt
WWrOjnSejJY+wzTqaA8XUFnWf7td3nVLfZ7PH1RiL3H7iATi3QynD0eyANzKw8BdHuO97RmfsQ28
dmxdaErW3kwZQm3nYWj11bTXJYgXjvsMhankBtBVuklDO8inayHTU1CYj4tD0gCfxUjnmZ43jeDh
mvbN1hJveWDuFJtfFNCBx77aBO1VzeMh70DiA2uxGA7KAX2D1+xM9IrKAQdTxK9GDDtlQTk2iXuU
BmvfaR4Dq79GdfFDhT1Pn743TIrYw9Yg6eg0ctWschMNbM75r6jwe5I+8iIbGpB//Sn82eUhLNN2
Lc8yXdv+3XVqo3grKpvgVWm3O1GZj0DfTkX+7VZZT69W1xz/+gUt588+d8h/+tQekK34eyNcOFoB
Z1PuzNibz22ePsO/91LnNa3Ga8vGtwtE9j5PLGqLHmf1wwvHXcCPxcmhrs8H92gtz7Itj2WFyGC4
hiHdSLt8AOjHxWBSkJL2+0i0KwcJ+6ElwKYLlhXhq7yJbB1jebewHvaUYvp5x4BoOWPlDt5BUIDq
U0HOlRBK5J32dCaTdz37y+vAqapw8WSkGMMK4pSstdGPe873exTFlzIZdkn7LZAjZUrWb0IPmM9k
ZRvbrw/JTNTBNDLeTC1EcoKI+BjCmV0jncsZ+AfRJQoisM9R9mF1PZOq4cVG71X08UOZTa+jTxxK
0q8HjmBU4M6bDUOVA9E2d50vDcfRKk/eddHa1eM+dfP7Ym7h18wfRGq8iDLhyC6vqjkmCSfl+IiP
G9VDemF0dJGBeLMr5NbDqRAz+U0pMsqaea+7CQjJBV73buXRybfB/jwydD/I2cWCNJ+HLnjzButR
H/eoWM7z1uB2df2f56TKO9j9wrIrT6p8mmw2LX4PLDj3oRffjyRGWbiOfWs4j4H5EQXi3rdoE/z1
lfY7w+Vt5RPkc/qWGfi2G/zu0l58o1LoK0rsyNZaH+kmPnbrlSC6z/pXLr36UP7Navtnq75rUnIG
ge+Hrg4i/e2m00Az8HO6owc340DWcjCt/n5L/ZNb1vcY5mBXtWxkD797kURq25KJ9EIEQ0naTEsT
J19eminbqxiDDq2gp8xU12WhNgAdPFkMY2T2Q1fZTbiQeOhtEyfchq6lOy2H0LDvM449gy3efBZC
knlOqeTfIKdr0/Rb4PEyasguARWdQPCtF+KsmF77GMVWylLdNBm2u2Vbz8WlJYURm8fV4fPvo+zd
Dudz13XningWfS7zneVVhuI+qwXKdEpyxpuuf13G6eBy0NE/pEsdglz6fna8FyKzuGS2Q1B/YoJJ
sUh7GkuZk17CsX+xfPctLqZz4KWXsnEu0o63Rjuf9bGJnIyLufi4SZs7Lo/zEj8EEa2Pln6B3XBK
ortHenz12ep9RcgQmvCJ0su0kx8u24UxcyZJssswEYRgh4yss1OQOwz/xEG/nNmw0Ayp+1Z6/UvR
NttM+W9Yr8A8dtdwysE7x9soGl/0Ci44r/31xW2Zf1LgcImFiCApL4Rwf9eBLAnGm+CtMI7M2T7L
gswYlTbMBjk3Nb7wQGGQ1c7AeG1JPiNjSphg46yZjGdIaPmGWcR9wzFv4GjYC+++FwFyzlcX0ILi
hK6PbsPw2BbTVRrxXRvYdypIv4SahQY/egWmBWLO5znI3lOb5/dt3tKx7I8C0SQyxB+lSwi4zZqn
aAEM3PlUo7qo6BtkDZF7r1dVtQwfKPy1juOcROOHz8rP/PYdE9JF1LzSHJwM4VJ8THuL5gLdu8iY
rmEwXK2+3/TutCuqr/qQ6mfpqTGmvbt0u5rmSOv0+8Kl2qH/4tXTq5KEXIqv0ygYlo57XY1FGVGM
HOaY8d+XxI5a/Uk07bUYxo+5n/a6CHJb3bIA7YjkyiO/FKfcHvfZK45d1HYxt4QTPdW06LrgW+Yi
2aq7bvPXH/SfrGIUbvp/sG3pbP/uYyaGzc+7kanzGJSblowe4n3oa47jXl/kTjc9Cu8U1fHfXF+k
P/6xPAson9mhLcvGZfO75VMJBwWn6MtDJ93XosmJMM/ZHsGt9tvR5MPIi0s0dhvdP8vSYRM5gjDP
hkWAxgsdTpsbxWldZAT2piT7WhfZGW3NxkQ5Ty0GVdWjkSKqZqXrpYBGqQ9Uhu5GmQVvQ9juNIle
LxljcukNY98O3h7hrT9yHspBEkbF/AEA6l7C8RE099K5Wak6v7iF+arX3ZSLLiXjEMbmqkHQTTZI
mxaXOew3GAWvMUUP9USlFgyCbEYln2Yq7jxov+ATLyUqHsxn1ymfz4XPuqHv4djJ3vXv7Czm62KZ
r+liXlTP55J9M/z8MguOffzbLEFI6jdb22P1BaOkCx2Yv+eOy77l5Eq0a6/y+w6tkxu90Q/UGLDg
TXco4sEk4Uey3Qryn4ofuh0SDChMqcx/qVS4H4rpYmFRtxCd5CneguLiCaoO8tg/SHBxIlaizFiT
s2Yk0z3UQ86GlHWLW74vJjOFcX6IZURYmkDtIJW1Whizthx38bWeZmx4MjAvdU4nNvXvQVe+97N/
r7vWcJvXutsEGnwH/Wirm3CcvT70Lx06VCyZ9aiMBG053bS0v+odPuHeGAf3noSmR/3n2p7PJhIE
2kVNn1xK2skDAgLgukCT0GQmGbSyCEpwl4uDXn11Zw0N7YvohgcL2Zo+xM79SzCPH1aVPqMtXlm9
+Wyc9KqLYOViRumFqMQ9Jut3kaQXq+w5bMp3AaC5MVxWaLqvxQD+K0rBV8VnEBBvutNWlPwH3L2l
6b6xhZ/TnO2D6rKWz6ny7nTBZOXzK1rKtzSW2wpxlZUtH4Nkq6OaGMoCalJ6kiF9xBCLtrcgqsS7
Gu90r63rctqLagsijer2VNczqAAueIYeuoxM2IankfeT1UvQFSCZFvEQBzA0CCHAKnqIa2ztR735
lKLjBOneDzpqKv4wDfr6+oLT3deUTbWeODu0CijSVDCCoL3Q+sNrTiwayh52UsXivwzI++k6sxzr
PuFSR9//etWyHP/Plg+fcEGTHHWByvg/S6F8dhChChfTnz+TuMcbuYxHJ/pEn4uGR0/6hD6MBn1x
RxuTGc2I8qPc6N6zvrBaGUJU6DgDdBi8cPHn1zxzb8v27Ql8+5tKKXCb5AeQpY80wI/qTvds3s8h
QA3TC2JELOBq6QeN25b4N1z+JsmaUwLnQQzsOWVjiK2Zd6tw6ueDo+oCtVn/WPgc0mOMdKZbUzIH
y6WskjdLd5G8hdtk8opmZ9nqvW5CSSopqY4+TY2mohfaVfQ2TaceV/eljrnxyBufbISn6FtDutx4
719DxRFx+GE2To1ivfih1xe5IMZMUxKNTHQq3r0nuvPWZnHSa84zSM97/DCga+S7SSxTMIyvjgkL
PCW2vCZPzDoNVbPVe3hONFgEVbvyuo0aKfX0vtvnFyBlO33/tX74bDnPA3ONPDUf9bPpMim29dE4
OWUPRuNvK2YC+qrIfEDiPElIv7+hvaw7AwbjBHjeJ33SEO3wYmUwNKr5A9XgtqdvX8zoDUNrd2hq
qqCqv5rkJPvwkeeRbFHw/yU2FtX+yLv+xYEhpm/ozv9/pf//gXT+BqTjOJzkf3Onbt6793/8nNjf
vxff//ufLxD6v7ftd27nn9/WTaJf/9WvQ/fA+pfn+j5SZIu93wX68s9//Dp0D81/Oci0fWbxlu8E
PP7v2N3x/sXAnftK2LTbTMv9DUlH/CsMmOCHNALdwAH7//8zemf+/4eSCIqOB13WpIlghuHvGwj+
3DiGHF0kWpavMwcb0Bb6AVJIB3D3tVcuonXH5m5azACWgQKccIuAuf3N7cEoZrIvbikwtz9PhmxP
//7r21/cvlf2tKYJjoxWvg9u5H/pZGYcIxK//fnnl4GDziQPO6zcgGXIwVndzJG3QJDbV7eH/ubs
73tSTg3lPKSaBvoza+T25RhVUCRuX95CYTKRFgsGNNIEKhfyh6eS/iRH46iEFyO+ixE+Btmrq9F3
qkCS6eolczmPBKJMRdOfLBMz7WqJRmJZ7dLa+l55ThZLEU6gwCawGqUiBO8o4VNMjNPnqf4EMRz+
Sgb4+cER5pcC4Pj9zODD5eyA+W6JDtIgO63o2VPJ3n3ozOFxFGSG5igE1+Rgw1UgpT3RSNs+hp4w
kM3eo802mYthEm5QbU0Je6K/4xCnoZryrW6c8wyyZycCaGGiQocQ58nZcHpIx+0+EbTYxB6dL4kL
4yccNNAs0CT24yTI0a13diE+A4V/aUd8fB5Z6SQs4YEoJ39tFcXTjBhx3frEHgijdndB+BzE1rBj
sggzwQreSjDSdd1MWzdK0bua4d08mLToi8A4oJqEetm2rNcounZjo8fkKt123T7FbPHJkNexS7/k
U7ktkwVPaY71LjKtTeYM1o4ZLMFiIYG1yEpXY2AAp/bHOzosz4VviYOJd9QOkgfY3WLHTkJviEU8
51C3QRHDkEcGF9Hi4xfC+mGQ6EsOrx2eVF4/Olmjnuzs5OIqhsLPSW/2CH03fbELCnAL8YyOggje
fs3Q/eqHRIjTNtsaM2DmJA/PcUfuCrZuGMHO9MVOcJkAILJ26L3Vpoy8b6N+Fm++ZOlE6rfqDrVW
s8GM+ppEdsJEZlnfbpTluc2rYjPb06NZ0mlP3FgAKxqdtZDiI+48hseODzbI57KJ0vpYkvWwZ8/Y
tz09zs72YNOQo1Dk4dowGfibuFomFekjQIDwNJ4Z3mA/lF24gaiUHbCebakOMDIOCdbS8bh447om
U/wuAfW0iZ5QtB1dDCNlMAxrr3Gf7WT4lvdGupmX6qnrTFyd1JtGT1QDyxqwO3s+SmfZWJm5taIa
rrdhJ+jg22vZUJjNU7KmCwue2nXRHbfciB0dJHQPoAnQn5OrmtUKy0ecvTQm+I3EsM7mQj4l7gi7
Z4CfFe7Bq8w7q4tRGQuml1MyzFCjqm9cHTigelCrZuI5K4Yump44AxAPkefM4YqreJMkzdtA++4s
8j1giQqtB9HIhHicLRLF+24ed/QOrVVVIZB0lx7xDTWWHWTb1oj3yRIecgC3RtU2e3hS4Y4L6Al1
AUfs+a0dEQI2wrG3s/7BFBOvde/EHSEccXssxEtheV8zGmc7a5e4GNmU7oByHihpLQBnHyC67MYL
kSrfe9fvDl5A9Vs3EfZLW5CAkLWfcy6zg+8MKPRG3NMLthajNM/EY1OeFbjTwoslTD6eYoWMaWJa
Xu5TPPp7GYbtxrAnQt4bqn1/tFCOH+OiecviHupM7cCrKuU+F9waEpSBkuWDp1+kUsV+GUZjL9EF
bSITsaRBjTc17mNvil9ylzWVHmdPP2kaku5+puxfD00TH9vwOZqQLba+C/1zTnAbWuWx4Roz+9lj
gD7XK2lTcs4J8QFD6q8WmkGurjzHwfywM/5UmPF7bKwbQl9oPiabCMF4UOSck+V1jiNjb0tWTqjz
pLL7yQYjoiaZbYVEd6siooOF9+ogA+YyYeBLIBzu8QD3X9zkK1qzxdoo/Xjnl361XUZ19DoyLOaI
AQTRt9EZMf1QjtgTxhlv3Bh854AsdoM3Q1hl3rrGl4Cf9mvulcc6YqcKmuLNFT+MgsQSy3DJEcmT
IxoHXJX1j6Aq7RPy/oPR4AWKiVefCm0EM5oGZNlAwHwuvUew72uEQJyFDWz+WKnM/pdaxfBqFucV
YNkA7MsyVlk7lpuqDG2w0TggkQDHtUAAkc9H37+SREqMGdpcXJvteiQ5lUvYGI/l3JEOYRXD3ZJ+
W2oa9pnTuWc8bIWHRXFQXx04ZBh8+naDth5yfyZR66flN8JK3qcZowFzpR6rZjHUPfSqkBYnNjcn
fDB9PNhzmeUEzURfmsocj4Hs2WWkdYwKuXdp865FR1pD7iz5wcjniMQXeRg5/K7DeCkeDSAiHBcE
WdR2tC38qj3K2es3Eqd1OJ1bi1vSmQhJaGT6NE9wfNrXphj0MZo3DzvOgEiBGIpwmlAhKVwojJid
tICQpNbZgnyjxLS7QnH3ogr2osUeoz3DXvJSShaNMUNgNZTbYnQIG27xYqYm+L+WUX19CIf5Uvfk
nsAd2ntL/jkwhbuuVb/Jha/rl/IHJhMDeH1Dh0GqYFOyqcTt/DBn9JS9tqNpk86YMSKkHrj7EssR
15g05tRY3HOGGod1+j4BtrFzHfXaAKclhty7N9Ld0NJGMFrzIUmZ9Xaw7LZOxT3Rlri2POFdDVR2
oavIFKxsAuLq6VTN0caLIUZY5r1fus/cOW8mFNATGH00LZk83eAgt4eMQiJrMSP69rXGNIJ2Sm1c
OVI+DC7zf1mBWcD1QBRzdSw0CemGQ3Kk/bVgS9+YQXCZwABv3YxFfcnyJ1nj0Qtk+HWQRbGtGVtP
sevsMWdNrHUCcFVSuC/mgI5ARvMXExTfdoR4bgQS0FptFijYg/K9TtL+hKuhPw2Z4VBlFsXVpEUG
LT8lLw55SIIHUwWIZ/xK7aLwl2huaTZanEqT0OKQOgYBujt6fobxjTUf15mhHuJucHexYun3yCQm
eCOURJQK9ixMNqtGBfj2adqsOXj2NnKP1G2fyiTbRPj7jzTpbzm9pl6/0xGLbKM5SjYZ2TsAaNcb
KWkEfISdYmC6FCW+sxkdqurMuXqpG28Mz3fYJGDHmzIiTonXvKHGCuL8gPNrFhJt0YeEAByfCKnD
DWdP/OOLk1remvX/gphxOvmOPeynNqUpJt3dOMmHG3YG0BwW27lj3gqY+1Cpet3pZDtB7sAOptC1
bLvl6CTPMw6mJk02zAWr9e3H8UI8Llkij35YoNggmHhlKWzHU0QPEJZESa7OCf94gvQCv0wR2vmO
tK2X9Bb7N1NJ7/oJgkOYucQD2iPrHnQ2DXmJdWAB5vdsa6XWd+UayG8KTx5JHlkjLyEYR1kRNgTE
Ph38tI2Z4DIiEouACs2NuyHjiuiraGl7LBTLrSjiDTeJ6QTXogPeP6KfdegS7rp4NUjQQmObQ4Ce
+2LF6bs7pBbBEQNY3a4BBxK35qlFPbFhfjJgVImXUwXdb+uD1SuSpt0veXn6CTCjjuqA30Nl/6qG
5yINvo8J64U0K6z7lrGv7PwUKufThBU8U9lLogx7PdQAgPvWQfifeu9hQmDA4iLywfLo8DZEapOM
ZFFg0j1acf66hL3FDy7WcRG+UQfKXWiT7kEKOJHF5i4nph5wjxbtnKI4GzHVyB/dlJ+tvnJOtflS
I9M/3iBtQNkfOlEZO+kRHJ8HdbPuq3mgGjX9dRki1+UyckUfb0uTGsysofqWU/ZkKJfo5WLY0r1W
hFiFzSnKq3ZN0Veva6LqjkV4bWZNMNUPY/yRA8OBQbMUO1uVr45jIWo2FyvEYwgnz2AwacQSRIty
270DzUOM0tn5ef2FioLUnILFBrRS12FZUrWJz6lYCImayk+KxXbnORtZz8M5SdTzMEIjqHp/OBsk
Hs5LgA+8JyM1N05t0r1TPbzCMMd15rXwGKd12KcItbOdOUqodR5u1Sys1aaXrjiRWblPFHjD1u2n
bemTRlAXuX0ysso/+tXnxPAmhsEJKll9U4uxeLKVXa7DKYRTpTmGYC3VyROQ3CZC5IFHVxYC4q9+
qrjcMeGtC9No1nGf3+VTx9LhGSHLClQKpmvc3UFaGpwI40NElxH6aBIcmjDeEE2Hb4Q2LbMbqG+P
4Cb79djxdL4Tv1QzFOku7eS5x1l2BOhJyZfi4/IY+IfSf419x1pLf2HB0xAxV529ckmZGK/LPOG1
exSPXT+nxzjy6QG24atKGG7eGHy3y3yWgGtYeLJt6H3BP/RVZmQcDHN9l9rW2XOcfus0yznHgOeO
roW3DT0ZIFf31JiU1L47waQb7xT0GHDQXwtQMpqfBZ8u+AH43zjdHkwTng46c+dpLBauUX12FYCt
fz7kdf86EDuNQt/99VvKw5TpyKHe3h4iD4NQmcf9HVKhW5G+XRzriY20PVk6WNPJMPYZnXpH1kkv
PUm89WRM9CthTm8Ajw8/1XzE5wHHyryKaX1GkCbSOpmraZ0bath1nxMWI4BZpjglqnB/fpWN3jrO
FKs1+xDyEpc5ZVxiKioN7WuapEGCz9gThCW23dhwrBTqMQQTsDc95R8W5UETIQpv0H/374fb9/KU
UXBsTPU21P+JqgqQSml6LS00pNPMAMZJnmwBWi0uo/lD0FxZz33gntIqYwOtvPBeGXG8l57JzqzJ
9x0qU9qyALpFgwobMOrbaME5ZsKAehiK1hpb/ff6UEfOl7qnV1BkgUTt0YCp80HH3yhxN17c7SHS
u6QlqXZT1S2n24OZDsuh7O2N03oFy4Zmm+KWON0ejOVJOYZ3vG1r//623VGiaxZo4ZonUz8sPfEX
nQAhEPSIDBPxHpGcuLMiG406TLFVurD4LlyjmC2q47Jk47n0hgJzYpkiJp5yxVE934XlcIwNAzJK
uGMNMNldpMeVU4jH20NhmKCRqme389t1F1qfFL1YNs4IWl2Iqi9NzlVDMs5gd/W+ae3TRFG6b9N8
76PJvjDm8dfCikviNSxxZ6Z+u8pT0o+c+MtUXmGpM5cDMlhW8Ub6VvIuht5ctbnbnnEjPkkgBM81
FvjQDNa1xFHPmMh9jELcdIXMf+lA5Uahlj7W/bRWYqk23pTOWy/LKjyAILN66ZxdP0abKzgY0AmP
z439dTELgP0hbjOQlhhFVlWdOp/bOrXRseIvnJykwmYGLqMEmjem7bjuocgdXeF+7/r8RZpFeHBR
re8mCBBy5HgWyWrCvZUcl7J8JzTT+gCdeqIp8HlGuHxtci/euGkJmRb3AJIfwDJ+PN3XifrFDEFg
J3qQVGFKoVeYIkqpwqPb2f6FqRJsmGKeVkUwhndJ/c0i8+1cP0x5Ia6cQOxNUxUjZOBwA5443lTz
QnKQzck3rq0CrgNgqzimnpi9EhvJ6Pd7TrebRpWKrN6mIU5viu5ikV7dEc2TzL7aYlp1JhKNdHJe
sEW9B5/h7Yb37Irxpulc60XiQy660D5ONc12rMHzXQcje7eQ07b35za8kxUBYKkGujS4t8OYPKlB
TkydXFjVdYYWzvnREMF39Fz07AvlCAcQ5LV5G71UC5yP2KTASH0xXRR2l63TecNGBuO3nAjmB7ds
P0tS2dZSQ/5u8U7YUP0NXUvqQL0JGxqpOycZ+YZmu8MvYIEo0swGvfyjBVhOQcNEGJr/y+1b1ELz
6VHBq6GvxcON/ZeOjlrl9gKt7ZbVrZu6nX4wyGUMiYnPAmbEDpTudWVxAeaWWe2gVH7K9MrdDOFI
foXEVEy6xI0bO9vNI6f68ee37FvAc217n7qJieaNZ3h7QH0FddJTu6oDYpDoHUdJnB7EVt3+3mGn
P7Ucz8gjkNQKBbGSa89uB6YbGtV4g0XeHuyp3cwRl69pDu2q9ySubJcOwulW9EQtv/Ttq9xK811W
Wq+3k07FscYvJBCxCVbQxIXiWdYvlgrkHo81SmkvPBheHZ7tWEc7DTQMQ9oqkQUAB+lReqhjPrxh
yj2q3LA/8OvRFMGrip0VAYNk/TAekaYBUIk6EpHoF4Cc8r4PwOXOswjOQQDhtYyWmtQDoiGrq4yZ
a1pIxHj2HutARj6pk3J4oXuc2AUZZRFKt7pSD+BfWI2UwHqs3MfYjqPtEHmkdcxjdOFqrTf5XLFE
VvZGbo0s2TbBIh9QtSOMHvaVo84xRKN1QOQH7aNxE9Z6qYkfe8d/TAcQEZirNrmy7SOZSdcsTn/Q
1Mr2fN7ZNO1qaTbbfElQ6NXDpywF1SgUvqZAOwlcegYNH8GqQdmDBr+0t0FrAfVO0d873/u5hASX
ZHC4YsZsdvSAs3+fhRmdnjbCBBGSWE1zkeVx2E2KLdpvJxSfe5oaDhIqyFR0F4etAxVjdcNnIk5m
LQ+wytYJb7a/KCAebRaSN4fZy3FXYgzuMhyMm37xv5VZeOzC/K5AT8pIg18/XD67o3+C/qfsKXvA
SE+PjsiCDQZ9xSxzU9Pk3fDKFDeZx7/u9Rq2IOaZrWzv98vzZJEvRvFKaAp8qXXrMBNVTn1nZ6CE
fCO1HqoZxIdtcIEGyZ3Dm+NZQBiVZ4/oMai0slBdPHqluZF+n0x6umOo7ibmAWunKb4mow6GLCJs
+Hm+WToIVq1xnp3AWanOeKbR/7xVEfOX2nobWtq+uowtx3eT0zW8RBOtzZK8xVRF17bm125xNa1E
V9BwphxM8viZg0AKgB0vAF1xSbpqDX8vYseDTbku6+IFavnFpyYe2k5eJv1BA8xVdz4IVIw1K+HZ
H74Klp3fvZZhjj2r8D8x+nl1RWttZS/E3u/yC2ptqKNelFH41fcqDnAWjZADsXOAKIn8Yyst+1BG
1iVP2c1KI4vWvbkLmulznyb+0YASFAT5zvLmcFOzZrGrNXcKJ/o09+Mhc6aOZr5F4imp8dJIoRm7
3tW2GQgkQxhtTfx0cMQvHq24tjUZmxR1A1UYjAac66cswhcItHixAYgDG9iZ0Qg11hPlZsbf7aFq
3hooDtcmyZIiZtRThBixbee7EXa/OLa8t8sKYqJR5RTGX3DMyz6OgEMNK7qGwNApD1Y0TmhgEfUb
6BhSXvvOKiC4acCBX4wAVZpF8WaB6YNtGBjNV7cRP6aPkinhKo/LC8Bw966I5ecy/eCkKmneddm2
y7i6u5yBvM2RrX6cE0dHT9K1EsZuKtr6pRVcIP7yrFwz4LyElAdhzrlPvlZ9x502ehGAy7fUGkfa
A86ua2eMSFncbPrcO8Fm3Zh1BdR8pCWgWVxsXQ58atosjeJXKVJG12/M1omzyJxPorO/JQ4zaIUh
FDlE9VqCbQZdjmMV7sy56RsQFzqgN6ObWM7Wy0I7HG4L4BRFDoJ4iZKwOUT+cIfCCB8FGYZhCgPB
Gyh+ipDA4nSWLBTle2yRbVu7Hh0pKP8Ok5O1pa4+jZGRqqftnHEH6KFCC/MpE4yHkvqwlLi/At+4
mmbUPUthf67m8EuZwYbihwv3HUt6K717O0p+xKlI1/MYO6sAcA0HtJSZUcluJKmg0riFGhVgrfVh
laN4lKc2Z6awtQlR60f6xuGcWlsPyilwIax8oxXGKzY2mAqJ8a012r0bwbW0WtQrCRQff7LENmig
jviEf7vGBzf7RjZAKEQ5ebQVCKuKpbH27QenOA8Wd5pKPynOZysPquK+MhlWtDHiW9CJe87MxyWo
7+LSRS046QZeVm0Qgt1lBKXvx3xHTYNwO9g2eUM2riNbnuaCiRl7nZU9q9r5YTdYdhiZcO2MX0Yf
UGokw/5YqPwiXzRPsx+xCWIXKpXH2xDyFIOs1SUyxhXw7K+mDpwzku4zQwQXmrX9kNIhPKaVgfcN
lRnqSLAqggok7x4mCbONDb5YZ0Xl7xC6uklFmKJtAKuCKCG9deeXznYqHSaDqtoNefjRRRXvzFJ7
lzhd/oe981puXcm27BehImETeKWnKIny2tILQm7DeyTc1/dInqradU9U9I1+7xcGSdGKQJq15pzj
OOgTqqNGFBotlIR2hcxEZ5WQS5AxT3Qepd6S+ZJAoQiV1sQedFbYRzMht75HVFYZQtjw6DnUJU4p
+U5186upCHh0kno1jUdpBuIJLzDtIPx9tl4kRvZXMvcn6LGaSNhsFoyZ5J2bBCxHW/9b7s2yQHBS
SqmBvJSMNIEZ5GgsxDm30g86bM0u6fuZfD/GMsdIH9uKdFRXZoQocoiJiYZdySlNNsVcbvOaQJOs
RP7uddOTI6uromjTnd9ME2h7OpAxIYhF1xP3QmjGsZM+aW8zilV/vdA3uopaucslMT6ACK9CwXK9
mYoDq99f8Ow5NC0yP5rBvElocI55+eF8IXa3b616eDMU6dQtYYZHl6D7ZZTeFkmCt4rLrtq6E8Zc
hUmMMUauGyFxaU3DCXYtjRXGjD0gQQL6FrX1i+CzokQlF1rBJNZT7fHJ2hS4z3TpsBqcKvf3/eDE
+1Cvcf9cSE05TXWO/N/u+3PTAE+MXC0iyqcp8Q8kGptagtNFUa2vJhfKJlWEZk0Lp8ZmoAl4zGzV
la0z0//j8W1o0f8u8uf68vTLY/7j6l8vp1+z0sUEz+L0uLDBfFudzcVc6OLpN9QXl+f+ufnXh/jz
fv/x0n97+F/vN6NZgooAKpBswBFtLR/0AlKL9IuPbkr+zOWtTS82D8WC+g/nw7NY7GQvI1HunKj/
oig2HxRapj3xBdWhZHW9JfLly5uzwzC8Jg2QjMIm/nCOq1spIXU05Vu6jPN7TNRrGUt57VvKPRgW
QS1slmi7XKh3f796QdI1PhucXqn3UG9VWD/98yJF584qQN9GdRCYBE1xNbYCIJuXqx2puVeFS713
cI74Mv/+98vrSfAT/3yV/ILf+/fre1b6r1e6PDNwwKUQIM7KmTn4r7v0g/98rL9e68/t//aY/3af
Y8APkN2+0QV0t5ubq1HjEqVDyOnlJvnYLeiYf/31cu1y3+Wvl5uXi8sL/Ln53577316qQCLNuo3f
otXNERpt1JU0c5ZvSw1Q3/6vd9rgHf7z75V+UvLnSZfbl2d6Dbsf5R9xkowoSTmk6VdzNazk/M+r
lz9dLtyEYCiIBn+e/ucj/LnPFkjbLtKq/69C+19VaMSs/N9VaNNH9z8VaJdn/IvlZv+DxZ7vC3Yz
FtpR7Rz8pwINhdk/PNuypPDxvoBFR1b6L5ab9w8nIHUTuQbJR/9DgWa5//C1lM132MjgCBLe/4sC
jbrS37wXCOJdB/WNtJC6ebZzUaj9h7lU4BMfmopp1Unb4eB1w2MzdBE2eJY5ZG/ceIFNEFpYPxSk
f62CZb4uQasmmIaHmYdYOcZwwtpJsicxyqf75hYfbYcwxBDyoNETxMA/BY5JJyaI72luPo69ed1W
ZCzGi0twFcLScnGeM8Mj5EhY3bVrtx+lUDRBEYLNzWZKrLNnshBIIFqkdFBUHR5aVitSda9LmbH9
jMvrrCaXIWxc6p7drdtiX65KQuhVMCEVaWycXSjYy27Zjz4R7lilLUWUQrQAjTa+0iCIdqTlytXY
ylWB5MCSpkXmHPmOuVlsF3mEmIU8NjHrLcGoe2WqF51otZiQYu2g3MMSfeoCdpOjdKg1pDj+GowV
VPTI0Inmda2KnR92741PZE7rXCuQEcjY4qMn+X+s7VHidkfqR4If28WmOFWjwQewIgQOQ2TdFMUs
TjKleqlvORPMs8s1s/Vs7PLixpeOebuwX6YGmgR78CE238LproVr0rg3bA/lD4A3+jHGuSRn9i60
l+iugjdWVuNyvaByZpFKRY82triLFhfAD8PfXzdVFTZ38FsykZDvZ80xkXuJ8yQHKrWVhGBG6yq+
GarwNQpL4yzIctupiI2CNPzwfLlo/dk411b1ONifRTCRWLfI3lr5uUfEZFSpExGX+9opuE+0zdYI
+ZXTxCCe3S7gzi9ZV200eo11vMX+pi4llQgO7zX54P41gbjyup3dFfmS9ckdJnkdjFXLcBnWGxBt
8d3UyuQ2IcG7IJnfx5mg1LoV1rTPx/Iu8IRBsM2sHvFUxfs5AuOhpNs/lq3r3NPBHwLaKmb7LIyK
C/Ee2Uv4eLlhuSxcx2ogso3olzH1nofCX9Flot1PiPbJFpTTMq9Lfy21qBHkYQZOO/vXVHXzU2j3
LwPU2M90LBroZY5zP3iheYWDdtqy/xnRawpFIQJHvxEZP41ncABP9e3QmA7+FeL3hIioCpbKfbI8
G1Ni2t96YkwQP1iPk1HN335DiMlIlwE2EWUew4vfqpFTPA9QIdDGBRnnPcRjlr4T2mewgar8xzll
OY/8Lt51Iy44vxwIZUj76NDwO98vYQkaL/Pdd3+JjjWt0U/q9sROTOdg6sfnTlbLIdYSS7+zu1/Z
gr8z9KwzBSUsoSPpZ5PhhpuATd9LlvkOkpaKTZnWKRWZ7W8HNxLs6/hrMFp7UznZOsUeechqNb/K
znydM6O66xyqQFPbZUc/dMF2d93wXXwYcO8fsqWz0Rg1p7wYgttuQpUVmV6wz6fEv6YAkqyp4tdP
saf2bspb551pbCnZDE9+2HZX3mA9B5aDbyuPPgojaVZt5Cx3lSnmmziLewwMaDV9TrYTGzjgy8Rl
M1AE02NljNNjaVkH5Qb5Gq4gwkx9P2EW8JPgsm4vj5BdG4C7xz6APGM9AO25z1o53btOP2LATa7+
3MVvme0JuwWz6NHRmMr6VdQ2cjC/MraXmzNiRWrn2lZR0JUYh/zVNbMzmTvdPeq57Hmu5pWXje8e
5aObEVHZU1fmt0nZRefLrSkaCZWJ8+hAvZkG5uQ/MQKxRi3m6Jrat3hFAbbxW9d9IgFL3bVu8OIi
CpWoVB8q08rv+6rcl2OHuAhI8lak+KmcdiIDiEoOMTRsnCKL7gwEieQUWk8OgHHW8z7YSRm6j7VD
quech80PlQFF1+J6aLDpekYdrJcc/1XJBuXM78c+cBhiGgNkAIigeokco3s0SrPA9SfYj4VJvSOp
l3B/zz5HCCq/fd88+7kwviYKVmQmyGiG6wC5AG84+0V9c1MNMaA+1VjHtnPkr1zXFmMze3UwsrF9
QkHG9sX/NQYLQDkOLxLZaxv1cVT9Ulum/PaXWNCp5QmSIrPuf5OYTkXMM8/1WAwvEE2MnUjM4tgO
oUuMf0fwf2SE9yVExlXQ0acPewnrcmicu3buSlyXnMJNCQxTkZC6GVQbHjwnrl9kxY9SyD45TUl5
G1Z1cB4X5HNxJKMrPnL6LN2chXg+/7JCbZNwouSxEJW694eCoBoRPzajw1gd4hd2K0poVtpfZ40/
3DlZjULTT9Vr6xoUSqoSZY5KnqeOBHNHlt2xbpLk2YIzSHAj3+jyV3o2MjNYERTLMYoEFjj6w8ud
66l7M1rU6a/79M1ySCuSh8RLiEbsxtcXl2tjyefBVhVv+ykbTpO02MzqaxAQkfAuNUXdOJy2dsTs
O5UMT6LtvI1P3iz1equmFEYBtgiK5i43xwOsh9+mEOY+GFS9zh27Wg1RxTTo5aSahPQ10S2uFv4J
HD/+wUbusebAtyEnvtmeOR6zJDrEuaD6UiW72UiZ2Ee02VYrw+s6ZMtb9umtRbGuvSuQpdwbjLLa
PWnuDO/HXFgQOUwK+0IsgEitrjkNWZ2vvUQ8jmGSrs00NA+LHdKL9ttgV2X10babtygo9mY0EEo/
ZOMBKOQng/BC4qwRnKPZoWRUqdcGX+jN4JD/j+0JbIxaS5f5QWV0Ruv5MRlyrFqgcYm67HlbZMfS
cejIyy85p08LUf7BTA/SiKnJtNM9CW4RV5rfYcI2Q7ViQ6+/p5pn3lEWpaNuDd/2NB/BD2owoZns
eoN8uspJm4NPP21N3fnXgthWpGhXW5FbO+lNDQ5Hgs3iON3UQf0VQQpacba+GD24VM4a8gwR5gOs
DJLgxW6sL7Mwbnopbg0RTmvlvPl1vCdV4V5VDXqPfPyRCo8ovRgSzxLvOVLdSwYDrcOYsG8Uobj1
/JPVHZWc3AAsML26Yf01VN4A7iI6sdSQBLBuxCw2JM+vxji+jxaSg92dGAWhr0P4XgUGDqpvlXgc
zL0i96fu9pEKqUG35r63CH8mRB/ciNuthyTSkth0Re/8vqb/0eRfKAJ/LQ6qu3zAaEucMvIkAnHz
q2YkfHVxzdeqF4/IPh7Q3Ae7AkSDhKJBmtM4v4Szva0t9s0RJlDLuIqG/hwu9PwIFORoIlIf2O9w
N3X+Gl3rzMFqPAy28ZGNHYBAcSTpFA23d5gluCRG4pVvTU+IkRC7GnWHD42UjVgRg4yKmew0Ujny
Bx1aYyVLsUHIE2/wtm04+5Ep+1QpRriwvsUp2abHxnK7lZ0KNHwFZ7btoS6xoY00zxX2kT5grrdp
mDfnRnfp2ri7Zv2U7RnVJJLC1UQalVWOIKGdsdsQHhmHyJQDETYIoeWZaFQK8fa6lGV4shqu6WV3
IhhgioiUq7C8zYPhTRbNiWTer7IX9b4z5ifB+bjp25H4eGkfCmu5HmtygdyGEzHAj8tGTAutMGnO
CE3tFCpSj1l+RWbjvo3V45wVp0IQBF36AsaOTtMhEH/HoQ4V0vfizRKJF1HZt5QrqakFdrJt3PRt
aWxJw4zvDVB6HSRIVwOLwlo3vHSF/dbp1zFN9w1N862t6BThJieWPv5pHM4R22i+hjqhXqvQTXrP
sgjepW9+pv43M8Ad3XM+ap24KxqYZef/9ov5k4bPtdV3gAzLogWKpO6yjuw1on82iTF/DLZPrrXz
M3jjz5w0106NWQoZb1EV19Aujm7HTw6G8it2E5IzqSMTVP9hVl51LeOZ6Qvht2AuGgAxeynHMvPA
3nenQxXHNyyYf9El1RXlh87zbv06uAfMeVdV9MXnYnoTvrqpmu7KaYwTSyPk5238HZu0ufUBSP4G
WsKq2w0qJRe59s5t5p3Ugn7GJROcKhvYl8rv7sISDdzYlhwkCx57m0bdaIx3hpne4f98d0VCvAeu
BwN8RzUtVKM7dR3hNG0GO952JKqhs0+hTA8DyfY0H5EpkM7cFsU58hRDVkxJGwaMoeIIF2FMferd
yVCSYb75Uf7YrdqsOXVIfIt0C86XDLQh8cFaeNnBHpMzNKN+75nDnQ+Npcrb95DCfGVIvD2DCR6k
IwdgSm5UM0x4aExz7yUgQJwGtnHj4laoyDLxyBGg6QBF2nBv2e9TJgQn1Srgt46n0Yw+/4NgmWJc
6eRbBV18J1tSUioih+eOGHTyjQlT3oXEt35FD+mjr+xHLyiTp6yyX8OQqR25PSBWAsgGl1hoVlnd
0Q04pMpAofcnT8Zp+lcMt/n1SKY7gtg520HOIN2uYStHy3e8oWEpHoz8KcESs7Lc2tnkdox1Yjiz
83M20cxoEg3TvGmC5MqZ44AOoR+uSZN398aE1B3P5kvcJ5So/fIssxnNdICCXYTylPGrnQy+KZ3N
42wP0bYW+dkw4OM1rn8eR79DXaGTcwIQHU5L41HQlPEZ+te2Mb17rVRH9olHN47D7eL7xaF1s7ck
rayrtmAXX3bim3gfFHC5QX8hqCAF2DSVrGLe5Wbf/Oowuvatv53Z+D/SMtY2Mu/DsuGVRBVj37tr
oIz3Y2c59D77Zo8ff9XYqCKrRN7HM7SrkPDvpvUfoAGzmWjtF2F5TJdtbq2M1ltFvX/u3PJ+Dhng
ZS5uOkXmf5mGPsXV08j0SkG+RyzisEGvZ4LIw5kuRZCQG0t+Zp7TfHHHm7EUv4noI4WzT/D0A5jf
mo3DxjrC2a5Qa7Qekg5MCgjW/ty+3GkH3mtmLXJ7uX/UgEiv01DLvz3ucjOFI8NujNBS/XpE9/BF
KUb87aGXPwpgAYAAxfXlJS93jZA+pwb4zUKheR1qWrxArbNC58+wPO472z1CcrtNZwpJ5fgTFyxm
+1n8ouBxkxBUKRAnGv2x6vqzQyyTT9mH3glSJkXAIfamrF5+ZDr/NDYWEYWQvgvsoz2OP0sWMhJU
sU5eOxXxugn6CYEWawWsDUAxHOsHTBB7ynjT1uZNNSeIKL+XhVZXnjMLDK553dTexknQSNCiFWvZ
oz3vfJJoiwq5XqYvhhmp3uXakoc+aaENdAAl1UGNYnP54+Ui7vtit4zuc5NNxnawkg+0ZN6V6PPD
MDqooqBh5RN6nsnqg1VaEWYnIPFs6FV1V42lJqZrH+ry5XbNHv+qVgcCce4r1xRo3xDe0fMZYTGT
gxnEscYzl1qWAa3ZKl5zZ4l3i8R12eDpoXeQvi9+3K8GO7JOYrBxbekL69/XPOp/LKUiTuKpyE7+
gLOMpgfw8fQxLyird/atId1vy6MGJx57K3rJx+jUZcWmT8wbfBVfCEieJSo1KCyuNd0W3mbMiuvR
FlvLQGJsoglLlxvbHCvSnazryGi2JPSvLCU2STXsk6lhP7PJYzY9HBtsUrCdWKewopGkLUOFw1Zf
JvcX+fastr0nt31gvDdmxMwgy9tkCr5JUjkmpGTqJYLrspxtQ1yJ+b0y3ZMstbLqfooUGp2GLGT6
wwlFD2G8E9C4ofbHEh8xOVK9RsXv5iJu7IZWFkiPgRod+gXR9hQbxJ1fBs0mfigzKzzYarwN8JwS
KcxCKt8t8CiHne9B28mM+hqzF8HIKKJUYzLvW2crTM9ZNMEtSRUZwCWGcTbU9GgzvqbkCC6b/KlS
FC4rcIbsovz8aZ5pWSMafDWNYR8aKfuL6Sqwzo5sQZ/n/Wfo039q09AliiIHW3i0RY8/xK5/Z/W8
DhBj+0QknaxeXbkeFQG/ZPMzBdVtzcC/mli1oBE9wg2Gb1QP9bFzi+3k16h11XVThM+AjcSGzCKU
TxI8U32endLft87bHIaPRg48kqnpqkrvlItSte9quY7d2GXdaKIi7fdFiQsRE8turIrXUBE9TJ7a
Ok9iKqxx8lQ7e1VILaliF8CCg0MfJGndEnwBgMMPQJO0HhqAzpmfEYozjgwtTo3mLabs4C/bkB3T
qmi7L2AXVz3+GJRA6VdaFT4+SlasGdgza7who/ldM86u7I6DswT25Iz1gfSFeF3UGJmJ5PieZ1vd
Jg6rR5t+c8Y0lvvBa0q60ipU6iklAE16aqFGNNKuTdZpn/+MXvdqOsjJCcroUQkjkcpo+VqSkSEc
8eQ85lYL0E4AH3Gmee0K6AkSF50TV7BQlLVqlXsSyT4nnL8gsBC5MRHj8/0Q1cbR7H+R6nEw+ldF
tL9NxP+omiMU0Ie0hJUlpHk7ouxY502iLQHu7xZQgAEwgJykcwWxihX6TR52RKAQdUMN5RZt108D
ciBK72wABGgnakQrRcFq0sPg6DGiuW6P2CS+DoYwelN19WV6UKhBG8A+OYfRi8+JaF/AB2AualAI
JiL8TcRSxDO7xwZYggM0wZ3Kx8gqNl2O2SzPTgtKw66VGDXaowN0IdP0BaE5DJWNJh3K0lvsBAgA
F+czTL1ihY1hIY+ueoJb9lgAdogZKKyl+V0jCEI9ck944DO5i9eTJkJU5SepWZ8hg4IJMMIHHNGr
+moGJDGn9bsCLME4tek0aaKuqP0PZlXs0F6vJRHeWKlX1lurGRXBsjx1vvmIftkBYcHZ9Yxf7l6z
VWrNuOi0P3jU3AtJ1cyfpkMwPyvNxYhmet16qRrW5e/e6PGCI0SwgWm0TAEKuIajKRuonVcm2I0K
/MasORzpEt0w9e2ott3nSGoM98tiCquxCHIEv9nmrWL15s0l4d8jcZrRPQrvB89hUbZQKVaUPYCC
eGN2h2+F3O3EOE898ewuAsbAuUlMHJaJLR8bTRhp56MLe5OKr0912nwbRfAQgySJ/MTaStaGQtNK
xgbTotQEkyonmhtnF/UQzTfJIXKy4Fmq6V7/i1VRPwU5Af0eI0LmxTtLg1I0MWXW7BQEHeuYLrZJ
TbkrN/1MxHaXBs/WZN6MHjfApG1bzWPxNJnFBdHiJ1+DJrY4mt3iusavPMnfbKAubK0AXS7ZSxth
4Bqfod2ZPC05X06kPufQr3+z+HguEvyi5JNvUk2Qafy7RhNlxjmg2m5Y1lqCm6F2ZkDlnF7JCoCq
p5k0BnAaKlJMk/DtLJN9kZdd0x7jteD02RwxzOgQPzTrJlbiMwR+Y2bxXTKan1huGOSD5i4y4eRY
6MlmTc4BdJKsW2A6vt5u4/ZB0hiZ114tKAhmwS2//hGjHTAPTeUxJnzJkUPZKOMLRj4hhMwda09C
8wndZxe2yuRC+ZHmc6ipP8P4mzXui8ofXXxiu2T2N+HokZqkf6fQhsJD24l5JfGNDfiziHXkfBVq
0hCbvt/u6AkkYj6JwvNDVPP+ueYTof9iQrWsz0Kzi7rxKtUsI1ep5zGfkMxBOVo076jHEoM37kQq
H/H5HhvtAGlmgYuHkivr0o7ik/CJgYGjBNQHBW6Fk8OidVhGKRU6820xPxDivMy0YFZFhqI00CNk
071hC/nwbGC3/hhvvWIwr/2cdWjuFyApWz7epIlPLuinSTOgBk2DsiyC7jC9zMw/yF8koHgENJ6C
kkbqOSF2mitFgTui0oZ5vu7RHieIbqXmUCEg0qVX2FR97KO6kRrvED+3inzoDpBVC9BqEfPeHvsv
1fhAhJ1l5pyLzjIP7jtgWA5QrL6ZXms7uB0iehk52Cwqtq4oSceJq/KALQ/QUZwwzzKhJUC3EuBb
yQKFi23e74XcHfKx2LNqUtesmV29ZCIYwXhRXw+OYfJJ2V5yCkH6cvp1aVtvna6mMG18TyDBnELy
w8VZRtIRceKmfFh5HepCHHcvsaO2Vc8HGGIhVyQpUEMK1NYsqujawFWKtB2SpKaTWQOcsgZgWYO/
dNebwRfLm+eIWGtWQgawp2VgTTL/JqbgqwB/1ieStWuQWIAy0aCF4Y7wqeoWl/6LGbB/Ut2ZhCZ+
3pOMqCfN1Xg2qtjeqEEnBCgiB9vsWV6IbBsWS0BXpWa1DcKiSouB6xoZLdsHzXQTNXS3RnPe6LDh
oO8+nMVr1tGgrmQ43JSaDedoSlwfT5TXAEP4/EruyD6dHtSV35GXAWJOZDWxG4x5mj1nEFaOpbL+
cCzaSeDpSFaniDX8+LUAgMG+yUytFTbJ52nM5l3SoBMegN25HvkOpOtvK3O+navup8SmtzPIb3Co
85v1i9nTl/Y0QW8EpVefJs3V8wdBrAHawvTsFRnoiNn/UZ1P/Z++nibzGYYeAQqHFjRgSU3vK5qi
hY1aeGjOND0xwtYE7M+b+I+30fBBQm+yCvttYGr3sQ3QhI79tuvkPRvapzgcP6zMl6sZqKBd+v2+
F/ZbW8h5H/YqWg8Tyfk59S0zUYiAJ8TnOM2YnMyzS6PQDUW9jn1GPtsgQr9OdsMUg87imMzopmwt
TUBkyV6TfxXQxGnhIya5f6iX7mpW7rQpBp0i4X2PjmAHI8kaUSTOERvibVIE/xsE098NLbP1WKZP
MmfbbFEJWLelwchOEZB3tugIbMhWSTYTcEdXUx4nzXsUZJMFmgBpgoLEXxQy9hBfO2pOpKeJkQp0
pJLc5QKT9BVUSR/mO52XDYUx7p0eYAwuWxkjM4ghHgbdQevRoWT6xANoaKWmV9aaY0nJ/QHLSbiZ
NeOybqBdWj7cyxEAJqICFpPuawgY05kIMAgTqoS+iX1Dlm8VjIRAvaiU2K+YEK8Dzl3zZLeoEmWz
cyzF2vZJ1uiGBwaYq2LJSWm0dgltfQ/gIGcynSf7kErDXRmRI/CZDDZOXiaZ2mtn5h/zJ2Hzt47J
BowDd9dWKIQI1RiL/JjN83U8duOhyJd8mzvecQyY4tKyPbKWvq8UzZ50jG8Mm25Dkk/HJAvo0eXi
GOXQSxefZYjnOAhel/UUdOHeUCBBCcTclR1LBEfnyA+qYoLpkbCDJOWkM35VLYlwGu9a15sO2quI
kPYKECdruwUFi3vbuhp0tm+YLYxFFf6WuZ8/CfFYbiD24IyHMyuKB+JzCOk05E2oMthlhI7RNNpW
VZpdl2HyGKqRhQfhLJRnqdqRVruiVXtIQNymdCdXfase2MfulICCa6Z0agdNxgUZt1+Sq84q79yS
xkLNPntl+PnDOETBa9hfUcMBHmx8U53bLr23zwf04TPTjAOWN7SIW8EBAeoZZC/mR0bNQTFSF7Tj
HbSuNoBfQRBapYm/Swz71zSgABMDyvyS3rpkTDCFPtTSOw6yRHzfQ4WZNEc99VhvhgQGrHkWxTb5
hf6HjF3NIB41jdhkjvKqztpWVkjTgYrPSD8ykuZnaUTdSdXGuQFujE7w2Z+hHYeae2ykaxcMcs1X
OkQVZGS2JSeDfD/6B5RDkEYcs8ZaIzmCpwxYeQawbEtIyzR3VqLv7oo2o9VBKqiJL4jZocFUMfRw
GmFn8ksv2yWLH22/tNdNBNc514RnX7OeXcN+boLqYYihQCvNgx4G+zkBEL1oUrRD0/E4gBZatwG+
AGr+O9EVJJiQ8Jwbt6j7yj3H3Y2dGbeIClB+AKW2NJ161pxqwD2o/kBXNyCs/V8U9Il7fxmBW9ua
cj1Grre2AqYe8WOPA2azLn9BtHupBdFxUNgzSBioUQghb7gfNE07yPglF3ti5eoXxDx7Bu1Be3wd
LJ/2W2nvcL01iFuWQwqqe9DM7jiC3p1pjrddQfTOQXtr1/qu07RvC+w3iaJglzJ5ilIXERSUHTdU
b4lmhc811HABPtx1bwQwcaqD7EQ0X9yzSCxW/oodRbl22nhL58O5zQdcx2rNdOEdZFFg8ae5bGBj
AanRa5o50+0JIau5rrvh09PEc1ezz+3hF2N7TX8Sf1UH7D2VKXRnG2J6EaibYu+Hw2ZsYzJnCfqZ
NGEdTuU+IBWe1eF2BsEekkSxaWxyWehZYvqz6I0GmtlOMB5pYUhB24HCt+uhr2/CcL61S01fIeFi
qsmfyhSSUKQmB0d2vyMzpcyV/UYI72+0lNofPHvrNckVem90EeVOxs7nnIznwDUIRk23oebQ+8nw
3JOFmepo5nhMcf6OzzPfxhr69zn56N0eDC86lC0y/U3sSTS3ZZlvK8I+CRcgjSUr0ofeLrx9gf6H
uCgsnsGm5Fdju188Zs7Ur+oFN/tQyWjdV9m3FdPlEV71FIakNpvZm6L9Dq6MgShouo8ljQ+spIVc
JOrtgX53Vf2mUfWCSpihnPenaosHXb1Ic7rpZj/chTPlunFAjl5W5LQk+YdH+iwjp3UKLPEdeiUr
Wtb+rG/9J3Jg48EGp5aOd/PcwITpPRIX4gPCGrUNKeKuR4Ddez/rvjNzzNh8sgLOhWzuVeOcEukG
26LPdo00wqvctB77/jDQVaFRKFIm7fCVxlS7o1jBb9Pr/FQLLnGHGalg8nSoaACSIgHJl/220tOS
H0+M+0TKMI8jzk/3dQGJyGDGdCf2k7WHcL0quh9acRW7D4RXUUkTiTod2GXiYU37ypvobI80u6ho
OmsStzu8XNhDhrRz9u3Jkw2VDid4NOLcRXzRfSPtYhOFnWJleXO/n20bm51GnrkW8Q5kMAvTfFmE
8d3CVr7q6urYiiB78K/9J3OKy1MXYfqsUo96Z/To2T9ensJVSJf7SJEBRDBBOMXT7bSsOEXYcXWQ
uG3yeDCyLqTrYKQgev+m6omT8m2C9gg6FavG6wnG6KpX8hjEL7IcHlrb/azcjJBuMyQofxY7RrVB
PrgUWPc2ARwnpFENnRwWnCSEuzdewQCZOTBDUQNvhCTkI3J9rK6vWbdMZBUQfyLc5rPCS3FVQIFX
obrra1tD41hiVoqCT90a7bYFWQYzdR/3SCTnro62TeOsSiO/DWcjO5rDPJ9NmV7nESk9YdKKo7eI
M4UDatjpsm+rTdowGItYNdDqCCNKklFokzyTOt4RYqw6Fthjd10lafgdF7TYJjL7Uy/YGx485JD+
0kZYxlY107ihOLKf3PDWICBMh/1UnNzp7Tx7j2YV2rC7qmMwts5+iszHhF7UYRJlxNI0vKpcz9yX
RFEMNPavTD+4Mcgp2pBI82xSIXSdYdlloTB0FpB5Zdn+R4oleD23Tr7DsU7zEMdGZQ7sWkjGMx3V
c77jIUHflZ0CTdtZungDWeijyx1yMBhpSg/v29xSIQvjfo97rVubuYNmjZyElUtIwhEdiGAoec+R
VKyLsTR29N7bdZ3QBuLazBwm7rqmIHyG7P1FEfPrNubZxA09Fp+hcLOXPMzvk9z+dHNv29cFCUQ5
9pM2JEc92Kl4fMg5FFDUEpJsXHa/xiaUHqbz/tVoFCRUr9yFkryvvLLcfcO8LOr2m+wgFqYBdnmn
r89jbzFTDldjVRPqTAwC4xSt/TJ+HVOD0ddG2lcE4X7SO87vxO/LWydJ3uqKebmgXE3yFvECHeHA
HNQH23euBMqko92wth6riVjUrbRZPs3R8m6zGSbQau3VODZFRRcj6X+FVptsybR966w2XIeU8LB+
9D9jW+f7rCvjddD3oA0TinZNyQJZjXhTpdwVBsfrMiqIgwhJctHyYaG1riNS4Pj8KW0IeaoZbCTs
W6rD4lWwut9IPPciaqFA6jKxU+G3VVX/VCRBj3HOm6k5uVgAYjXjiOJ5aRZezW5JIFAXP5eWW6yt
iriy2rKHdbsY5U4g70fSGRNcbM8fbV/87rOpRigl76pWOHsvWNxdXvNwhCsvWcIScFzKFzXyf3Mg
AJD4V90OoqHGay0Tvt7xSQwkMEASN6GK29xDepSbrWlRHfHPT3xRJz4FxVRwlrvF1eUa9RTEmv/7
fRa7d3AB/37grF/hz8vULIXWXhP35clMy2Z9eeD/Ye88dmNnsi39KoUaNws0QddATdKnlPJeE0KW
ngySwaB5+v6oU7jn74O/cXHnPRGUKaVj0uzYe61v/fyPbDyEdj+36eMH4Kf/6xUjImRxky230ynh
Tz8P+Muvv5//11+AXOBcO/4/38WvN/nrFbnedfP2r/fEIso2foOH5NxrHfaP5cP8vPqvN/LzajaW
iPLw+4WlkVNC/Pxrk3tz+2v7/Xryn3t/P8vPb6Y/thwP7KTHUL/GnugJviGMqCpH+6gsCDJWkMqz
n98wsdW/fvt9H5HFRBX/vp0hsqKr9l//+fNbvJypf9/XwXnEIUQm43L/r2f4+euvB/9+rd+P++Np
XGAhsDpja2159NG3aU+QKgOxq99vpLENJhA/z/WXX2uCLEyiqnndnycnTXIJKXQf8nJgaa5zSBJB
D6XMaPiSlx/ZgqNJlh9/3Pf75s9vlfJPfl6Fuz/u/3n8z30/T/L75kwVytqHKIyfv/7+w+8X+33f
z78UNLLowC/v6o/n+rnvj6f5uRmqBgJW5ybrJaPo9/P9+rg/t3+equoJSlj/8TS//unvnvbnMfkc
noVdL/ceiGlgVJRlljA0qy9u+hFwWnf58cdNc1Rg0P7482CCXw12Wbh0XExgaT8P+v3jj/vMWkcQ
a4DX/X6FP17m92P/eKm/+z8rjHhPv58LfWFz1p7NP3f/PEDIgRngH0/6l7//8SI/N//8sxGW8jBl
/fZvN8Hfva+/fZqff/z9Xn/+5+e+BAXZdvDhF6RYkdH5IiO0GKGtqkEx+sDC3arrWA3p7tfpYnAe
DRfGGHAYWz78nA3qhXSWZHV9FCQSwixbug8lVuHcoKXIks1zjOUiBnzBsohXjOs909/2fEKGdO4u
v9GtawVLbE9utQWlnc98aee0zsygvDej1jyESbbPR/Ih+5SWo4Hv0q8qxogd6r/ei3cy0ledVV+4
8FsYJ1Izd+V0PUn9KfAh5wl6AidTrD2Yw9IDBKFeTBMAvwZFmm1G+9IyP8NivLdkmO+SBlFEOdaI
i1p3BY443dolVRJxHWXdJESymzXuGZlAnm/Li3iZw9ROxxSkvCwttAAMsV0SnCoEAZTCTNElPlxF
0EfTH0dz8oGQzuYNCdQ20UK8M4/l6ug/UZqwtFG5hYSdQscOcE+nMHkJcF8ZumSpzzbd1KxVWOld
EdnowUqejG2EXY9yECko3hdzmB8cURwrKS9Q6WJ47sRLMzRndT0BGOh1unW5tlOhnJKYiRRU4XjD
ir3eEIg1Jf2JrgRrjIw2oGECQIwzC38/U4BIiXQ3NGw7VzkkmCXJfcwMcZY2/vso6DaShXkXTFe5
Hr87nw0T6PCFmTrjUR2eYmhD67TgeRaGiyWhMTI7O9naTBA9Zaxb2uSp0d9ZRAFpmlQE4+wGe/KD
fUOqg7IZfxttAMjZY0sL2umyG8SW2viRWnLcdY1ZrwvVffrpdRkvplG0tit6QVW+dwxyn20DMyxU
BirzYl77Uf7a6TDZMr4vD5JIRYQICSkiMzExQhU7EiJowgo+eIyuERjhzbg490F+mKdxRvMZYwU4
Myu+aPK/EtzPzCAx08eBydiAY0nZrOwT41tF5bxpx4tlD7IzT10UyfzFCJsyuWM80AhCQ/3osrb7
j6a0Cc3k8FsjA9QEBCOVSxJfroWZCdZT/okxxbBp8YaIrhs3IDx3jsiN/Zyb6J3VxFCkZLaI8uUp
SnPE/B5WUqLFUA8Sex/wWh5Ksg1h23rdj3rC+uiiozN2ZdxFN5MFULIJ3mVRCSjQ8dukjZ0K4EsN
FnWZ5VzQT0jOkworV5h8YmiGFwJyaGuN83PYTHj1SfkwvvwQ2JudOunRscwSvoF5M6sIN/xUAK/V
95MF5gBCdh9QfdcERu9yDSPHyD/yxup3c0NhTONR7oyAHG0OaDcrI1xSVb8RuqIXYtSnmUN6PaiB
prhlXcUj3YmS6WtvvrmNoOzBcA4x/K7LmwfE9MU6pFPphfLFUpqgIlGuAzJ/CqUfazOCMt2RytZG
UNdQwbPesEZzFcZ1hHyKcUfmJwdXGCZ1sgXKUpBYTlMU21pRsEbqysbcVJk8Iz8x3poAbi0HwWVR
TE9wdd6iuCFTKa0/s/l5tqEY+qhDzTRhdm8/BE3ygBG+Oq9SBRj8HDq46enwTY19sKFdBf0DGGtN
Qe5F9ndVoKc2vZdsINNknJ+ABJygXsbr0oKdbKK/U7PItguFQcnuFKEPoTU17fMk8VbpXCWH6d0j
uCMq7nPCRsndTTYmedIiMzZDj2fQo5OISYJzt2AQ1sA9Iv2EBms7bGL2iXVb96jjsjfNRlq1EiEM
NoujHLFgYdNq1oo1YmJSs/v4fbr63JE7cnMi8mJntR0iCDjLCNkby41DrA6WNToORfE8gA3cWGGx
KONpR3Rd+SRdy1m7atoUgDk3wB/njdeaNGRIeoDgOG5BMDx6mX2jx6U5/aQ9pr7kvWClRBCR2p+1
kX+Wqf3RNdi+abiue9ONAaeXOGZ6yjWi8kBBIKQJ4P2Q1Bo/kxS8Gkt0ncNU35lZc9l0YExgY8me
RmdHw8oeeMOJvQs7rHemstvtaHj0NU15xdxqldYeqfN+zLo1Ho81ZEK+kSr3JOHIGe1RBXA/s44t
U3W/8zEPFfVlmdPYcvxj03hvXSq39SiugfSVG2EWh8TySQePyJTphwj9RzCQ1Iwbx1vABlx1t72T
oWsH5rfxDGY3iPsm9A3VSISH8RE0DPgiTWJ16jAZGNAo+ZB1x/ZeWDMgllLsa2GTdzVc5En1UI3m
TlgFQvQEecjUFC+py25m1M/hEtqj13ESrFzZ3KIBvofT+DgtWBbRdoRKzh/16JGJh66G1nAJ9MGL
xwvAln5Ow9XqkLJanndRS2Q0dccktWYo44numEcoVFJvP6SAMFKUai9M7V/DuLj3ZH8aPZeUsAGB
a3HoRPGSj+wTmep2dk9t4OhTMiMigse+NVuaWrm0r1NiA5yW4zNHTlscWHWjPiyY9aWDh8S+ntYc
m6+TGl/jjpmgXyAJDWraBCkT3zL/GPz0wWnGF1DDXxlDWh07IMDTYy/Ke+arS8R8fStxlfapwXQ8
t/jhJHdiRpBSz6neAnPqQVTMexHGb13QHeMeWw7dzW0VlEg/lP/ViW7eKK6wQNeRMFSC8ZOJ3MIQ
A+R0s9pEi0dIVTd5DGPGQhixxRS1H0E0vZRdtjTIgmM9MqbHpBaviVKqVwkR3FhXz5uiZ70cLUQu
3z4sOupGRtVK+vm5cj/MEuOROTz3vKmjKZ9SmQOCmorHsDXOOfPdpW1EJELvs+njS0tSJrj2XmXD
YayjXXeAvL0DuedykkAqkWK5Wg2MCV+TicFg78vLNFjUC+Shmt3kbcbwlNf1XdEDhGUohEmFo3cI
oq+iANScDxCYxvYJVcjJDtV1HxRrvx9upIpf3RIxQR/ShsqG4sUPQ/QHmD3X3UxTyxH0hmf2jYV9
teIk9tS0FjHOagTZYZ44JPein+YjzMeoLi/xBqC2wQyEZ4bDpX/yFG25uQhGgDL1VZHRIMHlw9YU
6DmdEu6oV3yRjYfwTRUD0uv+IaURf2gTpioIenxcC3gM0J1XsT5HupUA9olescFsOOXaO69sdn6n
L5w2vFC1hAkVoaUvUjxfjNYdA10BFuoyR50axL6xcmaXJr/DRvbZjL6Pg6BEZbXpbT9cdXjY6bMw
WS3v0FNL9jnETGioV27XprdKb1XkqXsucFSSN+GnOfb9CQzyGuqHewgidW+IidVc2L+i+V1Nk5Fi
l+1f2y7cxTpgqpFO/BXJXEGTpmUqUtQ14Q2mwcFDEdagCWxixmfM+hCkljkIDh0cA0DgPkW95Are
a4kOnNoYAhe+Tog5WXoS+LF0PFyNYcbu0qS3FqefTddzrEVRzpiwOcVp/e13Ke1xi3F57jxEXXCJ
4OTdGlGlzG1H6Y1JKEqDHePeiz4G70qxGNNk02F8SQmyylr3wk7zR2rtx8Bz5NqFJIJMd/ygK8Ww
heCzy4B018ibNqA232KZcjX3bow4oz3uNUi3Cc2VAwkP9G5dotEoxgui2ojnXHuF2GVx+q13IXFK
bm21K+buxoqg0Qe3HraWDSR8Kg2urT7rYK+/xobKsNfIrx1648xc32mJVXvGbFdNMzPFnBO9R5fr
gA7dWEH1gILonZVys3bzBtmrxcTfZ6cxvu3Ifkvr/Bh5TAfThKxxcVlKE1ZUgpi4KClEZxeEVZcH
6xBTTja7F20f3pdG/8VoxwnFKR2jLZJ3MjUQWGI12iodLwg8gYikeRnb7Kyv5tvZoTmj5Ss5p6hV
Q0RjMGQepEAyOsroISCoYdWYMXUnpny0shjAA7QcJggBxCmMV+YDmQCrtHLfsr5MVnogUjz27J1w
pnvbxLyUcQQmbOFcpPEiOftyEZRsCoAyrBETy0MJMr7Cq2Pu81D4HKVlOTTb0mI7iUFcxiOBe1iZ
l0WSTTnWXXS5+2TAGBDYyJCr6me7OzesnWeOjAFc407U5BQIlmOcpGqMgQE+0OkxWLy7QwSTPefE
ZjjnMKFedOK8k/g87SJb38GnJurdAooVF2AbWypCwjMzLF1TuKUwgRuY5BRUDhcLJH117nw7jCtW
3th/MdT+OW+SneDa68k2b1LU9aTjkR4aMrs3QvYS37XfyH39SpkvYRWsj449HPRElmZuW7eNGyKd
skJExfDHzLx2lwds0xSELwKswxjkDMbtaW0hivQtHVAHZHJthUh4EHcAOGuObaTODQSK4G6AdhXy
ISuqi8T0znQLvKmmfh5UyAzespuVVyyWv2yzqrv5klbAsxSfE5IkWc4ZKC3EZE7X3/jV8OJ3w0da
qsPMUNuzrVf0nTAEyRxcV/DnorHF1jeTS9+x80hxp3P/pmcYupqy8kLjWDKYUa7qLHzJXPQn6J/u
I6L2hMkglKU7vF6gxCb0XoZKF4UrTsJi8pnHauvNI0YN078iwP5cA5YgEsa8DsXwYGvjwQz7ahcn
0y0ON70BbXBTktqjdRaBuJyfg/A2oNeOyKT0oeAthgWVUWBTYHo+vqTMrjfT4J4hG1vptt8rP0E/
hOu5eGhwgJ6ZQPbYJ9etTJztmFmsxDSCN/wGBODYHp3nsy7GdGl1+PzidN6GPd5TwgCGxnw2iuIM
Qqm9j0bClUfyTHWB6aXxCZPU6iNp4Hq6zpH6Ak84BcYStEFVyepruDLzI5W0ezQW5YlOQxQy2uNl
iOEoQlC/TvhcNQ4avCD7nPzkOVHJFt4peR66d9ZZaCO6mp5qkRbbyCbVxA5WFeGCqw5Xi5cx2hP9
c14xYY+Ydm6ijG8t9Fq0MOGA29HCwukf+LdsEV95+cM4cvV2awStEiDfWntqHQadBPfXV4iEwjNR
f8rIj1d5Ii9VnOyc3E0xvY7nMrfhvUawdbOeRRt65EZ9pMP0kKNig6EahquGIx5MEjwtJ+RQGobu
spp2IaTpiWQUtJ4K3llOELpRR0Cvoq0otARM6zEYiOiFpOlnHRUn00fTxBLMZVnvSgJ+u0My1moV
UGcTc21/Dg6mjuIBsHS1R/j26qNm8WfAc1NYHnNHftbMgHZ+XXxmBVbfQQ+7BurhHCNUbfixJE6s
RnO+apPw4AOB7V85FImoqN5SO9rZrv4GyXIZhfi8Us5Rlt9uS+0/htZ4PrUGSo6GVXxNEIduBboy
pn8+06s8tPfG0gpP5HQqEF1ui7TqdykCRo9hM4FSwyPHKGoQSyJyGYS3bcmL4XErqIPxBgra0SrM
BzyoxiZl+vcobLQjQxPdqOQzHJ+awHlCP3Pvlz3VJtQVF53FuouidIWoA0USWkqf1QIFL8cmmt26
2Tett3NeTFJRGst5HMveYIO2tzUbj6agc2MU+bRRhIhruB9WDEhyRqvFNxPGJywE9/HsHQi65LIe
JySgdoSoIBgJWMNiUsTf1TslfThcj9q+DpP4Rn5x4o1gbQ6NcxoTfVMIVmpeC789G8DHCfM5AU29
muz60i2G+xGdwo4whusMiKIToiMLmMkKxrAbFoHwkCk8J+fOekNK/ebjXO5MdszcffQT7872YNzG
6UUSzvtcYUEhGaRrOVpirNMBfHzHfO6VSxgrkhA+1xFT1Q43Ls2YjOs/qHmCDGx9bPrLvPEuOk4A
oSAYplXWS7QsXgOijucWrYZVn3Lbm2ncdR+yGRetwGPRN2gZEuRaA0Ad03QRi0TsLVQxfVWHh9nE
TeUyQa4j9V4JfSOTfoYP4LKm6e/8QpwjsujWDCmoqZDaB0wseWMGkfBl9kUBYDGUsUn/zOqPpEwO
mUs8J95iM3c/k6ClT9W2ciMKK94R5mxP8jL38nHdNsVR6hE/iQnYsnbfcqs7a20msaFLTEuO/zZT
znsSVTdt6m55C+d9cuVDQ+jm4VQZ0G9yD+lGCv5icG4jZeDOiL7nyiCFXm9GHDv3Rv6q0Ti4s01A
gkkw82Cj7SzlxlHWh9+rox2mdxBx4mNd5Z8qWjZ2UrxOln4CbMwpzMFp3NV85nS4nPLhos7SOywU
b5QQb+Yic/ZrvXPl9NrLeFgFJhdyowxzAIpkUc22j7y5/+lUjvuRU+bGmWjNmql9hmqdbkLySmBU
usxUT2URn6OCvoXYLVa+abzM8XAym5BoVkKJOYUDRdmrukZiMNioatQ2HdLntGjF+rtx5YfrFO+R
lMRw2PVNaTQrJGycXDzcMRHmD9BjczWQ7M2qgI5ekVvy3CnKO8SQq8pHQ1KhfpkGLEyJFT1lGapY
t4f8ApOQ4D3hMKZGTG/U8d5rKtDQazWP2cr303w3x/55UVdvnmhekY5f6TIKtin7KUfIE24Hf2v0
m7CqL9I+iPd2m639gUwM36jWTjZfGlF1VhV63jeus3V7SD9c8oytW6wDm6MLFaU+uBqF+aKnHgMs
dsuHkk54O/o0b8A0sSqnomMvri6c4hGCzCYp6us2Uc+JRvu67ILz1NirivJoF3vsKPTyL7H77emI
P0e+uqRzexV1kckqgaCIorG2bibPC1HeqcR+KUePZBWVUNYOch+QdJgISOe6Su9QL3AdNmnK0DyW
B1Zjd2B/n6XKPlj93g+BUkcfP4hTzUtQQPHsylMroxfKg/6YJJQoEY36kxGIbYuOao3YPgfFZB9I
eaWtl4G+y+wmPpWTcap9aVyy1nwaS3q7c+/vWpkSSuV6S5AaQhwMNXTGRZEfqpb4V4MBAU8Aw8r4
YN27mnp9T8p5cBhn41KyKieOLKeJGcRnOh1YNBLU6EydsZYZonsJ9XjqSuvMKNAyNzOw8Tj3WagF
ibkvI2s/TWFzdI0AOf4UBmscYOWtMXVoaiBz7H9u/rovKg8Zx+USEeMX5Bm2lbS5VimXZXxZ74uE
KJJqfA5EesHgp995Pp6qJpyOtV/mOA78V48+soWBeuU7vXHg8+xmi0K1FxGdPnj1LG0e56Lt9poK
vR24humWBmSq7uRYv/UKBFTqcfWZieQSlg73fvTt+yS1TAWjoYa+8dw1GrkkKoIOb4rRTwoLE6W9
N1hfuIE5aKiwyyh6dzIBNsejhQ5VSYRY5Anz4DN5nJYCsH/DUrIlBqLN4OBH/kcS2phfwNpPnISj
Pjo6c3oCUw96NbSfwvyyR4qAR/iiWV4uXSYwjkfO5ZC8DmHwGAiIGEF1IFkSmfqUnWbTuy3llczA
MKCsuatiHO4YmY6tFLQ0/Ss8jKvWDz7bESiyiCF5ucUNgZEL3bGkbTi25wJwMy4IhyMirKZtb6qz
XqN7bOJmXNUTkjWEbhzWzrHS4iskImxnwk9BJ97kCZ1QL+pXli879izHX9kTxjsQUldtpp9hI1MO
jRm2Rqf8HtK5u1C52se0t02XlbITh1xgYSGHuKq2YWI+p5N/EcbfqKCyc7NdvAgsOGUaVJwes7ty
eIwcbCk6YI2WxMhja6zfo6pRCdcoM5aEe0B8pDCT2ZWlpvWUh5ytcwWkLqfFAg3K3VsEnPR0Xzwt
Lllj33tm+dSVQbE1QANvtAWCIjZghQX2Pl2kcBmKTL7EmEW7eRB0DmlSodOk7Ynxdy6YlWBpliTT
zMQAj26e71EG8Sj73GEWtjMD723GkFgOtCojzXBFxzyqWxhvamQNZzgQlqoiWOeeZ22jmTzioqZQ
dRqcxZB+Vg4NK1d+5llz3YbVcCimxV1U4BmxxVGViqDSmMFUN9N88n2yzmnycbWpDcymdMyKOjnG
mV4KaPvF9fC/0q2M9/x3e22WaJYGG3nbMnqKXhs6LBiXDGpXdcI4gGkQQ2VcQNOjGLmJwLwAmaPZ
2ZtGuNeXmjyttSx74lMqt6XmZ+zh6SE49g0dv3TuB+Zl7DChE5OMmZBbQ3m3Gtu8v2lKhkCd2/HV
DDURitlF7MJVAEV+GgvkyANtTWopgig0FhpWU/ukEWAHyJ69UIzdcZRyEvNtH48NIezCvAqlcPbC
7JudnsgraTIMGnm1TWwiJOeYi0Mci+58oN+eB1gasnx89Cp8oKZ6YGrG91/NwOboyEYpyV5FTVud
dWuJ8dU7bx29q0ynXQ9NlZ6Uz/y0aWnaS2c0zlv2YhhgwAIVck8WEM9hSIyqu9SftXLPZ310c86k
RQqqm9SBA56zjFNYPZ2JbpkJtaax6q0S35aft9S1hbtawOHkKLJbGIOwz5k3looDjWWW5z6WBbYx
36qiNQEWlQ0lwh0kvlkO0U6S4udFV8XIS+QTh7BTtKTOCuGgomtO+GuflMe2jSzlQdnL0dBw2G/K
8bH1+MSNy0vaOQazMYbY3DGS8QL95IauhRS8PAU0Jc/j+sakhcIexaCbb2Wb5B2UR5AI24jXtuS0
cxpOodZSZfnMerYeaQjrLNYHwcJ9ZRqlsbV7Ue0ZFkN5rnYhMswk0bxe82Z6hMOXhBDqbHoCx3CS
2tdQE7IaPSXWClLQsMEDEBjTmX8yvkVJyJfrxu/SIbDQD0iXYYZK4zC0wxaABW1zT37aqmATTdm1
Xpy6QRQ8FokODviUSDchmW+l0KBu7KY59NV5W7EnuxGuKQ4kyCzyQkzEm9VjRWqDjbOTssJlnxPS
+iRe7820v/U4f/ZVcxMSVeC6zfXceSSdpRjLu+gN7R6PFraHofs+giy1GSWnzIKKxzMGfTkwY/bw
T2WJ3naJ8RK2IkCq0JprzndICoThEwoRfCS5YKbD2AtMPpUO6xxSWahYWdfu7ZpzZTlO+YbL9jFz
ounMw4qzSln6iKqnmI3rcUfO476Q6Z0yCnPXBte2MCgMzelRjwCqOpOu8Ng+KM1ExBvw3cVVBwaI
mFRvLGbefXyRdOoFNnrXATDX6XXAap9FMFdFrccnYbMc6PGrrZLQoGY/tLWbXMUgvY3aYWxArTJ0
6Hlr/QI8Ak13dJH3uSZt4nMIaOjLjBa8jo17RVOAgLdwFduVR/PDeSDpg25rocotWpA3g6V7m/gT
5LBUHMssuyHOeaHlQ7fxZ0nsZEj/2tKs+aDG0fyX1ZfpDO9Km1Qs3nCwOPfs86qG9Vm84yiPeCzm
EiNgZWz77S2fKGOvwlfUSrfYJw4YT/jjuZEdShO2UBs5100XZmc1uuS108BHwgs4STJNcPLCycdr
k6hhuJRYs0SLkGUEnZX0b9NUX3GFzaiCCfuUdQoTtUIHIndTVndk67LuwIIlr81ZfmYdWhCVZHe2
GUbrpKH1mtQuhL6GxgkGuv6q8tZpaXzQax9ejfjA9BUZuyEudceYbR6rD9+HD+oLlkZtd9kszhyC
Ked9DNXuKl1+uHTfSiOEXb7cwqfyoV06D0suAZeC4B5wwXgoEYivciQQNIjyXWCEkAVbPW1kw3k4
ktZ91qcZ+4H51Mlk2Fi27a9j5xB4eMbEHD4RfQFUpqWnXXflsG0jFjLlMFMLrdqxbo7N2N1rX857
GwPSVgNTGnMRMztmOgcLpNlz8OAiDrAoqQDvr8UkjhKOc6yHyp6VV15vnbbrL7UMbouKDVrN+FWl
1V6qUBEQmIKk5PEI4A3FeKMZsqs2mmjy02bEUfg+9BZMUp+xfNZbj47X+Kg7XmVTRftkxGBdgy5r
/auSiRhxpwI5Mcr5SBo7zYjVKoxuUwMtyzBtRZ7GGl6f5W0/AjhvgIdFl0DJLmKPtQrLMnSwEl6s
QRRAbaGHDiVJf+n4xSkXGJsfXFtOe9P0OW0YDxLHxPxTcF2KC8VKAG9mpK+zCNd46jp6o6qSENYC
/FtjBd++q/EeqsdRoTQTJOmt/QmFbTdxfnbmTzESeudAZ82+fY8ddC6LjwZ8PM1PRe1noPqvppjk
dfnQ5ogpFDuX3d2PeXcetih88Glu0Zk/WDlcAyKfP4Ru8ck7Fmi50HYIAfNJBZergvnLVsfeMUTy
cyaz8cGasfDFRJ+4Rc0G8MUn3IB9T94CTpEC8HqQbYasuIcQwdzUx8mPjBw53XSlHaYHrohekmsU
KJxV1tEwb3tbbQzdXgAeK/bIMo6Tjq5kx4DYpxeRW8Rf0NPLOP1PT2XlfrXzeCHAG1ClkoaSnGNI
rlbsnQaCoG6XC3xa+VKdMUe58rIES3feYdjUzqFx1dGCmNSX450xzdZFjxbIli6XgfQAl8KleHe+
7NwBZwwrwqjVTJ8r52LAdrNJzW4QPbVBcq6YpdFze7OFUif0n5ztg2lnKBVuOjjKoVhw+OlNQXz5
OuZcXxMtLqyjpwsu5QCSt4UlSTtOsdaN2JVs4yt2+7dc5O8KojJ7v70fGr4XkQ5rmDj5zps7cLU0
IbOs3BpGxgTNwc9n1yBBBC42OgxMbF02s0azjPCJM+xZprIHvv9b/73FL7mJ6RfQpqXp34UmvkOW
VW78NXbjbWf7X7JQT8HU3TGFgEKaGYTK+4q5M+6yJmI5IKxFvcMc1cBz7QnwRmYSBiuyFBuW/KT+
IDtyzmVjvVvRAGapQie2TLMqRYoEKzVgYZU86tE714RxkS/scwRVqPdKTtyRZzw7ffrd2jixYVmP
RHQga4twz7dfld89ERJNN7qqrxpBrh1XTs7pJNmGh1LoixGgBN7ZgeHJtg9SJHUm6ZcxhWoj/WLr
LjYXTj6fvv3FQDPYJnN4MSJJ21SW+CjK+AazcHIGQ+hsdOcfQ/mFBBBG4V6ePECBeUV0t5pcc4ts
jmxVGj995e2tYYxPnZLNLu6aW3xgW9Ml10bm4qxlURqrhsjnHvRAGTaKMzxGsuwrgbiGaUEdncrg
c4NTFB5dHMpbFmFevDWmAQtEEp7T2ViPXbVcB1MS3f3qPpHttUMizQjUgbeRbgZ8tJuAbvm6pefn
AcxdNYzL1+kEQ8938lPmNTcxrNuVPUomViNDjJEIGpRTexKRAJTIKzWbFtRmvcM1AV4tpyiT3aGu
QH309ITTCvKOGqttkMwXKfzqNckz1daU6iwOsiNRxAjVURxZABi38GueUhaLxYjfRXeUACqGA0fR
DwDiM2ag12SAFcLYSDfGZL95qrkSpjqUBAZvlUW9WyjcIdTVBpGbNazt4VrFzrsU57HDWXNMB59x
2HeIxqEWLsRKHX75k3qj+SWa4JEJyn6sYmYl+bnDojSJKSPG2L7ys/GKyOqrdCBIu7eOMi7KnUV7
wCu969HGDEd7qt3LxiTrzQFt1tpP3QjvpqFh6pZgVpTO1mHlXVazcxc52a3gnLILiM/L23kfSpIu
uZKLIFv3NQMyclG2WUY3EgtchkXCbkZng4ySW0FMsSPRxSwp86Yqj2kNqlqTGKkUVQnNxrAakQAY
xUmM7WeU6c+8Y1ZBFJXV3BZN33PQTFhh6md095/p6H71ut4St7ZxzELuTWNkXka0mtWwaveSd1qy
DOwxkNE8M66ceiawz3/M/PFgkneLKbPZGMo+pQRMgZdFo9NzQXQ7vLanb7TU28aUXDC6dq1DsXMb
rrDm8I5k/brI34WzAA7yI03dGyxhNt9f/TRH4aYFfYDVyXoI6xY1UviS9EjbmXSeDDAJK4R2PcLZ
8eSWwR1eKxrcZfBgtvrUR/XVD8r//6ce/HepB65p2z+b6mP83/FXvXlTb//4qlSqpsu38uvf/3z8
aks8bP9X7sGvx/wn98C3/gV+E+ScY1oQ5V2H2IH/5B74zr/4bn3T9xifmpbr8Ur/yT0Q7r+AAggr
EK5vOqgW/vmPjiVu8u9/Cvtfvh1aIX9xSUVwhf8/iT3w/vkPWRdTXFfHz3//07VD17XC0OcNgmcW
whT8/ePtNq3i7t//tP5XgJt7TmvIK7EXfgT9Ei1wg9p2xM3a/Cc549eGuf71rP9gTnZdp5Xi4c7y
ZH95MbTTlsMnJc2BdFG2BzEPf32xqNeNTVZ8dJhaK9/ZwVIyafRjFnrAbQMcy/wkKO3YE44HXjys
gufGGI9FieIq1aRh+/QeCmbw7YDgFp3pBpJLvBE5J4OgSh/oX99LBlVrz3POU/pBG2k3w6ZvGRgL
RBnj6EOjd9NTHQeHoaN+MGiMsGBur/+yB/zNB/X9v/mgrmcGJgtqC3HQH1s18RBTOXkQHqYYkYCi
znaygNC0FIwsxvPcQszgIoREUPhNTuFBLq2ntGIGF7EETKUCslgeiET9LkV5Kgo9bIIcr43XEpBZ
2SU5s6DbbHJX7LobgHzS2OsxeNv7vC/E0Q6co0bKBwJUYJ9XDvyPnJQ7yZzMAXhBUrdhk6sZ+tlj
uhiF/g97Z7bcuNFl6yfCf4BEYoroOBckSIKTJGquukHUYGFIzDPw9P1B7nDbdf6249z3jaLKZYkU
AWTm3nutb/0eQhwXuPqZrOtbSa5Y1qDa0RzY7ZbkbXcDdejo6GhwFcHJTtS9zzVdmDiqg9g1Xgq2
S+ZfMNzpOgYpMvmNZ5oW35J8GOkcFNX4gDcWQA5R5L4AubH8Vmf1g9KjD6YgiL9U8lT1NBzGaeBE
1rr+LNWXsl7FSUh2B9Cz29xG+/UP12q96X69KR3JdbJo1fKE/nJT6o2szLxbPCj9mst6Hz6npvrq
dbh0kV+iFcVO2BTQ4MlztXxceRtVor1F6xa0GskVIcA3JJpBpEwXslasBw05VSFEIV8k4wnbpr2z
avd9atEOCIq2jT7MKPzTHAVUdOBMOZH63tGhmW/G26AjmhQInKzUa6mBqPhqx6TML7nv60HbNePo
7Rbpfc9iOZ3Mpn6HR3cBqOAC1bNSFJs0xSx1zkW1OvYe8pIbz5mYBs7DhZy1r6A5H8J2xoR4Kofx
OAvbF0Z2l4baPSXExXK2Ge40U2+HLSIk5s/ChmrDVZQFx9PY9W66MTKYmddWfpree97sO5C5plZ9
cGQ4caEec4875h+u07+5TC4lmEGEjHRsof917QAK0vezM3pBYlao7XVqWTeyZiCp8DTFExi8979/
QePfPcTE1ZiWJFiazJZfbgwLkBPVMq9oTpzIbfthcRkqy/VhsIv+jeHSHZQYJqwu2o15xXaiUcS7
KfDUFEwckuiDOMqojoKh//L37+3f3bOe7rhric8SY7Jv/HkhpcNeFLmWIXsQF6/l6OPEvDV2Mrqi
lmNxfAJGWiz5P1yDf/OyUjekaTmuCTlb/nINPMbPbjZqboDU+AON97NesR64ZfrR1gAjo0kxq3Wf
//53NfT1x/7yhFqC/+zY6zb1/+xRaWQIwi9sN9A7lDBJdB+N6EDjMbuElU6uSmVkGzkgFpWoFZ1n
hRZhU0+CvAXo4obh4UbHWuGxLfHY5Vc7Lc91yiIT6oQmE4NyyQzvMBOfh1xlRvakYwOpMlv5mJUf
5IpWzubkrWi0WyHtUzHwUc9OlPmEtu9qXneXTWj5wc3s02rsuDcfyGDEt2tzdldZfvRsNoDIPBd6
iWn7azQzbXKKiMFcDBjTYXBcl7jWbLf50aEbqRTO8h4eRLjCvEPQqAhVvnZE+CmLdzYqR/mqhlcd
ohDltExgJzxFYsqVnyYdpt0cza2CH4b6zUbHMq8LTzYtFxmxGegSE8/MZaPg0mwyyhLGdSS8zc/m
UL6QDMH/y9a68XDnOB17Tq0N+qZPvGdgzbwxjw/Xqs13e17gZK+7w0wA+VhD3hAew51YBQ3BApQ9
pBRIEgfW1vw/3BFC/hLVxBiK6AKDG1E4ru151vrs/unYEoow62Pi/IJoVfeM5j4thnv0xctBC5mg
DN4N+9HMsL66miYC37hzrsu4aAyvo+M8Sc8fdtngmut4EnqhqweGOwIxy1FF5YgYIBEOzGHQhPTg
aDS9R20pjJc+bQ209Iq5zL5nQfe7PoVzJAeP0RKaHDiGibPGwDNwYjostpZLnkiedWjtHIvywtm2
5uKyg6DJivP5oyvskyMS3ZeW953kqQaLvFeuChtQMagAu4NQsrnSXv9J5xGBZzg/owFFhulaoIFo
OqO3qpYnU4/RKhWPbu2u4scGiV0J66UyxLvXZ+NeSGePfht3DBXErsNbYrno9JeeI1ZEIEe3GIy0
CE7G2dPv40F7o03JXCqeD25uvtCN+RJCaUWQZr2RzIHBPkue0hQdRY0EzA41H4sY1DoaeHar3dUL
njoySPyhc268LkHWjhdEfcN4zp1J3h6fzLQK6JbvXD1PwJaO1wZDJd5GBy8OH5V87caMRns9PBa1
9cF4mBYHSoWiIlYAQ2Dq2w7vGx7wLeZgvSWgiGYo4ROKRvE2WwTfG8+Yk+nFIyrz+azWlGoG5toq
YmUSt0O0d9ToyFaVOk5Tzp3M927pVX/jaAb5HFh92s3Zejo19tIAhkUZScwVA3k3rk99ZGNvbFdG
2JIUW5WCEE/N8jg53kq15ZZIKqi4KFBwAaRIX03Cm+Axp5AnlWCgYunHat2czYSk1yzudq6sYhp1
+Ts9kk061fErU7qn1KrPCTHLqR2Lba0gPYHqC3IAFsQ+Y1mo9iMpELHkZpjxoOhOSZq3NSluu6DW
KcpDt+y3YvZuXmTDddCGJxot3pZG8EvO4woW1LzFo6ORZqrOBqArtHAnW/Fj2ErsQxXKV6u2SFIi
j6A1Yo1lyDwUOrtLPdWsgiIi1ytGp2gBnyuTl0JN59QgvHwsdRNUfPUyCQRti5fR25hKc5P3xsHB
EhdIxV4aKzDhyA2nPcNzQBrItQoA2uMMp3ZYnHt4B+clNu/nod9VmvYtB8TJoXXDbgONwRScnqac
2jwcvgyieIx0rn/e6PqZ5LNT6+hHMXBCtTitlFaV74teezJDVmb0PveejIoAtfs2S5Nb6hY8T+74
2CLaJAcEC4HUBMKxNTPC4KlGhxzMKqFVvpkY1jAznIibrcIZrN6YXlVKlILKD3VdfmnMst20iUCW
gzYF1C6atCkzv3ndKYz7nzSmx2Mz8hx7U3toQYhkdf1UuNbxth+9+AoBm9a7VlyBQMGC7/zKiV9V
DsfWQScx6CE2pIowp3Nv11+6un/2WvGVhpmql1M9g1JMvBJk3ezQJGiKdLs441tmWX7fhRy6uwPS
9rtl6piKFzAUU6Q6yF/Ivo3zlyYbEC1k3jfl1mjD1fSU0anf5AiPbIRuq6Jr2Gcs9YUG3rlrssWf
h1jsIhUiN52MA/h4hWGuRc2SXYYifKYlsh2ncmEAg0ypEtkXOpBcd/la6WOOtTUpNxqEUKQp45sn
2E20VFe3SvOKwCkJhvKM+oZ+XduXVAfIKwNt6nBizNuQuhEVwowcQdj02CXEMH4mCvkWhaM5PNY4
UtNVbFuVAmGr7F6wQd40ICLK7FK/gGyRArbddK67w1mBCnNxXsjxKY5LkUtCmhLWyKWt0L/jj6Cb
c3S7ONsZHuZf3M/fwuQZiW63HWcWzdi8FcSeU3T1G9s8dBN5skYM5q9mJU0b+6RWohGZMB1hgB6t
OgV5hsBB33Kks0MnbHKURJc+ji+Vh4yzFT2g6aU/0WqDoMV2O2tgw7lWypu/a8lXnvJ2Rz5r6lue
99q33m3C1LSJPPXSVs1BTgaXn0y0zU1v8uhot/lB1YmzM+O59OOqBu0C/1TP9YtO6PyWcyRjsp6+
6mK+Vx4BNBIdB6IYPLUkSA/92bILlGXRDxMwVhb9yCVGiLxGG8Jp6gXcS7LtyKX3K2s8ibB90zXv
R5gngV2hAptD7RWMxbhxjNKn1h/qXTmpoNflO2qk55zlhUAP956WGkhtJwu8wfPVSBmpMiKqnI80
Fegw3YY3OpRv46oxddCHjEV8V5rxexi9ozDJCtq0upLM1k3vYFQTJLRYBJ/fO6JephPb71vIyPOE
psD0OBqMhjWD794yxWM2FI1vsT2istTIUBxSvIWNIxkR9cuL1mc41oY4IHM+8yf+vcDqNHfqwxps
JKQZgUWAJN/KZU3Y0K2dqCXJ7rI9kXGNjUDoeE5d9zw1HtReXozcMh61KHuNK1xAdQUaqI5eYkG5
Zq4BSeOXTitpFTvvIjKsd625IeF5ZEbY7Bgq4ObVFm874mlDrp/nX1SpHbDF++OcphBA3WlnVQxK
NM/4LU715tTP34rOfhhHDRgJXYSjVk3vnRNdujgEE4ijptDibWlpLzNpKnjiwfiNFSJbDjwghhbp
sw1kgGPkg6owLhZH2aDy0ahcW7kPbUunbRq3awHY/P7FWhiVyDJnJmdbN46ry740Qcy6CiFNv2j0
dWiko91FKsev258mwuEItuRP//0lWhsUeUq6j94P42ZywuU0oJSE+eseUJrh8c10Ah5qzt/dUt7N
k1pO0AKWU5qTM+VlC2yR9Ue6nXAOPUKo2ooC6XrnyCWdENjWXWyQGazq4rVxc1iPDbkHSSjYOUam
u7ET10RbG4feFNfK0q/wXv1iFKSLdeKaCoRQKn/hFmfblQojSgSuq484jVhMlmsNXBLy3/PiMlBq
UeUipvyNXOuHccnJvHeL3ywjuzrkgSbUHstMGGU4XTkmTWj+44exbF+KVj3VKjkTQflbM07nRGDd
dMU3t7e/yhM8x3c1eB0zpPI3kUUPokOyJMac8gcDfIo/glPGdeht9vX+Zerx0TX9eajXY4qM/VRf
2PpohiFcRqtIfok2KxbTjldZElhTlZd/pe6bT5bezzAYsRgMWMSwahl5jiCAx1UU8jighDxVjA5W
wkq/ok1sgd3J6stXm5MQjqaICTAXmuyeM7iHcqslAMlWUNzp80sxAu7XE3XHuRt23JqavPQsY9lo
HWjSwPHQSZJntt+QQ9+Uz6nqGPJzVvm8up9/+rxXCGQ1/GQOOWebUU+mtwFni0Sb/PT5J1f2Jm0e
G6NT7KHz855tAZrPypfvoswNVGfxEXAYuHi6P+NQvIZueCjWhoaeqo90CJ8pmALYXhi/CgtPaPTi
MXQ7zLa3irWtIJnY3QoEpBssdCQR0N9Bn0HhOhCpxUNw/MR1MrDomLlTrEswZxrMgp0lmEfP4/Gz
h9mlq8eQIWiEUMolb3FDKNJ+afp3qjaORzrZQfZytUnASPkHk3VzB5nf2IZ8PE2XfgyShtzq7ZqG
lGFJwy/QCRiJFQE80cIUSXLEPDmUlyS68SCSnbir7Q+1butr6++zSAxRUVU24hGJ18gtpYGygZJ7
GfjZRoLJLB+6I24e15/Wl0tC88Uw5p1HKh3Vi8tAlzYXku/nWs++kjTEuRZO2UbP0h9tCBRxgkfb
ZUd74vdLm7tY18ztGCF3E7pOsGqnP6bCpceGVhAx3b0GuHLjleyu5I4XW7Rx+o6oPUC9UCCnaNn3
UAKHzlh8w/Zi3xYPIcIdtmeOcGlSfXO78MlqCoCW0tk2pgqcrP+W2zM+8UEcCcljWJ9cMkJRSVAU
yCoLsY1tHGEO/VRYaiUV1HrHYBq0/XrtY9oLUR3xfjDoHkDSqlA6TRiw52Qb6a5FG4F2NAM49AWF
nh0ni2e8X9uKYwnsPRynW+cwnrLpCBTjfK6MiPP6QKPCTtu30K0OiBUoRPXy1UCiyXgOZkqqxnND
PAZ+PXbtsZG70uTQRM+98PPGAaap8aZsrXuYBnJlzr3Bw/15eWJWmiSGXmKH6deOC7EbluJV6Gxl
KZ3B0SrvyR0qiLZdxjVE6XGRE1qWpeLxUOadZrrI3GicJDWnaddzH7VVXT5By9x2fCpOSheDcfyX
pE9uGikVv991aoqxDuqwsidOJ+NEMJehfywL54d4+L0RohpungX9E7cXepq1vwhK4jlLCfxDQIJL
WFsD99qja2E44KXMeC2p104MMv5b0zCArlaXFE5pGkm/JZp+V8ineEDztwY0fX6kSQreE/DA2qhk
QLLOj5M1ANB7LhX49bzk4DPEFydf+7gaCQl2C3uCG3w3dsQxTNNdyuwdCSq1XJ5IhvZ6JkjrWjqG
cMY1qxCW02zYWGwUeIvWza3jun42twuacXS2xyPQHrIF6PBodl7sSlQjeHfzNZEr3QngH7B4ZRIY
HUyWbFa0jXLr2HcjpJg5/RpJujCGdhkMmhJNWp6yXD6GLvIj8ARsx7Fzrkcj3jETh088YNHNCe8l
AKILvPApbtvkEIcLDy26eMqvoi8B8qal2mcjlcLiTUcjmY+NZr2TQfVBVYDzpAhPXaS+j5EajoBN
U9TUy0euAyflBrZiGmuap74mIwbqJqQ8LngRRd8Mqd5trJxDbtKd04H9bhcrAZgJVn298ehf4DRX
58+ZTKalH7RXuMyj+5xk4o4ItBt+A7HjANVmebdzsL3jsFGbz3tskdgOUcChYQBnmAyN2KFyvbWt
pBIo1Ye+sNL2zdVkqSRwIxd+OGNBQ890Fsj7fBr2eo4+UGDkm4bMB9hGX02rjrNCFqzHXDqvbH/g
BrmuXdxQXboaS+MQvek5D/Vk4+xaIyC8oV37aJyCcW0f7dCK/Znnmd+w/a0mGHMLvvRsMTWmKjGN
IJU0SD2M+yD4WVfixaD/wKgtjwbS17wq3I3Jo7Knb009nNhi/RC8LwX/Gt8MmZWOIaokTokTZQ48
6/AgOu0+QrxRJseyDhpdkBBeIt0ZD1EFGpRJwVsiu5sOEbukI2WINCKnCrmMQ9kBkTvmerzaHVEo
Pahpf7S/NEbGoCObX2wor0bufBtc7UfTlYQ6GJpEB7vsa/NoGxwLkzShFWWZ24b6phLpW4UVF9HE
9BXBubZpIRcPZnZRuUFdUxgIFlZD0GC3qyMvsDrxXDfFFnz9nV4TFDgnBF2SXpHlyWXxUnsTZk3g
NXp0rkv7u9Fn7+SwX/IEXbq3khvSjPvRWcEMOqp4I7HejXCJ9mNL1JEn6wMtWzCkCwkaK2Jedv3A
SViV54n4hZPd3RJJPxMMajAv+bwTlvlbuIjaJWalJp7Y4K2GTPlPn18ive4RCP/x9099M7CPk9aW
7rmpjeZgatFjwzs4GXk2bx3JGjJM2nxu4QiwltQ+1B0aoouun0gDmIF5IHI+ff7di1EImzjrFEJ1
uotmcQkZyIIOKJjVOdBr0OTEiYh2xaijQSWjddZM49Qphb+CHdM4VVYkTp9/+vwC5IuJKXv3Lutm
cfr8EvZZTI2LQKaLlfn7f/v8hyVOLvT8p12U0idsSuBtkfkU9SY6Yz8CUpXz5Kk1oo+2SFCEzCdp
mVIat6uo3SXJZxX4luzam0+K1H9/sTyc/absie8mxBsKd3P6bAT/ryjhH0QJhmlbDPL/z//9j/9B
lBB8G78lyZ81Cf/1Lf+lSTAs+S9Xtw2LIQ7+jz8ECagQ/iUksoM/hAd/CBKE+JcwDZQHlo5OwBau
94ciwXD/BanJokYwdcfgX4z/H0UCkoC/zHtWdYBrSQ81BBN0V7IT/LW5r9vUbCl39JNepRrujqwP
tKxkZloYV5Uo7S0r8LpVI3qprpcv7sIDjrB9PrGxYMIwlte21QzMyDj6QNZi3Occc+pWVIYipFNf
44jsiId2gPG/nToj31UY0UZMsDRurehxpPV2MVX7nFSACrokcGSnnWaIdSc9ZAKt2QYSR5RfMHs7
VOmRFoSD3u6isQ1mY7K/ukTUbTKUAVu2iYl8r9EMOMxWdGhHJwBQi0t7aJcH7EafyO3OL+OJIEoX
G0iERmrRyUToR6AXXZu6V5IrdqjnX2rYUMJrn+pyCqTNkwjhhlpKWbupR+icmkvgRRwFOaVCGy7P
hkyzPfdSg6cyjHZhw+QodDiExdiW79th/NE21UabK2DUaQUdtxr7w6jZ3ztrfnML2dxhmboJ2VT3
Q9dQK6OWGGuV32aL87jbOgjIUm81/yXWI4YLX9ZO99a64Uddsd7aysv3k2mTVC0zlo3eRu5u0NRR
bSC8fmZla4tgSpN9Ooz9nSWja46U95g6tW9ktoSON30Q76Dux15711b4cCmWx9zCANerNnoqErIs
iVpG/C2rKyFpBg0r9A+ctT9GfsdzEus/0s6z7xoAX7DaEJNFOlxwKpHnekLxRyxOcahKpwZPB/bn
T8/cv5GBrPKdPw0uP29kG144D4cOO9lw1ynWn6ZU+SKheIWt/VTU6VbpYR9YZo8IfkKoBx8hPHI2
6Ha8bpxn6VfdKnw61ECkM5merFi094NXVr5WGoCZxvIwqsEA/jBZqGMHtPZU4F70bKxU4mXGpuhU
A/Z1EA4LxkaGkqj0DOyz6LjvMoPEi4paBLVwfiLXHsh17RzcBoiHUTuJb2rVchm8Ed0mukStbe9A
mx/iWZt2dgZ92+6yH06lvjnD0r61XXLwFud1yHrrMa4wOC/jVwEeyB9ablXmDGD7TYoJY35sJeki
iGwZw0SjeG4yTNaFSbOPc4f39PcfOKySXz9xqTvrIrTOB5nEy19m9pXLRJMMl+LJqWkYxZzGSDia
d3TtzCsR5xQI1lsRxdF9dplUNZzTWXuYquFrp68aaRjdfo1yEXRQ8wN/Lw6RbCgC08iby5ygVlKC
bLEk3acunf1s/cJ4n0QWmIu7toLUnU4AlBrYk1qfmg9GWh77uHVPyfQ9KqQ6kTb41lJhB2mWPNRE
WnE6dchZdvPXBjX4GE0Ey1elgWG4Li6aMA9uHzmnjKanifvwwXLD10hO4tDguiLOwQDhUlBcOgmC
28Wpvox6i1yoKg457bWDdC/tmiYzA6vb1d6Ubge3+pLorftgj/LEXBrg8GL+JPpjjcM1KIdHH1R9
ciCDaoVXp+XrjM9ahvClc50ASql1vkmUfO9O1T5OK1JpUz2GLlN653lt6o06A8mYIU+Wx/KUCuPI
PnSX6VjDjBlFltkxqxLjkciyrTGU9r6p0OWTkPbuWP0PaF0XFZsEzMuXvC2TJ0DoR9Xhms3IF8E+
oQ5xGT+CPySQzSCohLmLx9k/0lG/9odUFj59oOZS6C3WOmI1hphGlYLEg4DDeLGL5b6XTFf1Vk3+
PK1SyzYZ917sqiBJ1lFD7OTczfNZXxqxFViy/aqqgzojkAIdr9OAbNNil51k4JFehmo+18kaWC3K
k2NXPuNeMo41Mj09d9wOGQzM2tFcQvKYa0UrvGtBTfVEzy6g9z6jk42uw2DlBx70nx2l4qYBo7Lp
Md5vQ1f9KCjaSLNpxIkZcdZ1+pX7ikkbnQexqAudVp/ebnXuWUwIDiquJKkX+3llKNdRRMNxUffT
fDPjXD6EPWNKWOEHHGfYBaiIDrbnVNfPLw7gVnS69WnmN0PHpaqgyGnteVZ3lVk4w5Nwv5qCEFEM
kGpvVHjlXEH/nkwXhhUtc3f4lLRFpyDVTW87pJE6mUysRwGtjeYxcBVKCi9SACnInt8It3ro7PZH
z8g7+PtlgMPxX5YBS9dd4dmGbpoGrAmBQOavC6+IhhCrmqM9pnj9MAsbNukkJFUieGPyby3HxZPN
jZjv0zyNQB2d3mMWvo01JznysIBKY8Ryxk5nUdDyeOXF8Bo1LWQftvcjeWc/iUa3nhJaiitnrJ8u
zPA2mVWf3EKzDxoGqV1eoe7WKETz2Ozuard6nzxMcvUy9cfR4k7WIrpEIwf0C2y9ZGc7h/he7xxn
J6IGOqIwCCHoqdDaFoymwPMvzeI3OzT7cxz16OgEZNASxu55EcLeNqKYt1FxqdGU7MuGFpqMQ37+
RD47elUfb6Qnwu9TbkbYtWR+JmcJjvyUBabnnvTMEVcSrIvdqNEws0wLxCIvDyBRE7uZB+tiwkHa
djqS/BTLOHtPJg9AUhnEMY3bdyYxHojxrTPI0dchj78S8v7d1iLvQMIapE87Ouf4uKohApFoEZrX
gqqKMR7tAfO6O0fiIPeSYjw1Lck8FVPyhQf4bHsgL6IBt2kSokpJjE6SDG2SmTrnOoEuM+cyS0Xn
JOLydlM6+tjyUhYAxnUNVxQJXkDWjrp2VO0+lFmyjqNRXdxI/SwduAgU9onmxXvpWNpWN7X2UaR6
f8lq+xl7Xsj04mKA1yrrKr/0CyDJzy/BNPQff3/X2utN+SeZEzctOl/Xwf9sC6S9n6LSP50WRppq
WrQ04WMbEi7qEc90Dm3cc0sn2kCX4rVq8kDTlulxsH6ki0dipLU3NIHXjlS9byBTD1qRqR1jFU7B
Ymr9RJRiHysxXfIRSpa2rASC9DR1tobi3r1pVjZ/cYu2Q7Opx49VDsAgIT3iIGEtJ3Wb7ywXGVVl
NeTfuM3gS2Dy17pkLTOdZtkTPwoUMWKAin8whGm5fLex+EM1xEU7AcHvWvM6TLeCXuBlCqGkIJxz
Nlon9UeL+p5DNBeNQviVGthfnMUIRnMh6ZBp78Uadx1PzkMKLN8HKOQcHKv166TX9n//wcu1nvjl
g5drbWPYQjcdSv2/rhYFoSsNUXjOY2aDRIUpM90xjIv279jiw4diAkujS2Z6yKT3Y9dBCojPZZv0
l8oy5HaWWvqYl3dFbCHz77KZiFOMgr2qXvVQtxi0RBr648G7Y+68YV9BE+Ea1l3RYHJO4uxscDI4
hmUE0YMlY5W+OgFGT2oCa4CyMZvq2dCt+0y5X5oCkS9NSiDwIiwutoJox3b+hDmo9Re8qHtOyUdN
tuHvlfb/KN02vF9EeOvdKZlDGwY+RU/IXz+kkTF9s8jReuSMyI6ZKnGfGLd20ftTExPzx2u+2yJV
2N2n/qT3y0S5ksIqHJgl5gNLnQbMBX1gj0nQmsYt8fArb7QmX84hZ6pQnuF3qXG2MV1edQ/rKMKt
hnW7sI9ulQwn1SVXp07fSmbGAb7QOB+ATJFBhr/SOI4C5ZMb9fvOzr2D1zrf5zi3AlbF5dkhbbeZ
kPtUps4grk0uw4AVtkKK1Ojpsq84MfrCzSfGaul8l0kWOZUMOty2dq/pMxWOV8pT3RXuJddLaLjh
iL+umGHaqDtwhPG7ZlhWUCRvg9Y3F6jte2x48dWxYRn0cyyfdWMG76AW+5y3Fe7MZmYhOUXR6jxM
IFYQQD4AMxvHg5j2UiPOjGEh8SnYfzddbb3bI4/lSK2zm8YCBbwLbkKWbRSMuW34aWEbZxKtDTqX
kWdrgcah6cGQY0JeUUPWSpfl17GZyUKKGbmV9qXss/4xWXTcdiHW/a6275YydFAQoiSDMPTemy3L
RjttzVJ9F9PUfXMVMZ6du2xqC0pKzplw5Cj+EA7mT8Q+MJlpLc1h5qOcgEHVQ7763IFkXDy4LFCX
Uq/vEkLbstFw75sanIoLiGYnhb8UWXsnrfFY65p9wqfM6LI0Tlm0TqNB6JIGiI7aPqLVi15NlVsb
e05m/GbxqbFpYiI9f8s7ROjj5B0VpBO/oPdG1akRQi6SdjeQvLTvNLc4p67z0FUvucjT+7qmyhEd
Eb6WNwH+ZuWJ8kMiBvPcIkLIayQPo6RHrPCxOrTifAScYO2ZDqKKztWzmZziRIsvtRuV+6rNYBav
f3WjFn1T+sMs8xKxIac4HinKXjRpg+thRVN87DITF05LDAnG7smkI7gH2BpunA4zwzxF+pUP1/0H
/S6L2a9LnWdKylGD7vpnw+aXitQtjLxv1VA/WgBfthOuatQavUPmw7ImyLuPi83Sz4hM3iODeRJg
/LBdtdjSx6k+zGEdM0u3OVFQ3U2m1ZxX4MsuCR+0vLhJkRbP4LNs0S03XSDUSczZo9kQixfwdBK3
oQ2MnbSeAyjDZyac1kFHiobXnXXWZHy2STJQ0YS8ciUiJLCYHn4O7vCoZ6b3HEUkSHOZ7waFEZ2k
tGYf0kDZsme6SB3wDApEDwdOuBC5PY2Uw9KABD4ikXQ0G+SdgccYpe7CAh52G2Yee8zD7llbXPcu
xGcQ9ISPbioITrxwVNwzyDlrM8CC2ltDv4qo/4If+5gSfP4MhAYFacSQEqUxk4zqNhB0RUMGUqe5
1HWgEl4306b0OQ+fbG/9v/VFu2LrzY6ebLMjklqBJ5TVTXeiGyMd/Rp6+sIwwrykIYKSETX9PSfF
txb12TaehbrYNef8IZY5Ll564F7v/CDRFtFbr9vbNk6is2PS+q1KNCrmeDbW40yUQubNkDf71YCH
zeLI9MiEFEIVYV2tN5FawpSYpm5/JBbTgVS0cJqHgEq8H0EOHPYQfxHbJ+rSQwmLWJg8te7gxkRE
dp0G2AcZj2WO2msyfAZgV/qhmWn6OwTH73oOHSvH71yIZ0a6NchWUMVhSKJLWKbWrrdjPzFRWCz5
aG8Gcnn3ISAqZDl2w61T18giq14FgOzIeIrSt5iYPYSHuulnKJ42RQSHrMw8atg2vAypPd/4HHyr
BRttZcZTaXfqYJVmdEqqosXLj/S67NItI7X8hyHv2XHDb1rZYlLveCIjYyRGtExMGorhOZS5ukvc
BNdRn71khvWdho1xheecvXS1d/ai5bGuM7rpNDOfs6JTu8gA5monrzk8m3vgEeZDGJsgYRpFekFL
ThU8e5dLuIa2CWdCCUz5LdVH2Izf7dq1b+mrYJZwittx2U9Bh6L0lmg/ky52mbE27pmkuDUEszCx
O4JZMvTSfZFLlh/ssqt3WprBcBipu9gGXrUWzk7csVeqyLSJmtR9M2b/JZt33oglT56zWVRbjKnp
MbKKlyoqybPQC7Jr9efBbDjylGbyxR3yoG6u3RKB+Ce3bd+V3U8DR9N5RsWJ5RIcFO6dfUR02Z2O
d+42Rh3sq8HeR5K8KWFV86sKue04HMVxt7zXExOQTg0MrC3m+DOrOIS3QgWy+FJNOEWl7TiBSK3L
AA/iwUE9iPN8yh4q2Tz1+Kf3mUdAQml52XXpa2ZLIe3JIZk4k2ntfIr69K1IhLVzOUNte9fL8Ucz
VIYNvUbpGfF7bjg1ZJrBeYDNRM+h+UmfQtzhdfX8KQGpVKh4wSCV2Qc54KTqEmOfRJ37HIAGNx85
rRzB44BElvFLClxvV0UBaYxNUM/o8YbWys92BW67p37a9JoMg1xz273RAAg2Ucc+GtU+x+i80zuC
2pCtJcsmb8KHyaJxSqBCdmQqCGNemuFJqrzhg0qguRmktTJhRakxwXjs6vGJ8NjsKtwZpDzREXme
gbZbj82z9Q0xXnOkeH9awlltAZKlhwLD8F2SML2cD1Wf/shAecMwccn8+E/uzrbJaSOJ419l695H
JWn0NC8uVZeF3JIrIOFyScibK2GLXcXGAsnLsvvp7zeakdHIZiH01tVUBt4kNm1Nq6cf/93zjgr8
N++rRzclt6123XB+Wdz+l0bTd3fPGGZPNxeFzu/eZxnOLBWpi7tEvSx3FAmH4WWZ3KUX8ZvbD090
gpOw2TPSe8Mo4mfJH+9+vyNZ/JgecG5qqG5eUEPQME3/yGHpf/gjvr55tn3LVXTvduo12Py7x0BI
b3/NbnfPL3vAm8B+0GnZpn+xYQImKMeENunfKnLnj/bM5uSm8evhgonNpbWUf5nKktuI6UZ9PDaj
/nTd9LcvmuGa21TmZaGxF/Pn7uu+dD8h1wb7uVpVVpk+T69WNT7U+MT30djWdNler+mxzeIooQeE
htdYjwuCjEy8dB9/U+kooblUmTYtu8YfnDHpU2y4f4eWn/d/x9vBqrve7c17YEz6bl5+SzOKXF/C
gwWFjzxQOsrpRStjU/mbb15rOoUrlVJ/s3snfOWX/v+br9cGN9IO+75d7eebV8TVUhFQVVRkKY1n
SWp3ScfPnAtVHBWJKukrpo5uVnBcQEIr3PEvEYIFJz0hoPObAc7uVWuKsB4XiiilzkSFlByoWVbq
ApIF4g6eWcaEMkrzrKAVlLKaWQQxcybQ0Ycs0BmmY67gMCu0A5HGWYX8yrhA0Z0LqVS+EIGyiMqY
Q8J1Anbz4R0ERuNJNw98QesK0JRT+AuDoFMGK9DRTcRqRYSUX1g6ES1lX8xHBMeftYqKQRAFSrEw
5WWzIDg/B1URVRk1kBT8vF3BMYERM3JJQNbpO06cuC/sQpIkEUzKNYiZkUlW9ALSiMzDqEi2ypRB
GRldAHRncRCqHINQltTC6ZI1KziDQAoUh0a2e1ShJqNFDWR8xUcGIc4jxqRUypRcwlIDdGBIPaMs
iejDTHKGaZzcfYmaoFsfxyk4JUjRpZCaAsbhYOugZCzqXP2VeYTfiaU1A27MshY3oJNfUfCTij7O
PyO+ixQ/wK4jJqATigz22I+Dk4GEmpLUEmZZpKhQlsSIdpcLLZgkWVTkWqEHrQcekBAkwBSkYUFa
RaTzGV6jFs5ghR9UlYoOV2V1Q3AKELMtdoVRAWBSC9pks8Mu55pAK0LnGLhr7D63BickITCKSqoK
UiJk9HwFRndcC31YMWyModYll2sduBSWMQQ+rMT+oI5UXmSZTpzEo2HnspAkBaogV+a4jGwI0B9M
UrFZqDj3XCbJYDf7rhdc0BUKk6wR/D7ISnCy4Az21wdImYqKKi8SPXlGiwCJyXw5w9nSEZ9r+BSe
cdBobqleiCOwx3gJBrIxPwo6IYimTzidEofBxQYkdM3kH1FwkJVRNk4KAod9Si0maRzlaAzuzQhU
IYBilIfJDKEsVJVVuBvjWioE1CaZAvSFMx42KgnJRDLwUhomM1RTkTikQPdR7c1PRKGjlIgEDLlL
JgR3IlI6c6TeYlbABU1LFwm0k7KQRUwXxRa7wacBCUHKuFOpPsRbJDmsOPP4GvO3jzkoYhxFAmmr
KYI7AykwAvH2Y7Q+yXP37o+y52UZ0X9VGc8hVC6Q4JemjIgYK9CMmnrSYZdzWSBvRh8JhRZTbjEr
uJCBSaEG1i6yjYq8GLBOQierCJaJM01aEdwnAw+d7QyvkpKAXZdywQxUJolyKB4vg2jKSRw8cgcu
vRiiLCixbYzxkwiMMu1ChoW3SCoBjYBHlroTEaIsiG0jZWZVlFSNnDNohGuuF0xhiWHZBmoQql5Q
RSL1mY1eoHGmzFGB41qkEkrwFrTogph3ViS4wClNStOgLNKORA7GF0g0KZNxLU5EEqMYMjMy2nQw
hxU+EzIk4sJCRhEVb5gY+aQUEEnQEk6NnQpWaPsnqC3E75/0QEpymhSBff9LXaAj4moTMLlTEFxu
naqImWotOwVgr0DVmHsLTnKhJLWO6UzjySyEJwt0AYp9BM5CiihwjeondEERJbhKOjZN3mHpghT8
lX0pglQaWRQSCOxOWV2w8JGMLqDETMg4iUFwXMjIBErPgqLWSAs5JevTXBhzSeRYXF0vpMjZQEWk
2ydATumsnXwfU7qeO0cmn2o67w3cYlw2PgmIC8YsSh1lhRDQwYw6cApx4RaARKw0RRaQJ5YLwYUL
SsUOC/D1CgEXkdsHwJMUzhFeyALgI0bLgNObwEnBuYhkAlNpGgFQrkpVif0/nVAc0UclKfa0CE8K
7C1FMucgo/Kap/xZHAJAJ3QxF0yQcPYiON9I5UqsEBX5EaCWsTnv41pyAdCypsCErrCfB+cbKObT
iM0CHiBvGX5OqGTfLIDOB5pGwVX/eRDCF9iOQ7vD+VW7XY+NDm0znOqH+NQXJoD/8ecO3G+uyjII
fu+Lpu/B/nYzdmCY//7WQ26PGPzZhxMmf/wd98/dBo9/2vutaVfT/7xom77uV0yuGX/aPaa9kOwf
2/pV/aaeA/CRPiTz45P8/W/ec87cgs8QHjYLuqYkI6bbt3fdzic8AkPlhDf1bqiH6RHNa0xG8LGU
8nm9bV93/a71ntpi28W0ucKsr9fd/KktSFJOebdrVvt2db33iI8YRCnxR82WoXN9M6dsAW5iyq6l
5Kx7fXZOp+WbVz7bDdRj+tWTzUgHE3efdH8P19u19z4dNEv6/P9suv7Sf2SKzgbvI6X86TF/B430
dUf9ybq+8gTQofSkD/xku213XeufSNsgJia9W7f1QovYjhsx5e7GFwsLWZOS/dexbipG5I+YMASu
V5vbSb5GtWdB5lLSjIVohyM2W5CKlPbTut152sNccfkAB/tp3d9u6916zg7XgCN/5GGoV7SYNvu9
J9OuTi2m367o2a/9TkJb/ZSTxhYM3d6TbIcukNNmkjR/375tPabbWt1DUO+4IGFB2pR+xKS5yHWh
Q1whQUr5WfOqrxfek8tRy0m/r3275XCUcsI3Zxf1G66Ib32zDn2DzXsI+j80/dB4msrlrB+C+NPm
Q7vyzBjETSr4IYi/7PrNRGmMD2wvg5g0oxivzs5rJpG1vjUjjWsKew/zA4/qzfLs2yyxlPzzq9bn
OJO1HkCJP99s8Uj8qMYhIMRP3Dfchjwx1oZ6Y6pYSvjHZrcbmCZeL8IEh+KRkn9x1a2bsyfDkW2z
mV4p+X+b26ZPCqJLoj7MDxwLoitdSsn/DPebYWg8l8JlPuW0P/hRpYNoSun+Z19fzQXRpSilZO+5
olwYJ/zSEtksxNsl1qQP/WuN3dld7v2j6RDBYuLNsD87+fB2VIGYfjusOuaweGrF5drEtG875ixc
enLCFMzPGuRTmabDmIjj/NM0++LUP/OTa+Ybq21T99/+DwAA//8=</cx:binary>
              </cx:geoCache>
            </cx:geography>
          </cx:layoutPr>
          <cx:valueColors>
            <cx:minColor>
              <a:srgbClr val="002060"/>
            </cx:minColor>
            <cx:midColor>
              <a:schemeClr val="bg1"/>
            </cx:midColor>
            <cx:maxColor>
              <a:srgbClr val="FFC000"/>
            </cx:maxColor>
          </cx:valueColors>
          <cx:valueColorPositions count="3">
            <cx:midPosition>
              <cx:number val="0"/>
            </cx:midPosition>
          </cx:valueColorPositions>
        </cx:series>
      </cx:plotAreaRegion>
    </cx:plotArea>
  </cx:chart>
  <cx:spPr>
    <a:ln>
      <a:noFill/>
    </a:ln>
  </cx:spPr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494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85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3175">
        <a:solidFill>
          <a:schemeClr val="bg1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trlProps/ctrlProp1.xml><?xml version="1.0" encoding="utf-8"?>
<formControlPr xmlns="http://schemas.microsoft.com/office/spreadsheetml/2009/9/main" objectType="Spin" dx="22" fmlaLink="$A$1" max="10" min="1" page="10" val="4"/>
</file>

<file path=xl/ctrlProps/ctrlProp2.xml><?xml version="1.0" encoding="utf-8"?>
<formControlPr xmlns="http://schemas.microsoft.com/office/spreadsheetml/2009/9/main" objectType="Radio" firstButton="1" fmlaLink="$A$2" lockText="1" noThreeD="1"/>
</file>

<file path=xl/ctrlProps/ctrlProp3.xml><?xml version="1.0" encoding="utf-8"?>
<formControlPr xmlns="http://schemas.microsoft.com/office/spreadsheetml/2009/9/main" objectType="Radio" checked="Checked" lockText="1" noThreeD="1"/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.xml"/><Relationship Id="rId2" Type="http://schemas.openxmlformats.org/officeDocument/2006/relationships/chart" Target="../charts/chart1.xml"/><Relationship Id="rId1" Type="http://schemas.microsoft.com/office/2014/relationships/chartEx" Target="../charts/chartEx1.xml"/><Relationship Id="rId6" Type="http://schemas.openxmlformats.org/officeDocument/2006/relationships/image" Target="../media/image1.png"/><Relationship Id="rId5" Type="http://schemas.openxmlformats.org/officeDocument/2006/relationships/chart" Target="../charts/chart4.xml"/><Relationship Id="rId4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438149</xdr:colOff>
      <xdr:row>8</xdr:row>
      <xdr:rowOff>152399</xdr:rowOff>
    </xdr:from>
    <xdr:to>
      <xdr:col>15</xdr:col>
      <xdr:colOff>504824</xdr:colOff>
      <xdr:row>27</xdr:row>
      <xdr:rowOff>123824</xdr:rowOff>
    </xdr:to>
    <mc:AlternateContent xmlns:mc="http://schemas.openxmlformats.org/markup-compatibility/2006">
      <mc:Choice xmlns:cx4="http://schemas.microsoft.com/office/drawing/2016/5/10/chartex" Requires="cx4">
        <xdr:graphicFrame macro="">
          <xdr:nvGraphicFramePr>
            <xdr:cNvPr id="17" name="Chart 16">
              <a:extLst>
                <a:ext uri="{FF2B5EF4-FFF2-40B4-BE49-F238E27FC236}">
                  <a16:creationId xmlns:a16="http://schemas.microsoft.com/office/drawing/2014/main" id="{00000000-0008-0000-0200-00001100000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7324724" y="1885949"/>
              <a:ext cx="5095875" cy="359092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 editAs="oneCell">
    <xdr:from>
      <xdr:col>2</xdr:col>
      <xdr:colOff>381000</xdr:colOff>
      <xdr:row>9</xdr:row>
      <xdr:rowOff>95250</xdr:rowOff>
    </xdr:from>
    <xdr:to>
      <xdr:col>6</xdr:col>
      <xdr:colOff>166272</xdr:colOff>
      <xdr:row>18</xdr:row>
      <xdr:rowOff>133349</xdr:rowOff>
    </xdr:to>
    <xdr:graphicFrame macro="">
      <xdr:nvGraphicFramePr>
        <xdr:cNvPr id="12" name="Chart 11">
          <a:extLst>
            <a:ext uri="{FF2B5EF4-FFF2-40B4-BE49-F238E27FC236}">
              <a16:creationId xmlns:a16="http://schemas.microsoft.com/office/drawing/2014/main" id="{00000000-0008-0000-0200-00000C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1</xdr:col>
      <xdr:colOff>38099</xdr:colOff>
      <xdr:row>9</xdr:row>
      <xdr:rowOff>66675</xdr:rowOff>
    </xdr:from>
    <xdr:to>
      <xdr:col>1</xdr:col>
      <xdr:colOff>2714624</xdr:colOff>
      <xdr:row>27</xdr:row>
      <xdr:rowOff>161925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00000000-0008-0000-0200-00000B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533399</xdr:colOff>
      <xdr:row>1</xdr:row>
      <xdr:rowOff>9526</xdr:rowOff>
    </xdr:from>
    <xdr:to>
      <xdr:col>17</xdr:col>
      <xdr:colOff>180974</xdr:colOff>
      <xdr:row>4</xdr:row>
      <xdr:rowOff>66676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SpPr txBox="1"/>
      </xdr:nvSpPr>
      <xdr:spPr>
        <a:xfrm>
          <a:off x="533399" y="200026"/>
          <a:ext cx="12020550" cy="6286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en-US" sz="2800" b="1">
              <a:solidFill>
                <a:schemeClr val="tx1">
                  <a:lumMod val="85000"/>
                  <a:lumOff val="15000"/>
                </a:schemeClr>
              </a:solidFill>
            </a:rPr>
            <a:t>What</a:t>
          </a:r>
          <a:r>
            <a:rPr lang="en-US" sz="2800" b="1" baseline="0">
              <a:solidFill>
                <a:schemeClr val="tx1">
                  <a:lumMod val="85000"/>
                  <a:lumOff val="15000"/>
                </a:schemeClr>
              </a:solidFill>
            </a:rPr>
            <a:t> do </a:t>
          </a:r>
          <a:r>
            <a:rPr lang="en-US" sz="2800" b="1" baseline="0">
              <a:solidFill>
                <a:srgbClr val="002060"/>
              </a:solidFill>
            </a:rPr>
            <a:t>wage</a:t>
          </a:r>
          <a:r>
            <a:rPr lang="en-US" sz="2800" b="1" baseline="0">
              <a:solidFill>
                <a:schemeClr val="tx1">
                  <a:lumMod val="85000"/>
                  <a:lumOff val="15000"/>
                </a:schemeClr>
              </a:solidFill>
            </a:rPr>
            <a:t> and </a:t>
          </a:r>
          <a:r>
            <a:rPr lang="en-US" sz="2800" b="1" baseline="0">
              <a:solidFill>
                <a:srgbClr val="FFC000"/>
              </a:solidFill>
            </a:rPr>
            <a:t>employment</a:t>
          </a:r>
          <a:r>
            <a:rPr lang="en-US" sz="2800" b="1" baseline="0">
              <a:solidFill>
                <a:schemeClr val="tx1">
                  <a:lumMod val="85000"/>
                  <a:lumOff val="15000"/>
                </a:schemeClr>
              </a:solidFill>
            </a:rPr>
            <a:t> figures look like by industry?</a:t>
          </a:r>
          <a:endParaRPr lang="en-US" sz="2800" b="1">
            <a:solidFill>
              <a:schemeClr val="tx1">
                <a:lumMod val="85000"/>
                <a:lumOff val="15000"/>
              </a:schemeClr>
            </a:solidFill>
          </a:endParaRPr>
        </a:p>
      </xdr:txBody>
    </xdr:sp>
    <xdr:clientData/>
  </xdr:twoCellAnchor>
  <xdr:twoCellAnchor editAs="oneCell">
    <xdr:from>
      <xdr:col>2</xdr:col>
      <xdr:colOff>333375</xdr:colOff>
      <xdr:row>6</xdr:row>
      <xdr:rowOff>119063</xdr:rowOff>
    </xdr:from>
    <xdr:to>
      <xdr:col>5</xdr:col>
      <xdr:colOff>371475</xdr:colOff>
      <xdr:row>9</xdr:row>
      <xdr:rowOff>33338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SpPr txBox="1"/>
      </xdr:nvSpPr>
      <xdr:spPr>
        <a:xfrm>
          <a:off x="3724275" y="1471613"/>
          <a:ext cx="2924175" cy="48577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600" b="1"/>
            <a:t>Share of Total </a:t>
          </a:r>
          <a:r>
            <a:rPr lang="en-US" sz="1600" b="1">
              <a:solidFill>
                <a:schemeClr val="accent4"/>
              </a:solidFill>
            </a:rPr>
            <a:t>Employees</a:t>
          </a:r>
        </a:p>
      </xdr:txBody>
    </xdr:sp>
    <xdr:clientData/>
  </xdr:twoCellAnchor>
  <xdr:twoCellAnchor>
    <xdr:from>
      <xdr:col>1</xdr:col>
      <xdr:colOff>0</xdr:colOff>
      <xdr:row>6</xdr:row>
      <xdr:rowOff>157163</xdr:rowOff>
    </xdr:from>
    <xdr:to>
      <xdr:col>2</xdr:col>
      <xdr:colOff>190500</xdr:colOff>
      <xdr:row>8</xdr:row>
      <xdr:rowOff>185738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SpPr txBox="1"/>
      </xdr:nvSpPr>
      <xdr:spPr>
        <a:xfrm>
          <a:off x="381000" y="1509713"/>
          <a:ext cx="3200400" cy="40957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600" b="1"/>
            <a:t>Average Annual </a:t>
          </a:r>
          <a:r>
            <a:rPr lang="en-US" sz="1600" b="1">
              <a:solidFill>
                <a:srgbClr val="002060"/>
              </a:solidFill>
            </a:rPr>
            <a:t>Wage</a:t>
          </a:r>
        </a:p>
      </xdr:txBody>
    </xdr:sp>
    <xdr:clientData/>
  </xdr:twoCellAnchor>
  <xdr:twoCellAnchor>
    <xdr:from>
      <xdr:col>2</xdr:col>
      <xdr:colOff>504825</xdr:colOff>
      <xdr:row>18</xdr:row>
      <xdr:rowOff>47625</xdr:rowOff>
    </xdr:from>
    <xdr:to>
      <xdr:col>5</xdr:col>
      <xdr:colOff>123825</xdr:colOff>
      <xdr:row>20</xdr:row>
      <xdr:rowOff>76200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00000000-0008-0000-0200-000005000000}"/>
            </a:ext>
          </a:extLst>
        </xdr:cNvPr>
        <xdr:cNvSpPr txBox="1"/>
      </xdr:nvSpPr>
      <xdr:spPr>
        <a:xfrm>
          <a:off x="3895725" y="3686175"/>
          <a:ext cx="2505075" cy="40957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600" b="1">
              <a:solidFill>
                <a:srgbClr val="002060"/>
              </a:solidFill>
            </a:rPr>
            <a:t>Wage</a:t>
          </a:r>
          <a:r>
            <a:rPr lang="en-US" sz="1600" b="1"/>
            <a:t> &amp;</a:t>
          </a:r>
          <a:r>
            <a:rPr lang="en-US" sz="1600" b="1" baseline="0"/>
            <a:t> </a:t>
          </a:r>
          <a:r>
            <a:rPr lang="en-US" sz="1600" b="1" baseline="0">
              <a:solidFill>
                <a:schemeClr val="accent4"/>
              </a:solidFill>
            </a:rPr>
            <a:t>Employee</a:t>
          </a:r>
          <a:r>
            <a:rPr lang="en-US" sz="1600" b="1" baseline="0"/>
            <a:t> Trends</a:t>
          </a:r>
          <a:endParaRPr lang="en-US" sz="1600" b="1"/>
        </a:p>
      </xdr:txBody>
    </xdr:sp>
    <xdr:clientData/>
  </xdr:twoCellAnchor>
  <xdr:twoCellAnchor editAs="oneCell">
    <xdr:from>
      <xdr:col>2</xdr:col>
      <xdr:colOff>443727</xdr:colOff>
      <xdr:row>20</xdr:row>
      <xdr:rowOff>76199</xdr:rowOff>
    </xdr:from>
    <xdr:to>
      <xdr:col>6</xdr:col>
      <xdr:colOff>9525</xdr:colOff>
      <xdr:row>25</xdr:row>
      <xdr:rowOff>28575</xdr:rowOff>
    </xdr:to>
    <xdr:graphicFrame macro="">
      <xdr:nvGraphicFramePr>
        <xdr:cNvPr id="15" name="Chart 14">
          <a:extLst>
            <a:ext uri="{FF2B5EF4-FFF2-40B4-BE49-F238E27FC236}">
              <a16:creationId xmlns:a16="http://schemas.microsoft.com/office/drawing/2014/main" id="{00000000-0008-0000-0200-00000F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 editAs="oneCell">
    <xdr:from>
      <xdr:col>2</xdr:col>
      <xdr:colOff>427311</xdr:colOff>
      <xdr:row>25</xdr:row>
      <xdr:rowOff>13484</xdr:rowOff>
    </xdr:from>
    <xdr:to>
      <xdr:col>6</xdr:col>
      <xdr:colOff>21347</xdr:colOff>
      <xdr:row>29</xdr:row>
      <xdr:rowOff>80159</xdr:rowOff>
    </xdr:to>
    <xdr:graphicFrame macro="">
      <xdr:nvGraphicFramePr>
        <xdr:cNvPr id="16" name="Chart 15">
          <a:extLst>
            <a:ext uri="{FF2B5EF4-FFF2-40B4-BE49-F238E27FC236}">
              <a16:creationId xmlns:a16="http://schemas.microsoft.com/office/drawing/2014/main" id="{00000000-0008-0000-0200-000010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 editAs="oneCell">
    <xdr:from>
      <xdr:col>3</xdr:col>
      <xdr:colOff>1590675</xdr:colOff>
      <xdr:row>10</xdr:row>
      <xdr:rowOff>161925</xdr:rowOff>
    </xdr:from>
    <xdr:to>
      <xdr:col>6</xdr:col>
      <xdr:colOff>190500</xdr:colOff>
      <xdr:row>16</xdr:row>
      <xdr:rowOff>85725</xdr:rowOff>
    </xdr:to>
    <xdr:sp macro="" textlink="'Data Prep'!I19">
      <xdr:nvSpPr>
        <xdr:cNvPr id="18" name="TextBox 17">
          <a:extLst>
            <a:ext uri="{FF2B5EF4-FFF2-40B4-BE49-F238E27FC236}">
              <a16:creationId xmlns:a16="http://schemas.microsoft.com/office/drawing/2014/main" id="{00000000-0008-0000-0200-000012000000}"/>
            </a:ext>
          </a:extLst>
        </xdr:cNvPr>
        <xdr:cNvSpPr txBox="1"/>
      </xdr:nvSpPr>
      <xdr:spPr>
        <a:xfrm>
          <a:off x="5591175" y="2276475"/>
          <a:ext cx="1485900" cy="10668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fld id="{5F0F1EF5-C4F2-4E76-92E0-50AA963BADA0}" type="TxLink">
            <a:rPr lang="en-US" sz="5400" b="1" i="0" u="none" strike="noStrike">
              <a:solidFill>
                <a:schemeClr val="accent4"/>
              </a:solidFill>
              <a:latin typeface="Calibri"/>
              <a:cs typeface="Calibri"/>
            </a:rPr>
            <a:pPr algn="l"/>
            <a:t>10%</a:t>
          </a:fld>
          <a:endParaRPr lang="en-US" sz="5400" b="1">
            <a:solidFill>
              <a:schemeClr val="accent4"/>
            </a:solidFill>
          </a:endParaRPr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2</xdr:col>
          <xdr:colOff>0</xdr:colOff>
          <xdr:row>4</xdr:row>
          <xdr:rowOff>180975</xdr:rowOff>
        </xdr:from>
        <xdr:to>
          <xdr:col>2</xdr:col>
          <xdr:colOff>466725</xdr:colOff>
          <xdr:row>6</xdr:row>
          <xdr:rowOff>19050</xdr:rowOff>
        </xdr:to>
        <xdr:sp macro="" textlink="">
          <xdr:nvSpPr>
            <xdr:cNvPr id="2053" name="Spinner 5" hidden="1">
              <a:extLst>
                <a:ext uri="{63B3BB69-23CF-44E3-9099-C40C66FF867C}">
                  <a14:compatExt spid="_x0000_s2053"/>
                </a:ext>
                <a:ext uri="{FF2B5EF4-FFF2-40B4-BE49-F238E27FC236}">
                  <a16:creationId xmlns:a16="http://schemas.microsoft.com/office/drawing/2014/main" id="{00000000-0008-0000-0200-000005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266700</xdr:colOff>
          <xdr:row>6</xdr:row>
          <xdr:rowOff>180975</xdr:rowOff>
        </xdr:from>
        <xdr:to>
          <xdr:col>11</xdr:col>
          <xdr:colOff>114300</xdr:colOff>
          <xdr:row>8</xdr:row>
          <xdr:rowOff>161925</xdr:rowOff>
        </xdr:to>
        <xdr:sp macro="" textlink="">
          <xdr:nvSpPr>
            <xdr:cNvPr id="2054" name="Option Button 6" hidden="1">
              <a:extLst>
                <a:ext uri="{63B3BB69-23CF-44E3-9099-C40C66FF867C}">
                  <a14:compatExt spid="_x0000_s2054"/>
                </a:ext>
                <a:ext uri="{FF2B5EF4-FFF2-40B4-BE49-F238E27FC236}">
                  <a16:creationId xmlns:a16="http://schemas.microsoft.com/office/drawing/2014/main" id="{00000000-0008-0000-0200-000006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Average Wage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142875</xdr:colOff>
          <xdr:row>6</xdr:row>
          <xdr:rowOff>190500</xdr:rowOff>
        </xdr:from>
        <xdr:to>
          <xdr:col>14</xdr:col>
          <xdr:colOff>209550</xdr:colOff>
          <xdr:row>8</xdr:row>
          <xdr:rowOff>161925</xdr:rowOff>
        </xdr:to>
        <xdr:sp macro="" textlink="">
          <xdr:nvSpPr>
            <xdr:cNvPr id="2055" name="Option Button 7" hidden="1">
              <a:extLst>
                <a:ext uri="{63B3BB69-23CF-44E3-9099-C40C66FF867C}">
                  <a14:compatExt spid="_x0000_s2055"/>
                </a:ext>
                <a:ext uri="{FF2B5EF4-FFF2-40B4-BE49-F238E27FC236}">
                  <a16:creationId xmlns:a16="http://schemas.microsoft.com/office/drawing/2014/main" id="{00000000-0008-0000-0200-000007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Employees per 1,000</a:t>
              </a:r>
            </a:p>
          </xdr:txBody>
        </xdr:sp>
        <xdr:clientData/>
      </xdr:twoCellAnchor>
    </mc:Choice>
    <mc:Fallback/>
  </mc:AlternateContent>
  <xdr:twoCellAnchor editAs="oneCell">
    <xdr:from>
      <xdr:col>8</xdr:col>
      <xdr:colOff>447676</xdr:colOff>
      <xdr:row>6</xdr:row>
      <xdr:rowOff>119063</xdr:rowOff>
    </xdr:from>
    <xdr:to>
      <xdr:col>11</xdr:col>
      <xdr:colOff>600076</xdr:colOff>
      <xdr:row>9</xdr:row>
      <xdr:rowOff>33338</xdr:rowOff>
    </xdr:to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00000000-0008-0000-0200-000013000000}"/>
            </a:ext>
          </a:extLst>
        </xdr:cNvPr>
        <xdr:cNvSpPr txBox="1"/>
      </xdr:nvSpPr>
      <xdr:spPr>
        <a:xfrm>
          <a:off x="8553451" y="1471613"/>
          <a:ext cx="1524000" cy="48577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600" b="1"/>
            <a:t>Average</a:t>
          </a:r>
          <a:r>
            <a:rPr lang="en-US" sz="1600" b="1" baseline="0"/>
            <a:t> </a:t>
          </a:r>
          <a:r>
            <a:rPr lang="en-US" sz="1600" b="1" baseline="0">
              <a:solidFill>
                <a:srgbClr val="002060"/>
              </a:solidFill>
            </a:rPr>
            <a:t>Wages</a:t>
          </a:r>
          <a:endParaRPr lang="en-US" sz="1600" b="1">
            <a:solidFill>
              <a:srgbClr val="002060"/>
            </a:solidFill>
          </a:endParaRPr>
        </a:p>
      </xdr:txBody>
    </xdr:sp>
    <xdr:clientData/>
  </xdr:twoCellAnchor>
  <xdr:twoCellAnchor editAs="oneCell">
    <xdr:from>
      <xdr:col>12</xdr:col>
      <xdr:colOff>352425</xdr:colOff>
      <xdr:row>6</xdr:row>
      <xdr:rowOff>119063</xdr:rowOff>
    </xdr:from>
    <xdr:to>
      <xdr:col>15</xdr:col>
      <xdr:colOff>495300</xdr:colOff>
      <xdr:row>9</xdr:row>
      <xdr:rowOff>33338</xdr:rowOff>
    </xdr:to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00000000-0008-0000-0200-000014000000}"/>
            </a:ext>
          </a:extLst>
        </xdr:cNvPr>
        <xdr:cNvSpPr txBox="1"/>
      </xdr:nvSpPr>
      <xdr:spPr>
        <a:xfrm>
          <a:off x="10439400" y="1471613"/>
          <a:ext cx="1971675" cy="48577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600" b="1">
              <a:solidFill>
                <a:schemeClr val="accent4"/>
              </a:solidFill>
            </a:rPr>
            <a:t>Employees</a:t>
          </a:r>
          <a:r>
            <a:rPr lang="en-US" sz="1600" b="1"/>
            <a:t> per 1,000</a:t>
          </a:r>
        </a:p>
      </xdr:txBody>
    </xdr:sp>
    <xdr:clientData/>
  </xdr:twoCellAnchor>
  <xdr:twoCellAnchor editAs="oneCell">
    <xdr:from>
      <xdr:col>12</xdr:col>
      <xdr:colOff>342900</xdr:colOff>
      <xdr:row>0</xdr:row>
      <xdr:rowOff>152400</xdr:rowOff>
    </xdr:from>
    <xdr:to>
      <xdr:col>15</xdr:col>
      <xdr:colOff>489375</xdr:colOff>
      <xdr:row>4</xdr:row>
      <xdr:rowOff>152466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00000000-0008-0000-02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429875" y="152400"/>
          <a:ext cx="1975275" cy="762066"/>
        </a:xfrm>
        <a:prstGeom prst="rect">
          <a:avLst/>
        </a:prstGeom>
      </xdr:spPr>
    </xdr:pic>
    <xdr:clientData/>
  </xdr:twoCellAnchor>
</xdr:wsDr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48">
  <rv s="0">
    <fb>5024279</fb>
    <v>0</v>
  </rv>
  <rv s="0">
    <fb>7151502</fb>
    <v>0</v>
  </rv>
  <rv s="0">
    <fb>3011524</fb>
    <v>0</v>
  </rv>
  <rv s="0">
    <fb>39538223</fb>
    <v>0</v>
  </rv>
  <rv s="0">
    <fb>5773714</fb>
    <v>0</v>
  </rv>
  <rv s="0">
    <fb>3605944</fb>
    <v>0</v>
  </rv>
  <rv s="0">
    <fb>989948</fb>
    <v>0</v>
  </rv>
  <rv s="0">
    <fb>21538187</fb>
    <v>0</v>
  </rv>
  <rv s="0">
    <fb>10711908</fb>
    <v>0</v>
  </rv>
  <rv s="0">
    <fb>1839106</fb>
    <v>0</v>
  </rv>
  <rv s="0">
    <fb>12812508</fb>
    <v>0</v>
  </rv>
  <rv s="0">
    <fb>6785528</fb>
    <v>0</v>
  </rv>
  <rv s="0">
    <fb>3190369</fb>
    <v>0</v>
  </rv>
  <rv s="0">
    <fb>2937880</fb>
    <v>0</v>
  </rv>
  <rv s="0">
    <fb>4505836</fb>
    <v>0</v>
  </rv>
  <rv s="0">
    <fb>4657757</fb>
    <v>0</v>
  </rv>
  <rv s="0">
    <fb>1362359</fb>
    <v>0</v>
  </rv>
  <rv s="0">
    <fb>6165129</fb>
    <v>0</v>
  </rv>
  <rv s="0">
    <fb>7029917</fb>
    <v>0</v>
  </rv>
  <rv s="0">
    <fb>10077331</fb>
    <v>0</v>
  </rv>
  <rv s="0">
    <fb>5706494</fb>
    <v>0</v>
  </rv>
  <rv s="0">
    <fb>2961279</fb>
    <v>0</v>
  </rv>
  <rv s="0">
    <fb>6154913</fb>
    <v>0</v>
  </rv>
  <rv s="0">
    <fb>1084225</fb>
    <v>0</v>
  </rv>
  <rv s="0">
    <fb>1961504</fb>
    <v>0</v>
  </rv>
  <rv s="0">
    <fb>3104614</fb>
    <v>0</v>
  </rv>
  <rv s="0">
    <fb>1377529</fb>
    <v>0</v>
  </rv>
  <rv s="0">
    <fb>9288994</fb>
    <v>0</v>
  </rv>
  <rv s="0">
    <fb>2117522</fb>
    <v>0</v>
  </rv>
  <rv s="0">
    <fb>20201249</fb>
    <v>0</v>
  </rv>
  <rv s="0">
    <fb>10439388</fb>
    <v>0</v>
  </rv>
  <rv s="0">
    <fb>779094</fb>
    <v>0</v>
  </rv>
  <rv s="0">
    <fb>11799448</fb>
    <v>0</v>
  </rv>
  <rv s="0">
    <fb>3959353</fb>
    <v>0</v>
  </rv>
  <rv s="0">
    <fb>4237256</fb>
    <v>0</v>
  </rv>
  <rv s="0">
    <fb>13002700</fb>
    <v>0</v>
  </rv>
  <rv s="0">
    <fb>1097379</fb>
    <v>0</v>
  </rv>
  <rv s="0">
    <fb>5118425</fb>
    <v>0</v>
  </rv>
  <rv s="0">
    <fb>886667</fb>
    <v>0</v>
  </rv>
  <rv s="0">
    <fb>6910840</fb>
    <v>0</v>
  </rv>
  <rv s="0">
    <fb>29145505</fb>
    <v>0</v>
  </rv>
  <rv s="0">
    <fb>3271616</fb>
    <v>0</v>
  </rv>
  <rv s="0">
    <fb>643077</fb>
    <v>0</v>
  </rv>
  <rv s="0">
    <fb>8631393</fb>
    <v>0</v>
  </rv>
  <rv s="0">
    <fb>7705281</fb>
    <v>0</v>
  </rv>
  <rv s="0">
    <fb>1793716</fb>
    <v>0</v>
  </rv>
  <rv s="0">
    <fb>5893718</fb>
    <v>0</v>
  </rv>
  <rv s="0">
    <fb>576851</fb>
    <v>0</v>
  </rv>
</rvData>
</file>

<file path=xl/richData/rdrichvaluestructure.xml><?xml version="1.0" encoding="utf-8"?>
<rvStructures xmlns="http://schemas.microsoft.com/office/spreadsheetml/2017/richdata" count="1">
  <s t="_formattednumber">
    <k n="_Format" t="spb"/>
  </s>
</rvStructures>
</file>

<file path=xl/richData/rdsupportingpropertybag.xml><?xml version="1.0" encoding="utf-8"?>
<supportingPropertyBags xmlns="http://schemas.microsoft.com/office/spreadsheetml/2017/richdata2">
  <spbData count="1">
    <spb s="0">
      <v>1</v>
    </spb>
  </spbData>
</supportingPropertyBags>
</file>

<file path=xl/richData/rdsupportingpropertybagstructure.xml><?xml version="1.0" encoding="utf-8"?>
<spbStructures xmlns="http://schemas.microsoft.com/office/spreadsheetml/2017/richdata2" count="1">
  <s>
    <k n="_Self" t="i"/>
  </s>
</spbStructures>
</file>

<file path=xl/richData/richStyles.xml><?xml version="1.0" encoding="utf-8"?>
<richStyleSheet xmlns="http://schemas.microsoft.com/office/spreadsheetml/2017/richdata2" xmlns:mc="http://schemas.openxmlformats.org/markup-compatibility/2006" xmlns:x="http://schemas.openxmlformats.org/spreadsheetml/2006/main" mc:Ignorable="x">
  <dxfs count="1">
    <x:dxf>
      <x:numFmt numFmtId="3" formatCode="#,##0"/>
    </x:dxf>
  </dxfs>
  <richProperties>
    <rPr n="NumberFormat" t="s"/>
  </richProperties>
  <richStyles>
    <rSty dxfid="0">
      <rpv i="0">#,##0</rpv>
    </rSty>
  </richStyles>
</richStyleSheet>
</file>

<file path=xl/theme/theme1.xml><?xml version="1.0" encoding="utf-8"?>
<a:theme xmlns:a="http://schemas.openxmlformats.org/drawingml/2006/main" name="Office Theme">
  <a:themeElements>
    <a:clrScheme name="Maven Career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269999"/>
      </a:accent1>
      <a:accent2>
        <a:srgbClr val="FF5050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5.bin"/><Relationship Id="rId6" Type="http://schemas.openxmlformats.org/officeDocument/2006/relationships/ctrlProp" Target="../ctrlProps/ctrlProp3.xml"/><Relationship Id="rId5" Type="http://schemas.openxmlformats.org/officeDocument/2006/relationships/ctrlProp" Target="../ctrlProps/ctrlProp2.xml"/><Relationship Id="rId4" Type="http://schemas.openxmlformats.org/officeDocument/2006/relationships/ctrlProp" Target="../ctrlProps/ctrlProp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E52F2C-F2D3-4F44-815D-AF8D50250408}">
  <dimension ref="A1:F1919"/>
  <sheetViews>
    <sheetView workbookViewId="0">
      <selection activeCell="D8" sqref="D8"/>
    </sheetView>
  </sheetViews>
  <sheetFormatPr defaultRowHeight="15" x14ac:dyDescent="0.25"/>
  <cols>
    <col min="1" max="1" width="9.140625" customWidth="1"/>
    <col min="2" max="2" width="21.7109375" customWidth="1"/>
    <col min="3" max="3" width="18.7109375" customWidth="1"/>
    <col min="4" max="4" width="14.5703125" customWidth="1"/>
    <col min="5" max="5" width="10.7109375" customWidth="1"/>
    <col min="6" max="6" width="16.7109375" customWidth="1"/>
    <col min="7" max="18" width="9.140625" customWidth="1"/>
  </cols>
  <sheetData>
    <row r="1" spans="1:6" x14ac:dyDescent="0.25">
      <c r="A1" s="3" t="s">
        <v>50</v>
      </c>
      <c r="B1" s="3" t="s">
        <v>49</v>
      </c>
      <c r="C1" s="3" t="s">
        <v>0</v>
      </c>
      <c r="D1" s="3" t="s">
        <v>61</v>
      </c>
      <c r="E1" s="3" t="s">
        <v>62</v>
      </c>
      <c r="F1" s="3" t="s">
        <v>63</v>
      </c>
    </row>
    <row r="2" spans="1:6" x14ac:dyDescent="0.25">
      <c r="A2">
        <v>2020</v>
      </c>
      <c r="B2" t="s">
        <v>55</v>
      </c>
      <c r="C2" t="s">
        <v>1</v>
      </c>
      <c r="D2" s="1">
        <v>1829</v>
      </c>
      <c r="E2" s="1">
        <v>18051</v>
      </c>
      <c r="F2" s="2">
        <v>58872</v>
      </c>
    </row>
    <row r="3" spans="1:6" x14ac:dyDescent="0.25">
      <c r="A3">
        <v>2020</v>
      </c>
      <c r="B3" t="s">
        <v>55</v>
      </c>
      <c r="C3" t="s">
        <v>2</v>
      </c>
      <c r="D3" s="1">
        <v>1354</v>
      </c>
      <c r="E3" s="1">
        <v>35607</v>
      </c>
      <c r="F3" s="2">
        <v>55216</v>
      </c>
    </row>
    <row r="4" spans="1:6" x14ac:dyDescent="0.25">
      <c r="A4">
        <v>2020</v>
      </c>
      <c r="B4" t="s">
        <v>55</v>
      </c>
      <c r="C4" t="s">
        <v>3</v>
      </c>
      <c r="D4" s="1">
        <v>2565</v>
      </c>
      <c r="E4" s="1">
        <v>15961</v>
      </c>
      <c r="F4" s="2">
        <v>49909</v>
      </c>
    </row>
    <row r="5" spans="1:6" x14ac:dyDescent="0.25">
      <c r="A5">
        <v>2020</v>
      </c>
      <c r="B5" t="s">
        <v>55</v>
      </c>
      <c r="C5" t="s">
        <v>4</v>
      </c>
      <c r="D5" s="1">
        <v>17651</v>
      </c>
      <c r="E5" s="1">
        <v>425665</v>
      </c>
      <c r="F5" s="2">
        <v>42534</v>
      </c>
    </row>
    <row r="6" spans="1:6" x14ac:dyDescent="0.25">
      <c r="A6">
        <v>2020</v>
      </c>
      <c r="B6" t="s">
        <v>55</v>
      </c>
      <c r="C6" t="s">
        <v>5</v>
      </c>
      <c r="D6" s="1">
        <v>3312</v>
      </c>
      <c r="E6" s="1">
        <v>41633</v>
      </c>
      <c r="F6" s="2">
        <v>91879</v>
      </c>
    </row>
    <row r="7" spans="1:6" x14ac:dyDescent="0.25">
      <c r="A7">
        <v>2020</v>
      </c>
      <c r="B7" t="s">
        <v>55</v>
      </c>
      <c r="C7" t="s">
        <v>6</v>
      </c>
      <c r="D7">
        <v>467</v>
      </c>
      <c r="E7" s="1">
        <v>5260</v>
      </c>
      <c r="F7" s="2">
        <v>43142</v>
      </c>
    </row>
    <row r="8" spans="1:6" x14ac:dyDescent="0.25">
      <c r="A8">
        <v>2020</v>
      </c>
      <c r="B8" t="s">
        <v>55</v>
      </c>
      <c r="C8" t="s">
        <v>7</v>
      </c>
      <c r="D8">
        <v>186</v>
      </c>
      <c r="E8" s="1">
        <v>1317</v>
      </c>
      <c r="F8" s="2">
        <v>43290</v>
      </c>
    </row>
    <row r="9" spans="1:6" x14ac:dyDescent="0.25">
      <c r="A9">
        <v>2020</v>
      </c>
      <c r="B9" t="s">
        <v>55</v>
      </c>
      <c r="C9" t="s">
        <v>8</v>
      </c>
      <c r="D9" s="1">
        <v>5394</v>
      </c>
      <c r="E9" s="1">
        <v>71107</v>
      </c>
      <c r="F9" s="2">
        <v>37717</v>
      </c>
    </row>
    <row r="10" spans="1:6" x14ac:dyDescent="0.25">
      <c r="A10">
        <v>2020</v>
      </c>
      <c r="B10" t="s">
        <v>55</v>
      </c>
      <c r="C10" t="s">
        <v>9</v>
      </c>
      <c r="D10" s="1">
        <v>2794</v>
      </c>
      <c r="E10" s="1">
        <v>29309</v>
      </c>
      <c r="F10" s="2">
        <v>45978</v>
      </c>
    </row>
    <row r="11" spans="1:6" x14ac:dyDescent="0.25">
      <c r="A11">
        <v>2020</v>
      </c>
      <c r="B11" t="s">
        <v>55</v>
      </c>
      <c r="C11" t="s">
        <v>10</v>
      </c>
      <c r="D11" s="1">
        <v>2531</v>
      </c>
      <c r="E11" s="1">
        <v>27020</v>
      </c>
      <c r="F11" s="2">
        <v>42820</v>
      </c>
    </row>
    <row r="12" spans="1:6" x14ac:dyDescent="0.25">
      <c r="A12">
        <v>2020</v>
      </c>
      <c r="B12" t="s">
        <v>55</v>
      </c>
      <c r="C12" t="s">
        <v>11</v>
      </c>
      <c r="D12" s="1">
        <v>2818</v>
      </c>
      <c r="E12" s="1">
        <v>24933</v>
      </c>
      <c r="F12" s="2">
        <v>52259</v>
      </c>
    </row>
    <row r="13" spans="1:6" x14ac:dyDescent="0.25">
      <c r="A13">
        <v>2020</v>
      </c>
      <c r="B13" t="s">
        <v>55</v>
      </c>
      <c r="C13" t="s">
        <v>12</v>
      </c>
      <c r="D13" s="1">
        <v>2302</v>
      </c>
      <c r="E13" s="1">
        <v>20872</v>
      </c>
      <c r="F13" s="2">
        <v>50732</v>
      </c>
    </row>
    <row r="14" spans="1:6" x14ac:dyDescent="0.25">
      <c r="A14">
        <v>2020</v>
      </c>
      <c r="B14" t="s">
        <v>55</v>
      </c>
      <c r="C14" t="s">
        <v>13</v>
      </c>
      <c r="D14" s="1">
        <v>2911</v>
      </c>
      <c r="E14" s="1">
        <v>22868</v>
      </c>
      <c r="F14" s="2">
        <v>45588</v>
      </c>
    </row>
    <row r="15" spans="1:6" x14ac:dyDescent="0.25">
      <c r="A15">
        <v>2020</v>
      </c>
      <c r="B15" t="s">
        <v>55</v>
      </c>
      <c r="C15" t="s">
        <v>14</v>
      </c>
      <c r="D15" s="1">
        <v>2613</v>
      </c>
      <c r="E15" s="1">
        <v>18607</v>
      </c>
      <c r="F15" s="2">
        <v>47721</v>
      </c>
    </row>
    <row r="16" spans="1:6" x14ac:dyDescent="0.25">
      <c r="A16">
        <v>2020</v>
      </c>
      <c r="B16" t="s">
        <v>55</v>
      </c>
      <c r="C16" t="s">
        <v>15</v>
      </c>
      <c r="D16" s="1">
        <v>1632</v>
      </c>
      <c r="E16" s="1">
        <v>16061</v>
      </c>
      <c r="F16" s="2">
        <v>54605</v>
      </c>
    </row>
    <row r="17" spans="1:6" x14ac:dyDescent="0.25">
      <c r="A17">
        <v>2020</v>
      </c>
      <c r="B17" t="s">
        <v>55</v>
      </c>
      <c r="C17" t="s">
        <v>16</v>
      </c>
      <c r="D17" s="1">
        <v>3143</v>
      </c>
      <c r="E17" s="1">
        <v>37751</v>
      </c>
      <c r="F17" s="2">
        <v>86727</v>
      </c>
    </row>
    <row r="18" spans="1:6" x14ac:dyDescent="0.25">
      <c r="A18">
        <v>2020</v>
      </c>
      <c r="B18" t="s">
        <v>55</v>
      </c>
      <c r="C18" t="s">
        <v>17</v>
      </c>
      <c r="D18" s="1">
        <v>1581</v>
      </c>
      <c r="E18" s="1">
        <v>7787</v>
      </c>
      <c r="F18" s="2">
        <v>41422</v>
      </c>
    </row>
    <row r="19" spans="1:6" x14ac:dyDescent="0.25">
      <c r="A19">
        <v>2020</v>
      </c>
      <c r="B19" t="s">
        <v>55</v>
      </c>
      <c r="C19" t="s">
        <v>18</v>
      </c>
      <c r="D19">
        <v>720</v>
      </c>
      <c r="E19" s="1">
        <v>7112</v>
      </c>
      <c r="F19" s="2">
        <v>46887</v>
      </c>
    </row>
    <row r="20" spans="1:6" x14ac:dyDescent="0.25">
      <c r="A20">
        <v>2020</v>
      </c>
      <c r="B20" t="s">
        <v>55</v>
      </c>
      <c r="C20" t="s">
        <v>19</v>
      </c>
      <c r="D20">
        <v>999</v>
      </c>
      <c r="E20" s="1">
        <v>11134</v>
      </c>
      <c r="F20" s="2">
        <v>64628</v>
      </c>
    </row>
    <row r="21" spans="1:6" x14ac:dyDescent="0.25">
      <c r="A21">
        <v>2020</v>
      </c>
      <c r="B21" t="s">
        <v>55</v>
      </c>
      <c r="C21" t="s">
        <v>20</v>
      </c>
      <c r="D21" s="1">
        <v>3574</v>
      </c>
      <c r="E21" s="1">
        <v>34897</v>
      </c>
      <c r="F21" s="2">
        <v>43309</v>
      </c>
    </row>
    <row r="22" spans="1:6" x14ac:dyDescent="0.25">
      <c r="A22">
        <v>2020</v>
      </c>
      <c r="B22" t="s">
        <v>55</v>
      </c>
      <c r="C22" t="s">
        <v>21</v>
      </c>
      <c r="D22" s="1">
        <v>3175</v>
      </c>
      <c r="E22" s="1">
        <v>28204</v>
      </c>
      <c r="F22" s="2">
        <v>51276</v>
      </c>
    </row>
    <row r="23" spans="1:6" x14ac:dyDescent="0.25">
      <c r="A23">
        <v>2020</v>
      </c>
      <c r="B23" t="s">
        <v>55</v>
      </c>
      <c r="C23" t="s">
        <v>22</v>
      </c>
      <c r="D23" s="1">
        <v>2070</v>
      </c>
      <c r="E23" s="1">
        <v>14561</v>
      </c>
      <c r="F23" s="2">
        <v>50525</v>
      </c>
    </row>
    <row r="24" spans="1:6" x14ac:dyDescent="0.25">
      <c r="A24">
        <v>2020</v>
      </c>
      <c r="B24" t="s">
        <v>55</v>
      </c>
      <c r="C24" t="s">
        <v>23</v>
      </c>
      <c r="D24" s="1">
        <v>2123</v>
      </c>
      <c r="E24" s="1">
        <v>16963</v>
      </c>
      <c r="F24" s="2">
        <v>46677</v>
      </c>
    </row>
    <row r="25" spans="1:6" x14ac:dyDescent="0.25">
      <c r="A25">
        <v>2020</v>
      </c>
      <c r="B25" t="s">
        <v>55</v>
      </c>
      <c r="C25" t="s">
        <v>24</v>
      </c>
      <c r="D25" s="1">
        <v>1847</v>
      </c>
      <c r="E25" s="1">
        <v>12449</v>
      </c>
      <c r="F25" s="2">
        <v>65945</v>
      </c>
    </row>
    <row r="26" spans="1:6" x14ac:dyDescent="0.25">
      <c r="A26">
        <v>2020</v>
      </c>
      <c r="B26" t="s">
        <v>55</v>
      </c>
      <c r="C26" t="s">
        <v>25</v>
      </c>
      <c r="D26" s="1">
        <v>2469</v>
      </c>
      <c r="E26" s="1">
        <v>16054</v>
      </c>
      <c r="F26" s="2">
        <v>44449</v>
      </c>
    </row>
    <row r="27" spans="1:6" x14ac:dyDescent="0.25">
      <c r="A27">
        <v>2020</v>
      </c>
      <c r="B27" t="s">
        <v>55</v>
      </c>
      <c r="C27" t="s">
        <v>26</v>
      </c>
      <c r="D27">
        <v>598</v>
      </c>
      <c r="E27" s="1">
        <v>19509</v>
      </c>
      <c r="F27" s="2">
        <v>88060</v>
      </c>
    </row>
    <row r="28" spans="1:6" x14ac:dyDescent="0.25">
      <c r="A28">
        <v>2020</v>
      </c>
      <c r="B28" t="s">
        <v>55</v>
      </c>
      <c r="C28" t="s">
        <v>27</v>
      </c>
      <c r="D28">
        <v>350</v>
      </c>
      <c r="E28" s="1">
        <v>2671</v>
      </c>
      <c r="F28" s="2">
        <v>48051</v>
      </c>
    </row>
    <row r="29" spans="1:6" x14ac:dyDescent="0.25">
      <c r="A29">
        <v>2020</v>
      </c>
      <c r="B29" t="s">
        <v>55</v>
      </c>
      <c r="C29" t="s">
        <v>28</v>
      </c>
      <c r="D29">
        <v>999</v>
      </c>
      <c r="E29" s="1">
        <v>11868</v>
      </c>
      <c r="F29" s="2">
        <v>44634</v>
      </c>
    </row>
    <row r="30" spans="1:6" x14ac:dyDescent="0.25">
      <c r="A30">
        <v>2020</v>
      </c>
      <c r="B30" t="s">
        <v>55</v>
      </c>
      <c r="C30" t="s">
        <v>29</v>
      </c>
      <c r="D30" s="1">
        <v>2064</v>
      </c>
      <c r="E30" s="1">
        <v>30471</v>
      </c>
      <c r="F30" s="2">
        <v>65885</v>
      </c>
    </row>
    <row r="31" spans="1:6" x14ac:dyDescent="0.25">
      <c r="A31">
        <v>2020</v>
      </c>
      <c r="B31" t="s">
        <v>55</v>
      </c>
      <c r="C31" t="s">
        <v>30</v>
      </c>
      <c r="D31" s="1">
        <v>3335</v>
      </c>
      <c r="E31" s="1">
        <v>31214</v>
      </c>
      <c r="F31" s="2">
        <v>44384</v>
      </c>
    </row>
    <row r="32" spans="1:6" x14ac:dyDescent="0.25">
      <c r="A32">
        <v>2020</v>
      </c>
      <c r="B32" t="s">
        <v>55</v>
      </c>
      <c r="C32" t="s">
        <v>31</v>
      </c>
      <c r="D32" s="1">
        <v>3428</v>
      </c>
      <c r="E32" s="1">
        <v>29560</v>
      </c>
      <c r="F32" s="2">
        <v>42720</v>
      </c>
    </row>
    <row r="33" spans="1:6" x14ac:dyDescent="0.25">
      <c r="A33">
        <v>2020</v>
      </c>
      <c r="B33" t="s">
        <v>55</v>
      </c>
      <c r="C33" t="s">
        <v>32</v>
      </c>
      <c r="D33" s="1">
        <v>1830</v>
      </c>
      <c r="E33" s="1">
        <v>19954</v>
      </c>
      <c r="F33" s="2">
        <v>92355</v>
      </c>
    </row>
    <row r="34" spans="1:6" x14ac:dyDescent="0.25">
      <c r="A34">
        <v>2020</v>
      </c>
      <c r="B34" t="s">
        <v>55</v>
      </c>
      <c r="C34" t="s">
        <v>33</v>
      </c>
      <c r="D34" s="1">
        <v>2541</v>
      </c>
      <c r="E34" s="1">
        <v>25841</v>
      </c>
      <c r="F34" s="2">
        <v>51404</v>
      </c>
    </row>
    <row r="35" spans="1:6" x14ac:dyDescent="0.25">
      <c r="A35">
        <v>2020</v>
      </c>
      <c r="B35" t="s">
        <v>55</v>
      </c>
      <c r="C35" t="s">
        <v>34</v>
      </c>
      <c r="D35" s="1">
        <v>4355</v>
      </c>
      <c r="E35" s="1">
        <v>40722</v>
      </c>
      <c r="F35" s="2">
        <v>90660</v>
      </c>
    </row>
    <row r="36" spans="1:6" x14ac:dyDescent="0.25">
      <c r="A36">
        <v>2020</v>
      </c>
      <c r="B36" t="s">
        <v>55</v>
      </c>
      <c r="C36" t="s">
        <v>35</v>
      </c>
      <c r="D36" s="1">
        <v>4739</v>
      </c>
      <c r="E36" s="1">
        <v>54360</v>
      </c>
      <c r="F36" s="2">
        <v>40689</v>
      </c>
    </row>
    <row r="37" spans="1:6" x14ac:dyDescent="0.25">
      <c r="A37">
        <v>2020</v>
      </c>
      <c r="B37" t="s">
        <v>55</v>
      </c>
      <c r="C37" t="s">
        <v>36</v>
      </c>
      <c r="D37" s="1">
        <v>3629</v>
      </c>
      <c r="E37" s="1">
        <v>47789</v>
      </c>
      <c r="F37" s="2">
        <v>61949</v>
      </c>
    </row>
    <row r="38" spans="1:6" x14ac:dyDescent="0.25">
      <c r="A38">
        <v>2020</v>
      </c>
      <c r="B38" t="s">
        <v>55</v>
      </c>
      <c r="C38" t="s">
        <v>37</v>
      </c>
      <c r="D38">
        <v>205</v>
      </c>
      <c r="E38" s="1">
        <v>1128</v>
      </c>
      <c r="F38" s="2">
        <v>42071</v>
      </c>
    </row>
    <row r="39" spans="1:6" x14ac:dyDescent="0.25">
      <c r="A39">
        <v>2020</v>
      </c>
      <c r="B39" t="s">
        <v>55</v>
      </c>
      <c r="C39" t="s">
        <v>38</v>
      </c>
      <c r="D39" s="1">
        <v>1375</v>
      </c>
      <c r="E39" s="1">
        <v>12442</v>
      </c>
      <c r="F39" s="2">
        <v>44990</v>
      </c>
    </row>
    <row r="40" spans="1:6" x14ac:dyDescent="0.25">
      <c r="A40">
        <v>2020</v>
      </c>
      <c r="B40" t="s">
        <v>55</v>
      </c>
      <c r="C40" t="s">
        <v>39</v>
      </c>
      <c r="D40" s="1">
        <v>1099</v>
      </c>
      <c r="E40" s="1">
        <v>7137</v>
      </c>
      <c r="F40" s="2">
        <v>45582</v>
      </c>
    </row>
    <row r="41" spans="1:6" x14ac:dyDescent="0.25">
      <c r="A41">
        <v>2020</v>
      </c>
      <c r="B41" t="s">
        <v>55</v>
      </c>
      <c r="C41" t="s">
        <v>40</v>
      </c>
      <c r="D41" s="1">
        <v>1130</v>
      </c>
      <c r="E41" s="1">
        <v>11134</v>
      </c>
      <c r="F41" s="2">
        <v>48930</v>
      </c>
    </row>
    <row r="42" spans="1:6" x14ac:dyDescent="0.25">
      <c r="A42">
        <v>2020</v>
      </c>
      <c r="B42" t="s">
        <v>55</v>
      </c>
      <c r="C42" t="s">
        <v>41</v>
      </c>
      <c r="D42" s="1">
        <v>19698</v>
      </c>
      <c r="E42" s="1">
        <v>249859</v>
      </c>
      <c r="F42" s="2">
        <v>117086</v>
      </c>
    </row>
    <row r="43" spans="1:6" x14ac:dyDescent="0.25">
      <c r="A43">
        <v>2020</v>
      </c>
      <c r="B43" t="s">
        <v>55</v>
      </c>
      <c r="C43" t="s">
        <v>42</v>
      </c>
      <c r="D43" s="1">
        <v>1066</v>
      </c>
      <c r="E43" s="1">
        <v>14648</v>
      </c>
      <c r="F43" s="2">
        <v>65747</v>
      </c>
    </row>
    <row r="44" spans="1:6" x14ac:dyDescent="0.25">
      <c r="A44">
        <v>2020</v>
      </c>
      <c r="B44" t="s">
        <v>55</v>
      </c>
      <c r="C44" t="s">
        <v>43</v>
      </c>
      <c r="D44">
        <v>571</v>
      </c>
      <c r="E44" s="1">
        <v>4095</v>
      </c>
      <c r="F44" s="2">
        <v>41096</v>
      </c>
    </row>
    <row r="45" spans="1:6" x14ac:dyDescent="0.25">
      <c r="A45">
        <v>2020</v>
      </c>
      <c r="B45" t="s">
        <v>55</v>
      </c>
      <c r="C45" t="s">
        <v>44</v>
      </c>
      <c r="D45" s="1">
        <v>2073</v>
      </c>
      <c r="E45" s="1">
        <v>17603</v>
      </c>
      <c r="F45" s="2">
        <v>48671</v>
      </c>
    </row>
    <row r="46" spans="1:6" x14ac:dyDescent="0.25">
      <c r="A46">
        <v>2020</v>
      </c>
      <c r="B46" t="s">
        <v>55</v>
      </c>
      <c r="C46" t="s">
        <v>45</v>
      </c>
      <c r="D46" s="1">
        <v>6971</v>
      </c>
      <c r="E46" s="1">
        <v>101358</v>
      </c>
      <c r="F46" s="2">
        <v>36964</v>
      </c>
    </row>
    <row r="47" spans="1:6" x14ac:dyDescent="0.25">
      <c r="A47">
        <v>2020</v>
      </c>
      <c r="B47" t="s">
        <v>55</v>
      </c>
      <c r="C47" t="s">
        <v>46</v>
      </c>
      <c r="D47" s="1">
        <v>1117</v>
      </c>
      <c r="E47" s="1">
        <v>18455</v>
      </c>
      <c r="F47" s="2">
        <v>78059</v>
      </c>
    </row>
    <row r="48" spans="1:6" x14ac:dyDescent="0.25">
      <c r="A48">
        <v>2020</v>
      </c>
      <c r="B48" t="s">
        <v>55</v>
      </c>
      <c r="C48" t="s">
        <v>47</v>
      </c>
      <c r="D48" s="1">
        <v>2872</v>
      </c>
      <c r="E48" s="1">
        <v>30781</v>
      </c>
      <c r="F48" s="2">
        <v>41928</v>
      </c>
    </row>
    <row r="49" spans="1:6" x14ac:dyDescent="0.25">
      <c r="A49">
        <v>2020</v>
      </c>
      <c r="B49" t="s">
        <v>55</v>
      </c>
      <c r="C49" t="s">
        <v>48</v>
      </c>
      <c r="D49" s="1">
        <v>1440</v>
      </c>
      <c r="E49" s="1">
        <v>19091</v>
      </c>
      <c r="F49" s="2">
        <v>83063</v>
      </c>
    </row>
    <row r="50" spans="1:6" x14ac:dyDescent="0.25">
      <c r="A50">
        <v>2020</v>
      </c>
      <c r="B50" t="s">
        <v>51</v>
      </c>
      <c r="C50" t="s">
        <v>1</v>
      </c>
      <c r="D50" s="1">
        <v>10335</v>
      </c>
      <c r="E50" s="1">
        <v>92772</v>
      </c>
      <c r="F50" s="2">
        <v>59279</v>
      </c>
    </row>
    <row r="51" spans="1:6" x14ac:dyDescent="0.25">
      <c r="A51">
        <v>2020</v>
      </c>
      <c r="B51" t="s">
        <v>51</v>
      </c>
      <c r="C51" t="s">
        <v>2</v>
      </c>
      <c r="D51" s="1">
        <v>14006</v>
      </c>
      <c r="E51" s="1">
        <v>173852</v>
      </c>
      <c r="F51" s="2">
        <v>63056</v>
      </c>
    </row>
    <row r="52" spans="1:6" x14ac:dyDescent="0.25">
      <c r="A52">
        <v>2020</v>
      </c>
      <c r="B52" t="s">
        <v>51</v>
      </c>
      <c r="C52" t="s">
        <v>3</v>
      </c>
      <c r="D52" s="1">
        <v>7277</v>
      </c>
      <c r="E52" s="1">
        <v>53142</v>
      </c>
      <c r="F52" s="2">
        <v>52247</v>
      </c>
    </row>
    <row r="53" spans="1:6" x14ac:dyDescent="0.25">
      <c r="A53">
        <v>2020</v>
      </c>
      <c r="B53" t="s">
        <v>51</v>
      </c>
      <c r="C53" t="s">
        <v>4</v>
      </c>
      <c r="D53" s="1">
        <v>86322</v>
      </c>
      <c r="E53" s="1">
        <v>855879</v>
      </c>
      <c r="F53" s="2">
        <v>76740</v>
      </c>
    </row>
    <row r="54" spans="1:6" x14ac:dyDescent="0.25">
      <c r="A54">
        <v>2020</v>
      </c>
      <c r="B54" t="s">
        <v>51</v>
      </c>
      <c r="C54" t="s">
        <v>5</v>
      </c>
      <c r="D54" s="1">
        <v>21025</v>
      </c>
      <c r="E54" s="1">
        <v>174730</v>
      </c>
      <c r="F54" s="2">
        <v>68209</v>
      </c>
    </row>
    <row r="55" spans="1:6" x14ac:dyDescent="0.25">
      <c r="A55">
        <v>2020</v>
      </c>
      <c r="B55" t="s">
        <v>51</v>
      </c>
      <c r="C55" t="s">
        <v>6</v>
      </c>
      <c r="D55" s="1">
        <v>9415</v>
      </c>
      <c r="E55" s="1">
        <v>56915</v>
      </c>
      <c r="F55" s="2">
        <v>75591</v>
      </c>
    </row>
    <row r="56" spans="1:6" x14ac:dyDescent="0.25">
      <c r="A56">
        <v>2020</v>
      </c>
      <c r="B56" t="s">
        <v>51</v>
      </c>
      <c r="C56" t="s">
        <v>7</v>
      </c>
      <c r="D56" s="1">
        <v>3106</v>
      </c>
      <c r="E56" s="1">
        <v>22403</v>
      </c>
      <c r="F56" s="2">
        <v>64977</v>
      </c>
    </row>
    <row r="57" spans="1:6" x14ac:dyDescent="0.25">
      <c r="A57">
        <v>2020</v>
      </c>
      <c r="B57" t="s">
        <v>51</v>
      </c>
      <c r="C57" t="s">
        <v>8</v>
      </c>
      <c r="D57" s="1">
        <v>76308</v>
      </c>
      <c r="E57" s="1">
        <v>561991</v>
      </c>
      <c r="F57" s="2">
        <v>55910</v>
      </c>
    </row>
    <row r="58" spans="1:6" x14ac:dyDescent="0.25">
      <c r="A58">
        <v>2020</v>
      </c>
      <c r="B58" t="s">
        <v>51</v>
      </c>
      <c r="C58" t="s">
        <v>9</v>
      </c>
      <c r="D58" s="1">
        <v>22906</v>
      </c>
      <c r="E58" s="1">
        <v>200710</v>
      </c>
      <c r="F58" s="2">
        <v>66214</v>
      </c>
    </row>
    <row r="59" spans="1:6" x14ac:dyDescent="0.25">
      <c r="A59">
        <v>2020</v>
      </c>
      <c r="B59" t="s">
        <v>51</v>
      </c>
      <c r="C59" t="s">
        <v>10</v>
      </c>
      <c r="D59" s="1">
        <v>9159</v>
      </c>
      <c r="E59" s="1">
        <v>53385</v>
      </c>
      <c r="F59" s="2">
        <v>48649</v>
      </c>
    </row>
    <row r="60" spans="1:6" x14ac:dyDescent="0.25">
      <c r="A60">
        <v>2020</v>
      </c>
      <c r="B60" t="s">
        <v>51</v>
      </c>
      <c r="C60" t="s">
        <v>11</v>
      </c>
      <c r="D60" s="1">
        <v>32538</v>
      </c>
      <c r="E60" s="1">
        <v>216664</v>
      </c>
      <c r="F60" s="2">
        <v>76581</v>
      </c>
    </row>
    <row r="61" spans="1:6" x14ac:dyDescent="0.25">
      <c r="A61">
        <v>2020</v>
      </c>
      <c r="B61" t="s">
        <v>51</v>
      </c>
      <c r="C61" t="s">
        <v>12</v>
      </c>
      <c r="D61" s="1">
        <v>15617</v>
      </c>
      <c r="E61" s="1">
        <v>144001</v>
      </c>
      <c r="F61" s="2">
        <v>62619</v>
      </c>
    </row>
    <row r="62" spans="1:6" x14ac:dyDescent="0.25">
      <c r="A62">
        <v>2020</v>
      </c>
      <c r="B62" t="s">
        <v>51</v>
      </c>
      <c r="C62" t="s">
        <v>13</v>
      </c>
      <c r="D62" s="1">
        <v>9434</v>
      </c>
      <c r="E62" s="1">
        <v>76561</v>
      </c>
      <c r="F62" s="2">
        <v>61831</v>
      </c>
    </row>
    <row r="63" spans="1:6" x14ac:dyDescent="0.25">
      <c r="A63">
        <v>2020</v>
      </c>
      <c r="B63" t="s">
        <v>51</v>
      </c>
      <c r="C63" t="s">
        <v>14</v>
      </c>
      <c r="D63" s="1">
        <v>7355</v>
      </c>
      <c r="E63" s="1">
        <v>63118</v>
      </c>
      <c r="F63" s="2">
        <v>59126</v>
      </c>
    </row>
    <row r="64" spans="1:6" x14ac:dyDescent="0.25">
      <c r="A64">
        <v>2020</v>
      </c>
      <c r="B64" t="s">
        <v>51</v>
      </c>
      <c r="C64" t="s">
        <v>15</v>
      </c>
      <c r="D64" s="1">
        <v>9832</v>
      </c>
      <c r="E64" s="1">
        <v>77924</v>
      </c>
      <c r="F64" s="2">
        <v>58484</v>
      </c>
    </row>
    <row r="65" spans="1:6" x14ac:dyDescent="0.25">
      <c r="A65">
        <v>2020</v>
      </c>
      <c r="B65" t="s">
        <v>51</v>
      </c>
      <c r="C65" t="s">
        <v>16</v>
      </c>
      <c r="D65" s="1">
        <v>11349</v>
      </c>
      <c r="E65" s="1">
        <v>121521</v>
      </c>
      <c r="F65" s="2">
        <v>65354</v>
      </c>
    </row>
    <row r="66" spans="1:6" x14ac:dyDescent="0.25">
      <c r="A66">
        <v>2020</v>
      </c>
      <c r="B66" t="s">
        <v>51</v>
      </c>
      <c r="C66" t="s">
        <v>17</v>
      </c>
      <c r="D66" s="1">
        <v>5732</v>
      </c>
      <c r="E66" s="1">
        <v>30344</v>
      </c>
      <c r="F66" s="2">
        <v>55607</v>
      </c>
    </row>
    <row r="67" spans="1:6" x14ac:dyDescent="0.25">
      <c r="A67">
        <v>2020</v>
      </c>
      <c r="B67" t="s">
        <v>51</v>
      </c>
      <c r="C67" t="s">
        <v>18</v>
      </c>
      <c r="D67" s="1">
        <v>16346</v>
      </c>
      <c r="E67" s="1">
        <v>160039</v>
      </c>
      <c r="F67" s="2">
        <v>70642</v>
      </c>
    </row>
    <row r="68" spans="1:6" x14ac:dyDescent="0.25">
      <c r="A68">
        <v>2020</v>
      </c>
      <c r="B68" t="s">
        <v>51</v>
      </c>
      <c r="C68" t="s">
        <v>19</v>
      </c>
      <c r="D68" s="1">
        <v>21102</v>
      </c>
      <c r="E68" s="1">
        <v>152366</v>
      </c>
      <c r="F68" s="2">
        <v>84958</v>
      </c>
    </row>
    <row r="69" spans="1:6" x14ac:dyDescent="0.25">
      <c r="A69">
        <v>2020</v>
      </c>
      <c r="B69" t="s">
        <v>51</v>
      </c>
      <c r="C69" t="s">
        <v>20</v>
      </c>
      <c r="D69" s="1">
        <v>21646</v>
      </c>
      <c r="E69" s="1">
        <v>164028</v>
      </c>
      <c r="F69" s="2">
        <v>67631</v>
      </c>
    </row>
    <row r="70" spans="1:6" x14ac:dyDescent="0.25">
      <c r="A70">
        <v>2020</v>
      </c>
      <c r="B70" t="s">
        <v>51</v>
      </c>
      <c r="C70" t="s">
        <v>21</v>
      </c>
      <c r="D70" s="1">
        <v>16952</v>
      </c>
      <c r="E70" s="1">
        <v>123866</v>
      </c>
      <c r="F70" s="2">
        <v>72942</v>
      </c>
    </row>
    <row r="71" spans="1:6" x14ac:dyDescent="0.25">
      <c r="A71">
        <v>2020</v>
      </c>
      <c r="B71" t="s">
        <v>51</v>
      </c>
      <c r="C71" t="s">
        <v>22</v>
      </c>
      <c r="D71" s="1">
        <v>5839</v>
      </c>
      <c r="E71" s="1">
        <v>43888</v>
      </c>
      <c r="F71" s="2">
        <v>53779</v>
      </c>
    </row>
    <row r="72" spans="1:6" x14ac:dyDescent="0.25">
      <c r="A72">
        <v>2020</v>
      </c>
      <c r="B72" t="s">
        <v>51</v>
      </c>
      <c r="C72" t="s">
        <v>23</v>
      </c>
      <c r="D72" s="1">
        <v>15735</v>
      </c>
      <c r="E72" s="1">
        <v>126375</v>
      </c>
      <c r="F72" s="2">
        <v>64664</v>
      </c>
    </row>
    <row r="73" spans="1:6" x14ac:dyDescent="0.25">
      <c r="A73">
        <v>2020</v>
      </c>
      <c r="B73" t="s">
        <v>51</v>
      </c>
      <c r="C73" t="s">
        <v>24</v>
      </c>
      <c r="D73" s="1">
        <v>6813</v>
      </c>
      <c r="E73" s="1">
        <v>30793</v>
      </c>
      <c r="F73" s="2">
        <v>55897</v>
      </c>
    </row>
    <row r="74" spans="1:6" x14ac:dyDescent="0.25">
      <c r="A74">
        <v>2020</v>
      </c>
      <c r="B74" t="s">
        <v>51</v>
      </c>
      <c r="C74" t="s">
        <v>25</v>
      </c>
      <c r="D74" s="1">
        <v>7000</v>
      </c>
      <c r="E74" s="1">
        <v>55249</v>
      </c>
      <c r="F74" s="2">
        <v>56548</v>
      </c>
    </row>
    <row r="75" spans="1:6" x14ac:dyDescent="0.25">
      <c r="A75">
        <v>2020</v>
      </c>
      <c r="B75" t="s">
        <v>51</v>
      </c>
      <c r="C75" t="s">
        <v>26</v>
      </c>
      <c r="D75" s="1">
        <v>5757</v>
      </c>
      <c r="E75" s="1">
        <v>93450</v>
      </c>
      <c r="F75" s="2">
        <v>67902</v>
      </c>
    </row>
    <row r="76" spans="1:6" x14ac:dyDescent="0.25">
      <c r="A76">
        <v>2020</v>
      </c>
      <c r="B76" t="s">
        <v>51</v>
      </c>
      <c r="C76" t="s">
        <v>27</v>
      </c>
      <c r="D76" s="1">
        <v>4901</v>
      </c>
      <c r="E76" s="1">
        <v>27866</v>
      </c>
      <c r="F76" s="2">
        <v>68870</v>
      </c>
    </row>
    <row r="77" spans="1:6" x14ac:dyDescent="0.25">
      <c r="A77">
        <v>2020</v>
      </c>
      <c r="B77" t="s">
        <v>51</v>
      </c>
      <c r="C77" t="s">
        <v>28</v>
      </c>
      <c r="D77" s="1">
        <v>22711</v>
      </c>
      <c r="E77" s="1">
        <v>151469</v>
      </c>
      <c r="F77" s="2">
        <v>77924</v>
      </c>
    </row>
    <row r="78" spans="1:6" x14ac:dyDescent="0.25">
      <c r="A78">
        <v>2020</v>
      </c>
      <c r="B78" t="s">
        <v>51</v>
      </c>
      <c r="C78" t="s">
        <v>29</v>
      </c>
      <c r="D78" s="1">
        <v>5485</v>
      </c>
      <c r="E78" s="1">
        <v>48577</v>
      </c>
      <c r="F78" s="2">
        <v>53439</v>
      </c>
    </row>
    <row r="79" spans="1:6" x14ac:dyDescent="0.25">
      <c r="A79">
        <v>2020</v>
      </c>
      <c r="B79" t="s">
        <v>51</v>
      </c>
      <c r="C79" t="s">
        <v>30</v>
      </c>
      <c r="D79" s="1">
        <v>50929</v>
      </c>
      <c r="E79" s="1">
        <v>361821</v>
      </c>
      <c r="F79" s="2">
        <v>78199</v>
      </c>
    </row>
    <row r="80" spans="1:6" x14ac:dyDescent="0.25">
      <c r="A80">
        <v>2020</v>
      </c>
      <c r="B80" t="s">
        <v>51</v>
      </c>
      <c r="C80" t="s">
        <v>31</v>
      </c>
      <c r="D80" s="1">
        <v>29231</v>
      </c>
      <c r="E80" s="1">
        <v>229369</v>
      </c>
      <c r="F80" s="2">
        <v>59177</v>
      </c>
    </row>
    <row r="81" spans="1:6" x14ac:dyDescent="0.25">
      <c r="A81">
        <v>2020</v>
      </c>
      <c r="B81" t="s">
        <v>51</v>
      </c>
      <c r="C81" t="s">
        <v>32</v>
      </c>
      <c r="D81" s="1">
        <v>3669</v>
      </c>
      <c r="E81" s="1">
        <v>25364</v>
      </c>
      <c r="F81" s="2">
        <v>66729</v>
      </c>
    </row>
    <row r="82" spans="1:6" x14ac:dyDescent="0.25">
      <c r="A82">
        <v>2020</v>
      </c>
      <c r="B82" t="s">
        <v>51</v>
      </c>
      <c r="C82" t="s">
        <v>33</v>
      </c>
      <c r="D82" s="1">
        <v>23650</v>
      </c>
      <c r="E82" s="1">
        <v>218531</v>
      </c>
      <c r="F82" s="2">
        <v>65104</v>
      </c>
    </row>
    <row r="83" spans="1:6" x14ac:dyDescent="0.25">
      <c r="A83">
        <v>2020</v>
      </c>
      <c r="B83" t="s">
        <v>51</v>
      </c>
      <c r="C83" t="s">
        <v>34</v>
      </c>
      <c r="D83" s="1">
        <v>9855</v>
      </c>
      <c r="E83" s="1">
        <v>78772</v>
      </c>
      <c r="F83" s="2">
        <v>55099</v>
      </c>
    </row>
    <row r="84" spans="1:6" x14ac:dyDescent="0.25">
      <c r="A84">
        <v>2020</v>
      </c>
      <c r="B84" t="s">
        <v>51</v>
      </c>
      <c r="C84" t="s">
        <v>35</v>
      </c>
      <c r="D84" s="1">
        <v>14899</v>
      </c>
      <c r="E84" s="1">
        <v>107568</v>
      </c>
      <c r="F84" s="2">
        <v>66876</v>
      </c>
    </row>
    <row r="85" spans="1:6" x14ac:dyDescent="0.25">
      <c r="A85">
        <v>2020</v>
      </c>
      <c r="B85" t="s">
        <v>51</v>
      </c>
      <c r="C85" t="s">
        <v>36</v>
      </c>
      <c r="D85" s="1">
        <v>29345</v>
      </c>
      <c r="E85" s="1">
        <v>241570</v>
      </c>
      <c r="F85" s="2">
        <v>70639</v>
      </c>
    </row>
    <row r="86" spans="1:6" x14ac:dyDescent="0.25">
      <c r="A86">
        <v>2020</v>
      </c>
      <c r="B86" t="s">
        <v>51</v>
      </c>
      <c r="C86" t="s">
        <v>37</v>
      </c>
      <c r="D86" s="1">
        <v>3878</v>
      </c>
      <c r="E86" s="1">
        <v>18924</v>
      </c>
      <c r="F86" s="2">
        <v>66955</v>
      </c>
    </row>
    <row r="87" spans="1:6" x14ac:dyDescent="0.25">
      <c r="A87">
        <v>2020</v>
      </c>
      <c r="B87" t="s">
        <v>51</v>
      </c>
      <c r="C87" t="s">
        <v>38</v>
      </c>
      <c r="D87" s="1">
        <v>13348</v>
      </c>
      <c r="E87" s="1">
        <v>103647</v>
      </c>
      <c r="F87" s="2">
        <v>57906</v>
      </c>
    </row>
    <row r="88" spans="1:6" x14ac:dyDescent="0.25">
      <c r="A88">
        <v>2020</v>
      </c>
      <c r="B88" t="s">
        <v>51</v>
      </c>
      <c r="C88" t="s">
        <v>39</v>
      </c>
      <c r="D88" s="1">
        <v>3954</v>
      </c>
      <c r="E88" s="1">
        <v>24410</v>
      </c>
      <c r="F88" s="2">
        <v>54005</v>
      </c>
    </row>
    <row r="89" spans="1:6" x14ac:dyDescent="0.25">
      <c r="A89">
        <v>2020</v>
      </c>
      <c r="B89" t="s">
        <v>51</v>
      </c>
      <c r="C89" t="s">
        <v>40</v>
      </c>
      <c r="D89" s="1">
        <v>12894</v>
      </c>
      <c r="E89" s="1">
        <v>130050</v>
      </c>
      <c r="F89" s="2">
        <v>62259</v>
      </c>
    </row>
    <row r="90" spans="1:6" x14ac:dyDescent="0.25">
      <c r="A90">
        <v>2020</v>
      </c>
      <c r="B90" t="s">
        <v>51</v>
      </c>
      <c r="C90" t="s">
        <v>41</v>
      </c>
      <c r="D90" s="1">
        <v>55014</v>
      </c>
      <c r="E90" s="1">
        <v>737125</v>
      </c>
      <c r="F90" s="2">
        <v>68929</v>
      </c>
    </row>
    <row r="91" spans="1:6" x14ac:dyDescent="0.25">
      <c r="A91">
        <v>2020</v>
      </c>
      <c r="B91" t="s">
        <v>51</v>
      </c>
      <c r="C91" t="s">
        <v>42</v>
      </c>
      <c r="D91" s="1">
        <v>12932</v>
      </c>
      <c r="E91" s="1">
        <v>115416</v>
      </c>
      <c r="F91" s="2">
        <v>57474</v>
      </c>
    </row>
    <row r="92" spans="1:6" x14ac:dyDescent="0.25">
      <c r="A92">
        <v>2020</v>
      </c>
      <c r="B92" t="s">
        <v>51</v>
      </c>
      <c r="C92" t="s">
        <v>43</v>
      </c>
      <c r="D92" s="1">
        <v>2839</v>
      </c>
      <c r="E92" s="1">
        <v>14269</v>
      </c>
      <c r="F92" s="2">
        <v>55130</v>
      </c>
    </row>
    <row r="93" spans="1:6" x14ac:dyDescent="0.25">
      <c r="A93">
        <v>2020</v>
      </c>
      <c r="B93" t="s">
        <v>51</v>
      </c>
      <c r="C93" t="s">
        <v>44</v>
      </c>
      <c r="D93" s="1">
        <v>21412</v>
      </c>
      <c r="E93" s="1">
        <v>201137</v>
      </c>
      <c r="F93" s="2">
        <v>63521</v>
      </c>
    </row>
    <row r="94" spans="1:6" x14ac:dyDescent="0.25">
      <c r="A94">
        <v>2020</v>
      </c>
      <c r="B94" t="s">
        <v>51</v>
      </c>
      <c r="C94" t="s">
        <v>45</v>
      </c>
      <c r="D94" s="1">
        <v>27072</v>
      </c>
      <c r="E94" s="1">
        <v>199964</v>
      </c>
      <c r="F94" s="2">
        <v>69827</v>
      </c>
    </row>
    <row r="95" spans="1:6" x14ac:dyDescent="0.25">
      <c r="A95">
        <v>2020</v>
      </c>
      <c r="B95" t="s">
        <v>51</v>
      </c>
      <c r="C95" t="s">
        <v>46</v>
      </c>
      <c r="D95" s="1">
        <v>4300</v>
      </c>
      <c r="E95" s="1">
        <v>29583</v>
      </c>
      <c r="F95" s="2">
        <v>60489</v>
      </c>
    </row>
    <row r="96" spans="1:6" x14ac:dyDescent="0.25">
      <c r="A96">
        <v>2020</v>
      </c>
      <c r="B96" t="s">
        <v>51</v>
      </c>
      <c r="C96" t="s">
        <v>47</v>
      </c>
      <c r="D96" s="1">
        <v>14760</v>
      </c>
      <c r="E96" s="1">
        <v>123846</v>
      </c>
      <c r="F96" s="2">
        <v>66423</v>
      </c>
    </row>
    <row r="97" spans="1:6" x14ac:dyDescent="0.25">
      <c r="A97">
        <v>2020</v>
      </c>
      <c r="B97" t="s">
        <v>51</v>
      </c>
      <c r="C97" t="s">
        <v>48</v>
      </c>
      <c r="D97" s="1">
        <v>3478</v>
      </c>
      <c r="E97" s="1">
        <v>21200</v>
      </c>
      <c r="F97" s="2">
        <v>56640</v>
      </c>
    </row>
    <row r="98" spans="1:6" x14ac:dyDescent="0.25">
      <c r="A98">
        <v>2020</v>
      </c>
      <c r="B98" t="s">
        <v>52</v>
      </c>
      <c r="C98" t="s">
        <v>1</v>
      </c>
      <c r="D98" s="1">
        <v>5773</v>
      </c>
      <c r="E98" s="1">
        <v>258328</v>
      </c>
      <c r="F98" s="2">
        <v>60387</v>
      </c>
    </row>
    <row r="99" spans="1:6" x14ac:dyDescent="0.25">
      <c r="A99">
        <v>2020</v>
      </c>
      <c r="B99" t="s">
        <v>52</v>
      </c>
      <c r="C99" t="s">
        <v>2</v>
      </c>
      <c r="D99" s="1">
        <v>5213</v>
      </c>
      <c r="E99" s="1">
        <v>177110</v>
      </c>
      <c r="F99" s="2">
        <v>82375</v>
      </c>
    </row>
    <row r="100" spans="1:6" x14ac:dyDescent="0.25">
      <c r="A100">
        <v>2020</v>
      </c>
      <c r="B100" t="s">
        <v>52</v>
      </c>
      <c r="C100" t="s">
        <v>3</v>
      </c>
      <c r="D100" s="1">
        <v>2961</v>
      </c>
      <c r="E100" s="1">
        <v>154922</v>
      </c>
      <c r="F100" s="2">
        <v>51570</v>
      </c>
    </row>
    <row r="101" spans="1:6" x14ac:dyDescent="0.25">
      <c r="A101">
        <v>2020</v>
      </c>
      <c r="B101" t="s">
        <v>52</v>
      </c>
      <c r="C101" t="s">
        <v>4</v>
      </c>
      <c r="D101" s="1">
        <v>44156</v>
      </c>
      <c r="E101" s="1">
        <v>1263780</v>
      </c>
      <c r="F101" s="2">
        <v>109888</v>
      </c>
    </row>
    <row r="102" spans="1:6" x14ac:dyDescent="0.25">
      <c r="A102">
        <v>2020</v>
      </c>
      <c r="B102" t="s">
        <v>52</v>
      </c>
      <c r="C102" t="s">
        <v>5</v>
      </c>
      <c r="D102" s="1">
        <v>5888</v>
      </c>
      <c r="E102" s="1">
        <v>146473</v>
      </c>
      <c r="F102" s="2">
        <v>77207</v>
      </c>
    </row>
    <row r="103" spans="1:6" x14ac:dyDescent="0.25">
      <c r="A103">
        <v>2020</v>
      </c>
      <c r="B103" t="s">
        <v>52</v>
      </c>
      <c r="C103" t="s">
        <v>6</v>
      </c>
      <c r="D103" s="1">
        <v>4386</v>
      </c>
      <c r="E103" s="1">
        <v>153812</v>
      </c>
      <c r="F103" s="2">
        <v>87706</v>
      </c>
    </row>
    <row r="104" spans="1:6" x14ac:dyDescent="0.25">
      <c r="A104">
        <v>2020</v>
      </c>
      <c r="B104" t="s">
        <v>52</v>
      </c>
      <c r="C104" t="s">
        <v>7</v>
      </c>
      <c r="D104">
        <v>678</v>
      </c>
      <c r="E104" s="1">
        <v>25520</v>
      </c>
      <c r="F104" s="2">
        <v>68049</v>
      </c>
    </row>
    <row r="105" spans="1:6" x14ac:dyDescent="0.25">
      <c r="A105">
        <v>2020</v>
      </c>
      <c r="B105" t="s">
        <v>52</v>
      </c>
      <c r="C105" t="s">
        <v>8</v>
      </c>
      <c r="D105" s="1">
        <v>21275</v>
      </c>
      <c r="E105" s="1">
        <v>376070</v>
      </c>
      <c r="F105" s="2">
        <v>66758</v>
      </c>
    </row>
    <row r="106" spans="1:6" x14ac:dyDescent="0.25">
      <c r="A106">
        <v>2020</v>
      </c>
      <c r="B106" t="s">
        <v>52</v>
      </c>
      <c r="C106" t="s">
        <v>9</v>
      </c>
      <c r="D106" s="1">
        <v>10646</v>
      </c>
      <c r="E106" s="1">
        <v>382938</v>
      </c>
      <c r="F106" s="2">
        <v>60184</v>
      </c>
    </row>
    <row r="107" spans="1:6" x14ac:dyDescent="0.25">
      <c r="A107">
        <v>2020</v>
      </c>
      <c r="B107" t="s">
        <v>52</v>
      </c>
      <c r="C107" t="s">
        <v>10</v>
      </c>
      <c r="D107" s="1">
        <v>2886</v>
      </c>
      <c r="E107" s="1">
        <v>67700</v>
      </c>
      <c r="F107" s="2">
        <v>65603</v>
      </c>
    </row>
    <row r="108" spans="1:6" x14ac:dyDescent="0.25">
      <c r="A108">
        <v>2020</v>
      </c>
      <c r="B108" t="s">
        <v>52</v>
      </c>
      <c r="C108" t="s">
        <v>11</v>
      </c>
      <c r="D108" s="1">
        <v>18033</v>
      </c>
      <c r="E108" s="1">
        <v>554712</v>
      </c>
      <c r="F108" s="2">
        <v>74855</v>
      </c>
    </row>
    <row r="109" spans="1:6" x14ac:dyDescent="0.25">
      <c r="A109">
        <v>2020</v>
      </c>
      <c r="B109" t="s">
        <v>52</v>
      </c>
      <c r="C109" t="s">
        <v>12</v>
      </c>
      <c r="D109" s="1">
        <v>9255</v>
      </c>
      <c r="E109" s="1">
        <v>504460</v>
      </c>
      <c r="F109" s="2">
        <v>65092</v>
      </c>
    </row>
    <row r="110" spans="1:6" x14ac:dyDescent="0.25">
      <c r="A110">
        <v>2020</v>
      </c>
      <c r="B110" t="s">
        <v>52</v>
      </c>
      <c r="C110" t="s">
        <v>13</v>
      </c>
      <c r="D110" s="1">
        <v>4099</v>
      </c>
      <c r="E110" s="1">
        <v>216615</v>
      </c>
      <c r="F110" s="2">
        <v>63103</v>
      </c>
    </row>
    <row r="111" spans="1:6" x14ac:dyDescent="0.25">
      <c r="A111">
        <v>2020</v>
      </c>
      <c r="B111" t="s">
        <v>52</v>
      </c>
      <c r="C111" t="s">
        <v>14</v>
      </c>
      <c r="D111" s="1">
        <v>3109</v>
      </c>
      <c r="E111" s="1">
        <v>158784</v>
      </c>
      <c r="F111" s="2">
        <v>62958</v>
      </c>
    </row>
    <row r="112" spans="1:6" x14ac:dyDescent="0.25">
      <c r="A112">
        <v>2020</v>
      </c>
      <c r="B112" t="s">
        <v>52</v>
      </c>
      <c r="C112" t="s">
        <v>15</v>
      </c>
      <c r="D112" s="1">
        <v>4978</v>
      </c>
      <c r="E112" s="1">
        <v>235564</v>
      </c>
      <c r="F112" s="2">
        <v>62902</v>
      </c>
    </row>
    <row r="113" spans="1:6" x14ac:dyDescent="0.25">
      <c r="A113">
        <v>2020</v>
      </c>
      <c r="B113" t="s">
        <v>52</v>
      </c>
      <c r="C113" t="s">
        <v>16</v>
      </c>
      <c r="D113" s="1">
        <v>4501</v>
      </c>
      <c r="E113" s="1">
        <v>131430</v>
      </c>
      <c r="F113" s="2">
        <v>78183</v>
      </c>
    </row>
    <row r="114" spans="1:6" x14ac:dyDescent="0.25">
      <c r="A114">
        <v>2020</v>
      </c>
      <c r="B114" t="s">
        <v>52</v>
      </c>
      <c r="C114" t="s">
        <v>17</v>
      </c>
      <c r="D114" s="1">
        <v>1863</v>
      </c>
      <c r="E114" s="1">
        <v>50166</v>
      </c>
      <c r="F114" s="2">
        <v>61682</v>
      </c>
    </row>
    <row r="115" spans="1:6" x14ac:dyDescent="0.25">
      <c r="A115">
        <v>2020</v>
      </c>
      <c r="B115" t="s">
        <v>52</v>
      </c>
      <c r="C115" t="s">
        <v>18</v>
      </c>
      <c r="D115" s="1">
        <v>4168</v>
      </c>
      <c r="E115" s="1">
        <v>108500</v>
      </c>
      <c r="F115" s="2">
        <v>85426</v>
      </c>
    </row>
    <row r="116" spans="1:6" x14ac:dyDescent="0.25">
      <c r="A116">
        <v>2020</v>
      </c>
      <c r="B116" t="s">
        <v>52</v>
      </c>
      <c r="C116" t="s">
        <v>19</v>
      </c>
      <c r="D116" s="1">
        <v>6616</v>
      </c>
      <c r="E116" s="1">
        <v>229741</v>
      </c>
      <c r="F116" s="2">
        <v>96190</v>
      </c>
    </row>
    <row r="117" spans="1:6" x14ac:dyDescent="0.25">
      <c r="A117">
        <v>2020</v>
      </c>
      <c r="B117" t="s">
        <v>52</v>
      </c>
      <c r="C117" t="s">
        <v>20</v>
      </c>
      <c r="D117" s="1">
        <v>17437</v>
      </c>
      <c r="E117" s="1">
        <v>554767</v>
      </c>
      <c r="F117" s="2">
        <v>70769</v>
      </c>
    </row>
    <row r="118" spans="1:6" x14ac:dyDescent="0.25">
      <c r="A118">
        <v>2020</v>
      </c>
      <c r="B118" t="s">
        <v>52</v>
      </c>
      <c r="C118" t="s">
        <v>21</v>
      </c>
      <c r="D118" s="1">
        <v>8284</v>
      </c>
      <c r="E118" s="1">
        <v>309006</v>
      </c>
      <c r="F118" s="2">
        <v>70870</v>
      </c>
    </row>
    <row r="119" spans="1:6" x14ac:dyDescent="0.25">
      <c r="A119">
        <v>2020</v>
      </c>
      <c r="B119" t="s">
        <v>52</v>
      </c>
      <c r="C119" t="s">
        <v>22</v>
      </c>
      <c r="D119" s="1">
        <v>2375</v>
      </c>
      <c r="E119" s="1">
        <v>139480</v>
      </c>
      <c r="F119" s="2">
        <v>51918</v>
      </c>
    </row>
    <row r="120" spans="1:6" x14ac:dyDescent="0.25">
      <c r="A120">
        <v>2020</v>
      </c>
      <c r="B120" t="s">
        <v>52</v>
      </c>
      <c r="C120" t="s">
        <v>23</v>
      </c>
      <c r="D120" s="1">
        <v>6859</v>
      </c>
      <c r="E120" s="1">
        <v>266452</v>
      </c>
      <c r="F120" s="2">
        <v>61836</v>
      </c>
    </row>
    <row r="121" spans="1:6" x14ac:dyDescent="0.25">
      <c r="A121">
        <v>2020</v>
      </c>
      <c r="B121" t="s">
        <v>52</v>
      </c>
      <c r="C121" t="s">
        <v>24</v>
      </c>
      <c r="D121" s="1">
        <v>1672</v>
      </c>
      <c r="E121" s="1">
        <v>20421</v>
      </c>
      <c r="F121" s="2">
        <v>54178</v>
      </c>
    </row>
    <row r="122" spans="1:6" x14ac:dyDescent="0.25">
      <c r="A122">
        <v>2020</v>
      </c>
      <c r="B122" t="s">
        <v>52</v>
      </c>
      <c r="C122" t="s">
        <v>25</v>
      </c>
      <c r="D122" s="1">
        <v>1949</v>
      </c>
      <c r="E122" s="1">
        <v>97530</v>
      </c>
      <c r="F122" s="2">
        <v>56492</v>
      </c>
    </row>
    <row r="123" spans="1:6" x14ac:dyDescent="0.25">
      <c r="A123">
        <v>2020</v>
      </c>
      <c r="B123" t="s">
        <v>52</v>
      </c>
      <c r="C123" t="s">
        <v>26</v>
      </c>
      <c r="D123" s="1">
        <v>2054</v>
      </c>
      <c r="E123" s="1">
        <v>55673</v>
      </c>
      <c r="F123" s="2">
        <v>66821</v>
      </c>
    </row>
    <row r="124" spans="1:6" x14ac:dyDescent="0.25">
      <c r="A124">
        <v>2020</v>
      </c>
      <c r="B124" t="s">
        <v>52</v>
      </c>
      <c r="C124" t="s">
        <v>27</v>
      </c>
      <c r="D124" s="1">
        <v>2001</v>
      </c>
      <c r="E124" s="1">
        <v>67282</v>
      </c>
      <c r="F124" s="2">
        <v>77769</v>
      </c>
    </row>
    <row r="125" spans="1:6" x14ac:dyDescent="0.25">
      <c r="A125">
        <v>2020</v>
      </c>
      <c r="B125" t="s">
        <v>52</v>
      </c>
      <c r="C125" t="s">
        <v>28</v>
      </c>
      <c r="D125" s="1">
        <v>8964</v>
      </c>
      <c r="E125" s="1">
        <v>235850</v>
      </c>
      <c r="F125" s="2">
        <v>86277</v>
      </c>
    </row>
    <row r="126" spans="1:6" x14ac:dyDescent="0.25">
      <c r="A126">
        <v>2020</v>
      </c>
      <c r="B126" t="s">
        <v>52</v>
      </c>
      <c r="C126" t="s">
        <v>29</v>
      </c>
      <c r="D126" s="1">
        <v>1776</v>
      </c>
      <c r="E126" s="1">
        <v>27201</v>
      </c>
      <c r="F126" s="2">
        <v>58794</v>
      </c>
    </row>
    <row r="127" spans="1:6" x14ac:dyDescent="0.25">
      <c r="A127">
        <v>2020</v>
      </c>
      <c r="B127" t="s">
        <v>52</v>
      </c>
      <c r="C127" t="s">
        <v>30</v>
      </c>
      <c r="D127" s="1">
        <v>16292</v>
      </c>
      <c r="E127" s="1">
        <v>399337</v>
      </c>
      <c r="F127" s="2">
        <v>73103</v>
      </c>
    </row>
    <row r="128" spans="1:6" x14ac:dyDescent="0.25">
      <c r="A128">
        <v>2020</v>
      </c>
      <c r="B128" t="s">
        <v>52</v>
      </c>
      <c r="C128" t="s">
        <v>31</v>
      </c>
      <c r="D128" s="1">
        <v>10303</v>
      </c>
      <c r="E128" s="1">
        <v>452637</v>
      </c>
      <c r="F128" s="2">
        <v>63281</v>
      </c>
    </row>
    <row r="129" spans="1:6" x14ac:dyDescent="0.25">
      <c r="A129">
        <v>2020</v>
      </c>
      <c r="B129" t="s">
        <v>52</v>
      </c>
      <c r="C129" t="s">
        <v>32</v>
      </c>
      <c r="D129">
        <v>799</v>
      </c>
      <c r="E129" s="1">
        <v>25259</v>
      </c>
      <c r="F129" s="2">
        <v>57695</v>
      </c>
    </row>
    <row r="130" spans="1:6" x14ac:dyDescent="0.25">
      <c r="A130">
        <v>2020</v>
      </c>
      <c r="B130" t="s">
        <v>52</v>
      </c>
      <c r="C130" t="s">
        <v>33</v>
      </c>
      <c r="D130" s="1">
        <v>15453</v>
      </c>
      <c r="E130" s="1">
        <v>653028</v>
      </c>
      <c r="F130" s="2">
        <v>64995</v>
      </c>
    </row>
    <row r="131" spans="1:6" x14ac:dyDescent="0.25">
      <c r="A131">
        <v>2020</v>
      </c>
      <c r="B131" t="s">
        <v>52</v>
      </c>
      <c r="C131" t="s">
        <v>34</v>
      </c>
      <c r="D131" s="1">
        <v>4178</v>
      </c>
      <c r="E131" s="1">
        <v>131206</v>
      </c>
      <c r="F131" s="2">
        <v>60915</v>
      </c>
    </row>
    <row r="132" spans="1:6" x14ac:dyDescent="0.25">
      <c r="A132">
        <v>2020</v>
      </c>
      <c r="B132" t="s">
        <v>52</v>
      </c>
      <c r="C132" t="s">
        <v>35</v>
      </c>
      <c r="D132" s="1">
        <v>6354</v>
      </c>
      <c r="E132" s="1">
        <v>184947</v>
      </c>
      <c r="F132" s="2">
        <v>74927</v>
      </c>
    </row>
    <row r="133" spans="1:6" x14ac:dyDescent="0.25">
      <c r="A133">
        <v>2020</v>
      </c>
      <c r="B133" t="s">
        <v>52</v>
      </c>
      <c r="C133" t="s">
        <v>36</v>
      </c>
      <c r="D133" s="1">
        <v>14363</v>
      </c>
      <c r="E133" s="1">
        <v>537402</v>
      </c>
      <c r="F133" s="2">
        <v>66931</v>
      </c>
    </row>
    <row r="134" spans="1:6" x14ac:dyDescent="0.25">
      <c r="A134">
        <v>2020</v>
      </c>
      <c r="B134" t="s">
        <v>52</v>
      </c>
      <c r="C134" t="s">
        <v>37</v>
      </c>
      <c r="D134" s="1">
        <v>1516</v>
      </c>
      <c r="E134" s="1">
        <v>37411</v>
      </c>
      <c r="F134" s="2">
        <v>63645</v>
      </c>
    </row>
    <row r="135" spans="1:6" x14ac:dyDescent="0.25">
      <c r="A135">
        <v>2020</v>
      </c>
      <c r="B135" t="s">
        <v>52</v>
      </c>
      <c r="C135" t="s">
        <v>38</v>
      </c>
      <c r="D135" s="1">
        <v>6655</v>
      </c>
      <c r="E135" s="1">
        <v>244395</v>
      </c>
      <c r="F135" s="2">
        <v>61779</v>
      </c>
    </row>
    <row r="136" spans="1:6" x14ac:dyDescent="0.25">
      <c r="A136">
        <v>2020</v>
      </c>
      <c r="B136" t="s">
        <v>52</v>
      </c>
      <c r="C136" t="s">
        <v>39</v>
      </c>
      <c r="D136" s="1">
        <v>1072</v>
      </c>
      <c r="E136" s="1">
        <v>43135</v>
      </c>
      <c r="F136" s="2">
        <v>53285</v>
      </c>
    </row>
    <row r="137" spans="1:6" x14ac:dyDescent="0.25">
      <c r="A137">
        <v>2020</v>
      </c>
      <c r="B137" t="s">
        <v>52</v>
      </c>
      <c r="C137" t="s">
        <v>40</v>
      </c>
      <c r="D137" s="1">
        <v>7620</v>
      </c>
      <c r="E137" s="1">
        <v>334972</v>
      </c>
      <c r="F137" s="2">
        <v>63122</v>
      </c>
    </row>
    <row r="138" spans="1:6" x14ac:dyDescent="0.25">
      <c r="A138">
        <v>2020</v>
      </c>
      <c r="B138" t="s">
        <v>52</v>
      </c>
      <c r="C138" t="s">
        <v>41</v>
      </c>
      <c r="D138" s="1">
        <v>26257</v>
      </c>
      <c r="E138" s="1">
        <v>867807</v>
      </c>
      <c r="F138" s="2">
        <v>81206</v>
      </c>
    </row>
    <row r="139" spans="1:6" x14ac:dyDescent="0.25">
      <c r="A139">
        <v>2020</v>
      </c>
      <c r="B139" t="s">
        <v>52</v>
      </c>
      <c r="C139" t="s">
        <v>42</v>
      </c>
      <c r="D139" s="1">
        <v>4616</v>
      </c>
      <c r="E139" s="1">
        <v>135571</v>
      </c>
      <c r="F139" s="2">
        <v>61796</v>
      </c>
    </row>
    <row r="140" spans="1:6" x14ac:dyDescent="0.25">
      <c r="A140">
        <v>2020</v>
      </c>
      <c r="B140" t="s">
        <v>52</v>
      </c>
      <c r="C140" t="s">
        <v>43</v>
      </c>
      <c r="D140" s="1">
        <v>1107</v>
      </c>
      <c r="E140" s="1">
        <v>28176</v>
      </c>
      <c r="F140" s="2">
        <v>62352</v>
      </c>
    </row>
    <row r="141" spans="1:6" x14ac:dyDescent="0.25">
      <c r="A141">
        <v>2020</v>
      </c>
      <c r="B141" t="s">
        <v>52</v>
      </c>
      <c r="C141" t="s">
        <v>44</v>
      </c>
      <c r="D141" s="1">
        <v>7023</v>
      </c>
      <c r="E141" s="1">
        <v>232300</v>
      </c>
      <c r="F141" s="2">
        <v>63958</v>
      </c>
    </row>
    <row r="142" spans="1:6" x14ac:dyDescent="0.25">
      <c r="A142">
        <v>2020</v>
      </c>
      <c r="B142" t="s">
        <v>52</v>
      </c>
      <c r="C142" t="s">
        <v>45</v>
      </c>
      <c r="D142" s="1">
        <v>7882</v>
      </c>
      <c r="E142" s="1">
        <v>268553</v>
      </c>
      <c r="F142" s="2">
        <v>82000</v>
      </c>
    </row>
    <row r="143" spans="1:6" x14ac:dyDescent="0.25">
      <c r="A143">
        <v>2020</v>
      </c>
      <c r="B143" t="s">
        <v>52</v>
      </c>
      <c r="C143" t="s">
        <v>46</v>
      </c>
      <c r="D143" s="1">
        <v>1261</v>
      </c>
      <c r="E143" s="1">
        <v>44429</v>
      </c>
      <c r="F143" s="2">
        <v>62359</v>
      </c>
    </row>
    <row r="144" spans="1:6" x14ac:dyDescent="0.25">
      <c r="A144">
        <v>2020</v>
      </c>
      <c r="B144" t="s">
        <v>52</v>
      </c>
      <c r="C144" t="s">
        <v>47</v>
      </c>
      <c r="D144" s="1">
        <v>9214</v>
      </c>
      <c r="E144" s="1">
        <v>458262</v>
      </c>
      <c r="F144" s="2">
        <v>61039</v>
      </c>
    </row>
    <row r="145" spans="1:6" x14ac:dyDescent="0.25">
      <c r="A145">
        <v>2020</v>
      </c>
      <c r="B145" t="s">
        <v>52</v>
      </c>
      <c r="C145" t="s">
        <v>48</v>
      </c>
      <c r="D145">
        <v>620</v>
      </c>
      <c r="E145" s="1">
        <v>9580</v>
      </c>
      <c r="F145" s="2">
        <v>70308</v>
      </c>
    </row>
    <row r="146" spans="1:6" x14ac:dyDescent="0.25">
      <c r="A146">
        <v>2020</v>
      </c>
      <c r="B146" t="s">
        <v>54</v>
      </c>
      <c r="C146" t="s">
        <v>1</v>
      </c>
      <c r="D146" s="1">
        <v>32424</v>
      </c>
      <c r="E146" s="1">
        <v>372620</v>
      </c>
      <c r="F146" s="2">
        <v>45853</v>
      </c>
    </row>
    <row r="147" spans="1:6" x14ac:dyDescent="0.25">
      <c r="A147">
        <v>2020</v>
      </c>
      <c r="B147" t="s">
        <v>54</v>
      </c>
      <c r="C147" t="s">
        <v>2</v>
      </c>
      <c r="D147" s="1">
        <v>33859</v>
      </c>
      <c r="E147" s="1">
        <v>546143</v>
      </c>
      <c r="F147" s="2">
        <v>51498</v>
      </c>
    </row>
    <row r="148" spans="1:6" x14ac:dyDescent="0.25">
      <c r="A148">
        <v>2020</v>
      </c>
      <c r="B148" t="s">
        <v>54</v>
      </c>
      <c r="C148" t="s">
        <v>3</v>
      </c>
      <c r="D148" s="1">
        <v>21836</v>
      </c>
      <c r="E148" s="1">
        <v>244074</v>
      </c>
      <c r="F148" s="2">
        <v>45673</v>
      </c>
    </row>
    <row r="149" spans="1:6" x14ac:dyDescent="0.25">
      <c r="A149">
        <v>2020</v>
      </c>
      <c r="B149" t="s">
        <v>54</v>
      </c>
      <c r="C149" t="s">
        <v>4</v>
      </c>
      <c r="D149" s="1">
        <v>200632</v>
      </c>
      <c r="E149" s="1">
        <v>2888684</v>
      </c>
      <c r="F149" s="2">
        <v>58800</v>
      </c>
    </row>
    <row r="150" spans="1:6" x14ac:dyDescent="0.25">
      <c r="A150">
        <v>2020</v>
      </c>
      <c r="B150" t="s">
        <v>54</v>
      </c>
      <c r="C150" t="s">
        <v>5</v>
      </c>
      <c r="D150" s="1">
        <v>36421</v>
      </c>
      <c r="E150" s="1">
        <v>465887</v>
      </c>
      <c r="F150" s="2">
        <v>55719</v>
      </c>
    </row>
    <row r="151" spans="1:6" x14ac:dyDescent="0.25">
      <c r="A151">
        <v>2020</v>
      </c>
      <c r="B151" t="s">
        <v>54</v>
      </c>
      <c r="C151" t="s">
        <v>6</v>
      </c>
      <c r="D151" s="1">
        <v>24725</v>
      </c>
      <c r="E151" s="1">
        <v>276491</v>
      </c>
      <c r="F151" s="2">
        <v>55859</v>
      </c>
    </row>
    <row r="152" spans="1:6" x14ac:dyDescent="0.25">
      <c r="A152">
        <v>2020</v>
      </c>
      <c r="B152" t="s">
        <v>54</v>
      </c>
      <c r="C152" t="s">
        <v>7</v>
      </c>
      <c r="D152" s="1">
        <v>7050</v>
      </c>
      <c r="E152" s="1">
        <v>76267</v>
      </c>
      <c r="F152" s="2">
        <v>45667</v>
      </c>
    </row>
    <row r="153" spans="1:6" x14ac:dyDescent="0.25">
      <c r="A153">
        <v>2020</v>
      </c>
      <c r="B153" t="s">
        <v>54</v>
      </c>
      <c r="C153" t="s">
        <v>8</v>
      </c>
      <c r="D153" s="1">
        <v>142700</v>
      </c>
      <c r="E153" s="1">
        <v>1739110</v>
      </c>
      <c r="F153" s="2">
        <v>49391</v>
      </c>
    </row>
    <row r="154" spans="1:6" x14ac:dyDescent="0.25">
      <c r="A154">
        <v>2020</v>
      </c>
      <c r="B154" t="s">
        <v>54</v>
      </c>
      <c r="C154" t="s">
        <v>9</v>
      </c>
      <c r="D154" s="1">
        <v>64380</v>
      </c>
      <c r="E154" s="1">
        <v>913981</v>
      </c>
      <c r="F154" s="2">
        <v>52104</v>
      </c>
    </row>
    <row r="155" spans="1:6" x14ac:dyDescent="0.25">
      <c r="A155">
        <v>2020</v>
      </c>
      <c r="B155" t="s">
        <v>54</v>
      </c>
      <c r="C155" t="s">
        <v>10</v>
      </c>
      <c r="D155" s="1">
        <v>12742</v>
      </c>
      <c r="E155" s="1">
        <v>143264</v>
      </c>
      <c r="F155" s="2">
        <v>44610</v>
      </c>
    </row>
    <row r="156" spans="1:6" x14ac:dyDescent="0.25">
      <c r="A156">
        <v>2020</v>
      </c>
      <c r="B156" t="s">
        <v>54</v>
      </c>
      <c r="C156" t="s">
        <v>11</v>
      </c>
      <c r="D156" s="1">
        <v>78196</v>
      </c>
      <c r="E156" s="1">
        <v>1140749</v>
      </c>
      <c r="F156" s="2">
        <v>55780</v>
      </c>
    </row>
    <row r="157" spans="1:6" x14ac:dyDescent="0.25">
      <c r="A157">
        <v>2020</v>
      </c>
      <c r="B157" t="s">
        <v>54</v>
      </c>
      <c r="C157" t="s">
        <v>12</v>
      </c>
      <c r="D157" s="1">
        <v>40846</v>
      </c>
      <c r="E157" s="1">
        <v>583686</v>
      </c>
      <c r="F157" s="2">
        <v>45931</v>
      </c>
    </row>
    <row r="158" spans="1:6" x14ac:dyDescent="0.25">
      <c r="A158">
        <v>2020</v>
      </c>
      <c r="B158" t="s">
        <v>54</v>
      </c>
      <c r="C158" t="s">
        <v>13</v>
      </c>
      <c r="D158" s="1">
        <v>23479</v>
      </c>
      <c r="E158" s="1">
        <v>298376</v>
      </c>
      <c r="F158" s="2">
        <v>44146</v>
      </c>
    </row>
    <row r="159" spans="1:6" x14ac:dyDescent="0.25">
      <c r="A159">
        <v>2020</v>
      </c>
      <c r="B159" t="s">
        <v>54</v>
      </c>
      <c r="C159" t="s">
        <v>14</v>
      </c>
      <c r="D159" s="1">
        <v>19497</v>
      </c>
      <c r="E159" s="1">
        <v>255575</v>
      </c>
      <c r="F159" s="2">
        <v>46012</v>
      </c>
    </row>
    <row r="160" spans="1:6" x14ac:dyDescent="0.25">
      <c r="A160">
        <v>2020</v>
      </c>
      <c r="B160" t="s">
        <v>54</v>
      </c>
      <c r="C160" t="s">
        <v>15</v>
      </c>
      <c r="D160" s="1">
        <v>28266</v>
      </c>
      <c r="E160" s="1">
        <v>393361</v>
      </c>
      <c r="F160" s="2">
        <v>46839</v>
      </c>
    </row>
    <row r="161" spans="1:6" x14ac:dyDescent="0.25">
      <c r="A161">
        <v>2020</v>
      </c>
      <c r="B161" t="s">
        <v>54</v>
      </c>
      <c r="C161" t="s">
        <v>16</v>
      </c>
      <c r="D161" s="1">
        <v>31210</v>
      </c>
      <c r="E161" s="1">
        <v>358336</v>
      </c>
      <c r="F161" s="2">
        <v>46029</v>
      </c>
    </row>
    <row r="162" spans="1:6" x14ac:dyDescent="0.25">
      <c r="A162">
        <v>2020</v>
      </c>
      <c r="B162" t="s">
        <v>54</v>
      </c>
      <c r="C162" t="s">
        <v>17</v>
      </c>
      <c r="D162" s="1">
        <v>10546</v>
      </c>
      <c r="E162" s="1">
        <v>111483</v>
      </c>
      <c r="F162" s="2">
        <v>43084</v>
      </c>
    </row>
    <row r="163" spans="1:6" x14ac:dyDescent="0.25">
      <c r="A163">
        <v>2020</v>
      </c>
      <c r="B163" t="s">
        <v>54</v>
      </c>
      <c r="C163" t="s">
        <v>18</v>
      </c>
      <c r="D163" s="1">
        <v>31685</v>
      </c>
      <c r="E163" s="1">
        <v>441680</v>
      </c>
      <c r="F163" s="2">
        <v>50800</v>
      </c>
    </row>
    <row r="164" spans="1:6" x14ac:dyDescent="0.25">
      <c r="A164">
        <v>2020</v>
      </c>
      <c r="B164" t="s">
        <v>54</v>
      </c>
      <c r="C164" t="s">
        <v>19</v>
      </c>
      <c r="D164" s="1">
        <v>40751</v>
      </c>
      <c r="E164" s="1">
        <v>526726</v>
      </c>
      <c r="F164" s="2">
        <v>61082</v>
      </c>
    </row>
    <row r="165" spans="1:6" x14ac:dyDescent="0.25">
      <c r="A165">
        <v>2020</v>
      </c>
      <c r="B165" t="s">
        <v>54</v>
      </c>
      <c r="C165" t="s">
        <v>20</v>
      </c>
      <c r="D165" s="1">
        <v>55149</v>
      </c>
      <c r="E165" s="1">
        <v>745824</v>
      </c>
      <c r="F165" s="2">
        <v>51869</v>
      </c>
    </row>
    <row r="166" spans="1:6" x14ac:dyDescent="0.25">
      <c r="A166">
        <v>2020</v>
      </c>
      <c r="B166" t="s">
        <v>54</v>
      </c>
      <c r="C166" t="s">
        <v>21</v>
      </c>
      <c r="D166" s="1">
        <v>37255</v>
      </c>
      <c r="E166" s="1">
        <v>499190</v>
      </c>
      <c r="F166" s="2">
        <v>53843</v>
      </c>
    </row>
    <row r="167" spans="1:6" x14ac:dyDescent="0.25">
      <c r="A167">
        <v>2020</v>
      </c>
      <c r="B167" t="s">
        <v>54</v>
      </c>
      <c r="C167" t="s">
        <v>22</v>
      </c>
      <c r="D167" s="1">
        <v>19589</v>
      </c>
      <c r="E167" s="1">
        <v>226629</v>
      </c>
      <c r="F167" s="2">
        <v>40176</v>
      </c>
    </row>
    <row r="168" spans="1:6" x14ac:dyDescent="0.25">
      <c r="A168">
        <v>2020</v>
      </c>
      <c r="B168" t="s">
        <v>54</v>
      </c>
      <c r="C168" t="s">
        <v>23</v>
      </c>
      <c r="D168" s="1">
        <v>39646</v>
      </c>
      <c r="E168" s="1">
        <v>519916</v>
      </c>
      <c r="F168" s="2">
        <v>46520</v>
      </c>
    </row>
    <row r="169" spans="1:6" x14ac:dyDescent="0.25">
      <c r="A169">
        <v>2020</v>
      </c>
      <c r="B169" t="s">
        <v>54</v>
      </c>
      <c r="C169" t="s">
        <v>24</v>
      </c>
      <c r="D169" s="1">
        <v>9323</v>
      </c>
      <c r="E169" s="1">
        <v>89315</v>
      </c>
      <c r="F169" s="2">
        <v>43996</v>
      </c>
    </row>
    <row r="170" spans="1:6" x14ac:dyDescent="0.25">
      <c r="A170">
        <v>2020</v>
      </c>
      <c r="B170" t="s">
        <v>54</v>
      </c>
      <c r="C170" t="s">
        <v>25</v>
      </c>
      <c r="D170" s="1">
        <v>14748</v>
      </c>
      <c r="E170" s="1">
        <v>182745</v>
      </c>
      <c r="F170" s="2">
        <v>44095</v>
      </c>
    </row>
    <row r="171" spans="1:6" x14ac:dyDescent="0.25">
      <c r="A171">
        <v>2020</v>
      </c>
      <c r="B171" t="s">
        <v>54</v>
      </c>
      <c r="C171" t="s">
        <v>26</v>
      </c>
      <c r="D171" s="1">
        <v>15481</v>
      </c>
      <c r="E171" s="1">
        <v>252623</v>
      </c>
      <c r="F171" s="2">
        <v>48334</v>
      </c>
    </row>
    <row r="172" spans="1:6" x14ac:dyDescent="0.25">
      <c r="A172">
        <v>2020</v>
      </c>
      <c r="B172" t="s">
        <v>54</v>
      </c>
      <c r="C172" t="s">
        <v>27</v>
      </c>
      <c r="D172" s="1">
        <v>12460</v>
      </c>
      <c r="E172" s="1">
        <v>133196</v>
      </c>
      <c r="F172" s="2">
        <v>54425</v>
      </c>
    </row>
    <row r="173" spans="1:6" x14ac:dyDescent="0.25">
      <c r="A173">
        <v>2020</v>
      </c>
      <c r="B173" t="s">
        <v>54</v>
      </c>
      <c r="C173" t="s">
        <v>28</v>
      </c>
      <c r="D173" s="1">
        <v>54606</v>
      </c>
      <c r="E173" s="1">
        <v>820259</v>
      </c>
      <c r="F173" s="2">
        <v>58675</v>
      </c>
    </row>
    <row r="174" spans="1:6" x14ac:dyDescent="0.25">
      <c r="A174">
        <v>2020</v>
      </c>
      <c r="B174" t="s">
        <v>54</v>
      </c>
      <c r="C174" t="s">
        <v>29</v>
      </c>
      <c r="D174" s="1">
        <v>10949</v>
      </c>
      <c r="E174" s="1">
        <v>130261</v>
      </c>
      <c r="F174" s="2">
        <v>41086</v>
      </c>
    </row>
    <row r="175" spans="1:6" x14ac:dyDescent="0.25">
      <c r="A175">
        <v>2020</v>
      </c>
      <c r="B175" t="s">
        <v>54</v>
      </c>
      <c r="C175" t="s">
        <v>30</v>
      </c>
      <c r="D175" s="1">
        <v>118946</v>
      </c>
      <c r="E175" s="1">
        <v>1366746</v>
      </c>
      <c r="F175" s="2">
        <v>57939</v>
      </c>
    </row>
    <row r="176" spans="1:6" x14ac:dyDescent="0.25">
      <c r="A176">
        <v>2020</v>
      </c>
      <c r="B176" t="s">
        <v>54</v>
      </c>
      <c r="C176" t="s">
        <v>31</v>
      </c>
      <c r="D176" s="1">
        <v>63455</v>
      </c>
      <c r="E176" s="1">
        <v>844765</v>
      </c>
      <c r="F176" s="2">
        <v>47171</v>
      </c>
    </row>
    <row r="177" spans="1:6" x14ac:dyDescent="0.25">
      <c r="A177">
        <v>2020</v>
      </c>
      <c r="B177" t="s">
        <v>54</v>
      </c>
      <c r="C177" t="s">
        <v>32</v>
      </c>
      <c r="D177" s="1">
        <v>7745</v>
      </c>
      <c r="E177" s="1">
        <v>86570</v>
      </c>
      <c r="F177" s="2">
        <v>52657</v>
      </c>
    </row>
    <row r="178" spans="1:6" x14ac:dyDescent="0.25">
      <c r="A178">
        <v>2020</v>
      </c>
      <c r="B178" t="s">
        <v>54</v>
      </c>
      <c r="C178" t="s">
        <v>33</v>
      </c>
      <c r="D178" s="1">
        <v>68987</v>
      </c>
      <c r="E178" s="1">
        <v>998325</v>
      </c>
      <c r="F178" s="2">
        <v>48088</v>
      </c>
    </row>
    <row r="179" spans="1:6" x14ac:dyDescent="0.25">
      <c r="A179">
        <v>2020</v>
      </c>
      <c r="B179" t="s">
        <v>54</v>
      </c>
      <c r="C179" t="s">
        <v>34</v>
      </c>
      <c r="D179" s="1">
        <v>23912</v>
      </c>
      <c r="E179" s="1">
        <v>301828</v>
      </c>
      <c r="F179" s="2">
        <v>43388</v>
      </c>
    </row>
    <row r="180" spans="1:6" x14ac:dyDescent="0.25">
      <c r="A180">
        <v>2020</v>
      </c>
      <c r="B180" t="s">
        <v>54</v>
      </c>
      <c r="C180" t="s">
        <v>35</v>
      </c>
      <c r="D180" s="1">
        <v>26241</v>
      </c>
      <c r="E180" s="1">
        <v>346783</v>
      </c>
      <c r="F180" s="2">
        <v>49251</v>
      </c>
    </row>
    <row r="181" spans="1:6" x14ac:dyDescent="0.25">
      <c r="A181">
        <v>2020</v>
      </c>
      <c r="B181" t="s">
        <v>54</v>
      </c>
      <c r="C181" t="s">
        <v>36</v>
      </c>
      <c r="D181" s="1">
        <v>73985</v>
      </c>
      <c r="E181" s="1">
        <v>1054388</v>
      </c>
      <c r="F181" s="2">
        <v>49535</v>
      </c>
    </row>
    <row r="182" spans="1:6" x14ac:dyDescent="0.25">
      <c r="A182">
        <v>2020</v>
      </c>
      <c r="B182" t="s">
        <v>54</v>
      </c>
      <c r="C182" t="s">
        <v>37</v>
      </c>
      <c r="D182" s="1">
        <v>7816</v>
      </c>
      <c r="E182" s="1">
        <v>70764</v>
      </c>
      <c r="F182" s="2">
        <v>49493</v>
      </c>
    </row>
    <row r="183" spans="1:6" x14ac:dyDescent="0.25">
      <c r="A183">
        <v>2020</v>
      </c>
      <c r="B183" t="s">
        <v>54</v>
      </c>
      <c r="C183" t="s">
        <v>38</v>
      </c>
      <c r="D183" s="1">
        <v>31674</v>
      </c>
      <c r="E183" s="1">
        <v>400537</v>
      </c>
      <c r="F183" s="2">
        <v>43717</v>
      </c>
    </row>
    <row r="184" spans="1:6" x14ac:dyDescent="0.25">
      <c r="A184">
        <v>2020</v>
      </c>
      <c r="B184" t="s">
        <v>54</v>
      </c>
      <c r="C184" t="s">
        <v>39</v>
      </c>
      <c r="D184" s="1">
        <v>8068</v>
      </c>
      <c r="E184" s="1">
        <v>83179</v>
      </c>
      <c r="F184" s="2">
        <v>44162</v>
      </c>
    </row>
    <row r="185" spans="1:6" x14ac:dyDescent="0.25">
      <c r="A185">
        <v>2020</v>
      </c>
      <c r="B185" t="s">
        <v>54</v>
      </c>
      <c r="C185" t="s">
        <v>40</v>
      </c>
      <c r="D185" s="1">
        <v>40806</v>
      </c>
      <c r="E185" s="1">
        <v>627005</v>
      </c>
      <c r="F185" s="2">
        <v>50111</v>
      </c>
    </row>
    <row r="186" spans="1:6" x14ac:dyDescent="0.25">
      <c r="A186">
        <v>2020</v>
      </c>
      <c r="B186" t="s">
        <v>54</v>
      </c>
      <c r="C186" t="s">
        <v>41</v>
      </c>
      <c r="D186" s="1">
        <v>152438</v>
      </c>
      <c r="E186" s="1">
        <v>2453267</v>
      </c>
      <c r="F186" s="2">
        <v>56485</v>
      </c>
    </row>
    <row r="187" spans="1:6" x14ac:dyDescent="0.25">
      <c r="A187">
        <v>2020</v>
      </c>
      <c r="B187" t="s">
        <v>54</v>
      </c>
      <c r="C187" t="s">
        <v>42</v>
      </c>
      <c r="D187" s="1">
        <v>20535</v>
      </c>
      <c r="E187" s="1">
        <v>288623</v>
      </c>
      <c r="F187" s="2">
        <v>49353</v>
      </c>
    </row>
    <row r="188" spans="1:6" x14ac:dyDescent="0.25">
      <c r="A188">
        <v>2020</v>
      </c>
      <c r="B188" t="s">
        <v>54</v>
      </c>
      <c r="C188" t="s">
        <v>43</v>
      </c>
      <c r="D188" s="1">
        <v>5003</v>
      </c>
      <c r="E188" s="1">
        <v>49851</v>
      </c>
      <c r="F188" s="2">
        <v>45701</v>
      </c>
    </row>
    <row r="189" spans="1:6" x14ac:dyDescent="0.25">
      <c r="A189">
        <v>2020</v>
      </c>
      <c r="B189" t="s">
        <v>54</v>
      </c>
      <c r="C189" t="s">
        <v>44</v>
      </c>
      <c r="D189" s="1">
        <v>42564</v>
      </c>
      <c r="E189" s="1">
        <v>627729</v>
      </c>
      <c r="F189" s="2">
        <v>48371</v>
      </c>
    </row>
    <row r="190" spans="1:6" x14ac:dyDescent="0.25">
      <c r="A190">
        <v>2020</v>
      </c>
      <c r="B190" t="s">
        <v>54</v>
      </c>
      <c r="C190" t="s">
        <v>45</v>
      </c>
      <c r="D190" s="1">
        <v>38688</v>
      </c>
      <c r="E190" s="1">
        <v>615415</v>
      </c>
      <c r="F190" s="2">
        <v>74160</v>
      </c>
    </row>
    <row r="191" spans="1:6" x14ac:dyDescent="0.25">
      <c r="A191">
        <v>2020</v>
      </c>
      <c r="B191" t="s">
        <v>54</v>
      </c>
      <c r="C191" t="s">
        <v>46</v>
      </c>
      <c r="D191" s="1">
        <v>10611</v>
      </c>
      <c r="E191" s="1">
        <v>118677</v>
      </c>
      <c r="F191" s="2">
        <v>42085</v>
      </c>
    </row>
    <row r="192" spans="1:6" x14ac:dyDescent="0.25">
      <c r="A192">
        <v>2020</v>
      </c>
      <c r="B192" t="s">
        <v>54</v>
      </c>
      <c r="C192" t="s">
        <v>47</v>
      </c>
      <c r="D192" s="1">
        <v>35812</v>
      </c>
      <c r="E192" s="1">
        <v>517930</v>
      </c>
      <c r="F192" s="2">
        <v>45165</v>
      </c>
    </row>
    <row r="193" spans="1:6" x14ac:dyDescent="0.25">
      <c r="A193">
        <v>2020</v>
      </c>
      <c r="B193" t="s">
        <v>54</v>
      </c>
      <c r="C193" t="s">
        <v>48</v>
      </c>
      <c r="D193" s="1">
        <v>4840</v>
      </c>
      <c r="E193" s="1">
        <v>48509</v>
      </c>
      <c r="F193" s="2">
        <v>44879</v>
      </c>
    </row>
    <row r="194" spans="1:6" x14ac:dyDescent="0.25">
      <c r="A194">
        <v>2020</v>
      </c>
      <c r="B194" t="s">
        <v>53</v>
      </c>
      <c r="C194" t="s">
        <v>1</v>
      </c>
      <c r="D194" s="1">
        <v>2566</v>
      </c>
      <c r="E194" s="1">
        <v>19310</v>
      </c>
      <c r="F194" s="2">
        <v>69393</v>
      </c>
    </row>
    <row r="195" spans="1:6" x14ac:dyDescent="0.25">
      <c r="A195">
        <v>2020</v>
      </c>
      <c r="B195" t="s">
        <v>53</v>
      </c>
      <c r="C195" t="s">
        <v>2</v>
      </c>
      <c r="D195" s="1">
        <v>4017</v>
      </c>
      <c r="E195" s="1">
        <v>45513</v>
      </c>
      <c r="F195" s="2">
        <v>90871</v>
      </c>
    </row>
    <row r="196" spans="1:6" x14ac:dyDescent="0.25">
      <c r="A196">
        <v>2020</v>
      </c>
      <c r="B196" t="s">
        <v>53</v>
      </c>
      <c r="C196" t="s">
        <v>3</v>
      </c>
      <c r="D196" s="1">
        <v>1536</v>
      </c>
      <c r="E196" s="1">
        <v>11509</v>
      </c>
      <c r="F196" s="2">
        <v>69820</v>
      </c>
    </row>
    <row r="197" spans="1:6" x14ac:dyDescent="0.25">
      <c r="A197">
        <v>2020</v>
      </c>
      <c r="B197" t="s">
        <v>53</v>
      </c>
      <c r="C197" t="s">
        <v>4</v>
      </c>
      <c r="D197" s="1">
        <v>29491</v>
      </c>
      <c r="E197" s="1">
        <v>527549</v>
      </c>
      <c r="F197" s="2">
        <v>217892</v>
      </c>
    </row>
    <row r="198" spans="1:6" x14ac:dyDescent="0.25">
      <c r="A198">
        <v>2020</v>
      </c>
      <c r="B198" t="s">
        <v>53</v>
      </c>
      <c r="C198" t="s">
        <v>5</v>
      </c>
      <c r="D198" s="1">
        <v>4548</v>
      </c>
      <c r="E198" s="1">
        <v>74867</v>
      </c>
      <c r="F198" s="2">
        <v>123495</v>
      </c>
    </row>
    <row r="199" spans="1:6" x14ac:dyDescent="0.25">
      <c r="A199">
        <v>2020</v>
      </c>
      <c r="B199" t="s">
        <v>53</v>
      </c>
      <c r="C199" t="s">
        <v>6</v>
      </c>
      <c r="D199" s="1">
        <v>2880</v>
      </c>
      <c r="E199" s="1">
        <v>29237</v>
      </c>
      <c r="F199" s="2">
        <v>138917</v>
      </c>
    </row>
    <row r="200" spans="1:6" x14ac:dyDescent="0.25">
      <c r="A200">
        <v>2020</v>
      </c>
      <c r="B200" t="s">
        <v>53</v>
      </c>
      <c r="C200" t="s">
        <v>7</v>
      </c>
      <c r="D200">
        <v>549</v>
      </c>
      <c r="E200" s="1">
        <v>3622</v>
      </c>
      <c r="F200" s="2">
        <v>78966</v>
      </c>
    </row>
    <row r="201" spans="1:6" x14ac:dyDescent="0.25">
      <c r="A201">
        <v>2020</v>
      </c>
      <c r="B201" t="s">
        <v>53</v>
      </c>
      <c r="C201" t="s">
        <v>8</v>
      </c>
      <c r="D201" s="1">
        <v>12659</v>
      </c>
      <c r="E201" s="1">
        <v>130298</v>
      </c>
      <c r="F201" s="2">
        <v>93350</v>
      </c>
    </row>
    <row r="202" spans="1:6" x14ac:dyDescent="0.25">
      <c r="A202">
        <v>2020</v>
      </c>
      <c r="B202" t="s">
        <v>53</v>
      </c>
      <c r="C202" t="s">
        <v>9</v>
      </c>
      <c r="D202" s="1">
        <v>6010</v>
      </c>
      <c r="E202" s="1">
        <v>109190</v>
      </c>
      <c r="F202" s="2">
        <v>108735</v>
      </c>
    </row>
    <row r="203" spans="1:6" x14ac:dyDescent="0.25">
      <c r="A203">
        <v>2020</v>
      </c>
      <c r="B203" t="s">
        <v>53</v>
      </c>
      <c r="C203" t="s">
        <v>10</v>
      </c>
      <c r="D203" s="1">
        <v>1385</v>
      </c>
      <c r="E203" s="1">
        <v>7346</v>
      </c>
      <c r="F203" s="2">
        <v>64408</v>
      </c>
    </row>
    <row r="204" spans="1:6" x14ac:dyDescent="0.25">
      <c r="A204">
        <v>2020</v>
      </c>
      <c r="B204" t="s">
        <v>53</v>
      </c>
      <c r="C204" t="s">
        <v>11</v>
      </c>
      <c r="D204" s="1">
        <v>7162</v>
      </c>
      <c r="E204" s="1">
        <v>87520</v>
      </c>
      <c r="F204" s="2">
        <v>110059</v>
      </c>
    </row>
    <row r="205" spans="1:6" x14ac:dyDescent="0.25">
      <c r="A205">
        <v>2020</v>
      </c>
      <c r="B205" t="s">
        <v>53</v>
      </c>
      <c r="C205" t="s">
        <v>12</v>
      </c>
      <c r="D205" s="1">
        <v>2521</v>
      </c>
      <c r="E205" s="1">
        <v>26075</v>
      </c>
      <c r="F205" s="2">
        <v>67191</v>
      </c>
    </row>
    <row r="206" spans="1:6" x14ac:dyDescent="0.25">
      <c r="A206">
        <v>2020</v>
      </c>
      <c r="B206" t="s">
        <v>53</v>
      </c>
      <c r="C206" t="s">
        <v>13</v>
      </c>
      <c r="D206" s="1">
        <v>1811</v>
      </c>
      <c r="E206" s="1">
        <v>19135</v>
      </c>
      <c r="F206" s="2">
        <v>66858</v>
      </c>
    </row>
    <row r="207" spans="1:6" x14ac:dyDescent="0.25">
      <c r="A207">
        <v>2020</v>
      </c>
      <c r="B207" t="s">
        <v>53</v>
      </c>
      <c r="C207" t="s">
        <v>14</v>
      </c>
      <c r="D207" s="1">
        <v>1561</v>
      </c>
      <c r="E207" s="1">
        <v>16734</v>
      </c>
      <c r="F207" s="2">
        <v>73749</v>
      </c>
    </row>
    <row r="208" spans="1:6" x14ac:dyDescent="0.25">
      <c r="A208">
        <v>2020</v>
      </c>
      <c r="B208" t="s">
        <v>53</v>
      </c>
      <c r="C208" t="s">
        <v>15</v>
      </c>
      <c r="D208" s="1">
        <v>2111</v>
      </c>
      <c r="E208" s="1">
        <v>20268</v>
      </c>
      <c r="F208" s="2">
        <v>63462</v>
      </c>
    </row>
    <row r="209" spans="1:6" x14ac:dyDescent="0.25">
      <c r="A209">
        <v>2020</v>
      </c>
      <c r="B209" t="s">
        <v>53</v>
      </c>
      <c r="C209" t="s">
        <v>16</v>
      </c>
      <c r="D209" s="1">
        <v>1935</v>
      </c>
      <c r="E209" s="1">
        <v>18712</v>
      </c>
      <c r="F209" s="2">
        <v>65700</v>
      </c>
    </row>
    <row r="210" spans="1:6" x14ac:dyDescent="0.25">
      <c r="A210">
        <v>2020</v>
      </c>
      <c r="B210" t="s">
        <v>53</v>
      </c>
      <c r="C210" t="s">
        <v>17</v>
      </c>
      <c r="D210">
        <v>916</v>
      </c>
      <c r="E210" s="1">
        <v>6415</v>
      </c>
      <c r="F210" s="2">
        <v>64265</v>
      </c>
    </row>
    <row r="211" spans="1:6" x14ac:dyDescent="0.25">
      <c r="A211">
        <v>2020</v>
      </c>
      <c r="B211" t="s">
        <v>53</v>
      </c>
      <c r="C211" t="s">
        <v>18</v>
      </c>
      <c r="D211" s="1">
        <v>2855</v>
      </c>
      <c r="E211" s="1">
        <v>33029</v>
      </c>
      <c r="F211" s="2">
        <v>110569</v>
      </c>
    </row>
    <row r="212" spans="1:6" x14ac:dyDescent="0.25">
      <c r="A212">
        <v>2020</v>
      </c>
      <c r="B212" t="s">
        <v>53</v>
      </c>
      <c r="C212" t="s">
        <v>19</v>
      </c>
      <c r="D212" s="1">
        <v>6073</v>
      </c>
      <c r="E212" s="1">
        <v>89231</v>
      </c>
      <c r="F212" s="2">
        <v>146746</v>
      </c>
    </row>
    <row r="213" spans="1:6" x14ac:dyDescent="0.25">
      <c r="A213">
        <v>2020</v>
      </c>
      <c r="B213" t="s">
        <v>53</v>
      </c>
      <c r="C213" t="s">
        <v>20</v>
      </c>
      <c r="D213" s="1">
        <v>7671</v>
      </c>
      <c r="E213" s="1">
        <v>50511</v>
      </c>
      <c r="F213" s="2">
        <v>88745</v>
      </c>
    </row>
    <row r="214" spans="1:6" x14ac:dyDescent="0.25">
      <c r="A214">
        <v>2020</v>
      </c>
      <c r="B214" t="s">
        <v>53</v>
      </c>
      <c r="C214" t="s">
        <v>21</v>
      </c>
      <c r="D214" s="1">
        <v>4304</v>
      </c>
      <c r="E214" s="1">
        <v>43145</v>
      </c>
      <c r="F214" s="2">
        <v>92292</v>
      </c>
    </row>
    <row r="215" spans="1:6" x14ac:dyDescent="0.25">
      <c r="A215">
        <v>2020</v>
      </c>
      <c r="B215" t="s">
        <v>53</v>
      </c>
      <c r="C215" t="s">
        <v>22</v>
      </c>
      <c r="D215">
        <v>964</v>
      </c>
      <c r="E215" s="1">
        <v>9629</v>
      </c>
      <c r="F215" s="2">
        <v>54301</v>
      </c>
    </row>
    <row r="216" spans="1:6" x14ac:dyDescent="0.25">
      <c r="A216">
        <v>2020</v>
      </c>
      <c r="B216" t="s">
        <v>53</v>
      </c>
      <c r="C216" t="s">
        <v>23</v>
      </c>
      <c r="D216" s="1">
        <v>3562</v>
      </c>
      <c r="E216" s="1">
        <v>43675</v>
      </c>
      <c r="F216" s="2">
        <v>89327</v>
      </c>
    </row>
    <row r="217" spans="1:6" x14ac:dyDescent="0.25">
      <c r="A217">
        <v>2020</v>
      </c>
      <c r="B217" t="s">
        <v>53</v>
      </c>
      <c r="C217" t="s">
        <v>24</v>
      </c>
      <c r="D217">
        <v>856</v>
      </c>
      <c r="E217" s="1">
        <v>5797</v>
      </c>
      <c r="F217" s="2">
        <v>65673</v>
      </c>
    </row>
    <row r="218" spans="1:6" x14ac:dyDescent="0.25">
      <c r="A218">
        <v>2020</v>
      </c>
      <c r="B218" t="s">
        <v>53</v>
      </c>
      <c r="C218" t="s">
        <v>25</v>
      </c>
      <c r="D218" s="1">
        <v>1071</v>
      </c>
      <c r="E218" s="1">
        <v>16165</v>
      </c>
      <c r="F218" s="2">
        <v>76361</v>
      </c>
    </row>
    <row r="219" spans="1:6" x14ac:dyDescent="0.25">
      <c r="A219">
        <v>2020</v>
      </c>
      <c r="B219" t="s">
        <v>53</v>
      </c>
      <c r="C219" t="s">
        <v>26</v>
      </c>
      <c r="D219" s="1">
        <v>1609</v>
      </c>
      <c r="E219" s="1">
        <v>13306</v>
      </c>
      <c r="F219" s="2">
        <v>88353</v>
      </c>
    </row>
    <row r="220" spans="1:6" x14ac:dyDescent="0.25">
      <c r="A220">
        <v>2020</v>
      </c>
      <c r="B220" t="s">
        <v>53</v>
      </c>
      <c r="C220" t="s">
        <v>27</v>
      </c>
      <c r="D220" s="1">
        <v>1168</v>
      </c>
      <c r="E220" s="1">
        <v>11735</v>
      </c>
      <c r="F220" s="2">
        <v>107194</v>
      </c>
    </row>
    <row r="221" spans="1:6" x14ac:dyDescent="0.25">
      <c r="A221">
        <v>2020</v>
      </c>
      <c r="B221" t="s">
        <v>53</v>
      </c>
      <c r="C221" t="s">
        <v>28</v>
      </c>
      <c r="D221" s="1">
        <v>3965</v>
      </c>
      <c r="E221" s="1">
        <v>67885</v>
      </c>
      <c r="F221" s="2">
        <v>130541</v>
      </c>
    </row>
    <row r="222" spans="1:6" x14ac:dyDescent="0.25">
      <c r="A222">
        <v>2020</v>
      </c>
      <c r="B222" t="s">
        <v>53</v>
      </c>
      <c r="C222" t="s">
        <v>29</v>
      </c>
      <c r="D222" s="1">
        <v>1108</v>
      </c>
      <c r="E222" s="1">
        <v>9076</v>
      </c>
      <c r="F222" s="2">
        <v>62393</v>
      </c>
    </row>
    <row r="223" spans="1:6" x14ac:dyDescent="0.25">
      <c r="A223">
        <v>2020</v>
      </c>
      <c r="B223" t="s">
        <v>53</v>
      </c>
      <c r="C223" t="s">
        <v>30</v>
      </c>
      <c r="D223" s="1">
        <v>14380</v>
      </c>
      <c r="E223" s="1">
        <v>267749</v>
      </c>
      <c r="F223" s="2">
        <v>154357</v>
      </c>
    </row>
    <row r="224" spans="1:6" x14ac:dyDescent="0.25">
      <c r="A224">
        <v>2020</v>
      </c>
      <c r="B224" t="s">
        <v>53</v>
      </c>
      <c r="C224" t="s">
        <v>31</v>
      </c>
      <c r="D224" s="1">
        <v>6302</v>
      </c>
      <c r="E224" s="1">
        <v>73440</v>
      </c>
      <c r="F224" s="2">
        <v>96207</v>
      </c>
    </row>
    <row r="225" spans="1:6" x14ac:dyDescent="0.25">
      <c r="A225">
        <v>2020</v>
      </c>
      <c r="B225" t="s">
        <v>53</v>
      </c>
      <c r="C225" t="s">
        <v>32</v>
      </c>
      <c r="D225">
        <v>417</v>
      </c>
      <c r="E225" s="1">
        <v>5780</v>
      </c>
      <c r="F225" s="2">
        <v>79624</v>
      </c>
    </row>
    <row r="226" spans="1:6" x14ac:dyDescent="0.25">
      <c r="A226">
        <v>2020</v>
      </c>
      <c r="B226" t="s">
        <v>53</v>
      </c>
      <c r="C226" t="s">
        <v>33</v>
      </c>
      <c r="D226" s="1">
        <v>5303</v>
      </c>
      <c r="E226" s="1">
        <v>63865</v>
      </c>
      <c r="F226" s="2">
        <v>80052</v>
      </c>
    </row>
    <row r="227" spans="1:6" x14ac:dyDescent="0.25">
      <c r="A227">
        <v>2020</v>
      </c>
      <c r="B227" t="s">
        <v>53</v>
      </c>
      <c r="C227" t="s">
        <v>34</v>
      </c>
      <c r="D227" s="1">
        <v>1572</v>
      </c>
      <c r="E227" s="1">
        <v>18256</v>
      </c>
      <c r="F227" s="2">
        <v>63710</v>
      </c>
    </row>
    <row r="228" spans="1:6" x14ac:dyDescent="0.25">
      <c r="A228">
        <v>2020</v>
      </c>
      <c r="B228" t="s">
        <v>53</v>
      </c>
      <c r="C228" t="s">
        <v>35</v>
      </c>
      <c r="D228" s="1">
        <v>4605</v>
      </c>
      <c r="E228" s="1">
        <v>33218</v>
      </c>
      <c r="F228" s="2">
        <v>101737</v>
      </c>
    </row>
    <row r="229" spans="1:6" x14ac:dyDescent="0.25">
      <c r="A229">
        <v>2020</v>
      </c>
      <c r="B229" t="s">
        <v>53</v>
      </c>
      <c r="C229" t="s">
        <v>36</v>
      </c>
      <c r="D229" s="1">
        <v>5891</v>
      </c>
      <c r="E229" s="1">
        <v>82872</v>
      </c>
      <c r="F229" s="2">
        <v>107388</v>
      </c>
    </row>
    <row r="230" spans="1:6" x14ac:dyDescent="0.25">
      <c r="A230">
        <v>2020</v>
      </c>
      <c r="B230" t="s">
        <v>53</v>
      </c>
      <c r="C230" t="s">
        <v>37</v>
      </c>
      <c r="D230">
        <v>762</v>
      </c>
      <c r="E230" s="1">
        <v>5243</v>
      </c>
      <c r="F230" s="2">
        <v>87286</v>
      </c>
    </row>
    <row r="231" spans="1:6" x14ac:dyDescent="0.25">
      <c r="A231">
        <v>2020</v>
      </c>
      <c r="B231" t="s">
        <v>53</v>
      </c>
      <c r="C231" t="s">
        <v>38</v>
      </c>
      <c r="D231" s="1">
        <v>3216</v>
      </c>
      <c r="E231" s="1">
        <v>24744</v>
      </c>
      <c r="F231" s="2">
        <v>73562</v>
      </c>
    </row>
    <row r="232" spans="1:6" x14ac:dyDescent="0.25">
      <c r="A232">
        <v>2020</v>
      </c>
      <c r="B232" t="s">
        <v>53</v>
      </c>
      <c r="C232" t="s">
        <v>39</v>
      </c>
      <c r="D232">
        <v>606</v>
      </c>
      <c r="E232" s="1">
        <v>5074</v>
      </c>
      <c r="F232" s="2">
        <v>58069</v>
      </c>
    </row>
    <row r="233" spans="1:6" x14ac:dyDescent="0.25">
      <c r="A233">
        <v>2020</v>
      </c>
      <c r="B233" t="s">
        <v>53</v>
      </c>
      <c r="C233" t="s">
        <v>40</v>
      </c>
      <c r="D233" s="1">
        <v>4525</v>
      </c>
      <c r="E233" s="1">
        <v>42929</v>
      </c>
      <c r="F233" s="2">
        <v>81293</v>
      </c>
    </row>
    <row r="234" spans="1:6" x14ac:dyDescent="0.25">
      <c r="A234">
        <v>2020</v>
      </c>
      <c r="B234" t="s">
        <v>53</v>
      </c>
      <c r="C234" t="s">
        <v>41</v>
      </c>
      <c r="D234" s="1">
        <v>11822</v>
      </c>
      <c r="E234" s="1">
        <v>198521</v>
      </c>
      <c r="F234" s="2">
        <v>102835</v>
      </c>
    </row>
    <row r="235" spans="1:6" x14ac:dyDescent="0.25">
      <c r="A235">
        <v>2020</v>
      </c>
      <c r="B235" t="s">
        <v>53</v>
      </c>
      <c r="C235" t="s">
        <v>42</v>
      </c>
      <c r="D235" s="1">
        <v>3177</v>
      </c>
      <c r="E235" s="1">
        <v>37222</v>
      </c>
      <c r="F235" s="2">
        <v>96974</v>
      </c>
    </row>
    <row r="236" spans="1:6" x14ac:dyDescent="0.25">
      <c r="A236">
        <v>2020</v>
      </c>
      <c r="B236" t="s">
        <v>53</v>
      </c>
      <c r="C236" t="s">
        <v>43</v>
      </c>
      <c r="D236">
        <v>584</v>
      </c>
      <c r="E236" s="1">
        <v>3961</v>
      </c>
      <c r="F236" s="2">
        <v>68605</v>
      </c>
    </row>
    <row r="237" spans="1:6" x14ac:dyDescent="0.25">
      <c r="A237">
        <v>2020</v>
      </c>
      <c r="B237" t="s">
        <v>53</v>
      </c>
      <c r="C237" t="s">
        <v>44</v>
      </c>
      <c r="D237" s="1">
        <v>4875</v>
      </c>
      <c r="E237" s="1">
        <v>64840</v>
      </c>
      <c r="F237" s="2">
        <v>117848</v>
      </c>
    </row>
    <row r="238" spans="1:6" x14ac:dyDescent="0.25">
      <c r="A238">
        <v>2020</v>
      </c>
      <c r="B238" t="s">
        <v>53</v>
      </c>
      <c r="C238" t="s">
        <v>45</v>
      </c>
      <c r="D238" s="1">
        <v>5419</v>
      </c>
      <c r="E238" s="1">
        <v>148556</v>
      </c>
      <c r="F238" s="2">
        <v>242273</v>
      </c>
    </row>
    <row r="239" spans="1:6" x14ac:dyDescent="0.25">
      <c r="A239">
        <v>2020</v>
      </c>
      <c r="B239" t="s">
        <v>53</v>
      </c>
      <c r="C239" t="s">
        <v>46</v>
      </c>
      <c r="D239">
        <v>825</v>
      </c>
      <c r="E239" s="1">
        <v>7215</v>
      </c>
      <c r="F239" s="2">
        <v>58063</v>
      </c>
    </row>
    <row r="240" spans="1:6" x14ac:dyDescent="0.25">
      <c r="A240">
        <v>2020</v>
      </c>
      <c r="B240" t="s">
        <v>53</v>
      </c>
      <c r="C240" t="s">
        <v>47</v>
      </c>
      <c r="D240" s="1">
        <v>2400</v>
      </c>
      <c r="E240" s="1">
        <v>44846</v>
      </c>
      <c r="F240" s="2">
        <v>88336</v>
      </c>
    </row>
    <row r="241" spans="1:6" x14ac:dyDescent="0.25">
      <c r="A241">
        <v>2020</v>
      </c>
      <c r="B241" t="s">
        <v>53</v>
      </c>
      <c r="C241" t="s">
        <v>48</v>
      </c>
      <c r="D241">
        <v>428</v>
      </c>
      <c r="E241" s="1">
        <v>3000</v>
      </c>
      <c r="F241" s="2">
        <v>54299</v>
      </c>
    </row>
    <row r="242" spans="1:6" x14ac:dyDescent="0.25">
      <c r="A242">
        <v>2020</v>
      </c>
      <c r="B242" t="s">
        <v>56</v>
      </c>
      <c r="C242" t="s">
        <v>1</v>
      </c>
      <c r="D242" s="1">
        <v>13880</v>
      </c>
      <c r="E242" s="1">
        <v>94715</v>
      </c>
      <c r="F242" s="2">
        <v>75982</v>
      </c>
    </row>
    <row r="243" spans="1:6" x14ac:dyDescent="0.25">
      <c r="A243">
        <v>2020</v>
      </c>
      <c r="B243" t="s">
        <v>56</v>
      </c>
      <c r="C243" t="s">
        <v>2</v>
      </c>
      <c r="D243" s="1">
        <v>20707</v>
      </c>
      <c r="E243" s="1">
        <v>225922</v>
      </c>
      <c r="F243" s="2">
        <v>82956</v>
      </c>
    </row>
    <row r="244" spans="1:6" x14ac:dyDescent="0.25">
      <c r="A244">
        <v>2020</v>
      </c>
      <c r="B244" t="s">
        <v>56</v>
      </c>
      <c r="C244" t="s">
        <v>3</v>
      </c>
      <c r="D244" s="1">
        <v>8906</v>
      </c>
      <c r="E244" s="1">
        <v>51950</v>
      </c>
      <c r="F244" s="2">
        <v>65321</v>
      </c>
    </row>
    <row r="245" spans="1:6" x14ac:dyDescent="0.25">
      <c r="A245">
        <v>2020</v>
      </c>
      <c r="B245" t="s">
        <v>56</v>
      </c>
      <c r="C245" t="s">
        <v>4</v>
      </c>
      <c r="D245" s="1">
        <v>112775</v>
      </c>
      <c r="E245" s="1">
        <v>817007</v>
      </c>
      <c r="F245" s="2">
        <v>124107</v>
      </c>
    </row>
    <row r="246" spans="1:6" x14ac:dyDescent="0.25">
      <c r="A246">
        <v>2020</v>
      </c>
      <c r="B246" t="s">
        <v>56</v>
      </c>
      <c r="C246" t="s">
        <v>5</v>
      </c>
      <c r="D246" s="1">
        <v>25139</v>
      </c>
      <c r="E246" s="1">
        <v>165271</v>
      </c>
      <c r="F246" s="2">
        <v>97276</v>
      </c>
    </row>
    <row r="247" spans="1:6" x14ac:dyDescent="0.25">
      <c r="A247">
        <v>2020</v>
      </c>
      <c r="B247" t="s">
        <v>56</v>
      </c>
      <c r="C247" t="s">
        <v>6</v>
      </c>
      <c r="D247" s="1">
        <v>11223</v>
      </c>
      <c r="E247" s="1">
        <v>118168</v>
      </c>
      <c r="F247" s="2">
        <v>165086</v>
      </c>
    </row>
    <row r="248" spans="1:6" x14ac:dyDescent="0.25">
      <c r="A248">
        <v>2020</v>
      </c>
      <c r="B248" t="s">
        <v>56</v>
      </c>
      <c r="C248" t="s">
        <v>7</v>
      </c>
      <c r="D248" s="1">
        <v>3005</v>
      </c>
      <c r="E248" s="1">
        <v>47390</v>
      </c>
      <c r="F248" s="2">
        <v>103154</v>
      </c>
    </row>
    <row r="249" spans="1:6" x14ac:dyDescent="0.25">
      <c r="A249">
        <v>2020</v>
      </c>
      <c r="B249" t="s">
        <v>56</v>
      </c>
      <c r="C249" t="s">
        <v>8</v>
      </c>
      <c r="D249" s="1">
        <v>80956</v>
      </c>
      <c r="E249" s="1">
        <v>586706</v>
      </c>
      <c r="F249" s="2">
        <v>84307</v>
      </c>
    </row>
    <row r="250" spans="1:6" x14ac:dyDescent="0.25">
      <c r="A250">
        <v>2020</v>
      </c>
      <c r="B250" t="s">
        <v>56</v>
      </c>
      <c r="C250" t="s">
        <v>9</v>
      </c>
      <c r="D250" s="1">
        <v>28810</v>
      </c>
      <c r="E250" s="1">
        <v>242175</v>
      </c>
      <c r="F250" s="2">
        <v>93145</v>
      </c>
    </row>
    <row r="251" spans="1:6" x14ac:dyDescent="0.25">
      <c r="A251">
        <v>2020</v>
      </c>
      <c r="B251" t="s">
        <v>56</v>
      </c>
      <c r="C251" t="s">
        <v>10</v>
      </c>
      <c r="D251" s="1">
        <v>6508</v>
      </c>
      <c r="E251" s="1">
        <v>34249</v>
      </c>
      <c r="F251" s="2">
        <v>68833</v>
      </c>
    </row>
    <row r="252" spans="1:6" x14ac:dyDescent="0.25">
      <c r="A252">
        <v>2020</v>
      </c>
      <c r="B252" t="s">
        <v>56</v>
      </c>
      <c r="C252" t="s">
        <v>11</v>
      </c>
      <c r="D252" s="1">
        <v>33063</v>
      </c>
      <c r="E252" s="1">
        <v>376539</v>
      </c>
      <c r="F252" s="2">
        <v>121634</v>
      </c>
    </row>
    <row r="253" spans="1:6" x14ac:dyDescent="0.25">
      <c r="A253">
        <v>2020</v>
      </c>
      <c r="B253" t="s">
        <v>56</v>
      </c>
      <c r="C253" t="s">
        <v>12</v>
      </c>
      <c r="D253" s="1">
        <v>17574</v>
      </c>
      <c r="E253" s="1">
        <v>133449</v>
      </c>
      <c r="F253" s="2">
        <v>72283</v>
      </c>
    </row>
    <row r="254" spans="1:6" x14ac:dyDescent="0.25">
      <c r="A254">
        <v>2020</v>
      </c>
      <c r="B254" t="s">
        <v>56</v>
      </c>
      <c r="C254" t="s">
        <v>13</v>
      </c>
      <c r="D254" s="1">
        <v>10731</v>
      </c>
      <c r="E254" s="1">
        <v>109283</v>
      </c>
      <c r="F254" s="2">
        <v>81131</v>
      </c>
    </row>
    <row r="255" spans="1:6" x14ac:dyDescent="0.25">
      <c r="A255">
        <v>2020</v>
      </c>
      <c r="B255" t="s">
        <v>56</v>
      </c>
      <c r="C255" t="s">
        <v>14</v>
      </c>
      <c r="D255" s="1">
        <v>8752</v>
      </c>
      <c r="E255" s="1">
        <v>73310</v>
      </c>
      <c r="F255" s="2">
        <v>75889</v>
      </c>
    </row>
    <row r="256" spans="1:6" x14ac:dyDescent="0.25">
      <c r="A256">
        <v>2020</v>
      </c>
      <c r="B256" t="s">
        <v>56</v>
      </c>
      <c r="C256" t="s">
        <v>15</v>
      </c>
      <c r="D256" s="1">
        <v>11729</v>
      </c>
      <c r="E256" s="1">
        <v>92079</v>
      </c>
      <c r="F256" s="2">
        <v>75177</v>
      </c>
    </row>
    <row r="257" spans="1:6" x14ac:dyDescent="0.25">
      <c r="A257">
        <v>2020</v>
      </c>
      <c r="B257" t="s">
        <v>56</v>
      </c>
      <c r="C257" t="s">
        <v>16</v>
      </c>
      <c r="D257" s="1">
        <v>14229</v>
      </c>
      <c r="E257" s="1">
        <v>81149</v>
      </c>
      <c r="F257" s="2">
        <v>69409</v>
      </c>
    </row>
    <row r="258" spans="1:6" x14ac:dyDescent="0.25">
      <c r="A258">
        <v>2020</v>
      </c>
      <c r="B258" t="s">
        <v>56</v>
      </c>
      <c r="C258" t="s">
        <v>17</v>
      </c>
      <c r="D258" s="1">
        <v>3926</v>
      </c>
      <c r="E258" s="1">
        <v>30107</v>
      </c>
      <c r="F258" s="2">
        <v>75870</v>
      </c>
    </row>
    <row r="259" spans="1:6" x14ac:dyDescent="0.25">
      <c r="A259">
        <v>2020</v>
      </c>
      <c r="B259" t="s">
        <v>56</v>
      </c>
      <c r="C259" t="s">
        <v>18</v>
      </c>
      <c r="D259" s="1">
        <v>15692</v>
      </c>
      <c r="E259" s="1">
        <v>129771</v>
      </c>
      <c r="F259" s="2">
        <v>110159</v>
      </c>
    </row>
    <row r="260" spans="1:6" x14ac:dyDescent="0.25">
      <c r="A260">
        <v>2020</v>
      </c>
      <c r="B260" t="s">
        <v>56</v>
      </c>
      <c r="C260" t="s">
        <v>19</v>
      </c>
      <c r="D260" s="1">
        <v>18137</v>
      </c>
      <c r="E260" s="1">
        <v>212062</v>
      </c>
      <c r="F260" s="2">
        <v>159120</v>
      </c>
    </row>
    <row r="261" spans="1:6" x14ac:dyDescent="0.25">
      <c r="A261">
        <v>2020</v>
      </c>
      <c r="B261" t="s">
        <v>56</v>
      </c>
      <c r="C261" t="s">
        <v>20</v>
      </c>
      <c r="D261" s="1">
        <v>20626</v>
      </c>
      <c r="E261" s="1">
        <v>207448</v>
      </c>
      <c r="F261" s="2">
        <v>81720</v>
      </c>
    </row>
    <row r="262" spans="1:6" x14ac:dyDescent="0.25">
      <c r="A262">
        <v>2020</v>
      </c>
      <c r="B262" t="s">
        <v>56</v>
      </c>
      <c r="C262" t="s">
        <v>21</v>
      </c>
      <c r="D262" s="1">
        <v>16134</v>
      </c>
      <c r="E262" s="1">
        <v>179728</v>
      </c>
      <c r="F262" s="2">
        <v>104989</v>
      </c>
    </row>
    <row r="263" spans="1:6" x14ac:dyDescent="0.25">
      <c r="A263">
        <v>2020</v>
      </c>
      <c r="B263" t="s">
        <v>56</v>
      </c>
      <c r="C263" t="s">
        <v>22</v>
      </c>
      <c r="D263" s="1">
        <v>7984</v>
      </c>
      <c r="E263" s="1">
        <v>41912</v>
      </c>
      <c r="F263" s="2">
        <v>59263</v>
      </c>
    </row>
    <row r="264" spans="1:6" x14ac:dyDescent="0.25">
      <c r="A264">
        <v>2020</v>
      </c>
      <c r="B264" t="s">
        <v>56</v>
      </c>
      <c r="C264" t="s">
        <v>23</v>
      </c>
      <c r="D264" s="1">
        <v>18815</v>
      </c>
      <c r="E264" s="1">
        <v>165564</v>
      </c>
      <c r="F264" s="2">
        <v>82664</v>
      </c>
    </row>
    <row r="265" spans="1:6" x14ac:dyDescent="0.25">
      <c r="A265">
        <v>2020</v>
      </c>
      <c r="B265" t="s">
        <v>56</v>
      </c>
      <c r="C265" t="s">
        <v>24</v>
      </c>
      <c r="D265" s="1">
        <v>4557</v>
      </c>
      <c r="E265" s="1">
        <v>21986</v>
      </c>
      <c r="F265" s="2">
        <v>67330</v>
      </c>
    </row>
    <row r="266" spans="1:6" x14ac:dyDescent="0.25">
      <c r="A266">
        <v>2020</v>
      </c>
      <c r="B266" t="s">
        <v>56</v>
      </c>
      <c r="C266" t="s">
        <v>25</v>
      </c>
      <c r="D266" s="1">
        <v>7000</v>
      </c>
      <c r="E266" s="1">
        <v>66588</v>
      </c>
      <c r="F266" s="2">
        <v>74942</v>
      </c>
    </row>
    <row r="267" spans="1:6" x14ac:dyDescent="0.25">
      <c r="A267">
        <v>2020</v>
      </c>
      <c r="B267" t="s">
        <v>56</v>
      </c>
      <c r="C267" t="s">
        <v>26</v>
      </c>
      <c r="D267" s="1">
        <v>9293</v>
      </c>
      <c r="E267" s="1">
        <v>62325</v>
      </c>
      <c r="F267" s="2">
        <v>79236</v>
      </c>
    </row>
    <row r="268" spans="1:6" x14ac:dyDescent="0.25">
      <c r="A268">
        <v>2020</v>
      </c>
      <c r="B268" t="s">
        <v>56</v>
      </c>
      <c r="C268" t="s">
        <v>27</v>
      </c>
      <c r="D268" s="1">
        <v>3946</v>
      </c>
      <c r="E268" s="1">
        <v>33027</v>
      </c>
      <c r="F268" s="2">
        <v>109751</v>
      </c>
    </row>
    <row r="269" spans="1:6" x14ac:dyDescent="0.25">
      <c r="A269">
        <v>2020</v>
      </c>
      <c r="B269" t="s">
        <v>56</v>
      </c>
      <c r="C269" t="s">
        <v>28</v>
      </c>
      <c r="D269" s="1">
        <v>20469</v>
      </c>
      <c r="E269" s="1">
        <v>235676</v>
      </c>
      <c r="F269" s="2">
        <v>127870</v>
      </c>
    </row>
    <row r="270" spans="1:6" x14ac:dyDescent="0.25">
      <c r="A270">
        <v>2020</v>
      </c>
      <c r="B270" t="s">
        <v>56</v>
      </c>
      <c r="C270" t="s">
        <v>29</v>
      </c>
      <c r="D270" s="1">
        <v>5600</v>
      </c>
      <c r="E270" s="1">
        <v>32608</v>
      </c>
      <c r="F270" s="2">
        <v>62343</v>
      </c>
    </row>
    <row r="271" spans="1:6" x14ac:dyDescent="0.25">
      <c r="A271">
        <v>2020</v>
      </c>
      <c r="B271" t="s">
        <v>56</v>
      </c>
      <c r="C271" t="s">
        <v>30</v>
      </c>
      <c r="D271" s="1">
        <v>63948</v>
      </c>
      <c r="E271" s="1">
        <v>700031</v>
      </c>
      <c r="F271" s="2">
        <v>207014</v>
      </c>
    </row>
    <row r="272" spans="1:6" x14ac:dyDescent="0.25">
      <c r="A272">
        <v>2020</v>
      </c>
      <c r="B272" t="s">
        <v>56</v>
      </c>
      <c r="C272" t="s">
        <v>31</v>
      </c>
      <c r="D272" s="1">
        <v>30275</v>
      </c>
      <c r="E272" s="1">
        <v>251672</v>
      </c>
      <c r="F272" s="2">
        <v>97234</v>
      </c>
    </row>
    <row r="273" spans="1:6" x14ac:dyDescent="0.25">
      <c r="A273">
        <v>2020</v>
      </c>
      <c r="B273" t="s">
        <v>56</v>
      </c>
      <c r="C273" t="s">
        <v>32</v>
      </c>
      <c r="D273" s="1">
        <v>3042</v>
      </c>
      <c r="E273" s="1">
        <v>22496</v>
      </c>
      <c r="F273" s="2">
        <v>69243</v>
      </c>
    </row>
    <row r="274" spans="1:6" x14ac:dyDescent="0.25">
      <c r="A274">
        <v>2020</v>
      </c>
      <c r="B274" t="s">
        <v>56</v>
      </c>
      <c r="C274" t="s">
        <v>33</v>
      </c>
      <c r="D274" s="1">
        <v>29307</v>
      </c>
      <c r="E274" s="1">
        <v>287990</v>
      </c>
      <c r="F274" s="2">
        <v>82336</v>
      </c>
    </row>
    <row r="275" spans="1:6" x14ac:dyDescent="0.25">
      <c r="A275">
        <v>2020</v>
      </c>
      <c r="B275" t="s">
        <v>56</v>
      </c>
      <c r="C275" t="s">
        <v>34</v>
      </c>
      <c r="D275" s="1">
        <v>11701</v>
      </c>
      <c r="E275" s="1">
        <v>74614</v>
      </c>
      <c r="F275" s="2">
        <v>64030</v>
      </c>
    </row>
    <row r="276" spans="1:6" x14ac:dyDescent="0.25">
      <c r="A276">
        <v>2020</v>
      </c>
      <c r="B276" t="s">
        <v>56</v>
      </c>
      <c r="C276" t="s">
        <v>35</v>
      </c>
      <c r="D276" s="1">
        <v>13352</v>
      </c>
      <c r="E276" s="1">
        <v>83937</v>
      </c>
      <c r="F276" s="2">
        <v>80727</v>
      </c>
    </row>
    <row r="277" spans="1:6" x14ac:dyDescent="0.25">
      <c r="A277">
        <v>2020</v>
      </c>
      <c r="B277" t="s">
        <v>56</v>
      </c>
      <c r="C277" t="s">
        <v>36</v>
      </c>
      <c r="D277" s="1">
        <v>29714</v>
      </c>
      <c r="E277" s="1">
        <v>325571</v>
      </c>
      <c r="F277" s="2">
        <v>97231</v>
      </c>
    </row>
    <row r="278" spans="1:6" x14ac:dyDescent="0.25">
      <c r="A278">
        <v>2020</v>
      </c>
      <c r="B278" t="s">
        <v>56</v>
      </c>
      <c r="C278" t="s">
        <v>37</v>
      </c>
      <c r="D278" s="1">
        <v>3038</v>
      </c>
      <c r="E278" s="1">
        <v>31304</v>
      </c>
      <c r="F278" s="2">
        <v>100316</v>
      </c>
    </row>
    <row r="279" spans="1:6" x14ac:dyDescent="0.25">
      <c r="A279">
        <v>2020</v>
      </c>
      <c r="B279" t="s">
        <v>56</v>
      </c>
      <c r="C279" t="s">
        <v>38</v>
      </c>
      <c r="D279" s="1">
        <v>15078</v>
      </c>
      <c r="E279" s="1">
        <v>101637</v>
      </c>
      <c r="F279" s="2">
        <v>71361</v>
      </c>
    </row>
    <row r="280" spans="1:6" x14ac:dyDescent="0.25">
      <c r="A280">
        <v>2020</v>
      </c>
      <c r="B280" t="s">
        <v>56</v>
      </c>
      <c r="C280" t="s">
        <v>39</v>
      </c>
      <c r="D280" s="1">
        <v>3397</v>
      </c>
      <c r="E280" s="1">
        <v>27809</v>
      </c>
      <c r="F280" s="2">
        <v>69345</v>
      </c>
    </row>
    <row r="281" spans="1:6" x14ac:dyDescent="0.25">
      <c r="A281">
        <v>2020</v>
      </c>
      <c r="B281" t="s">
        <v>56</v>
      </c>
      <c r="C281" t="s">
        <v>40</v>
      </c>
      <c r="D281" s="1">
        <v>16893</v>
      </c>
      <c r="E281" s="1">
        <v>155926</v>
      </c>
      <c r="F281" s="2">
        <v>85116</v>
      </c>
    </row>
    <row r="282" spans="1:6" x14ac:dyDescent="0.25">
      <c r="A282">
        <v>2020</v>
      </c>
      <c r="B282" t="s">
        <v>56</v>
      </c>
      <c r="C282" t="s">
        <v>41</v>
      </c>
      <c r="D282" s="1">
        <v>78940</v>
      </c>
      <c r="E282" s="1">
        <v>778554</v>
      </c>
      <c r="F282" s="2">
        <v>92477</v>
      </c>
    </row>
    <row r="283" spans="1:6" x14ac:dyDescent="0.25">
      <c r="A283">
        <v>2020</v>
      </c>
      <c r="B283" t="s">
        <v>56</v>
      </c>
      <c r="C283" t="s">
        <v>42</v>
      </c>
      <c r="D283" s="1">
        <v>12580</v>
      </c>
      <c r="E283" s="1">
        <v>93379</v>
      </c>
      <c r="F283" s="2">
        <v>79806</v>
      </c>
    </row>
    <row r="284" spans="1:6" x14ac:dyDescent="0.25">
      <c r="A284">
        <v>2020</v>
      </c>
      <c r="B284" t="s">
        <v>56</v>
      </c>
      <c r="C284" t="s">
        <v>43</v>
      </c>
      <c r="D284" s="1">
        <v>1719</v>
      </c>
      <c r="E284" s="1">
        <v>11578</v>
      </c>
      <c r="F284" s="2">
        <v>80135</v>
      </c>
    </row>
    <row r="285" spans="1:6" x14ac:dyDescent="0.25">
      <c r="A285">
        <v>2020</v>
      </c>
      <c r="B285" t="s">
        <v>56</v>
      </c>
      <c r="C285" t="s">
        <v>44</v>
      </c>
      <c r="D285" s="1">
        <v>22750</v>
      </c>
      <c r="E285" s="1">
        <v>195671</v>
      </c>
      <c r="F285" s="2">
        <v>97246</v>
      </c>
    </row>
    <row r="286" spans="1:6" x14ac:dyDescent="0.25">
      <c r="A286">
        <v>2020</v>
      </c>
      <c r="B286" t="s">
        <v>56</v>
      </c>
      <c r="C286" t="s">
        <v>45</v>
      </c>
      <c r="D286" s="1">
        <v>18828</v>
      </c>
      <c r="E286" s="1">
        <v>147772</v>
      </c>
      <c r="F286" s="2">
        <v>95674</v>
      </c>
    </row>
    <row r="287" spans="1:6" x14ac:dyDescent="0.25">
      <c r="A287">
        <v>2020</v>
      </c>
      <c r="B287" t="s">
        <v>56</v>
      </c>
      <c r="C287" t="s">
        <v>46</v>
      </c>
      <c r="D287" s="1">
        <v>4042</v>
      </c>
      <c r="E287" s="1">
        <v>24190</v>
      </c>
      <c r="F287" s="2">
        <v>56764</v>
      </c>
    </row>
    <row r="288" spans="1:6" x14ac:dyDescent="0.25">
      <c r="A288">
        <v>2020</v>
      </c>
      <c r="B288" t="s">
        <v>56</v>
      </c>
      <c r="C288" t="s">
        <v>47</v>
      </c>
      <c r="D288" s="1">
        <v>14688</v>
      </c>
      <c r="E288" s="1">
        <v>148829</v>
      </c>
      <c r="F288" s="2">
        <v>80470</v>
      </c>
    </row>
    <row r="289" spans="1:6" x14ac:dyDescent="0.25">
      <c r="A289">
        <v>2020</v>
      </c>
      <c r="B289" t="s">
        <v>56</v>
      </c>
      <c r="C289" t="s">
        <v>48</v>
      </c>
      <c r="D289" s="1">
        <v>2353</v>
      </c>
      <c r="E289" s="1">
        <v>10919</v>
      </c>
      <c r="F289" s="2">
        <v>64480</v>
      </c>
    </row>
    <row r="290" spans="1:6" x14ac:dyDescent="0.25">
      <c r="A290">
        <v>2020</v>
      </c>
      <c r="B290" t="s">
        <v>57</v>
      </c>
      <c r="C290" t="s">
        <v>1</v>
      </c>
      <c r="D290" s="1">
        <v>22875</v>
      </c>
      <c r="E290" s="1">
        <v>242419</v>
      </c>
      <c r="F290" s="2">
        <v>62111</v>
      </c>
    </row>
    <row r="291" spans="1:6" x14ac:dyDescent="0.25">
      <c r="A291">
        <v>2020</v>
      </c>
      <c r="B291" t="s">
        <v>57</v>
      </c>
      <c r="C291" t="s">
        <v>2</v>
      </c>
      <c r="D291" s="1">
        <v>40867</v>
      </c>
      <c r="E291" s="1">
        <v>431379</v>
      </c>
      <c r="F291" s="2">
        <v>63180</v>
      </c>
    </row>
    <row r="292" spans="1:6" x14ac:dyDescent="0.25">
      <c r="A292">
        <v>2020</v>
      </c>
      <c r="B292" t="s">
        <v>57</v>
      </c>
      <c r="C292" t="s">
        <v>3</v>
      </c>
      <c r="D292" s="1">
        <v>15490</v>
      </c>
      <c r="E292" s="1">
        <v>139300</v>
      </c>
      <c r="F292" s="2">
        <v>68067</v>
      </c>
    </row>
    <row r="293" spans="1:6" x14ac:dyDescent="0.25">
      <c r="A293">
        <v>2020</v>
      </c>
      <c r="B293" t="s">
        <v>57</v>
      </c>
      <c r="C293" t="s">
        <v>4</v>
      </c>
      <c r="D293" s="1">
        <v>221985</v>
      </c>
      <c r="E293" s="1">
        <v>2600604</v>
      </c>
      <c r="F293" s="2">
        <v>106486</v>
      </c>
    </row>
    <row r="294" spans="1:6" x14ac:dyDescent="0.25">
      <c r="A294">
        <v>2020</v>
      </c>
      <c r="B294" t="s">
        <v>57</v>
      </c>
      <c r="C294" t="s">
        <v>5</v>
      </c>
      <c r="D294" s="1">
        <v>58286</v>
      </c>
      <c r="E294" s="1">
        <v>430367</v>
      </c>
      <c r="F294" s="2">
        <v>90744</v>
      </c>
    </row>
    <row r="295" spans="1:6" x14ac:dyDescent="0.25">
      <c r="A295">
        <v>2020</v>
      </c>
      <c r="B295" t="s">
        <v>57</v>
      </c>
      <c r="C295" t="s">
        <v>6</v>
      </c>
      <c r="D295" s="1">
        <v>24131</v>
      </c>
      <c r="E295" s="1">
        <v>206629</v>
      </c>
      <c r="F295" s="2">
        <v>95714</v>
      </c>
    </row>
    <row r="296" spans="1:6" x14ac:dyDescent="0.25">
      <c r="A296">
        <v>2020</v>
      </c>
      <c r="B296" t="s">
        <v>57</v>
      </c>
      <c r="C296" t="s">
        <v>7</v>
      </c>
      <c r="D296" s="1">
        <v>9766</v>
      </c>
      <c r="E296" s="1">
        <v>61669</v>
      </c>
      <c r="F296" s="2">
        <v>85651</v>
      </c>
    </row>
    <row r="297" spans="1:6" x14ac:dyDescent="0.25">
      <c r="A297">
        <v>2020</v>
      </c>
      <c r="B297" t="s">
        <v>57</v>
      </c>
      <c r="C297" t="s">
        <v>8</v>
      </c>
      <c r="D297" s="1">
        <v>179893</v>
      </c>
      <c r="E297" s="1">
        <v>1358317</v>
      </c>
      <c r="F297" s="2">
        <v>68223</v>
      </c>
    </row>
    <row r="298" spans="1:6" x14ac:dyDescent="0.25">
      <c r="A298">
        <v>2020</v>
      </c>
      <c r="B298" t="s">
        <v>57</v>
      </c>
      <c r="C298" t="s">
        <v>9</v>
      </c>
      <c r="D298" s="1">
        <v>60683</v>
      </c>
      <c r="E298" s="1">
        <v>692452</v>
      </c>
      <c r="F298" s="2">
        <v>76331</v>
      </c>
    </row>
    <row r="299" spans="1:6" x14ac:dyDescent="0.25">
      <c r="A299">
        <v>2020</v>
      </c>
      <c r="B299" t="s">
        <v>57</v>
      </c>
      <c r="C299" t="s">
        <v>10</v>
      </c>
      <c r="D299" s="1">
        <v>12911</v>
      </c>
      <c r="E299" s="1">
        <v>97097</v>
      </c>
      <c r="F299" s="2">
        <v>59743</v>
      </c>
    </row>
    <row r="300" spans="1:6" x14ac:dyDescent="0.25">
      <c r="A300">
        <v>2020</v>
      </c>
      <c r="B300" t="s">
        <v>57</v>
      </c>
      <c r="C300" t="s">
        <v>11</v>
      </c>
      <c r="D300" s="1">
        <v>75904</v>
      </c>
      <c r="E300" s="1">
        <v>892150</v>
      </c>
      <c r="F300" s="2">
        <v>83889</v>
      </c>
    </row>
    <row r="301" spans="1:6" x14ac:dyDescent="0.25">
      <c r="A301">
        <v>2020</v>
      </c>
      <c r="B301" t="s">
        <v>57</v>
      </c>
      <c r="C301" t="s">
        <v>12</v>
      </c>
      <c r="D301" s="1">
        <v>32143</v>
      </c>
      <c r="E301" s="1">
        <v>326745</v>
      </c>
      <c r="F301" s="2">
        <v>58578</v>
      </c>
    </row>
    <row r="302" spans="1:6" x14ac:dyDescent="0.25">
      <c r="A302">
        <v>2020</v>
      </c>
      <c r="B302" t="s">
        <v>57</v>
      </c>
      <c r="C302" t="s">
        <v>13</v>
      </c>
      <c r="D302" s="1">
        <v>16706</v>
      </c>
      <c r="E302" s="1">
        <v>134822</v>
      </c>
      <c r="F302" s="2">
        <v>61793</v>
      </c>
    </row>
    <row r="303" spans="1:6" x14ac:dyDescent="0.25">
      <c r="A303">
        <v>2020</v>
      </c>
      <c r="B303" t="s">
        <v>57</v>
      </c>
      <c r="C303" t="s">
        <v>14</v>
      </c>
      <c r="D303" s="1">
        <v>16823</v>
      </c>
      <c r="E303" s="1">
        <v>168813</v>
      </c>
      <c r="F303" s="2">
        <v>69538</v>
      </c>
    </row>
    <row r="304" spans="1:6" x14ac:dyDescent="0.25">
      <c r="A304">
        <v>2020</v>
      </c>
      <c r="B304" t="s">
        <v>57</v>
      </c>
      <c r="C304" t="s">
        <v>15</v>
      </c>
      <c r="D304" s="1">
        <v>22329</v>
      </c>
      <c r="E304" s="1">
        <v>207575</v>
      </c>
      <c r="F304" s="2">
        <v>55987</v>
      </c>
    </row>
    <row r="305" spans="1:6" x14ac:dyDescent="0.25">
      <c r="A305">
        <v>2020</v>
      </c>
      <c r="B305" t="s">
        <v>57</v>
      </c>
      <c r="C305" t="s">
        <v>16</v>
      </c>
      <c r="D305" s="1">
        <v>26262</v>
      </c>
      <c r="E305" s="1">
        <v>204729</v>
      </c>
      <c r="F305" s="2">
        <v>60136</v>
      </c>
    </row>
    <row r="306" spans="1:6" x14ac:dyDescent="0.25">
      <c r="A306">
        <v>2020</v>
      </c>
      <c r="B306" t="s">
        <v>57</v>
      </c>
      <c r="C306" t="s">
        <v>17</v>
      </c>
      <c r="D306" s="1">
        <v>11267</v>
      </c>
      <c r="E306" s="1">
        <v>68952</v>
      </c>
      <c r="F306" s="2">
        <v>66178</v>
      </c>
    </row>
    <row r="307" spans="1:6" x14ac:dyDescent="0.25">
      <c r="A307">
        <v>2020</v>
      </c>
      <c r="B307" t="s">
        <v>57</v>
      </c>
      <c r="C307" t="s">
        <v>18</v>
      </c>
      <c r="D307" s="1">
        <v>44172</v>
      </c>
      <c r="E307" s="1">
        <v>441860</v>
      </c>
      <c r="F307" s="2">
        <v>88391</v>
      </c>
    </row>
    <row r="308" spans="1:6" x14ac:dyDescent="0.25">
      <c r="A308">
        <v>2020</v>
      </c>
      <c r="B308" t="s">
        <v>57</v>
      </c>
      <c r="C308" t="s">
        <v>19</v>
      </c>
      <c r="D308" s="1">
        <v>48428</v>
      </c>
      <c r="E308" s="1">
        <v>583792</v>
      </c>
      <c r="F308" s="2">
        <v>124638</v>
      </c>
    </row>
    <row r="309" spans="1:6" x14ac:dyDescent="0.25">
      <c r="A309">
        <v>2020</v>
      </c>
      <c r="B309" t="s">
        <v>57</v>
      </c>
      <c r="C309" t="s">
        <v>20</v>
      </c>
      <c r="D309" s="1">
        <v>46269</v>
      </c>
      <c r="E309" s="1">
        <v>599657</v>
      </c>
      <c r="F309" s="2">
        <v>76432</v>
      </c>
    </row>
    <row r="310" spans="1:6" x14ac:dyDescent="0.25">
      <c r="A310">
        <v>2020</v>
      </c>
      <c r="B310" t="s">
        <v>57</v>
      </c>
      <c r="C310" t="s">
        <v>21</v>
      </c>
      <c r="D310" s="1">
        <v>33603</v>
      </c>
      <c r="E310" s="1">
        <v>361183</v>
      </c>
      <c r="F310" s="2">
        <v>91033</v>
      </c>
    </row>
    <row r="311" spans="1:6" x14ac:dyDescent="0.25">
      <c r="A311">
        <v>2020</v>
      </c>
      <c r="B311" t="s">
        <v>57</v>
      </c>
      <c r="C311" t="s">
        <v>22</v>
      </c>
      <c r="D311" s="1">
        <v>12692</v>
      </c>
      <c r="E311" s="1">
        <v>107758</v>
      </c>
      <c r="F311" s="2">
        <v>45573</v>
      </c>
    </row>
    <row r="312" spans="1:6" x14ac:dyDescent="0.25">
      <c r="A312">
        <v>2020</v>
      </c>
      <c r="B312" t="s">
        <v>57</v>
      </c>
      <c r="C312" t="s">
        <v>23</v>
      </c>
      <c r="D312" s="1">
        <v>36089</v>
      </c>
      <c r="E312" s="1">
        <v>365657</v>
      </c>
      <c r="F312" s="2">
        <v>72666</v>
      </c>
    </row>
    <row r="313" spans="1:6" x14ac:dyDescent="0.25">
      <c r="A313">
        <v>2020</v>
      </c>
      <c r="B313" t="s">
        <v>57</v>
      </c>
      <c r="C313" t="s">
        <v>24</v>
      </c>
      <c r="D313" s="1">
        <v>10331</v>
      </c>
      <c r="E313" s="1">
        <v>43549</v>
      </c>
      <c r="F313" s="2">
        <v>59785</v>
      </c>
    </row>
    <row r="314" spans="1:6" x14ac:dyDescent="0.25">
      <c r="A314">
        <v>2020</v>
      </c>
      <c r="B314" t="s">
        <v>57</v>
      </c>
      <c r="C314" t="s">
        <v>25</v>
      </c>
      <c r="D314" s="1">
        <v>11809</v>
      </c>
      <c r="E314" s="1">
        <v>117288</v>
      </c>
      <c r="F314" s="2">
        <v>65292</v>
      </c>
    </row>
    <row r="315" spans="1:6" x14ac:dyDescent="0.25">
      <c r="A315">
        <v>2020</v>
      </c>
      <c r="B315" t="s">
        <v>57</v>
      </c>
      <c r="C315" t="s">
        <v>26</v>
      </c>
      <c r="D315" s="1">
        <v>20046</v>
      </c>
      <c r="E315" s="1">
        <v>179092</v>
      </c>
      <c r="F315" s="2">
        <v>67081</v>
      </c>
    </row>
    <row r="316" spans="1:6" x14ac:dyDescent="0.25">
      <c r="A316">
        <v>2020</v>
      </c>
      <c r="B316" t="s">
        <v>57</v>
      </c>
      <c r="C316" t="s">
        <v>27</v>
      </c>
      <c r="D316" s="1">
        <v>13616</v>
      </c>
      <c r="E316" s="1">
        <v>81639</v>
      </c>
      <c r="F316" s="2">
        <v>88167</v>
      </c>
    </row>
    <row r="317" spans="1:6" x14ac:dyDescent="0.25">
      <c r="A317">
        <v>2020</v>
      </c>
      <c r="B317" t="s">
        <v>57</v>
      </c>
      <c r="C317" t="s">
        <v>28</v>
      </c>
      <c r="D317" s="1">
        <v>53304</v>
      </c>
      <c r="E317" s="1">
        <v>643507</v>
      </c>
      <c r="F317" s="2">
        <v>102666</v>
      </c>
    </row>
    <row r="318" spans="1:6" x14ac:dyDescent="0.25">
      <c r="A318">
        <v>2020</v>
      </c>
      <c r="B318" t="s">
        <v>57</v>
      </c>
      <c r="C318" t="s">
        <v>29</v>
      </c>
      <c r="D318" s="1">
        <v>11550</v>
      </c>
      <c r="E318" s="1">
        <v>107707</v>
      </c>
      <c r="F318" s="2">
        <v>69938</v>
      </c>
    </row>
    <row r="319" spans="1:6" x14ac:dyDescent="0.25">
      <c r="A319">
        <v>2020</v>
      </c>
      <c r="B319" t="s">
        <v>57</v>
      </c>
      <c r="C319" t="s">
        <v>30</v>
      </c>
      <c r="D319" s="1">
        <v>117347</v>
      </c>
      <c r="E319" s="1">
        <v>1242471</v>
      </c>
      <c r="F319" s="2">
        <v>109413</v>
      </c>
    </row>
    <row r="320" spans="1:6" x14ac:dyDescent="0.25">
      <c r="A320">
        <v>2020</v>
      </c>
      <c r="B320" t="s">
        <v>57</v>
      </c>
      <c r="C320" t="s">
        <v>31</v>
      </c>
      <c r="D320" s="1">
        <v>64843</v>
      </c>
      <c r="E320" s="1">
        <v>637719</v>
      </c>
      <c r="F320" s="2">
        <v>72078</v>
      </c>
    </row>
    <row r="321" spans="1:6" x14ac:dyDescent="0.25">
      <c r="A321">
        <v>2020</v>
      </c>
      <c r="B321" t="s">
        <v>57</v>
      </c>
      <c r="C321" t="s">
        <v>32</v>
      </c>
      <c r="D321" s="1">
        <v>5337</v>
      </c>
      <c r="E321" s="1">
        <v>31642</v>
      </c>
      <c r="F321" s="2">
        <v>65877</v>
      </c>
    </row>
    <row r="322" spans="1:6" x14ac:dyDescent="0.25">
      <c r="A322">
        <v>2020</v>
      </c>
      <c r="B322" t="s">
        <v>57</v>
      </c>
      <c r="C322" t="s">
        <v>33</v>
      </c>
      <c r="D322" s="1">
        <v>55987</v>
      </c>
      <c r="E322" s="1">
        <v>697244</v>
      </c>
      <c r="F322" s="2">
        <v>71920</v>
      </c>
    </row>
    <row r="323" spans="1:6" x14ac:dyDescent="0.25">
      <c r="A323">
        <v>2020</v>
      </c>
      <c r="B323" t="s">
        <v>57</v>
      </c>
      <c r="C323" t="s">
        <v>34</v>
      </c>
      <c r="D323" s="1">
        <v>21652</v>
      </c>
      <c r="E323" s="1">
        <v>185307</v>
      </c>
      <c r="F323" s="2">
        <v>58539</v>
      </c>
    </row>
    <row r="324" spans="1:6" x14ac:dyDescent="0.25">
      <c r="A324">
        <v>2020</v>
      </c>
      <c r="B324" t="s">
        <v>57</v>
      </c>
      <c r="C324" t="s">
        <v>35</v>
      </c>
      <c r="D324" s="1">
        <v>27033</v>
      </c>
      <c r="E324" s="1">
        <v>242218</v>
      </c>
      <c r="F324" s="2">
        <v>81224</v>
      </c>
    </row>
    <row r="325" spans="1:6" x14ac:dyDescent="0.25">
      <c r="A325">
        <v>2020</v>
      </c>
      <c r="B325" t="s">
        <v>57</v>
      </c>
      <c r="C325" t="s">
        <v>36</v>
      </c>
      <c r="D325" s="1">
        <v>66210</v>
      </c>
      <c r="E325" s="1">
        <v>766122</v>
      </c>
      <c r="F325" s="2">
        <v>86971</v>
      </c>
    </row>
    <row r="326" spans="1:6" x14ac:dyDescent="0.25">
      <c r="A326">
        <v>2020</v>
      </c>
      <c r="B326" t="s">
        <v>57</v>
      </c>
      <c r="C326" t="s">
        <v>37</v>
      </c>
      <c r="D326" s="1">
        <v>9567</v>
      </c>
      <c r="E326" s="1">
        <v>65232</v>
      </c>
      <c r="F326" s="2">
        <v>75829</v>
      </c>
    </row>
    <row r="327" spans="1:6" x14ac:dyDescent="0.25">
      <c r="A327">
        <v>2020</v>
      </c>
      <c r="B327" t="s">
        <v>57</v>
      </c>
      <c r="C327" t="s">
        <v>38</v>
      </c>
      <c r="D327" s="1">
        <v>30793</v>
      </c>
      <c r="E327" s="1">
        <v>281874</v>
      </c>
      <c r="F327" s="2">
        <v>56907</v>
      </c>
    </row>
    <row r="328" spans="1:6" x14ac:dyDescent="0.25">
      <c r="A328">
        <v>2020</v>
      </c>
      <c r="B328" t="s">
        <v>57</v>
      </c>
      <c r="C328" t="s">
        <v>39</v>
      </c>
      <c r="D328" s="1">
        <v>5876</v>
      </c>
      <c r="E328" s="1">
        <v>32771</v>
      </c>
      <c r="F328" s="2">
        <v>63709</v>
      </c>
    </row>
    <row r="329" spans="1:6" x14ac:dyDescent="0.25">
      <c r="A329">
        <v>2020</v>
      </c>
      <c r="B329" t="s">
        <v>57</v>
      </c>
      <c r="C329" t="s">
        <v>40</v>
      </c>
      <c r="D329" s="1">
        <v>32595</v>
      </c>
      <c r="E329" s="1">
        <v>414644</v>
      </c>
      <c r="F329" s="2">
        <v>66460</v>
      </c>
    </row>
    <row r="330" spans="1:6" x14ac:dyDescent="0.25">
      <c r="A330">
        <v>2020</v>
      </c>
      <c r="B330" t="s">
        <v>57</v>
      </c>
      <c r="C330" t="s">
        <v>41</v>
      </c>
      <c r="D330" s="1">
        <v>146639</v>
      </c>
      <c r="E330" s="1">
        <v>1758991</v>
      </c>
      <c r="F330" s="2">
        <v>81123</v>
      </c>
    </row>
    <row r="331" spans="1:6" x14ac:dyDescent="0.25">
      <c r="A331">
        <v>2020</v>
      </c>
      <c r="B331" t="s">
        <v>57</v>
      </c>
      <c r="C331" t="s">
        <v>42</v>
      </c>
      <c r="D331" s="1">
        <v>25941</v>
      </c>
      <c r="E331" s="1">
        <v>223284</v>
      </c>
      <c r="F331" s="2">
        <v>68355</v>
      </c>
    </row>
    <row r="332" spans="1:6" x14ac:dyDescent="0.25">
      <c r="A332">
        <v>2020</v>
      </c>
      <c r="B332" t="s">
        <v>57</v>
      </c>
      <c r="C332" t="s">
        <v>43</v>
      </c>
      <c r="D332" s="1">
        <v>6346</v>
      </c>
      <c r="E332" s="1">
        <v>28512</v>
      </c>
      <c r="F332" s="2">
        <v>74442</v>
      </c>
    </row>
    <row r="333" spans="1:6" x14ac:dyDescent="0.25">
      <c r="A333">
        <v>2020</v>
      </c>
      <c r="B333" t="s">
        <v>57</v>
      </c>
      <c r="C333" t="s">
        <v>44</v>
      </c>
      <c r="D333" s="1">
        <v>60099</v>
      </c>
      <c r="E333" s="1">
        <v>752090</v>
      </c>
      <c r="F333" s="2">
        <v>96046</v>
      </c>
    </row>
    <row r="334" spans="1:6" x14ac:dyDescent="0.25">
      <c r="A334">
        <v>2020</v>
      </c>
      <c r="B334" t="s">
        <v>57</v>
      </c>
      <c r="C334" t="s">
        <v>45</v>
      </c>
      <c r="D334" s="1">
        <v>43094</v>
      </c>
      <c r="E334" s="1">
        <v>415190</v>
      </c>
      <c r="F334" s="2">
        <v>92279</v>
      </c>
    </row>
    <row r="335" spans="1:6" x14ac:dyDescent="0.25">
      <c r="A335">
        <v>2020</v>
      </c>
      <c r="B335" t="s">
        <v>57</v>
      </c>
      <c r="C335" t="s">
        <v>46</v>
      </c>
      <c r="D335" s="1">
        <v>8599</v>
      </c>
      <c r="E335" s="1">
        <v>65715</v>
      </c>
      <c r="F335" s="2">
        <v>53557</v>
      </c>
    </row>
    <row r="336" spans="1:6" x14ac:dyDescent="0.25">
      <c r="A336">
        <v>2020</v>
      </c>
      <c r="B336" t="s">
        <v>57</v>
      </c>
      <c r="C336" t="s">
        <v>47</v>
      </c>
      <c r="D336" s="1">
        <v>27048</v>
      </c>
      <c r="E336" s="1">
        <v>309780</v>
      </c>
      <c r="F336" s="2">
        <v>67254</v>
      </c>
    </row>
    <row r="337" spans="1:6" x14ac:dyDescent="0.25">
      <c r="A337">
        <v>2020</v>
      </c>
      <c r="B337" t="s">
        <v>57</v>
      </c>
      <c r="C337" t="s">
        <v>48</v>
      </c>
      <c r="D337" s="1">
        <v>4986</v>
      </c>
      <c r="E337" s="1">
        <v>18382</v>
      </c>
      <c r="F337" s="2">
        <v>60233</v>
      </c>
    </row>
    <row r="338" spans="1:6" x14ac:dyDescent="0.25">
      <c r="A338">
        <v>2020</v>
      </c>
      <c r="B338" t="s">
        <v>58</v>
      </c>
      <c r="C338" t="s">
        <v>1</v>
      </c>
      <c r="D338" s="1">
        <v>15859</v>
      </c>
      <c r="E338" s="1">
        <v>228486</v>
      </c>
      <c r="F338" s="2">
        <v>51193</v>
      </c>
    </row>
    <row r="339" spans="1:6" x14ac:dyDescent="0.25">
      <c r="A339">
        <v>2020</v>
      </c>
      <c r="B339" t="s">
        <v>58</v>
      </c>
      <c r="C339" t="s">
        <v>2</v>
      </c>
      <c r="D339" s="1">
        <v>20727</v>
      </c>
      <c r="E339" s="1">
        <v>455356</v>
      </c>
      <c r="F339" s="2">
        <v>56159</v>
      </c>
    </row>
    <row r="340" spans="1:6" x14ac:dyDescent="0.25">
      <c r="A340">
        <v>2020</v>
      </c>
      <c r="B340" t="s">
        <v>58</v>
      </c>
      <c r="C340" t="s">
        <v>3</v>
      </c>
      <c r="D340" s="1">
        <v>15656</v>
      </c>
      <c r="E340" s="1">
        <v>181169</v>
      </c>
      <c r="F340" s="2">
        <v>47435</v>
      </c>
    </row>
    <row r="341" spans="1:6" x14ac:dyDescent="0.25">
      <c r="A341">
        <v>2020</v>
      </c>
      <c r="B341" t="s">
        <v>58</v>
      </c>
      <c r="C341" t="s">
        <v>4</v>
      </c>
      <c r="D341" s="1">
        <v>656765</v>
      </c>
      <c r="E341" s="1">
        <v>2651781</v>
      </c>
      <c r="F341" s="2">
        <v>57668</v>
      </c>
    </row>
    <row r="342" spans="1:6" x14ac:dyDescent="0.25">
      <c r="A342">
        <v>2020</v>
      </c>
      <c r="B342" t="s">
        <v>58</v>
      </c>
      <c r="C342" t="s">
        <v>5</v>
      </c>
      <c r="D342" s="1">
        <v>23475</v>
      </c>
      <c r="E342" s="1">
        <v>332209</v>
      </c>
      <c r="F342" s="2">
        <v>55198</v>
      </c>
    </row>
    <row r="343" spans="1:6" x14ac:dyDescent="0.25">
      <c r="A343">
        <v>2020</v>
      </c>
      <c r="B343" t="s">
        <v>58</v>
      </c>
      <c r="C343" t="s">
        <v>6</v>
      </c>
      <c r="D343" s="1">
        <v>19964</v>
      </c>
      <c r="E343" s="1">
        <v>319881</v>
      </c>
      <c r="F343" s="2">
        <v>61215</v>
      </c>
    </row>
    <row r="344" spans="1:6" x14ac:dyDescent="0.25">
      <c r="A344">
        <v>2020</v>
      </c>
      <c r="B344" t="s">
        <v>58</v>
      </c>
      <c r="C344" t="s">
        <v>7</v>
      </c>
      <c r="D344" s="1">
        <v>5522</v>
      </c>
      <c r="E344" s="1">
        <v>74184</v>
      </c>
      <c r="F344" s="2">
        <v>57470</v>
      </c>
    </row>
    <row r="345" spans="1:6" x14ac:dyDescent="0.25">
      <c r="A345">
        <v>2020</v>
      </c>
      <c r="B345" t="s">
        <v>58</v>
      </c>
      <c r="C345" t="s">
        <v>8</v>
      </c>
      <c r="D345" s="1">
        <v>85058</v>
      </c>
      <c r="E345" s="1">
        <v>1293582</v>
      </c>
      <c r="F345" s="2">
        <v>55114</v>
      </c>
    </row>
    <row r="346" spans="1:6" x14ac:dyDescent="0.25">
      <c r="A346">
        <v>2020</v>
      </c>
      <c r="B346" t="s">
        <v>58</v>
      </c>
      <c r="C346" t="s">
        <v>9</v>
      </c>
      <c r="D346" s="1">
        <v>31842</v>
      </c>
      <c r="E346" s="1">
        <v>561390</v>
      </c>
      <c r="F346" s="2">
        <v>57141</v>
      </c>
    </row>
    <row r="347" spans="1:6" x14ac:dyDescent="0.25">
      <c r="A347">
        <v>2020</v>
      </c>
      <c r="B347" t="s">
        <v>58</v>
      </c>
      <c r="C347" t="s">
        <v>10</v>
      </c>
      <c r="D347" s="1">
        <v>9128</v>
      </c>
      <c r="E347" s="1">
        <v>106752</v>
      </c>
      <c r="F347" s="2">
        <v>45479</v>
      </c>
    </row>
    <row r="348" spans="1:6" x14ac:dyDescent="0.25">
      <c r="A348">
        <v>2020</v>
      </c>
      <c r="B348" t="s">
        <v>58</v>
      </c>
      <c r="C348" t="s">
        <v>11</v>
      </c>
      <c r="D348" s="1">
        <v>39684</v>
      </c>
      <c r="E348" s="1">
        <v>882088</v>
      </c>
      <c r="F348" s="2">
        <v>55678</v>
      </c>
    </row>
    <row r="349" spans="1:6" x14ac:dyDescent="0.25">
      <c r="A349">
        <v>2020</v>
      </c>
      <c r="B349" t="s">
        <v>58</v>
      </c>
      <c r="C349" t="s">
        <v>12</v>
      </c>
      <c r="D349" s="1">
        <v>16899</v>
      </c>
      <c r="E349" s="1">
        <v>451743</v>
      </c>
      <c r="F349" s="2">
        <v>52802</v>
      </c>
    </row>
    <row r="350" spans="1:6" x14ac:dyDescent="0.25">
      <c r="A350">
        <v>2020</v>
      </c>
      <c r="B350" t="s">
        <v>58</v>
      </c>
      <c r="C350" t="s">
        <v>13</v>
      </c>
      <c r="D350" s="1">
        <v>13294</v>
      </c>
      <c r="E350" s="1">
        <v>209301</v>
      </c>
      <c r="F350" s="2">
        <v>47222</v>
      </c>
    </row>
    <row r="351" spans="1:6" x14ac:dyDescent="0.25">
      <c r="A351">
        <v>2020</v>
      </c>
      <c r="B351" t="s">
        <v>58</v>
      </c>
      <c r="C351" t="s">
        <v>14</v>
      </c>
      <c r="D351" s="1">
        <v>10330</v>
      </c>
      <c r="E351" s="1">
        <v>194569</v>
      </c>
      <c r="F351" s="2">
        <v>48486</v>
      </c>
    </row>
    <row r="352" spans="1:6" x14ac:dyDescent="0.25">
      <c r="A352">
        <v>2020</v>
      </c>
      <c r="B352" t="s">
        <v>58</v>
      </c>
      <c r="C352" t="s">
        <v>15</v>
      </c>
      <c r="D352" s="1">
        <v>20809</v>
      </c>
      <c r="E352" s="1">
        <v>263195</v>
      </c>
      <c r="F352" s="2">
        <v>52098</v>
      </c>
    </row>
    <row r="353" spans="1:6" x14ac:dyDescent="0.25">
      <c r="A353">
        <v>2020</v>
      </c>
      <c r="B353" t="s">
        <v>58</v>
      </c>
      <c r="C353" t="s">
        <v>16</v>
      </c>
      <c r="D353" s="1">
        <v>16834</v>
      </c>
      <c r="E353" s="1">
        <v>296324</v>
      </c>
      <c r="F353" s="2">
        <v>48222</v>
      </c>
    </row>
    <row r="354" spans="1:6" x14ac:dyDescent="0.25">
      <c r="A354">
        <v>2020</v>
      </c>
      <c r="B354" t="s">
        <v>58</v>
      </c>
      <c r="C354" t="s">
        <v>17</v>
      </c>
      <c r="D354" s="1">
        <v>5591</v>
      </c>
      <c r="E354" s="1">
        <v>115511</v>
      </c>
      <c r="F354" s="2">
        <v>53739</v>
      </c>
    </row>
    <row r="355" spans="1:6" x14ac:dyDescent="0.25">
      <c r="A355">
        <v>2020</v>
      </c>
      <c r="B355" t="s">
        <v>58</v>
      </c>
      <c r="C355" t="s">
        <v>18</v>
      </c>
      <c r="D355" s="1">
        <v>21505</v>
      </c>
      <c r="E355" s="1">
        <v>420463</v>
      </c>
      <c r="F355" s="2">
        <v>59854</v>
      </c>
    </row>
    <row r="356" spans="1:6" x14ac:dyDescent="0.25">
      <c r="A356">
        <v>2020</v>
      </c>
      <c r="B356" t="s">
        <v>58</v>
      </c>
      <c r="C356" t="s">
        <v>19</v>
      </c>
      <c r="D356" s="1">
        <v>71270</v>
      </c>
      <c r="E356" s="1">
        <v>742606</v>
      </c>
      <c r="F356" s="2">
        <v>64556</v>
      </c>
    </row>
    <row r="357" spans="1:6" x14ac:dyDescent="0.25">
      <c r="A357">
        <v>2020</v>
      </c>
      <c r="B357" t="s">
        <v>58</v>
      </c>
      <c r="C357" t="s">
        <v>20</v>
      </c>
      <c r="D357" s="1">
        <v>32965</v>
      </c>
      <c r="E357" s="1">
        <v>622119</v>
      </c>
      <c r="F357" s="2">
        <v>54163</v>
      </c>
    </row>
    <row r="358" spans="1:6" x14ac:dyDescent="0.25">
      <c r="A358">
        <v>2020</v>
      </c>
      <c r="B358" t="s">
        <v>58</v>
      </c>
      <c r="C358" t="s">
        <v>21</v>
      </c>
      <c r="D358" s="1">
        <v>22985</v>
      </c>
      <c r="E358" s="1">
        <v>513228</v>
      </c>
      <c r="F358" s="2">
        <v>55127</v>
      </c>
    </row>
    <row r="359" spans="1:6" x14ac:dyDescent="0.25">
      <c r="A359">
        <v>2020</v>
      </c>
      <c r="B359" t="s">
        <v>58</v>
      </c>
      <c r="C359" t="s">
        <v>22</v>
      </c>
      <c r="D359" s="1">
        <v>7693</v>
      </c>
      <c r="E359" s="1">
        <v>138876</v>
      </c>
      <c r="F359" s="2">
        <v>45670</v>
      </c>
    </row>
    <row r="360" spans="1:6" x14ac:dyDescent="0.25">
      <c r="A360">
        <v>2020</v>
      </c>
      <c r="B360" t="s">
        <v>58</v>
      </c>
      <c r="C360" t="s">
        <v>23</v>
      </c>
      <c r="D360" s="1">
        <v>56134</v>
      </c>
      <c r="E360" s="1">
        <v>448355</v>
      </c>
      <c r="F360" s="2">
        <v>50460</v>
      </c>
    </row>
    <row r="361" spans="1:6" x14ac:dyDescent="0.25">
      <c r="A361">
        <v>2020</v>
      </c>
      <c r="B361" t="s">
        <v>58</v>
      </c>
      <c r="C361" t="s">
        <v>24</v>
      </c>
      <c r="D361" s="1">
        <v>5112</v>
      </c>
      <c r="E361" s="1">
        <v>73374</v>
      </c>
      <c r="F361" s="2">
        <v>52612</v>
      </c>
    </row>
    <row r="362" spans="1:6" x14ac:dyDescent="0.25">
      <c r="A362">
        <v>2020</v>
      </c>
      <c r="B362" t="s">
        <v>58</v>
      </c>
      <c r="C362" t="s">
        <v>25</v>
      </c>
      <c r="D362" s="1">
        <v>10522</v>
      </c>
      <c r="E362" s="1">
        <v>135205</v>
      </c>
      <c r="F362" s="2">
        <v>51740</v>
      </c>
    </row>
    <row r="363" spans="1:6" x14ac:dyDescent="0.25">
      <c r="A363">
        <v>2020</v>
      </c>
      <c r="B363" t="s">
        <v>58</v>
      </c>
      <c r="C363" t="s">
        <v>26</v>
      </c>
      <c r="D363" s="1">
        <v>9126</v>
      </c>
      <c r="E363" s="1">
        <v>139696</v>
      </c>
      <c r="F363" s="2">
        <v>58047</v>
      </c>
    </row>
    <row r="364" spans="1:6" x14ac:dyDescent="0.25">
      <c r="A364">
        <v>2020</v>
      </c>
      <c r="B364" t="s">
        <v>58</v>
      </c>
      <c r="C364" t="s">
        <v>27</v>
      </c>
      <c r="D364" s="1">
        <v>4900</v>
      </c>
      <c r="E364" s="1">
        <v>108757</v>
      </c>
      <c r="F364" s="2">
        <v>63675</v>
      </c>
    </row>
    <row r="365" spans="1:6" x14ac:dyDescent="0.25">
      <c r="A365">
        <v>2020</v>
      </c>
      <c r="B365" t="s">
        <v>58</v>
      </c>
      <c r="C365" t="s">
        <v>28</v>
      </c>
      <c r="D365" s="1">
        <v>43568</v>
      </c>
      <c r="E365" s="1">
        <v>622420</v>
      </c>
      <c r="F365" s="2">
        <v>60044</v>
      </c>
    </row>
    <row r="366" spans="1:6" x14ac:dyDescent="0.25">
      <c r="A366">
        <v>2020</v>
      </c>
      <c r="B366" t="s">
        <v>58</v>
      </c>
      <c r="C366" t="s">
        <v>29</v>
      </c>
      <c r="D366" s="1">
        <v>11448</v>
      </c>
      <c r="E366" s="1">
        <v>126459</v>
      </c>
      <c r="F366" s="2">
        <v>45191</v>
      </c>
    </row>
    <row r="367" spans="1:6" x14ac:dyDescent="0.25">
      <c r="A367">
        <v>2020</v>
      </c>
      <c r="B367" t="s">
        <v>58</v>
      </c>
      <c r="C367" t="s">
        <v>30</v>
      </c>
      <c r="D367" s="1">
        <v>67893</v>
      </c>
      <c r="E367" s="1">
        <v>1872526</v>
      </c>
      <c r="F367" s="2">
        <v>58936</v>
      </c>
    </row>
    <row r="368" spans="1:6" x14ac:dyDescent="0.25">
      <c r="A368">
        <v>2020</v>
      </c>
      <c r="B368" t="s">
        <v>58</v>
      </c>
      <c r="C368" t="s">
        <v>31</v>
      </c>
      <c r="D368" s="1">
        <v>29514</v>
      </c>
      <c r="E368" s="1">
        <v>584896</v>
      </c>
      <c r="F368" s="2">
        <v>53252</v>
      </c>
    </row>
    <row r="369" spans="1:6" x14ac:dyDescent="0.25">
      <c r="A369">
        <v>2020</v>
      </c>
      <c r="B369" t="s">
        <v>58</v>
      </c>
      <c r="C369" t="s">
        <v>32</v>
      </c>
      <c r="D369" s="1">
        <v>2737</v>
      </c>
      <c r="E369" s="1">
        <v>64418</v>
      </c>
      <c r="F369" s="2">
        <v>55234</v>
      </c>
    </row>
    <row r="370" spans="1:6" x14ac:dyDescent="0.25">
      <c r="A370">
        <v>2020</v>
      </c>
      <c r="B370" t="s">
        <v>58</v>
      </c>
      <c r="C370" t="s">
        <v>33</v>
      </c>
      <c r="D370" s="1">
        <v>35930</v>
      </c>
      <c r="E370" s="1">
        <v>868191</v>
      </c>
      <c r="F370" s="2">
        <v>51366</v>
      </c>
    </row>
    <row r="371" spans="1:6" x14ac:dyDescent="0.25">
      <c r="A371">
        <v>2020</v>
      </c>
      <c r="B371" t="s">
        <v>58</v>
      </c>
      <c r="C371" t="s">
        <v>34</v>
      </c>
      <c r="D371" s="1">
        <v>13656</v>
      </c>
      <c r="E371" s="1">
        <v>209679</v>
      </c>
      <c r="F371" s="2">
        <v>49095</v>
      </c>
    </row>
    <row r="372" spans="1:6" x14ac:dyDescent="0.25">
      <c r="A372">
        <v>2020</v>
      </c>
      <c r="B372" t="s">
        <v>58</v>
      </c>
      <c r="C372" t="s">
        <v>35</v>
      </c>
      <c r="D372" s="1">
        <v>28106</v>
      </c>
      <c r="E372" s="1">
        <v>292631</v>
      </c>
      <c r="F372" s="2">
        <v>54216</v>
      </c>
    </row>
    <row r="373" spans="1:6" x14ac:dyDescent="0.25">
      <c r="A373">
        <v>2020</v>
      </c>
      <c r="B373" t="s">
        <v>58</v>
      </c>
      <c r="C373" t="s">
        <v>36</v>
      </c>
      <c r="D373" s="1">
        <v>57935</v>
      </c>
      <c r="E373" s="1">
        <v>1179840</v>
      </c>
      <c r="F373" s="2">
        <v>57087</v>
      </c>
    </row>
    <row r="374" spans="1:6" x14ac:dyDescent="0.25">
      <c r="A374">
        <v>2020</v>
      </c>
      <c r="B374" t="s">
        <v>58</v>
      </c>
      <c r="C374" t="s">
        <v>37</v>
      </c>
      <c r="D374" s="1">
        <v>4907</v>
      </c>
      <c r="E374" s="1">
        <v>95079</v>
      </c>
      <c r="F374" s="2">
        <v>54510</v>
      </c>
    </row>
    <row r="375" spans="1:6" x14ac:dyDescent="0.25">
      <c r="A375">
        <v>2020</v>
      </c>
      <c r="B375" t="s">
        <v>58</v>
      </c>
      <c r="C375" t="s">
        <v>38</v>
      </c>
      <c r="D375" s="1">
        <v>15612</v>
      </c>
      <c r="E375" s="1">
        <v>231072</v>
      </c>
      <c r="F375" s="2">
        <v>50055</v>
      </c>
    </row>
    <row r="376" spans="1:6" x14ac:dyDescent="0.25">
      <c r="A376">
        <v>2020</v>
      </c>
      <c r="B376" t="s">
        <v>58</v>
      </c>
      <c r="C376" t="s">
        <v>39</v>
      </c>
      <c r="D376" s="1">
        <v>2934</v>
      </c>
      <c r="E376" s="1">
        <v>68990</v>
      </c>
      <c r="F376" s="2">
        <v>57054</v>
      </c>
    </row>
    <row r="377" spans="1:6" x14ac:dyDescent="0.25">
      <c r="A377">
        <v>2020</v>
      </c>
      <c r="B377" t="s">
        <v>58</v>
      </c>
      <c r="C377" t="s">
        <v>40</v>
      </c>
      <c r="D377" s="1">
        <v>21213</v>
      </c>
      <c r="E377" s="1">
        <v>421097</v>
      </c>
      <c r="F377" s="2">
        <v>56401</v>
      </c>
    </row>
    <row r="378" spans="1:6" x14ac:dyDescent="0.25">
      <c r="A378">
        <v>2020</v>
      </c>
      <c r="B378" t="s">
        <v>58</v>
      </c>
      <c r="C378" t="s">
        <v>41</v>
      </c>
      <c r="D378" s="1">
        <v>98681</v>
      </c>
      <c r="E378" s="1">
        <v>1646144</v>
      </c>
      <c r="F378" s="2">
        <v>51856</v>
      </c>
    </row>
    <row r="379" spans="1:6" x14ac:dyDescent="0.25">
      <c r="A379">
        <v>2020</v>
      </c>
      <c r="B379" t="s">
        <v>58</v>
      </c>
      <c r="C379" t="s">
        <v>42</v>
      </c>
      <c r="D379" s="1">
        <v>13463</v>
      </c>
      <c r="E379" s="1">
        <v>193157</v>
      </c>
      <c r="F379" s="2">
        <v>48260</v>
      </c>
    </row>
    <row r="380" spans="1:6" x14ac:dyDescent="0.25">
      <c r="A380">
        <v>2020</v>
      </c>
      <c r="B380" t="s">
        <v>58</v>
      </c>
      <c r="C380" t="s">
        <v>43</v>
      </c>
      <c r="D380" s="1">
        <v>2516</v>
      </c>
      <c r="E380" s="1">
        <v>58443</v>
      </c>
      <c r="F380" s="2">
        <v>52779</v>
      </c>
    </row>
    <row r="381" spans="1:6" x14ac:dyDescent="0.25">
      <c r="A381">
        <v>2020</v>
      </c>
      <c r="B381" t="s">
        <v>58</v>
      </c>
      <c r="C381" t="s">
        <v>44</v>
      </c>
      <c r="D381" s="1">
        <v>49705</v>
      </c>
      <c r="E381" s="1">
        <v>492598</v>
      </c>
      <c r="F381" s="2">
        <v>54119</v>
      </c>
    </row>
    <row r="382" spans="1:6" x14ac:dyDescent="0.25">
      <c r="A382">
        <v>2020</v>
      </c>
      <c r="B382" t="s">
        <v>58</v>
      </c>
      <c r="C382" t="s">
        <v>45</v>
      </c>
      <c r="D382" s="1">
        <v>74944</v>
      </c>
      <c r="E382" s="1">
        <v>468495</v>
      </c>
      <c r="F382" s="2">
        <v>55544</v>
      </c>
    </row>
    <row r="383" spans="1:6" x14ac:dyDescent="0.25">
      <c r="A383">
        <v>2020</v>
      </c>
      <c r="B383" t="s">
        <v>58</v>
      </c>
      <c r="C383" t="s">
        <v>46</v>
      </c>
      <c r="D383" s="1">
        <v>8500</v>
      </c>
      <c r="E383" s="1">
        <v>124604</v>
      </c>
      <c r="F383" s="2">
        <v>50597</v>
      </c>
    </row>
    <row r="384" spans="1:6" x14ac:dyDescent="0.25">
      <c r="A384">
        <v>2020</v>
      </c>
      <c r="B384" t="s">
        <v>58</v>
      </c>
      <c r="C384" t="s">
        <v>47</v>
      </c>
      <c r="D384" s="1">
        <v>31125</v>
      </c>
      <c r="E384" s="1">
        <v>427152</v>
      </c>
      <c r="F384" s="2">
        <v>52993</v>
      </c>
    </row>
    <row r="385" spans="1:6" x14ac:dyDescent="0.25">
      <c r="A385">
        <v>2020</v>
      </c>
      <c r="B385" t="s">
        <v>58</v>
      </c>
      <c r="C385" t="s">
        <v>48</v>
      </c>
      <c r="D385" s="1">
        <v>3485</v>
      </c>
      <c r="E385" s="1">
        <v>26942</v>
      </c>
      <c r="F385" s="2">
        <v>46334</v>
      </c>
    </row>
    <row r="386" spans="1:6" x14ac:dyDescent="0.25">
      <c r="A386">
        <v>2020</v>
      </c>
      <c r="B386" t="s">
        <v>59</v>
      </c>
      <c r="C386" t="s">
        <v>1</v>
      </c>
      <c r="D386" s="1">
        <v>11221</v>
      </c>
      <c r="E386" s="1">
        <v>178057</v>
      </c>
      <c r="F386" s="2">
        <v>18554</v>
      </c>
    </row>
    <row r="387" spans="1:6" x14ac:dyDescent="0.25">
      <c r="A387">
        <v>2020</v>
      </c>
      <c r="B387" t="s">
        <v>59</v>
      </c>
      <c r="C387" t="s">
        <v>2</v>
      </c>
      <c r="D387" s="1">
        <v>14444</v>
      </c>
      <c r="E387" s="1">
        <v>274985</v>
      </c>
      <c r="F387" s="2">
        <v>26810</v>
      </c>
    </row>
    <row r="388" spans="1:6" x14ac:dyDescent="0.25">
      <c r="A388">
        <v>2020</v>
      </c>
      <c r="B388" t="s">
        <v>59</v>
      </c>
      <c r="C388" t="s">
        <v>3</v>
      </c>
      <c r="D388" s="1">
        <v>7458</v>
      </c>
      <c r="E388" s="1">
        <v>106295</v>
      </c>
      <c r="F388" s="2">
        <v>18414</v>
      </c>
    </row>
    <row r="389" spans="1:6" x14ac:dyDescent="0.25">
      <c r="A389">
        <v>2020</v>
      </c>
      <c r="B389" t="s">
        <v>59</v>
      </c>
      <c r="C389" t="s">
        <v>4</v>
      </c>
      <c r="D389" s="1">
        <v>117833</v>
      </c>
      <c r="E389" s="1">
        <v>1482600</v>
      </c>
      <c r="F389" s="2">
        <v>36090</v>
      </c>
    </row>
    <row r="390" spans="1:6" x14ac:dyDescent="0.25">
      <c r="A390">
        <v>2020</v>
      </c>
      <c r="B390" t="s">
        <v>59</v>
      </c>
      <c r="C390" t="s">
        <v>5</v>
      </c>
      <c r="D390" s="1">
        <v>17650</v>
      </c>
      <c r="E390" s="1">
        <v>271680</v>
      </c>
      <c r="F390" s="2">
        <v>28424</v>
      </c>
    </row>
    <row r="391" spans="1:6" x14ac:dyDescent="0.25">
      <c r="A391">
        <v>2020</v>
      </c>
      <c r="B391" t="s">
        <v>59</v>
      </c>
      <c r="C391" t="s">
        <v>6</v>
      </c>
      <c r="D391" s="1">
        <v>10916</v>
      </c>
      <c r="E391" s="1">
        <v>117365</v>
      </c>
      <c r="F391" s="2">
        <v>26295</v>
      </c>
    </row>
    <row r="392" spans="1:6" x14ac:dyDescent="0.25">
      <c r="A392">
        <v>2020</v>
      </c>
      <c r="B392" t="s">
        <v>59</v>
      </c>
      <c r="C392" t="s">
        <v>7</v>
      </c>
      <c r="D392" s="1">
        <v>2698</v>
      </c>
      <c r="E392" s="1">
        <v>41103</v>
      </c>
      <c r="F392" s="2">
        <v>22228</v>
      </c>
    </row>
    <row r="393" spans="1:6" x14ac:dyDescent="0.25">
      <c r="A393">
        <v>2020</v>
      </c>
      <c r="B393" t="s">
        <v>59</v>
      </c>
      <c r="C393" t="s">
        <v>8</v>
      </c>
      <c r="D393" s="1">
        <v>59645</v>
      </c>
      <c r="E393" s="1">
        <v>1007574</v>
      </c>
      <c r="F393" s="2">
        <v>27709</v>
      </c>
    </row>
    <row r="394" spans="1:6" x14ac:dyDescent="0.25">
      <c r="A394">
        <v>2020</v>
      </c>
      <c r="B394" t="s">
        <v>59</v>
      </c>
      <c r="C394" t="s">
        <v>9</v>
      </c>
      <c r="D394" s="1">
        <v>26741</v>
      </c>
      <c r="E394" s="1">
        <v>414059</v>
      </c>
      <c r="F394" s="2">
        <v>22009</v>
      </c>
    </row>
    <row r="395" spans="1:6" x14ac:dyDescent="0.25">
      <c r="A395">
        <v>2020</v>
      </c>
      <c r="B395" t="s">
        <v>59</v>
      </c>
      <c r="C395" t="s">
        <v>10</v>
      </c>
      <c r="D395" s="1">
        <v>5242</v>
      </c>
      <c r="E395" s="1">
        <v>74574</v>
      </c>
      <c r="F395" s="2">
        <v>18637</v>
      </c>
    </row>
    <row r="396" spans="1:6" x14ac:dyDescent="0.25">
      <c r="A396">
        <v>2020</v>
      </c>
      <c r="B396" t="s">
        <v>59</v>
      </c>
      <c r="C396" t="s">
        <v>11</v>
      </c>
      <c r="D396" s="1">
        <v>32842</v>
      </c>
      <c r="E396" s="1">
        <v>462216</v>
      </c>
      <c r="F396" s="2">
        <v>25054</v>
      </c>
    </row>
    <row r="397" spans="1:6" x14ac:dyDescent="0.25">
      <c r="A397">
        <v>2020</v>
      </c>
      <c r="B397" t="s">
        <v>59</v>
      </c>
      <c r="C397" t="s">
        <v>12</v>
      </c>
      <c r="D397" s="1">
        <v>16068</v>
      </c>
      <c r="E397" s="1">
        <v>263892</v>
      </c>
      <c r="F397" s="2">
        <v>20493</v>
      </c>
    </row>
    <row r="398" spans="1:6" x14ac:dyDescent="0.25">
      <c r="A398">
        <v>2020</v>
      </c>
      <c r="B398" t="s">
        <v>59</v>
      </c>
      <c r="C398" t="s">
        <v>13</v>
      </c>
      <c r="D398" s="1">
        <v>8734</v>
      </c>
      <c r="E398" s="1">
        <v>118383</v>
      </c>
      <c r="F398" s="2">
        <v>18002</v>
      </c>
    </row>
    <row r="399" spans="1:6" x14ac:dyDescent="0.25">
      <c r="A399">
        <v>2020</v>
      </c>
      <c r="B399" t="s">
        <v>59</v>
      </c>
      <c r="C399" t="s">
        <v>14</v>
      </c>
      <c r="D399" s="1">
        <v>6792</v>
      </c>
      <c r="E399" s="1">
        <v>110526</v>
      </c>
      <c r="F399" s="2">
        <v>18088</v>
      </c>
    </row>
    <row r="400" spans="1:6" x14ac:dyDescent="0.25">
      <c r="A400">
        <v>2020</v>
      </c>
      <c r="B400" t="s">
        <v>59</v>
      </c>
      <c r="C400" t="s">
        <v>15</v>
      </c>
      <c r="D400" s="1">
        <v>10331</v>
      </c>
      <c r="E400" s="1">
        <v>165335</v>
      </c>
      <c r="F400" s="2">
        <v>19522</v>
      </c>
    </row>
    <row r="401" spans="1:6" x14ac:dyDescent="0.25">
      <c r="A401">
        <v>2020</v>
      </c>
      <c r="B401" t="s">
        <v>59</v>
      </c>
      <c r="C401" t="s">
        <v>16</v>
      </c>
      <c r="D401" s="1">
        <v>13351</v>
      </c>
      <c r="E401" s="1">
        <v>188383</v>
      </c>
      <c r="F401" s="2">
        <v>22216</v>
      </c>
    </row>
    <row r="402" spans="1:6" x14ac:dyDescent="0.25">
      <c r="A402">
        <v>2020</v>
      </c>
      <c r="B402" t="s">
        <v>59</v>
      </c>
      <c r="C402" t="s">
        <v>17</v>
      </c>
      <c r="D402" s="1">
        <v>5172</v>
      </c>
      <c r="E402" s="1">
        <v>51781</v>
      </c>
      <c r="F402" s="2">
        <v>25112</v>
      </c>
    </row>
    <row r="403" spans="1:6" x14ac:dyDescent="0.25">
      <c r="A403">
        <v>2020</v>
      </c>
      <c r="B403" t="s">
        <v>59</v>
      </c>
      <c r="C403" t="s">
        <v>18</v>
      </c>
      <c r="D403" s="1">
        <v>14823</v>
      </c>
      <c r="E403" s="1">
        <v>210848</v>
      </c>
      <c r="F403" s="2">
        <v>26383</v>
      </c>
    </row>
    <row r="404" spans="1:6" x14ac:dyDescent="0.25">
      <c r="A404">
        <v>2020</v>
      </c>
      <c r="B404" t="s">
        <v>59</v>
      </c>
      <c r="C404" t="s">
        <v>19</v>
      </c>
      <c r="D404" s="1">
        <v>20158</v>
      </c>
      <c r="E404" s="1">
        <v>262049</v>
      </c>
      <c r="F404" s="2">
        <v>30457</v>
      </c>
    </row>
    <row r="405" spans="1:6" x14ac:dyDescent="0.25">
      <c r="A405">
        <v>2020</v>
      </c>
      <c r="B405" t="s">
        <v>59</v>
      </c>
      <c r="C405" t="s">
        <v>20</v>
      </c>
      <c r="D405" s="1">
        <v>23032</v>
      </c>
      <c r="E405" s="1">
        <v>323435</v>
      </c>
      <c r="F405" s="2">
        <v>22254</v>
      </c>
    </row>
    <row r="406" spans="1:6" x14ac:dyDescent="0.25">
      <c r="A406">
        <v>2020</v>
      </c>
      <c r="B406" t="s">
        <v>59</v>
      </c>
      <c r="C406" t="s">
        <v>21</v>
      </c>
      <c r="D406" s="1">
        <v>15355</v>
      </c>
      <c r="E406" s="1">
        <v>204519</v>
      </c>
      <c r="F406" s="2">
        <v>24167</v>
      </c>
    </row>
    <row r="407" spans="1:6" x14ac:dyDescent="0.25">
      <c r="A407">
        <v>2020</v>
      </c>
      <c r="B407" t="s">
        <v>59</v>
      </c>
      <c r="C407" t="s">
        <v>22</v>
      </c>
      <c r="D407" s="1">
        <v>6644</v>
      </c>
      <c r="E407" s="1">
        <v>118107</v>
      </c>
      <c r="F407" s="2">
        <v>18380</v>
      </c>
    </row>
    <row r="408" spans="1:6" x14ac:dyDescent="0.25">
      <c r="A408">
        <v>2020</v>
      </c>
      <c r="B408" t="s">
        <v>59</v>
      </c>
      <c r="C408" t="s">
        <v>23</v>
      </c>
      <c r="D408" s="1">
        <v>15398</v>
      </c>
      <c r="E408" s="1">
        <v>253244</v>
      </c>
      <c r="F408" s="2">
        <v>22154</v>
      </c>
    </row>
    <row r="409" spans="1:6" x14ac:dyDescent="0.25">
      <c r="A409">
        <v>2020</v>
      </c>
      <c r="B409" t="s">
        <v>59</v>
      </c>
      <c r="C409" t="s">
        <v>24</v>
      </c>
      <c r="D409" s="1">
        <v>5182</v>
      </c>
      <c r="E409" s="1">
        <v>58811</v>
      </c>
      <c r="F409" s="2">
        <v>21078</v>
      </c>
    </row>
    <row r="410" spans="1:6" x14ac:dyDescent="0.25">
      <c r="A410">
        <v>2020</v>
      </c>
      <c r="B410" t="s">
        <v>59</v>
      </c>
      <c r="C410" t="s">
        <v>25</v>
      </c>
      <c r="D410" s="1">
        <v>5552</v>
      </c>
      <c r="E410" s="1">
        <v>79529</v>
      </c>
      <c r="F410" s="2">
        <v>18131</v>
      </c>
    </row>
    <row r="411" spans="1:6" x14ac:dyDescent="0.25">
      <c r="A411">
        <v>2020</v>
      </c>
      <c r="B411" t="s">
        <v>59</v>
      </c>
      <c r="C411" t="s">
        <v>26</v>
      </c>
      <c r="D411" s="1">
        <v>8698</v>
      </c>
      <c r="E411" s="1">
        <v>255447</v>
      </c>
      <c r="F411" s="2">
        <v>34061</v>
      </c>
    </row>
    <row r="412" spans="1:6" x14ac:dyDescent="0.25">
      <c r="A412">
        <v>2020</v>
      </c>
      <c r="B412" t="s">
        <v>59</v>
      </c>
      <c r="C412" t="s">
        <v>27</v>
      </c>
      <c r="D412" s="1">
        <v>4677</v>
      </c>
      <c r="E412" s="1">
        <v>57132</v>
      </c>
      <c r="F412" s="2">
        <v>24729</v>
      </c>
    </row>
    <row r="413" spans="1:6" x14ac:dyDescent="0.25">
      <c r="A413">
        <v>2020</v>
      </c>
      <c r="B413" t="s">
        <v>59</v>
      </c>
      <c r="C413" t="s">
        <v>28</v>
      </c>
      <c r="D413" s="1">
        <v>24584</v>
      </c>
      <c r="E413" s="1">
        <v>281546</v>
      </c>
      <c r="F413" s="2">
        <v>28639</v>
      </c>
    </row>
    <row r="414" spans="1:6" x14ac:dyDescent="0.25">
      <c r="A414">
        <v>2020</v>
      </c>
      <c r="B414" t="s">
        <v>59</v>
      </c>
      <c r="C414" t="s">
        <v>29</v>
      </c>
      <c r="D414" s="1">
        <v>5276</v>
      </c>
      <c r="E414" s="1">
        <v>78539</v>
      </c>
      <c r="F414" s="2">
        <v>19988</v>
      </c>
    </row>
    <row r="415" spans="1:6" x14ac:dyDescent="0.25">
      <c r="A415">
        <v>2020</v>
      </c>
      <c r="B415" t="s">
        <v>59</v>
      </c>
      <c r="C415" t="s">
        <v>30</v>
      </c>
      <c r="D415" s="1">
        <v>64959</v>
      </c>
      <c r="E415" s="1">
        <v>632760</v>
      </c>
      <c r="F415" s="2">
        <v>36986</v>
      </c>
    </row>
    <row r="416" spans="1:6" x14ac:dyDescent="0.25">
      <c r="A416">
        <v>2020</v>
      </c>
      <c r="B416" t="s">
        <v>59</v>
      </c>
      <c r="C416" t="s">
        <v>31</v>
      </c>
      <c r="D416" s="1">
        <v>27015</v>
      </c>
      <c r="E416" s="1">
        <v>420420</v>
      </c>
      <c r="F416" s="2">
        <v>21462</v>
      </c>
    </row>
    <row r="417" spans="1:6" x14ac:dyDescent="0.25">
      <c r="A417">
        <v>2020</v>
      </c>
      <c r="B417" t="s">
        <v>59</v>
      </c>
      <c r="C417" t="s">
        <v>32</v>
      </c>
      <c r="D417" s="1">
        <v>2621</v>
      </c>
      <c r="E417" s="1">
        <v>34228</v>
      </c>
      <c r="F417" s="2">
        <v>19193</v>
      </c>
    </row>
    <row r="418" spans="1:6" x14ac:dyDescent="0.25">
      <c r="A418">
        <v>2020</v>
      </c>
      <c r="B418" t="s">
        <v>59</v>
      </c>
      <c r="C418" t="s">
        <v>33</v>
      </c>
      <c r="D418" s="1">
        <v>29197</v>
      </c>
      <c r="E418" s="1">
        <v>466069</v>
      </c>
      <c r="F418" s="2">
        <v>21027</v>
      </c>
    </row>
    <row r="419" spans="1:6" x14ac:dyDescent="0.25">
      <c r="A419">
        <v>2020</v>
      </c>
      <c r="B419" t="s">
        <v>59</v>
      </c>
      <c r="C419" t="s">
        <v>34</v>
      </c>
      <c r="D419" s="1">
        <v>9364</v>
      </c>
      <c r="E419" s="1">
        <v>156230</v>
      </c>
      <c r="F419" s="2">
        <v>19310</v>
      </c>
    </row>
    <row r="420" spans="1:6" x14ac:dyDescent="0.25">
      <c r="A420">
        <v>2020</v>
      </c>
      <c r="B420" t="s">
        <v>59</v>
      </c>
      <c r="C420" t="s">
        <v>35</v>
      </c>
      <c r="D420" s="1">
        <v>13993</v>
      </c>
      <c r="E420" s="1">
        <v>161570</v>
      </c>
      <c r="F420" s="2">
        <v>24338</v>
      </c>
    </row>
    <row r="421" spans="1:6" x14ac:dyDescent="0.25">
      <c r="A421">
        <v>2020</v>
      </c>
      <c r="B421" t="s">
        <v>59</v>
      </c>
      <c r="C421" t="s">
        <v>36</v>
      </c>
      <c r="D421" s="1">
        <v>33532</v>
      </c>
      <c r="E421" s="1">
        <v>424092</v>
      </c>
      <c r="F421" s="2">
        <v>22945</v>
      </c>
    </row>
    <row r="422" spans="1:6" x14ac:dyDescent="0.25">
      <c r="A422">
        <v>2020</v>
      </c>
      <c r="B422" t="s">
        <v>59</v>
      </c>
      <c r="C422" t="s">
        <v>37</v>
      </c>
      <c r="D422" s="1">
        <v>3890</v>
      </c>
      <c r="E422" s="1">
        <v>44621</v>
      </c>
      <c r="F422" s="2">
        <v>24733</v>
      </c>
    </row>
    <row r="423" spans="1:6" x14ac:dyDescent="0.25">
      <c r="A423">
        <v>2020</v>
      </c>
      <c r="B423" t="s">
        <v>59</v>
      </c>
      <c r="C423" t="s">
        <v>38</v>
      </c>
      <c r="D423" s="1">
        <v>13676</v>
      </c>
      <c r="E423" s="1">
        <v>226959</v>
      </c>
      <c r="F423" s="2">
        <v>19677</v>
      </c>
    </row>
    <row r="424" spans="1:6" x14ac:dyDescent="0.25">
      <c r="A424">
        <v>2020</v>
      </c>
      <c r="B424" t="s">
        <v>59</v>
      </c>
      <c r="C424" t="s">
        <v>39</v>
      </c>
      <c r="D424" s="1">
        <v>3184</v>
      </c>
      <c r="E424" s="1">
        <v>41000</v>
      </c>
      <c r="F424" s="2">
        <v>18829</v>
      </c>
    </row>
    <row r="425" spans="1:6" x14ac:dyDescent="0.25">
      <c r="A425">
        <v>2020</v>
      </c>
      <c r="B425" t="s">
        <v>59</v>
      </c>
      <c r="C425" t="s">
        <v>40</v>
      </c>
      <c r="D425" s="1">
        <v>17443</v>
      </c>
      <c r="E425" s="1">
        <v>293033</v>
      </c>
      <c r="F425" s="2">
        <v>23771</v>
      </c>
    </row>
    <row r="426" spans="1:6" x14ac:dyDescent="0.25">
      <c r="A426">
        <v>2020</v>
      </c>
      <c r="B426" t="s">
        <v>59</v>
      </c>
      <c r="C426" t="s">
        <v>41</v>
      </c>
      <c r="D426" s="1">
        <v>66777</v>
      </c>
      <c r="E426" s="1">
        <v>1178456</v>
      </c>
      <c r="F426" s="2">
        <v>23001</v>
      </c>
    </row>
    <row r="427" spans="1:6" x14ac:dyDescent="0.25">
      <c r="A427">
        <v>2020</v>
      </c>
      <c r="B427" t="s">
        <v>59</v>
      </c>
      <c r="C427" t="s">
        <v>42</v>
      </c>
      <c r="D427" s="1">
        <v>7766</v>
      </c>
      <c r="E427" s="1">
        <v>133375</v>
      </c>
      <c r="F427" s="2">
        <v>21580</v>
      </c>
    </row>
    <row r="428" spans="1:6" x14ac:dyDescent="0.25">
      <c r="A428">
        <v>2020</v>
      </c>
      <c r="B428" t="s">
        <v>59</v>
      </c>
      <c r="C428" t="s">
        <v>43</v>
      </c>
      <c r="D428" s="1">
        <v>2220</v>
      </c>
      <c r="E428" s="1">
        <v>25985</v>
      </c>
      <c r="F428" s="2">
        <v>26068</v>
      </c>
    </row>
    <row r="429" spans="1:6" x14ac:dyDescent="0.25">
      <c r="A429">
        <v>2020</v>
      </c>
      <c r="B429" t="s">
        <v>59</v>
      </c>
      <c r="C429" t="s">
        <v>44</v>
      </c>
      <c r="D429" s="1">
        <v>20954</v>
      </c>
      <c r="E429" s="1">
        <v>322216</v>
      </c>
      <c r="F429" s="2">
        <v>22634</v>
      </c>
    </row>
    <row r="430" spans="1:6" x14ac:dyDescent="0.25">
      <c r="A430">
        <v>2020</v>
      </c>
      <c r="B430" t="s">
        <v>59</v>
      </c>
      <c r="C430" t="s">
        <v>45</v>
      </c>
      <c r="D430" s="1">
        <v>20710</v>
      </c>
      <c r="E430" s="1">
        <v>255412</v>
      </c>
      <c r="F430" s="2">
        <v>26657</v>
      </c>
    </row>
    <row r="431" spans="1:6" x14ac:dyDescent="0.25">
      <c r="A431">
        <v>2020</v>
      </c>
      <c r="B431" t="s">
        <v>59</v>
      </c>
      <c r="C431" t="s">
        <v>46</v>
      </c>
      <c r="D431" s="1">
        <v>4602</v>
      </c>
      <c r="E431" s="1">
        <v>61253</v>
      </c>
      <c r="F431" s="2">
        <v>18945</v>
      </c>
    </row>
    <row r="432" spans="1:6" x14ac:dyDescent="0.25">
      <c r="A432">
        <v>2020</v>
      </c>
      <c r="B432" t="s">
        <v>59</v>
      </c>
      <c r="C432" t="s">
        <v>47</v>
      </c>
      <c r="D432" s="1">
        <v>16783</v>
      </c>
      <c r="E432" s="1">
        <v>227495</v>
      </c>
      <c r="F432" s="2">
        <v>19473</v>
      </c>
    </row>
    <row r="433" spans="1:6" x14ac:dyDescent="0.25">
      <c r="A433">
        <v>2020</v>
      </c>
      <c r="B433" t="s">
        <v>59</v>
      </c>
      <c r="C433" t="s">
        <v>48</v>
      </c>
      <c r="D433" s="1">
        <v>2418</v>
      </c>
      <c r="E433" s="1">
        <v>32312</v>
      </c>
      <c r="F433" s="2">
        <v>23041</v>
      </c>
    </row>
    <row r="434" spans="1:6" x14ac:dyDescent="0.25">
      <c r="A434">
        <v>2020</v>
      </c>
      <c r="B434" t="s">
        <v>60</v>
      </c>
      <c r="C434" t="s">
        <v>1</v>
      </c>
      <c r="D434" s="1">
        <v>9048</v>
      </c>
      <c r="E434" s="1">
        <v>42367</v>
      </c>
      <c r="F434" s="2">
        <v>41437</v>
      </c>
    </row>
    <row r="435" spans="1:6" x14ac:dyDescent="0.25">
      <c r="A435">
        <v>2020</v>
      </c>
      <c r="B435" t="s">
        <v>60</v>
      </c>
      <c r="C435" t="s">
        <v>2</v>
      </c>
      <c r="D435" s="1">
        <v>10878</v>
      </c>
      <c r="E435" s="1">
        <v>69183</v>
      </c>
      <c r="F435" s="2">
        <v>42482</v>
      </c>
    </row>
    <row r="436" spans="1:6" x14ac:dyDescent="0.25">
      <c r="A436">
        <v>2020</v>
      </c>
      <c r="B436" t="s">
        <v>60</v>
      </c>
      <c r="C436" t="s">
        <v>3</v>
      </c>
      <c r="D436" s="1">
        <v>5464</v>
      </c>
      <c r="E436" s="1">
        <v>23724</v>
      </c>
      <c r="F436" s="2">
        <v>38111</v>
      </c>
    </row>
    <row r="437" spans="1:6" x14ac:dyDescent="0.25">
      <c r="A437">
        <v>2020</v>
      </c>
      <c r="B437" t="s">
        <v>60</v>
      </c>
      <c r="C437" t="s">
        <v>4</v>
      </c>
      <c r="D437" s="1">
        <v>97116</v>
      </c>
      <c r="E437" s="1">
        <v>452175</v>
      </c>
      <c r="F437" s="2">
        <v>47080</v>
      </c>
    </row>
    <row r="438" spans="1:6" x14ac:dyDescent="0.25">
      <c r="A438">
        <v>2020</v>
      </c>
      <c r="B438" t="s">
        <v>60</v>
      </c>
      <c r="C438" t="s">
        <v>5</v>
      </c>
      <c r="D438" s="1">
        <v>16860</v>
      </c>
      <c r="E438" s="1">
        <v>76766</v>
      </c>
      <c r="F438" s="2">
        <v>45642</v>
      </c>
    </row>
    <row r="439" spans="1:6" x14ac:dyDescent="0.25">
      <c r="A439">
        <v>2020</v>
      </c>
      <c r="B439" t="s">
        <v>60</v>
      </c>
      <c r="C439" t="s">
        <v>6</v>
      </c>
      <c r="D439" s="1">
        <v>12480</v>
      </c>
      <c r="E439" s="1">
        <v>48120</v>
      </c>
      <c r="F439" s="2">
        <v>42136</v>
      </c>
    </row>
    <row r="440" spans="1:6" x14ac:dyDescent="0.25">
      <c r="A440">
        <v>2020</v>
      </c>
      <c r="B440" t="s">
        <v>60</v>
      </c>
      <c r="C440" t="s">
        <v>7</v>
      </c>
      <c r="D440" s="1">
        <v>2088</v>
      </c>
      <c r="E440" s="1">
        <v>10706</v>
      </c>
      <c r="F440" s="2">
        <v>38135</v>
      </c>
    </row>
    <row r="441" spans="1:6" x14ac:dyDescent="0.25">
      <c r="A441">
        <v>2020</v>
      </c>
      <c r="B441" t="s">
        <v>60</v>
      </c>
      <c r="C441" t="s">
        <v>8</v>
      </c>
      <c r="D441" s="1">
        <v>54871</v>
      </c>
      <c r="E441" s="1">
        <v>254577</v>
      </c>
      <c r="F441" s="2">
        <v>41154</v>
      </c>
    </row>
    <row r="442" spans="1:6" x14ac:dyDescent="0.25">
      <c r="A442">
        <v>2020</v>
      </c>
      <c r="B442" t="s">
        <v>60</v>
      </c>
      <c r="C442" t="s">
        <v>9</v>
      </c>
      <c r="D442" s="1">
        <v>19294</v>
      </c>
      <c r="E442" s="1">
        <v>101509</v>
      </c>
      <c r="F442" s="2">
        <v>41319</v>
      </c>
    </row>
    <row r="443" spans="1:6" x14ac:dyDescent="0.25">
      <c r="A443">
        <v>2020</v>
      </c>
      <c r="B443" t="s">
        <v>60</v>
      </c>
      <c r="C443" t="s">
        <v>10</v>
      </c>
      <c r="D443" s="1">
        <v>4119</v>
      </c>
      <c r="E443" s="1">
        <v>18237</v>
      </c>
      <c r="F443" s="2">
        <v>35029</v>
      </c>
    </row>
    <row r="444" spans="1:6" x14ac:dyDescent="0.25">
      <c r="A444">
        <v>2020</v>
      </c>
      <c r="B444" t="s">
        <v>60</v>
      </c>
      <c r="C444" t="s">
        <v>11</v>
      </c>
      <c r="D444" s="1">
        <v>35477</v>
      </c>
      <c r="E444" s="1">
        <v>184359</v>
      </c>
      <c r="F444" s="2">
        <v>48230</v>
      </c>
    </row>
    <row r="445" spans="1:6" x14ac:dyDescent="0.25">
      <c r="A445">
        <v>2020</v>
      </c>
      <c r="B445" t="s">
        <v>60</v>
      </c>
      <c r="C445" t="s">
        <v>12</v>
      </c>
      <c r="D445" s="1">
        <v>13233</v>
      </c>
      <c r="E445" s="1">
        <v>80627</v>
      </c>
      <c r="F445" s="2">
        <v>36636</v>
      </c>
    </row>
    <row r="446" spans="1:6" x14ac:dyDescent="0.25">
      <c r="A446">
        <v>2020</v>
      </c>
      <c r="B446" t="s">
        <v>60</v>
      </c>
      <c r="C446" t="s">
        <v>13</v>
      </c>
      <c r="D446" s="1">
        <v>7585</v>
      </c>
      <c r="E446" s="1">
        <v>37229</v>
      </c>
      <c r="F446" s="2">
        <v>40163</v>
      </c>
    </row>
    <row r="447" spans="1:6" x14ac:dyDescent="0.25">
      <c r="A447">
        <v>2020</v>
      </c>
      <c r="B447" t="s">
        <v>60</v>
      </c>
      <c r="C447" t="s">
        <v>14</v>
      </c>
      <c r="D447" s="1">
        <v>5873</v>
      </c>
      <c r="E447" s="1">
        <v>31183</v>
      </c>
      <c r="F447" s="2">
        <v>38965</v>
      </c>
    </row>
    <row r="448" spans="1:6" x14ac:dyDescent="0.25">
      <c r="A448">
        <v>2020</v>
      </c>
      <c r="B448" t="s">
        <v>60</v>
      </c>
      <c r="C448" t="s">
        <v>15</v>
      </c>
      <c r="D448" s="1">
        <v>9084</v>
      </c>
      <c r="E448" s="1">
        <v>40228</v>
      </c>
      <c r="F448" s="2">
        <v>38895</v>
      </c>
    </row>
    <row r="449" spans="1:6" x14ac:dyDescent="0.25">
      <c r="A449">
        <v>2020</v>
      </c>
      <c r="B449" t="s">
        <v>60</v>
      </c>
      <c r="C449" t="s">
        <v>16</v>
      </c>
      <c r="D449" s="1">
        <v>9437</v>
      </c>
      <c r="E449" s="1">
        <v>41500</v>
      </c>
      <c r="F449" s="2">
        <v>41226</v>
      </c>
    </row>
    <row r="450" spans="1:6" x14ac:dyDescent="0.25">
      <c r="A450">
        <v>2020</v>
      </c>
      <c r="B450" t="s">
        <v>60</v>
      </c>
      <c r="C450" t="s">
        <v>17</v>
      </c>
      <c r="D450" s="1">
        <v>3830</v>
      </c>
      <c r="E450" s="1">
        <v>16120</v>
      </c>
      <c r="F450" s="2">
        <v>39497</v>
      </c>
    </row>
    <row r="451" spans="1:6" x14ac:dyDescent="0.25">
      <c r="A451">
        <v>2020</v>
      </c>
      <c r="B451" t="s">
        <v>60</v>
      </c>
      <c r="C451" t="s">
        <v>18</v>
      </c>
      <c r="D451" s="1">
        <v>19028</v>
      </c>
      <c r="E451" s="1">
        <v>78236</v>
      </c>
      <c r="F451" s="2">
        <v>48238</v>
      </c>
    </row>
    <row r="452" spans="1:6" x14ac:dyDescent="0.25">
      <c r="A452">
        <v>2020</v>
      </c>
      <c r="B452" t="s">
        <v>60</v>
      </c>
      <c r="C452" t="s">
        <v>19</v>
      </c>
      <c r="D452" s="1">
        <v>21927</v>
      </c>
      <c r="E452" s="1">
        <v>98276</v>
      </c>
      <c r="F452" s="2">
        <v>46345</v>
      </c>
    </row>
    <row r="453" spans="1:6" x14ac:dyDescent="0.25">
      <c r="A453">
        <v>2020</v>
      </c>
      <c r="B453" t="s">
        <v>60</v>
      </c>
      <c r="C453" t="s">
        <v>20</v>
      </c>
      <c r="D453" s="1">
        <v>25486</v>
      </c>
      <c r="E453" s="1">
        <v>114074</v>
      </c>
      <c r="F453" s="2">
        <v>39650</v>
      </c>
    </row>
    <row r="454" spans="1:6" x14ac:dyDescent="0.25">
      <c r="A454">
        <v>2020</v>
      </c>
      <c r="B454" t="s">
        <v>60</v>
      </c>
      <c r="C454" t="s">
        <v>21</v>
      </c>
      <c r="D454" s="1">
        <v>17118</v>
      </c>
      <c r="E454" s="1">
        <v>77083</v>
      </c>
      <c r="F454" s="2">
        <v>39485</v>
      </c>
    </row>
    <row r="455" spans="1:6" x14ac:dyDescent="0.25">
      <c r="A455">
        <v>2020</v>
      </c>
      <c r="B455" t="s">
        <v>60</v>
      </c>
      <c r="C455" t="s">
        <v>22</v>
      </c>
      <c r="D455" s="1">
        <v>4625</v>
      </c>
      <c r="E455" s="1">
        <v>19993</v>
      </c>
      <c r="F455" s="2">
        <v>38520</v>
      </c>
    </row>
    <row r="456" spans="1:6" x14ac:dyDescent="0.25">
      <c r="A456">
        <v>2020</v>
      </c>
      <c r="B456" t="s">
        <v>60</v>
      </c>
      <c r="C456" t="s">
        <v>23</v>
      </c>
      <c r="D456" s="1">
        <v>13399</v>
      </c>
      <c r="E456" s="1">
        <v>68557</v>
      </c>
      <c r="F456" s="2">
        <v>38496</v>
      </c>
    </row>
    <row r="457" spans="1:6" x14ac:dyDescent="0.25">
      <c r="A457">
        <v>2020</v>
      </c>
      <c r="B457" t="s">
        <v>60</v>
      </c>
      <c r="C457" t="s">
        <v>24</v>
      </c>
      <c r="D457" s="1">
        <v>4199</v>
      </c>
      <c r="E457" s="1">
        <v>17236</v>
      </c>
      <c r="F457" s="2">
        <v>34349</v>
      </c>
    </row>
    <row r="458" spans="1:6" x14ac:dyDescent="0.25">
      <c r="A458">
        <v>2020</v>
      </c>
      <c r="B458" t="s">
        <v>60</v>
      </c>
      <c r="C458" t="s">
        <v>25</v>
      </c>
      <c r="D458" s="1">
        <v>4602</v>
      </c>
      <c r="E458" s="1">
        <v>24061</v>
      </c>
      <c r="F458" s="2">
        <v>36266</v>
      </c>
    </row>
    <row r="459" spans="1:6" x14ac:dyDescent="0.25">
      <c r="A459">
        <v>2020</v>
      </c>
      <c r="B459" t="s">
        <v>60</v>
      </c>
      <c r="C459" t="s">
        <v>26</v>
      </c>
      <c r="D459" s="1">
        <v>5067</v>
      </c>
      <c r="E459" s="1">
        <v>30593</v>
      </c>
      <c r="F459" s="2">
        <v>41698</v>
      </c>
    </row>
    <row r="460" spans="1:6" x14ac:dyDescent="0.25">
      <c r="A460">
        <v>2020</v>
      </c>
      <c r="B460" t="s">
        <v>60</v>
      </c>
      <c r="C460" t="s">
        <v>27</v>
      </c>
      <c r="D460" s="1">
        <v>4109</v>
      </c>
      <c r="E460" s="1">
        <v>18869</v>
      </c>
      <c r="F460" s="2">
        <v>43107</v>
      </c>
    </row>
    <row r="461" spans="1:6" x14ac:dyDescent="0.25">
      <c r="A461">
        <v>2020</v>
      </c>
      <c r="B461" t="s">
        <v>60</v>
      </c>
      <c r="C461" t="s">
        <v>28</v>
      </c>
      <c r="D461" s="1">
        <v>24307</v>
      </c>
      <c r="E461" s="1">
        <v>114130</v>
      </c>
      <c r="F461" s="2">
        <v>41197</v>
      </c>
    </row>
    <row r="462" spans="1:6" x14ac:dyDescent="0.25">
      <c r="A462">
        <v>2020</v>
      </c>
      <c r="B462" t="s">
        <v>60</v>
      </c>
      <c r="C462" t="s">
        <v>29</v>
      </c>
      <c r="D462" s="1">
        <v>4261</v>
      </c>
      <c r="E462" s="1">
        <v>18424</v>
      </c>
      <c r="F462" s="2">
        <v>38699</v>
      </c>
    </row>
    <row r="463" spans="1:6" x14ac:dyDescent="0.25">
      <c r="A463">
        <v>2020</v>
      </c>
      <c r="B463" t="s">
        <v>60</v>
      </c>
      <c r="C463" t="s">
        <v>30</v>
      </c>
      <c r="D463" s="1">
        <v>70935</v>
      </c>
      <c r="E463" s="1">
        <v>307026</v>
      </c>
      <c r="F463" s="2">
        <v>49001</v>
      </c>
    </row>
    <row r="464" spans="1:6" x14ac:dyDescent="0.25">
      <c r="A464">
        <v>2020</v>
      </c>
      <c r="B464" t="s">
        <v>60</v>
      </c>
      <c r="C464" t="s">
        <v>31</v>
      </c>
      <c r="D464" s="1">
        <v>26011</v>
      </c>
      <c r="E464" s="1">
        <v>107703</v>
      </c>
      <c r="F464" s="2">
        <v>39794</v>
      </c>
    </row>
    <row r="465" spans="1:6" x14ac:dyDescent="0.25">
      <c r="A465">
        <v>2020</v>
      </c>
      <c r="B465" t="s">
        <v>60</v>
      </c>
      <c r="C465" t="s">
        <v>32</v>
      </c>
      <c r="D465" s="1">
        <v>2141</v>
      </c>
      <c r="E465" s="1">
        <v>10645</v>
      </c>
      <c r="F465" s="2">
        <v>40484</v>
      </c>
    </row>
    <row r="466" spans="1:6" x14ac:dyDescent="0.25">
      <c r="A466">
        <v>2020</v>
      </c>
      <c r="B466" t="s">
        <v>60</v>
      </c>
      <c r="C466" t="s">
        <v>33</v>
      </c>
      <c r="D466" s="1">
        <v>23929</v>
      </c>
      <c r="E466" s="1">
        <v>138448</v>
      </c>
      <c r="F466" s="2">
        <v>38332</v>
      </c>
    </row>
    <row r="467" spans="1:6" x14ac:dyDescent="0.25">
      <c r="A467">
        <v>2020</v>
      </c>
      <c r="B467" t="s">
        <v>60</v>
      </c>
      <c r="C467" t="s">
        <v>34</v>
      </c>
      <c r="D467" s="1">
        <v>6600</v>
      </c>
      <c r="E467" s="1">
        <v>34047</v>
      </c>
      <c r="F467" s="2">
        <v>37686</v>
      </c>
    </row>
    <row r="468" spans="1:6" x14ac:dyDescent="0.25">
      <c r="A468">
        <v>2020</v>
      </c>
      <c r="B468" t="s">
        <v>60</v>
      </c>
      <c r="C468" t="s">
        <v>35</v>
      </c>
      <c r="D468" s="1">
        <v>14853</v>
      </c>
      <c r="E468" s="1">
        <v>60924</v>
      </c>
      <c r="F468" s="2">
        <v>41296</v>
      </c>
    </row>
    <row r="469" spans="1:6" x14ac:dyDescent="0.25">
      <c r="A469">
        <v>2020</v>
      </c>
      <c r="B469" t="s">
        <v>60</v>
      </c>
      <c r="C469" t="s">
        <v>36</v>
      </c>
      <c r="D469" s="1">
        <v>33590</v>
      </c>
      <c r="E469" s="1">
        <v>169772</v>
      </c>
      <c r="F469" s="2">
        <v>39396</v>
      </c>
    </row>
    <row r="470" spans="1:6" x14ac:dyDescent="0.25">
      <c r="A470">
        <v>2020</v>
      </c>
      <c r="B470" t="s">
        <v>60</v>
      </c>
      <c r="C470" t="s">
        <v>37</v>
      </c>
      <c r="D470" s="1">
        <v>3576</v>
      </c>
      <c r="E470" s="1">
        <v>15156</v>
      </c>
      <c r="F470" s="2">
        <v>38763</v>
      </c>
    </row>
    <row r="471" spans="1:6" x14ac:dyDescent="0.25">
      <c r="A471">
        <v>2020</v>
      </c>
      <c r="B471" t="s">
        <v>60</v>
      </c>
      <c r="C471" t="s">
        <v>38</v>
      </c>
      <c r="D471" s="1">
        <v>10267</v>
      </c>
      <c r="E471" s="1">
        <v>49710</v>
      </c>
      <c r="F471" s="2">
        <v>38110</v>
      </c>
    </row>
    <row r="472" spans="1:6" x14ac:dyDescent="0.25">
      <c r="A472">
        <v>2020</v>
      </c>
      <c r="B472" t="s">
        <v>60</v>
      </c>
      <c r="C472" t="s">
        <v>39</v>
      </c>
      <c r="D472" s="1">
        <v>2313</v>
      </c>
      <c r="E472" s="1">
        <v>11077</v>
      </c>
      <c r="F472" s="2">
        <v>38165</v>
      </c>
    </row>
    <row r="473" spans="1:6" x14ac:dyDescent="0.25">
      <c r="A473">
        <v>2020</v>
      </c>
      <c r="B473" t="s">
        <v>60</v>
      </c>
      <c r="C473" t="s">
        <v>40</v>
      </c>
      <c r="D473" s="1">
        <v>12651</v>
      </c>
      <c r="E473" s="1">
        <v>70977</v>
      </c>
      <c r="F473" s="2">
        <v>40323</v>
      </c>
    </row>
    <row r="474" spans="1:6" x14ac:dyDescent="0.25">
      <c r="A474">
        <v>2020</v>
      </c>
      <c r="B474" t="s">
        <v>60</v>
      </c>
      <c r="C474" t="s">
        <v>41</v>
      </c>
      <c r="D474" s="1">
        <v>57936</v>
      </c>
      <c r="E474" s="1">
        <v>310244</v>
      </c>
      <c r="F474" s="2">
        <v>44055</v>
      </c>
    </row>
    <row r="475" spans="1:6" x14ac:dyDescent="0.25">
      <c r="A475">
        <v>2020</v>
      </c>
      <c r="B475" t="s">
        <v>60</v>
      </c>
      <c r="C475" t="s">
        <v>42</v>
      </c>
      <c r="D475" s="1">
        <v>6849</v>
      </c>
      <c r="E475" s="1">
        <v>35002</v>
      </c>
      <c r="F475" s="2">
        <v>39528</v>
      </c>
    </row>
    <row r="476" spans="1:6" x14ac:dyDescent="0.25">
      <c r="A476">
        <v>2020</v>
      </c>
      <c r="B476" t="s">
        <v>60</v>
      </c>
      <c r="C476" t="s">
        <v>43</v>
      </c>
      <c r="D476" s="1">
        <v>1995</v>
      </c>
      <c r="E476" s="1">
        <v>7681</v>
      </c>
      <c r="F476" s="2">
        <v>41304</v>
      </c>
    </row>
    <row r="477" spans="1:6" x14ac:dyDescent="0.25">
      <c r="A477">
        <v>2020</v>
      </c>
      <c r="B477" t="s">
        <v>60</v>
      </c>
      <c r="C477" t="s">
        <v>44</v>
      </c>
      <c r="D477" s="1">
        <v>29516</v>
      </c>
      <c r="E477" s="1">
        <v>121622</v>
      </c>
      <c r="F477" s="2">
        <v>50744</v>
      </c>
    </row>
    <row r="478" spans="1:6" x14ac:dyDescent="0.25">
      <c r="A478">
        <v>2020</v>
      </c>
      <c r="B478" t="s">
        <v>60</v>
      </c>
      <c r="C478" t="s">
        <v>45</v>
      </c>
      <c r="D478" s="1">
        <v>20259</v>
      </c>
      <c r="E478" s="1">
        <v>89105</v>
      </c>
      <c r="F478" s="2">
        <v>46691</v>
      </c>
    </row>
    <row r="479" spans="1:6" x14ac:dyDescent="0.25">
      <c r="A479">
        <v>2020</v>
      </c>
      <c r="B479" t="s">
        <v>60</v>
      </c>
      <c r="C479" t="s">
        <v>46</v>
      </c>
      <c r="D479" s="1">
        <v>3442</v>
      </c>
      <c r="E479" s="1">
        <v>15621</v>
      </c>
      <c r="F479" s="2">
        <v>35759</v>
      </c>
    </row>
    <row r="480" spans="1:6" x14ac:dyDescent="0.25">
      <c r="A480">
        <v>2020</v>
      </c>
      <c r="B480" t="s">
        <v>60</v>
      </c>
      <c r="C480" t="s">
        <v>47</v>
      </c>
      <c r="D480" s="1">
        <v>13143</v>
      </c>
      <c r="E480" s="1">
        <v>74028</v>
      </c>
      <c r="F480" s="2">
        <v>36058</v>
      </c>
    </row>
    <row r="481" spans="1:6" x14ac:dyDescent="0.25">
      <c r="A481">
        <v>2020</v>
      </c>
      <c r="B481" t="s">
        <v>60</v>
      </c>
      <c r="C481" t="s">
        <v>48</v>
      </c>
      <c r="D481" s="1">
        <v>1669</v>
      </c>
      <c r="E481" s="1">
        <v>6769</v>
      </c>
      <c r="F481" s="2">
        <v>40253</v>
      </c>
    </row>
    <row r="482" spans="1:6" x14ac:dyDescent="0.25">
      <c r="A482">
        <v>2019</v>
      </c>
      <c r="B482" t="s">
        <v>55</v>
      </c>
      <c r="C482" t="s">
        <v>1</v>
      </c>
      <c r="D482" s="1">
        <v>1846</v>
      </c>
      <c r="E482" s="1">
        <v>18939</v>
      </c>
      <c r="F482" s="2">
        <v>56529</v>
      </c>
    </row>
    <row r="483" spans="1:6" x14ac:dyDescent="0.25">
      <c r="A483">
        <v>2019</v>
      </c>
      <c r="B483" t="s">
        <v>55</v>
      </c>
      <c r="C483" t="s">
        <v>2</v>
      </c>
      <c r="D483" s="1">
        <v>1358</v>
      </c>
      <c r="E483" s="1">
        <v>37970</v>
      </c>
      <c r="F483" s="2">
        <v>52262</v>
      </c>
    </row>
    <row r="484" spans="1:6" x14ac:dyDescent="0.25">
      <c r="A484">
        <v>2019</v>
      </c>
      <c r="B484" t="s">
        <v>55</v>
      </c>
      <c r="C484" t="s">
        <v>3</v>
      </c>
      <c r="D484" s="1">
        <v>2577</v>
      </c>
      <c r="E484" s="1">
        <v>16390</v>
      </c>
      <c r="F484" s="2">
        <v>48299</v>
      </c>
    </row>
    <row r="485" spans="1:6" x14ac:dyDescent="0.25">
      <c r="A485">
        <v>2019</v>
      </c>
      <c r="B485" t="s">
        <v>55</v>
      </c>
      <c r="C485" t="s">
        <v>4</v>
      </c>
      <c r="D485" s="1">
        <v>17663</v>
      </c>
      <c r="E485" s="1">
        <v>443581</v>
      </c>
      <c r="F485" s="2">
        <v>40246</v>
      </c>
    </row>
    <row r="486" spans="1:6" x14ac:dyDescent="0.25">
      <c r="A486">
        <v>2019</v>
      </c>
      <c r="B486" t="s">
        <v>55</v>
      </c>
      <c r="C486" t="s">
        <v>5</v>
      </c>
      <c r="D486" s="1">
        <v>3279</v>
      </c>
      <c r="E486" s="1">
        <v>48392</v>
      </c>
      <c r="F486" s="2">
        <v>90328</v>
      </c>
    </row>
    <row r="487" spans="1:6" x14ac:dyDescent="0.25">
      <c r="A487">
        <v>2019</v>
      </c>
      <c r="B487" t="s">
        <v>55</v>
      </c>
      <c r="C487" t="s">
        <v>6</v>
      </c>
      <c r="D487">
        <v>437</v>
      </c>
      <c r="E487" s="1">
        <v>5258</v>
      </c>
      <c r="F487" s="2">
        <v>41449</v>
      </c>
    </row>
    <row r="488" spans="1:6" x14ac:dyDescent="0.25">
      <c r="A488">
        <v>2019</v>
      </c>
      <c r="B488" t="s">
        <v>55</v>
      </c>
      <c r="C488" t="s">
        <v>7</v>
      </c>
      <c r="D488">
        <v>180</v>
      </c>
      <c r="E488" s="1">
        <v>1471</v>
      </c>
      <c r="F488" s="2">
        <v>42123</v>
      </c>
    </row>
    <row r="489" spans="1:6" x14ac:dyDescent="0.25">
      <c r="A489">
        <v>2019</v>
      </c>
      <c r="B489" t="s">
        <v>55</v>
      </c>
      <c r="C489" t="s">
        <v>8</v>
      </c>
      <c r="D489" s="1">
        <v>5304</v>
      </c>
      <c r="E489" s="1">
        <v>71329</v>
      </c>
      <c r="F489" s="2">
        <v>35645</v>
      </c>
    </row>
    <row r="490" spans="1:6" x14ac:dyDescent="0.25">
      <c r="A490">
        <v>2019</v>
      </c>
      <c r="B490" t="s">
        <v>55</v>
      </c>
      <c r="C490" t="s">
        <v>9</v>
      </c>
      <c r="D490" s="1">
        <v>2662</v>
      </c>
      <c r="E490" s="1">
        <v>29910</v>
      </c>
      <c r="F490" s="2">
        <v>43258</v>
      </c>
    </row>
    <row r="491" spans="1:6" x14ac:dyDescent="0.25">
      <c r="A491">
        <v>2019</v>
      </c>
      <c r="B491" t="s">
        <v>55</v>
      </c>
      <c r="C491" t="s">
        <v>10</v>
      </c>
      <c r="D491" s="1">
        <v>2401</v>
      </c>
      <c r="E491" s="1">
        <v>26555</v>
      </c>
      <c r="F491" s="2">
        <v>41105</v>
      </c>
    </row>
    <row r="492" spans="1:6" x14ac:dyDescent="0.25">
      <c r="A492">
        <v>2019</v>
      </c>
      <c r="B492" t="s">
        <v>55</v>
      </c>
      <c r="C492" t="s">
        <v>11</v>
      </c>
      <c r="D492" s="1">
        <v>2825</v>
      </c>
      <c r="E492" s="1">
        <v>26828</v>
      </c>
      <c r="F492" s="2">
        <v>52197</v>
      </c>
    </row>
    <row r="493" spans="1:6" x14ac:dyDescent="0.25">
      <c r="A493">
        <v>2019</v>
      </c>
      <c r="B493" t="s">
        <v>55</v>
      </c>
      <c r="C493" t="s">
        <v>12</v>
      </c>
      <c r="D493" s="1">
        <v>2255</v>
      </c>
      <c r="E493" s="1">
        <v>21475</v>
      </c>
      <c r="F493" s="2">
        <v>50243</v>
      </c>
    </row>
    <row r="494" spans="1:6" x14ac:dyDescent="0.25">
      <c r="A494">
        <v>2019</v>
      </c>
      <c r="B494" t="s">
        <v>55</v>
      </c>
      <c r="C494" t="s">
        <v>13</v>
      </c>
      <c r="D494" s="1">
        <v>2916</v>
      </c>
      <c r="E494" s="1">
        <v>23431</v>
      </c>
      <c r="F494" s="2">
        <v>44087</v>
      </c>
    </row>
    <row r="495" spans="1:6" x14ac:dyDescent="0.25">
      <c r="A495">
        <v>2019</v>
      </c>
      <c r="B495" t="s">
        <v>55</v>
      </c>
      <c r="C495" t="s">
        <v>14</v>
      </c>
      <c r="D495" s="1">
        <v>2612</v>
      </c>
      <c r="E495" s="1">
        <v>19353</v>
      </c>
      <c r="F495" s="2">
        <v>47802</v>
      </c>
    </row>
    <row r="496" spans="1:6" x14ac:dyDescent="0.25">
      <c r="A496">
        <v>2019</v>
      </c>
      <c r="B496" t="s">
        <v>55</v>
      </c>
      <c r="C496" t="s">
        <v>15</v>
      </c>
      <c r="D496" s="1">
        <v>1561</v>
      </c>
      <c r="E496" s="1">
        <v>18911</v>
      </c>
      <c r="F496" s="2">
        <v>56448</v>
      </c>
    </row>
    <row r="497" spans="1:6" x14ac:dyDescent="0.25">
      <c r="A497">
        <v>2019</v>
      </c>
      <c r="B497" t="s">
        <v>55</v>
      </c>
      <c r="C497" t="s">
        <v>16</v>
      </c>
      <c r="D497" s="1">
        <v>3133</v>
      </c>
      <c r="E497" s="1">
        <v>44052</v>
      </c>
      <c r="F497" s="2">
        <v>87820</v>
      </c>
    </row>
    <row r="498" spans="1:6" x14ac:dyDescent="0.25">
      <c r="A498">
        <v>2019</v>
      </c>
      <c r="B498" t="s">
        <v>55</v>
      </c>
      <c r="C498" t="s">
        <v>17</v>
      </c>
      <c r="D498" s="1">
        <v>1447</v>
      </c>
      <c r="E498" s="1">
        <v>7281</v>
      </c>
      <c r="F498" s="2">
        <v>41157</v>
      </c>
    </row>
    <row r="499" spans="1:6" x14ac:dyDescent="0.25">
      <c r="A499">
        <v>2019</v>
      </c>
      <c r="B499" t="s">
        <v>55</v>
      </c>
      <c r="C499" t="s">
        <v>18</v>
      </c>
      <c r="D499">
        <v>723</v>
      </c>
      <c r="E499" s="1">
        <v>7194</v>
      </c>
      <c r="F499" s="2">
        <v>44642</v>
      </c>
    </row>
    <row r="500" spans="1:6" x14ac:dyDescent="0.25">
      <c r="A500">
        <v>2019</v>
      </c>
      <c r="B500" t="s">
        <v>55</v>
      </c>
      <c r="C500" t="s">
        <v>19</v>
      </c>
      <c r="D500" s="1">
        <v>1007</v>
      </c>
      <c r="E500" s="1">
        <v>10500</v>
      </c>
      <c r="F500" s="2">
        <v>63846</v>
      </c>
    </row>
    <row r="501" spans="1:6" x14ac:dyDescent="0.25">
      <c r="A501">
        <v>2019</v>
      </c>
      <c r="B501" t="s">
        <v>55</v>
      </c>
      <c r="C501" t="s">
        <v>20</v>
      </c>
      <c r="D501" s="1">
        <v>3480</v>
      </c>
      <c r="E501" s="1">
        <v>35622</v>
      </c>
      <c r="F501" s="2">
        <v>41799</v>
      </c>
    </row>
    <row r="502" spans="1:6" x14ac:dyDescent="0.25">
      <c r="A502">
        <v>2019</v>
      </c>
      <c r="B502" t="s">
        <v>55</v>
      </c>
      <c r="C502" t="s">
        <v>21</v>
      </c>
      <c r="D502" s="1">
        <v>3094</v>
      </c>
      <c r="E502" s="1">
        <v>28134</v>
      </c>
      <c r="F502" s="2">
        <v>51107</v>
      </c>
    </row>
    <row r="503" spans="1:6" x14ac:dyDescent="0.25">
      <c r="A503">
        <v>2019</v>
      </c>
      <c r="B503" t="s">
        <v>55</v>
      </c>
      <c r="C503" t="s">
        <v>22</v>
      </c>
      <c r="D503" s="1">
        <v>2110</v>
      </c>
      <c r="E503" s="1">
        <v>15777</v>
      </c>
      <c r="F503" s="2">
        <v>49263</v>
      </c>
    </row>
    <row r="504" spans="1:6" x14ac:dyDescent="0.25">
      <c r="A504">
        <v>2019</v>
      </c>
      <c r="B504" t="s">
        <v>55</v>
      </c>
      <c r="C504" t="s">
        <v>23</v>
      </c>
      <c r="D504" s="1">
        <v>2031</v>
      </c>
      <c r="E504" s="1">
        <v>16899</v>
      </c>
      <c r="F504" s="2">
        <v>44815</v>
      </c>
    </row>
    <row r="505" spans="1:6" x14ac:dyDescent="0.25">
      <c r="A505">
        <v>2019</v>
      </c>
      <c r="B505" t="s">
        <v>55</v>
      </c>
      <c r="C505" t="s">
        <v>24</v>
      </c>
      <c r="D505" s="1">
        <v>1789</v>
      </c>
      <c r="E505" s="1">
        <v>12792</v>
      </c>
      <c r="F505" s="2">
        <v>67162</v>
      </c>
    </row>
    <row r="506" spans="1:6" x14ac:dyDescent="0.25">
      <c r="A506">
        <v>2019</v>
      </c>
      <c r="B506" t="s">
        <v>55</v>
      </c>
      <c r="C506" t="s">
        <v>25</v>
      </c>
      <c r="D506" s="1">
        <v>2414</v>
      </c>
      <c r="E506" s="1">
        <v>15761</v>
      </c>
      <c r="F506" s="2">
        <v>42685</v>
      </c>
    </row>
    <row r="507" spans="1:6" x14ac:dyDescent="0.25">
      <c r="A507">
        <v>2019</v>
      </c>
      <c r="B507" t="s">
        <v>55</v>
      </c>
      <c r="C507" t="s">
        <v>26</v>
      </c>
      <c r="D507">
        <v>618</v>
      </c>
      <c r="E507" s="1">
        <v>19841</v>
      </c>
      <c r="F507" s="2">
        <v>86362</v>
      </c>
    </row>
    <row r="508" spans="1:6" x14ac:dyDescent="0.25">
      <c r="A508">
        <v>2019</v>
      </c>
      <c r="B508" t="s">
        <v>55</v>
      </c>
      <c r="C508" t="s">
        <v>27</v>
      </c>
      <c r="D508">
        <v>350</v>
      </c>
      <c r="E508" s="1">
        <v>2627</v>
      </c>
      <c r="F508" s="2">
        <v>44073</v>
      </c>
    </row>
    <row r="509" spans="1:6" x14ac:dyDescent="0.25">
      <c r="A509">
        <v>2019</v>
      </c>
      <c r="B509" t="s">
        <v>55</v>
      </c>
      <c r="C509" t="s">
        <v>28</v>
      </c>
      <c r="D509">
        <v>998</v>
      </c>
      <c r="E509" s="1">
        <v>12407</v>
      </c>
      <c r="F509" s="2">
        <v>41732</v>
      </c>
    </row>
    <row r="510" spans="1:6" x14ac:dyDescent="0.25">
      <c r="A510">
        <v>2019</v>
      </c>
      <c r="B510" t="s">
        <v>55</v>
      </c>
      <c r="C510" t="s">
        <v>29</v>
      </c>
      <c r="D510" s="1">
        <v>2100</v>
      </c>
      <c r="E510" s="1">
        <v>36949</v>
      </c>
      <c r="F510" s="2">
        <v>68427</v>
      </c>
    </row>
    <row r="511" spans="1:6" x14ac:dyDescent="0.25">
      <c r="A511">
        <v>2019</v>
      </c>
      <c r="B511" t="s">
        <v>55</v>
      </c>
      <c r="C511" t="s">
        <v>30</v>
      </c>
      <c r="D511" s="1">
        <v>3053</v>
      </c>
      <c r="E511" s="1">
        <v>31787</v>
      </c>
      <c r="F511" s="2">
        <v>42992</v>
      </c>
    </row>
    <row r="512" spans="1:6" x14ac:dyDescent="0.25">
      <c r="A512">
        <v>2019</v>
      </c>
      <c r="B512" t="s">
        <v>55</v>
      </c>
      <c r="C512" t="s">
        <v>31</v>
      </c>
      <c r="D512" s="1">
        <v>3378</v>
      </c>
      <c r="E512" s="1">
        <v>29828</v>
      </c>
      <c r="F512" s="2">
        <v>40862</v>
      </c>
    </row>
    <row r="513" spans="1:6" x14ac:dyDescent="0.25">
      <c r="A513">
        <v>2019</v>
      </c>
      <c r="B513" t="s">
        <v>55</v>
      </c>
      <c r="C513" t="s">
        <v>32</v>
      </c>
      <c r="D513" s="1">
        <v>1784</v>
      </c>
      <c r="E513" s="1">
        <v>25973</v>
      </c>
      <c r="F513" s="2">
        <v>97355</v>
      </c>
    </row>
    <row r="514" spans="1:6" x14ac:dyDescent="0.25">
      <c r="A514">
        <v>2019</v>
      </c>
      <c r="B514" t="s">
        <v>55</v>
      </c>
      <c r="C514" t="s">
        <v>33</v>
      </c>
      <c r="D514" s="1">
        <v>2531</v>
      </c>
      <c r="E514" s="1">
        <v>28532</v>
      </c>
      <c r="F514" s="2">
        <v>51860</v>
      </c>
    </row>
    <row r="515" spans="1:6" x14ac:dyDescent="0.25">
      <c r="A515">
        <v>2019</v>
      </c>
      <c r="B515" t="s">
        <v>55</v>
      </c>
      <c r="C515" t="s">
        <v>34</v>
      </c>
      <c r="D515" s="1">
        <v>4402</v>
      </c>
      <c r="E515" s="1">
        <v>56786</v>
      </c>
      <c r="F515" s="2">
        <v>91249</v>
      </c>
    </row>
    <row r="516" spans="1:6" x14ac:dyDescent="0.25">
      <c r="A516">
        <v>2019</v>
      </c>
      <c r="B516" t="s">
        <v>55</v>
      </c>
      <c r="C516" t="s">
        <v>35</v>
      </c>
      <c r="D516" s="1">
        <v>4633</v>
      </c>
      <c r="E516" s="1">
        <v>54550</v>
      </c>
      <c r="F516" s="2">
        <v>37586</v>
      </c>
    </row>
    <row r="517" spans="1:6" x14ac:dyDescent="0.25">
      <c r="A517">
        <v>2019</v>
      </c>
      <c r="B517" t="s">
        <v>55</v>
      </c>
      <c r="C517" t="s">
        <v>36</v>
      </c>
      <c r="D517" s="1">
        <v>3616</v>
      </c>
      <c r="E517" s="1">
        <v>52904</v>
      </c>
      <c r="F517" s="2">
        <v>65014</v>
      </c>
    </row>
    <row r="518" spans="1:6" x14ac:dyDescent="0.25">
      <c r="A518">
        <v>2019</v>
      </c>
      <c r="B518" t="s">
        <v>55</v>
      </c>
      <c r="C518" t="s">
        <v>37</v>
      </c>
      <c r="D518">
        <v>198</v>
      </c>
      <c r="E518" s="1">
        <v>1121</v>
      </c>
      <c r="F518" s="2">
        <v>39917</v>
      </c>
    </row>
    <row r="519" spans="1:6" x14ac:dyDescent="0.25">
      <c r="A519">
        <v>2019</v>
      </c>
      <c r="B519" t="s">
        <v>55</v>
      </c>
      <c r="C519" t="s">
        <v>38</v>
      </c>
      <c r="D519" s="1">
        <v>1345</v>
      </c>
      <c r="E519" s="1">
        <v>12552</v>
      </c>
      <c r="F519" s="2">
        <v>43952</v>
      </c>
    </row>
    <row r="520" spans="1:6" x14ac:dyDescent="0.25">
      <c r="A520">
        <v>2019</v>
      </c>
      <c r="B520" t="s">
        <v>55</v>
      </c>
      <c r="C520" t="s">
        <v>39</v>
      </c>
      <c r="D520" s="1">
        <v>1063</v>
      </c>
      <c r="E520" s="1">
        <v>6986</v>
      </c>
      <c r="F520" s="2">
        <v>43642</v>
      </c>
    </row>
    <row r="521" spans="1:6" x14ac:dyDescent="0.25">
      <c r="A521">
        <v>2019</v>
      </c>
      <c r="B521" t="s">
        <v>55</v>
      </c>
      <c r="C521" t="s">
        <v>40</v>
      </c>
      <c r="D521" s="1">
        <v>1107</v>
      </c>
      <c r="E521" s="1">
        <v>11568</v>
      </c>
      <c r="F521" s="2">
        <v>46865</v>
      </c>
    </row>
    <row r="522" spans="1:6" x14ac:dyDescent="0.25">
      <c r="A522">
        <v>2019</v>
      </c>
      <c r="B522" t="s">
        <v>55</v>
      </c>
      <c r="C522" t="s">
        <v>41</v>
      </c>
      <c r="D522" s="1">
        <v>19971</v>
      </c>
      <c r="E522" s="1">
        <v>307800</v>
      </c>
      <c r="F522" s="2">
        <v>114918</v>
      </c>
    </row>
    <row r="523" spans="1:6" x14ac:dyDescent="0.25">
      <c r="A523">
        <v>2019</v>
      </c>
      <c r="B523" t="s">
        <v>55</v>
      </c>
      <c r="C523" t="s">
        <v>42</v>
      </c>
      <c r="D523" s="1">
        <v>1032</v>
      </c>
      <c r="E523" s="1">
        <v>15160</v>
      </c>
      <c r="F523" s="2">
        <v>63604</v>
      </c>
    </row>
    <row r="524" spans="1:6" x14ac:dyDescent="0.25">
      <c r="A524">
        <v>2019</v>
      </c>
      <c r="B524" t="s">
        <v>55</v>
      </c>
      <c r="C524" t="s">
        <v>43</v>
      </c>
      <c r="D524">
        <v>564</v>
      </c>
      <c r="E524" s="1">
        <v>4130</v>
      </c>
      <c r="F524" s="2">
        <v>39607</v>
      </c>
    </row>
    <row r="525" spans="1:6" x14ac:dyDescent="0.25">
      <c r="A525">
        <v>2019</v>
      </c>
      <c r="B525" t="s">
        <v>55</v>
      </c>
      <c r="C525" t="s">
        <v>44</v>
      </c>
      <c r="D525" s="1">
        <v>2095</v>
      </c>
      <c r="E525" s="1">
        <v>18691</v>
      </c>
      <c r="F525" s="2">
        <v>48704</v>
      </c>
    </row>
    <row r="526" spans="1:6" x14ac:dyDescent="0.25">
      <c r="A526">
        <v>2019</v>
      </c>
      <c r="B526" t="s">
        <v>55</v>
      </c>
      <c r="C526" t="s">
        <v>45</v>
      </c>
      <c r="D526" s="1">
        <v>7117</v>
      </c>
      <c r="E526" s="1">
        <v>105362</v>
      </c>
      <c r="F526" s="2">
        <v>34547</v>
      </c>
    </row>
    <row r="527" spans="1:6" x14ac:dyDescent="0.25">
      <c r="A527">
        <v>2019</v>
      </c>
      <c r="B527" t="s">
        <v>55</v>
      </c>
      <c r="C527" t="s">
        <v>46</v>
      </c>
      <c r="D527" s="1">
        <v>1166</v>
      </c>
      <c r="E527" s="1">
        <v>23333</v>
      </c>
      <c r="F527" s="2">
        <v>80470</v>
      </c>
    </row>
    <row r="528" spans="1:6" x14ac:dyDescent="0.25">
      <c r="A528">
        <v>2019</v>
      </c>
      <c r="B528" t="s">
        <v>55</v>
      </c>
      <c r="C528" t="s">
        <v>47</v>
      </c>
      <c r="D528" s="1">
        <v>2876</v>
      </c>
      <c r="E528" s="1">
        <v>31424</v>
      </c>
      <c r="F528" s="2">
        <v>40225</v>
      </c>
    </row>
    <row r="529" spans="1:6" x14ac:dyDescent="0.25">
      <c r="A529">
        <v>2019</v>
      </c>
      <c r="B529" t="s">
        <v>55</v>
      </c>
      <c r="C529" t="s">
        <v>48</v>
      </c>
      <c r="D529" s="1">
        <v>1463</v>
      </c>
      <c r="E529" s="1">
        <v>23524</v>
      </c>
      <c r="F529" s="2">
        <v>86467</v>
      </c>
    </row>
    <row r="530" spans="1:6" x14ac:dyDescent="0.25">
      <c r="A530">
        <v>2019</v>
      </c>
      <c r="B530" t="s">
        <v>51</v>
      </c>
      <c r="C530" t="s">
        <v>1</v>
      </c>
      <c r="D530" s="1">
        <v>10069</v>
      </c>
      <c r="E530" s="1">
        <v>93619</v>
      </c>
      <c r="F530" s="2">
        <v>56141</v>
      </c>
    </row>
    <row r="531" spans="1:6" x14ac:dyDescent="0.25">
      <c r="A531">
        <v>2019</v>
      </c>
      <c r="B531" t="s">
        <v>51</v>
      </c>
      <c r="C531" t="s">
        <v>2</v>
      </c>
      <c r="D531" s="1">
        <v>13677</v>
      </c>
      <c r="E531" s="1">
        <v>171309</v>
      </c>
      <c r="F531" s="2">
        <v>58621</v>
      </c>
    </row>
    <row r="532" spans="1:6" x14ac:dyDescent="0.25">
      <c r="A532">
        <v>2019</v>
      </c>
      <c r="B532" t="s">
        <v>51</v>
      </c>
      <c r="C532" t="s">
        <v>3</v>
      </c>
      <c r="D532" s="1">
        <v>7093</v>
      </c>
      <c r="E532" s="1">
        <v>52538</v>
      </c>
      <c r="F532" s="2">
        <v>49541</v>
      </c>
    </row>
    <row r="533" spans="1:6" x14ac:dyDescent="0.25">
      <c r="A533">
        <v>2019</v>
      </c>
      <c r="B533" t="s">
        <v>51</v>
      </c>
      <c r="C533" t="s">
        <v>4</v>
      </c>
      <c r="D533" s="1">
        <v>84247</v>
      </c>
      <c r="E533" s="1">
        <v>885668</v>
      </c>
      <c r="F533" s="2">
        <v>73343</v>
      </c>
    </row>
    <row r="534" spans="1:6" x14ac:dyDescent="0.25">
      <c r="A534">
        <v>2019</v>
      </c>
      <c r="B534" t="s">
        <v>51</v>
      </c>
      <c r="C534" t="s">
        <v>5</v>
      </c>
      <c r="D534" s="1">
        <v>20430</v>
      </c>
      <c r="E534" s="1">
        <v>178880</v>
      </c>
      <c r="F534" s="2">
        <v>64603</v>
      </c>
    </row>
    <row r="535" spans="1:6" x14ac:dyDescent="0.25">
      <c r="A535">
        <v>2019</v>
      </c>
      <c r="B535" t="s">
        <v>51</v>
      </c>
      <c r="C535" t="s">
        <v>6</v>
      </c>
      <c r="D535" s="1">
        <v>9496</v>
      </c>
      <c r="E535" s="1">
        <v>59731</v>
      </c>
      <c r="F535" s="2">
        <v>72413</v>
      </c>
    </row>
    <row r="536" spans="1:6" x14ac:dyDescent="0.25">
      <c r="A536">
        <v>2019</v>
      </c>
      <c r="B536" t="s">
        <v>51</v>
      </c>
      <c r="C536" t="s">
        <v>7</v>
      </c>
      <c r="D536" s="1">
        <v>3007</v>
      </c>
      <c r="E536" s="1">
        <v>22909</v>
      </c>
      <c r="F536" s="2">
        <v>62481</v>
      </c>
    </row>
    <row r="537" spans="1:6" x14ac:dyDescent="0.25">
      <c r="A537">
        <v>2019</v>
      </c>
      <c r="B537" t="s">
        <v>51</v>
      </c>
      <c r="C537" t="s">
        <v>8</v>
      </c>
      <c r="D537" s="1">
        <v>74711</v>
      </c>
      <c r="E537" s="1">
        <v>563526</v>
      </c>
      <c r="F537" s="2">
        <v>52893</v>
      </c>
    </row>
    <row r="538" spans="1:6" x14ac:dyDescent="0.25">
      <c r="A538">
        <v>2019</v>
      </c>
      <c r="B538" t="s">
        <v>51</v>
      </c>
      <c r="C538" t="s">
        <v>9</v>
      </c>
      <c r="D538" s="1">
        <v>21408</v>
      </c>
      <c r="E538" s="1">
        <v>203951</v>
      </c>
      <c r="F538" s="2">
        <v>63683</v>
      </c>
    </row>
    <row r="539" spans="1:6" x14ac:dyDescent="0.25">
      <c r="A539">
        <v>2019</v>
      </c>
      <c r="B539" t="s">
        <v>51</v>
      </c>
      <c r="C539" t="s">
        <v>10</v>
      </c>
      <c r="D539" s="1">
        <v>8175</v>
      </c>
      <c r="E539" s="1">
        <v>50684</v>
      </c>
      <c r="F539" s="2">
        <v>46258</v>
      </c>
    </row>
    <row r="540" spans="1:6" x14ac:dyDescent="0.25">
      <c r="A540">
        <v>2019</v>
      </c>
      <c r="B540" t="s">
        <v>51</v>
      </c>
      <c r="C540" t="s">
        <v>11</v>
      </c>
      <c r="D540" s="1">
        <v>32686</v>
      </c>
      <c r="E540" s="1">
        <v>227968</v>
      </c>
      <c r="F540" s="2">
        <v>73799</v>
      </c>
    </row>
    <row r="541" spans="1:6" x14ac:dyDescent="0.25">
      <c r="A541">
        <v>2019</v>
      </c>
      <c r="B541" t="s">
        <v>51</v>
      </c>
      <c r="C541" t="s">
        <v>12</v>
      </c>
      <c r="D541" s="1">
        <v>15232</v>
      </c>
      <c r="E541" s="1">
        <v>145851</v>
      </c>
      <c r="F541" s="2">
        <v>60057</v>
      </c>
    </row>
    <row r="542" spans="1:6" x14ac:dyDescent="0.25">
      <c r="A542">
        <v>2019</v>
      </c>
      <c r="B542" t="s">
        <v>51</v>
      </c>
      <c r="C542" t="s">
        <v>13</v>
      </c>
      <c r="D542" s="1">
        <v>9462</v>
      </c>
      <c r="E542" s="1">
        <v>78134</v>
      </c>
      <c r="F542" s="2">
        <v>58962</v>
      </c>
    </row>
    <row r="543" spans="1:6" x14ac:dyDescent="0.25">
      <c r="A543">
        <v>2019</v>
      </c>
      <c r="B543" t="s">
        <v>51</v>
      </c>
      <c r="C543" t="s">
        <v>14</v>
      </c>
      <c r="D543" s="1">
        <v>7399</v>
      </c>
      <c r="E543" s="1">
        <v>63735</v>
      </c>
      <c r="F543" s="2">
        <v>57030</v>
      </c>
    </row>
    <row r="544" spans="1:6" x14ac:dyDescent="0.25">
      <c r="A544">
        <v>2019</v>
      </c>
      <c r="B544" t="s">
        <v>51</v>
      </c>
      <c r="C544" t="s">
        <v>15</v>
      </c>
      <c r="D544" s="1">
        <v>9517</v>
      </c>
      <c r="E544" s="1">
        <v>80463</v>
      </c>
      <c r="F544" s="2">
        <v>55601</v>
      </c>
    </row>
    <row r="545" spans="1:6" x14ac:dyDescent="0.25">
      <c r="A545">
        <v>2019</v>
      </c>
      <c r="B545" t="s">
        <v>51</v>
      </c>
      <c r="C545" t="s">
        <v>16</v>
      </c>
      <c r="D545" s="1">
        <v>10991</v>
      </c>
      <c r="E545" s="1">
        <v>142033</v>
      </c>
      <c r="F545" s="2">
        <v>64940</v>
      </c>
    </row>
    <row r="546" spans="1:6" x14ac:dyDescent="0.25">
      <c r="A546">
        <v>2019</v>
      </c>
      <c r="B546" t="s">
        <v>51</v>
      </c>
      <c r="C546" t="s">
        <v>17</v>
      </c>
      <c r="D546" s="1">
        <v>5605</v>
      </c>
      <c r="E546" s="1">
        <v>29987</v>
      </c>
      <c r="F546" s="2">
        <v>51654</v>
      </c>
    </row>
    <row r="547" spans="1:6" x14ac:dyDescent="0.25">
      <c r="A547">
        <v>2019</v>
      </c>
      <c r="B547" t="s">
        <v>51</v>
      </c>
      <c r="C547" t="s">
        <v>18</v>
      </c>
      <c r="D547" s="1">
        <v>16694</v>
      </c>
      <c r="E547" s="1">
        <v>166132</v>
      </c>
      <c r="F547" s="2">
        <v>67799</v>
      </c>
    </row>
    <row r="548" spans="1:6" x14ac:dyDescent="0.25">
      <c r="A548">
        <v>2019</v>
      </c>
      <c r="B548" t="s">
        <v>51</v>
      </c>
      <c r="C548" t="s">
        <v>19</v>
      </c>
      <c r="D548" s="1">
        <v>21309</v>
      </c>
      <c r="E548" s="1">
        <v>163062</v>
      </c>
      <c r="F548" s="2">
        <v>81436</v>
      </c>
    </row>
    <row r="549" spans="1:6" x14ac:dyDescent="0.25">
      <c r="A549">
        <v>2019</v>
      </c>
      <c r="B549" t="s">
        <v>51</v>
      </c>
      <c r="C549" t="s">
        <v>20</v>
      </c>
      <c r="D549" s="1">
        <v>21106</v>
      </c>
      <c r="E549" s="1">
        <v>173015</v>
      </c>
      <c r="F549" s="2">
        <v>63588</v>
      </c>
    </row>
    <row r="550" spans="1:6" x14ac:dyDescent="0.25">
      <c r="A550">
        <v>2019</v>
      </c>
      <c r="B550" t="s">
        <v>51</v>
      </c>
      <c r="C550" t="s">
        <v>21</v>
      </c>
      <c r="D550" s="1">
        <v>16700</v>
      </c>
      <c r="E550" s="1">
        <v>127092</v>
      </c>
      <c r="F550" s="2">
        <v>69734</v>
      </c>
    </row>
    <row r="551" spans="1:6" x14ac:dyDescent="0.25">
      <c r="A551">
        <v>2019</v>
      </c>
      <c r="B551" t="s">
        <v>51</v>
      </c>
      <c r="C551" t="s">
        <v>22</v>
      </c>
      <c r="D551" s="1">
        <v>5771</v>
      </c>
      <c r="E551" s="1">
        <v>44543</v>
      </c>
      <c r="F551" s="2">
        <v>50925</v>
      </c>
    </row>
    <row r="552" spans="1:6" x14ac:dyDescent="0.25">
      <c r="A552">
        <v>2019</v>
      </c>
      <c r="B552" t="s">
        <v>51</v>
      </c>
      <c r="C552" t="s">
        <v>23</v>
      </c>
      <c r="D552" s="1">
        <v>15133</v>
      </c>
      <c r="E552" s="1">
        <v>126641</v>
      </c>
      <c r="F552" s="2">
        <v>61762</v>
      </c>
    </row>
    <row r="553" spans="1:6" x14ac:dyDescent="0.25">
      <c r="A553">
        <v>2019</v>
      </c>
      <c r="B553" t="s">
        <v>51</v>
      </c>
      <c r="C553" t="s">
        <v>24</v>
      </c>
      <c r="D553" s="1">
        <v>6432</v>
      </c>
      <c r="E553" s="1">
        <v>29914</v>
      </c>
      <c r="F553" s="2">
        <v>53962</v>
      </c>
    </row>
    <row r="554" spans="1:6" x14ac:dyDescent="0.25">
      <c r="A554">
        <v>2019</v>
      </c>
      <c r="B554" t="s">
        <v>51</v>
      </c>
      <c r="C554" t="s">
        <v>25</v>
      </c>
      <c r="D554" s="1">
        <v>7038</v>
      </c>
      <c r="E554" s="1">
        <v>53732</v>
      </c>
      <c r="F554" s="2">
        <v>53794</v>
      </c>
    </row>
    <row r="555" spans="1:6" x14ac:dyDescent="0.25">
      <c r="A555">
        <v>2019</v>
      </c>
      <c r="B555" t="s">
        <v>51</v>
      </c>
      <c r="C555" t="s">
        <v>26</v>
      </c>
      <c r="D555" s="1">
        <v>5852</v>
      </c>
      <c r="E555" s="1">
        <v>95939</v>
      </c>
      <c r="F555" s="2">
        <v>64365</v>
      </c>
    </row>
    <row r="556" spans="1:6" x14ac:dyDescent="0.25">
      <c r="A556">
        <v>2019</v>
      </c>
      <c r="B556" t="s">
        <v>51</v>
      </c>
      <c r="C556" t="s">
        <v>27</v>
      </c>
      <c r="D556" s="1">
        <v>4692</v>
      </c>
      <c r="E556" s="1">
        <v>27825</v>
      </c>
      <c r="F556" s="2">
        <v>64868</v>
      </c>
    </row>
    <row r="557" spans="1:6" x14ac:dyDescent="0.25">
      <c r="A557">
        <v>2019</v>
      </c>
      <c r="B557" t="s">
        <v>51</v>
      </c>
      <c r="C557" t="s">
        <v>28</v>
      </c>
      <c r="D557" s="1">
        <v>22556</v>
      </c>
      <c r="E557" s="1">
        <v>159462</v>
      </c>
      <c r="F557" s="2">
        <v>74644</v>
      </c>
    </row>
    <row r="558" spans="1:6" x14ac:dyDescent="0.25">
      <c r="A558">
        <v>2019</v>
      </c>
      <c r="B558" t="s">
        <v>51</v>
      </c>
      <c r="C558" t="s">
        <v>29</v>
      </c>
      <c r="D558" s="1">
        <v>5571</v>
      </c>
      <c r="E558" s="1">
        <v>50153</v>
      </c>
      <c r="F558" s="2">
        <v>52091</v>
      </c>
    </row>
    <row r="559" spans="1:6" x14ac:dyDescent="0.25">
      <c r="A559">
        <v>2019</v>
      </c>
      <c r="B559" t="s">
        <v>51</v>
      </c>
      <c r="C559" t="s">
        <v>30</v>
      </c>
      <c r="D559" s="1">
        <v>50432</v>
      </c>
      <c r="E559" s="1">
        <v>405650</v>
      </c>
      <c r="F559" s="2">
        <v>75570</v>
      </c>
    </row>
    <row r="560" spans="1:6" x14ac:dyDescent="0.25">
      <c r="A560">
        <v>2019</v>
      </c>
      <c r="B560" t="s">
        <v>51</v>
      </c>
      <c r="C560" t="s">
        <v>31</v>
      </c>
      <c r="D560" s="1">
        <v>27974</v>
      </c>
      <c r="E560" s="1">
        <v>231739</v>
      </c>
      <c r="F560" s="2">
        <v>56974</v>
      </c>
    </row>
    <row r="561" spans="1:6" x14ac:dyDescent="0.25">
      <c r="A561">
        <v>2019</v>
      </c>
      <c r="B561" t="s">
        <v>51</v>
      </c>
      <c r="C561" t="s">
        <v>32</v>
      </c>
      <c r="D561" s="1">
        <v>3692</v>
      </c>
      <c r="E561" s="1">
        <v>27961</v>
      </c>
      <c r="F561" s="2">
        <v>68153</v>
      </c>
    </row>
    <row r="562" spans="1:6" x14ac:dyDescent="0.25">
      <c r="A562">
        <v>2019</v>
      </c>
      <c r="B562" t="s">
        <v>51</v>
      </c>
      <c r="C562" t="s">
        <v>33</v>
      </c>
      <c r="D562" s="1">
        <v>23405</v>
      </c>
      <c r="E562" s="1">
        <v>226563</v>
      </c>
      <c r="F562" s="2">
        <v>62383</v>
      </c>
    </row>
    <row r="563" spans="1:6" x14ac:dyDescent="0.25">
      <c r="A563">
        <v>2019</v>
      </c>
      <c r="B563" t="s">
        <v>51</v>
      </c>
      <c r="C563" t="s">
        <v>34</v>
      </c>
      <c r="D563" s="1">
        <v>9801</v>
      </c>
      <c r="E563" s="1">
        <v>82834</v>
      </c>
      <c r="F563" s="2">
        <v>54435</v>
      </c>
    </row>
    <row r="564" spans="1:6" x14ac:dyDescent="0.25">
      <c r="A564">
        <v>2019</v>
      </c>
      <c r="B564" t="s">
        <v>51</v>
      </c>
      <c r="C564" t="s">
        <v>35</v>
      </c>
      <c r="D564" s="1">
        <v>14626</v>
      </c>
      <c r="E564" s="1">
        <v>108871</v>
      </c>
      <c r="F564" s="2">
        <v>63148</v>
      </c>
    </row>
    <row r="565" spans="1:6" x14ac:dyDescent="0.25">
      <c r="A565">
        <v>2019</v>
      </c>
      <c r="B565" t="s">
        <v>51</v>
      </c>
      <c r="C565" t="s">
        <v>36</v>
      </c>
      <c r="D565" s="1">
        <v>29139</v>
      </c>
      <c r="E565" s="1">
        <v>260895</v>
      </c>
      <c r="F565" s="2">
        <v>68612</v>
      </c>
    </row>
    <row r="566" spans="1:6" x14ac:dyDescent="0.25">
      <c r="A566">
        <v>2019</v>
      </c>
      <c r="B566" t="s">
        <v>51</v>
      </c>
      <c r="C566" t="s">
        <v>37</v>
      </c>
      <c r="D566" s="1">
        <v>3833</v>
      </c>
      <c r="E566" s="1">
        <v>19980</v>
      </c>
      <c r="F566" s="2">
        <v>63414</v>
      </c>
    </row>
    <row r="567" spans="1:6" x14ac:dyDescent="0.25">
      <c r="A567">
        <v>2019</v>
      </c>
      <c r="B567" t="s">
        <v>51</v>
      </c>
      <c r="C567" t="s">
        <v>38</v>
      </c>
      <c r="D567" s="1">
        <v>12956</v>
      </c>
      <c r="E567" s="1">
        <v>107028</v>
      </c>
      <c r="F567" s="2">
        <v>55230</v>
      </c>
    </row>
    <row r="568" spans="1:6" x14ac:dyDescent="0.25">
      <c r="A568">
        <v>2019</v>
      </c>
      <c r="B568" t="s">
        <v>51</v>
      </c>
      <c r="C568" t="s">
        <v>39</v>
      </c>
      <c r="D568" s="1">
        <v>3897</v>
      </c>
      <c r="E568" s="1">
        <v>23609</v>
      </c>
      <c r="F568" s="2">
        <v>50997</v>
      </c>
    </row>
    <row r="569" spans="1:6" x14ac:dyDescent="0.25">
      <c r="A569">
        <v>2019</v>
      </c>
      <c r="B569" t="s">
        <v>51</v>
      </c>
      <c r="C569" t="s">
        <v>40</v>
      </c>
      <c r="D569" s="1">
        <v>12487</v>
      </c>
      <c r="E569" s="1">
        <v>130126</v>
      </c>
      <c r="F569" s="2">
        <v>58777</v>
      </c>
    </row>
    <row r="570" spans="1:6" x14ac:dyDescent="0.25">
      <c r="A570">
        <v>2019</v>
      </c>
      <c r="B570" t="s">
        <v>51</v>
      </c>
      <c r="C570" t="s">
        <v>41</v>
      </c>
      <c r="D570" s="1">
        <v>53248</v>
      </c>
      <c r="E570" s="1">
        <v>774190</v>
      </c>
      <c r="F570" s="2">
        <v>67564</v>
      </c>
    </row>
    <row r="571" spans="1:6" x14ac:dyDescent="0.25">
      <c r="A571">
        <v>2019</v>
      </c>
      <c r="B571" t="s">
        <v>51</v>
      </c>
      <c r="C571" t="s">
        <v>42</v>
      </c>
      <c r="D571" s="1">
        <v>12212</v>
      </c>
      <c r="E571" s="1">
        <v>109486</v>
      </c>
      <c r="F571" s="2">
        <v>53428</v>
      </c>
    </row>
    <row r="572" spans="1:6" x14ac:dyDescent="0.25">
      <c r="A572">
        <v>2019</v>
      </c>
      <c r="B572" t="s">
        <v>51</v>
      </c>
      <c r="C572" t="s">
        <v>43</v>
      </c>
      <c r="D572" s="1">
        <v>2846</v>
      </c>
      <c r="E572" s="1">
        <v>15283</v>
      </c>
      <c r="F572" s="2">
        <v>52585</v>
      </c>
    </row>
    <row r="573" spans="1:6" x14ac:dyDescent="0.25">
      <c r="A573">
        <v>2019</v>
      </c>
      <c r="B573" t="s">
        <v>51</v>
      </c>
      <c r="C573" t="s">
        <v>44</v>
      </c>
      <c r="D573" s="1">
        <v>21468</v>
      </c>
      <c r="E573" s="1">
        <v>202134</v>
      </c>
      <c r="F573" s="2">
        <v>60504</v>
      </c>
    </row>
    <row r="574" spans="1:6" x14ac:dyDescent="0.25">
      <c r="A574">
        <v>2019</v>
      </c>
      <c r="B574" t="s">
        <v>51</v>
      </c>
      <c r="C574" t="s">
        <v>45</v>
      </c>
      <c r="D574" s="1">
        <v>26472</v>
      </c>
      <c r="E574" s="1">
        <v>205717</v>
      </c>
      <c r="F574" s="2">
        <v>67833</v>
      </c>
    </row>
    <row r="575" spans="1:6" x14ac:dyDescent="0.25">
      <c r="A575">
        <v>2019</v>
      </c>
      <c r="B575" t="s">
        <v>51</v>
      </c>
      <c r="C575" t="s">
        <v>46</v>
      </c>
      <c r="D575" s="1">
        <v>4338</v>
      </c>
      <c r="E575" s="1">
        <v>35459</v>
      </c>
      <c r="F575" s="2">
        <v>64460</v>
      </c>
    </row>
    <row r="576" spans="1:6" x14ac:dyDescent="0.25">
      <c r="A576">
        <v>2019</v>
      </c>
      <c r="B576" t="s">
        <v>51</v>
      </c>
      <c r="C576" t="s">
        <v>47</v>
      </c>
      <c r="D576" s="1">
        <v>14823</v>
      </c>
      <c r="E576" s="1">
        <v>124384</v>
      </c>
      <c r="F576" s="2">
        <v>63874</v>
      </c>
    </row>
    <row r="577" spans="1:6" x14ac:dyDescent="0.25">
      <c r="A577">
        <v>2019</v>
      </c>
      <c r="B577" t="s">
        <v>51</v>
      </c>
      <c r="C577" t="s">
        <v>48</v>
      </c>
      <c r="D577" s="1">
        <v>3427</v>
      </c>
      <c r="E577" s="1">
        <v>22875</v>
      </c>
      <c r="F577" s="2">
        <v>57417</v>
      </c>
    </row>
    <row r="578" spans="1:6" x14ac:dyDescent="0.25">
      <c r="A578">
        <v>2019</v>
      </c>
      <c r="B578" t="s">
        <v>52</v>
      </c>
      <c r="C578" t="s">
        <v>1</v>
      </c>
      <c r="D578" s="1">
        <v>5677</v>
      </c>
      <c r="E578" s="1">
        <v>268948</v>
      </c>
      <c r="F578" s="2">
        <v>58532</v>
      </c>
    </row>
    <row r="579" spans="1:6" x14ac:dyDescent="0.25">
      <c r="A579">
        <v>2019</v>
      </c>
      <c r="B579" t="s">
        <v>52</v>
      </c>
      <c r="C579" t="s">
        <v>2</v>
      </c>
      <c r="D579" s="1">
        <v>5157</v>
      </c>
      <c r="E579" s="1">
        <v>177610</v>
      </c>
      <c r="F579" s="2">
        <v>78966</v>
      </c>
    </row>
    <row r="580" spans="1:6" x14ac:dyDescent="0.25">
      <c r="A580">
        <v>2019</v>
      </c>
      <c r="B580" t="s">
        <v>52</v>
      </c>
      <c r="C580" t="s">
        <v>3</v>
      </c>
      <c r="D580" s="1">
        <v>2930</v>
      </c>
      <c r="E580" s="1">
        <v>162214</v>
      </c>
      <c r="F580" s="2">
        <v>49202</v>
      </c>
    </row>
    <row r="581" spans="1:6" x14ac:dyDescent="0.25">
      <c r="A581">
        <v>2019</v>
      </c>
      <c r="B581" t="s">
        <v>52</v>
      </c>
      <c r="C581" t="s">
        <v>4</v>
      </c>
      <c r="D581" s="1">
        <v>44539</v>
      </c>
      <c r="E581" s="1">
        <v>1322455</v>
      </c>
      <c r="F581" s="2">
        <v>98222</v>
      </c>
    </row>
    <row r="582" spans="1:6" x14ac:dyDescent="0.25">
      <c r="A582">
        <v>2019</v>
      </c>
      <c r="B582" t="s">
        <v>52</v>
      </c>
      <c r="C582" t="s">
        <v>5</v>
      </c>
      <c r="D582" s="1">
        <v>5849</v>
      </c>
      <c r="E582" s="1">
        <v>150109</v>
      </c>
      <c r="F582" s="2">
        <v>73935</v>
      </c>
    </row>
    <row r="583" spans="1:6" x14ac:dyDescent="0.25">
      <c r="A583">
        <v>2019</v>
      </c>
      <c r="B583" t="s">
        <v>52</v>
      </c>
      <c r="C583" t="s">
        <v>6</v>
      </c>
      <c r="D583" s="1">
        <v>4405</v>
      </c>
      <c r="E583" s="1">
        <v>161899</v>
      </c>
      <c r="F583" s="2">
        <v>85024</v>
      </c>
    </row>
    <row r="584" spans="1:6" x14ac:dyDescent="0.25">
      <c r="A584">
        <v>2019</v>
      </c>
      <c r="B584" t="s">
        <v>52</v>
      </c>
      <c r="C584" t="s">
        <v>7</v>
      </c>
      <c r="D584">
        <v>663</v>
      </c>
      <c r="E584" s="1">
        <v>27298</v>
      </c>
      <c r="F584" s="2">
        <v>66194</v>
      </c>
    </row>
    <row r="585" spans="1:6" x14ac:dyDescent="0.25">
      <c r="A585">
        <v>2019</v>
      </c>
      <c r="B585" t="s">
        <v>52</v>
      </c>
      <c r="C585" t="s">
        <v>8</v>
      </c>
      <c r="D585" s="1">
        <v>20799</v>
      </c>
      <c r="E585" s="1">
        <v>383956</v>
      </c>
      <c r="F585" s="2">
        <v>63877</v>
      </c>
    </row>
    <row r="586" spans="1:6" x14ac:dyDescent="0.25">
      <c r="A586">
        <v>2019</v>
      </c>
      <c r="B586" t="s">
        <v>52</v>
      </c>
      <c r="C586" t="s">
        <v>9</v>
      </c>
      <c r="D586" s="1">
        <v>10066</v>
      </c>
      <c r="E586" s="1">
        <v>404085</v>
      </c>
      <c r="F586" s="2">
        <v>58246</v>
      </c>
    </row>
    <row r="587" spans="1:6" x14ac:dyDescent="0.25">
      <c r="A587">
        <v>2019</v>
      </c>
      <c r="B587" t="s">
        <v>52</v>
      </c>
      <c r="C587" t="s">
        <v>10</v>
      </c>
      <c r="D587" s="1">
        <v>2680</v>
      </c>
      <c r="E587" s="1">
        <v>68404</v>
      </c>
      <c r="F587" s="2">
        <v>62480</v>
      </c>
    </row>
    <row r="588" spans="1:6" x14ac:dyDescent="0.25">
      <c r="A588">
        <v>2019</v>
      </c>
      <c r="B588" t="s">
        <v>52</v>
      </c>
      <c r="C588" t="s">
        <v>11</v>
      </c>
      <c r="D588" s="1">
        <v>18066</v>
      </c>
      <c r="E588" s="1">
        <v>585894</v>
      </c>
      <c r="F588" s="2">
        <v>72819</v>
      </c>
    </row>
    <row r="589" spans="1:6" x14ac:dyDescent="0.25">
      <c r="A589">
        <v>2019</v>
      </c>
      <c r="B589" t="s">
        <v>52</v>
      </c>
      <c r="C589" t="s">
        <v>12</v>
      </c>
      <c r="D589" s="1">
        <v>9083</v>
      </c>
      <c r="E589" s="1">
        <v>541099</v>
      </c>
      <c r="F589" s="2">
        <v>63320</v>
      </c>
    </row>
    <row r="590" spans="1:6" x14ac:dyDescent="0.25">
      <c r="A590">
        <v>2019</v>
      </c>
      <c r="B590" t="s">
        <v>52</v>
      </c>
      <c r="C590" t="s">
        <v>13</v>
      </c>
      <c r="D590" s="1">
        <v>4132</v>
      </c>
      <c r="E590" s="1">
        <v>226152</v>
      </c>
      <c r="F590" s="2">
        <v>60185</v>
      </c>
    </row>
    <row r="591" spans="1:6" x14ac:dyDescent="0.25">
      <c r="A591">
        <v>2019</v>
      </c>
      <c r="B591" t="s">
        <v>52</v>
      </c>
      <c r="C591" t="s">
        <v>14</v>
      </c>
      <c r="D591" s="1">
        <v>3105</v>
      </c>
      <c r="E591" s="1">
        <v>167196</v>
      </c>
      <c r="F591" s="2">
        <v>59652</v>
      </c>
    </row>
    <row r="592" spans="1:6" x14ac:dyDescent="0.25">
      <c r="A592">
        <v>2019</v>
      </c>
      <c r="B592" t="s">
        <v>52</v>
      </c>
      <c r="C592" t="s">
        <v>15</v>
      </c>
      <c r="D592" s="1">
        <v>4583</v>
      </c>
      <c r="E592" s="1">
        <v>252626</v>
      </c>
      <c r="F592" s="2">
        <v>61167</v>
      </c>
    </row>
    <row r="593" spans="1:6" x14ac:dyDescent="0.25">
      <c r="A593">
        <v>2019</v>
      </c>
      <c r="B593" t="s">
        <v>52</v>
      </c>
      <c r="C593" t="s">
        <v>16</v>
      </c>
      <c r="D593" s="1">
        <v>4453</v>
      </c>
      <c r="E593" s="1">
        <v>137729</v>
      </c>
      <c r="F593" s="2">
        <v>77600</v>
      </c>
    </row>
    <row r="594" spans="1:6" x14ac:dyDescent="0.25">
      <c r="A594">
        <v>2019</v>
      </c>
      <c r="B594" t="s">
        <v>52</v>
      </c>
      <c r="C594" t="s">
        <v>17</v>
      </c>
      <c r="D594" s="1">
        <v>1870</v>
      </c>
      <c r="E594" s="1">
        <v>53047</v>
      </c>
      <c r="F594" s="2">
        <v>57227</v>
      </c>
    </row>
    <row r="595" spans="1:6" x14ac:dyDescent="0.25">
      <c r="A595">
        <v>2019</v>
      </c>
      <c r="B595" t="s">
        <v>52</v>
      </c>
      <c r="C595" t="s">
        <v>18</v>
      </c>
      <c r="D595" s="1">
        <v>4145</v>
      </c>
      <c r="E595" s="1">
        <v>112273</v>
      </c>
      <c r="F595" s="2">
        <v>79016</v>
      </c>
    </row>
    <row r="596" spans="1:6" x14ac:dyDescent="0.25">
      <c r="A596">
        <v>2019</v>
      </c>
      <c r="B596" t="s">
        <v>52</v>
      </c>
      <c r="C596" t="s">
        <v>19</v>
      </c>
      <c r="D596" s="1">
        <v>6682</v>
      </c>
      <c r="E596" s="1">
        <v>244258</v>
      </c>
      <c r="F596" s="2">
        <v>89698</v>
      </c>
    </row>
    <row r="597" spans="1:6" x14ac:dyDescent="0.25">
      <c r="A597">
        <v>2019</v>
      </c>
      <c r="B597" t="s">
        <v>52</v>
      </c>
      <c r="C597" t="s">
        <v>20</v>
      </c>
      <c r="D597" s="1">
        <v>16948</v>
      </c>
      <c r="E597" s="1">
        <v>625676</v>
      </c>
      <c r="F597" s="2">
        <v>68465</v>
      </c>
    </row>
    <row r="598" spans="1:6" x14ac:dyDescent="0.25">
      <c r="A598">
        <v>2019</v>
      </c>
      <c r="B598" t="s">
        <v>52</v>
      </c>
      <c r="C598" t="s">
        <v>21</v>
      </c>
      <c r="D598" s="1">
        <v>8265</v>
      </c>
      <c r="E598" s="1">
        <v>324018</v>
      </c>
      <c r="F598" s="2">
        <v>68082</v>
      </c>
    </row>
    <row r="599" spans="1:6" x14ac:dyDescent="0.25">
      <c r="A599">
        <v>2019</v>
      </c>
      <c r="B599" t="s">
        <v>52</v>
      </c>
      <c r="C599" t="s">
        <v>22</v>
      </c>
      <c r="D599" s="1">
        <v>2396</v>
      </c>
      <c r="E599" s="1">
        <v>146775</v>
      </c>
      <c r="F599" s="2">
        <v>50065</v>
      </c>
    </row>
    <row r="600" spans="1:6" x14ac:dyDescent="0.25">
      <c r="A600">
        <v>2019</v>
      </c>
      <c r="B600" t="s">
        <v>52</v>
      </c>
      <c r="C600" t="s">
        <v>23</v>
      </c>
      <c r="D600" s="1">
        <v>6681</v>
      </c>
      <c r="E600" s="1">
        <v>277104</v>
      </c>
      <c r="F600" s="2">
        <v>59758</v>
      </c>
    </row>
    <row r="601" spans="1:6" x14ac:dyDescent="0.25">
      <c r="A601">
        <v>2019</v>
      </c>
      <c r="B601" t="s">
        <v>52</v>
      </c>
      <c r="C601" t="s">
        <v>24</v>
      </c>
      <c r="D601" s="1">
        <v>1625</v>
      </c>
      <c r="E601" s="1">
        <v>20972</v>
      </c>
      <c r="F601" s="2">
        <v>51666</v>
      </c>
    </row>
    <row r="602" spans="1:6" x14ac:dyDescent="0.25">
      <c r="A602">
        <v>2019</v>
      </c>
      <c r="B602" t="s">
        <v>52</v>
      </c>
      <c r="C602" t="s">
        <v>25</v>
      </c>
      <c r="D602" s="1">
        <v>1974</v>
      </c>
      <c r="E602" s="1">
        <v>99914</v>
      </c>
      <c r="F602" s="2">
        <v>52716</v>
      </c>
    </row>
    <row r="603" spans="1:6" x14ac:dyDescent="0.25">
      <c r="A603">
        <v>2019</v>
      </c>
      <c r="B603" t="s">
        <v>52</v>
      </c>
      <c r="C603" t="s">
        <v>26</v>
      </c>
      <c r="D603" s="1">
        <v>2069</v>
      </c>
      <c r="E603" s="1">
        <v>59279</v>
      </c>
      <c r="F603" s="2">
        <v>59498</v>
      </c>
    </row>
    <row r="604" spans="1:6" x14ac:dyDescent="0.25">
      <c r="A604">
        <v>2019</v>
      </c>
      <c r="B604" t="s">
        <v>52</v>
      </c>
      <c r="C604" t="s">
        <v>27</v>
      </c>
      <c r="D604" s="1">
        <v>2012</v>
      </c>
      <c r="E604" s="1">
        <v>71459</v>
      </c>
      <c r="F604" s="2">
        <v>73007</v>
      </c>
    </row>
    <row r="605" spans="1:6" x14ac:dyDescent="0.25">
      <c r="A605">
        <v>2019</v>
      </c>
      <c r="B605" t="s">
        <v>52</v>
      </c>
      <c r="C605" t="s">
        <v>28</v>
      </c>
      <c r="D605" s="1">
        <v>8994</v>
      </c>
      <c r="E605" s="1">
        <v>249464</v>
      </c>
      <c r="F605" s="2">
        <v>81649</v>
      </c>
    </row>
    <row r="606" spans="1:6" x14ac:dyDescent="0.25">
      <c r="A606">
        <v>2019</v>
      </c>
      <c r="B606" t="s">
        <v>52</v>
      </c>
      <c r="C606" t="s">
        <v>29</v>
      </c>
      <c r="D606" s="1">
        <v>1810</v>
      </c>
      <c r="E606" s="1">
        <v>28514</v>
      </c>
      <c r="F606" s="2">
        <v>55737</v>
      </c>
    </row>
    <row r="607" spans="1:6" x14ac:dyDescent="0.25">
      <c r="A607">
        <v>2019</v>
      </c>
      <c r="B607" t="s">
        <v>52</v>
      </c>
      <c r="C607" t="s">
        <v>30</v>
      </c>
      <c r="D607" s="1">
        <v>16457</v>
      </c>
      <c r="E607" s="1">
        <v>437040</v>
      </c>
      <c r="F607" s="2">
        <v>69154</v>
      </c>
    </row>
    <row r="608" spans="1:6" x14ac:dyDescent="0.25">
      <c r="A608">
        <v>2019</v>
      </c>
      <c r="B608" t="s">
        <v>52</v>
      </c>
      <c r="C608" t="s">
        <v>31</v>
      </c>
      <c r="D608" s="1">
        <v>10247</v>
      </c>
      <c r="E608" s="1">
        <v>477086</v>
      </c>
      <c r="F608" s="2">
        <v>61095</v>
      </c>
    </row>
    <row r="609" spans="1:6" x14ac:dyDescent="0.25">
      <c r="A609">
        <v>2019</v>
      </c>
      <c r="B609" t="s">
        <v>52</v>
      </c>
      <c r="C609" t="s">
        <v>32</v>
      </c>
      <c r="D609">
        <v>808</v>
      </c>
      <c r="E609" s="1">
        <v>26471</v>
      </c>
      <c r="F609" s="2">
        <v>55179</v>
      </c>
    </row>
    <row r="610" spans="1:6" x14ac:dyDescent="0.25">
      <c r="A610">
        <v>2019</v>
      </c>
      <c r="B610" t="s">
        <v>52</v>
      </c>
      <c r="C610" t="s">
        <v>33</v>
      </c>
      <c r="D610" s="1">
        <v>15486</v>
      </c>
      <c r="E610" s="1">
        <v>700786</v>
      </c>
      <c r="F610" s="2">
        <v>62878</v>
      </c>
    </row>
    <row r="611" spans="1:6" x14ac:dyDescent="0.25">
      <c r="A611">
        <v>2019</v>
      </c>
      <c r="B611" t="s">
        <v>52</v>
      </c>
      <c r="C611" t="s">
        <v>34</v>
      </c>
      <c r="D611" s="1">
        <v>4213</v>
      </c>
      <c r="E611" s="1">
        <v>140812</v>
      </c>
      <c r="F611" s="2">
        <v>59951</v>
      </c>
    </row>
    <row r="612" spans="1:6" x14ac:dyDescent="0.25">
      <c r="A612">
        <v>2019</v>
      </c>
      <c r="B612" t="s">
        <v>52</v>
      </c>
      <c r="C612" t="s">
        <v>35</v>
      </c>
      <c r="D612" s="1">
        <v>6396</v>
      </c>
      <c r="E612" s="1">
        <v>197626</v>
      </c>
      <c r="F612" s="2">
        <v>71436</v>
      </c>
    </row>
    <row r="613" spans="1:6" x14ac:dyDescent="0.25">
      <c r="A613">
        <v>2019</v>
      </c>
      <c r="B613" t="s">
        <v>52</v>
      </c>
      <c r="C613" t="s">
        <v>36</v>
      </c>
      <c r="D613" s="1">
        <v>14432</v>
      </c>
      <c r="E613" s="1">
        <v>574751</v>
      </c>
      <c r="F613" s="2">
        <v>64231</v>
      </c>
    </row>
    <row r="614" spans="1:6" x14ac:dyDescent="0.25">
      <c r="A614">
        <v>2019</v>
      </c>
      <c r="B614" t="s">
        <v>52</v>
      </c>
      <c r="C614" t="s">
        <v>37</v>
      </c>
      <c r="D614" s="1">
        <v>1636</v>
      </c>
      <c r="E614" s="1">
        <v>39736</v>
      </c>
      <c r="F614" s="2">
        <v>60286</v>
      </c>
    </row>
    <row r="615" spans="1:6" x14ac:dyDescent="0.25">
      <c r="A615">
        <v>2019</v>
      </c>
      <c r="B615" t="s">
        <v>52</v>
      </c>
      <c r="C615" t="s">
        <v>38</v>
      </c>
      <c r="D615" s="1">
        <v>6414</v>
      </c>
      <c r="E615" s="1">
        <v>258252</v>
      </c>
      <c r="F615" s="2">
        <v>60850</v>
      </c>
    </row>
    <row r="616" spans="1:6" x14ac:dyDescent="0.25">
      <c r="A616">
        <v>2019</v>
      </c>
      <c r="B616" t="s">
        <v>52</v>
      </c>
      <c r="C616" t="s">
        <v>39</v>
      </c>
      <c r="D616" s="1">
        <v>1067</v>
      </c>
      <c r="E616" s="1">
        <v>44972</v>
      </c>
      <c r="F616" s="2">
        <v>50219</v>
      </c>
    </row>
    <row r="617" spans="1:6" x14ac:dyDescent="0.25">
      <c r="A617">
        <v>2019</v>
      </c>
      <c r="B617" t="s">
        <v>52</v>
      </c>
      <c r="C617" t="s">
        <v>40</v>
      </c>
      <c r="D617" s="1">
        <v>7272</v>
      </c>
      <c r="E617" s="1">
        <v>354961</v>
      </c>
      <c r="F617" s="2">
        <v>60305</v>
      </c>
    </row>
    <row r="618" spans="1:6" x14ac:dyDescent="0.25">
      <c r="A618">
        <v>2019</v>
      </c>
      <c r="B618" t="s">
        <v>52</v>
      </c>
      <c r="C618" t="s">
        <v>41</v>
      </c>
      <c r="D618" s="1">
        <v>25577</v>
      </c>
      <c r="E618" s="1">
        <v>905953</v>
      </c>
      <c r="F618" s="2">
        <v>79766</v>
      </c>
    </row>
    <row r="619" spans="1:6" x14ac:dyDescent="0.25">
      <c r="A619">
        <v>2019</v>
      </c>
      <c r="B619" t="s">
        <v>52</v>
      </c>
      <c r="C619" t="s">
        <v>42</v>
      </c>
      <c r="D619" s="1">
        <v>4547</v>
      </c>
      <c r="E619" s="1">
        <v>136085</v>
      </c>
      <c r="F619" s="2">
        <v>59426</v>
      </c>
    </row>
    <row r="620" spans="1:6" x14ac:dyDescent="0.25">
      <c r="A620">
        <v>2019</v>
      </c>
      <c r="B620" t="s">
        <v>52</v>
      </c>
      <c r="C620" t="s">
        <v>43</v>
      </c>
      <c r="D620" s="1">
        <v>1108</v>
      </c>
      <c r="E620" s="1">
        <v>30091</v>
      </c>
      <c r="F620" s="2">
        <v>60807</v>
      </c>
    </row>
    <row r="621" spans="1:6" x14ac:dyDescent="0.25">
      <c r="A621">
        <v>2019</v>
      </c>
      <c r="B621" t="s">
        <v>52</v>
      </c>
      <c r="C621" t="s">
        <v>44</v>
      </c>
      <c r="D621" s="1">
        <v>6864</v>
      </c>
      <c r="E621" s="1">
        <v>242160</v>
      </c>
      <c r="F621" s="2">
        <v>61341</v>
      </c>
    </row>
    <row r="622" spans="1:6" x14ac:dyDescent="0.25">
      <c r="A622">
        <v>2019</v>
      </c>
      <c r="B622" t="s">
        <v>52</v>
      </c>
      <c r="C622" t="s">
        <v>45</v>
      </c>
      <c r="D622" s="1">
        <v>7824</v>
      </c>
      <c r="E622" s="1">
        <v>290326</v>
      </c>
      <c r="F622" s="2">
        <v>81228</v>
      </c>
    </row>
    <row r="623" spans="1:6" x14ac:dyDescent="0.25">
      <c r="A623">
        <v>2019</v>
      </c>
      <c r="B623" t="s">
        <v>52</v>
      </c>
      <c r="C623" t="s">
        <v>46</v>
      </c>
      <c r="D623" s="1">
        <v>1251</v>
      </c>
      <c r="E623" s="1">
        <v>46979</v>
      </c>
      <c r="F623" s="2">
        <v>61074</v>
      </c>
    </row>
    <row r="624" spans="1:6" x14ac:dyDescent="0.25">
      <c r="A624">
        <v>2019</v>
      </c>
      <c r="B624" t="s">
        <v>52</v>
      </c>
      <c r="C624" t="s">
        <v>47</v>
      </c>
      <c r="D624" s="1">
        <v>9333</v>
      </c>
      <c r="E624" s="1">
        <v>483196</v>
      </c>
      <c r="F624" s="2">
        <v>59083</v>
      </c>
    </row>
    <row r="625" spans="1:6" x14ac:dyDescent="0.25">
      <c r="A625">
        <v>2019</v>
      </c>
      <c r="B625" t="s">
        <v>52</v>
      </c>
      <c r="C625" t="s">
        <v>48</v>
      </c>
      <c r="D625">
        <v>615</v>
      </c>
      <c r="E625" s="1">
        <v>10043</v>
      </c>
      <c r="F625" s="2">
        <v>68738</v>
      </c>
    </row>
    <row r="626" spans="1:6" x14ac:dyDescent="0.25">
      <c r="A626">
        <v>2019</v>
      </c>
      <c r="B626" t="s">
        <v>54</v>
      </c>
      <c r="C626" t="s">
        <v>1</v>
      </c>
      <c r="D626" s="1">
        <v>32423</v>
      </c>
      <c r="E626" s="1">
        <v>380193</v>
      </c>
      <c r="F626" s="2">
        <v>43426</v>
      </c>
    </row>
    <row r="627" spans="1:6" x14ac:dyDescent="0.25">
      <c r="A627">
        <v>2019</v>
      </c>
      <c r="B627" t="s">
        <v>54</v>
      </c>
      <c r="C627" t="s">
        <v>2</v>
      </c>
      <c r="D627" s="1">
        <v>33190</v>
      </c>
      <c r="E627" s="1">
        <v>541793</v>
      </c>
      <c r="F627" s="2">
        <v>48023</v>
      </c>
    </row>
    <row r="628" spans="1:6" x14ac:dyDescent="0.25">
      <c r="A628">
        <v>2019</v>
      </c>
      <c r="B628" t="s">
        <v>54</v>
      </c>
      <c r="C628" t="s">
        <v>3</v>
      </c>
      <c r="D628" s="1">
        <v>21821</v>
      </c>
      <c r="E628" s="1">
        <v>248631</v>
      </c>
      <c r="F628" s="2">
        <v>42897</v>
      </c>
    </row>
    <row r="629" spans="1:6" x14ac:dyDescent="0.25">
      <c r="A629">
        <v>2019</v>
      </c>
      <c r="B629" t="s">
        <v>54</v>
      </c>
      <c r="C629" t="s">
        <v>4</v>
      </c>
      <c r="D629" s="1">
        <v>198955</v>
      </c>
      <c r="E629" s="1">
        <v>3042089</v>
      </c>
      <c r="F629" s="2">
        <v>54908</v>
      </c>
    </row>
    <row r="630" spans="1:6" x14ac:dyDescent="0.25">
      <c r="A630">
        <v>2019</v>
      </c>
      <c r="B630" t="s">
        <v>54</v>
      </c>
      <c r="C630" t="s">
        <v>5</v>
      </c>
      <c r="D630" s="1">
        <v>36041</v>
      </c>
      <c r="E630" s="1">
        <v>474011</v>
      </c>
      <c r="F630" s="2">
        <v>52675</v>
      </c>
    </row>
    <row r="631" spans="1:6" x14ac:dyDescent="0.25">
      <c r="A631">
        <v>2019</v>
      </c>
      <c r="B631" t="s">
        <v>54</v>
      </c>
      <c r="C631" t="s">
        <v>6</v>
      </c>
      <c r="D631" s="1">
        <v>24868</v>
      </c>
      <c r="E631" s="1">
        <v>291966</v>
      </c>
      <c r="F631" s="2">
        <v>52540</v>
      </c>
    </row>
    <row r="632" spans="1:6" x14ac:dyDescent="0.25">
      <c r="A632">
        <v>2019</v>
      </c>
      <c r="B632" t="s">
        <v>54</v>
      </c>
      <c r="C632" t="s">
        <v>7</v>
      </c>
      <c r="D632" s="1">
        <v>7005</v>
      </c>
      <c r="E632" s="1">
        <v>79487</v>
      </c>
      <c r="F632" s="2">
        <v>42440</v>
      </c>
    </row>
    <row r="633" spans="1:6" x14ac:dyDescent="0.25">
      <c r="A633">
        <v>2019</v>
      </c>
      <c r="B633" t="s">
        <v>54</v>
      </c>
      <c r="C633" t="s">
        <v>8</v>
      </c>
      <c r="D633" s="1">
        <v>140278</v>
      </c>
      <c r="E633" s="1">
        <v>1799930</v>
      </c>
      <c r="F633" s="2">
        <v>46232</v>
      </c>
    </row>
    <row r="634" spans="1:6" x14ac:dyDescent="0.25">
      <c r="A634">
        <v>2019</v>
      </c>
      <c r="B634" t="s">
        <v>54</v>
      </c>
      <c r="C634" t="s">
        <v>9</v>
      </c>
      <c r="D634" s="1">
        <v>61774</v>
      </c>
      <c r="E634" s="1">
        <v>938063</v>
      </c>
      <c r="F634" s="2">
        <v>49817</v>
      </c>
    </row>
    <row r="635" spans="1:6" x14ac:dyDescent="0.25">
      <c r="A635">
        <v>2019</v>
      </c>
      <c r="B635" t="s">
        <v>54</v>
      </c>
      <c r="C635" t="s">
        <v>10</v>
      </c>
      <c r="D635" s="1">
        <v>11892</v>
      </c>
      <c r="E635" s="1">
        <v>142186</v>
      </c>
      <c r="F635" s="2">
        <v>41533</v>
      </c>
    </row>
    <row r="636" spans="1:6" x14ac:dyDescent="0.25">
      <c r="A636">
        <v>2019</v>
      </c>
      <c r="B636" t="s">
        <v>54</v>
      </c>
      <c r="C636" t="s">
        <v>11</v>
      </c>
      <c r="D636" s="1">
        <v>78822</v>
      </c>
      <c r="E636" s="1">
        <v>1187941</v>
      </c>
      <c r="F636" s="2">
        <v>53573</v>
      </c>
    </row>
    <row r="637" spans="1:6" x14ac:dyDescent="0.25">
      <c r="A637">
        <v>2019</v>
      </c>
      <c r="B637" t="s">
        <v>54</v>
      </c>
      <c r="C637" t="s">
        <v>12</v>
      </c>
      <c r="D637" s="1">
        <v>40283</v>
      </c>
      <c r="E637" s="1">
        <v>594348</v>
      </c>
      <c r="F637" s="2">
        <v>43345</v>
      </c>
    </row>
    <row r="638" spans="1:6" x14ac:dyDescent="0.25">
      <c r="A638">
        <v>2019</v>
      </c>
      <c r="B638" t="s">
        <v>54</v>
      </c>
      <c r="C638" t="s">
        <v>13</v>
      </c>
      <c r="D638" s="1">
        <v>23557</v>
      </c>
      <c r="E638" s="1">
        <v>307822</v>
      </c>
      <c r="F638" s="2">
        <v>41407</v>
      </c>
    </row>
    <row r="639" spans="1:6" x14ac:dyDescent="0.25">
      <c r="A639">
        <v>2019</v>
      </c>
      <c r="B639" t="s">
        <v>54</v>
      </c>
      <c r="C639" t="s">
        <v>14</v>
      </c>
      <c r="D639" s="1">
        <v>19844</v>
      </c>
      <c r="E639" s="1">
        <v>262383</v>
      </c>
      <c r="F639" s="2">
        <v>43539</v>
      </c>
    </row>
    <row r="640" spans="1:6" x14ac:dyDescent="0.25">
      <c r="A640">
        <v>2019</v>
      </c>
      <c r="B640" t="s">
        <v>54</v>
      </c>
      <c r="C640" t="s">
        <v>15</v>
      </c>
      <c r="D640" s="1">
        <v>27892</v>
      </c>
      <c r="E640" s="1">
        <v>401804</v>
      </c>
      <c r="F640" s="2">
        <v>44163</v>
      </c>
    </row>
    <row r="641" spans="1:6" x14ac:dyDescent="0.25">
      <c r="A641">
        <v>2019</v>
      </c>
      <c r="B641" t="s">
        <v>54</v>
      </c>
      <c r="C641" t="s">
        <v>16</v>
      </c>
      <c r="D641" s="1">
        <v>30876</v>
      </c>
      <c r="E641" s="1">
        <v>376026</v>
      </c>
      <c r="F641" s="2">
        <v>43579</v>
      </c>
    </row>
    <row r="642" spans="1:6" x14ac:dyDescent="0.25">
      <c r="A642">
        <v>2019</v>
      </c>
      <c r="B642" t="s">
        <v>54</v>
      </c>
      <c r="C642" t="s">
        <v>17</v>
      </c>
      <c r="D642" s="1">
        <v>10676</v>
      </c>
      <c r="E642" s="1">
        <v>117746</v>
      </c>
      <c r="F642" s="2">
        <v>39115</v>
      </c>
    </row>
    <row r="643" spans="1:6" x14ac:dyDescent="0.25">
      <c r="A643">
        <v>2019</v>
      </c>
      <c r="B643" t="s">
        <v>54</v>
      </c>
      <c r="C643" t="s">
        <v>18</v>
      </c>
      <c r="D643" s="1">
        <v>32640</v>
      </c>
      <c r="E643" s="1">
        <v>463647</v>
      </c>
      <c r="F643" s="2">
        <v>47503</v>
      </c>
    </row>
    <row r="644" spans="1:6" x14ac:dyDescent="0.25">
      <c r="A644">
        <v>2019</v>
      </c>
      <c r="B644" t="s">
        <v>54</v>
      </c>
      <c r="C644" t="s">
        <v>19</v>
      </c>
      <c r="D644" s="1">
        <v>41620</v>
      </c>
      <c r="E644" s="1">
        <v>577282</v>
      </c>
      <c r="F644" s="2">
        <v>55423</v>
      </c>
    </row>
    <row r="645" spans="1:6" x14ac:dyDescent="0.25">
      <c r="A645">
        <v>2019</v>
      </c>
      <c r="B645" t="s">
        <v>54</v>
      </c>
      <c r="C645" t="s">
        <v>20</v>
      </c>
      <c r="D645" s="1">
        <v>55150</v>
      </c>
      <c r="E645" s="1">
        <v>791177</v>
      </c>
      <c r="F645" s="2">
        <v>48357</v>
      </c>
    </row>
    <row r="646" spans="1:6" x14ac:dyDescent="0.25">
      <c r="A646">
        <v>2019</v>
      </c>
      <c r="B646" t="s">
        <v>54</v>
      </c>
      <c r="C646" t="s">
        <v>21</v>
      </c>
      <c r="D646" s="1">
        <v>37323</v>
      </c>
      <c r="E646" s="1">
        <v>525857</v>
      </c>
      <c r="F646" s="2">
        <v>50523</v>
      </c>
    </row>
    <row r="647" spans="1:6" x14ac:dyDescent="0.25">
      <c r="A647">
        <v>2019</v>
      </c>
      <c r="B647" t="s">
        <v>54</v>
      </c>
      <c r="C647" t="s">
        <v>22</v>
      </c>
      <c r="D647" s="1">
        <v>19568</v>
      </c>
      <c r="E647" s="1">
        <v>229039</v>
      </c>
      <c r="F647" s="2">
        <v>37621</v>
      </c>
    </row>
    <row r="648" spans="1:6" x14ac:dyDescent="0.25">
      <c r="A648">
        <v>2019</v>
      </c>
      <c r="B648" t="s">
        <v>54</v>
      </c>
      <c r="C648" t="s">
        <v>23</v>
      </c>
      <c r="D648" s="1">
        <v>39400</v>
      </c>
      <c r="E648" s="1">
        <v>536753</v>
      </c>
      <c r="F648" s="2">
        <v>43646</v>
      </c>
    </row>
    <row r="649" spans="1:6" x14ac:dyDescent="0.25">
      <c r="A649">
        <v>2019</v>
      </c>
      <c r="B649" t="s">
        <v>54</v>
      </c>
      <c r="C649" t="s">
        <v>24</v>
      </c>
      <c r="D649" s="1">
        <v>9112</v>
      </c>
      <c r="E649" s="1">
        <v>90946</v>
      </c>
      <c r="F649" s="2">
        <v>40937</v>
      </c>
    </row>
    <row r="650" spans="1:6" x14ac:dyDescent="0.25">
      <c r="A650">
        <v>2019</v>
      </c>
      <c r="B650" t="s">
        <v>54</v>
      </c>
      <c r="C650" t="s">
        <v>25</v>
      </c>
      <c r="D650" s="1">
        <v>14969</v>
      </c>
      <c r="E650" s="1">
        <v>188094</v>
      </c>
      <c r="F650" s="2">
        <v>41557</v>
      </c>
    </row>
    <row r="651" spans="1:6" x14ac:dyDescent="0.25">
      <c r="A651">
        <v>2019</v>
      </c>
      <c r="B651" t="s">
        <v>54</v>
      </c>
      <c r="C651" t="s">
        <v>26</v>
      </c>
      <c r="D651" s="1">
        <v>15866</v>
      </c>
      <c r="E651" s="1">
        <v>261018</v>
      </c>
      <c r="F651" s="2">
        <v>45452</v>
      </c>
    </row>
    <row r="652" spans="1:6" x14ac:dyDescent="0.25">
      <c r="A652">
        <v>2019</v>
      </c>
      <c r="B652" t="s">
        <v>54</v>
      </c>
      <c r="C652" t="s">
        <v>27</v>
      </c>
      <c r="D652" s="1">
        <v>12448</v>
      </c>
      <c r="E652" s="1">
        <v>139278</v>
      </c>
      <c r="F652" s="2">
        <v>49409</v>
      </c>
    </row>
    <row r="653" spans="1:6" x14ac:dyDescent="0.25">
      <c r="A653">
        <v>2019</v>
      </c>
      <c r="B653" t="s">
        <v>54</v>
      </c>
      <c r="C653" t="s">
        <v>28</v>
      </c>
      <c r="D653" s="1">
        <v>54227</v>
      </c>
      <c r="E653" s="1">
        <v>876452</v>
      </c>
      <c r="F653" s="2">
        <v>55204</v>
      </c>
    </row>
    <row r="654" spans="1:6" x14ac:dyDescent="0.25">
      <c r="A654">
        <v>2019</v>
      </c>
      <c r="B654" t="s">
        <v>54</v>
      </c>
      <c r="C654" t="s">
        <v>29</v>
      </c>
      <c r="D654" s="1">
        <v>10974</v>
      </c>
      <c r="E654" s="1">
        <v>135131</v>
      </c>
      <c r="F654" s="2">
        <v>39275</v>
      </c>
    </row>
    <row r="655" spans="1:6" x14ac:dyDescent="0.25">
      <c r="A655">
        <v>2019</v>
      </c>
      <c r="B655" t="s">
        <v>54</v>
      </c>
      <c r="C655" t="s">
        <v>30</v>
      </c>
      <c r="D655" s="1">
        <v>120950</v>
      </c>
      <c r="E655" s="1">
        <v>1543991</v>
      </c>
      <c r="F655" s="2">
        <v>53710</v>
      </c>
    </row>
    <row r="656" spans="1:6" x14ac:dyDescent="0.25">
      <c r="A656">
        <v>2019</v>
      </c>
      <c r="B656" t="s">
        <v>54</v>
      </c>
      <c r="C656" t="s">
        <v>31</v>
      </c>
      <c r="D656" s="1">
        <v>62397</v>
      </c>
      <c r="E656" s="1">
        <v>846177</v>
      </c>
      <c r="F656" s="2">
        <v>44579</v>
      </c>
    </row>
    <row r="657" spans="1:6" x14ac:dyDescent="0.25">
      <c r="A657">
        <v>2019</v>
      </c>
      <c r="B657" t="s">
        <v>54</v>
      </c>
      <c r="C657" t="s">
        <v>32</v>
      </c>
      <c r="D657" s="1">
        <v>7738</v>
      </c>
      <c r="E657" s="1">
        <v>91333</v>
      </c>
      <c r="F657" s="2">
        <v>51925</v>
      </c>
    </row>
    <row r="658" spans="1:6" x14ac:dyDescent="0.25">
      <c r="A658">
        <v>2019</v>
      </c>
      <c r="B658" t="s">
        <v>54</v>
      </c>
      <c r="C658" t="s">
        <v>33</v>
      </c>
      <c r="D658" s="1">
        <v>68958</v>
      </c>
      <c r="E658" s="1">
        <v>1021890</v>
      </c>
      <c r="F658" s="2">
        <v>45569</v>
      </c>
    </row>
    <row r="659" spans="1:6" x14ac:dyDescent="0.25">
      <c r="A659">
        <v>2019</v>
      </c>
      <c r="B659" t="s">
        <v>54</v>
      </c>
      <c r="C659" t="s">
        <v>34</v>
      </c>
      <c r="D659" s="1">
        <v>23883</v>
      </c>
      <c r="E659" s="1">
        <v>300268</v>
      </c>
      <c r="F659" s="2">
        <v>43049</v>
      </c>
    </row>
    <row r="660" spans="1:6" x14ac:dyDescent="0.25">
      <c r="A660">
        <v>2019</v>
      </c>
      <c r="B660" t="s">
        <v>54</v>
      </c>
      <c r="C660" t="s">
        <v>35</v>
      </c>
      <c r="D660" s="1">
        <v>26460</v>
      </c>
      <c r="E660" s="1">
        <v>354168</v>
      </c>
      <c r="F660" s="2">
        <v>45879</v>
      </c>
    </row>
    <row r="661" spans="1:6" x14ac:dyDescent="0.25">
      <c r="A661">
        <v>2019</v>
      </c>
      <c r="B661" t="s">
        <v>54</v>
      </c>
      <c r="C661" t="s">
        <v>36</v>
      </c>
      <c r="D661" s="1">
        <v>74684</v>
      </c>
      <c r="E661" s="1">
        <v>1117033</v>
      </c>
      <c r="F661" s="2">
        <v>46296</v>
      </c>
    </row>
    <row r="662" spans="1:6" x14ac:dyDescent="0.25">
      <c r="A662">
        <v>2019</v>
      </c>
      <c r="B662" t="s">
        <v>54</v>
      </c>
      <c r="C662" t="s">
        <v>37</v>
      </c>
      <c r="D662" s="1">
        <v>7648</v>
      </c>
      <c r="E662" s="1">
        <v>76672</v>
      </c>
      <c r="F662" s="2">
        <v>45232</v>
      </c>
    </row>
    <row r="663" spans="1:6" x14ac:dyDescent="0.25">
      <c r="A663">
        <v>2019</v>
      </c>
      <c r="B663" t="s">
        <v>54</v>
      </c>
      <c r="C663" t="s">
        <v>38</v>
      </c>
      <c r="D663" s="1">
        <v>31073</v>
      </c>
      <c r="E663" s="1">
        <v>406455</v>
      </c>
      <c r="F663" s="2">
        <v>41048</v>
      </c>
    </row>
    <row r="664" spans="1:6" x14ac:dyDescent="0.25">
      <c r="A664">
        <v>2019</v>
      </c>
      <c r="B664" t="s">
        <v>54</v>
      </c>
      <c r="C664" t="s">
        <v>39</v>
      </c>
      <c r="D664" s="1">
        <v>8027</v>
      </c>
      <c r="E664" s="1">
        <v>85125</v>
      </c>
      <c r="F664" s="2">
        <v>40980</v>
      </c>
    </row>
    <row r="665" spans="1:6" x14ac:dyDescent="0.25">
      <c r="A665">
        <v>2019</v>
      </c>
      <c r="B665" t="s">
        <v>54</v>
      </c>
      <c r="C665" t="s">
        <v>40</v>
      </c>
      <c r="D665" s="1">
        <v>40380</v>
      </c>
      <c r="E665" s="1">
        <v>633819</v>
      </c>
      <c r="F665" s="2">
        <v>46991</v>
      </c>
    </row>
    <row r="666" spans="1:6" x14ac:dyDescent="0.25">
      <c r="A666">
        <v>2019</v>
      </c>
      <c r="B666" t="s">
        <v>54</v>
      </c>
      <c r="C666" t="s">
        <v>41</v>
      </c>
      <c r="D666" s="1">
        <v>150310</v>
      </c>
      <c r="E666" s="1">
        <v>2496193</v>
      </c>
      <c r="F666" s="2">
        <v>54323</v>
      </c>
    </row>
    <row r="667" spans="1:6" x14ac:dyDescent="0.25">
      <c r="A667">
        <v>2019</v>
      </c>
      <c r="B667" t="s">
        <v>54</v>
      </c>
      <c r="C667" t="s">
        <v>42</v>
      </c>
      <c r="D667" s="1">
        <v>20066</v>
      </c>
      <c r="E667" s="1">
        <v>289140</v>
      </c>
      <c r="F667" s="2">
        <v>45785</v>
      </c>
    </row>
    <row r="668" spans="1:6" x14ac:dyDescent="0.25">
      <c r="A668">
        <v>2019</v>
      </c>
      <c r="B668" t="s">
        <v>54</v>
      </c>
      <c r="C668" t="s">
        <v>43</v>
      </c>
      <c r="D668" s="1">
        <v>5040</v>
      </c>
      <c r="E668" s="1">
        <v>53817</v>
      </c>
      <c r="F668" s="2">
        <v>41456</v>
      </c>
    </row>
    <row r="669" spans="1:6" x14ac:dyDescent="0.25">
      <c r="A669">
        <v>2019</v>
      </c>
      <c r="B669" t="s">
        <v>54</v>
      </c>
      <c r="C669" t="s">
        <v>44</v>
      </c>
      <c r="D669" s="1">
        <v>42839</v>
      </c>
      <c r="E669" s="1">
        <v>650148</v>
      </c>
      <c r="F669" s="2">
        <v>45486</v>
      </c>
    </row>
    <row r="670" spans="1:6" x14ac:dyDescent="0.25">
      <c r="A670">
        <v>2019</v>
      </c>
      <c r="B670" t="s">
        <v>54</v>
      </c>
      <c r="C670" t="s">
        <v>45</v>
      </c>
      <c r="D670" s="1">
        <v>38692</v>
      </c>
      <c r="E670" s="1">
        <v>628543</v>
      </c>
      <c r="F670" s="2">
        <v>67312</v>
      </c>
    </row>
    <row r="671" spans="1:6" x14ac:dyDescent="0.25">
      <c r="A671">
        <v>2019</v>
      </c>
      <c r="B671" t="s">
        <v>54</v>
      </c>
      <c r="C671" t="s">
        <v>46</v>
      </c>
      <c r="D671" s="1">
        <v>10709</v>
      </c>
      <c r="E671" s="1">
        <v>125470</v>
      </c>
      <c r="F671" s="2">
        <v>40148</v>
      </c>
    </row>
    <row r="672" spans="1:6" x14ac:dyDescent="0.25">
      <c r="A672">
        <v>2019</v>
      </c>
      <c r="B672" t="s">
        <v>54</v>
      </c>
      <c r="C672" t="s">
        <v>47</v>
      </c>
      <c r="D672" s="1">
        <v>36253</v>
      </c>
      <c r="E672" s="1">
        <v>533175</v>
      </c>
      <c r="F672" s="2">
        <v>42647</v>
      </c>
    </row>
    <row r="673" spans="1:6" x14ac:dyDescent="0.25">
      <c r="A673">
        <v>2019</v>
      </c>
      <c r="B673" t="s">
        <v>54</v>
      </c>
      <c r="C673" t="s">
        <v>48</v>
      </c>
      <c r="D673" s="1">
        <v>4819</v>
      </c>
      <c r="E673" s="1">
        <v>49901</v>
      </c>
      <c r="F673" s="2">
        <v>44408</v>
      </c>
    </row>
    <row r="674" spans="1:6" x14ac:dyDescent="0.25">
      <c r="A674">
        <v>2019</v>
      </c>
      <c r="B674" t="s">
        <v>53</v>
      </c>
      <c r="C674" t="s">
        <v>1</v>
      </c>
      <c r="D674" s="1">
        <v>2309</v>
      </c>
      <c r="E674" s="1">
        <v>21296</v>
      </c>
      <c r="F674" s="2">
        <v>62845</v>
      </c>
    </row>
    <row r="675" spans="1:6" x14ac:dyDescent="0.25">
      <c r="A675">
        <v>2019</v>
      </c>
      <c r="B675" t="s">
        <v>53</v>
      </c>
      <c r="C675" t="s">
        <v>2</v>
      </c>
      <c r="D675" s="1">
        <v>3691</v>
      </c>
      <c r="E675" s="1">
        <v>49188</v>
      </c>
      <c r="F675" s="2">
        <v>77822</v>
      </c>
    </row>
    <row r="676" spans="1:6" x14ac:dyDescent="0.25">
      <c r="A676">
        <v>2019</v>
      </c>
      <c r="B676" t="s">
        <v>53</v>
      </c>
      <c r="C676" t="s">
        <v>3</v>
      </c>
      <c r="D676" s="1">
        <v>1303</v>
      </c>
      <c r="E676" s="1">
        <v>10974</v>
      </c>
      <c r="F676" s="2">
        <v>57981</v>
      </c>
    </row>
    <row r="677" spans="1:6" x14ac:dyDescent="0.25">
      <c r="A677">
        <v>2019</v>
      </c>
      <c r="B677" t="s">
        <v>53</v>
      </c>
      <c r="C677" t="s">
        <v>4</v>
      </c>
      <c r="D677" s="1">
        <v>28529</v>
      </c>
      <c r="E677" s="1">
        <v>550084</v>
      </c>
      <c r="F677" s="2">
        <v>191278</v>
      </c>
    </row>
    <row r="678" spans="1:6" x14ac:dyDescent="0.25">
      <c r="A678">
        <v>2019</v>
      </c>
      <c r="B678" t="s">
        <v>53</v>
      </c>
      <c r="C678" t="s">
        <v>5</v>
      </c>
      <c r="D678" s="1">
        <v>4330</v>
      </c>
      <c r="E678" s="1">
        <v>76292</v>
      </c>
      <c r="F678" s="2">
        <v>109380</v>
      </c>
    </row>
    <row r="679" spans="1:6" x14ac:dyDescent="0.25">
      <c r="A679">
        <v>2019</v>
      </c>
      <c r="B679" t="s">
        <v>53</v>
      </c>
      <c r="C679" t="s">
        <v>6</v>
      </c>
      <c r="D679" s="1">
        <v>2551</v>
      </c>
      <c r="E679" s="1">
        <v>31469</v>
      </c>
      <c r="F679" s="2">
        <v>120406</v>
      </c>
    </row>
    <row r="680" spans="1:6" x14ac:dyDescent="0.25">
      <c r="A680">
        <v>2019</v>
      </c>
      <c r="B680" t="s">
        <v>53</v>
      </c>
      <c r="C680" t="s">
        <v>7</v>
      </c>
      <c r="D680">
        <v>497</v>
      </c>
      <c r="E680" s="1">
        <v>3905</v>
      </c>
      <c r="F680" s="2">
        <v>70031</v>
      </c>
    </row>
    <row r="681" spans="1:6" x14ac:dyDescent="0.25">
      <c r="A681">
        <v>2019</v>
      </c>
      <c r="B681" t="s">
        <v>53</v>
      </c>
      <c r="C681" t="s">
        <v>8</v>
      </c>
      <c r="D681" s="1">
        <v>11744</v>
      </c>
      <c r="E681" s="1">
        <v>138845</v>
      </c>
      <c r="F681" s="2">
        <v>86153</v>
      </c>
    </row>
    <row r="682" spans="1:6" x14ac:dyDescent="0.25">
      <c r="A682">
        <v>2019</v>
      </c>
      <c r="B682" t="s">
        <v>53</v>
      </c>
      <c r="C682" t="s">
        <v>9</v>
      </c>
      <c r="D682" s="1">
        <v>5380</v>
      </c>
      <c r="E682" s="1">
        <v>116215</v>
      </c>
      <c r="F682" s="2">
        <v>100462</v>
      </c>
    </row>
    <row r="683" spans="1:6" x14ac:dyDescent="0.25">
      <c r="A683">
        <v>2019</v>
      </c>
      <c r="B683" t="s">
        <v>53</v>
      </c>
      <c r="C683" t="s">
        <v>10</v>
      </c>
      <c r="D683" s="1">
        <v>1231</v>
      </c>
      <c r="E683" s="1">
        <v>8802</v>
      </c>
      <c r="F683" s="2">
        <v>56211</v>
      </c>
    </row>
    <row r="684" spans="1:6" x14ac:dyDescent="0.25">
      <c r="A684">
        <v>2019</v>
      </c>
      <c r="B684" t="s">
        <v>53</v>
      </c>
      <c r="C684" t="s">
        <v>11</v>
      </c>
      <c r="D684" s="1">
        <v>6998</v>
      </c>
      <c r="E684" s="1">
        <v>94879</v>
      </c>
      <c r="F684" s="2">
        <v>96732</v>
      </c>
    </row>
    <row r="685" spans="1:6" x14ac:dyDescent="0.25">
      <c r="A685">
        <v>2019</v>
      </c>
      <c r="B685" t="s">
        <v>53</v>
      </c>
      <c r="C685" t="s">
        <v>12</v>
      </c>
      <c r="D685" s="1">
        <v>2278</v>
      </c>
      <c r="E685" s="1">
        <v>28628</v>
      </c>
      <c r="F685" s="2">
        <v>62444</v>
      </c>
    </row>
    <row r="686" spans="1:6" x14ac:dyDescent="0.25">
      <c r="A686">
        <v>2019</v>
      </c>
      <c r="B686" t="s">
        <v>53</v>
      </c>
      <c r="C686" t="s">
        <v>13</v>
      </c>
      <c r="D686" s="1">
        <v>1778</v>
      </c>
      <c r="E686" s="1">
        <v>21356</v>
      </c>
      <c r="F686" s="2">
        <v>60664</v>
      </c>
    </row>
    <row r="687" spans="1:6" x14ac:dyDescent="0.25">
      <c r="A687">
        <v>2019</v>
      </c>
      <c r="B687" t="s">
        <v>53</v>
      </c>
      <c r="C687" t="s">
        <v>14</v>
      </c>
      <c r="D687" s="1">
        <v>1386</v>
      </c>
      <c r="E687" s="1">
        <v>18137</v>
      </c>
      <c r="F687" s="2">
        <v>66434</v>
      </c>
    </row>
    <row r="688" spans="1:6" x14ac:dyDescent="0.25">
      <c r="A688">
        <v>2019</v>
      </c>
      <c r="B688" t="s">
        <v>53</v>
      </c>
      <c r="C688" t="s">
        <v>15</v>
      </c>
      <c r="D688" s="1">
        <v>1924</v>
      </c>
      <c r="E688" s="1">
        <v>21670</v>
      </c>
      <c r="F688" s="2">
        <v>58590</v>
      </c>
    </row>
    <row r="689" spans="1:6" x14ac:dyDescent="0.25">
      <c r="A689">
        <v>2019</v>
      </c>
      <c r="B689" t="s">
        <v>53</v>
      </c>
      <c r="C689" t="s">
        <v>16</v>
      </c>
      <c r="D689" s="1">
        <v>1801</v>
      </c>
      <c r="E689" s="1">
        <v>22427</v>
      </c>
      <c r="F689" s="2">
        <v>60638</v>
      </c>
    </row>
    <row r="690" spans="1:6" x14ac:dyDescent="0.25">
      <c r="A690">
        <v>2019</v>
      </c>
      <c r="B690" t="s">
        <v>53</v>
      </c>
      <c r="C690" t="s">
        <v>17</v>
      </c>
      <c r="D690">
        <v>869</v>
      </c>
      <c r="E690" s="1">
        <v>7158</v>
      </c>
      <c r="F690" s="2">
        <v>57442</v>
      </c>
    </row>
    <row r="691" spans="1:6" x14ac:dyDescent="0.25">
      <c r="A691">
        <v>2019</v>
      </c>
      <c r="B691" t="s">
        <v>53</v>
      </c>
      <c r="C691" t="s">
        <v>18</v>
      </c>
      <c r="D691" s="1">
        <v>2846</v>
      </c>
      <c r="E691" s="1">
        <v>35678</v>
      </c>
      <c r="F691" s="2">
        <v>98834</v>
      </c>
    </row>
    <row r="692" spans="1:6" x14ac:dyDescent="0.25">
      <c r="A692">
        <v>2019</v>
      </c>
      <c r="B692" t="s">
        <v>53</v>
      </c>
      <c r="C692" t="s">
        <v>19</v>
      </c>
      <c r="D692" s="1">
        <v>5717</v>
      </c>
      <c r="E692" s="1">
        <v>93033</v>
      </c>
      <c r="F692" s="2">
        <v>128022</v>
      </c>
    </row>
    <row r="693" spans="1:6" x14ac:dyDescent="0.25">
      <c r="A693">
        <v>2019</v>
      </c>
      <c r="B693" t="s">
        <v>53</v>
      </c>
      <c r="C693" t="s">
        <v>20</v>
      </c>
      <c r="D693" s="1">
        <v>7146</v>
      </c>
      <c r="E693" s="1">
        <v>55298</v>
      </c>
      <c r="F693" s="2">
        <v>77504</v>
      </c>
    </row>
    <row r="694" spans="1:6" x14ac:dyDescent="0.25">
      <c r="A694">
        <v>2019</v>
      </c>
      <c r="B694" t="s">
        <v>53</v>
      </c>
      <c r="C694" t="s">
        <v>21</v>
      </c>
      <c r="D694" s="1">
        <v>4133</v>
      </c>
      <c r="E694" s="1">
        <v>46906</v>
      </c>
      <c r="F694" s="2">
        <v>83846</v>
      </c>
    </row>
    <row r="695" spans="1:6" x14ac:dyDescent="0.25">
      <c r="A695">
        <v>2019</v>
      </c>
      <c r="B695" t="s">
        <v>53</v>
      </c>
      <c r="C695" t="s">
        <v>22</v>
      </c>
      <c r="D695">
        <v>944</v>
      </c>
      <c r="E695" s="1">
        <v>10695</v>
      </c>
      <c r="F695" s="2">
        <v>49438</v>
      </c>
    </row>
    <row r="696" spans="1:6" x14ac:dyDescent="0.25">
      <c r="A696">
        <v>2019</v>
      </c>
      <c r="B696" t="s">
        <v>53</v>
      </c>
      <c r="C696" t="s">
        <v>23</v>
      </c>
      <c r="D696" s="1">
        <v>3310</v>
      </c>
      <c r="E696" s="1">
        <v>46729</v>
      </c>
      <c r="F696" s="2">
        <v>85960</v>
      </c>
    </row>
    <row r="697" spans="1:6" x14ac:dyDescent="0.25">
      <c r="A697">
        <v>2019</v>
      </c>
      <c r="B697" t="s">
        <v>53</v>
      </c>
      <c r="C697" t="s">
        <v>24</v>
      </c>
      <c r="D697">
        <v>799</v>
      </c>
      <c r="E697" s="1">
        <v>6210</v>
      </c>
      <c r="F697" s="2">
        <v>56592</v>
      </c>
    </row>
    <row r="698" spans="1:6" x14ac:dyDescent="0.25">
      <c r="A698">
        <v>2019</v>
      </c>
      <c r="B698" t="s">
        <v>53</v>
      </c>
      <c r="C698" t="s">
        <v>25</v>
      </c>
      <c r="D698" s="1">
        <v>1015</v>
      </c>
      <c r="E698" s="1">
        <v>17258</v>
      </c>
      <c r="F698" s="2">
        <v>66732</v>
      </c>
    </row>
    <row r="699" spans="1:6" x14ac:dyDescent="0.25">
      <c r="A699">
        <v>2019</v>
      </c>
      <c r="B699" t="s">
        <v>53</v>
      </c>
      <c r="C699" t="s">
        <v>26</v>
      </c>
      <c r="D699" s="1">
        <v>1664</v>
      </c>
      <c r="E699" s="1">
        <v>15847</v>
      </c>
      <c r="F699" s="2">
        <v>73213</v>
      </c>
    </row>
    <row r="700" spans="1:6" x14ac:dyDescent="0.25">
      <c r="A700">
        <v>2019</v>
      </c>
      <c r="B700" t="s">
        <v>53</v>
      </c>
      <c r="C700" t="s">
        <v>27</v>
      </c>
      <c r="D700" s="1">
        <v>1037</v>
      </c>
      <c r="E700" s="1">
        <v>12334</v>
      </c>
      <c r="F700" s="2">
        <v>97212</v>
      </c>
    </row>
    <row r="701" spans="1:6" x14ac:dyDescent="0.25">
      <c r="A701">
        <v>2019</v>
      </c>
      <c r="B701" t="s">
        <v>53</v>
      </c>
      <c r="C701" t="s">
        <v>28</v>
      </c>
      <c r="D701" s="1">
        <v>3724</v>
      </c>
      <c r="E701" s="1">
        <v>67578</v>
      </c>
      <c r="F701" s="2">
        <v>117433</v>
      </c>
    </row>
    <row r="702" spans="1:6" x14ac:dyDescent="0.25">
      <c r="A702">
        <v>2019</v>
      </c>
      <c r="B702" t="s">
        <v>53</v>
      </c>
      <c r="C702" t="s">
        <v>29</v>
      </c>
      <c r="D702" s="1">
        <v>1074</v>
      </c>
      <c r="E702" s="1">
        <v>11166</v>
      </c>
      <c r="F702" s="2">
        <v>57554</v>
      </c>
    </row>
    <row r="703" spans="1:6" x14ac:dyDescent="0.25">
      <c r="A703">
        <v>2019</v>
      </c>
      <c r="B703" t="s">
        <v>53</v>
      </c>
      <c r="C703" t="s">
        <v>30</v>
      </c>
      <c r="D703" s="1">
        <v>12812</v>
      </c>
      <c r="E703" s="1">
        <v>277408</v>
      </c>
      <c r="F703" s="2">
        <v>135959</v>
      </c>
    </row>
    <row r="704" spans="1:6" x14ac:dyDescent="0.25">
      <c r="A704">
        <v>2019</v>
      </c>
      <c r="B704" t="s">
        <v>53</v>
      </c>
      <c r="C704" t="s">
        <v>31</v>
      </c>
      <c r="D704" s="1">
        <v>5669</v>
      </c>
      <c r="E704" s="1">
        <v>75919</v>
      </c>
      <c r="F704" s="2">
        <v>87039</v>
      </c>
    </row>
    <row r="705" spans="1:6" x14ac:dyDescent="0.25">
      <c r="A705">
        <v>2019</v>
      </c>
      <c r="B705" t="s">
        <v>53</v>
      </c>
      <c r="C705" t="s">
        <v>32</v>
      </c>
      <c r="D705">
        <v>402</v>
      </c>
      <c r="E705" s="1">
        <v>6093</v>
      </c>
      <c r="F705" s="2">
        <v>71543</v>
      </c>
    </row>
    <row r="706" spans="1:6" x14ac:dyDescent="0.25">
      <c r="A706">
        <v>2019</v>
      </c>
      <c r="B706" t="s">
        <v>53</v>
      </c>
      <c r="C706" t="s">
        <v>33</v>
      </c>
      <c r="D706" s="1">
        <v>4915</v>
      </c>
      <c r="E706" s="1">
        <v>69330</v>
      </c>
      <c r="F706" s="2">
        <v>72613</v>
      </c>
    </row>
    <row r="707" spans="1:6" x14ac:dyDescent="0.25">
      <c r="A707">
        <v>2019</v>
      </c>
      <c r="B707" t="s">
        <v>53</v>
      </c>
      <c r="C707" t="s">
        <v>34</v>
      </c>
      <c r="D707" s="1">
        <v>1550</v>
      </c>
      <c r="E707" s="1">
        <v>19627</v>
      </c>
      <c r="F707" s="2">
        <v>60407</v>
      </c>
    </row>
    <row r="708" spans="1:6" x14ac:dyDescent="0.25">
      <c r="A708">
        <v>2019</v>
      </c>
      <c r="B708" t="s">
        <v>53</v>
      </c>
      <c r="C708" t="s">
        <v>35</v>
      </c>
      <c r="D708" s="1">
        <v>4135</v>
      </c>
      <c r="E708" s="1">
        <v>35053</v>
      </c>
      <c r="F708" s="2">
        <v>89633</v>
      </c>
    </row>
    <row r="709" spans="1:6" x14ac:dyDescent="0.25">
      <c r="A709">
        <v>2019</v>
      </c>
      <c r="B709" t="s">
        <v>53</v>
      </c>
      <c r="C709" t="s">
        <v>36</v>
      </c>
      <c r="D709" s="1">
        <v>5348</v>
      </c>
      <c r="E709" s="1">
        <v>87043</v>
      </c>
      <c r="F709" s="2">
        <v>94900</v>
      </c>
    </row>
    <row r="710" spans="1:6" x14ac:dyDescent="0.25">
      <c r="A710">
        <v>2019</v>
      </c>
      <c r="B710" t="s">
        <v>53</v>
      </c>
      <c r="C710" t="s">
        <v>37</v>
      </c>
      <c r="D710">
        <v>714</v>
      </c>
      <c r="E710" s="1">
        <v>5878</v>
      </c>
      <c r="F710" s="2">
        <v>76409</v>
      </c>
    </row>
    <row r="711" spans="1:6" x14ac:dyDescent="0.25">
      <c r="A711">
        <v>2019</v>
      </c>
      <c r="B711" t="s">
        <v>53</v>
      </c>
      <c r="C711" t="s">
        <v>38</v>
      </c>
      <c r="D711" s="1">
        <v>2883</v>
      </c>
      <c r="E711" s="1">
        <v>26869</v>
      </c>
      <c r="F711" s="2">
        <v>66032</v>
      </c>
    </row>
    <row r="712" spans="1:6" x14ac:dyDescent="0.25">
      <c r="A712">
        <v>2019</v>
      </c>
      <c r="B712" t="s">
        <v>53</v>
      </c>
      <c r="C712" t="s">
        <v>39</v>
      </c>
      <c r="D712">
        <v>589</v>
      </c>
      <c r="E712" s="1">
        <v>5500</v>
      </c>
      <c r="F712" s="2">
        <v>51535</v>
      </c>
    </row>
    <row r="713" spans="1:6" x14ac:dyDescent="0.25">
      <c r="A713">
        <v>2019</v>
      </c>
      <c r="B713" t="s">
        <v>53</v>
      </c>
      <c r="C713" t="s">
        <v>40</v>
      </c>
      <c r="D713" s="1">
        <v>3981</v>
      </c>
      <c r="E713" s="1">
        <v>45042</v>
      </c>
      <c r="F713" s="2">
        <v>75375</v>
      </c>
    </row>
    <row r="714" spans="1:6" x14ac:dyDescent="0.25">
      <c r="A714">
        <v>2019</v>
      </c>
      <c r="B714" t="s">
        <v>53</v>
      </c>
      <c r="C714" t="s">
        <v>41</v>
      </c>
      <c r="D714" s="1">
        <v>10627</v>
      </c>
      <c r="E714" s="1">
        <v>208591</v>
      </c>
      <c r="F714" s="2">
        <v>90857</v>
      </c>
    </row>
    <row r="715" spans="1:6" x14ac:dyDescent="0.25">
      <c r="A715">
        <v>2019</v>
      </c>
      <c r="B715" t="s">
        <v>53</v>
      </c>
      <c r="C715" t="s">
        <v>42</v>
      </c>
      <c r="D715" s="1">
        <v>2776</v>
      </c>
      <c r="E715" s="1">
        <v>38323</v>
      </c>
      <c r="F715" s="2">
        <v>84735</v>
      </c>
    </row>
    <row r="716" spans="1:6" x14ac:dyDescent="0.25">
      <c r="A716">
        <v>2019</v>
      </c>
      <c r="B716" t="s">
        <v>53</v>
      </c>
      <c r="C716" t="s">
        <v>43</v>
      </c>
      <c r="D716">
        <v>527</v>
      </c>
      <c r="E716" s="1">
        <v>4322</v>
      </c>
      <c r="F716" s="2">
        <v>62861</v>
      </c>
    </row>
    <row r="717" spans="1:6" x14ac:dyDescent="0.25">
      <c r="A717">
        <v>2019</v>
      </c>
      <c r="B717" t="s">
        <v>53</v>
      </c>
      <c r="C717" t="s">
        <v>44</v>
      </c>
      <c r="D717" s="1">
        <v>4600</v>
      </c>
      <c r="E717" s="1">
        <v>67714</v>
      </c>
      <c r="F717" s="2">
        <v>107966</v>
      </c>
    </row>
    <row r="718" spans="1:6" x14ac:dyDescent="0.25">
      <c r="A718">
        <v>2019</v>
      </c>
      <c r="B718" t="s">
        <v>53</v>
      </c>
      <c r="C718" t="s">
        <v>45</v>
      </c>
      <c r="D718" s="1">
        <v>5007</v>
      </c>
      <c r="E718" s="1">
        <v>143883</v>
      </c>
      <c r="F718" s="2">
        <v>207135</v>
      </c>
    </row>
    <row r="719" spans="1:6" x14ac:dyDescent="0.25">
      <c r="A719">
        <v>2019</v>
      </c>
      <c r="B719" t="s">
        <v>53</v>
      </c>
      <c r="C719" t="s">
        <v>46</v>
      </c>
      <c r="D719">
        <v>818</v>
      </c>
      <c r="E719" s="1">
        <v>8072</v>
      </c>
      <c r="F719" s="2">
        <v>53281</v>
      </c>
    </row>
    <row r="720" spans="1:6" x14ac:dyDescent="0.25">
      <c r="A720">
        <v>2019</v>
      </c>
      <c r="B720" t="s">
        <v>53</v>
      </c>
      <c r="C720" t="s">
        <v>47</v>
      </c>
      <c r="D720" s="1">
        <v>2335</v>
      </c>
      <c r="E720" s="1">
        <v>46993</v>
      </c>
      <c r="F720" s="2">
        <v>82512</v>
      </c>
    </row>
    <row r="721" spans="1:6" x14ac:dyDescent="0.25">
      <c r="A721">
        <v>2019</v>
      </c>
      <c r="B721" t="s">
        <v>53</v>
      </c>
      <c r="C721" t="s">
        <v>48</v>
      </c>
      <c r="D721">
        <v>417</v>
      </c>
      <c r="E721" s="1">
        <v>3424</v>
      </c>
      <c r="F721" s="2">
        <v>49035</v>
      </c>
    </row>
    <row r="722" spans="1:6" x14ac:dyDescent="0.25">
      <c r="A722">
        <v>2019</v>
      </c>
      <c r="B722" t="s">
        <v>56</v>
      </c>
      <c r="C722" t="s">
        <v>1</v>
      </c>
      <c r="D722" s="1">
        <v>13590</v>
      </c>
      <c r="E722" s="1">
        <v>95053</v>
      </c>
      <c r="F722" s="2">
        <v>71076</v>
      </c>
    </row>
    <row r="723" spans="1:6" x14ac:dyDescent="0.25">
      <c r="A723">
        <v>2019</v>
      </c>
      <c r="B723" t="s">
        <v>56</v>
      </c>
      <c r="C723" t="s">
        <v>2</v>
      </c>
      <c r="D723" s="1">
        <v>19357</v>
      </c>
      <c r="E723" s="1">
        <v>223263</v>
      </c>
      <c r="F723" s="2">
        <v>74627</v>
      </c>
    </row>
    <row r="724" spans="1:6" x14ac:dyDescent="0.25">
      <c r="A724">
        <v>2019</v>
      </c>
      <c r="B724" t="s">
        <v>56</v>
      </c>
      <c r="C724" t="s">
        <v>3</v>
      </c>
      <c r="D724" s="1">
        <v>8591</v>
      </c>
      <c r="E724" s="1">
        <v>51934</v>
      </c>
      <c r="F724" s="2">
        <v>60198</v>
      </c>
    </row>
    <row r="725" spans="1:6" x14ac:dyDescent="0.25">
      <c r="A725">
        <v>2019</v>
      </c>
      <c r="B725" t="s">
        <v>56</v>
      </c>
      <c r="C725" t="s">
        <v>4</v>
      </c>
      <c r="D725" s="1">
        <v>109980</v>
      </c>
      <c r="E725" s="1">
        <v>841829</v>
      </c>
      <c r="F725" s="2">
        <v>112757</v>
      </c>
    </row>
    <row r="726" spans="1:6" x14ac:dyDescent="0.25">
      <c r="A726">
        <v>2019</v>
      </c>
      <c r="B726" t="s">
        <v>56</v>
      </c>
      <c r="C726" t="s">
        <v>5</v>
      </c>
      <c r="D726" s="1">
        <v>24028</v>
      </c>
      <c r="E726" s="1">
        <v>167272</v>
      </c>
      <c r="F726" s="2">
        <v>88613</v>
      </c>
    </row>
    <row r="727" spans="1:6" x14ac:dyDescent="0.25">
      <c r="A727">
        <v>2019</v>
      </c>
      <c r="B727" t="s">
        <v>56</v>
      </c>
      <c r="C727" t="s">
        <v>6</v>
      </c>
      <c r="D727" s="1">
        <v>11028</v>
      </c>
      <c r="E727" s="1">
        <v>121869</v>
      </c>
      <c r="F727" s="2">
        <v>157629</v>
      </c>
    </row>
    <row r="728" spans="1:6" x14ac:dyDescent="0.25">
      <c r="A728">
        <v>2019</v>
      </c>
      <c r="B728" t="s">
        <v>56</v>
      </c>
      <c r="C728" t="s">
        <v>7</v>
      </c>
      <c r="D728" s="1">
        <v>2907</v>
      </c>
      <c r="E728" s="1">
        <v>48162</v>
      </c>
      <c r="F728" s="2">
        <v>97426</v>
      </c>
    </row>
    <row r="729" spans="1:6" x14ac:dyDescent="0.25">
      <c r="A729">
        <v>2019</v>
      </c>
      <c r="B729" t="s">
        <v>56</v>
      </c>
      <c r="C729" t="s">
        <v>8</v>
      </c>
      <c r="D729" s="1">
        <v>76648</v>
      </c>
      <c r="E729" s="1">
        <v>585959</v>
      </c>
      <c r="F729" s="2">
        <v>77025</v>
      </c>
    </row>
    <row r="730" spans="1:6" x14ac:dyDescent="0.25">
      <c r="A730">
        <v>2019</v>
      </c>
      <c r="B730" t="s">
        <v>56</v>
      </c>
      <c r="C730" t="s">
        <v>9</v>
      </c>
      <c r="D730" s="1">
        <v>26961</v>
      </c>
      <c r="E730" s="1">
        <v>242468</v>
      </c>
      <c r="F730" s="2">
        <v>86701</v>
      </c>
    </row>
    <row r="731" spans="1:6" x14ac:dyDescent="0.25">
      <c r="A731">
        <v>2019</v>
      </c>
      <c r="B731" t="s">
        <v>56</v>
      </c>
      <c r="C731" t="s">
        <v>10</v>
      </c>
      <c r="D731" s="1">
        <v>5859</v>
      </c>
      <c r="E731" s="1">
        <v>33273</v>
      </c>
      <c r="F731" s="2">
        <v>59504</v>
      </c>
    </row>
    <row r="732" spans="1:6" x14ac:dyDescent="0.25">
      <c r="A732">
        <v>2019</v>
      </c>
      <c r="B732" t="s">
        <v>56</v>
      </c>
      <c r="C732" t="s">
        <v>11</v>
      </c>
      <c r="D732" s="1">
        <v>32792</v>
      </c>
      <c r="E732" s="1">
        <v>381941</v>
      </c>
      <c r="F732" s="2">
        <v>113091</v>
      </c>
    </row>
    <row r="733" spans="1:6" x14ac:dyDescent="0.25">
      <c r="A733">
        <v>2019</v>
      </c>
      <c r="B733" t="s">
        <v>56</v>
      </c>
      <c r="C733" t="s">
        <v>12</v>
      </c>
      <c r="D733" s="1">
        <v>16940</v>
      </c>
      <c r="E733" s="1">
        <v>135547</v>
      </c>
      <c r="F733" s="2">
        <v>67469</v>
      </c>
    </row>
    <row r="734" spans="1:6" x14ac:dyDescent="0.25">
      <c r="A734">
        <v>2019</v>
      </c>
      <c r="B734" t="s">
        <v>56</v>
      </c>
      <c r="C734" t="s">
        <v>13</v>
      </c>
      <c r="D734" s="1">
        <v>10414</v>
      </c>
      <c r="E734" s="1">
        <v>110010</v>
      </c>
      <c r="F734" s="2">
        <v>76212</v>
      </c>
    </row>
    <row r="735" spans="1:6" x14ac:dyDescent="0.25">
      <c r="A735">
        <v>2019</v>
      </c>
      <c r="B735" t="s">
        <v>56</v>
      </c>
      <c r="C735" t="s">
        <v>14</v>
      </c>
      <c r="D735" s="1">
        <v>8744</v>
      </c>
      <c r="E735" s="1">
        <v>74336</v>
      </c>
      <c r="F735" s="2">
        <v>68950</v>
      </c>
    </row>
    <row r="736" spans="1:6" x14ac:dyDescent="0.25">
      <c r="A736">
        <v>2019</v>
      </c>
      <c r="B736" t="s">
        <v>56</v>
      </c>
      <c r="C736" t="s">
        <v>15</v>
      </c>
      <c r="D736" s="1">
        <v>11201</v>
      </c>
      <c r="E736" s="1">
        <v>93556</v>
      </c>
      <c r="F736" s="2">
        <v>69885</v>
      </c>
    </row>
    <row r="737" spans="1:6" x14ac:dyDescent="0.25">
      <c r="A737">
        <v>2019</v>
      </c>
      <c r="B737" t="s">
        <v>56</v>
      </c>
      <c r="C737" t="s">
        <v>16</v>
      </c>
      <c r="D737" s="1">
        <v>13852</v>
      </c>
      <c r="E737" s="1">
        <v>84791</v>
      </c>
      <c r="F737" s="2">
        <v>63590</v>
      </c>
    </row>
    <row r="738" spans="1:6" x14ac:dyDescent="0.25">
      <c r="A738">
        <v>2019</v>
      </c>
      <c r="B738" t="s">
        <v>56</v>
      </c>
      <c r="C738" t="s">
        <v>17</v>
      </c>
      <c r="D738" s="1">
        <v>3854</v>
      </c>
      <c r="E738" s="1">
        <v>30481</v>
      </c>
      <c r="F738" s="2">
        <v>70030</v>
      </c>
    </row>
    <row r="739" spans="1:6" x14ac:dyDescent="0.25">
      <c r="A739">
        <v>2019</v>
      </c>
      <c r="B739" t="s">
        <v>56</v>
      </c>
      <c r="C739" t="s">
        <v>18</v>
      </c>
      <c r="D739" s="1">
        <v>15512</v>
      </c>
      <c r="E739" s="1">
        <v>135216</v>
      </c>
      <c r="F739" s="2">
        <v>98024</v>
      </c>
    </row>
    <row r="740" spans="1:6" x14ac:dyDescent="0.25">
      <c r="A740">
        <v>2019</v>
      </c>
      <c r="B740" t="s">
        <v>56</v>
      </c>
      <c r="C740" t="s">
        <v>19</v>
      </c>
      <c r="D740" s="1">
        <v>17883</v>
      </c>
      <c r="E740" s="1">
        <v>218858</v>
      </c>
      <c r="F740" s="2">
        <v>147565</v>
      </c>
    </row>
    <row r="741" spans="1:6" x14ac:dyDescent="0.25">
      <c r="A741">
        <v>2019</v>
      </c>
      <c r="B741" t="s">
        <v>56</v>
      </c>
      <c r="C741" t="s">
        <v>20</v>
      </c>
      <c r="D741" s="1">
        <v>19641</v>
      </c>
      <c r="E741" s="1">
        <v>208812</v>
      </c>
      <c r="F741" s="2">
        <v>73691</v>
      </c>
    </row>
    <row r="742" spans="1:6" x14ac:dyDescent="0.25">
      <c r="A742">
        <v>2019</v>
      </c>
      <c r="B742" t="s">
        <v>56</v>
      </c>
      <c r="C742" t="s">
        <v>21</v>
      </c>
      <c r="D742" s="1">
        <v>15855</v>
      </c>
      <c r="E742" s="1">
        <v>182914</v>
      </c>
      <c r="F742" s="2">
        <v>97673</v>
      </c>
    </row>
    <row r="743" spans="1:6" x14ac:dyDescent="0.25">
      <c r="A743">
        <v>2019</v>
      </c>
      <c r="B743" t="s">
        <v>56</v>
      </c>
      <c r="C743" t="s">
        <v>22</v>
      </c>
      <c r="D743" s="1">
        <v>7944</v>
      </c>
      <c r="E743" s="1">
        <v>43109</v>
      </c>
      <c r="F743" s="2">
        <v>54672</v>
      </c>
    </row>
    <row r="744" spans="1:6" x14ac:dyDescent="0.25">
      <c r="A744">
        <v>2019</v>
      </c>
      <c r="B744" t="s">
        <v>56</v>
      </c>
      <c r="C744" t="s">
        <v>23</v>
      </c>
      <c r="D744" s="1">
        <v>17951</v>
      </c>
      <c r="E744" s="1">
        <v>166025</v>
      </c>
      <c r="F744" s="2">
        <v>75387</v>
      </c>
    </row>
    <row r="745" spans="1:6" x14ac:dyDescent="0.25">
      <c r="A745">
        <v>2019</v>
      </c>
      <c r="B745" t="s">
        <v>56</v>
      </c>
      <c r="C745" t="s">
        <v>24</v>
      </c>
      <c r="D745" s="1">
        <v>4314</v>
      </c>
      <c r="E745" s="1">
        <v>22199</v>
      </c>
      <c r="F745" s="2">
        <v>60907</v>
      </c>
    </row>
    <row r="746" spans="1:6" x14ac:dyDescent="0.25">
      <c r="A746">
        <v>2019</v>
      </c>
      <c r="B746" t="s">
        <v>56</v>
      </c>
      <c r="C746" t="s">
        <v>25</v>
      </c>
      <c r="D746" s="1">
        <v>6842</v>
      </c>
      <c r="E746" s="1">
        <v>67425</v>
      </c>
      <c r="F746" s="2">
        <v>69072</v>
      </c>
    </row>
    <row r="747" spans="1:6" x14ac:dyDescent="0.25">
      <c r="A747">
        <v>2019</v>
      </c>
      <c r="B747" t="s">
        <v>56</v>
      </c>
      <c r="C747" t="s">
        <v>26</v>
      </c>
      <c r="D747" s="1">
        <v>9324</v>
      </c>
      <c r="E747" s="1">
        <v>64932</v>
      </c>
      <c r="F747" s="2">
        <v>70204</v>
      </c>
    </row>
    <row r="748" spans="1:6" x14ac:dyDescent="0.25">
      <c r="A748">
        <v>2019</v>
      </c>
      <c r="B748" t="s">
        <v>56</v>
      </c>
      <c r="C748" t="s">
        <v>27</v>
      </c>
      <c r="D748" s="1">
        <v>3881</v>
      </c>
      <c r="E748" s="1">
        <v>33418</v>
      </c>
      <c r="F748" s="2">
        <v>100104</v>
      </c>
    </row>
    <row r="749" spans="1:6" x14ac:dyDescent="0.25">
      <c r="A749">
        <v>2019</v>
      </c>
      <c r="B749" t="s">
        <v>56</v>
      </c>
      <c r="C749" t="s">
        <v>28</v>
      </c>
      <c r="D749" s="1">
        <v>20037</v>
      </c>
      <c r="E749" s="1">
        <v>243892</v>
      </c>
      <c r="F749" s="2">
        <v>117277</v>
      </c>
    </row>
    <row r="750" spans="1:6" x14ac:dyDescent="0.25">
      <c r="A750">
        <v>2019</v>
      </c>
      <c r="B750" t="s">
        <v>56</v>
      </c>
      <c r="C750" t="s">
        <v>29</v>
      </c>
      <c r="D750" s="1">
        <v>5460</v>
      </c>
      <c r="E750" s="1">
        <v>33799</v>
      </c>
      <c r="F750" s="2">
        <v>57768</v>
      </c>
    </row>
    <row r="751" spans="1:6" x14ac:dyDescent="0.25">
      <c r="A751">
        <v>2019</v>
      </c>
      <c r="B751" t="s">
        <v>56</v>
      </c>
      <c r="C751" t="s">
        <v>30</v>
      </c>
      <c r="D751" s="1">
        <v>63310</v>
      </c>
      <c r="E751" s="1">
        <v>720818</v>
      </c>
      <c r="F751" s="2">
        <v>191494</v>
      </c>
    </row>
    <row r="752" spans="1:6" x14ac:dyDescent="0.25">
      <c r="A752">
        <v>2019</v>
      </c>
      <c r="B752" t="s">
        <v>56</v>
      </c>
      <c r="C752" t="s">
        <v>31</v>
      </c>
      <c r="D752" s="1">
        <v>28672</v>
      </c>
      <c r="E752" s="1">
        <v>245903</v>
      </c>
      <c r="F752" s="2">
        <v>89886</v>
      </c>
    </row>
    <row r="753" spans="1:6" x14ac:dyDescent="0.25">
      <c r="A753">
        <v>2019</v>
      </c>
      <c r="B753" t="s">
        <v>56</v>
      </c>
      <c r="C753" t="s">
        <v>32</v>
      </c>
      <c r="D753" s="1">
        <v>2985</v>
      </c>
      <c r="E753" s="1">
        <v>23264</v>
      </c>
      <c r="F753" s="2">
        <v>65784</v>
      </c>
    </row>
    <row r="754" spans="1:6" x14ac:dyDescent="0.25">
      <c r="A754">
        <v>2019</v>
      </c>
      <c r="B754" t="s">
        <v>56</v>
      </c>
      <c r="C754" t="s">
        <v>33</v>
      </c>
      <c r="D754" s="1">
        <v>29119</v>
      </c>
      <c r="E754" s="1">
        <v>292556</v>
      </c>
      <c r="F754" s="2">
        <v>75683</v>
      </c>
    </row>
    <row r="755" spans="1:6" x14ac:dyDescent="0.25">
      <c r="A755">
        <v>2019</v>
      </c>
      <c r="B755" t="s">
        <v>56</v>
      </c>
      <c r="C755" t="s">
        <v>34</v>
      </c>
      <c r="D755" s="1">
        <v>11672</v>
      </c>
      <c r="E755" s="1">
        <v>77324</v>
      </c>
      <c r="F755" s="2">
        <v>59814</v>
      </c>
    </row>
    <row r="756" spans="1:6" x14ac:dyDescent="0.25">
      <c r="A756">
        <v>2019</v>
      </c>
      <c r="B756" t="s">
        <v>56</v>
      </c>
      <c r="C756" t="s">
        <v>35</v>
      </c>
      <c r="D756" s="1">
        <v>13190</v>
      </c>
      <c r="E756" s="1">
        <v>85425</v>
      </c>
      <c r="F756" s="2">
        <v>73291</v>
      </c>
    </row>
    <row r="757" spans="1:6" x14ac:dyDescent="0.25">
      <c r="A757">
        <v>2019</v>
      </c>
      <c r="B757" t="s">
        <v>56</v>
      </c>
      <c r="C757" t="s">
        <v>36</v>
      </c>
      <c r="D757" s="1">
        <v>29264</v>
      </c>
      <c r="E757" s="1">
        <v>329745</v>
      </c>
      <c r="F757" s="2">
        <v>90778</v>
      </c>
    </row>
    <row r="758" spans="1:6" x14ac:dyDescent="0.25">
      <c r="A758">
        <v>2019</v>
      </c>
      <c r="B758" t="s">
        <v>56</v>
      </c>
      <c r="C758" t="s">
        <v>37</v>
      </c>
      <c r="D758" s="1">
        <v>2934</v>
      </c>
      <c r="E758" s="1">
        <v>32223</v>
      </c>
      <c r="F758" s="2">
        <v>91537</v>
      </c>
    </row>
    <row r="759" spans="1:6" x14ac:dyDescent="0.25">
      <c r="A759">
        <v>2019</v>
      </c>
      <c r="B759" t="s">
        <v>56</v>
      </c>
      <c r="C759" t="s">
        <v>38</v>
      </c>
      <c r="D759" s="1">
        <v>14196</v>
      </c>
      <c r="E759" s="1">
        <v>101755</v>
      </c>
      <c r="F759" s="2">
        <v>64481</v>
      </c>
    </row>
    <row r="760" spans="1:6" x14ac:dyDescent="0.25">
      <c r="A760">
        <v>2019</v>
      </c>
      <c r="B760" t="s">
        <v>56</v>
      </c>
      <c r="C760" t="s">
        <v>39</v>
      </c>
      <c r="D760" s="1">
        <v>3315</v>
      </c>
      <c r="E760" s="1">
        <v>28483</v>
      </c>
      <c r="F760" s="2">
        <v>63499</v>
      </c>
    </row>
    <row r="761" spans="1:6" x14ac:dyDescent="0.25">
      <c r="A761">
        <v>2019</v>
      </c>
      <c r="B761" t="s">
        <v>56</v>
      </c>
      <c r="C761" t="s">
        <v>40</v>
      </c>
      <c r="D761" s="1">
        <v>16270</v>
      </c>
      <c r="E761" s="1">
        <v>157388</v>
      </c>
      <c r="F761" s="2">
        <v>77805</v>
      </c>
    </row>
    <row r="762" spans="1:6" x14ac:dyDescent="0.25">
      <c r="A762">
        <v>2019</v>
      </c>
      <c r="B762" t="s">
        <v>56</v>
      </c>
      <c r="C762" t="s">
        <v>41</v>
      </c>
      <c r="D762" s="1">
        <v>76169</v>
      </c>
      <c r="E762" s="1">
        <v>777574</v>
      </c>
      <c r="F762" s="2">
        <v>86718</v>
      </c>
    </row>
    <row r="763" spans="1:6" x14ac:dyDescent="0.25">
      <c r="A763">
        <v>2019</v>
      </c>
      <c r="B763" t="s">
        <v>56</v>
      </c>
      <c r="C763" t="s">
        <v>42</v>
      </c>
      <c r="D763" s="1">
        <v>11885</v>
      </c>
      <c r="E763" s="1">
        <v>90007</v>
      </c>
      <c r="F763" s="2">
        <v>70967</v>
      </c>
    </row>
    <row r="764" spans="1:6" x14ac:dyDescent="0.25">
      <c r="A764">
        <v>2019</v>
      </c>
      <c r="B764" t="s">
        <v>56</v>
      </c>
      <c r="C764" t="s">
        <v>43</v>
      </c>
      <c r="D764" s="1">
        <v>1709</v>
      </c>
      <c r="E764" s="1">
        <v>11948</v>
      </c>
      <c r="F764" s="2">
        <v>74642</v>
      </c>
    </row>
    <row r="765" spans="1:6" x14ac:dyDescent="0.25">
      <c r="A765">
        <v>2019</v>
      </c>
      <c r="B765" t="s">
        <v>56</v>
      </c>
      <c r="C765" t="s">
        <v>44</v>
      </c>
      <c r="D765" s="1">
        <v>22249</v>
      </c>
      <c r="E765" s="1">
        <v>198459</v>
      </c>
      <c r="F765" s="2">
        <v>88029</v>
      </c>
    </row>
    <row r="766" spans="1:6" x14ac:dyDescent="0.25">
      <c r="A766">
        <v>2019</v>
      </c>
      <c r="B766" t="s">
        <v>56</v>
      </c>
      <c r="C766" t="s">
        <v>45</v>
      </c>
      <c r="D766" s="1">
        <v>17624</v>
      </c>
      <c r="E766" s="1">
        <v>150178</v>
      </c>
      <c r="F766" s="2">
        <v>85242</v>
      </c>
    </row>
    <row r="767" spans="1:6" x14ac:dyDescent="0.25">
      <c r="A767">
        <v>2019</v>
      </c>
      <c r="B767" t="s">
        <v>56</v>
      </c>
      <c r="C767" t="s">
        <v>46</v>
      </c>
      <c r="D767" s="1">
        <v>4003</v>
      </c>
      <c r="E767" s="1">
        <v>24569</v>
      </c>
      <c r="F767" s="2">
        <v>54528</v>
      </c>
    </row>
    <row r="768" spans="1:6" x14ac:dyDescent="0.25">
      <c r="A768">
        <v>2019</v>
      </c>
      <c r="B768" t="s">
        <v>56</v>
      </c>
      <c r="C768" t="s">
        <v>47</v>
      </c>
      <c r="D768" s="1">
        <v>14066</v>
      </c>
      <c r="E768" s="1">
        <v>150327</v>
      </c>
      <c r="F768" s="2">
        <v>74040</v>
      </c>
    </row>
    <row r="769" spans="1:6" x14ac:dyDescent="0.25">
      <c r="A769">
        <v>2019</v>
      </c>
      <c r="B769" t="s">
        <v>56</v>
      </c>
      <c r="C769" t="s">
        <v>48</v>
      </c>
      <c r="D769" s="1">
        <v>2306</v>
      </c>
      <c r="E769" s="1">
        <v>11180</v>
      </c>
      <c r="F769" s="2">
        <v>60849</v>
      </c>
    </row>
    <row r="770" spans="1:6" x14ac:dyDescent="0.25">
      <c r="A770">
        <v>2019</v>
      </c>
      <c r="B770" t="s">
        <v>57</v>
      </c>
      <c r="C770" t="s">
        <v>1</v>
      </c>
      <c r="D770" s="1">
        <v>22186</v>
      </c>
      <c r="E770" s="1">
        <v>251073</v>
      </c>
      <c r="F770" s="2">
        <v>57061</v>
      </c>
    </row>
    <row r="771" spans="1:6" x14ac:dyDescent="0.25">
      <c r="A771">
        <v>2019</v>
      </c>
      <c r="B771" t="s">
        <v>57</v>
      </c>
      <c r="C771" t="s">
        <v>2</v>
      </c>
      <c r="D771" s="1">
        <v>38940</v>
      </c>
      <c r="E771" s="1">
        <v>445648</v>
      </c>
      <c r="F771" s="2">
        <v>58892</v>
      </c>
    </row>
    <row r="772" spans="1:6" x14ac:dyDescent="0.25">
      <c r="A772">
        <v>2019</v>
      </c>
      <c r="B772" t="s">
        <v>57</v>
      </c>
      <c r="C772" t="s">
        <v>3</v>
      </c>
      <c r="D772" s="1">
        <v>14911</v>
      </c>
      <c r="E772" s="1">
        <v>145841</v>
      </c>
      <c r="F772" s="2">
        <v>63354</v>
      </c>
    </row>
    <row r="773" spans="1:6" x14ac:dyDescent="0.25">
      <c r="A773">
        <v>2019</v>
      </c>
      <c r="B773" t="s">
        <v>57</v>
      </c>
      <c r="C773" t="s">
        <v>4</v>
      </c>
      <c r="D773" s="1">
        <v>215691</v>
      </c>
      <c r="E773" s="1">
        <v>2723437</v>
      </c>
      <c r="F773" s="2">
        <v>95348</v>
      </c>
    </row>
    <row r="774" spans="1:6" x14ac:dyDescent="0.25">
      <c r="A774">
        <v>2019</v>
      </c>
      <c r="B774" t="s">
        <v>57</v>
      </c>
      <c r="C774" t="s">
        <v>5</v>
      </c>
      <c r="D774" s="1">
        <v>55003</v>
      </c>
      <c r="E774" s="1">
        <v>439613</v>
      </c>
      <c r="F774" s="2">
        <v>86477</v>
      </c>
    </row>
    <row r="775" spans="1:6" x14ac:dyDescent="0.25">
      <c r="A775">
        <v>2019</v>
      </c>
      <c r="B775" t="s">
        <v>57</v>
      </c>
      <c r="C775" t="s">
        <v>6</v>
      </c>
      <c r="D775" s="1">
        <v>23755</v>
      </c>
      <c r="E775" s="1">
        <v>218815</v>
      </c>
      <c r="F775" s="2">
        <v>92139</v>
      </c>
    </row>
    <row r="776" spans="1:6" x14ac:dyDescent="0.25">
      <c r="A776">
        <v>2019</v>
      </c>
      <c r="B776" t="s">
        <v>57</v>
      </c>
      <c r="C776" t="s">
        <v>7</v>
      </c>
      <c r="D776" s="1">
        <v>9421</v>
      </c>
      <c r="E776" s="1">
        <v>63844</v>
      </c>
      <c r="F776" s="2">
        <v>82658</v>
      </c>
    </row>
    <row r="777" spans="1:6" x14ac:dyDescent="0.25">
      <c r="A777">
        <v>2019</v>
      </c>
      <c r="B777" t="s">
        <v>57</v>
      </c>
      <c r="C777" t="s">
        <v>8</v>
      </c>
      <c r="D777" s="1">
        <v>170397</v>
      </c>
      <c r="E777" s="1">
        <v>1391050</v>
      </c>
      <c r="F777" s="2">
        <v>63740</v>
      </c>
    </row>
    <row r="778" spans="1:6" x14ac:dyDescent="0.25">
      <c r="A778">
        <v>2019</v>
      </c>
      <c r="B778" t="s">
        <v>57</v>
      </c>
      <c r="C778" t="s">
        <v>9</v>
      </c>
      <c r="D778" s="1">
        <v>56304</v>
      </c>
      <c r="E778" s="1">
        <v>717238</v>
      </c>
      <c r="F778" s="2">
        <v>71861</v>
      </c>
    </row>
    <row r="779" spans="1:6" x14ac:dyDescent="0.25">
      <c r="A779">
        <v>2019</v>
      </c>
      <c r="B779" t="s">
        <v>57</v>
      </c>
      <c r="C779" t="s">
        <v>10</v>
      </c>
      <c r="D779" s="1">
        <v>11359</v>
      </c>
      <c r="E779" s="1">
        <v>94181</v>
      </c>
      <c r="F779" s="2">
        <v>55072</v>
      </c>
    </row>
    <row r="780" spans="1:6" x14ac:dyDescent="0.25">
      <c r="A780">
        <v>2019</v>
      </c>
      <c r="B780" t="s">
        <v>57</v>
      </c>
      <c r="C780" t="s">
        <v>11</v>
      </c>
      <c r="D780" s="1">
        <v>75870</v>
      </c>
      <c r="E780" s="1">
        <v>948055</v>
      </c>
      <c r="F780" s="2">
        <v>78228</v>
      </c>
    </row>
    <row r="781" spans="1:6" x14ac:dyDescent="0.25">
      <c r="A781">
        <v>2019</v>
      </c>
      <c r="B781" t="s">
        <v>57</v>
      </c>
      <c r="C781" t="s">
        <v>12</v>
      </c>
      <c r="D781" s="1">
        <v>30165</v>
      </c>
      <c r="E781" s="1">
        <v>346667</v>
      </c>
      <c r="F781" s="2">
        <v>53817</v>
      </c>
    </row>
    <row r="782" spans="1:6" x14ac:dyDescent="0.25">
      <c r="A782">
        <v>2019</v>
      </c>
      <c r="B782" t="s">
        <v>57</v>
      </c>
      <c r="C782" t="s">
        <v>13</v>
      </c>
      <c r="D782" s="1">
        <v>16421</v>
      </c>
      <c r="E782" s="1">
        <v>139337</v>
      </c>
      <c r="F782" s="2">
        <v>56755</v>
      </c>
    </row>
    <row r="783" spans="1:6" x14ac:dyDescent="0.25">
      <c r="A783">
        <v>2019</v>
      </c>
      <c r="B783" t="s">
        <v>57</v>
      </c>
      <c r="C783" t="s">
        <v>14</v>
      </c>
      <c r="D783" s="1">
        <v>16598</v>
      </c>
      <c r="E783" s="1">
        <v>179211</v>
      </c>
      <c r="F783" s="2">
        <v>64554</v>
      </c>
    </row>
    <row r="784" spans="1:6" x14ac:dyDescent="0.25">
      <c r="A784">
        <v>2019</v>
      </c>
      <c r="B784" t="s">
        <v>57</v>
      </c>
      <c r="C784" t="s">
        <v>15</v>
      </c>
      <c r="D784" s="1">
        <v>20866</v>
      </c>
      <c r="E784" s="1">
        <v>216049</v>
      </c>
      <c r="F784" s="2">
        <v>52511</v>
      </c>
    </row>
    <row r="785" spans="1:6" x14ac:dyDescent="0.25">
      <c r="A785">
        <v>2019</v>
      </c>
      <c r="B785" t="s">
        <v>57</v>
      </c>
      <c r="C785" t="s">
        <v>16</v>
      </c>
      <c r="D785" s="1">
        <v>25304</v>
      </c>
      <c r="E785" s="1">
        <v>216009</v>
      </c>
      <c r="F785" s="2">
        <v>57624</v>
      </c>
    </row>
    <row r="786" spans="1:6" x14ac:dyDescent="0.25">
      <c r="A786">
        <v>2019</v>
      </c>
      <c r="B786" t="s">
        <v>57</v>
      </c>
      <c r="C786" t="s">
        <v>17</v>
      </c>
      <c r="D786" s="1">
        <v>10504</v>
      </c>
      <c r="E786" s="1">
        <v>69931</v>
      </c>
      <c r="F786" s="2">
        <v>60893</v>
      </c>
    </row>
    <row r="787" spans="1:6" x14ac:dyDescent="0.25">
      <c r="A787">
        <v>2019</v>
      </c>
      <c r="B787" t="s">
        <v>57</v>
      </c>
      <c r="C787" t="s">
        <v>18</v>
      </c>
      <c r="D787" s="1">
        <v>44172</v>
      </c>
      <c r="E787" s="1">
        <v>461724</v>
      </c>
      <c r="F787" s="2">
        <v>82573</v>
      </c>
    </row>
    <row r="788" spans="1:6" x14ac:dyDescent="0.25">
      <c r="A788">
        <v>2019</v>
      </c>
      <c r="B788" t="s">
        <v>57</v>
      </c>
      <c r="C788" t="s">
        <v>19</v>
      </c>
      <c r="D788" s="1">
        <v>47892</v>
      </c>
      <c r="E788" s="1">
        <v>605822</v>
      </c>
      <c r="F788" s="2">
        <v>113872</v>
      </c>
    </row>
    <row r="789" spans="1:6" x14ac:dyDescent="0.25">
      <c r="A789">
        <v>2019</v>
      </c>
      <c r="B789" t="s">
        <v>57</v>
      </c>
      <c r="C789" t="s">
        <v>20</v>
      </c>
      <c r="D789" s="1">
        <v>44483</v>
      </c>
      <c r="E789" s="1">
        <v>655188</v>
      </c>
      <c r="F789" s="2">
        <v>70805</v>
      </c>
    </row>
    <row r="790" spans="1:6" x14ac:dyDescent="0.25">
      <c r="A790">
        <v>2019</v>
      </c>
      <c r="B790" t="s">
        <v>57</v>
      </c>
      <c r="C790" t="s">
        <v>21</v>
      </c>
      <c r="D790" s="1">
        <v>32903</v>
      </c>
      <c r="E790" s="1">
        <v>383591</v>
      </c>
      <c r="F790" s="2">
        <v>85736</v>
      </c>
    </row>
    <row r="791" spans="1:6" x14ac:dyDescent="0.25">
      <c r="A791">
        <v>2019</v>
      </c>
      <c r="B791" t="s">
        <v>57</v>
      </c>
      <c r="C791" t="s">
        <v>22</v>
      </c>
      <c r="D791" s="1">
        <v>12421</v>
      </c>
      <c r="E791" s="1">
        <v>108490</v>
      </c>
      <c r="F791" s="2">
        <v>43023</v>
      </c>
    </row>
    <row r="792" spans="1:6" x14ac:dyDescent="0.25">
      <c r="A792">
        <v>2019</v>
      </c>
      <c r="B792" t="s">
        <v>57</v>
      </c>
      <c r="C792" t="s">
        <v>23</v>
      </c>
      <c r="D792" s="1">
        <v>34349</v>
      </c>
      <c r="E792" s="1">
        <v>382484</v>
      </c>
      <c r="F792" s="2">
        <v>68700</v>
      </c>
    </row>
    <row r="793" spans="1:6" x14ac:dyDescent="0.25">
      <c r="A793">
        <v>2019</v>
      </c>
      <c r="B793" t="s">
        <v>57</v>
      </c>
      <c r="C793" t="s">
        <v>24</v>
      </c>
      <c r="D793" s="1">
        <v>9482</v>
      </c>
      <c r="E793" s="1">
        <v>43417</v>
      </c>
      <c r="F793" s="2">
        <v>54553</v>
      </c>
    </row>
    <row r="794" spans="1:6" x14ac:dyDescent="0.25">
      <c r="A794">
        <v>2019</v>
      </c>
      <c r="B794" t="s">
        <v>57</v>
      </c>
      <c r="C794" t="s">
        <v>25</v>
      </c>
      <c r="D794" s="1">
        <v>11737</v>
      </c>
      <c r="E794" s="1">
        <v>120560</v>
      </c>
      <c r="F794" s="2">
        <v>60603</v>
      </c>
    </row>
    <row r="795" spans="1:6" x14ac:dyDescent="0.25">
      <c r="A795">
        <v>2019</v>
      </c>
      <c r="B795" t="s">
        <v>57</v>
      </c>
      <c r="C795" t="s">
        <v>26</v>
      </c>
      <c r="D795" s="1">
        <v>20106</v>
      </c>
      <c r="E795" s="1">
        <v>196204</v>
      </c>
      <c r="F795" s="2">
        <v>62008</v>
      </c>
    </row>
    <row r="796" spans="1:6" x14ac:dyDescent="0.25">
      <c r="A796">
        <v>2019</v>
      </c>
      <c r="B796" t="s">
        <v>57</v>
      </c>
      <c r="C796" t="s">
        <v>27</v>
      </c>
      <c r="D796" s="1">
        <v>12808</v>
      </c>
      <c r="E796" s="1">
        <v>83513</v>
      </c>
      <c r="F796" s="2">
        <v>80647</v>
      </c>
    </row>
    <row r="797" spans="1:6" x14ac:dyDescent="0.25">
      <c r="A797">
        <v>2019</v>
      </c>
      <c r="B797" t="s">
        <v>57</v>
      </c>
      <c r="C797" t="s">
        <v>28</v>
      </c>
      <c r="D797" s="1">
        <v>52040</v>
      </c>
      <c r="E797" s="1">
        <v>677810</v>
      </c>
      <c r="F797" s="2">
        <v>94022</v>
      </c>
    </row>
    <row r="798" spans="1:6" x14ac:dyDescent="0.25">
      <c r="A798">
        <v>2019</v>
      </c>
      <c r="B798" t="s">
        <v>57</v>
      </c>
      <c r="C798" t="s">
        <v>29</v>
      </c>
      <c r="D798" s="1">
        <v>11347</v>
      </c>
      <c r="E798" s="1">
        <v>111478</v>
      </c>
      <c r="F798" s="2">
        <v>64156</v>
      </c>
    </row>
    <row r="799" spans="1:6" x14ac:dyDescent="0.25">
      <c r="A799">
        <v>2019</v>
      </c>
      <c r="B799" t="s">
        <v>57</v>
      </c>
      <c r="C799" t="s">
        <v>30</v>
      </c>
      <c r="D799" s="1">
        <v>112890</v>
      </c>
      <c r="E799" s="1">
        <v>1368950</v>
      </c>
      <c r="F799" s="2">
        <v>99615</v>
      </c>
    </row>
    <row r="800" spans="1:6" x14ac:dyDescent="0.25">
      <c r="A800">
        <v>2019</v>
      </c>
      <c r="B800" t="s">
        <v>57</v>
      </c>
      <c r="C800" t="s">
        <v>31</v>
      </c>
      <c r="D800" s="1">
        <v>61321</v>
      </c>
      <c r="E800" s="1">
        <v>649747</v>
      </c>
      <c r="F800" s="2">
        <v>67705</v>
      </c>
    </row>
    <row r="801" spans="1:6" x14ac:dyDescent="0.25">
      <c r="A801">
        <v>2019</v>
      </c>
      <c r="B801" t="s">
        <v>57</v>
      </c>
      <c r="C801" t="s">
        <v>32</v>
      </c>
      <c r="D801" s="1">
        <v>5198</v>
      </c>
      <c r="E801" s="1">
        <v>32856</v>
      </c>
      <c r="F801" s="2">
        <v>63897</v>
      </c>
    </row>
    <row r="802" spans="1:6" x14ac:dyDescent="0.25">
      <c r="A802">
        <v>2019</v>
      </c>
      <c r="B802" t="s">
        <v>57</v>
      </c>
      <c r="C802" t="s">
        <v>33</v>
      </c>
      <c r="D802" s="1">
        <v>54330</v>
      </c>
      <c r="E802" s="1">
        <v>734963</v>
      </c>
      <c r="F802" s="2">
        <v>66752</v>
      </c>
    </row>
    <row r="803" spans="1:6" x14ac:dyDescent="0.25">
      <c r="A803">
        <v>2019</v>
      </c>
      <c r="B803" t="s">
        <v>57</v>
      </c>
      <c r="C803" t="s">
        <v>34</v>
      </c>
      <c r="D803" s="1">
        <v>21148</v>
      </c>
      <c r="E803" s="1">
        <v>194601</v>
      </c>
      <c r="F803" s="2">
        <v>54841</v>
      </c>
    </row>
    <row r="804" spans="1:6" x14ac:dyDescent="0.25">
      <c r="A804">
        <v>2019</v>
      </c>
      <c r="B804" t="s">
        <v>57</v>
      </c>
      <c r="C804" t="s">
        <v>35</v>
      </c>
      <c r="D804" s="1">
        <v>26161</v>
      </c>
      <c r="E804" s="1">
        <v>253667</v>
      </c>
      <c r="F804" s="2">
        <v>73460</v>
      </c>
    </row>
    <row r="805" spans="1:6" x14ac:dyDescent="0.25">
      <c r="A805">
        <v>2019</v>
      </c>
      <c r="B805" t="s">
        <v>57</v>
      </c>
      <c r="C805" t="s">
        <v>36</v>
      </c>
      <c r="D805" s="1">
        <v>64541</v>
      </c>
      <c r="E805" s="1">
        <v>816358</v>
      </c>
      <c r="F805" s="2">
        <v>81681</v>
      </c>
    </row>
    <row r="806" spans="1:6" x14ac:dyDescent="0.25">
      <c r="A806">
        <v>2019</v>
      </c>
      <c r="B806" t="s">
        <v>57</v>
      </c>
      <c r="C806" t="s">
        <v>37</v>
      </c>
      <c r="D806" s="1">
        <v>9043</v>
      </c>
      <c r="E806" s="1">
        <v>68259</v>
      </c>
      <c r="F806" s="2">
        <v>68454</v>
      </c>
    </row>
    <row r="807" spans="1:6" x14ac:dyDescent="0.25">
      <c r="A807">
        <v>2019</v>
      </c>
      <c r="B807" t="s">
        <v>57</v>
      </c>
      <c r="C807" t="s">
        <v>38</v>
      </c>
      <c r="D807" s="1">
        <v>29329</v>
      </c>
      <c r="E807" s="1">
        <v>298404</v>
      </c>
      <c r="F807" s="2">
        <v>52492</v>
      </c>
    </row>
    <row r="808" spans="1:6" x14ac:dyDescent="0.25">
      <c r="A808">
        <v>2019</v>
      </c>
      <c r="B808" t="s">
        <v>57</v>
      </c>
      <c r="C808" t="s">
        <v>39</v>
      </c>
      <c r="D808" s="1">
        <v>5498</v>
      </c>
      <c r="E808" s="1">
        <v>33117</v>
      </c>
      <c r="F808" s="2">
        <v>58619</v>
      </c>
    </row>
    <row r="809" spans="1:6" x14ac:dyDescent="0.25">
      <c r="A809">
        <v>2019</v>
      </c>
      <c r="B809" t="s">
        <v>57</v>
      </c>
      <c r="C809" t="s">
        <v>40</v>
      </c>
      <c r="D809" s="1">
        <v>30774</v>
      </c>
      <c r="E809" s="1">
        <v>425933</v>
      </c>
      <c r="F809" s="2">
        <v>62990</v>
      </c>
    </row>
    <row r="810" spans="1:6" x14ac:dyDescent="0.25">
      <c r="A810">
        <v>2019</v>
      </c>
      <c r="B810" t="s">
        <v>57</v>
      </c>
      <c r="C810" t="s">
        <v>41</v>
      </c>
      <c r="D810" s="1">
        <v>139953</v>
      </c>
      <c r="E810" s="1">
        <v>1794316</v>
      </c>
      <c r="F810" s="2">
        <v>77197</v>
      </c>
    </row>
    <row r="811" spans="1:6" x14ac:dyDescent="0.25">
      <c r="A811">
        <v>2019</v>
      </c>
      <c r="B811" t="s">
        <v>57</v>
      </c>
      <c r="C811" t="s">
        <v>42</v>
      </c>
      <c r="D811" s="1">
        <v>24485</v>
      </c>
      <c r="E811" s="1">
        <v>221851</v>
      </c>
      <c r="F811" s="2">
        <v>64641</v>
      </c>
    </row>
    <row r="812" spans="1:6" x14ac:dyDescent="0.25">
      <c r="A812">
        <v>2019</v>
      </c>
      <c r="B812" t="s">
        <v>57</v>
      </c>
      <c r="C812" t="s">
        <v>43</v>
      </c>
      <c r="D812" s="1">
        <v>5970</v>
      </c>
      <c r="E812" s="1">
        <v>29394</v>
      </c>
      <c r="F812" s="2">
        <v>68986</v>
      </c>
    </row>
    <row r="813" spans="1:6" x14ac:dyDescent="0.25">
      <c r="A813">
        <v>2019</v>
      </c>
      <c r="B813" t="s">
        <v>57</v>
      </c>
      <c r="C813" t="s">
        <v>44</v>
      </c>
      <c r="D813" s="1">
        <v>59342</v>
      </c>
      <c r="E813" s="1">
        <v>762590</v>
      </c>
      <c r="F813" s="2">
        <v>90327</v>
      </c>
    </row>
    <row r="814" spans="1:6" x14ac:dyDescent="0.25">
      <c r="A814">
        <v>2019</v>
      </c>
      <c r="B814" t="s">
        <v>57</v>
      </c>
      <c r="C814" t="s">
        <v>45</v>
      </c>
      <c r="D814" s="1">
        <v>41249</v>
      </c>
      <c r="E814" s="1">
        <v>425615</v>
      </c>
      <c r="F814" s="2">
        <v>85460</v>
      </c>
    </row>
    <row r="815" spans="1:6" x14ac:dyDescent="0.25">
      <c r="A815">
        <v>2019</v>
      </c>
      <c r="B815" t="s">
        <v>57</v>
      </c>
      <c r="C815" t="s">
        <v>46</v>
      </c>
      <c r="D815" s="1">
        <v>8381</v>
      </c>
      <c r="E815" s="1">
        <v>69069</v>
      </c>
      <c r="F815" s="2">
        <v>52180</v>
      </c>
    </row>
    <row r="816" spans="1:6" x14ac:dyDescent="0.25">
      <c r="A816">
        <v>2019</v>
      </c>
      <c r="B816" t="s">
        <v>57</v>
      </c>
      <c r="C816" t="s">
        <v>47</v>
      </c>
      <c r="D816" s="1">
        <v>26927</v>
      </c>
      <c r="E816" s="1">
        <v>326120</v>
      </c>
      <c r="F816" s="2">
        <v>63192</v>
      </c>
    </row>
    <row r="817" spans="1:6" x14ac:dyDescent="0.25">
      <c r="A817">
        <v>2019</v>
      </c>
      <c r="B817" t="s">
        <v>57</v>
      </c>
      <c r="C817" t="s">
        <v>48</v>
      </c>
      <c r="D817" s="1">
        <v>4728</v>
      </c>
      <c r="E817" s="1">
        <v>19196</v>
      </c>
      <c r="F817" s="2">
        <v>56253</v>
      </c>
    </row>
    <row r="818" spans="1:6" x14ac:dyDescent="0.25">
      <c r="A818">
        <v>2019</v>
      </c>
      <c r="B818" t="s">
        <v>58</v>
      </c>
      <c r="C818" t="s">
        <v>1</v>
      </c>
      <c r="D818" s="1">
        <v>13692</v>
      </c>
      <c r="E818" s="1">
        <v>238078</v>
      </c>
      <c r="F818" s="2">
        <v>47785</v>
      </c>
    </row>
    <row r="819" spans="1:6" x14ac:dyDescent="0.25">
      <c r="A819">
        <v>2019</v>
      </c>
      <c r="B819" t="s">
        <v>58</v>
      </c>
      <c r="C819" t="s">
        <v>2</v>
      </c>
      <c r="D819" s="1">
        <v>19924</v>
      </c>
      <c r="E819" s="1">
        <v>457984</v>
      </c>
      <c r="F819" s="2">
        <v>52632</v>
      </c>
    </row>
    <row r="820" spans="1:6" x14ac:dyDescent="0.25">
      <c r="A820">
        <v>2019</v>
      </c>
      <c r="B820" t="s">
        <v>58</v>
      </c>
      <c r="C820" t="s">
        <v>3</v>
      </c>
      <c r="D820" s="1">
        <v>15780</v>
      </c>
      <c r="E820" s="1">
        <v>187607</v>
      </c>
      <c r="F820" s="2">
        <v>43983</v>
      </c>
    </row>
    <row r="821" spans="1:6" x14ac:dyDescent="0.25">
      <c r="A821">
        <v>2019</v>
      </c>
      <c r="B821" t="s">
        <v>58</v>
      </c>
      <c r="C821" t="s">
        <v>4</v>
      </c>
      <c r="D821" s="1">
        <v>639529</v>
      </c>
      <c r="E821" s="1">
        <v>2734574</v>
      </c>
      <c r="F821" s="2">
        <v>53909</v>
      </c>
    </row>
    <row r="822" spans="1:6" x14ac:dyDescent="0.25">
      <c r="A822">
        <v>2019</v>
      </c>
      <c r="B822" t="s">
        <v>58</v>
      </c>
      <c r="C822" t="s">
        <v>5</v>
      </c>
      <c r="D822" s="1">
        <v>21747</v>
      </c>
      <c r="E822" s="1">
        <v>341496</v>
      </c>
      <c r="F822" s="2">
        <v>51600</v>
      </c>
    </row>
    <row r="823" spans="1:6" x14ac:dyDescent="0.25">
      <c r="A823">
        <v>2019</v>
      </c>
      <c r="B823" t="s">
        <v>58</v>
      </c>
      <c r="C823" t="s">
        <v>6</v>
      </c>
      <c r="D823" s="1">
        <v>13478</v>
      </c>
      <c r="E823" s="1">
        <v>330418</v>
      </c>
      <c r="F823" s="2">
        <v>57419</v>
      </c>
    </row>
    <row r="824" spans="1:6" x14ac:dyDescent="0.25">
      <c r="A824">
        <v>2019</v>
      </c>
      <c r="B824" t="s">
        <v>58</v>
      </c>
      <c r="C824" t="s">
        <v>7</v>
      </c>
      <c r="D824" s="1">
        <v>5386</v>
      </c>
      <c r="E824" s="1">
        <v>76932</v>
      </c>
      <c r="F824" s="2">
        <v>55284</v>
      </c>
    </row>
    <row r="825" spans="1:6" x14ac:dyDescent="0.25">
      <c r="A825">
        <v>2019</v>
      </c>
      <c r="B825" t="s">
        <v>58</v>
      </c>
      <c r="C825" t="s">
        <v>8</v>
      </c>
      <c r="D825" s="1">
        <v>76615</v>
      </c>
      <c r="E825" s="1">
        <v>1324281</v>
      </c>
      <c r="F825" s="2">
        <v>52039</v>
      </c>
    </row>
    <row r="826" spans="1:6" x14ac:dyDescent="0.25">
      <c r="A826">
        <v>2019</v>
      </c>
      <c r="B826" t="s">
        <v>58</v>
      </c>
      <c r="C826" t="s">
        <v>9</v>
      </c>
      <c r="D826" s="1">
        <v>29998</v>
      </c>
      <c r="E826" s="1">
        <v>580134</v>
      </c>
      <c r="F826" s="2">
        <v>53810</v>
      </c>
    </row>
    <row r="827" spans="1:6" x14ac:dyDescent="0.25">
      <c r="A827">
        <v>2019</v>
      </c>
      <c r="B827" t="s">
        <v>58</v>
      </c>
      <c r="C827" t="s">
        <v>10</v>
      </c>
      <c r="D827" s="1">
        <v>8163</v>
      </c>
      <c r="E827" s="1">
        <v>105424</v>
      </c>
      <c r="F827" s="2">
        <v>43475</v>
      </c>
    </row>
    <row r="828" spans="1:6" x14ac:dyDescent="0.25">
      <c r="A828">
        <v>2019</v>
      </c>
      <c r="B828" t="s">
        <v>58</v>
      </c>
      <c r="C828" t="s">
        <v>11</v>
      </c>
      <c r="D828" s="1">
        <v>35102</v>
      </c>
      <c r="E828" s="1">
        <v>924699</v>
      </c>
      <c r="F828" s="2">
        <v>52038</v>
      </c>
    </row>
    <row r="829" spans="1:6" x14ac:dyDescent="0.25">
      <c r="A829">
        <v>2019</v>
      </c>
      <c r="B829" t="s">
        <v>58</v>
      </c>
      <c r="C829" t="s">
        <v>12</v>
      </c>
      <c r="D829" s="1">
        <v>16247</v>
      </c>
      <c r="E829" s="1">
        <v>468491</v>
      </c>
      <c r="F829" s="2">
        <v>49107</v>
      </c>
    </row>
    <row r="830" spans="1:6" x14ac:dyDescent="0.25">
      <c r="A830">
        <v>2019</v>
      </c>
      <c r="B830" t="s">
        <v>58</v>
      </c>
      <c r="C830" t="s">
        <v>13</v>
      </c>
      <c r="D830" s="1">
        <v>11966</v>
      </c>
      <c r="E830" s="1">
        <v>219013</v>
      </c>
      <c r="F830" s="2">
        <v>44392</v>
      </c>
    </row>
    <row r="831" spans="1:6" x14ac:dyDescent="0.25">
      <c r="A831">
        <v>2019</v>
      </c>
      <c r="B831" t="s">
        <v>58</v>
      </c>
      <c r="C831" t="s">
        <v>14</v>
      </c>
      <c r="D831" s="1">
        <v>10085</v>
      </c>
      <c r="E831" s="1">
        <v>197874</v>
      </c>
      <c r="F831" s="2">
        <v>43909</v>
      </c>
    </row>
    <row r="832" spans="1:6" x14ac:dyDescent="0.25">
      <c r="A832">
        <v>2019</v>
      </c>
      <c r="B832" t="s">
        <v>58</v>
      </c>
      <c r="C832" t="s">
        <v>15</v>
      </c>
      <c r="D832" s="1">
        <v>18442</v>
      </c>
      <c r="E832" s="1">
        <v>272579</v>
      </c>
      <c r="F832" s="2">
        <v>49141</v>
      </c>
    </row>
    <row r="833" spans="1:6" x14ac:dyDescent="0.25">
      <c r="A833">
        <v>2019</v>
      </c>
      <c r="B833" t="s">
        <v>58</v>
      </c>
      <c r="C833" t="s">
        <v>16</v>
      </c>
      <c r="D833" s="1">
        <v>16110</v>
      </c>
      <c r="E833" s="1">
        <v>305742</v>
      </c>
      <c r="F833" s="2">
        <v>44832</v>
      </c>
    </row>
    <row r="834" spans="1:6" x14ac:dyDescent="0.25">
      <c r="A834">
        <v>2019</v>
      </c>
      <c r="B834" t="s">
        <v>58</v>
      </c>
      <c r="C834" t="s">
        <v>17</v>
      </c>
      <c r="D834" s="1">
        <v>5474</v>
      </c>
      <c r="E834" s="1">
        <v>120085</v>
      </c>
      <c r="F834" s="2">
        <v>49342</v>
      </c>
    </row>
    <row r="835" spans="1:6" x14ac:dyDescent="0.25">
      <c r="A835">
        <v>2019</v>
      </c>
      <c r="B835" t="s">
        <v>58</v>
      </c>
      <c r="C835" t="s">
        <v>18</v>
      </c>
      <c r="D835" s="1">
        <v>21419</v>
      </c>
      <c r="E835" s="1">
        <v>451332</v>
      </c>
      <c r="F835" s="2">
        <v>55476</v>
      </c>
    </row>
    <row r="836" spans="1:6" x14ac:dyDescent="0.25">
      <c r="A836">
        <v>2019</v>
      </c>
      <c r="B836" t="s">
        <v>58</v>
      </c>
      <c r="C836" t="s">
        <v>19</v>
      </c>
      <c r="D836" s="1">
        <v>68761</v>
      </c>
      <c r="E836" s="1">
        <v>790552</v>
      </c>
      <c r="F836" s="2">
        <v>59886</v>
      </c>
    </row>
    <row r="837" spans="1:6" x14ac:dyDescent="0.25">
      <c r="A837">
        <v>2019</v>
      </c>
      <c r="B837" t="s">
        <v>58</v>
      </c>
      <c r="C837" t="s">
        <v>20</v>
      </c>
      <c r="D837" s="1">
        <v>25357</v>
      </c>
      <c r="E837" s="1">
        <v>661203</v>
      </c>
      <c r="F837" s="2">
        <v>50845</v>
      </c>
    </row>
    <row r="838" spans="1:6" x14ac:dyDescent="0.25">
      <c r="A838">
        <v>2019</v>
      </c>
      <c r="B838" t="s">
        <v>58</v>
      </c>
      <c r="C838" t="s">
        <v>21</v>
      </c>
      <c r="D838" s="1">
        <v>20728</v>
      </c>
      <c r="E838" s="1">
        <v>530749</v>
      </c>
      <c r="F838" s="2">
        <v>52656</v>
      </c>
    </row>
    <row r="839" spans="1:6" x14ac:dyDescent="0.25">
      <c r="A839">
        <v>2019</v>
      </c>
      <c r="B839" t="s">
        <v>58</v>
      </c>
      <c r="C839" t="s">
        <v>22</v>
      </c>
      <c r="D839" s="1">
        <v>7557</v>
      </c>
      <c r="E839" s="1">
        <v>146077</v>
      </c>
      <c r="F839" s="2">
        <v>42620</v>
      </c>
    </row>
    <row r="840" spans="1:6" x14ac:dyDescent="0.25">
      <c r="A840">
        <v>2019</v>
      </c>
      <c r="B840" t="s">
        <v>58</v>
      </c>
      <c r="C840" t="s">
        <v>23</v>
      </c>
      <c r="D840" s="1">
        <v>52078</v>
      </c>
      <c r="E840" s="1">
        <v>462462</v>
      </c>
      <c r="F840" s="2">
        <v>47562</v>
      </c>
    </row>
    <row r="841" spans="1:6" x14ac:dyDescent="0.25">
      <c r="A841">
        <v>2019</v>
      </c>
      <c r="B841" t="s">
        <v>58</v>
      </c>
      <c r="C841" t="s">
        <v>24</v>
      </c>
      <c r="D841" s="1">
        <v>4834</v>
      </c>
      <c r="E841" s="1">
        <v>74646</v>
      </c>
      <c r="F841" s="2">
        <v>49258</v>
      </c>
    </row>
    <row r="842" spans="1:6" x14ac:dyDescent="0.25">
      <c r="A842">
        <v>2019</v>
      </c>
      <c r="B842" t="s">
        <v>58</v>
      </c>
      <c r="C842" t="s">
        <v>25</v>
      </c>
      <c r="D842" s="1">
        <v>11559</v>
      </c>
      <c r="E842" s="1">
        <v>139275</v>
      </c>
      <c r="F842" s="2">
        <v>48735</v>
      </c>
    </row>
    <row r="843" spans="1:6" x14ac:dyDescent="0.25">
      <c r="A843">
        <v>2019</v>
      </c>
      <c r="B843" t="s">
        <v>58</v>
      </c>
      <c r="C843" t="s">
        <v>26</v>
      </c>
      <c r="D843" s="1">
        <v>8934</v>
      </c>
      <c r="E843" s="1">
        <v>143417</v>
      </c>
      <c r="F843" s="2">
        <v>54808</v>
      </c>
    </row>
    <row r="844" spans="1:6" x14ac:dyDescent="0.25">
      <c r="A844">
        <v>2019</v>
      </c>
      <c r="B844" t="s">
        <v>58</v>
      </c>
      <c r="C844" t="s">
        <v>27</v>
      </c>
      <c r="D844" s="1">
        <v>4773</v>
      </c>
      <c r="E844" s="1">
        <v>114430</v>
      </c>
      <c r="F844" s="2">
        <v>58363</v>
      </c>
    </row>
    <row r="845" spans="1:6" x14ac:dyDescent="0.25">
      <c r="A845">
        <v>2019</v>
      </c>
      <c r="B845" t="s">
        <v>58</v>
      </c>
      <c r="C845" t="s">
        <v>28</v>
      </c>
      <c r="D845" s="1">
        <v>40687</v>
      </c>
      <c r="E845" s="1">
        <v>670070</v>
      </c>
      <c r="F845" s="2">
        <v>55124</v>
      </c>
    </row>
    <row r="846" spans="1:6" x14ac:dyDescent="0.25">
      <c r="A846">
        <v>2019</v>
      </c>
      <c r="B846" t="s">
        <v>58</v>
      </c>
      <c r="C846" t="s">
        <v>29</v>
      </c>
      <c r="D846" s="1">
        <v>10974</v>
      </c>
      <c r="E846" s="1">
        <v>130181</v>
      </c>
      <c r="F846" s="2">
        <v>42852</v>
      </c>
    </row>
    <row r="847" spans="1:6" x14ac:dyDescent="0.25">
      <c r="A847">
        <v>2019</v>
      </c>
      <c r="B847" t="s">
        <v>58</v>
      </c>
      <c r="C847" t="s">
        <v>30</v>
      </c>
      <c r="D847" s="1">
        <v>67202</v>
      </c>
      <c r="E847" s="1">
        <v>1981493</v>
      </c>
      <c r="F847" s="2">
        <v>54638</v>
      </c>
    </row>
    <row r="848" spans="1:6" x14ac:dyDescent="0.25">
      <c r="A848">
        <v>2019</v>
      </c>
      <c r="B848" t="s">
        <v>58</v>
      </c>
      <c r="C848" t="s">
        <v>31</v>
      </c>
      <c r="D848" s="1">
        <v>28199</v>
      </c>
      <c r="E848" s="1">
        <v>606564</v>
      </c>
      <c r="F848" s="2">
        <v>50123</v>
      </c>
    </row>
    <row r="849" spans="1:6" x14ac:dyDescent="0.25">
      <c r="A849">
        <v>2019</v>
      </c>
      <c r="B849" t="s">
        <v>58</v>
      </c>
      <c r="C849" t="s">
        <v>32</v>
      </c>
      <c r="D849" s="1">
        <v>2581</v>
      </c>
      <c r="E849" s="1">
        <v>65771</v>
      </c>
      <c r="F849" s="2">
        <v>52585</v>
      </c>
    </row>
    <row r="850" spans="1:6" x14ac:dyDescent="0.25">
      <c r="A850">
        <v>2019</v>
      </c>
      <c r="B850" t="s">
        <v>58</v>
      </c>
      <c r="C850" t="s">
        <v>33</v>
      </c>
      <c r="D850" s="1">
        <v>35525</v>
      </c>
      <c r="E850" s="1">
        <v>908891</v>
      </c>
      <c r="F850" s="2">
        <v>47891</v>
      </c>
    </row>
    <row r="851" spans="1:6" x14ac:dyDescent="0.25">
      <c r="A851">
        <v>2019</v>
      </c>
      <c r="B851" t="s">
        <v>58</v>
      </c>
      <c r="C851" t="s">
        <v>34</v>
      </c>
      <c r="D851" s="1">
        <v>13345</v>
      </c>
      <c r="E851" s="1">
        <v>213244</v>
      </c>
      <c r="F851" s="2">
        <v>46841</v>
      </c>
    </row>
    <row r="852" spans="1:6" x14ac:dyDescent="0.25">
      <c r="A852">
        <v>2019</v>
      </c>
      <c r="B852" t="s">
        <v>58</v>
      </c>
      <c r="C852" t="s">
        <v>35</v>
      </c>
      <c r="D852" s="1">
        <v>16113</v>
      </c>
      <c r="E852" s="1">
        <v>295311</v>
      </c>
      <c r="F852" s="2">
        <v>51842</v>
      </c>
    </row>
    <row r="853" spans="1:6" x14ac:dyDescent="0.25">
      <c r="A853">
        <v>2019</v>
      </c>
      <c r="B853" t="s">
        <v>58</v>
      </c>
      <c r="C853" t="s">
        <v>36</v>
      </c>
      <c r="D853" s="1">
        <v>57945</v>
      </c>
      <c r="E853" s="1">
        <v>1230922</v>
      </c>
      <c r="F853" s="2">
        <v>53416</v>
      </c>
    </row>
    <row r="854" spans="1:6" x14ac:dyDescent="0.25">
      <c r="A854">
        <v>2019</v>
      </c>
      <c r="B854" t="s">
        <v>58</v>
      </c>
      <c r="C854" t="s">
        <v>37</v>
      </c>
      <c r="D854" s="1">
        <v>4664</v>
      </c>
      <c r="E854" s="1">
        <v>102395</v>
      </c>
      <c r="F854" s="2">
        <v>50458</v>
      </c>
    </row>
    <row r="855" spans="1:6" x14ac:dyDescent="0.25">
      <c r="A855">
        <v>2019</v>
      </c>
      <c r="B855" t="s">
        <v>58</v>
      </c>
      <c r="C855" t="s">
        <v>38</v>
      </c>
      <c r="D855" s="1">
        <v>12757</v>
      </c>
      <c r="E855" s="1">
        <v>237600</v>
      </c>
      <c r="F855" s="2">
        <v>47296</v>
      </c>
    </row>
    <row r="856" spans="1:6" x14ac:dyDescent="0.25">
      <c r="A856">
        <v>2019</v>
      </c>
      <c r="B856" t="s">
        <v>58</v>
      </c>
      <c r="C856" t="s">
        <v>39</v>
      </c>
      <c r="D856" s="1">
        <v>2904</v>
      </c>
      <c r="E856" s="1">
        <v>68913</v>
      </c>
      <c r="F856" s="2">
        <v>52412</v>
      </c>
    </row>
    <row r="857" spans="1:6" x14ac:dyDescent="0.25">
      <c r="A857">
        <v>2019</v>
      </c>
      <c r="B857" t="s">
        <v>58</v>
      </c>
      <c r="C857" t="s">
        <v>40</v>
      </c>
      <c r="D857" s="1">
        <v>16563</v>
      </c>
      <c r="E857" s="1">
        <v>427328</v>
      </c>
      <c r="F857" s="2">
        <v>53183</v>
      </c>
    </row>
    <row r="858" spans="1:6" x14ac:dyDescent="0.25">
      <c r="A858">
        <v>2019</v>
      </c>
      <c r="B858" t="s">
        <v>58</v>
      </c>
      <c r="C858" t="s">
        <v>41</v>
      </c>
      <c r="D858" s="1">
        <v>94237</v>
      </c>
      <c r="E858" s="1">
        <v>1684606</v>
      </c>
      <c r="F858" s="2">
        <v>49322</v>
      </c>
    </row>
    <row r="859" spans="1:6" x14ac:dyDescent="0.25">
      <c r="A859">
        <v>2019</v>
      </c>
      <c r="B859" t="s">
        <v>58</v>
      </c>
      <c r="C859" t="s">
        <v>42</v>
      </c>
      <c r="D859" s="1">
        <v>12857</v>
      </c>
      <c r="E859" s="1">
        <v>193373</v>
      </c>
      <c r="F859" s="2">
        <v>44983</v>
      </c>
    </row>
    <row r="860" spans="1:6" x14ac:dyDescent="0.25">
      <c r="A860">
        <v>2019</v>
      </c>
      <c r="B860" t="s">
        <v>58</v>
      </c>
      <c r="C860" t="s">
        <v>43</v>
      </c>
      <c r="D860" s="1">
        <v>2503</v>
      </c>
      <c r="E860" s="1">
        <v>62317</v>
      </c>
      <c r="F860" s="2">
        <v>48501</v>
      </c>
    </row>
    <row r="861" spans="1:6" x14ac:dyDescent="0.25">
      <c r="A861">
        <v>2019</v>
      </c>
      <c r="B861" t="s">
        <v>58</v>
      </c>
      <c r="C861" t="s">
        <v>44</v>
      </c>
      <c r="D861" s="1">
        <v>50144</v>
      </c>
      <c r="E861" s="1">
        <v>517645</v>
      </c>
      <c r="F861" s="2">
        <v>50876</v>
      </c>
    </row>
    <row r="862" spans="1:6" x14ac:dyDescent="0.25">
      <c r="A862">
        <v>2019</v>
      </c>
      <c r="B862" t="s">
        <v>58</v>
      </c>
      <c r="C862" t="s">
        <v>45</v>
      </c>
      <c r="D862" s="1">
        <v>64023</v>
      </c>
      <c r="E862" s="1">
        <v>478274</v>
      </c>
      <c r="F862" s="2">
        <v>53267</v>
      </c>
    </row>
    <row r="863" spans="1:6" x14ac:dyDescent="0.25">
      <c r="A863">
        <v>2019</v>
      </c>
      <c r="B863" t="s">
        <v>58</v>
      </c>
      <c r="C863" t="s">
        <v>46</v>
      </c>
      <c r="D863" s="1">
        <v>5755</v>
      </c>
      <c r="E863" s="1">
        <v>125528</v>
      </c>
      <c r="F863" s="2">
        <v>47876</v>
      </c>
    </row>
    <row r="864" spans="1:6" x14ac:dyDescent="0.25">
      <c r="A864">
        <v>2019</v>
      </c>
      <c r="B864" t="s">
        <v>58</v>
      </c>
      <c r="C864" t="s">
        <v>47</v>
      </c>
      <c r="D864" s="1">
        <v>29257</v>
      </c>
      <c r="E864" s="1">
        <v>440255</v>
      </c>
      <c r="F864" s="2">
        <v>50951</v>
      </c>
    </row>
    <row r="865" spans="1:6" x14ac:dyDescent="0.25">
      <c r="A865">
        <v>2019</v>
      </c>
      <c r="B865" t="s">
        <v>58</v>
      </c>
      <c r="C865" t="s">
        <v>48</v>
      </c>
      <c r="D865" s="1">
        <v>3384</v>
      </c>
      <c r="E865" s="1">
        <v>27323</v>
      </c>
      <c r="F865" s="2">
        <v>44083</v>
      </c>
    </row>
    <row r="866" spans="1:6" x14ac:dyDescent="0.25">
      <c r="A866">
        <v>2019</v>
      </c>
      <c r="B866" t="s">
        <v>59</v>
      </c>
      <c r="C866" t="s">
        <v>1</v>
      </c>
      <c r="D866" s="1">
        <v>11180</v>
      </c>
      <c r="E866" s="1">
        <v>208446</v>
      </c>
      <c r="F866" s="2">
        <v>17618</v>
      </c>
    </row>
    <row r="867" spans="1:6" x14ac:dyDescent="0.25">
      <c r="A867">
        <v>2019</v>
      </c>
      <c r="B867" t="s">
        <v>59</v>
      </c>
      <c r="C867" t="s">
        <v>2</v>
      </c>
      <c r="D867" s="1">
        <v>14256</v>
      </c>
      <c r="E867" s="1">
        <v>331295</v>
      </c>
      <c r="F867" s="2">
        <v>25557</v>
      </c>
    </row>
    <row r="868" spans="1:6" x14ac:dyDescent="0.25">
      <c r="A868">
        <v>2019</v>
      </c>
      <c r="B868" t="s">
        <v>59</v>
      </c>
      <c r="C868" t="s">
        <v>3</v>
      </c>
      <c r="D868" s="1">
        <v>7315</v>
      </c>
      <c r="E868" s="1">
        <v>120644</v>
      </c>
      <c r="F868" s="2">
        <v>17299</v>
      </c>
    </row>
    <row r="869" spans="1:6" x14ac:dyDescent="0.25">
      <c r="A869">
        <v>2019</v>
      </c>
      <c r="B869" t="s">
        <v>59</v>
      </c>
      <c r="C869" t="s">
        <v>4</v>
      </c>
      <c r="D869" s="1">
        <v>116191</v>
      </c>
      <c r="E869" s="1">
        <v>2034920</v>
      </c>
      <c r="F869" s="2">
        <v>32379</v>
      </c>
    </row>
    <row r="870" spans="1:6" x14ac:dyDescent="0.25">
      <c r="A870">
        <v>2019</v>
      </c>
      <c r="B870" t="s">
        <v>59</v>
      </c>
      <c r="C870" t="s">
        <v>5</v>
      </c>
      <c r="D870" s="1">
        <v>17317</v>
      </c>
      <c r="E870" s="1">
        <v>344935</v>
      </c>
      <c r="F870" s="2">
        <v>27131</v>
      </c>
    </row>
    <row r="871" spans="1:6" x14ac:dyDescent="0.25">
      <c r="A871">
        <v>2019</v>
      </c>
      <c r="B871" t="s">
        <v>59</v>
      </c>
      <c r="C871" t="s">
        <v>6</v>
      </c>
      <c r="D871" s="1">
        <v>10917</v>
      </c>
      <c r="E871" s="1">
        <v>157574</v>
      </c>
      <c r="F871" s="2">
        <v>24451</v>
      </c>
    </row>
    <row r="872" spans="1:6" x14ac:dyDescent="0.25">
      <c r="A872">
        <v>2019</v>
      </c>
      <c r="B872" t="s">
        <v>59</v>
      </c>
      <c r="C872" t="s">
        <v>7</v>
      </c>
      <c r="D872" s="1">
        <v>2710</v>
      </c>
      <c r="E872" s="1">
        <v>53038</v>
      </c>
      <c r="F872" s="2">
        <v>21264</v>
      </c>
    </row>
    <row r="873" spans="1:6" x14ac:dyDescent="0.25">
      <c r="A873">
        <v>2019</v>
      </c>
      <c r="B873" t="s">
        <v>59</v>
      </c>
      <c r="C873" t="s">
        <v>8</v>
      </c>
      <c r="D873" s="1">
        <v>58596</v>
      </c>
      <c r="E873" s="1">
        <v>1257201</v>
      </c>
      <c r="F873" s="2">
        <v>26675</v>
      </c>
    </row>
    <row r="874" spans="1:6" x14ac:dyDescent="0.25">
      <c r="A874">
        <v>2019</v>
      </c>
      <c r="B874" t="s">
        <v>59</v>
      </c>
      <c r="C874" t="s">
        <v>9</v>
      </c>
      <c r="D874" s="1">
        <v>25254</v>
      </c>
      <c r="E874" s="1">
        <v>498529</v>
      </c>
      <c r="F874" s="2">
        <v>21342</v>
      </c>
    </row>
    <row r="875" spans="1:6" x14ac:dyDescent="0.25">
      <c r="A875">
        <v>2019</v>
      </c>
      <c r="B875" t="s">
        <v>59</v>
      </c>
      <c r="C875" t="s">
        <v>10</v>
      </c>
      <c r="D875" s="1">
        <v>5038</v>
      </c>
      <c r="E875" s="1">
        <v>82521</v>
      </c>
      <c r="F875" s="2">
        <v>17770</v>
      </c>
    </row>
    <row r="876" spans="1:6" x14ac:dyDescent="0.25">
      <c r="A876">
        <v>2019</v>
      </c>
      <c r="B876" t="s">
        <v>59</v>
      </c>
      <c r="C876" t="s">
        <v>11</v>
      </c>
      <c r="D876" s="1">
        <v>33183</v>
      </c>
      <c r="E876" s="1">
        <v>622987</v>
      </c>
      <c r="F876" s="2">
        <v>24703</v>
      </c>
    </row>
    <row r="877" spans="1:6" x14ac:dyDescent="0.25">
      <c r="A877">
        <v>2019</v>
      </c>
      <c r="B877" t="s">
        <v>59</v>
      </c>
      <c r="C877" t="s">
        <v>12</v>
      </c>
      <c r="D877" s="1">
        <v>15776</v>
      </c>
      <c r="E877" s="1">
        <v>313889</v>
      </c>
      <c r="F877" s="2">
        <v>19660</v>
      </c>
    </row>
    <row r="878" spans="1:6" x14ac:dyDescent="0.25">
      <c r="A878">
        <v>2019</v>
      </c>
      <c r="B878" t="s">
        <v>59</v>
      </c>
      <c r="C878" t="s">
        <v>13</v>
      </c>
      <c r="D878" s="1">
        <v>8796</v>
      </c>
      <c r="E878" s="1">
        <v>144265</v>
      </c>
      <c r="F878" s="2">
        <v>17261</v>
      </c>
    </row>
    <row r="879" spans="1:6" x14ac:dyDescent="0.25">
      <c r="A879">
        <v>2019</v>
      </c>
      <c r="B879" t="s">
        <v>59</v>
      </c>
      <c r="C879" t="s">
        <v>14</v>
      </c>
      <c r="D879" s="1">
        <v>6871</v>
      </c>
      <c r="E879" s="1">
        <v>130101</v>
      </c>
      <c r="F879" s="2">
        <v>17333</v>
      </c>
    </row>
    <row r="880" spans="1:6" x14ac:dyDescent="0.25">
      <c r="A880">
        <v>2019</v>
      </c>
      <c r="B880" t="s">
        <v>59</v>
      </c>
      <c r="C880" t="s">
        <v>15</v>
      </c>
      <c r="D880" s="1">
        <v>10118</v>
      </c>
      <c r="E880" s="1">
        <v>201748</v>
      </c>
      <c r="F880" s="2">
        <v>18350</v>
      </c>
    </row>
    <row r="881" spans="1:6" x14ac:dyDescent="0.25">
      <c r="A881">
        <v>2019</v>
      </c>
      <c r="B881" t="s">
        <v>59</v>
      </c>
      <c r="C881" t="s">
        <v>16</v>
      </c>
      <c r="D881" s="1">
        <v>12912</v>
      </c>
      <c r="E881" s="1">
        <v>237469</v>
      </c>
      <c r="F881" s="2">
        <v>21789</v>
      </c>
    </row>
    <row r="882" spans="1:6" x14ac:dyDescent="0.25">
      <c r="A882">
        <v>2019</v>
      </c>
      <c r="B882" t="s">
        <v>59</v>
      </c>
      <c r="C882" t="s">
        <v>17</v>
      </c>
      <c r="D882" s="1">
        <v>5132</v>
      </c>
      <c r="E882" s="1">
        <v>69501</v>
      </c>
      <c r="F882" s="2">
        <v>23169</v>
      </c>
    </row>
    <row r="883" spans="1:6" x14ac:dyDescent="0.25">
      <c r="A883">
        <v>2019</v>
      </c>
      <c r="B883" t="s">
        <v>59</v>
      </c>
      <c r="C883" t="s">
        <v>18</v>
      </c>
      <c r="D883" s="1">
        <v>15043</v>
      </c>
      <c r="E883" s="1">
        <v>282746</v>
      </c>
      <c r="F883" s="2">
        <v>24758</v>
      </c>
    </row>
    <row r="884" spans="1:6" x14ac:dyDescent="0.25">
      <c r="A884">
        <v>2019</v>
      </c>
      <c r="B884" t="s">
        <v>59</v>
      </c>
      <c r="C884" t="s">
        <v>19</v>
      </c>
      <c r="D884" s="1">
        <v>20740</v>
      </c>
      <c r="E884" s="1">
        <v>379863</v>
      </c>
      <c r="F884" s="2">
        <v>29500</v>
      </c>
    </row>
    <row r="885" spans="1:6" x14ac:dyDescent="0.25">
      <c r="A885">
        <v>2019</v>
      </c>
      <c r="B885" t="s">
        <v>59</v>
      </c>
      <c r="C885" t="s">
        <v>20</v>
      </c>
      <c r="D885" s="1">
        <v>23113</v>
      </c>
      <c r="E885" s="1">
        <v>434299</v>
      </c>
      <c r="F885" s="2">
        <v>21121</v>
      </c>
    </row>
    <row r="886" spans="1:6" x14ac:dyDescent="0.25">
      <c r="A886">
        <v>2019</v>
      </c>
      <c r="B886" t="s">
        <v>59</v>
      </c>
      <c r="C886" t="s">
        <v>21</v>
      </c>
      <c r="D886" s="1">
        <v>15325</v>
      </c>
      <c r="E886" s="1">
        <v>275608</v>
      </c>
      <c r="F886" s="2">
        <v>23261</v>
      </c>
    </row>
    <row r="887" spans="1:6" x14ac:dyDescent="0.25">
      <c r="A887">
        <v>2019</v>
      </c>
      <c r="B887" t="s">
        <v>59</v>
      </c>
      <c r="C887" t="s">
        <v>22</v>
      </c>
      <c r="D887" s="1">
        <v>6514</v>
      </c>
      <c r="E887" s="1">
        <v>136282</v>
      </c>
      <c r="F887" s="2">
        <v>17817</v>
      </c>
    </row>
    <row r="888" spans="1:6" x14ac:dyDescent="0.25">
      <c r="A888">
        <v>2019</v>
      </c>
      <c r="B888" t="s">
        <v>59</v>
      </c>
      <c r="C888" t="s">
        <v>23</v>
      </c>
      <c r="D888" s="1">
        <v>15195</v>
      </c>
      <c r="E888" s="1">
        <v>308646</v>
      </c>
      <c r="F888" s="2">
        <v>21614</v>
      </c>
    </row>
    <row r="889" spans="1:6" x14ac:dyDescent="0.25">
      <c r="A889">
        <v>2019</v>
      </c>
      <c r="B889" t="s">
        <v>59</v>
      </c>
      <c r="C889" t="s">
        <v>24</v>
      </c>
      <c r="D889" s="1">
        <v>5052</v>
      </c>
      <c r="E889" s="1">
        <v>67008</v>
      </c>
      <c r="F889" s="2">
        <v>19955</v>
      </c>
    </row>
    <row r="890" spans="1:6" x14ac:dyDescent="0.25">
      <c r="A890">
        <v>2019</v>
      </c>
      <c r="B890" t="s">
        <v>59</v>
      </c>
      <c r="C890" t="s">
        <v>25</v>
      </c>
      <c r="D890" s="1">
        <v>5609</v>
      </c>
      <c r="E890" s="1">
        <v>93856</v>
      </c>
      <c r="F890" s="2">
        <v>17213</v>
      </c>
    </row>
    <row r="891" spans="1:6" x14ac:dyDescent="0.25">
      <c r="A891">
        <v>2019</v>
      </c>
      <c r="B891" t="s">
        <v>59</v>
      </c>
      <c r="C891" t="s">
        <v>26</v>
      </c>
      <c r="D891" s="1">
        <v>8716</v>
      </c>
      <c r="E891" s="1">
        <v>355178</v>
      </c>
      <c r="F891" s="2">
        <v>34432</v>
      </c>
    </row>
    <row r="892" spans="1:6" x14ac:dyDescent="0.25">
      <c r="A892">
        <v>2019</v>
      </c>
      <c r="B892" t="s">
        <v>59</v>
      </c>
      <c r="C892" t="s">
        <v>27</v>
      </c>
      <c r="D892" s="1">
        <v>4675</v>
      </c>
      <c r="E892" s="1">
        <v>73214</v>
      </c>
      <c r="F892" s="2">
        <v>22783</v>
      </c>
    </row>
    <row r="893" spans="1:6" x14ac:dyDescent="0.25">
      <c r="A893">
        <v>2019</v>
      </c>
      <c r="B893" t="s">
        <v>59</v>
      </c>
      <c r="C893" t="s">
        <v>28</v>
      </c>
      <c r="D893" s="1">
        <v>24526</v>
      </c>
      <c r="E893" s="1">
        <v>391519</v>
      </c>
      <c r="F893" s="2">
        <v>26347</v>
      </c>
    </row>
    <row r="894" spans="1:6" x14ac:dyDescent="0.25">
      <c r="A894">
        <v>2019</v>
      </c>
      <c r="B894" t="s">
        <v>59</v>
      </c>
      <c r="C894" t="s">
        <v>29</v>
      </c>
      <c r="D894" s="1">
        <v>5277</v>
      </c>
      <c r="E894" s="1">
        <v>99656</v>
      </c>
      <c r="F894" s="2">
        <v>19571</v>
      </c>
    </row>
    <row r="895" spans="1:6" x14ac:dyDescent="0.25">
      <c r="A895">
        <v>2019</v>
      </c>
      <c r="B895" t="s">
        <v>59</v>
      </c>
      <c r="C895" t="s">
        <v>30</v>
      </c>
      <c r="D895" s="1">
        <v>65868</v>
      </c>
      <c r="E895" s="1">
        <v>957897</v>
      </c>
      <c r="F895" s="2">
        <v>35828</v>
      </c>
    </row>
    <row r="896" spans="1:6" x14ac:dyDescent="0.25">
      <c r="A896">
        <v>2019</v>
      </c>
      <c r="B896" t="s">
        <v>59</v>
      </c>
      <c r="C896" t="s">
        <v>31</v>
      </c>
      <c r="D896" s="1">
        <v>26474</v>
      </c>
      <c r="E896" s="1">
        <v>515152</v>
      </c>
      <c r="F896" s="2">
        <v>20460</v>
      </c>
    </row>
    <row r="897" spans="1:6" x14ac:dyDescent="0.25">
      <c r="A897">
        <v>2019</v>
      </c>
      <c r="B897" t="s">
        <v>59</v>
      </c>
      <c r="C897" t="s">
        <v>32</v>
      </c>
      <c r="D897" s="1">
        <v>2610</v>
      </c>
      <c r="E897" s="1">
        <v>40423</v>
      </c>
      <c r="F897" s="2">
        <v>18573</v>
      </c>
    </row>
    <row r="898" spans="1:6" x14ac:dyDescent="0.25">
      <c r="A898">
        <v>2019</v>
      </c>
      <c r="B898" t="s">
        <v>59</v>
      </c>
      <c r="C898" t="s">
        <v>33</v>
      </c>
      <c r="D898" s="1">
        <v>29035</v>
      </c>
      <c r="E898" s="1">
        <v>570254</v>
      </c>
      <c r="F898" s="2">
        <v>20197</v>
      </c>
    </row>
    <row r="899" spans="1:6" x14ac:dyDescent="0.25">
      <c r="A899">
        <v>2019</v>
      </c>
      <c r="B899" t="s">
        <v>59</v>
      </c>
      <c r="C899" t="s">
        <v>34</v>
      </c>
      <c r="D899" s="1">
        <v>9209</v>
      </c>
      <c r="E899" s="1">
        <v>174213</v>
      </c>
      <c r="F899" s="2">
        <v>18600</v>
      </c>
    </row>
    <row r="900" spans="1:6" x14ac:dyDescent="0.25">
      <c r="A900">
        <v>2019</v>
      </c>
      <c r="B900" t="s">
        <v>59</v>
      </c>
      <c r="C900" t="s">
        <v>35</v>
      </c>
      <c r="D900" s="1">
        <v>14116</v>
      </c>
      <c r="E900" s="1">
        <v>213454</v>
      </c>
      <c r="F900" s="2">
        <v>23818</v>
      </c>
    </row>
    <row r="901" spans="1:6" x14ac:dyDescent="0.25">
      <c r="A901">
        <v>2019</v>
      </c>
      <c r="B901" t="s">
        <v>59</v>
      </c>
      <c r="C901" t="s">
        <v>36</v>
      </c>
      <c r="D901" s="1">
        <v>33729</v>
      </c>
      <c r="E901" s="1">
        <v>577911</v>
      </c>
      <c r="F901" s="2">
        <v>22011</v>
      </c>
    </row>
    <row r="902" spans="1:6" x14ac:dyDescent="0.25">
      <c r="A902">
        <v>2019</v>
      </c>
      <c r="B902" t="s">
        <v>59</v>
      </c>
      <c r="C902" t="s">
        <v>37</v>
      </c>
      <c r="D902" s="1">
        <v>3873</v>
      </c>
      <c r="E902" s="1">
        <v>60008</v>
      </c>
      <c r="F902" s="2">
        <v>23680</v>
      </c>
    </row>
    <row r="903" spans="1:6" x14ac:dyDescent="0.25">
      <c r="A903">
        <v>2019</v>
      </c>
      <c r="B903" t="s">
        <v>59</v>
      </c>
      <c r="C903" t="s">
        <v>38</v>
      </c>
      <c r="D903" s="1">
        <v>13400</v>
      </c>
      <c r="E903" s="1">
        <v>270473</v>
      </c>
      <c r="F903" s="2">
        <v>18816</v>
      </c>
    </row>
    <row r="904" spans="1:6" x14ac:dyDescent="0.25">
      <c r="A904">
        <v>2019</v>
      </c>
      <c r="B904" t="s">
        <v>59</v>
      </c>
      <c r="C904" t="s">
        <v>39</v>
      </c>
      <c r="D904" s="1">
        <v>3191</v>
      </c>
      <c r="E904" s="1">
        <v>47413</v>
      </c>
      <c r="F904" s="2">
        <v>17519</v>
      </c>
    </row>
    <row r="905" spans="1:6" x14ac:dyDescent="0.25">
      <c r="A905">
        <v>2019</v>
      </c>
      <c r="B905" t="s">
        <v>59</v>
      </c>
      <c r="C905" t="s">
        <v>40</v>
      </c>
      <c r="D905" s="1">
        <v>16924</v>
      </c>
      <c r="E905" s="1">
        <v>347181</v>
      </c>
      <c r="F905" s="2">
        <v>23878</v>
      </c>
    </row>
    <row r="906" spans="1:6" x14ac:dyDescent="0.25">
      <c r="A906">
        <v>2019</v>
      </c>
      <c r="B906" t="s">
        <v>59</v>
      </c>
      <c r="C906" t="s">
        <v>41</v>
      </c>
      <c r="D906" s="1">
        <v>65057</v>
      </c>
      <c r="E906" s="1">
        <v>1394036</v>
      </c>
      <c r="F906" s="2">
        <v>22762</v>
      </c>
    </row>
    <row r="907" spans="1:6" x14ac:dyDescent="0.25">
      <c r="A907">
        <v>2019</v>
      </c>
      <c r="B907" t="s">
        <v>59</v>
      </c>
      <c r="C907" t="s">
        <v>42</v>
      </c>
      <c r="D907" s="1">
        <v>7570</v>
      </c>
      <c r="E907" s="1">
        <v>153412</v>
      </c>
      <c r="F907" s="2">
        <v>20955</v>
      </c>
    </row>
    <row r="908" spans="1:6" x14ac:dyDescent="0.25">
      <c r="A908">
        <v>2019</v>
      </c>
      <c r="B908" t="s">
        <v>59</v>
      </c>
      <c r="C908" t="s">
        <v>43</v>
      </c>
      <c r="D908" s="1">
        <v>2268</v>
      </c>
      <c r="E908" s="1">
        <v>37208</v>
      </c>
      <c r="F908" s="2">
        <v>23863</v>
      </c>
    </row>
    <row r="909" spans="1:6" x14ac:dyDescent="0.25">
      <c r="A909">
        <v>2019</v>
      </c>
      <c r="B909" t="s">
        <v>59</v>
      </c>
      <c r="C909" t="s">
        <v>44</v>
      </c>
      <c r="D909" s="1">
        <v>20743</v>
      </c>
      <c r="E909" s="1">
        <v>408354</v>
      </c>
      <c r="F909" s="2">
        <v>21582</v>
      </c>
    </row>
    <row r="910" spans="1:6" x14ac:dyDescent="0.25">
      <c r="A910">
        <v>2019</v>
      </c>
      <c r="B910" t="s">
        <v>59</v>
      </c>
      <c r="C910" t="s">
        <v>45</v>
      </c>
      <c r="D910" s="1">
        <v>20637</v>
      </c>
      <c r="E910" s="1">
        <v>341265</v>
      </c>
      <c r="F910" s="2">
        <v>26566</v>
      </c>
    </row>
    <row r="911" spans="1:6" x14ac:dyDescent="0.25">
      <c r="A911">
        <v>2019</v>
      </c>
      <c r="B911" t="s">
        <v>59</v>
      </c>
      <c r="C911" t="s">
        <v>46</v>
      </c>
      <c r="D911" s="1">
        <v>4658</v>
      </c>
      <c r="E911" s="1">
        <v>75027</v>
      </c>
      <c r="F911" s="2">
        <v>18256</v>
      </c>
    </row>
    <row r="912" spans="1:6" x14ac:dyDescent="0.25">
      <c r="A912">
        <v>2019</v>
      </c>
      <c r="B912" t="s">
        <v>59</v>
      </c>
      <c r="C912" t="s">
        <v>47</v>
      </c>
      <c r="D912" s="1">
        <v>17015</v>
      </c>
      <c r="E912" s="1">
        <v>285279</v>
      </c>
      <c r="F912" s="2">
        <v>18758</v>
      </c>
    </row>
    <row r="913" spans="1:6" x14ac:dyDescent="0.25">
      <c r="A913">
        <v>2019</v>
      </c>
      <c r="B913" t="s">
        <v>59</v>
      </c>
      <c r="C913" t="s">
        <v>48</v>
      </c>
      <c r="D913" s="1">
        <v>2398</v>
      </c>
      <c r="E913" s="1">
        <v>37041</v>
      </c>
      <c r="F913" s="2">
        <v>21994</v>
      </c>
    </row>
    <row r="914" spans="1:6" x14ac:dyDescent="0.25">
      <c r="A914">
        <v>2019</v>
      </c>
      <c r="B914" t="s">
        <v>60</v>
      </c>
      <c r="C914" t="s">
        <v>1</v>
      </c>
      <c r="D914" s="1">
        <v>10189</v>
      </c>
      <c r="E914" s="1">
        <v>46816</v>
      </c>
      <c r="F914" s="2">
        <v>38607</v>
      </c>
    </row>
    <row r="915" spans="1:6" x14ac:dyDescent="0.25">
      <c r="A915">
        <v>2019</v>
      </c>
      <c r="B915" t="s">
        <v>60</v>
      </c>
      <c r="C915" t="s">
        <v>2</v>
      </c>
      <c r="D915" s="1">
        <v>10674</v>
      </c>
      <c r="E915" s="1">
        <v>75782</v>
      </c>
      <c r="F915" s="2">
        <v>39965</v>
      </c>
    </row>
    <row r="916" spans="1:6" x14ac:dyDescent="0.25">
      <c r="A916">
        <v>2019</v>
      </c>
      <c r="B916" t="s">
        <v>60</v>
      </c>
      <c r="C916" t="s">
        <v>3</v>
      </c>
      <c r="D916" s="1">
        <v>5359</v>
      </c>
      <c r="E916" s="1">
        <v>25279</v>
      </c>
      <c r="F916" s="2">
        <v>36115</v>
      </c>
    </row>
    <row r="917" spans="1:6" x14ac:dyDescent="0.25">
      <c r="A917">
        <v>2019</v>
      </c>
      <c r="B917" t="s">
        <v>60</v>
      </c>
      <c r="C917" t="s">
        <v>4</v>
      </c>
      <c r="D917" s="1">
        <v>97442</v>
      </c>
      <c r="E917" s="1">
        <v>547972</v>
      </c>
      <c r="F917" s="2">
        <v>42293</v>
      </c>
    </row>
    <row r="918" spans="1:6" x14ac:dyDescent="0.25">
      <c r="A918">
        <v>2019</v>
      </c>
      <c r="B918" t="s">
        <v>60</v>
      </c>
      <c r="C918" t="s">
        <v>5</v>
      </c>
      <c r="D918" s="1">
        <v>17008</v>
      </c>
      <c r="E918" s="1">
        <v>84571</v>
      </c>
      <c r="F918" s="2">
        <v>42381</v>
      </c>
    </row>
    <row r="919" spans="1:6" x14ac:dyDescent="0.25">
      <c r="A919">
        <v>2019</v>
      </c>
      <c r="B919" t="s">
        <v>60</v>
      </c>
      <c r="C919" t="s">
        <v>6</v>
      </c>
      <c r="D919" s="1">
        <v>18146</v>
      </c>
      <c r="E919" s="1">
        <v>66497</v>
      </c>
      <c r="F919" s="2">
        <v>34861</v>
      </c>
    </row>
    <row r="920" spans="1:6" x14ac:dyDescent="0.25">
      <c r="A920">
        <v>2019</v>
      </c>
      <c r="B920" t="s">
        <v>60</v>
      </c>
      <c r="C920" t="s">
        <v>7</v>
      </c>
      <c r="D920" s="1">
        <v>2052</v>
      </c>
      <c r="E920" s="1">
        <v>12125</v>
      </c>
      <c r="F920" s="2">
        <v>35636</v>
      </c>
    </row>
    <row r="921" spans="1:6" x14ac:dyDescent="0.25">
      <c r="A921">
        <v>2019</v>
      </c>
      <c r="B921" t="s">
        <v>60</v>
      </c>
      <c r="C921" t="s">
        <v>8</v>
      </c>
      <c r="D921" s="1">
        <v>56765</v>
      </c>
      <c r="E921" s="1">
        <v>281975</v>
      </c>
      <c r="F921" s="2">
        <v>37969</v>
      </c>
    </row>
    <row r="922" spans="1:6" x14ac:dyDescent="0.25">
      <c r="A922">
        <v>2019</v>
      </c>
      <c r="B922" t="s">
        <v>60</v>
      </c>
      <c r="C922" t="s">
        <v>9</v>
      </c>
      <c r="D922" s="1">
        <v>18227</v>
      </c>
      <c r="E922" s="1">
        <v>111902</v>
      </c>
      <c r="F922" s="2">
        <v>37971</v>
      </c>
    </row>
    <row r="923" spans="1:6" x14ac:dyDescent="0.25">
      <c r="A923">
        <v>2019</v>
      </c>
      <c r="B923" t="s">
        <v>60</v>
      </c>
      <c r="C923" t="s">
        <v>10</v>
      </c>
      <c r="D923" s="1">
        <v>3845</v>
      </c>
      <c r="E923" s="1">
        <v>19414</v>
      </c>
      <c r="F923" s="2">
        <v>32615</v>
      </c>
    </row>
    <row r="924" spans="1:6" x14ac:dyDescent="0.25">
      <c r="A924">
        <v>2019</v>
      </c>
      <c r="B924" t="s">
        <v>60</v>
      </c>
      <c r="C924" t="s">
        <v>11</v>
      </c>
      <c r="D924" s="1">
        <v>39884</v>
      </c>
      <c r="E924" s="1">
        <v>209967</v>
      </c>
      <c r="F924" s="2">
        <v>43714</v>
      </c>
    </row>
    <row r="925" spans="1:6" x14ac:dyDescent="0.25">
      <c r="A925">
        <v>2019</v>
      </c>
      <c r="B925" t="s">
        <v>60</v>
      </c>
      <c r="C925" t="s">
        <v>12</v>
      </c>
      <c r="D925" s="1">
        <v>12916</v>
      </c>
      <c r="E925" s="1">
        <v>89273</v>
      </c>
      <c r="F925" s="2">
        <v>33759</v>
      </c>
    </row>
    <row r="926" spans="1:6" x14ac:dyDescent="0.25">
      <c r="A926">
        <v>2019</v>
      </c>
      <c r="B926" t="s">
        <v>60</v>
      </c>
      <c r="C926" t="s">
        <v>13</v>
      </c>
      <c r="D926" s="1">
        <v>8547</v>
      </c>
      <c r="E926" s="1">
        <v>42519</v>
      </c>
      <c r="F926" s="2">
        <v>36534</v>
      </c>
    </row>
    <row r="927" spans="1:6" x14ac:dyDescent="0.25">
      <c r="A927">
        <v>2019</v>
      </c>
      <c r="B927" t="s">
        <v>60</v>
      </c>
      <c r="C927" t="s">
        <v>14</v>
      </c>
      <c r="D927" s="1">
        <v>5938</v>
      </c>
      <c r="E927" s="1">
        <v>34833</v>
      </c>
      <c r="F927" s="2">
        <v>35624</v>
      </c>
    </row>
    <row r="928" spans="1:6" x14ac:dyDescent="0.25">
      <c r="A928">
        <v>2019</v>
      </c>
      <c r="B928" t="s">
        <v>60</v>
      </c>
      <c r="C928" t="s">
        <v>15</v>
      </c>
      <c r="D928" s="1">
        <v>10404</v>
      </c>
      <c r="E928" s="1">
        <v>46571</v>
      </c>
      <c r="F928" s="2">
        <v>34846</v>
      </c>
    </row>
    <row r="929" spans="1:6" x14ac:dyDescent="0.25">
      <c r="A929">
        <v>2019</v>
      </c>
      <c r="B929" t="s">
        <v>60</v>
      </c>
      <c r="C929" t="s">
        <v>16</v>
      </c>
      <c r="D929" s="1">
        <v>9280</v>
      </c>
      <c r="E929" s="1">
        <v>46391</v>
      </c>
      <c r="F929" s="2">
        <v>38963</v>
      </c>
    </row>
    <row r="930" spans="1:6" x14ac:dyDescent="0.25">
      <c r="A930">
        <v>2019</v>
      </c>
      <c r="B930" t="s">
        <v>60</v>
      </c>
      <c r="C930" t="s">
        <v>17</v>
      </c>
      <c r="D930" s="1">
        <v>3777</v>
      </c>
      <c r="E930" s="1">
        <v>17863</v>
      </c>
      <c r="F930" s="2">
        <v>35322</v>
      </c>
    </row>
    <row r="931" spans="1:6" x14ac:dyDescent="0.25">
      <c r="A931">
        <v>2019</v>
      </c>
      <c r="B931" t="s">
        <v>60</v>
      </c>
      <c r="C931" t="s">
        <v>18</v>
      </c>
      <c r="D931" s="1">
        <v>19358</v>
      </c>
      <c r="E931" s="1">
        <v>91545</v>
      </c>
      <c r="F931" s="2">
        <v>44150</v>
      </c>
    </row>
    <row r="932" spans="1:6" x14ac:dyDescent="0.25">
      <c r="A932">
        <v>2019</v>
      </c>
      <c r="B932" t="s">
        <v>60</v>
      </c>
      <c r="C932" t="s">
        <v>19</v>
      </c>
      <c r="D932" s="1">
        <v>22046</v>
      </c>
      <c r="E932" s="1">
        <v>121404</v>
      </c>
      <c r="F932" s="2">
        <v>40421</v>
      </c>
    </row>
    <row r="933" spans="1:6" x14ac:dyDescent="0.25">
      <c r="A933">
        <v>2019</v>
      </c>
      <c r="B933" t="s">
        <v>60</v>
      </c>
      <c r="C933" t="s">
        <v>20</v>
      </c>
      <c r="D933" s="1">
        <v>32480</v>
      </c>
      <c r="E933" s="1">
        <v>140352</v>
      </c>
      <c r="F933" s="2">
        <v>34330</v>
      </c>
    </row>
    <row r="934" spans="1:6" x14ac:dyDescent="0.25">
      <c r="A934">
        <v>2019</v>
      </c>
      <c r="B934" t="s">
        <v>60</v>
      </c>
      <c r="C934" t="s">
        <v>21</v>
      </c>
      <c r="D934" s="1">
        <v>17266</v>
      </c>
      <c r="E934" s="1">
        <v>91238</v>
      </c>
      <c r="F934" s="2">
        <v>35478</v>
      </c>
    </row>
    <row r="935" spans="1:6" x14ac:dyDescent="0.25">
      <c r="A935">
        <v>2019</v>
      </c>
      <c r="B935" t="s">
        <v>60</v>
      </c>
      <c r="C935" t="s">
        <v>22</v>
      </c>
      <c r="D935" s="1">
        <v>4589</v>
      </c>
      <c r="E935" s="1">
        <v>21043</v>
      </c>
      <c r="F935" s="2">
        <v>36243</v>
      </c>
    </row>
    <row r="936" spans="1:6" x14ac:dyDescent="0.25">
      <c r="A936">
        <v>2019</v>
      </c>
      <c r="B936" t="s">
        <v>60</v>
      </c>
      <c r="C936" t="s">
        <v>23</v>
      </c>
      <c r="D936" s="1">
        <v>13240</v>
      </c>
      <c r="E936" s="1">
        <v>75829</v>
      </c>
      <c r="F936" s="2">
        <v>35224</v>
      </c>
    </row>
    <row r="937" spans="1:6" x14ac:dyDescent="0.25">
      <c r="A937">
        <v>2019</v>
      </c>
      <c r="B937" t="s">
        <v>60</v>
      </c>
      <c r="C937" t="s">
        <v>24</v>
      </c>
      <c r="D937" s="1">
        <v>4153</v>
      </c>
      <c r="E937" s="1">
        <v>18442</v>
      </c>
      <c r="F937" s="2">
        <v>31791</v>
      </c>
    </row>
    <row r="938" spans="1:6" x14ac:dyDescent="0.25">
      <c r="A938">
        <v>2019</v>
      </c>
      <c r="B938" t="s">
        <v>60</v>
      </c>
      <c r="C938" t="s">
        <v>25</v>
      </c>
      <c r="D938" s="1">
        <v>4572</v>
      </c>
      <c r="E938" s="1">
        <v>25509</v>
      </c>
      <c r="F938" s="2">
        <v>33587</v>
      </c>
    </row>
    <row r="939" spans="1:6" x14ac:dyDescent="0.25">
      <c r="A939">
        <v>2019</v>
      </c>
      <c r="B939" t="s">
        <v>60</v>
      </c>
      <c r="C939" t="s">
        <v>26</v>
      </c>
      <c r="D939" s="1">
        <v>5140</v>
      </c>
      <c r="E939" s="1">
        <v>35449</v>
      </c>
      <c r="F939" s="2">
        <v>38479</v>
      </c>
    </row>
    <row r="940" spans="1:6" x14ac:dyDescent="0.25">
      <c r="A940">
        <v>2019</v>
      </c>
      <c r="B940" t="s">
        <v>60</v>
      </c>
      <c r="C940" t="s">
        <v>27</v>
      </c>
      <c r="D940" s="1">
        <v>4011</v>
      </c>
      <c r="E940" s="1">
        <v>21600</v>
      </c>
      <c r="F940" s="2">
        <v>39236</v>
      </c>
    </row>
    <row r="941" spans="1:6" x14ac:dyDescent="0.25">
      <c r="A941">
        <v>2019</v>
      </c>
      <c r="B941" t="s">
        <v>60</v>
      </c>
      <c r="C941" t="s">
        <v>28</v>
      </c>
      <c r="D941" s="1">
        <v>24469</v>
      </c>
      <c r="E941" s="1">
        <v>138255</v>
      </c>
      <c r="F941" s="2">
        <v>37373</v>
      </c>
    </row>
    <row r="942" spans="1:6" x14ac:dyDescent="0.25">
      <c r="A942">
        <v>2019</v>
      </c>
      <c r="B942" t="s">
        <v>60</v>
      </c>
      <c r="C942" t="s">
        <v>29</v>
      </c>
      <c r="D942" s="1">
        <v>4216</v>
      </c>
      <c r="E942" s="1">
        <v>21214</v>
      </c>
      <c r="F942" s="2">
        <v>35417</v>
      </c>
    </row>
    <row r="943" spans="1:6" x14ac:dyDescent="0.25">
      <c r="A943">
        <v>2019</v>
      </c>
      <c r="B943" t="s">
        <v>60</v>
      </c>
      <c r="C943" t="s">
        <v>30</v>
      </c>
      <c r="D943" s="1">
        <v>72430</v>
      </c>
      <c r="E943" s="1">
        <v>371218</v>
      </c>
      <c r="F943" s="2">
        <v>43410</v>
      </c>
    </row>
    <row r="944" spans="1:6" x14ac:dyDescent="0.25">
      <c r="A944">
        <v>2019</v>
      </c>
      <c r="B944" t="s">
        <v>60</v>
      </c>
      <c r="C944" t="s">
        <v>31</v>
      </c>
      <c r="D944" s="1">
        <v>24457</v>
      </c>
      <c r="E944" s="1">
        <v>115119</v>
      </c>
      <c r="F944" s="2">
        <v>36624</v>
      </c>
    </row>
    <row r="945" spans="1:6" x14ac:dyDescent="0.25">
      <c r="A945">
        <v>2019</v>
      </c>
      <c r="B945" t="s">
        <v>60</v>
      </c>
      <c r="C945" t="s">
        <v>32</v>
      </c>
      <c r="D945" s="1">
        <v>2047</v>
      </c>
      <c r="E945" s="1">
        <v>11337</v>
      </c>
      <c r="F945" s="2">
        <v>38696</v>
      </c>
    </row>
    <row r="946" spans="1:6" x14ac:dyDescent="0.25">
      <c r="A946">
        <v>2019</v>
      </c>
      <c r="B946" t="s">
        <v>60</v>
      </c>
      <c r="C946" t="s">
        <v>33</v>
      </c>
      <c r="D946" s="1">
        <v>23639</v>
      </c>
      <c r="E946" s="1">
        <v>157001</v>
      </c>
      <c r="F946" s="2">
        <v>35006</v>
      </c>
    </row>
    <row r="947" spans="1:6" x14ac:dyDescent="0.25">
      <c r="A947">
        <v>2019</v>
      </c>
      <c r="B947" t="s">
        <v>60</v>
      </c>
      <c r="C947" t="s">
        <v>34</v>
      </c>
      <c r="D947" s="1">
        <v>6589</v>
      </c>
      <c r="E947" s="1">
        <v>36706</v>
      </c>
      <c r="F947" s="2">
        <v>36151</v>
      </c>
    </row>
    <row r="948" spans="1:6" x14ac:dyDescent="0.25">
      <c r="A948">
        <v>2019</v>
      </c>
      <c r="B948" t="s">
        <v>60</v>
      </c>
      <c r="C948" t="s">
        <v>35</v>
      </c>
      <c r="D948" s="1">
        <v>25468</v>
      </c>
      <c r="E948" s="1">
        <v>78423</v>
      </c>
      <c r="F948" s="2">
        <v>35467</v>
      </c>
    </row>
    <row r="949" spans="1:6" x14ac:dyDescent="0.25">
      <c r="A949">
        <v>2019</v>
      </c>
      <c r="B949" t="s">
        <v>60</v>
      </c>
      <c r="C949" t="s">
        <v>36</v>
      </c>
      <c r="D949" s="1">
        <v>33082</v>
      </c>
      <c r="E949" s="1">
        <v>202171</v>
      </c>
      <c r="F949" s="2">
        <v>35131</v>
      </c>
    </row>
    <row r="950" spans="1:6" x14ac:dyDescent="0.25">
      <c r="A950">
        <v>2019</v>
      </c>
      <c r="B950" t="s">
        <v>60</v>
      </c>
      <c r="C950" t="s">
        <v>37</v>
      </c>
      <c r="D950" s="1">
        <v>3537</v>
      </c>
      <c r="E950" s="1">
        <v>18157</v>
      </c>
      <c r="F950" s="2">
        <v>34466</v>
      </c>
    </row>
    <row r="951" spans="1:6" x14ac:dyDescent="0.25">
      <c r="A951">
        <v>2019</v>
      </c>
      <c r="B951" t="s">
        <v>60</v>
      </c>
      <c r="C951" t="s">
        <v>38</v>
      </c>
      <c r="D951" s="1">
        <v>12142</v>
      </c>
      <c r="E951" s="1">
        <v>54906</v>
      </c>
      <c r="F951" s="2">
        <v>34386</v>
      </c>
    </row>
    <row r="952" spans="1:6" x14ac:dyDescent="0.25">
      <c r="A952">
        <v>2019</v>
      </c>
      <c r="B952" t="s">
        <v>60</v>
      </c>
      <c r="C952" t="s">
        <v>39</v>
      </c>
      <c r="D952" s="1">
        <v>2223</v>
      </c>
      <c r="E952" s="1">
        <v>11326</v>
      </c>
      <c r="F952" s="2">
        <v>34233</v>
      </c>
    </row>
    <row r="953" spans="1:6" x14ac:dyDescent="0.25">
      <c r="A953">
        <v>2019</v>
      </c>
      <c r="B953" t="s">
        <v>60</v>
      </c>
      <c r="C953" t="s">
        <v>40</v>
      </c>
      <c r="D953" s="1">
        <v>15931</v>
      </c>
      <c r="E953" s="1">
        <v>80484</v>
      </c>
      <c r="F953" s="2">
        <v>36227</v>
      </c>
    </row>
    <row r="954" spans="1:6" x14ac:dyDescent="0.25">
      <c r="A954">
        <v>2019</v>
      </c>
      <c r="B954" t="s">
        <v>60</v>
      </c>
      <c r="C954" t="s">
        <v>41</v>
      </c>
      <c r="D954" s="1">
        <v>57504</v>
      </c>
      <c r="E954" s="1">
        <v>343287</v>
      </c>
      <c r="F954" s="2">
        <v>41110</v>
      </c>
    </row>
    <row r="955" spans="1:6" x14ac:dyDescent="0.25">
      <c r="A955">
        <v>2019</v>
      </c>
      <c r="B955" t="s">
        <v>60</v>
      </c>
      <c r="C955" t="s">
        <v>42</v>
      </c>
      <c r="D955" s="1">
        <v>6492</v>
      </c>
      <c r="E955" s="1">
        <v>37200</v>
      </c>
      <c r="F955" s="2">
        <v>37389</v>
      </c>
    </row>
    <row r="956" spans="1:6" x14ac:dyDescent="0.25">
      <c r="A956">
        <v>2019</v>
      </c>
      <c r="B956" t="s">
        <v>60</v>
      </c>
      <c r="C956" t="s">
        <v>43</v>
      </c>
      <c r="D956" s="1">
        <v>1990</v>
      </c>
      <c r="E956" s="1">
        <v>8772</v>
      </c>
      <c r="F956" s="2">
        <v>37394</v>
      </c>
    </row>
    <row r="957" spans="1:6" x14ac:dyDescent="0.25">
      <c r="A957">
        <v>2019</v>
      </c>
      <c r="B957" t="s">
        <v>60</v>
      </c>
      <c r="C957" t="s">
        <v>44</v>
      </c>
      <c r="D957" s="1">
        <v>29777</v>
      </c>
      <c r="E957" s="1">
        <v>140456</v>
      </c>
      <c r="F957" s="2">
        <v>45136</v>
      </c>
    </row>
    <row r="958" spans="1:6" x14ac:dyDescent="0.25">
      <c r="A958">
        <v>2019</v>
      </c>
      <c r="B958" t="s">
        <v>60</v>
      </c>
      <c r="C958" t="s">
        <v>45</v>
      </c>
      <c r="D958" s="1">
        <v>19915</v>
      </c>
      <c r="E958" s="1">
        <v>102632</v>
      </c>
      <c r="F958" s="2">
        <v>42585</v>
      </c>
    </row>
    <row r="959" spans="1:6" x14ac:dyDescent="0.25">
      <c r="A959">
        <v>2019</v>
      </c>
      <c r="B959" t="s">
        <v>60</v>
      </c>
      <c r="C959" t="s">
        <v>46</v>
      </c>
      <c r="D959" s="1">
        <v>5797</v>
      </c>
      <c r="E959" s="1">
        <v>20164</v>
      </c>
      <c r="F959" s="2">
        <v>32080</v>
      </c>
    </row>
    <row r="960" spans="1:6" x14ac:dyDescent="0.25">
      <c r="A960">
        <v>2019</v>
      </c>
      <c r="B960" t="s">
        <v>60</v>
      </c>
      <c r="C960" t="s">
        <v>47</v>
      </c>
      <c r="D960" s="1">
        <v>13757</v>
      </c>
      <c r="E960" s="1">
        <v>84267</v>
      </c>
      <c r="F960" s="2">
        <v>31908</v>
      </c>
    </row>
    <row r="961" spans="1:6" x14ac:dyDescent="0.25">
      <c r="A961">
        <v>2019</v>
      </c>
      <c r="B961" t="s">
        <v>60</v>
      </c>
      <c r="C961" t="s">
        <v>48</v>
      </c>
      <c r="D961" s="1">
        <v>1655</v>
      </c>
      <c r="E961" s="1">
        <v>7188</v>
      </c>
      <c r="F961" s="2">
        <v>39255</v>
      </c>
    </row>
    <row r="962" spans="1:6" x14ac:dyDescent="0.25">
      <c r="A962">
        <v>2018</v>
      </c>
      <c r="B962" t="s">
        <v>55</v>
      </c>
      <c r="C962" t="s">
        <v>1</v>
      </c>
      <c r="D962" s="1">
        <v>1843</v>
      </c>
      <c r="E962" s="1">
        <v>18397</v>
      </c>
      <c r="F962" s="2">
        <v>56388</v>
      </c>
    </row>
    <row r="963" spans="1:6" x14ac:dyDescent="0.25">
      <c r="A963">
        <v>2018</v>
      </c>
      <c r="B963" t="s">
        <v>55</v>
      </c>
      <c r="C963" t="s">
        <v>2</v>
      </c>
      <c r="D963" s="1">
        <v>1328</v>
      </c>
      <c r="E963" s="1">
        <v>38653</v>
      </c>
      <c r="F963" s="2">
        <v>50854</v>
      </c>
    </row>
    <row r="964" spans="1:6" x14ac:dyDescent="0.25">
      <c r="A964">
        <v>2018</v>
      </c>
      <c r="B964" t="s">
        <v>55</v>
      </c>
      <c r="C964" t="s">
        <v>3</v>
      </c>
      <c r="D964" s="1">
        <v>2525</v>
      </c>
      <c r="E964" s="1">
        <v>16334</v>
      </c>
      <c r="F964" s="2">
        <v>47616</v>
      </c>
    </row>
    <row r="965" spans="1:6" x14ac:dyDescent="0.25">
      <c r="A965">
        <v>2018</v>
      </c>
      <c r="B965" t="s">
        <v>55</v>
      </c>
      <c r="C965" t="s">
        <v>4</v>
      </c>
      <c r="D965" s="1">
        <v>17605</v>
      </c>
      <c r="E965" s="1">
        <v>443542</v>
      </c>
      <c r="F965" s="2">
        <v>38595</v>
      </c>
    </row>
    <row r="966" spans="1:6" x14ac:dyDescent="0.25">
      <c r="A966">
        <v>2018</v>
      </c>
      <c r="B966" t="s">
        <v>55</v>
      </c>
      <c r="C966" t="s">
        <v>5</v>
      </c>
      <c r="D966" s="1">
        <v>3256</v>
      </c>
      <c r="E966" s="1">
        <v>46357</v>
      </c>
      <c r="F966" s="2">
        <v>88489</v>
      </c>
    </row>
    <row r="967" spans="1:6" x14ac:dyDescent="0.25">
      <c r="A967">
        <v>2018</v>
      </c>
      <c r="B967" t="s">
        <v>55</v>
      </c>
      <c r="C967" t="s">
        <v>6</v>
      </c>
      <c r="D967">
        <v>441</v>
      </c>
      <c r="E967" s="1">
        <v>5272</v>
      </c>
      <c r="F967" s="2">
        <v>40054</v>
      </c>
    </row>
    <row r="968" spans="1:6" x14ac:dyDescent="0.25">
      <c r="A968">
        <v>2018</v>
      </c>
      <c r="B968" t="s">
        <v>55</v>
      </c>
      <c r="C968" t="s">
        <v>7</v>
      </c>
      <c r="D968">
        <v>177</v>
      </c>
      <c r="E968" s="1">
        <v>1535</v>
      </c>
      <c r="F968" s="2">
        <v>39987</v>
      </c>
    </row>
    <row r="969" spans="1:6" x14ac:dyDescent="0.25">
      <c r="A969">
        <v>2018</v>
      </c>
      <c r="B969" t="s">
        <v>55</v>
      </c>
      <c r="C969" t="s">
        <v>8</v>
      </c>
      <c r="D969" s="1">
        <v>5289</v>
      </c>
      <c r="E969" s="1">
        <v>72507</v>
      </c>
      <c r="F969" s="2">
        <v>34681</v>
      </c>
    </row>
    <row r="970" spans="1:6" x14ac:dyDescent="0.25">
      <c r="A970">
        <v>2018</v>
      </c>
      <c r="B970" t="s">
        <v>55</v>
      </c>
      <c r="C970" t="s">
        <v>9</v>
      </c>
      <c r="D970" s="1">
        <v>2630</v>
      </c>
      <c r="E970" s="1">
        <v>29395</v>
      </c>
      <c r="F970" s="2">
        <v>42010</v>
      </c>
    </row>
    <row r="971" spans="1:6" x14ac:dyDescent="0.25">
      <c r="A971">
        <v>2018</v>
      </c>
      <c r="B971" t="s">
        <v>55</v>
      </c>
      <c r="C971" t="s">
        <v>10</v>
      </c>
      <c r="D971" s="1">
        <v>2500</v>
      </c>
      <c r="E971" s="1">
        <v>26636</v>
      </c>
      <c r="F971" s="2">
        <v>39998</v>
      </c>
    </row>
    <row r="972" spans="1:6" x14ac:dyDescent="0.25">
      <c r="A972">
        <v>2018</v>
      </c>
      <c r="B972" t="s">
        <v>55</v>
      </c>
      <c r="C972" t="s">
        <v>11</v>
      </c>
      <c r="D972" s="1">
        <v>2785</v>
      </c>
      <c r="E972" s="1">
        <v>26452</v>
      </c>
      <c r="F972" s="2">
        <v>50101</v>
      </c>
    </row>
    <row r="973" spans="1:6" x14ac:dyDescent="0.25">
      <c r="A973">
        <v>2018</v>
      </c>
      <c r="B973" t="s">
        <v>55</v>
      </c>
      <c r="C973" t="s">
        <v>12</v>
      </c>
      <c r="D973" s="1">
        <v>2217</v>
      </c>
      <c r="E973" s="1">
        <v>21236</v>
      </c>
      <c r="F973" s="2">
        <v>48605</v>
      </c>
    </row>
    <row r="974" spans="1:6" x14ac:dyDescent="0.25">
      <c r="A974">
        <v>2018</v>
      </c>
      <c r="B974" t="s">
        <v>55</v>
      </c>
      <c r="C974" t="s">
        <v>13</v>
      </c>
      <c r="D974" s="1">
        <v>2830</v>
      </c>
      <c r="E974" s="1">
        <v>23077</v>
      </c>
      <c r="F974" s="2">
        <v>42989</v>
      </c>
    </row>
    <row r="975" spans="1:6" x14ac:dyDescent="0.25">
      <c r="A975">
        <v>2018</v>
      </c>
      <c r="B975" t="s">
        <v>55</v>
      </c>
      <c r="C975" t="s">
        <v>14</v>
      </c>
      <c r="D975" s="1">
        <v>2658</v>
      </c>
      <c r="E975" s="1">
        <v>19284</v>
      </c>
      <c r="F975" s="2">
        <v>47004</v>
      </c>
    </row>
    <row r="976" spans="1:6" x14ac:dyDescent="0.25">
      <c r="A976">
        <v>2018</v>
      </c>
      <c r="B976" t="s">
        <v>55</v>
      </c>
      <c r="C976" t="s">
        <v>15</v>
      </c>
      <c r="D976" s="1">
        <v>1559</v>
      </c>
      <c r="E976" s="1">
        <v>18569</v>
      </c>
      <c r="F976" s="2">
        <v>56223</v>
      </c>
    </row>
    <row r="977" spans="1:6" x14ac:dyDescent="0.25">
      <c r="A977">
        <v>2018</v>
      </c>
      <c r="B977" t="s">
        <v>55</v>
      </c>
      <c r="C977" t="s">
        <v>16</v>
      </c>
      <c r="D977" s="1">
        <v>3089</v>
      </c>
      <c r="E977" s="1">
        <v>43598</v>
      </c>
      <c r="F977" s="2">
        <v>84277</v>
      </c>
    </row>
    <row r="978" spans="1:6" x14ac:dyDescent="0.25">
      <c r="A978">
        <v>2018</v>
      </c>
      <c r="B978" t="s">
        <v>55</v>
      </c>
      <c r="C978" t="s">
        <v>17</v>
      </c>
      <c r="D978" s="1">
        <v>1372</v>
      </c>
      <c r="E978" s="1">
        <v>7143</v>
      </c>
      <c r="F978" s="2">
        <v>41187</v>
      </c>
    </row>
    <row r="979" spans="1:6" x14ac:dyDescent="0.25">
      <c r="A979">
        <v>2018</v>
      </c>
      <c r="B979" t="s">
        <v>55</v>
      </c>
      <c r="C979" t="s">
        <v>18</v>
      </c>
      <c r="D979">
        <v>723</v>
      </c>
      <c r="E979" s="1">
        <v>6447</v>
      </c>
      <c r="F979" s="2">
        <v>43100</v>
      </c>
    </row>
    <row r="980" spans="1:6" x14ac:dyDescent="0.25">
      <c r="A980">
        <v>2018</v>
      </c>
      <c r="B980" t="s">
        <v>55</v>
      </c>
      <c r="C980" t="s">
        <v>19</v>
      </c>
      <c r="D980">
        <v>985</v>
      </c>
      <c r="E980" s="1">
        <v>9626</v>
      </c>
      <c r="F980" s="2">
        <v>61244</v>
      </c>
    </row>
    <row r="981" spans="1:6" x14ac:dyDescent="0.25">
      <c r="A981">
        <v>2018</v>
      </c>
      <c r="B981" t="s">
        <v>55</v>
      </c>
      <c r="C981" t="s">
        <v>20</v>
      </c>
      <c r="D981" s="1">
        <v>3282</v>
      </c>
      <c r="E981" s="1">
        <v>35874</v>
      </c>
      <c r="F981" s="2">
        <v>40516</v>
      </c>
    </row>
    <row r="982" spans="1:6" x14ac:dyDescent="0.25">
      <c r="A982">
        <v>2018</v>
      </c>
      <c r="B982" t="s">
        <v>55</v>
      </c>
      <c r="C982" t="s">
        <v>21</v>
      </c>
      <c r="D982" s="1">
        <v>3071</v>
      </c>
      <c r="E982" s="1">
        <v>27642</v>
      </c>
      <c r="F982" s="2">
        <v>50521</v>
      </c>
    </row>
    <row r="983" spans="1:6" x14ac:dyDescent="0.25">
      <c r="A983">
        <v>2018</v>
      </c>
      <c r="B983" t="s">
        <v>55</v>
      </c>
      <c r="C983" t="s">
        <v>22</v>
      </c>
      <c r="D983" s="1">
        <v>2153</v>
      </c>
      <c r="E983" s="1">
        <v>16234</v>
      </c>
      <c r="F983" s="2">
        <v>47028</v>
      </c>
    </row>
    <row r="984" spans="1:6" x14ac:dyDescent="0.25">
      <c r="A984">
        <v>2018</v>
      </c>
      <c r="B984" t="s">
        <v>55</v>
      </c>
      <c r="C984" t="s">
        <v>23</v>
      </c>
      <c r="D984" s="1">
        <v>1935</v>
      </c>
      <c r="E984" s="1">
        <v>16642</v>
      </c>
      <c r="F984" s="2">
        <v>43331</v>
      </c>
    </row>
    <row r="985" spans="1:6" x14ac:dyDescent="0.25">
      <c r="A985">
        <v>2018</v>
      </c>
      <c r="B985" t="s">
        <v>55</v>
      </c>
      <c r="C985" t="s">
        <v>24</v>
      </c>
      <c r="D985" s="1">
        <v>1771</v>
      </c>
      <c r="E985" s="1">
        <v>12503</v>
      </c>
      <c r="F985" s="2">
        <v>67090</v>
      </c>
    </row>
    <row r="986" spans="1:6" x14ac:dyDescent="0.25">
      <c r="A986">
        <v>2018</v>
      </c>
      <c r="B986" t="s">
        <v>55</v>
      </c>
      <c r="C986" t="s">
        <v>25</v>
      </c>
      <c r="D986" s="1">
        <v>2378</v>
      </c>
      <c r="E986" s="1">
        <v>15823</v>
      </c>
      <c r="F986" s="2">
        <v>41084</v>
      </c>
    </row>
    <row r="987" spans="1:6" x14ac:dyDescent="0.25">
      <c r="A987">
        <v>2018</v>
      </c>
      <c r="B987" t="s">
        <v>55</v>
      </c>
      <c r="C987" t="s">
        <v>26</v>
      </c>
      <c r="D987">
        <v>641</v>
      </c>
      <c r="E987" s="1">
        <v>19336</v>
      </c>
      <c r="F987" s="2">
        <v>82872</v>
      </c>
    </row>
    <row r="988" spans="1:6" x14ac:dyDescent="0.25">
      <c r="A988">
        <v>2018</v>
      </c>
      <c r="B988" t="s">
        <v>55</v>
      </c>
      <c r="C988" t="s">
        <v>27</v>
      </c>
      <c r="D988">
        <v>344</v>
      </c>
      <c r="E988" s="1">
        <v>2619</v>
      </c>
      <c r="F988" s="2">
        <v>42081</v>
      </c>
    </row>
    <row r="989" spans="1:6" x14ac:dyDescent="0.25">
      <c r="A989">
        <v>2018</v>
      </c>
      <c r="B989" t="s">
        <v>55</v>
      </c>
      <c r="C989" t="s">
        <v>28</v>
      </c>
      <c r="D989" s="1">
        <v>1003</v>
      </c>
      <c r="E989" s="1">
        <v>12165</v>
      </c>
      <c r="F989" s="2">
        <v>39981</v>
      </c>
    </row>
    <row r="990" spans="1:6" x14ac:dyDescent="0.25">
      <c r="A990">
        <v>2018</v>
      </c>
      <c r="B990" t="s">
        <v>55</v>
      </c>
      <c r="C990" t="s">
        <v>29</v>
      </c>
      <c r="D990" s="1">
        <v>2007</v>
      </c>
      <c r="E990" s="1">
        <v>35856</v>
      </c>
      <c r="F990" s="2">
        <v>64393</v>
      </c>
    </row>
    <row r="991" spans="1:6" x14ac:dyDescent="0.25">
      <c r="A991">
        <v>2018</v>
      </c>
      <c r="B991" t="s">
        <v>55</v>
      </c>
      <c r="C991" t="s">
        <v>30</v>
      </c>
      <c r="D991" s="1">
        <v>3062</v>
      </c>
      <c r="E991" s="1">
        <v>31787</v>
      </c>
      <c r="F991" s="2">
        <v>41230</v>
      </c>
    </row>
    <row r="992" spans="1:6" x14ac:dyDescent="0.25">
      <c r="A992">
        <v>2018</v>
      </c>
      <c r="B992" t="s">
        <v>55</v>
      </c>
      <c r="C992" t="s">
        <v>31</v>
      </c>
      <c r="D992" s="1">
        <v>3330</v>
      </c>
      <c r="E992" s="1">
        <v>30208</v>
      </c>
      <c r="F992" s="2">
        <v>39062</v>
      </c>
    </row>
    <row r="993" spans="1:6" x14ac:dyDescent="0.25">
      <c r="A993">
        <v>2018</v>
      </c>
      <c r="B993" t="s">
        <v>55</v>
      </c>
      <c r="C993" t="s">
        <v>32</v>
      </c>
      <c r="D993" s="1">
        <v>1766</v>
      </c>
      <c r="E993" s="1">
        <v>25422</v>
      </c>
      <c r="F993" s="2">
        <v>95073</v>
      </c>
    </row>
    <row r="994" spans="1:6" x14ac:dyDescent="0.25">
      <c r="A994">
        <v>2018</v>
      </c>
      <c r="B994" t="s">
        <v>55</v>
      </c>
      <c r="C994" t="s">
        <v>33</v>
      </c>
      <c r="D994" s="1">
        <v>2470</v>
      </c>
      <c r="E994" s="1">
        <v>28520</v>
      </c>
      <c r="F994" s="2">
        <v>51145</v>
      </c>
    </row>
    <row r="995" spans="1:6" x14ac:dyDescent="0.25">
      <c r="A995">
        <v>2018</v>
      </c>
      <c r="B995" t="s">
        <v>55</v>
      </c>
      <c r="C995" t="s">
        <v>34</v>
      </c>
      <c r="D995" s="1">
        <v>4348</v>
      </c>
      <c r="E995" s="1">
        <v>64020</v>
      </c>
      <c r="F995" s="2">
        <v>91135</v>
      </c>
    </row>
    <row r="996" spans="1:6" x14ac:dyDescent="0.25">
      <c r="A996">
        <v>2018</v>
      </c>
      <c r="B996" t="s">
        <v>55</v>
      </c>
      <c r="C996" t="s">
        <v>35</v>
      </c>
      <c r="D996" s="1">
        <v>4560</v>
      </c>
      <c r="E996" s="1">
        <v>53530</v>
      </c>
      <c r="F996" s="2">
        <v>37495</v>
      </c>
    </row>
    <row r="997" spans="1:6" x14ac:dyDescent="0.25">
      <c r="A997">
        <v>2018</v>
      </c>
      <c r="B997" t="s">
        <v>55</v>
      </c>
      <c r="C997" t="s">
        <v>36</v>
      </c>
      <c r="D997" s="1">
        <v>3585</v>
      </c>
      <c r="E997" s="1">
        <v>52523</v>
      </c>
      <c r="F997" s="2">
        <v>62951</v>
      </c>
    </row>
    <row r="998" spans="1:6" x14ac:dyDescent="0.25">
      <c r="A998">
        <v>2018</v>
      </c>
      <c r="B998" t="s">
        <v>55</v>
      </c>
      <c r="C998" t="s">
        <v>37</v>
      </c>
      <c r="D998">
        <v>194</v>
      </c>
      <c r="E998" s="1">
        <v>1056</v>
      </c>
      <c r="F998" s="2">
        <v>39071</v>
      </c>
    </row>
    <row r="999" spans="1:6" x14ac:dyDescent="0.25">
      <c r="A999">
        <v>2018</v>
      </c>
      <c r="B999" t="s">
        <v>55</v>
      </c>
      <c r="C999" t="s">
        <v>38</v>
      </c>
      <c r="D999" s="1">
        <v>1286</v>
      </c>
      <c r="E999" s="1">
        <v>12662</v>
      </c>
      <c r="F999" s="2">
        <v>40536</v>
      </c>
    </row>
    <row r="1000" spans="1:6" x14ac:dyDescent="0.25">
      <c r="A1000">
        <v>2018</v>
      </c>
      <c r="B1000" t="s">
        <v>55</v>
      </c>
      <c r="C1000" t="s">
        <v>39</v>
      </c>
      <c r="D1000" s="1">
        <v>1047</v>
      </c>
      <c r="E1000" s="1">
        <v>6831</v>
      </c>
      <c r="F1000" s="2">
        <v>42904</v>
      </c>
    </row>
    <row r="1001" spans="1:6" x14ac:dyDescent="0.25">
      <c r="A1001">
        <v>2018</v>
      </c>
      <c r="B1001" t="s">
        <v>55</v>
      </c>
      <c r="C1001" t="s">
        <v>40</v>
      </c>
      <c r="D1001" s="1">
        <v>1099</v>
      </c>
      <c r="E1001" s="1">
        <v>11051</v>
      </c>
      <c r="F1001" s="2">
        <v>46634</v>
      </c>
    </row>
    <row r="1002" spans="1:6" x14ac:dyDescent="0.25">
      <c r="A1002">
        <v>2018</v>
      </c>
      <c r="B1002" t="s">
        <v>55</v>
      </c>
      <c r="C1002" t="s">
        <v>41</v>
      </c>
      <c r="D1002" s="1">
        <v>19761</v>
      </c>
      <c r="E1002" s="1">
        <v>304275</v>
      </c>
      <c r="F1002" s="2">
        <v>109449</v>
      </c>
    </row>
    <row r="1003" spans="1:6" x14ac:dyDescent="0.25">
      <c r="A1003">
        <v>2018</v>
      </c>
      <c r="B1003" t="s">
        <v>55</v>
      </c>
      <c r="C1003" t="s">
        <v>42</v>
      </c>
      <c r="D1003" s="1">
        <v>1002</v>
      </c>
      <c r="E1003" s="1">
        <v>15159</v>
      </c>
      <c r="F1003" s="2">
        <v>61171</v>
      </c>
    </row>
    <row r="1004" spans="1:6" x14ac:dyDescent="0.25">
      <c r="A1004">
        <v>2018</v>
      </c>
      <c r="B1004" t="s">
        <v>55</v>
      </c>
      <c r="C1004" t="s">
        <v>43</v>
      </c>
      <c r="D1004">
        <v>548</v>
      </c>
      <c r="E1004" s="1">
        <v>3930</v>
      </c>
      <c r="F1004" s="2">
        <v>38605</v>
      </c>
    </row>
    <row r="1005" spans="1:6" x14ac:dyDescent="0.25">
      <c r="A1005">
        <v>2018</v>
      </c>
      <c r="B1005" t="s">
        <v>55</v>
      </c>
      <c r="C1005" t="s">
        <v>44</v>
      </c>
      <c r="D1005" s="1">
        <v>2101</v>
      </c>
      <c r="E1005" s="1">
        <v>19281</v>
      </c>
      <c r="F1005" s="2">
        <v>47043</v>
      </c>
    </row>
    <row r="1006" spans="1:6" x14ac:dyDescent="0.25">
      <c r="A1006">
        <v>2018</v>
      </c>
      <c r="B1006" t="s">
        <v>55</v>
      </c>
      <c r="C1006" t="s">
        <v>45</v>
      </c>
      <c r="D1006" s="1">
        <v>7317</v>
      </c>
      <c r="E1006" s="1">
        <v>109210</v>
      </c>
      <c r="F1006" s="2">
        <v>33346</v>
      </c>
    </row>
    <row r="1007" spans="1:6" x14ac:dyDescent="0.25">
      <c r="A1007">
        <v>2018</v>
      </c>
      <c r="B1007" t="s">
        <v>55</v>
      </c>
      <c r="C1007" t="s">
        <v>46</v>
      </c>
      <c r="D1007" s="1">
        <v>1199</v>
      </c>
      <c r="E1007" s="1">
        <v>23481</v>
      </c>
      <c r="F1007" s="2">
        <v>80012</v>
      </c>
    </row>
    <row r="1008" spans="1:6" x14ac:dyDescent="0.25">
      <c r="A1008">
        <v>2018</v>
      </c>
      <c r="B1008" t="s">
        <v>55</v>
      </c>
      <c r="C1008" t="s">
        <v>47</v>
      </c>
      <c r="D1008" s="1">
        <v>2926</v>
      </c>
      <c r="E1008" s="1">
        <v>32257</v>
      </c>
      <c r="F1008" s="2">
        <v>39437</v>
      </c>
    </row>
    <row r="1009" spans="1:6" x14ac:dyDescent="0.25">
      <c r="A1009">
        <v>2018</v>
      </c>
      <c r="B1009" t="s">
        <v>55</v>
      </c>
      <c r="C1009" t="s">
        <v>48</v>
      </c>
      <c r="D1009" s="1">
        <v>1438</v>
      </c>
      <c r="E1009" s="1">
        <v>23488</v>
      </c>
      <c r="F1009" s="2">
        <v>83751</v>
      </c>
    </row>
    <row r="1010" spans="1:6" x14ac:dyDescent="0.25">
      <c r="A1010">
        <v>2018</v>
      </c>
      <c r="B1010" t="s">
        <v>51</v>
      </c>
      <c r="C1010" t="s">
        <v>1</v>
      </c>
      <c r="D1010" s="1">
        <v>9897</v>
      </c>
      <c r="E1010" s="1">
        <v>89207</v>
      </c>
      <c r="F1010" s="2">
        <v>53957</v>
      </c>
    </row>
    <row r="1011" spans="1:6" x14ac:dyDescent="0.25">
      <c r="A1011">
        <v>2018</v>
      </c>
      <c r="B1011" t="s">
        <v>51</v>
      </c>
      <c r="C1011" t="s">
        <v>2</v>
      </c>
      <c r="D1011" s="1">
        <v>12867</v>
      </c>
      <c r="E1011" s="1">
        <v>158251</v>
      </c>
      <c r="F1011" s="2">
        <v>55989</v>
      </c>
    </row>
    <row r="1012" spans="1:6" x14ac:dyDescent="0.25">
      <c r="A1012">
        <v>2018</v>
      </c>
      <c r="B1012" t="s">
        <v>51</v>
      </c>
      <c r="C1012" t="s">
        <v>3</v>
      </c>
      <c r="D1012" s="1">
        <v>6945</v>
      </c>
      <c r="E1012" s="1">
        <v>50848</v>
      </c>
      <c r="F1012" s="2">
        <v>47988</v>
      </c>
    </row>
    <row r="1013" spans="1:6" x14ac:dyDescent="0.25">
      <c r="A1013">
        <v>2018</v>
      </c>
      <c r="B1013" t="s">
        <v>51</v>
      </c>
      <c r="C1013" t="s">
        <v>4</v>
      </c>
      <c r="D1013" s="1">
        <v>80657</v>
      </c>
      <c r="E1013" s="1">
        <v>860278</v>
      </c>
      <c r="F1013" s="2">
        <v>70084</v>
      </c>
    </row>
    <row r="1014" spans="1:6" x14ac:dyDescent="0.25">
      <c r="A1014">
        <v>2018</v>
      </c>
      <c r="B1014" t="s">
        <v>51</v>
      </c>
      <c r="C1014" t="s">
        <v>5</v>
      </c>
      <c r="D1014" s="1">
        <v>19884</v>
      </c>
      <c r="E1014" s="1">
        <v>173096</v>
      </c>
      <c r="F1014" s="2">
        <v>62414</v>
      </c>
    </row>
    <row r="1015" spans="1:6" x14ac:dyDescent="0.25">
      <c r="A1015">
        <v>2018</v>
      </c>
      <c r="B1015" t="s">
        <v>51</v>
      </c>
      <c r="C1015" t="s">
        <v>6</v>
      </c>
      <c r="D1015" s="1">
        <v>9399</v>
      </c>
      <c r="E1015" s="1">
        <v>58769</v>
      </c>
      <c r="F1015" s="2">
        <v>69727</v>
      </c>
    </row>
    <row r="1016" spans="1:6" x14ac:dyDescent="0.25">
      <c r="A1016">
        <v>2018</v>
      </c>
      <c r="B1016" t="s">
        <v>51</v>
      </c>
      <c r="C1016" t="s">
        <v>7</v>
      </c>
      <c r="D1016" s="1">
        <v>2871</v>
      </c>
      <c r="E1016" s="1">
        <v>22192</v>
      </c>
      <c r="F1016" s="2">
        <v>59797</v>
      </c>
    </row>
    <row r="1017" spans="1:6" x14ac:dyDescent="0.25">
      <c r="A1017">
        <v>2018</v>
      </c>
      <c r="B1017" t="s">
        <v>51</v>
      </c>
      <c r="C1017" t="s">
        <v>8</v>
      </c>
      <c r="D1017" s="1">
        <v>70819</v>
      </c>
      <c r="E1017" s="1">
        <v>541083</v>
      </c>
      <c r="F1017" s="2">
        <v>51286</v>
      </c>
    </row>
    <row r="1018" spans="1:6" x14ac:dyDescent="0.25">
      <c r="A1018">
        <v>2018</v>
      </c>
      <c r="B1018" t="s">
        <v>51</v>
      </c>
      <c r="C1018" t="s">
        <v>9</v>
      </c>
      <c r="D1018" s="1">
        <v>20577</v>
      </c>
      <c r="E1018" s="1">
        <v>195221</v>
      </c>
      <c r="F1018" s="2">
        <v>61018</v>
      </c>
    </row>
    <row r="1019" spans="1:6" x14ac:dyDescent="0.25">
      <c r="A1019">
        <v>2018</v>
      </c>
      <c r="B1019" t="s">
        <v>51</v>
      </c>
      <c r="C1019" t="s">
        <v>10</v>
      </c>
      <c r="D1019" s="1">
        <v>8174</v>
      </c>
      <c r="E1019" s="1">
        <v>46827</v>
      </c>
      <c r="F1019" s="2">
        <v>44285</v>
      </c>
    </row>
    <row r="1020" spans="1:6" x14ac:dyDescent="0.25">
      <c r="A1020">
        <v>2018</v>
      </c>
      <c r="B1020" t="s">
        <v>51</v>
      </c>
      <c r="C1020" t="s">
        <v>11</v>
      </c>
      <c r="D1020" s="1">
        <v>32305</v>
      </c>
      <c r="E1020" s="1">
        <v>225991</v>
      </c>
      <c r="F1020" s="2">
        <v>71957</v>
      </c>
    </row>
    <row r="1021" spans="1:6" x14ac:dyDescent="0.25">
      <c r="A1021">
        <v>2018</v>
      </c>
      <c r="B1021" t="s">
        <v>51</v>
      </c>
      <c r="C1021" t="s">
        <v>12</v>
      </c>
      <c r="D1021" s="1">
        <v>15176</v>
      </c>
      <c r="E1021" s="1">
        <v>141028</v>
      </c>
      <c r="F1021" s="2">
        <v>58404</v>
      </c>
    </row>
    <row r="1022" spans="1:6" x14ac:dyDescent="0.25">
      <c r="A1022">
        <v>2018</v>
      </c>
      <c r="B1022" t="s">
        <v>51</v>
      </c>
      <c r="C1022" t="s">
        <v>13</v>
      </c>
      <c r="D1022" s="1">
        <v>9447</v>
      </c>
      <c r="E1022" s="1">
        <v>77230</v>
      </c>
      <c r="F1022" s="2">
        <v>57435</v>
      </c>
    </row>
    <row r="1023" spans="1:6" x14ac:dyDescent="0.25">
      <c r="A1023">
        <v>2018</v>
      </c>
      <c r="B1023" t="s">
        <v>51</v>
      </c>
      <c r="C1023" t="s">
        <v>14</v>
      </c>
      <c r="D1023" s="1">
        <v>7555</v>
      </c>
      <c r="E1023" s="1">
        <v>61206</v>
      </c>
      <c r="F1023" s="2">
        <v>54735</v>
      </c>
    </row>
    <row r="1024" spans="1:6" x14ac:dyDescent="0.25">
      <c r="A1024">
        <v>2018</v>
      </c>
      <c r="B1024" t="s">
        <v>51</v>
      </c>
      <c r="C1024" t="s">
        <v>15</v>
      </c>
      <c r="D1024" s="1">
        <v>9466</v>
      </c>
      <c r="E1024" s="1">
        <v>77934</v>
      </c>
      <c r="F1024" s="2">
        <v>53957</v>
      </c>
    </row>
    <row r="1025" spans="1:6" x14ac:dyDescent="0.25">
      <c r="A1025">
        <v>2018</v>
      </c>
      <c r="B1025" t="s">
        <v>51</v>
      </c>
      <c r="C1025" t="s">
        <v>16</v>
      </c>
      <c r="D1025" s="1">
        <v>10844</v>
      </c>
      <c r="E1025" s="1">
        <v>151993</v>
      </c>
      <c r="F1025" s="2">
        <v>63892</v>
      </c>
    </row>
    <row r="1026" spans="1:6" x14ac:dyDescent="0.25">
      <c r="A1026">
        <v>2018</v>
      </c>
      <c r="B1026" t="s">
        <v>51</v>
      </c>
      <c r="C1026" t="s">
        <v>17</v>
      </c>
      <c r="D1026" s="1">
        <v>5475</v>
      </c>
      <c r="E1026" s="1">
        <v>29285</v>
      </c>
      <c r="F1026" s="2">
        <v>49575</v>
      </c>
    </row>
    <row r="1027" spans="1:6" x14ac:dyDescent="0.25">
      <c r="A1027">
        <v>2018</v>
      </c>
      <c r="B1027" t="s">
        <v>51</v>
      </c>
      <c r="C1027" t="s">
        <v>18</v>
      </c>
      <c r="D1027" s="1">
        <v>16487</v>
      </c>
      <c r="E1027" s="1">
        <v>163210</v>
      </c>
      <c r="F1027" s="2">
        <v>65971</v>
      </c>
    </row>
    <row r="1028" spans="1:6" x14ac:dyDescent="0.25">
      <c r="A1028">
        <v>2018</v>
      </c>
      <c r="B1028" t="s">
        <v>51</v>
      </c>
      <c r="C1028" t="s">
        <v>19</v>
      </c>
      <c r="D1028" s="1">
        <v>21120</v>
      </c>
      <c r="E1028" s="1">
        <v>158656</v>
      </c>
      <c r="F1028" s="2">
        <v>78802</v>
      </c>
    </row>
    <row r="1029" spans="1:6" x14ac:dyDescent="0.25">
      <c r="A1029">
        <v>2018</v>
      </c>
      <c r="B1029" t="s">
        <v>51</v>
      </c>
      <c r="C1029" t="s">
        <v>20</v>
      </c>
      <c r="D1029" s="1">
        <v>19952</v>
      </c>
      <c r="E1029" s="1">
        <v>168632</v>
      </c>
      <c r="F1029" s="2">
        <v>62378</v>
      </c>
    </row>
    <row r="1030" spans="1:6" x14ac:dyDescent="0.25">
      <c r="A1030">
        <v>2018</v>
      </c>
      <c r="B1030" t="s">
        <v>51</v>
      </c>
      <c r="C1030" t="s">
        <v>21</v>
      </c>
      <c r="D1030" s="1">
        <v>16480</v>
      </c>
      <c r="E1030" s="1">
        <v>121665</v>
      </c>
      <c r="F1030" s="2">
        <v>67248</v>
      </c>
    </row>
    <row r="1031" spans="1:6" x14ac:dyDescent="0.25">
      <c r="A1031">
        <v>2018</v>
      </c>
      <c r="B1031" t="s">
        <v>51</v>
      </c>
      <c r="C1031" t="s">
        <v>22</v>
      </c>
      <c r="D1031" s="1">
        <v>5760</v>
      </c>
      <c r="E1031" s="1">
        <v>43911</v>
      </c>
      <c r="F1031" s="2">
        <v>50325</v>
      </c>
    </row>
    <row r="1032" spans="1:6" x14ac:dyDescent="0.25">
      <c r="A1032">
        <v>2018</v>
      </c>
      <c r="B1032" t="s">
        <v>51</v>
      </c>
      <c r="C1032" t="s">
        <v>23</v>
      </c>
      <c r="D1032" s="1">
        <v>14591</v>
      </c>
      <c r="E1032" s="1">
        <v>122662</v>
      </c>
      <c r="F1032" s="2">
        <v>59442</v>
      </c>
    </row>
    <row r="1033" spans="1:6" x14ac:dyDescent="0.25">
      <c r="A1033">
        <v>2018</v>
      </c>
      <c r="B1033" t="s">
        <v>51</v>
      </c>
      <c r="C1033" t="s">
        <v>24</v>
      </c>
      <c r="D1033" s="1">
        <v>6514</v>
      </c>
      <c r="E1033" s="1">
        <v>29077</v>
      </c>
      <c r="F1033" s="2">
        <v>52969</v>
      </c>
    </row>
    <row r="1034" spans="1:6" x14ac:dyDescent="0.25">
      <c r="A1034">
        <v>2018</v>
      </c>
      <c r="B1034" t="s">
        <v>51</v>
      </c>
      <c r="C1034" t="s">
        <v>25</v>
      </c>
      <c r="D1034" s="1">
        <v>7068</v>
      </c>
      <c r="E1034" s="1">
        <v>52320</v>
      </c>
      <c r="F1034" s="2">
        <v>51657</v>
      </c>
    </row>
    <row r="1035" spans="1:6" x14ac:dyDescent="0.25">
      <c r="A1035">
        <v>2018</v>
      </c>
      <c r="B1035" t="s">
        <v>51</v>
      </c>
      <c r="C1035" t="s">
        <v>26</v>
      </c>
      <c r="D1035" s="1">
        <v>5898</v>
      </c>
      <c r="E1035" s="1">
        <v>89125</v>
      </c>
      <c r="F1035" s="2">
        <v>61123</v>
      </c>
    </row>
    <row r="1036" spans="1:6" x14ac:dyDescent="0.25">
      <c r="A1036">
        <v>2018</v>
      </c>
      <c r="B1036" t="s">
        <v>51</v>
      </c>
      <c r="C1036" t="s">
        <v>27</v>
      </c>
      <c r="D1036" s="1">
        <v>4498</v>
      </c>
      <c r="E1036" s="1">
        <v>26890</v>
      </c>
      <c r="F1036" s="2">
        <v>62661</v>
      </c>
    </row>
    <row r="1037" spans="1:6" x14ac:dyDescent="0.25">
      <c r="A1037">
        <v>2018</v>
      </c>
      <c r="B1037" t="s">
        <v>51</v>
      </c>
      <c r="C1037" t="s">
        <v>28</v>
      </c>
      <c r="D1037" s="1">
        <v>22416</v>
      </c>
      <c r="E1037" s="1">
        <v>157147</v>
      </c>
      <c r="F1037" s="2">
        <v>72658</v>
      </c>
    </row>
    <row r="1038" spans="1:6" x14ac:dyDescent="0.25">
      <c r="A1038">
        <v>2018</v>
      </c>
      <c r="B1038" t="s">
        <v>51</v>
      </c>
      <c r="C1038" t="s">
        <v>29</v>
      </c>
      <c r="D1038" s="1">
        <v>5337</v>
      </c>
      <c r="E1038" s="1">
        <v>47224</v>
      </c>
      <c r="F1038" s="2">
        <v>49350</v>
      </c>
    </row>
    <row r="1039" spans="1:6" x14ac:dyDescent="0.25">
      <c r="A1039">
        <v>2018</v>
      </c>
      <c r="B1039" t="s">
        <v>51</v>
      </c>
      <c r="C1039" t="s">
        <v>30</v>
      </c>
      <c r="D1039" s="1">
        <v>50281</v>
      </c>
      <c r="E1039" s="1">
        <v>399629</v>
      </c>
      <c r="F1039" s="2">
        <v>73248</v>
      </c>
    </row>
    <row r="1040" spans="1:6" x14ac:dyDescent="0.25">
      <c r="A1040">
        <v>2018</v>
      </c>
      <c r="B1040" t="s">
        <v>51</v>
      </c>
      <c r="C1040" t="s">
        <v>31</v>
      </c>
      <c r="D1040" s="1">
        <v>26741</v>
      </c>
      <c r="E1040" s="1">
        <v>220692</v>
      </c>
      <c r="F1040" s="2">
        <v>54587</v>
      </c>
    </row>
    <row r="1041" spans="1:6" x14ac:dyDescent="0.25">
      <c r="A1041">
        <v>2018</v>
      </c>
      <c r="B1041" t="s">
        <v>51</v>
      </c>
      <c r="C1041" t="s">
        <v>32</v>
      </c>
      <c r="D1041" s="1">
        <v>3798</v>
      </c>
      <c r="E1041" s="1">
        <v>26002</v>
      </c>
      <c r="F1041" s="2">
        <v>64586</v>
      </c>
    </row>
    <row r="1042" spans="1:6" x14ac:dyDescent="0.25">
      <c r="A1042">
        <v>2018</v>
      </c>
      <c r="B1042" t="s">
        <v>51</v>
      </c>
      <c r="C1042" t="s">
        <v>33</v>
      </c>
      <c r="D1042" s="1">
        <v>23076</v>
      </c>
      <c r="E1042" s="1">
        <v>220709</v>
      </c>
      <c r="F1042" s="2">
        <v>61194</v>
      </c>
    </row>
    <row r="1043" spans="1:6" x14ac:dyDescent="0.25">
      <c r="A1043">
        <v>2018</v>
      </c>
      <c r="B1043" t="s">
        <v>51</v>
      </c>
      <c r="C1043" t="s">
        <v>34</v>
      </c>
      <c r="D1043" s="1">
        <v>9765</v>
      </c>
      <c r="E1043" s="1">
        <v>80295</v>
      </c>
      <c r="F1043" s="2">
        <v>52777</v>
      </c>
    </row>
    <row r="1044" spans="1:6" x14ac:dyDescent="0.25">
      <c r="A1044">
        <v>2018</v>
      </c>
      <c r="B1044" t="s">
        <v>51</v>
      </c>
      <c r="C1044" t="s">
        <v>35</v>
      </c>
      <c r="D1044" s="1">
        <v>14244</v>
      </c>
      <c r="E1044" s="1">
        <v>104561</v>
      </c>
      <c r="F1044" s="2">
        <v>60523</v>
      </c>
    </row>
    <row r="1045" spans="1:6" x14ac:dyDescent="0.25">
      <c r="A1045">
        <v>2018</v>
      </c>
      <c r="B1045" t="s">
        <v>51</v>
      </c>
      <c r="C1045" t="s">
        <v>36</v>
      </c>
      <c r="D1045" s="1">
        <v>28749</v>
      </c>
      <c r="E1045" s="1">
        <v>255910</v>
      </c>
      <c r="F1045" s="2">
        <v>66852</v>
      </c>
    </row>
    <row r="1046" spans="1:6" x14ac:dyDescent="0.25">
      <c r="A1046">
        <v>2018</v>
      </c>
      <c r="B1046" t="s">
        <v>51</v>
      </c>
      <c r="C1046" t="s">
        <v>37</v>
      </c>
      <c r="D1046" s="1">
        <v>3743</v>
      </c>
      <c r="E1046" s="1">
        <v>19229</v>
      </c>
      <c r="F1046" s="2">
        <v>61579</v>
      </c>
    </row>
    <row r="1047" spans="1:6" x14ac:dyDescent="0.25">
      <c r="A1047">
        <v>2018</v>
      </c>
      <c r="B1047" t="s">
        <v>51</v>
      </c>
      <c r="C1047" t="s">
        <v>38</v>
      </c>
      <c r="D1047" s="1">
        <v>12124</v>
      </c>
      <c r="E1047" s="1">
        <v>104324</v>
      </c>
      <c r="F1047" s="2">
        <v>52634</v>
      </c>
    </row>
    <row r="1048" spans="1:6" x14ac:dyDescent="0.25">
      <c r="A1048">
        <v>2018</v>
      </c>
      <c r="B1048" t="s">
        <v>51</v>
      </c>
      <c r="C1048" t="s">
        <v>39</v>
      </c>
      <c r="D1048" s="1">
        <v>3884</v>
      </c>
      <c r="E1048" s="1">
        <v>22971</v>
      </c>
      <c r="F1048" s="2">
        <v>48981</v>
      </c>
    </row>
    <row r="1049" spans="1:6" x14ac:dyDescent="0.25">
      <c r="A1049">
        <v>2018</v>
      </c>
      <c r="B1049" t="s">
        <v>51</v>
      </c>
      <c r="C1049" t="s">
        <v>40</v>
      </c>
      <c r="D1049" s="1">
        <v>12110</v>
      </c>
      <c r="E1049" s="1">
        <v>124488</v>
      </c>
      <c r="F1049" s="2">
        <v>57033</v>
      </c>
    </row>
    <row r="1050" spans="1:6" x14ac:dyDescent="0.25">
      <c r="A1050">
        <v>2018</v>
      </c>
      <c r="B1050" t="s">
        <v>51</v>
      </c>
      <c r="C1050" t="s">
        <v>41</v>
      </c>
      <c r="D1050" s="1">
        <v>51405</v>
      </c>
      <c r="E1050" s="1">
        <v>739156</v>
      </c>
      <c r="F1050" s="2">
        <v>65554</v>
      </c>
    </row>
    <row r="1051" spans="1:6" x14ac:dyDescent="0.25">
      <c r="A1051">
        <v>2018</v>
      </c>
      <c r="B1051" t="s">
        <v>51</v>
      </c>
      <c r="C1051" t="s">
        <v>42</v>
      </c>
      <c r="D1051" s="1">
        <v>11572</v>
      </c>
      <c r="E1051" s="1">
        <v>104339</v>
      </c>
      <c r="F1051" s="2">
        <v>51052</v>
      </c>
    </row>
    <row r="1052" spans="1:6" x14ac:dyDescent="0.25">
      <c r="A1052">
        <v>2018</v>
      </c>
      <c r="B1052" t="s">
        <v>51</v>
      </c>
      <c r="C1052" t="s">
        <v>43</v>
      </c>
      <c r="D1052" s="1">
        <v>2878</v>
      </c>
      <c r="E1052" s="1">
        <v>15262</v>
      </c>
      <c r="F1052" s="2">
        <v>51025</v>
      </c>
    </row>
    <row r="1053" spans="1:6" x14ac:dyDescent="0.25">
      <c r="A1053">
        <v>2018</v>
      </c>
      <c r="B1053" t="s">
        <v>51</v>
      </c>
      <c r="C1053" t="s">
        <v>44</v>
      </c>
      <c r="D1053" s="1">
        <v>21508</v>
      </c>
      <c r="E1053" s="1">
        <v>197292</v>
      </c>
      <c r="F1053" s="2">
        <v>58050</v>
      </c>
    </row>
    <row r="1054" spans="1:6" x14ac:dyDescent="0.25">
      <c r="A1054">
        <v>2018</v>
      </c>
      <c r="B1054" t="s">
        <v>51</v>
      </c>
      <c r="C1054" t="s">
        <v>45</v>
      </c>
      <c r="D1054" s="1">
        <v>26015</v>
      </c>
      <c r="E1054" s="1">
        <v>199867</v>
      </c>
      <c r="F1054" s="2">
        <v>64432</v>
      </c>
    </row>
    <row r="1055" spans="1:6" x14ac:dyDescent="0.25">
      <c r="A1055">
        <v>2018</v>
      </c>
      <c r="B1055" t="s">
        <v>51</v>
      </c>
      <c r="C1055" t="s">
        <v>46</v>
      </c>
      <c r="D1055" s="1">
        <v>4435</v>
      </c>
      <c r="E1055" s="1">
        <v>40126</v>
      </c>
      <c r="F1055" s="2">
        <v>72255</v>
      </c>
    </row>
    <row r="1056" spans="1:6" x14ac:dyDescent="0.25">
      <c r="A1056">
        <v>2018</v>
      </c>
      <c r="B1056" t="s">
        <v>51</v>
      </c>
      <c r="C1056" t="s">
        <v>47</v>
      </c>
      <c r="D1056" s="1">
        <v>14814</v>
      </c>
      <c r="E1056" s="1">
        <v>122396</v>
      </c>
      <c r="F1056" s="2">
        <v>62063</v>
      </c>
    </row>
    <row r="1057" spans="1:6" x14ac:dyDescent="0.25">
      <c r="A1057">
        <v>2018</v>
      </c>
      <c r="B1057" t="s">
        <v>51</v>
      </c>
      <c r="C1057" t="s">
        <v>48</v>
      </c>
      <c r="D1057" s="1">
        <v>3375</v>
      </c>
      <c r="E1057" s="1">
        <v>20253</v>
      </c>
      <c r="F1057" s="2">
        <v>53554</v>
      </c>
    </row>
    <row r="1058" spans="1:6" x14ac:dyDescent="0.25">
      <c r="A1058">
        <v>2018</v>
      </c>
      <c r="B1058" t="s">
        <v>52</v>
      </c>
      <c r="C1058" t="s">
        <v>1</v>
      </c>
      <c r="D1058" s="1">
        <v>5566</v>
      </c>
      <c r="E1058" s="1">
        <v>266798</v>
      </c>
      <c r="F1058" s="2">
        <v>57068</v>
      </c>
    </row>
    <row r="1059" spans="1:6" x14ac:dyDescent="0.25">
      <c r="A1059">
        <v>2018</v>
      </c>
      <c r="B1059" t="s">
        <v>52</v>
      </c>
      <c r="C1059" t="s">
        <v>2</v>
      </c>
      <c r="D1059" s="1">
        <v>4926</v>
      </c>
      <c r="E1059" s="1">
        <v>169675</v>
      </c>
      <c r="F1059" s="2">
        <v>76139</v>
      </c>
    </row>
    <row r="1060" spans="1:6" x14ac:dyDescent="0.25">
      <c r="A1060">
        <v>2018</v>
      </c>
      <c r="B1060" t="s">
        <v>52</v>
      </c>
      <c r="C1060" t="s">
        <v>3</v>
      </c>
      <c r="D1060" s="1">
        <v>2918</v>
      </c>
      <c r="E1060" s="1">
        <v>160597</v>
      </c>
      <c r="F1060" s="2">
        <v>47984</v>
      </c>
    </row>
    <row r="1061" spans="1:6" x14ac:dyDescent="0.25">
      <c r="A1061">
        <v>2018</v>
      </c>
      <c r="B1061" t="s">
        <v>52</v>
      </c>
      <c r="C1061" t="s">
        <v>4</v>
      </c>
      <c r="D1061" s="1">
        <v>44706</v>
      </c>
      <c r="E1061" s="1">
        <v>1320068</v>
      </c>
      <c r="F1061" s="2">
        <v>95627</v>
      </c>
    </row>
    <row r="1062" spans="1:6" x14ac:dyDescent="0.25">
      <c r="A1062">
        <v>2018</v>
      </c>
      <c r="B1062" t="s">
        <v>52</v>
      </c>
      <c r="C1062" t="s">
        <v>5</v>
      </c>
      <c r="D1062" s="1">
        <v>5804</v>
      </c>
      <c r="E1062" s="1">
        <v>147285</v>
      </c>
      <c r="F1062" s="2">
        <v>70677</v>
      </c>
    </row>
    <row r="1063" spans="1:6" x14ac:dyDescent="0.25">
      <c r="A1063">
        <v>2018</v>
      </c>
      <c r="B1063" t="s">
        <v>52</v>
      </c>
      <c r="C1063" t="s">
        <v>6</v>
      </c>
      <c r="D1063" s="1">
        <v>4408</v>
      </c>
      <c r="E1063" s="1">
        <v>160500</v>
      </c>
      <c r="F1063" s="2">
        <v>82569</v>
      </c>
    </row>
    <row r="1064" spans="1:6" x14ac:dyDescent="0.25">
      <c r="A1064">
        <v>2018</v>
      </c>
      <c r="B1064" t="s">
        <v>52</v>
      </c>
      <c r="C1064" t="s">
        <v>7</v>
      </c>
      <c r="D1064">
        <v>661</v>
      </c>
      <c r="E1064" s="1">
        <v>27077</v>
      </c>
      <c r="F1064" s="2">
        <v>64153</v>
      </c>
    </row>
    <row r="1065" spans="1:6" x14ac:dyDescent="0.25">
      <c r="A1065">
        <v>2018</v>
      </c>
      <c r="B1065" t="s">
        <v>52</v>
      </c>
      <c r="C1065" t="s">
        <v>8</v>
      </c>
      <c r="D1065" s="1">
        <v>20548</v>
      </c>
      <c r="E1065" s="1">
        <v>371590</v>
      </c>
      <c r="F1065" s="2">
        <v>61740</v>
      </c>
    </row>
    <row r="1066" spans="1:6" x14ac:dyDescent="0.25">
      <c r="A1066">
        <v>2018</v>
      </c>
      <c r="B1066" t="s">
        <v>52</v>
      </c>
      <c r="C1066" t="s">
        <v>9</v>
      </c>
      <c r="D1066" s="1">
        <v>9884</v>
      </c>
      <c r="E1066" s="1">
        <v>406818</v>
      </c>
      <c r="F1066" s="2">
        <v>59168</v>
      </c>
    </row>
    <row r="1067" spans="1:6" x14ac:dyDescent="0.25">
      <c r="A1067">
        <v>2018</v>
      </c>
      <c r="B1067" t="s">
        <v>52</v>
      </c>
      <c r="C1067" t="s">
        <v>10</v>
      </c>
      <c r="D1067" s="1">
        <v>2807</v>
      </c>
      <c r="E1067" s="1">
        <v>67792</v>
      </c>
      <c r="F1067" s="2">
        <v>63932</v>
      </c>
    </row>
    <row r="1068" spans="1:6" x14ac:dyDescent="0.25">
      <c r="A1068">
        <v>2018</v>
      </c>
      <c r="B1068" t="s">
        <v>52</v>
      </c>
      <c r="C1068" t="s">
        <v>11</v>
      </c>
      <c r="D1068" s="1">
        <v>17883</v>
      </c>
      <c r="E1068" s="1">
        <v>586130</v>
      </c>
      <c r="F1068" s="2">
        <v>71895</v>
      </c>
    </row>
    <row r="1069" spans="1:6" x14ac:dyDescent="0.25">
      <c r="A1069">
        <v>2018</v>
      </c>
      <c r="B1069" t="s">
        <v>52</v>
      </c>
      <c r="C1069" t="s">
        <v>12</v>
      </c>
      <c r="D1069" s="1">
        <v>8825</v>
      </c>
      <c r="E1069" s="1">
        <v>541836</v>
      </c>
      <c r="F1069" s="2">
        <v>62680</v>
      </c>
    </row>
    <row r="1070" spans="1:6" x14ac:dyDescent="0.25">
      <c r="A1070">
        <v>2018</v>
      </c>
      <c r="B1070" t="s">
        <v>52</v>
      </c>
      <c r="C1070" t="s">
        <v>13</v>
      </c>
      <c r="D1070" s="1">
        <v>4142</v>
      </c>
      <c r="E1070" s="1">
        <v>222586</v>
      </c>
      <c r="F1070" s="2">
        <v>60257</v>
      </c>
    </row>
    <row r="1071" spans="1:6" x14ac:dyDescent="0.25">
      <c r="A1071">
        <v>2018</v>
      </c>
      <c r="B1071" t="s">
        <v>52</v>
      </c>
      <c r="C1071" t="s">
        <v>14</v>
      </c>
      <c r="D1071" s="1">
        <v>3143</v>
      </c>
      <c r="E1071" s="1">
        <v>165056</v>
      </c>
      <c r="F1071" s="2">
        <v>59206</v>
      </c>
    </row>
    <row r="1072" spans="1:6" x14ac:dyDescent="0.25">
      <c r="A1072">
        <v>2018</v>
      </c>
      <c r="B1072" t="s">
        <v>52</v>
      </c>
      <c r="C1072" t="s">
        <v>15</v>
      </c>
      <c r="D1072" s="1">
        <v>4443</v>
      </c>
      <c r="E1072" s="1">
        <v>251454</v>
      </c>
      <c r="F1072" s="2">
        <v>59208</v>
      </c>
    </row>
    <row r="1073" spans="1:6" x14ac:dyDescent="0.25">
      <c r="A1073">
        <v>2018</v>
      </c>
      <c r="B1073" t="s">
        <v>52</v>
      </c>
      <c r="C1073" t="s">
        <v>16</v>
      </c>
      <c r="D1073" s="1">
        <v>4428</v>
      </c>
      <c r="E1073" s="1">
        <v>135510</v>
      </c>
      <c r="F1073" s="2">
        <v>75881</v>
      </c>
    </row>
    <row r="1074" spans="1:6" x14ac:dyDescent="0.25">
      <c r="A1074">
        <v>2018</v>
      </c>
      <c r="B1074" t="s">
        <v>52</v>
      </c>
      <c r="C1074" t="s">
        <v>17</v>
      </c>
      <c r="D1074" s="1">
        <v>1856</v>
      </c>
      <c r="E1074" s="1">
        <v>51836</v>
      </c>
      <c r="F1074" s="2">
        <v>55894</v>
      </c>
    </row>
    <row r="1075" spans="1:6" x14ac:dyDescent="0.25">
      <c r="A1075">
        <v>2018</v>
      </c>
      <c r="B1075" t="s">
        <v>52</v>
      </c>
      <c r="C1075" t="s">
        <v>18</v>
      </c>
      <c r="D1075" s="1">
        <v>4035</v>
      </c>
      <c r="E1075" s="1">
        <v>109683</v>
      </c>
      <c r="F1075" s="2">
        <v>78350</v>
      </c>
    </row>
    <row r="1076" spans="1:6" x14ac:dyDescent="0.25">
      <c r="A1076">
        <v>2018</v>
      </c>
      <c r="B1076" t="s">
        <v>52</v>
      </c>
      <c r="C1076" t="s">
        <v>19</v>
      </c>
      <c r="D1076" s="1">
        <v>6711</v>
      </c>
      <c r="E1076" s="1">
        <v>245091</v>
      </c>
      <c r="F1076" s="2">
        <v>88576</v>
      </c>
    </row>
    <row r="1077" spans="1:6" x14ac:dyDescent="0.25">
      <c r="A1077">
        <v>2018</v>
      </c>
      <c r="B1077" t="s">
        <v>52</v>
      </c>
      <c r="C1077" t="s">
        <v>20</v>
      </c>
      <c r="D1077" s="1">
        <v>16070</v>
      </c>
      <c r="E1077" s="1">
        <v>627751</v>
      </c>
      <c r="F1077" s="2">
        <v>67537</v>
      </c>
    </row>
    <row r="1078" spans="1:6" x14ac:dyDescent="0.25">
      <c r="A1078">
        <v>2018</v>
      </c>
      <c r="B1078" t="s">
        <v>52</v>
      </c>
      <c r="C1078" t="s">
        <v>21</v>
      </c>
      <c r="D1078" s="1">
        <v>8487</v>
      </c>
      <c r="E1078" s="1">
        <v>321908</v>
      </c>
      <c r="F1078" s="2">
        <v>67096</v>
      </c>
    </row>
    <row r="1079" spans="1:6" x14ac:dyDescent="0.25">
      <c r="A1079">
        <v>2018</v>
      </c>
      <c r="B1079" t="s">
        <v>52</v>
      </c>
      <c r="C1079" t="s">
        <v>22</v>
      </c>
      <c r="D1079" s="1">
        <v>2421</v>
      </c>
      <c r="E1079" s="1">
        <v>144816</v>
      </c>
      <c r="F1079" s="2">
        <v>49254</v>
      </c>
    </row>
    <row r="1080" spans="1:6" x14ac:dyDescent="0.25">
      <c r="A1080">
        <v>2018</v>
      </c>
      <c r="B1080" t="s">
        <v>52</v>
      </c>
      <c r="C1080" t="s">
        <v>23</v>
      </c>
      <c r="D1080" s="1">
        <v>6476</v>
      </c>
      <c r="E1080" s="1">
        <v>273163</v>
      </c>
      <c r="F1080" s="2">
        <v>58359</v>
      </c>
    </row>
    <row r="1081" spans="1:6" x14ac:dyDescent="0.25">
      <c r="A1081">
        <v>2018</v>
      </c>
      <c r="B1081" t="s">
        <v>52</v>
      </c>
      <c r="C1081" t="s">
        <v>24</v>
      </c>
      <c r="D1081" s="1">
        <v>1634</v>
      </c>
      <c r="E1081" s="1">
        <v>20560</v>
      </c>
      <c r="F1081" s="2">
        <v>50194</v>
      </c>
    </row>
    <row r="1082" spans="1:6" x14ac:dyDescent="0.25">
      <c r="A1082">
        <v>2018</v>
      </c>
      <c r="B1082" t="s">
        <v>52</v>
      </c>
      <c r="C1082" t="s">
        <v>25</v>
      </c>
      <c r="D1082" s="1">
        <v>1988</v>
      </c>
      <c r="E1082" s="1">
        <v>99807</v>
      </c>
      <c r="F1082" s="2">
        <v>51566</v>
      </c>
    </row>
    <row r="1083" spans="1:6" x14ac:dyDescent="0.25">
      <c r="A1083">
        <v>2018</v>
      </c>
      <c r="B1083" t="s">
        <v>52</v>
      </c>
      <c r="C1083" t="s">
        <v>26</v>
      </c>
      <c r="D1083" s="1">
        <v>2066</v>
      </c>
      <c r="E1083" s="1">
        <v>55405</v>
      </c>
      <c r="F1083" s="2">
        <v>58543</v>
      </c>
    </row>
    <row r="1084" spans="1:6" x14ac:dyDescent="0.25">
      <c r="A1084">
        <v>2018</v>
      </c>
      <c r="B1084" t="s">
        <v>52</v>
      </c>
      <c r="C1084" t="s">
        <v>27</v>
      </c>
      <c r="D1084" s="1">
        <v>2032</v>
      </c>
      <c r="E1084" s="1">
        <v>70582</v>
      </c>
      <c r="F1084" s="2">
        <v>71722</v>
      </c>
    </row>
    <row r="1085" spans="1:6" x14ac:dyDescent="0.25">
      <c r="A1085">
        <v>2018</v>
      </c>
      <c r="B1085" t="s">
        <v>52</v>
      </c>
      <c r="C1085" t="s">
        <v>28</v>
      </c>
      <c r="D1085" s="1">
        <v>8976</v>
      </c>
      <c r="E1085" s="1">
        <v>245593</v>
      </c>
      <c r="F1085" s="2">
        <v>80088</v>
      </c>
    </row>
    <row r="1086" spans="1:6" x14ac:dyDescent="0.25">
      <c r="A1086">
        <v>2018</v>
      </c>
      <c r="B1086" t="s">
        <v>52</v>
      </c>
      <c r="C1086" t="s">
        <v>29</v>
      </c>
      <c r="D1086" s="1">
        <v>1768</v>
      </c>
      <c r="E1086" s="1">
        <v>27145</v>
      </c>
      <c r="F1086" s="2">
        <v>53139</v>
      </c>
    </row>
    <row r="1087" spans="1:6" x14ac:dyDescent="0.25">
      <c r="A1087">
        <v>2018</v>
      </c>
      <c r="B1087" t="s">
        <v>52</v>
      </c>
      <c r="C1087" t="s">
        <v>30</v>
      </c>
      <c r="D1087" s="1">
        <v>16910</v>
      </c>
      <c r="E1087" s="1">
        <v>441590</v>
      </c>
      <c r="F1087" s="2">
        <v>67614</v>
      </c>
    </row>
    <row r="1088" spans="1:6" x14ac:dyDescent="0.25">
      <c r="A1088">
        <v>2018</v>
      </c>
      <c r="B1088" t="s">
        <v>52</v>
      </c>
      <c r="C1088" t="s">
        <v>31</v>
      </c>
      <c r="D1088" s="1">
        <v>10219</v>
      </c>
      <c r="E1088" s="1">
        <v>474932</v>
      </c>
      <c r="F1088" s="2">
        <v>59827</v>
      </c>
    </row>
    <row r="1089" spans="1:6" x14ac:dyDescent="0.25">
      <c r="A1089">
        <v>2018</v>
      </c>
      <c r="B1089" t="s">
        <v>52</v>
      </c>
      <c r="C1089" t="s">
        <v>32</v>
      </c>
      <c r="D1089">
        <v>807</v>
      </c>
      <c r="E1089" s="1">
        <v>25906</v>
      </c>
      <c r="F1089" s="2">
        <v>53882</v>
      </c>
    </row>
    <row r="1090" spans="1:6" x14ac:dyDescent="0.25">
      <c r="A1090">
        <v>2018</v>
      </c>
      <c r="B1090" t="s">
        <v>52</v>
      </c>
      <c r="C1090" t="s">
        <v>33</v>
      </c>
      <c r="D1090" s="1">
        <v>15409</v>
      </c>
      <c r="E1090" s="1">
        <v>698950</v>
      </c>
      <c r="F1090" s="2">
        <v>61487</v>
      </c>
    </row>
    <row r="1091" spans="1:6" x14ac:dyDescent="0.25">
      <c r="A1091">
        <v>2018</v>
      </c>
      <c r="B1091" t="s">
        <v>52</v>
      </c>
      <c r="C1091" t="s">
        <v>34</v>
      </c>
      <c r="D1091" s="1">
        <v>4164</v>
      </c>
      <c r="E1091" s="1">
        <v>137739</v>
      </c>
      <c r="F1091" s="2">
        <v>58770</v>
      </c>
    </row>
    <row r="1092" spans="1:6" x14ac:dyDescent="0.25">
      <c r="A1092">
        <v>2018</v>
      </c>
      <c r="B1092" t="s">
        <v>52</v>
      </c>
      <c r="C1092" t="s">
        <v>35</v>
      </c>
      <c r="D1092" s="1">
        <v>6240</v>
      </c>
      <c r="E1092" s="1">
        <v>194693</v>
      </c>
      <c r="F1092" s="2">
        <v>70641</v>
      </c>
    </row>
    <row r="1093" spans="1:6" x14ac:dyDescent="0.25">
      <c r="A1093">
        <v>2018</v>
      </c>
      <c r="B1093" t="s">
        <v>52</v>
      </c>
      <c r="C1093" t="s">
        <v>36</v>
      </c>
      <c r="D1093" s="1">
        <v>14407</v>
      </c>
      <c r="E1093" s="1">
        <v>569811</v>
      </c>
      <c r="F1093" s="2">
        <v>62561</v>
      </c>
    </row>
    <row r="1094" spans="1:6" x14ac:dyDescent="0.25">
      <c r="A1094">
        <v>2018</v>
      </c>
      <c r="B1094" t="s">
        <v>52</v>
      </c>
      <c r="C1094" t="s">
        <v>37</v>
      </c>
      <c r="D1094" s="1">
        <v>1572</v>
      </c>
      <c r="E1094" s="1">
        <v>40340</v>
      </c>
      <c r="F1094" s="2">
        <v>58468</v>
      </c>
    </row>
    <row r="1095" spans="1:6" x14ac:dyDescent="0.25">
      <c r="A1095">
        <v>2018</v>
      </c>
      <c r="B1095" t="s">
        <v>52</v>
      </c>
      <c r="C1095" t="s">
        <v>38</v>
      </c>
      <c r="D1095" s="1">
        <v>6087</v>
      </c>
      <c r="E1095" s="1">
        <v>249719</v>
      </c>
      <c r="F1095" s="2">
        <v>59522</v>
      </c>
    </row>
    <row r="1096" spans="1:6" x14ac:dyDescent="0.25">
      <c r="A1096">
        <v>2018</v>
      </c>
      <c r="B1096" t="s">
        <v>52</v>
      </c>
      <c r="C1096" t="s">
        <v>39</v>
      </c>
      <c r="D1096" s="1">
        <v>1084</v>
      </c>
      <c r="E1096" s="1">
        <v>44442</v>
      </c>
      <c r="F1096" s="2">
        <v>49320</v>
      </c>
    </row>
    <row r="1097" spans="1:6" x14ac:dyDescent="0.25">
      <c r="A1097">
        <v>2018</v>
      </c>
      <c r="B1097" t="s">
        <v>52</v>
      </c>
      <c r="C1097" t="s">
        <v>40</v>
      </c>
      <c r="D1097" s="1">
        <v>7051</v>
      </c>
      <c r="E1097" s="1">
        <v>351073</v>
      </c>
      <c r="F1097" s="2">
        <v>59495</v>
      </c>
    </row>
    <row r="1098" spans="1:6" x14ac:dyDescent="0.25">
      <c r="A1098">
        <v>2018</v>
      </c>
      <c r="B1098" t="s">
        <v>52</v>
      </c>
      <c r="C1098" t="s">
        <v>41</v>
      </c>
      <c r="D1098" s="1">
        <v>24758</v>
      </c>
      <c r="E1098" s="1">
        <v>879509</v>
      </c>
      <c r="F1098" s="2">
        <v>77648</v>
      </c>
    </row>
    <row r="1099" spans="1:6" x14ac:dyDescent="0.25">
      <c r="A1099">
        <v>2018</v>
      </c>
      <c r="B1099" t="s">
        <v>52</v>
      </c>
      <c r="C1099" t="s">
        <v>42</v>
      </c>
      <c r="D1099" s="1">
        <v>4386</v>
      </c>
      <c r="E1099" s="1">
        <v>132149</v>
      </c>
      <c r="F1099" s="2">
        <v>58006</v>
      </c>
    </row>
    <row r="1100" spans="1:6" x14ac:dyDescent="0.25">
      <c r="A1100">
        <v>2018</v>
      </c>
      <c r="B1100" t="s">
        <v>52</v>
      </c>
      <c r="C1100" t="s">
        <v>43</v>
      </c>
      <c r="D1100" s="1">
        <v>1108</v>
      </c>
      <c r="E1100" s="1">
        <v>29827</v>
      </c>
      <c r="F1100" s="2">
        <v>59390</v>
      </c>
    </row>
    <row r="1101" spans="1:6" x14ac:dyDescent="0.25">
      <c r="A1101">
        <v>2018</v>
      </c>
      <c r="B1101" t="s">
        <v>52</v>
      </c>
      <c r="C1101" t="s">
        <v>44</v>
      </c>
      <c r="D1101" s="1">
        <v>6750</v>
      </c>
      <c r="E1101" s="1">
        <v>238645</v>
      </c>
      <c r="F1101" s="2">
        <v>59974</v>
      </c>
    </row>
    <row r="1102" spans="1:6" x14ac:dyDescent="0.25">
      <c r="A1102">
        <v>2018</v>
      </c>
      <c r="B1102" t="s">
        <v>52</v>
      </c>
      <c r="C1102" t="s">
        <v>45</v>
      </c>
      <c r="D1102" s="1">
        <v>7798</v>
      </c>
      <c r="E1102" s="1">
        <v>284112</v>
      </c>
      <c r="F1102" s="2">
        <v>79321</v>
      </c>
    </row>
    <row r="1103" spans="1:6" x14ac:dyDescent="0.25">
      <c r="A1103">
        <v>2018</v>
      </c>
      <c r="B1103" t="s">
        <v>52</v>
      </c>
      <c r="C1103" t="s">
        <v>46</v>
      </c>
      <c r="D1103" s="1">
        <v>1268</v>
      </c>
      <c r="E1103" s="1">
        <v>46952</v>
      </c>
      <c r="F1103" s="2">
        <v>60459</v>
      </c>
    </row>
    <row r="1104" spans="1:6" x14ac:dyDescent="0.25">
      <c r="A1104">
        <v>2018</v>
      </c>
      <c r="B1104" t="s">
        <v>52</v>
      </c>
      <c r="C1104" t="s">
        <v>47</v>
      </c>
      <c r="D1104" s="1">
        <v>9432</v>
      </c>
      <c r="E1104" s="1">
        <v>475510</v>
      </c>
      <c r="F1104" s="2">
        <v>58047</v>
      </c>
    </row>
    <row r="1105" spans="1:6" x14ac:dyDescent="0.25">
      <c r="A1105">
        <v>2018</v>
      </c>
      <c r="B1105" t="s">
        <v>52</v>
      </c>
      <c r="C1105" t="s">
        <v>48</v>
      </c>
      <c r="D1105">
        <v>600</v>
      </c>
      <c r="E1105" s="1">
        <v>9721</v>
      </c>
      <c r="F1105" s="2">
        <v>67060</v>
      </c>
    </row>
    <row r="1106" spans="1:6" x14ac:dyDescent="0.25">
      <c r="A1106">
        <v>2018</v>
      </c>
      <c r="B1106" t="s">
        <v>54</v>
      </c>
      <c r="C1106" t="s">
        <v>1</v>
      </c>
      <c r="D1106" s="1">
        <v>32481</v>
      </c>
      <c r="E1106" s="1">
        <v>377561</v>
      </c>
      <c r="F1106" s="2">
        <v>41970</v>
      </c>
    </row>
    <row r="1107" spans="1:6" x14ac:dyDescent="0.25">
      <c r="A1107">
        <v>2018</v>
      </c>
      <c r="B1107" t="s">
        <v>54</v>
      </c>
      <c r="C1107" t="s">
        <v>2</v>
      </c>
      <c r="D1107" s="1">
        <v>31775</v>
      </c>
      <c r="E1107" s="1">
        <v>532318</v>
      </c>
      <c r="F1107" s="2">
        <v>46734</v>
      </c>
    </row>
    <row r="1108" spans="1:6" x14ac:dyDescent="0.25">
      <c r="A1108">
        <v>2018</v>
      </c>
      <c r="B1108" t="s">
        <v>54</v>
      </c>
      <c r="C1108" t="s">
        <v>3</v>
      </c>
      <c r="D1108" s="1">
        <v>21642</v>
      </c>
      <c r="E1108" s="1">
        <v>248584</v>
      </c>
      <c r="F1108" s="2">
        <v>41450</v>
      </c>
    </row>
    <row r="1109" spans="1:6" x14ac:dyDescent="0.25">
      <c r="A1109">
        <v>2018</v>
      </c>
      <c r="B1109" t="s">
        <v>54</v>
      </c>
      <c r="C1109" t="s">
        <v>4</v>
      </c>
      <c r="D1109" s="1">
        <v>196511</v>
      </c>
      <c r="E1109" s="1">
        <v>3033009</v>
      </c>
      <c r="F1109" s="2">
        <v>52020</v>
      </c>
    </row>
    <row r="1110" spans="1:6" x14ac:dyDescent="0.25">
      <c r="A1110">
        <v>2018</v>
      </c>
      <c r="B1110" t="s">
        <v>54</v>
      </c>
      <c r="C1110" t="s">
        <v>5</v>
      </c>
      <c r="D1110" s="1">
        <v>35891</v>
      </c>
      <c r="E1110" s="1">
        <v>466602</v>
      </c>
      <c r="F1110" s="2">
        <v>50043</v>
      </c>
    </row>
    <row r="1111" spans="1:6" x14ac:dyDescent="0.25">
      <c r="A1111">
        <v>2018</v>
      </c>
      <c r="B1111" t="s">
        <v>54</v>
      </c>
      <c r="C1111" t="s">
        <v>6</v>
      </c>
      <c r="D1111" s="1">
        <v>24902</v>
      </c>
      <c r="E1111" s="1">
        <v>296173</v>
      </c>
      <c r="F1111" s="2">
        <v>51041</v>
      </c>
    </row>
    <row r="1112" spans="1:6" x14ac:dyDescent="0.25">
      <c r="A1112">
        <v>2018</v>
      </c>
      <c r="B1112" t="s">
        <v>54</v>
      </c>
      <c r="C1112" t="s">
        <v>7</v>
      </c>
      <c r="D1112" s="1">
        <v>6850</v>
      </c>
      <c r="E1112" s="1">
        <v>79300</v>
      </c>
      <c r="F1112" s="2">
        <v>40843</v>
      </c>
    </row>
    <row r="1113" spans="1:6" x14ac:dyDescent="0.25">
      <c r="A1113">
        <v>2018</v>
      </c>
      <c r="B1113" t="s">
        <v>54</v>
      </c>
      <c r="C1113" t="s">
        <v>8</v>
      </c>
      <c r="D1113" s="1">
        <v>139486</v>
      </c>
      <c r="E1113" s="1">
        <v>1772605</v>
      </c>
      <c r="F1113" s="2">
        <v>44766</v>
      </c>
    </row>
    <row r="1114" spans="1:6" x14ac:dyDescent="0.25">
      <c r="A1114">
        <v>2018</v>
      </c>
      <c r="B1114" t="s">
        <v>54</v>
      </c>
      <c r="C1114" t="s">
        <v>9</v>
      </c>
      <c r="D1114" s="1">
        <v>60996</v>
      </c>
      <c r="E1114" s="1">
        <v>934259</v>
      </c>
      <c r="F1114" s="2">
        <v>49352</v>
      </c>
    </row>
    <row r="1115" spans="1:6" x14ac:dyDescent="0.25">
      <c r="A1115">
        <v>2018</v>
      </c>
      <c r="B1115" t="s">
        <v>54</v>
      </c>
      <c r="C1115" t="s">
        <v>10</v>
      </c>
      <c r="D1115" s="1">
        <v>11969</v>
      </c>
      <c r="E1115" s="1">
        <v>139473</v>
      </c>
      <c r="F1115" s="2">
        <v>39972</v>
      </c>
    </row>
    <row r="1116" spans="1:6" x14ac:dyDescent="0.25">
      <c r="A1116">
        <v>2018</v>
      </c>
      <c r="B1116" t="s">
        <v>54</v>
      </c>
      <c r="C1116" t="s">
        <v>11</v>
      </c>
      <c r="D1116" s="1">
        <v>78063</v>
      </c>
      <c r="E1116" s="1">
        <v>1192654</v>
      </c>
      <c r="F1116" s="2">
        <v>51570</v>
      </c>
    </row>
    <row r="1117" spans="1:6" x14ac:dyDescent="0.25">
      <c r="A1117">
        <v>2018</v>
      </c>
      <c r="B1117" t="s">
        <v>54</v>
      </c>
      <c r="C1117" t="s">
        <v>12</v>
      </c>
      <c r="D1117" s="1">
        <v>40681</v>
      </c>
      <c r="E1117" s="1">
        <v>591234</v>
      </c>
      <c r="F1117" s="2">
        <v>42092</v>
      </c>
    </row>
    <row r="1118" spans="1:6" x14ac:dyDescent="0.25">
      <c r="A1118">
        <v>2018</v>
      </c>
      <c r="B1118" t="s">
        <v>54</v>
      </c>
      <c r="C1118" t="s">
        <v>13</v>
      </c>
      <c r="D1118" s="1">
        <v>23521</v>
      </c>
      <c r="E1118" s="1">
        <v>309603</v>
      </c>
      <c r="F1118" s="2">
        <v>40539</v>
      </c>
    </row>
    <row r="1119" spans="1:6" x14ac:dyDescent="0.25">
      <c r="A1119">
        <v>2018</v>
      </c>
      <c r="B1119" t="s">
        <v>54</v>
      </c>
      <c r="C1119" t="s">
        <v>14</v>
      </c>
      <c r="D1119" s="1">
        <v>20370</v>
      </c>
      <c r="E1119" s="1">
        <v>263858</v>
      </c>
      <c r="F1119" s="2">
        <v>42235</v>
      </c>
    </row>
    <row r="1120" spans="1:6" x14ac:dyDescent="0.25">
      <c r="A1120">
        <v>2018</v>
      </c>
      <c r="B1120" t="s">
        <v>54</v>
      </c>
      <c r="C1120" t="s">
        <v>15</v>
      </c>
      <c r="D1120" s="1">
        <v>28056</v>
      </c>
      <c r="E1120" s="1">
        <v>399946</v>
      </c>
      <c r="F1120" s="2">
        <v>42623</v>
      </c>
    </row>
    <row r="1121" spans="1:6" x14ac:dyDescent="0.25">
      <c r="A1121">
        <v>2018</v>
      </c>
      <c r="B1121" t="s">
        <v>54</v>
      </c>
      <c r="C1121" t="s">
        <v>16</v>
      </c>
      <c r="D1121" s="1">
        <v>30545</v>
      </c>
      <c r="E1121" s="1">
        <v>377555</v>
      </c>
      <c r="F1121" s="2">
        <v>42196</v>
      </c>
    </row>
    <row r="1122" spans="1:6" x14ac:dyDescent="0.25">
      <c r="A1122">
        <v>2018</v>
      </c>
      <c r="B1122" t="s">
        <v>54</v>
      </c>
      <c r="C1122" t="s">
        <v>17</v>
      </c>
      <c r="D1122" s="1">
        <v>10761</v>
      </c>
      <c r="E1122" s="1">
        <v>118191</v>
      </c>
      <c r="F1122" s="2">
        <v>37589</v>
      </c>
    </row>
    <row r="1123" spans="1:6" x14ac:dyDescent="0.25">
      <c r="A1123">
        <v>2018</v>
      </c>
      <c r="B1123" t="s">
        <v>54</v>
      </c>
      <c r="C1123" t="s">
        <v>18</v>
      </c>
      <c r="D1123" s="1">
        <v>32767</v>
      </c>
      <c r="E1123" s="1">
        <v>462590</v>
      </c>
      <c r="F1123" s="2">
        <v>46648</v>
      </c>
    </row>
    <row r="1124" spans="1:6" x14ac:dyDescent="0.25">
      <c r="A1124">
        <v>2018</v>
      </c>
      <c r="B1124" t="s">
        <v>54</v>
      </c>
      <c r="C1124" t="s">
        <v>19</v>
      </c>
      <c r="D1124" s="1">
        <v>42171</v>
      </c>
      <c r="E1124" s="1">
        <v>577061</v>
      </c>
      <c r="F1124" s="2">
        <v>52937</v>
      </c>
    </row>
    <row r="1125" spans="1:6" x14ac:dyDescent="0.25">
      <c r="A1125">
        <v>2018</v>
      </c>
      <c r="B1125" t="s">
        <v>54</v>
      </c>
      <c r="C1125" t="s">
        <v>20</v>
      </c>
      <c r="D1125" s="1">
        <v>52459</v>
      </c>
      <c r="E1125" s="1">
        <v>786892</v>
      </c>
      <c r="F1125" s="2">
        <v>47200</v>
      </c>
    </row>
    <row r="1126" spans="1:6" x14ac:dyDescent="0.25">
      <c r="A1126">
        <v>2018</v>
      </c>
      <c r="B1126" t="s">
        <v>54</v>
      </c>
      <c r="C1126" t="s">
        <v>21</v>
      </c>
      <c r="D1126" s="1">
        <v>37272</v>
      </c>
      <c r="E1126" s="1">
        <v>531669</v>
      </c>
      <c r="F1126" s="2">
        <v>49570</v>
      </c>
    </row>
    <row r="1127" spans="1:6" x14ac:dyDescent="0.25">
      <c r="A1127">
        <v>2018</v>
      </c>
      <c r="B1127" t="s">
        <v>54</v>
      </c>
      <c r="C1127" t="s">
        <v>22</v>
      </c>
      <c r="D1127" s="1">
        <v>19763</v>
      </c>
      <c r="E1127" s="1">
        <v>229107</v>
      </c>
      <c r="F1127" s="2">
        <v>36497</v>
      </c>
    </row>
    <row r="1128" spans="1:6" x14ac:dyDescent="0.25">
      <c r="A1128">
        <v>2018</v>
      </c>
      <c r="B1128" t="s">
        <v>54</v>
      </c>
      <c r="C1128" t="s">
        <v>23</v>
      </c>
      <c r="D1128" s="1">
        <v>38808</v>
      </c>
      <c r="E1128" s="1">
        <v>537150</v>
      </c>
      <c r="F1128" s="2">
        <v>42469</v>
      </c>
    </row>
    <row r="1129" spans="1:6" x14ac:dyDescent="0.25">
      <c r="A1129">
        <v>2018</v>
      </c>
      <c r="B1129" t="s">
        <v>54</v>
      </c>
      <c r="C1129" t="s">
        <v>24</v>
      </c>
      <c r="D1129" s="1">
        <v>9250</v>
      </c>
      <c r="E1129" s="1">
        <v>91355</v>
      </c>
      <c r="F1129" s="2">
        <v>39170</v>
      </c>
    </row>
    <row r="1130" spans="1:6" x14ac:dyDescent="0.25">
      <c r="A1130">
        <v>2018</v>
      </c>
      <c r="B1130" t="s">
        <v>54</v>
      </c>
      <c r="C1130" t="s">
        <v>25</v>
      </c>
      <c r="D1130" s="1">
        <v>14923</v>
      </c>
      <c r="E1130" s="1">
        <v>189793</v>
      </c>
      <c r="F1130" s="2">
        <v>39891</v>
      </c>
    </row>
    <row r="1131" spans="1:6" x14ac:dyDescent="0.25">
      <c r="A1131">
        <v>2018</v>
      </c>
      <c r="B1131" t="s">
        <v>54</v>
      </c>
      <c r="C1131" t="s">
        <v>26</v>
      </c>
      <c r="D1131" s="1">
        <v>15829</v>
      </c>
      <c r="E1131" s="1">
        <v>254417</v>
      </c>
      <c r="F1131" s="2">
        <v>44190</v>
      </c>
    </row>
    <row r="1132" spans="1:6" x14ac:dyDescent="0.25">
      <c r="A1132">
        <v>2018</v>
      </c>
      <c r="B1132" t="s">
        <v>54</v>
      </c>
      <c r="C1132" t="s">
        <v>27</v>
      </c>
      <c r="D1132" s="1">
        <v>12509</v>
      </c>
      <c r="E1132" s="1">
        <v>139183</v>
      </c>
      <c r="F1132" s="2">
        <v>47777</v>
      </c>
    </row>
    <row r="1133" spans="1:6" x14ac:dyDescent="0.25">
      <c r="A1133">
        <v>2018</v>
      </c>
      <c r="B1133" t="s">
        <v>54</v>
      </c>
      <c r="C1133" t="s">
        <v>28</v>
      </c>
      <c r="D1133" s="1">
        <v>54238</v>
      </c>
      <c r="E1133" s="1">
        <v>876344</v>
      </c>
      <c r="F1133" s="2">
        <v>53723</v>
      </c>
    </row>
    <row r="1134" spans="1:6" x14ac:dyDescent="0.25">
      <c r="A1134">
        <v>2018</v>
      </c>
      <c r="B1134" t="s">
        <v>54</v>
      </c>
      <c r="C1134" t="s">
        <v>29</v>
      </c>
      <c r="D1134" s="1">
        <v>10758</v>
      </c>
      <c r="E1134" s="1">
        <v>135970</v>
      </c>
      <c r="F1134" s="2">
        <v>38078</v>
      </c>
    </row>
    <row r="1135" spans="1:6" x14ac:dyDescent="0.25">
      <c r="A1135">
        <v>2018</v>
      </c>
      <c r="B1135" t="s">
        <v>54</v>
      </c>
      <c r="C1135" t="s">
        <v>30</v>
      </c>
      <c r="D1135" s="1">
        <v>123741</v>
      </c>
      <c r="E1135" s="1">
        <v>1554768</v>
      </c>
      <c r="F1135" s="2">
        <v>51832</v>
      </c>
    </row>
    <row r="1136" spans="1:6" x14ac:dyDescent="0.25">
      <c r="A1136">
        <v>2018</v>
      </c>
      <c r="B1136" t="s">
        <v>54</v>
      </c>
      <c r="C1136" t="s">
        <v>31</v>
      </c>
      <c r="D1136" s="1">
        <v>61525</v>
      </c>
      <c r="E1136" s="1">
        <v>830550</v>
      </c>
      <c r="F1136" s="2">
        <v>43092</v>
      </c>
    </row>
    <row r="1137" spans="1:6" x14ac:dyDescent="0.25">
      <c r="A1137">
        <v>2018</v>
      </c>
      <c r="B1137" t="s">
        <v>54</v>
      </c>
      <c r="C1137" t="s">
        <v>32</v>
      </c>
      <c r="D1137" s="1">
        <v>7753</v>
      </c>
      <c r="E1137" s="1">
        <v>91635</v>
      </c>
      <c r="F1137" s="2">
        <v>49819</v>
      </c>
    </row>
    <row r="1138" spans="1:6" x14ac:dyDescent="0.25">
      <c r="A1138">
        <v>2018</v>
      </c>
      <c r="B1138" t="s">
        <v>54</v>
      </c>
      <c r="C1138" t="s">
        <v>33</v>
      </c>
      <c r="D1138" s="1">
        <v>68615</v>
      </c>
      <c r="E1138" s="1">
        <v>1017249</v>
      </c>
      <c r="F1138" s="2">
        <v>44247</v>
      </c>
    </row>
    <row r="1139" spans="1:6" x14ac:dyDescent="0.25">
      <c r="A1139">
        <v>2018</v>
      </c>
      <c r="B1139" t="s">
        <v>54</v>
      </c>
      <c r="C1139" t="s">
        <v>34</v>
      </c>
      <c r="D1139" s="1">
        <v>23748</v>
      </c>
      <c r="E1139" s="1">
        <v>297631</v>
      </c>
      <c r="F1139" s="2">
        <v>41554</v>
      </c>
    </row>
    <row r="1140" spans="1:6" x14ac:dyDescent="0.25">
      <c r="A1140">
        <v>2018</v>
      </c>
      <c r="B1140" t="s">
        <v>54</v>
      </c>
      <c r="C1140" t="s">
        <v>35</v>
      </c>
      <c r="D1140" s="1">
        <v>26503</v>
      </c>
      <c r="E1140" s="1">
        <v>349656</v>
      </c>
      <c r="F1140" s="2">
        <v>44347</v>
      </c>
    </row>
    <row r="1141" spans="1:6" x14ac:dyDescent="0.25">
      <c r="A1141">
        <v>2018</v>
      </c>
      <c r="B1141" t="s">
        <v>54</v>
      </c>
      <c r="C1141" t="s">
        <v>36</v>
      </c>
      <c r="D1141" s="1">
        <v>74845</v>
      </c>
      <c r="E1141" s="1">
        <v>1117054</v>
      </c>
      <c r="F1141" s="2">
        <v>45000</v>
      </c>
    </row>
    <row r="1142" spans="1:6" x14ac:dyDescent="0.25">
      <c r="A1142">
        <v>2018</v>
      </c>
      <c r="B1142" t="s">
        <v>54</v>
      </c>
      <c r="C1142" t="s">
        <v>37</v>
      </c>
      <c r="D1142" s="1">
        <v>7658</v>
      </c>
      <c r="E1142" s="1">
        <v>76762</v>
      </c>
      <c r="F1142" s="2">
        <v>43902</v>
      </c>
    </row>
    <row r="1143" spans="1:6" x14ac:dyDescent="0.25">
      <c r="A1143">
        <v>2018</v>
      </c>
      <c r="B1143" t="s">
        <v>54</v>
      </c>
      <c r="C1143" t="s">
        <v>38</v>
      </c>
      <c r="D1143" s="1">
        <v>30013</v>
      </c>
      <c r="E1143" s="1">
        <v>402308</v>
      </c>
      <c r="F1143" s="2">
        <v>39429</v>
      </c>
    </row>
    <row r="1144" spans="1:6" x14ac:dyDescent="0.25">
      <c r="A1144">
        <v>2018</v>
      </c>
      <c r="B1144" t="s">
        <v>54</v>
      </c>
      <c r="C1144" t="s">
        <v>39</v>
      </c>
      <c r="D1144" s="1">
        <v>8059</v>
      </c>
      <c r="E1144" s="1">
        <v>85734</v>
      </c>
      <c r="F1144" s="2">
        <v>39650</v>
      </c>
    </row>
    <row r="1145" spans="1:6" x14ac:dyDescent="0.25">
      <c r="A1145">
        <v>2018</v>
      </c>
      <c r="B1145" t="s">
        <v>54</v>
      </c>
      <c r="C1145" t="s">
        <v>40</v>
      </c>
      <c r="D1145" s="1">
        <v>40040</v>
      </c>
      <c r="E1145" s="1">
        <v>623566</v>
      </c>
      <c r="F1145" s="2">
        <v>46137</v>
      </c>
    </row>
    <row r="1146" spans="1:6" x14ac:dyDescent="0.25">
      <c r="A1146">
        <v>2018</v>
      </c>
      <c r="B1146" t="s">
        <v>54</v>
      </c>
      <c r="C1146" t="s">
        <v>41</v>
      </c>
      <c r="D1146" s="1">
        <v>147447</v>
      </c>
      <c r="E1146" s="1">
        <v>2465009</v>
      </c>
      <c r="F1146" s="2">
        <v>52337</v>
      </c>
    </row>
    <row r="1147" spans="1:6" x14ac:dyDescent="0.25">
      <c r="A1147">
        <v>2018</v>
      </c>
      <c r="B1147" t="s">
        <v>54</v>
      </c>
      <c r="C1147" t="s">
        <v>42</v>
      </c>
      <c r="D1147" s="1">
        <v>19531</v>
      </c>
      <c r="E1147" s="1">
        <v>284283</v>
      </c>
      <c r="F1147" s="2">
        <v>44163</v>
      </c>
    </row>
    <row r="1148" spans="1:6" x14ac:dyDescent="0.25">
      <c r="A1148">
        <v>2018</v>
      </c>
      <c r="B1148" t="s">
        <v>54</v>
      </c>
      <c r="C1148" t="s">
        <v>43</v>
      </c>
      <c r="D1148" s="1">
        <v>5084</v>
      </c>
      <c r="E1148" s="1">
        <v>54476</v>
      </c>
      <c r="F1148" s="2">
        <v>40351</v>
      </c>
    </row>
    <row r="1149" spans="1:6" x14ac:dyDescent="0.25">
      <c r="A1149">
        <v>2018</v>
      </c>
      <c r="B1149" t="s">
        <v>54</v>
      </c>
      <c r="C1149" t="s">
        <v>44</v>
      </c>
      <c r="D1149" s="1">
        <v>43180</v>
      </c>
      <c r="E1149" s="1">
        <v>650233</v>
      </c>
      <c r="F1149" s="2">
        <v>43886</v>
      </c>
    </row>
    <row r="1150" spans="1:6" x14ac:dyDescent="0.25">
      <c r="A1150">
        <v>2018</v>
      </c>
      <c r="B1150" t="s">
        <v>54</v>
      </c>
      <c r="C1150" t="s">
        <v>45</v>
      </c>
      <c r="D1150" s="1">
        <v>39324</v>
      </c>
      <c r="E1150" s="1">
        <v>621384</v>
      </c>
      <c r="F1150" s="2">
        <v>63994</v>
      </c>
    </row>
    <row r="1151" spans="1:6" x14ac:dyDescent="0.25">
      <c r="A1151">
        <v>2018</v>
      </c>
      <c r="B1151" t="s">
        <v>54</v>
      </c>
      <c r="C1151" t="s">
        <v>46</v>
      </c>
      <c r="D1151" s="1">
        <v>10925</v>
      </c>
      <c r="E1151" s="1">
        <v>128211</v>
      </c>
      <c r="F1151" s="2">
        <v>38698</v>
      </c>
    </row>
    <row r="1152" spans="1:6" x14ac:dyDescent="0.25">
      <c r="A1152">
        <v>2018</v>
      </c>
      <c r="B1152" t="s">
        <v>54</v>
      </c>
      <c r="C1152" t="s">
        <v>47</v>
      </c>
      <c r="D1152" s="1">
        <v>36496</v>
      </c>
      <c r="E1152" s="1">
        <v>541333</v>
      </c>
      <c r="F1152" s="2">
        <v>41512</v>
      </c>
    </row>
    <row r="1153" spans="1:6" x14ac:dyDescent="0.25">
      <c r="A1153">
        <v>2018</v>
      </c>
      <c r="B1153" t="s">
        <v>54</v>
      </c>
      <c r="C1153" t="s">
        <v>48</v>
      </c>
      <c r="D1153" s="1">
        <v>4830</v>
      </c>
      <c r="E1153" s="1">
        <v>49819</v>
      </c>
      <c r="F1153" s="2">
        <v>42737</v>
      </c>
    </row>
    <row r="1154" spans="1:6" x14ac:dyDescent="0.25">
      <c r="A1154">
        <v>2018</v>
      </c>
      <c r="B1154" t="s">
        <v>53</v>
      </c>
      <c r="C1154" t="s">
        <v>1</v>
      </c>
      <c r="D1154" s="1">
        <v>2168</v>
      </c>
      <c r="E1154" s="1">
        <v>21030</v>
      </c>
      <c r="F1154" s="2">
        <v>60025</v>
      </c>
    </row>
    <row r="1155" spans="1:6" x14ac:dyDescent="0.25">
      <c r="A1155">
        <v>2018</v>
      </c>
      <c r="B1155" t="s">
        <v>53</v>
      </c>
      <c r="C1155" t="s">
        <v>2</v>
      </c>
      <c r="D1155" s="1">
        <v>3113</v>
      </c>
      <c r="E1155" s="1">
        <v>47340</v>
      </c>
      <c r="F1155" s="2">
        <v>75499</v>
      </c>
    </row>
    <row r="1156" spans="1:6" x14ac:dyDescent="0.25">
      <c r="A1156">
        <v>2018</v>
      </c>
      <c r="B1156" t="s">
        <v>53</v>
      </c>
      <c r="C1156" t="s">
        <v>3</v>
      </c>
      <c r="D1156" s="1">
        <v>1210</v>
      </c>
      <c r="E1156" s="1">
        <v>10913</v>
      </c>
      <c r="F1156" s="2">
        <v>53828</v>
      </c>
    </row>
    <row r="1157" spans="1:6" x14ac:dyDescent="0.25">
      <c r="A1157">
        <v>2018</v>
      </c>
      <c r="B1157" t="s">
        <v>53</v>
      </c>
      <c r="C1157" t="s">
        <v>4</v>
      </c>
      <c r="D1157" s="1">
        <v>26592</v>
      </c>
      <c r="E1157" s="1">
        <v>525771</v>
      </c>
      <c r="F1157" s="2">
        <v>188173</v>
      </c>
    </row>
    <row r="1158" spans="1:6" x14ac:dyDescent="0.25">
      <c r="A1158">
        <v>2018</v>
      </c>
      <c r="B1158" t="s">
        <v>53</v>
      </c>
      <c r="C1158" t="s">
        <v>5</v>
      </c>
      <c r="D1158" s="1">
        <v>4173</v>
      </c>
      <c r="E1158" s="1">
        <v>75076</v>
      </c>
      <c r="F1158" s="2">
        <v>100735</v>
      </c>
    </row>
    <row r="1159" spans="1:6" x14ac:dyDescent="0.25">
      <c r="A1159">
        <v>2018</v>
      </c>
      <c r="B1159" t="s">
        <v>53</v>
      </c>
      <c r="C1159" t="s">
        <v>6</v>
      </c>
      <c r="D1159" s="1">
        <v>2306</v>
      </c>
      <c r="E1159" s="1">
        <v>31734</v>
      </c>
      <c r="F1159" s="2">
        <v>110642</v>
      </c>
    </row>
    <row r="1160" spans="1:6" x14ac:dyDescent="0.25">
      <c r="A1160">
        <v>2018</v>
      </c>
      <c r="B1160" t="s">
        <v>53</v>
      </c>
      <c r="C1160" t="s">
        <v>7</v>
      </c>
      <c r="D1160">
        <v>433</v>
      </c>
      <c r="E1160" s="1">
        <v>4065</v>
      </c>
      <c r="F1160" s="2">
        <v>65782</v>
      </c>
    </row>
    <row r="1161" spans="1:6" x14ac:dyDescent="0.25">
      <c r="A1161">
        <v>2018</v>
      </c>
      <c r="B1161" t="s">
        <v>53</v>
      </c>
      <c r="C1161" t="s">
        <v>8</v>
      </c>
      <c r="D1161" s="1">
        <v>11205</v>
      </c>
      <c r="E1161" s="1">
        <v>138995</v>
      </c>
      <c r="F1161" s="2">
        <v>81168</v>
      </c>
    </row>
    <row r="1162" spans="1:6" x14ac:dyDescent="0.25">
      <c r="A1162">
        <v>2018</v>
      </c>
      <c r="B1162" t="s">
        <v>53</v>
      </c>
      <c r="C1162" t="s">
        <v>9</v>
      </c>
      <c r="D1162" s="1">
        <v>5113</v>
      </c>
      <c r="E1162" s="1">
        <v>114231</v>
      </c>
      <c r="F1162" s="2">
        <v>96613</v>
      </c>
    </row>
    <row r="1163" spans="1:6" x14ac:dyDescent="0.25">
      <c r="A1163">
        <v>2018</v>
      </c>
      <c r="B1163" t="s">
        <v>53</v>
      </c>
      <c r="C1163" t="s">
        <v>10</v>
      </c>
      <c r="D1163" s="1">
        <v>1223</v>
      </c>
      <c r="E1163" s="1">
        <v>8798</v>
      </c>
      <c r="F1163" s="2">
        <v>52761</v>
      </c>
    </row>
    <row r="1164" spans="1:6" x14ac:dyDescent="0.25">
      <c r="A1164">
        <v>2018</v>
      </c>
      <c r="B1164" t="s">
        <v>53</v>
      </c>
      <c r="C1164" t="s">
        <v>11</v>
      </c>
      <c r="D1164" s="1">
        <v>6688</v>
      </c>
      <c r="E1164" s="1">
        <v>94330</v>
      </c>
      <c r="F1164" s="2">
        <v>91164</v>
      </c>
    </row>
    <row r="1165" spans="1:6" x14ac:dyDescent="0.25">
      <c r="A1165">
        <v>2018</v>
      </c>
      <c r="B1165" t="s">
        <v>53</v>
      </c>
      <c r="C1165" t="s">
        <v>12</v>
      </c>
      <c r="D1165" s="1">
        <v>2123</v>
      </c>
      <c r="E1165" s="1">
        <v>29375</v>
      </c>
      <c r="F1165" s="2">
        <v>60371</v>
      </c>
    </row>
    <row r="1166" spans="1:6" x14ac:dyDescent="0.25">
      <c r="A1166">
        <v>2018</v>
      </c>
      <c r="B1166" t="s">
        <v>53</v>
      </c>
      <c r="C1166" t="s">
        <v>13</v>
      </c>
      <c r="D1166" s="1">
        <v>1742</v>
      </c>
      <c r="E1166" s="1">
        <v>22018</v>
      </c>
      <c r="F1166" s="2">
        <v>58519</v>
      </c>
    </row>
    <row r="1167" spans="1:6" x14ac:dyDescent="0.25">
      <c r="A1167">
        <v>2018</v>
      </c>
      <c r="B1167" t="s">
        <v>53</v>
      </c>
      <c r="C1167" t="s">
        <v>14</v>
      </c>
      <c r="D1167" s="1">
        <v>1308</v>
      </c>
      <c r="E1167" s="1">
        <v>18664</v>
      </c>
      <c r="F1167" s="2">
        <v>63399</v>
      </c>
    </row>
    <row r="1168" spans="1:6" x14ac:dyDescent="0.25">
      <c r="A1168">
        <v>2018</v>
      </c>
      <c r="B1168" t="s">
        <v>53</v>
      </c>
      <c r="C1168" t="s">
        <v>15</v>
      </c>
      <c r="D1168" s="1">
        <v>1785</v>
      </c>
      <c r="E1168" s="1">
        <v>21989</v>
      </c>
      <c r="F1168" s="2">
        <v>54629</v>
      </c>
    </row>
    <row r="1169" spans="1:6" x14ac:dyDescent="0.25">
      <c r="A1169">
        <v>2018</v>
      </c>
      <c r="B1169" t="s">
        <v>53</v>
      </c>
      <c r="C1169" t="s">
        <v>16</v>
      </c>
      <c r="D1169" s="1">
        <v>1716</v>
      </c>
      <c r="E1169" s="1">
        <v>22869</v>
      </c>
      <c r="F1169" s="2">
        <v>58223</v>
      </c>
    </row>
    <row r="1170" spans="1:6" x14ac:dyDescent="0.25">
      <c r="A1170">
        <v>2018</v>
      </c>
      <c r="B1170" t="s">
        <v>53</v>
      </c>
      <c r="C1170" t="s">
        <v>17</v>
      </c>
      <c r="D1170">
        <v>849</v>
      </c>
      <c r="E1170" s="1">
        <v>7397</v>
      </c>
      <c r="F1170" s="2">
        <v>54502</v>
      </c>
    </row>
    <row r="1171" spans="1:6" x14ac:dyDescent="0.25">
      <c r="A1171">
        <v>2018</v>
      </c>
      <c r="B1171" t="s">
        <v>53</v>
      </c>
      <c r="C1171" t="s">
        <v>18</v>
      </c>
      <c r="D1171" s="1">
        <v>2737</v>
      </c>
      <c r="E1171" s="1">
        <v>36210</v>
      </c>
      <c r="F1171" s="2">
        <v>92844</v>
      </c>
    </row>
    <row r="1172" spans="1:6" x14ac:dyDescent="0.25">
      <c r="A1172">
        <v>2018</v>
      </c>
      <c r="B1172" t="s">
        <v>53</v>
      </c>
      <c r="C1172" t="s">
        <v>19</v>
      </c>
      <c r="D1172" s="1">
        <v>5379</v>
      </c>
      <c r="E1172" s="1">
        <v>91783</v>
      </c>
      <c r="F1172" s="2">
        <v>123118</v>
      </c>
    </row>
    <row r="1173" spans="1:6" x14ac:dyDescent="0.25">
      <c r="A1173">
        <v>2018</v>
      </c>
      <c r="B1173" t="s">
        <v>53</v>
      </c>
      <c r="C1173" t="s">
        <v>20</v>
      </c>
      <c r="D1173" s="1">
        <v>6287</v>
      </c>
      <c r="E1173" s="1">
        <v>56247</v>
      </c>
      <c r="F1173" s="2">
        <v>73556</v>
      </c>
    </row>
    <row r="1174" spans="1:6" x14ac:dyDescent="0.25">
      <c r="A1174">
        <v>2018</v>
      </c>
      <c r="B1174" t="s">
        <v>53</v>
      </c>
      <c r="C1174" t="s">
        <v>21</v>
      </c>
      <c r="D1174" s="1">
        <v>3977</v>
      </c>
      <c r="E1174" s="1">
        <v>49170</v>
      </c>
      <c r="F1174" s="2">
        <v>78903</v>
      </c>
    </row>
    <row r="1175" spans="1:6" x14ac:dyDescent="0.25">
      <c r="A1175">
        <v>2018</v>
      </c>
      <c r="B1175" t="s">
        <v>53</v>
      </c>
      <c r="C1175" t="s">
        <v>22</v>
      </c>
      <c r="D1175">
        <v>940</v>
      </c>
      <c r="E1175" s="1">
        <v>10980</v>
      </c>
      <c r="F1175" s="2">
        <v>49173</v>
      </c>
    </row>
    <row r="1176" spans="1:6" x14ac:dyDescent="0.25">
      <c r="A1176">
        <v>2018</v>
      </c>
      <c r="B1176" t="s">
        <v>53</v>
      </c>
      <c r="C1176" t="s">
        <v>23</v>
      </c>
      <c r="D1176" s="1">
        <v>3049</v>
      </c>
      <c r="E1176" s="1">
        <v>47666</v>
      </c>
      <c r="F1176" s="2">
        <v>81842</v>
      </c>
    </row>
    <row r="1177" spans="1:6" x14ac:dyDescent="0.25">
      <c r="A1177">
        <v>2018</v>
      </c>
      <c r="B1177" t="s">
        <v>53</v>
      </c>
      <c r="C1177" t="s">
        <v>24</v>
      </c>
      <c r="D1177">
        <v>801</v>
      </c>
      <c r="E1177" s="1">
        <v>6350</v>
      </c>
      <c r="F1177" s="2">
        <v>54475</v>
      </c>
    </row>
    <row r="1178" spans="1:6" x14ac:dyDescent="0.25">
      <c r="A1178">
        <v>2018</v>
      </c>
      <c r="B1178" t="s">
        <v>53</v>
      </c>
      <c r="C1178" t="s">
        <v>25</v>
      </c>
      <c r="D1178">
        <v>973</v>
      </c>
      <c r="E1178" s="1">
        <v>17653</v>
      </c>
      <c r="F1178" s="2">
        <v>64407</v>
      </c>
    </row>
    <row r="1179" spans="1:6" x14ac:dyDescent="0.25">
      <c r="A1179">
        <v>2018</v>
      </c>
      <c r="B1179" t="s">
        <v>53</v>
      </c>
      <c r="C1179" t="s">
        <v>26</v>
      </c>
      <c r="D1179" s="1">
        <v>1541</v>
      </c>
      <c r="E1179" s="1">
        <v>15646</v>
      </c>
      <c r="F1179" s="2">
        <v>70292</v>
      </c>
    </row>
    <row r="1180" spans="1:6" x14ac:dyDescent="0.25">
      <c r="A1180">
        <v>2018</v>
      </c>
      <c r="B1180" t="s">
        <v>53</v>
      </c>
      <c r="C1180" t="s">
        <v>27</v>
      </c>
      <c r="D1180">
        <v>892</v>
      </c>
      <c r="E1180" s="1">
        <v>12351</v>
      </c>
      <c r="F1180" s="2">
        <v>93599</v>
      </c>
    </row>
    <row r="1181" spans="1:6" x14ac:dyDescent="0.25">
      <c r="A1181">
        <v>2018</v>
      </c>
      <c r="B1181" t="s">
        <v>53</v>
      </c>
      <c r="C1181" t="s">
        <v>28</v>
      </c>
      <c r="D1181" s="1">
        <v>3722</v>
      </c>
      <c r="E1181" s="1">
        <v>69519</v>
      </c>
      <c r="F1181" s="2">
        <v>114630</v>
      </c>
    </row>
    <row r="1182" spans="1:6" x14ac:dyDescent="0.25">
      <c r="A1182">
        <v>2018</v>
      </c>
      <c r="B1182" t="s">
        <v>53</v>
      </c>
      <c r="C1182" t="s">
        <v>29</v>
      </c>
      <c r="D1182">
        <v>987</v>
      </c>
      <c r="E1182" s="1">
        <v>12015</v>
      </c>
      <c r="F1182" s="2">
        <v>53204</v>
      </c>
    </row>
    <row r="1183" spans="1:6" x14ac:dyDescent="0.25">
      <c r="A1183">
        <v>2018</v>
      </c>
      <c r="B1183" t="s">
        <v>53</v>
      </c>
      <c r="C1183" t="s">
        <v>30</v>
      </c>
      <c r="D1183" s="1">
        <v>12672</v>
      </c>
      <c r="E1183" s="1">
        <v>275598</v>
      </c>
      <c r="F1183" s="2">
        <v>129853</v>
      </c>
    </row>
    <row r="1184" spans="1:6" x14ac:dyDescent="0.25">
      <c r="A1184">
        <v>2018</v>
      </c>
      <c r="B1184" t="s">
        <v>53</v>
      </c>
      <c r="C1184" t="s">
        <v>31</v>
      </c>
      <c r="D1184" s="1">
        <v>5238</v>
      </c>
      <c r="E1184" s="1">
        <v>79945</v>
      </c>
      <c r="F1184" s="2">
        <v>83920</v>
      </c>
    </row>
    <row r="1185" spans="1:6" x14ac:dyDescent="0.25">
      <c r="A1185">
        <v>2018</v>
      </c>
      <c r="B1185" t="s">
        <v>53</v>
      </c>
      <c r="C1185" t="s">
        <v>32</v>
      </c>
      <c r="D1185">
        <v>395</v>
      </c>
      <c r="E1185" s="1">
        <v>6221</v>
      </c>
      <c r="F1185" s="2">
        <v>70208</v>
      </c>
    </row>
    <row r="1186" spans="1:6" x14ac:dyDescent="0.25">
      <c r="A1186">
        <v>2018</v>
      </c>
      <c r="B1186" t="s">
        <v>53</v>
      </c>
      <c r="C1186" t="s">
        <v>33</v>
      </c>
      <c r="D1186" s="1">
        <v>4616</v>
      </c>
      <c r="E1186" s="1">
        <v>70930</v>
      </c>
      <c r="F1186" s="2">
        <v>70006</v>
      </c>
    </row>
    <row r="1187" spans="1:6" x14ac:dyDescent="0.25">
      <c r="A1187">
        <v>2018</v>
      </c>
      <c r="B1187" t="s">
        <v>53</v>
      </c>
      <c r="C1187" t="s">
        <v>34</v>
      </c>
      <c r="D1187" s="1">
        <v>1469</v>
      </c>
      <c r="E1187" s="1">
        <v>19859</v>
      </c>
      <c r="F1187" s="2">
        <v>58997</v>
      </c>
    </row>
    <row r="1188" spans="1:6" x14ac:dyDescent="0.25">
      <c r="A1188">
        <v>2018</v>
      </c>
      <c r="B1188" t="s">
        <v>53</v>
      </c>
      <c r="C1188" t="s">
        <v>35</v>
      </c>
      <c r="D1188" s="1">
        <v>3768</v>
      </c>
      <c r="E1188" s="1">
        <v>34277</v>
      </c>
      <c r="F1188" s="2">
        <v>87733</v>
      </c>
    </row>
    <row r="1189" spans="1:6" x14ac:dyDescent="0.25">
      <c r="A1189">
        <v>2018</v>
      </c>
      <c r="B1189" t="s">
        <v>53</v>
      </c>
      <c r="C1189" t="s">
        <v>36</v>
      </c>
      <c r="D1189" s="1">
        <v>4896</v>
      </c>
      <c r="E1189" s="1">
        <v>85970</v>
      </c>
      <c r="F1189" s="2">
        <v>87091</v>
      </c>
    </row>
    <row r="1190" spans="1:6" x14ac:dyDescent="0.25">
      <c r="A1190">
        <v>2018</v>
      </c>
      <c r="B1190" t="s">
        <v>53</v>
      </c>
      <c r="C1190" t="s">
        <v>37</v>
      </c>
      <c r="D1190">
        <v>715</v>
      </c>
      <c r="E1190" s="1">
        <v>5930</v>
      </c>
      <c r="F1190" s="2">
        <v>74327</v>
      </c>
    </row>
    <row r="1191" spans="1:6" x14ac:dyDescent="0.25">
      <c r="A1191">
        <v>2018</v>
      </c>
      <c r="B1191" t="s">
        <v>53</v>
      </c>
      <c r="C1191" t="s">
        <v>38</v>
      </c>
      <c r="D1191" s="1">
        <v>2548</v>
      </c>
      <c r="E1191" s="1">
        <v>28067</v>
      </c>
      <c r="F1191" s="2">
        <v>61977</v>
      </c>
    </row>
    <row r="1192" spans="1:6" x14ac:dyDescent="0.25">
      <c r="A1192">
        <v>2018</v>
      </c>
      <c r="B1192" t="s">
        <v>53</v>
      </c>
      <c r="C1192" t="s">
        <v>39</v>
      </c>
      <c r="D1192">
        <v>561</v>
      </c>
      <c r="E1192" s="1">
        <v>5589</v>
      </c>
      <c r="F1192" s="2">
        <v>49334</v>
      </c>
    </row>
    <row r="1193" spans="1:6" x14ac:dyDescent="0.25">
      <c r="A1193">
        <v>2018</v>
      </c>
      <c r="B1193" t="s">
        <v>53</v>
      </c>
      <c r="C1193" t="s">
        <v>40</v>
      </c>
      <c r="D1193" s="1">
        <v>3519</v>
      </c>
      <c r="E1193" s="1">
        <v>44851</v>
      </c>
      <c r="F1193" s="2">
        <v>73821</v>
      </c>
    </row>
    <row r="1194" spans="1:6" x14ac:dyDescent="0.25">
      <c r="A1194">
        <v>2018</v>
      </c>
      <c r="B1194" t="s">
        <v>53</v>
      </c>
      <c r="C1194" t="s">
        <v>41</v>
      </c>
      <c r="D1194" s="1">
        <v>9828</v>
      </c>
      <c r="E1194" s="1">
        <v>203822</v>
      </c>
      <c r="F1194" s="2">
        <v>87085</v>
      </c>
    </row>
    <row r="1195" spans="1:6" x14ac:dyDescent="0.25">
      <c r="A1195">
        <v>2018</v>
      </c>
      <c r="B1195" t="s">
        <v>53</v>
      </c>
      <c r="C1195" t="s">
        <v>42</v>
      </c>
      <c r="D1195" s="1">
        <v>2489</v>
      </c>
      <c r="E1195" s="1">
        <v>36783</v>
      </c>
      <c r="F1195" s="2">
        <v>78404</v>
      </c>
    </row>
    <row r="1196" spans="1:6" x14ac:dyDescent="0.25">
      <c r="A1196">
        <v>2018</v>
      </c>
      <c r="B1196" t="s">
        <v>53</v>
      </c>
      <c r="C1196" t="s">
        <v>43</v>
      </c>
      <c r="D1196">
        <v>505</v>
      </c>
      <c r="E1196" s="1">
        <v>4280</v>
      </c>
      <c r="F1196" s="2">
        <v>59800</v>
      </c>
    </row>
    <row r="1197" spans="1:6" x14ac:dyDescent="0.25">
      <c r="A1197">
        <v>2018</v>
      </c>
      <c r="B1197" t="s">
        <v>53</v>
      </c>
      <c r="C1197" t="s">
        <v>44</v>
      </c>
      <c r="D1197" s="1">
        <v>4379</v>
      </c>
      <c r="E1197" s="1">
        <v>66998</v>
      </c>
      <c r="F1197" s="2">
        <v>100731</v>
      </c>
    </row>
    <row r="1198" spans="1:6" x14ac:dyDescent="0.25">
      <c r="A1198">
        <v>2018</v>
      </c>
      <c r="B1198" t="s">
        <v>53</v>
      </c>
      <c r="C1198" t="s">
        <v>45</v>
      </c>
      <c r="D1198" s="1">
        <v>4629</v>
      </c>
      <c r="E1198" s="1">
        <v>133126</v>
      </c>
      <c r="F1198" s="2">
        <v>194631</v>
      </c>
    </row>
    <row r="1199" spans="1:6" x14ac:dyDescent="0.25">
      <c r="A1199">
        <v>2018</v>
      </c>
      <c r="B1199" t="s">
        <v>53</v>
      </c>
      <c r="C1199" t="s">
        <v>46</v>
      </c>
      <c r="D1199">
        <v>789</v>
      </c>
      <c r="E1199" s="1">
        <v>8288</v>
      </c>
      <c r="F1199" s="2">
        <v>52508</v>
      </c>
    </row>
    <row r="1200" spans="1:6" x14ac:dyDescent="0.25">
      <c r="A1200">
        <v>2018</v>
      </c>
      <c r="B1200" t="s">
        <v>53</v>
      </c>
      <c r="C1200" t="s">
        <v>47</v>
      </c>
      <c r="D1200" s="1">
        <v>2298</v>
      </c>
      <c r="E1200" s="1">
        <v>47152</v>
      </c>
      <c r="F1200" s="2">
        <v>75414</v>
      </c>
    </row>
    <row r="1201" spans="1:6" x14ac:dyDescent="0.25">
      <c r="A1201">
        <v>2018</v>
      </c>
      <c r="B1201" t="s">
        <v>53</v>
      </c>
      <c r="C1201" t="s">
        <v>48</v>
      </c>
      <c r="D1201">
        <v>398</v>
      </c>
      <c r="E1201" s="1">
        <v>3554</v>
      </c>
      <c r="F1201" s="2">
        <v>47401</v>
      </c>
    </row>
    <row r="1202" spans="1:6" x14ac:dyDescent="0.25">
      <c r="A1202">
        <v>2018</v>
      </c>
      <c r="B1202" t="s">
        <v>56</v>
      </c>
      <c r="C1202" t="s">
        <v>1</v>
      </c>
      <c r="D1202" s="1">
        <v>13364</v>
      </c>
      <c r="E1202" s="1">
        <v>94561</v>
      </c>
      <c r="F1202" s="2">
        <v>69240</v>
      </c>
    </row>
    <row r="1203" spans="1:6" x14ac:dyDescent="0.25">
      <c r="A1203">
        <v>2018</v>
      </c>
      <c r="B1203" t="s">
        <v>56</v>
      </c>
      <c r="C1203" t="s">
        <v>2</v>
      </c>
      <c r="D1203" s="1">
        <v>17978</v>
      </c>
      <c r="E1203" s="1">
        <v>214637</v>
      </c>
      <c r="F1203" s="2">
        <v>70877</v>
      </c>
    </row>
    <row r="1204" spans="1:6" x14ac:dyDescent="0.25">
      <c r="A1204">
        <v>2018</v>
      </c>
      <c r="B1204" t="s">
        <v>56</v>
      </c>
      <c r="C1204" t="s">
        <v>3</v>
      </c>
      <c r="D1204" s="1">
        <v>8418</v>
      </c>
      <c r="E1204" s="1">
        <v>50647</v>
      </c>
      <c r="F1204" s="2">
        <v>58119</v>
      </c>
    </row>
    <row r="1205" spans="1:6" x14ac:dyDescent="0.25">
      <c r="A1205">
        <v>2018</v>
      </c>
      <c r="B1205" t="s">
        <v>56</v>
      </c>
      <c r="C1205" t="s">
        <v>4</v>
      </c>
      <c r="D1205" s="1">
        <v>106953</v>
      </c>
      <c r="E1205" s="1">
        <v>835896</v>
      </c>
      <c r="F1205" s="2">
        <v>107228</v>
      </c>
    </row>
    <row r="1206" spans="1:6" x14ac:dyDescent="0.25">
      <c r="A1206">
        <v>2018</v>
      </c>
      <c r="B1206" t="s">
        <v>56</v>
      </c>
      <c r="C1206" t="s">
        <v>5</v>
      </c>
      <c r="D1206" s="1">
        <v>23326</v>
      </c>
      <c r="E1206" s="1">
        <v>164801</v>
      </c>
      <c r="F1206" s="2">
        <v>84615</v>
      </c>
    </row>
    <row r="1207" spans="1:6" x14ac:dyDescent="0.25">
      <c r="A1207">
        <v>2018</v>
      </c>
      <c r="B1207" t="s">
        <v>56</v>
      </c>
      <c r="C1207" t="s">
        <v>6</v>
      </c>
      <c r="D1207" s="1">
        <v>10879</v>
      </c>
      <c r="E1207" s="1">
        <v>123655</v>
      </c>
      <c r="F1207" s="2">
        <v>155433</v>
      </c>
    </row>
    <row r="1208" spans="1:6" x14ac:dyDescent="0.25">
      <c r="A1208">
        <v>2018</v>
      </c>
      <c r="B1208" t="s">
        <v>56</v>
      </c>
      <c r="C1208" t="s">
        <v>7</v>
      </c>
      <c r="D1208" s="1">
        <v>2859</v>
      </c>
      <c r="E1208" s="1">
        <v>47609</v>
      </c>
      <c r="F1208" s="2">
        <v>95574</v>
      </c>
    </row>
    <row r="1209" spans="1:6" x14ac:dyDescent="0.25">
      <c r="A1209">
        <v>2018</v>
      </c>
      <c r="B1209" t="s">
        <v>56</v>
      </c>
      <c r="C1209" t="s">
        <v>8</v>
      </c>
      <c r="D1209" s="1">
        <v>73412</v>
      </c>
      <c r="E1209" s="1">
        <v>570645</v>
      </c>
      <c r="F1209" s="2">
        <v>75337</v>
      </c>
    </row>
    <row r="1210" spans="1:6" x14ac:dyDescent="0.25">
      <c r="A1210">
        <v>2018</v>
      </c>
      <c r="B1210" t="s">
        <v>56</v>
      </c>
      <c r="C1210" t="s">
        <v>9</v>
      </c>
      <c r="D1210" s="1">
        <v>26225</v>
      </c>
      <c r="E1210" s="1">
        <v>237900</v>
      </c>
      <c r="F1210" s="2">
        <v>84587</v>
      </c>
    </row>
    <row r="1211" spans="1:6" x14ac:dyDescent="0.25">
      <c r="A1211">
        <v>2018</v>
      </c>
      <c r="B1211" t="s">
        <v>56</v>
      </c>
      <c r="C1211" t="s">
        <v>10</v>
      </c>
      <c r="D1211" s="1">
        <v>5824</v>
      </c>
      <c r="E1211" s="1">
        <v>32493</v>
      </c>
      <c r="F1211" s="2">
        <v>56024</v>
      </c>
    </row>
    <row r="1212" spans="1:6" x14ac:dyDescent="0.25">
      <c r="A1212">
        <v>2018</v>
      </c>
      <c r="B1212" t="s">
        <v>56</v>
      </c>
      <c r="C1212" t="s">
        <v>11</v>
      </c>
      <c r="D1212" s="1">
        <v>32448</v>
      </c>
      <c r="E1212" s="1">
        <v>373685</v>
      </c>
      <c r="F1212" s="2">
        <v>109598</v>
      </c>
    </row>
    <row r="1213" spans="1:6" x14ac:dyDescent="0.25">
      <c r="A1213">
        <v>2018</v>
      </c>
      <c r="B1213" t="s">
        <v>56</v>
      </c>
      <c r="C1213" t="s">
        <v>12</v>
      </c>
      <c r="D1213" s="1">
        <v>16542</v>
      </c>
      <c r="E1213" s="1">
        <v>133603</v>
      </c>
      <c r="F1213" s="2">
        <v>65167</v>
      </c>
    </row>
    <row r="1214" spans="1:6" x14ac:dyDescent="0.25">
      <c r="A1214">
        <v>2018</v>
      </c>
      <c r="B1214" t="s">
        <v>56</v>
      </c>
      <c r="C1214" t="s">
        <v>13</v>
      </c>
      <c r="D1214" s="1">
        <v>10213</v>
      </c>
      <c r="E1214" s="1">
        <v>109030</v>
      </c>
      <c r="F1214" s="2">
        <v>73894</v>
      </c>
    </row>
    <row r="1215" spans="1:6" x14ac:dyDescent="0.25">
      <c r="A1215">
        <v>2018</v>
      </c>
      <c r="B1215" t="s">
        <v>56</v>
      </c>
      <c r="C1215" t="s">
        <v>14</v>
      </c>
      <c r="D1215" s="1">
        <v>8870</v>
      </c>
      <c r="E1215" s="1">
        <v>73500</v>
      </c>
      <c r="F1215" s="2">
        <v>67710</v>
      </c>
    </row>
    <row r="1216" spans="1:6" x14ac:dyDescent="0.25">
      <c r="A1216">
        <v>2018</v>
      </c>
      <c r="B1216" t="s">
        <v>56</v>
      </c>
      <c r="C1216" t="s">
        <v>15</v>
      </c>
      <c r="D1216" s="1">
        <v>11035</v>
      </c>
      <c r="E1216" s="1">
        <v>92881</v>
      </c>
      <c r="F1216" s="2">
        <v>67733</v>
      </c>
    </row>
    <row r="1217" spans="1:6" x14ac:dyDescent="0.25">
      <c r="A1217">
        <v>2018</v>
      </c>
      <c r="B1217" t="s">
        <v>56</v>
      </c>
      <c r="C1217" t="s">
        <v>16</v>
      </c>
      <c r="D1217" s="1">
        <v>13754</v>
      </c>
      <c r="E1217" s="1">
        <v>85071</v>
      </c>
      <c r="F1217" s="2">
        <v>62731</v>
      </c>
    </row>
    <row r="1218" spans="1:6" x14ac:dyDescent="0.25">
      <c r="A1218">
        <v>2018</v>
      </c>
      <c r="B1218" t="s">
        <v>56</v>
      </c>
      <c r="C1218" t="s">
        <v>17</v>
      </c>
      <c r="D1218" s="1">
        <v>3804</v>
      </c>
      <c r="E1218" s="1">
        <v>29811</v>
      </c>
      <c r="F1218" s="2">
        <v>68174</v>
      </c>
    </row>
    <row r="1219" spans="1:6" x14ac:dyDescent="0.25">
      <c r="A1219">
        <v>2018</v>
      </c>
      <c r="B1219" t="s">
        <v>56</v>
      </c>
      <c r="C1219" t="s">
        <v>18</v>
      </c>
      <c r="D1219" s="1">
        <v>15277</v>
      </c>
      <c r="E1219" s="1">
        <v>138261</v>
      </c>
      <c r="F1219" s="2">
        <v>94201</v>
      </c>
    </row>
    <row r="1220" spans="1:6" x14ac:dyDescent="0.25">
      <c r="A1220">
        <v>2018</v>
      </c>
      <c r="B1220" t="s">
        <v>56</v>
      </c>
      <c r="C1220" t="s">
        <v>19</v>
      </c>
      <c r="D1220" s="1">
        <v>17504</v>
      </c>
      <c r="E1220" s="1">
        <v>217151</v>
      </c>
      <c r="F1220" s="2">
        <v>144514</v>
      </c>
    </row>
    <row r="1221" spans="1:6" x14ac:dyDescent="0.25">
      <c r="A1221">
        <v>2018</v>
      </c>
      <c r="B1221" t="s">
        <v>56</v>
      </c>
      <c r="C1221" t="s">
        <v>20</v>
      </c>
      <c r="D1221" s="1">
        <v>19082</v>
      </c>
      <c r="E1221" s="1">
        <v>203261</v>
      </c>
      <c r="F1221" s="2">
        <v>71568</v>
      </c>
    </row>
    <row r="1222" spans="1:6" x14ac:dyDescent="0.25">
      <c r="A1222">
        <v>2018</v>
      </c>
      <c r="B1222" t="s">
        <v>56</v>
      </c>
      <c r="C1222" t="s">
        <v>21</v>
      </c>
      <c r="D1222" s="1">
        <v>15877</v>
      </c>
      <c r="E1222" s="1">
        <v>178309</v>
      </c>
      <c r="F1222" s="2">
        <v>95604</v>
      </c>
    </row>
    <row r="1223" spans="1:6" x14ac:dyDescent="0.25">
      <c r="A1223">
        <v>2018</v>
      </c>
      <c r="B1223" t="s">
        <v>56</v>
      </c>
      <c r="C1223" t="s">
        <v>22</v>
      </c>
      <c r="D1223" s="1">
        <v>7959</v>
      </c>
      <c r="E1223" s="1">
        <v>42911</v>
      </c>
      <c r="F1223" s="2">
        <v>53281</v>
      </c>
    </row>
    <row r="1224" spans="1:6" x14ac:dyDescent="0.25">
      <c r="A1224">
        <v>2018</v>
      </c>
      <c r="B1224" t="s">
        <v>56</v>
      </c>
      <c r="C1224" t="s">
        <v>23</v>
      </c>
      <c r="D1224" s="1">
        <v>17251</v>
      </c>
      <c r="E1224" s="1">
        <v>162755</v>
      </c>
      <c r="F1224" s="2">
        <v>72947</v>
      </c>
    </row>
    <row r="1225" spans="1:6" x14ac:dyDescent="0.25">
      <c r="A1225">
        <v>2018</v>
      </c>
      <c r="B1225" t="s">
        <v>56</v>
      </c>
      <c r="C1225" t="s">
        <v>24</v>
      </c>
      <c r="D1225" s="1">
        <v>4297</v>
      </c>
      <c r="E1225" s="1">
        <v>21204</v>
      </c>
      <c r="F1225" s="2">
        <v>59315</v>
      </c>
    </row>
    <row r="1226" spans="1:6" x14ac:dyDescent="0.25">
      <c r="A1226">
        <v>2018</v>
      </c>
      <c r="B1226" t="s">
        <v>56</v>
      </c>
      <c r="C1226" t="s">
        <v>25</v>
      </c>
      <c r="D1226" s="1">
        <v>6683</v>
      </c>
      <c r="E1226" s="1">
        <v>66245</v>
      </c>
      <c r="F1226" s="2">
        <v>66817</v>
      </c>
    </row>
    <row r="1227" spans="1:6" x14ac:dyDescent="0.25">
      <c r="A1227">
        <v>2018</v>
      </c>
      <c r="B1227" t="s">
        <v>56</v>
      </c>
      <c r="C1227" t="s">
        <v>26</v>
      </c>
      <c r="D1227" s="1">
        <v>9082</v>
      </c>
      <c r="E1227" s="1">
        <v>63303</v>
      </c>
      <c r="F1227" s="2">
        <v>66612</v>
      </c>
    </row>
    <row r="1228" spans="1:6" x14ac:dyDescent="0.25">
      <c r="A1228">
        <v>2018</v>
      </c>
      <c r="B1228" t="s">
        <v>56</v>
      </c>
      <c r="C1228" t="s">
        <v>27</v>
      </c>
      <c r="D1228" s="1">
        <v>3838</v>
      </c>
      <c r="E1228" s="1">
        <v>33486</v>
      </c>
      <c r="F1228" s="2">
        <v>94889</v>
      </c>
    </row>
    <row r="1229" spans="1:6" x14ac:dyDescent="0.25">
      <c r="A1229">
        <v>2018</v>
      </c>
      <c r="B1229" t="s">
        <v>56</v>
      </c>
      <c r="C1229" t="s">
        <v>28</v>
      </c>
      <c r="D1229" s="1">
        <v>19963</v>
      </c>
      <c r="E1229" s="1">
        <v>242994</v>
      </c>
      <c r="F1229" s="2">
        <v>115066</v>
      </c>
    </row>
    <row r="1230" spans="1:6" x14ac:dyDescent="0.25">
      <c r="A1230">
        <v>2018</v>
      </c>
      <c r="B1230" t="s">
        <v>56</v>
      </c>
      <c r="C1230" t="s">
        <v>29</v>
      </c>
      <c r="D1230" s="1">
        <v>5293</v>
      </c>
      <c r="E1230" s="1">
        <v>32955</v>
      </c>
      <c r="F1230" s="2">
        <v>56048</v>
      </c>
    </row>
    <row r="1231" spans="1:6" x14ac:dyDescent="0.25">
      <c r="A1231">
        <v>2018</v>
      </c>
      <c r="B1231" t="s">
        <v>56</v>
      </c>
      <c r="C1231" t="s">
        <v>30</v>
      </c>
      <c r="D1231" s="1">
        <v>64317</v>
      </c>
      <c r="E1231" s="1">
        <v>714540</v>
      </c>
      <c r="F1231" s="2">
        <v>186871</v>
      </c>
    </row>
    <row r="1232" spans="1:6" x14ac:dyDescent="0.25">
      <c r="A1232">
        <v>2018</v>
      </c>
      <c r="B1232" t="s">
        <v>56</v>
      </c>
      <c r="C1232" t="s">
        <v>31</v>
      </c>
      <c r="D1232" s="1">
        <v>27776</v>
      </c>
      <c r="E1232" s="1">
        <v>233277</v>
      </c>
      <c r="F1232" s="2">
        <v>87311</v>
      </c>
    </row>
    <row r="1233" spans="1:6" x14ac:dyDescent="0.25">
      <c r="A1233">
        <v>2018</v>
      </c>
      <c r="B1233" t="s">
        <v>56</v>
      </c>
      <c r="C1233" t="s">
        <v>32</v>
      </c>
      <c r="D1233" s="1">
        <v>2995</v>
      </c>
      <c r="E1233" s="1">
        <v>23145</v>
      </c>
      <c r="F1233" s="2">
        <v>63251</v>
      </c>
    </row>
    <row r="1234" spans="1:6" x14ac:dyDescent="0.25">
      <c r="A1234">
        <v>2018</v>
      </c>
      <c r="B1234" t="s">
        <v>56</v>
      </c>
      <c r="C1234" t="s">
        <v>33</v>
      </c>
      <c r="D1234" s="1">
        <v>28783</v>
      </c>
      <c r="E1234" s="1">
        <v>293549</v>
      </c>
      <c r="F1234" s="2">
        <v>72736</v>
      </c>
    </row>
    <row r="1235" spans="1:6" x14ac:dyDescent="0.25">
      <c r="A1235">
        <v>2018</v>
      </c>
      <c r="B1235" t="s">
        <v>56</v>
      </c>
      <c r="C1235" t="s">
        <v>34</v>
      </c>
      <c r="D1235" s="1">
        <v>11458</v>
      </c>
      <c r="E1235" s="1">
        <v>77052</v>
      </c>
      <c r="F1235" s="2">
        <v>58044</v>
      </c>
    </row>
    <row r="1236" spans="1:6" x14ac:dyDescent="0.25">
      <c r="A1236">
        <v>2018</v>
      </c>
      <c r="B1236" t="s">
        <v>56</v>
      </c>
      <c r="C1236" t="s">
        <v>35</v>
      </c>
      <c r="D1236" s="1">
        <v>13030</v>
      </c>
      <c r="E1236" s="1">
        <v>84865</v>
      </c>
      <c r="F1236" s="2">
        <v>69649</v>
      </c>
    </row>
    <row r="1237" spans="1:6" x14ac:dyDescent="0.25">
      <c r="A1237">
        <v>2018</v>
      </c>
      <c r="B1237" t="s">
        <v>56</v>
      </c>
      <c r="C1237" t="s">
        <v>36</v>
      </c>
      <c r="D1237" s="1">
        <v>28823</v>
      </c>
      <c r="E1237" s="1">
        <v>325130</v>
      </c>
      <c r="F1237" s="2">
        <v>88831</v>
      </c>
    </row>
    <row r="1238" spans="1:6" x14ac:dyDescent="0.25">
      <c r="A1238">
        <v>2018</v>
      </c>
      <c r="B1238" t="s">
        <v>56</v>
      </c>
      <c r="C1238" t="s">
        <v>37</v>
      </c>
      <c r="D1238" s="1">
        <v>2869</v>
      </c>
      <c r="E1238" s="1">
        <v>32305</v>
      </c>
      <c r="F1238" s="2">
        <v>88061</v>
      </c>
    </row>
    <row r="1239" spans="1:6" x14ac:dyDescent="0.25">
      <c r="A1239">
        <v>2018</v>
      </c>
      <c r="B1239" t="s">
        <v>56</v>
      </c>
      <c r="C1239" t="s">
        <v>38</v>
      </c>
      <c r="D1239" s="1">
        <v>13166</v>
      </c>
      <c r="E1239" s="1">
        <v>100794</v>
      </c>
      <c r="F1239" s="2">
        <v>61713</v>
      </c>
    </row>
    <row r="1240" spans="1:6" x14ac:dyDescent="0.25">
      <c r="A1240">
        <v>2018</v>
      </c>
      <c r="B1240" t="s">
        <v>56</v>
      </c>
      <c r="C1240" t="s">
        <v>39</v>
      </c>
      <c r="D1240" s="1">
        <v>3259</v>
      </c>
      <c r="E1240" s="1">
        <v>28739</v>
      </c>
      <c r="F1240" s="2">
        <v>60160</v>
      </c>
    </row>
    <row r="1241" spans="1:6" x14ac:dyDescent="0.25">
      <c r="A1241">
        <v>2018</v>
      </c>
      <c r="B1241" t="s">
        <v>56</v>
      </c>
      <c r="C1241" t="s">
        <v>40</v>
      </c>
      <c r="D1241" s="1">
        <v>15698</v>
      </c>
      <c r="E1241" s="1">
        <v>150833</v>
      </c>
      <c r="F1241" s="2">
        <v>76718</v>
      </c>
    </row>
    <row r="1242" spans="1:6" x14ac:dyDescent="0.25">
      <c r="A1242">
        <v>2018</v>
      </c>
      <c r="B1242" t="s">
        <v>56</v>
      </c>
      <c r="C1242" t="s">
        <v>41</v>
      </c>
      <c r="D1242" s="1">
        <v>73679</v>
      </c>
      <c r="E1242" s="1">
        <v>756318</v>
      </c>
      <c r="F1242" s="2">
        <v>83356</v>
      </c>
    </row>
    <row r="1243" spans="1:6" x14ac:dyDescent="0.25">
      <c r="A1243">
        <v>2018</v>
      </c>
      <c r="B1243" t="s">
        <v>56</v>
      </c>
      <c r="C1243" t="s">
        <v>42</v>
      </c>
      <c r="D1243" s="1">
        <v>11520</v>
      </c>
      <c r="E1243" s="1">
        <v>87530</v>
      </c>
      <c r="F1243" s="2">
        <v>67933</v>
      </c>
    </row>
    <row r="1244" spans="1:6" x14ac:dyDescent="0.25">
      <c r="A1244">
        <v>2018</v>
      </c>
      <c r="B1244" t="s">
        <v>56</v>
      </c>
      <c r="C1244" t="s">
        <v>43</v>
      </c>
      <c r="D1244" s="1">
        <v>1694</v>
      </c>
      <c r="E1244" s="1">
        <v>11814</v>
      </c>
      <c r="F1244" s="2">
        <v>72078</v>
      </c>
    </row>
    <row r="1245" spans="1:6" x14ac:dyDescent="0.25">
      <c r="A1245">
        <v>2018</v>
      </c>
      <c r="B1245" t="s">
        <v>56</v>
      </c>
      <c r="C1245" t="s">
        <v>44</v>
      </c>
      <c r="D1245" s="1">
        <v>21938</v>
      </c>
      <c r="E1245" s="1">
        <v>194731</v>
      </c>
      <c r="F1245" s="2">
        <v>85723</v>
      </c>
    </row>
    <row r="1246" spans="1:6" x14ac:dyDescent="0.25">
      <c r="A1246">
        <v>2018</v>
      </c>
      <c r="B1246" t="s">
        <v>56</v>
      </c>
      <c r="C1246" t="s">
        <v>45</v>
      </c>
      <c r="D1246" s="1">
        <v>17577</v>
      </c>
      <c r="E1246" s="1">
        <v>147871</v>
      </c>
      <c r="F1246" s="2">
        <v>80466</v>
      </c>
    </row>
    <row r="1247" spans="1:6" x14ac:dyDescent="0.25">
      <c r="A1247">
        <v>2018</v>
      </c>
      <c r="B1247" t="s">
        <v>56</v>
      </c>
      <c r="C1247" t="s">
        <v>46</v>
      </c>
      <c r="D1247" s="1">
        <v>4029</v>
      </c>
      <c r="E1247" s="1">
        <v>24510</v>
      </c>
      <c r="F1247" s="2">
        <v>53206</v>
      </c>
    </row>
    <row r="1248" spans="1:6" x14ac:dyDescent="0.25">
      <c r="A1248">
        <v>2018</v>
      </c>
      <c r="B1248" t="s">
        <v>56</v>
      </c>
      <c r="C1248" t="s">
        <v>47</v>
      </c>
      <c r="D1248" s="1">
        <v>13917</v>
      </c>
      <c r="E1248" s="1">
        <v>148837</v>
      </c>
      <c r="F1248" s="2">
        <v>71561</v>
      </c>
    </row>
    <row r="1249" spans="1:6" x14ac:dyDescent="0.25">
      <c r="A1249">
        <v>2018</v>
      </c>
      <c r="B1249" t="s">
        <v>56</v>
      </c>
      <c r="C1249" t="s">
        <v>48</v>
      </c>
      <c r="D1249" s="1">
        <v>2283</v>
      </c>
      <c r="E1249" s="1">
        <v>11124</v>
      </c>
      <c r="F1249" s="2">
        <v>57486</v>
      </c>
    </row>
    <row r="1250" spans="1:6" x14ac:dyDescent="0.25">
      <c r="A1250">
        <v>2018</v>
      </c>
      <c r="B1250" t="s">
        <v>57</v>
      </c>
      <c r="C1250" t="s">
        <v>1</v>
      </c>
      <c r="D1250" s="1">
        <v>21888</v>
      </c>
      <c r="E1250" s="1">
        <v>245234</v>
      </c>
      <c r="F1250" s="2">
        <v>55653</v>
      </c>
    </row>
    <row r="1251" spans="1:6" x14ac:dyDescent="0.25">
      <c r="A1251">
        <v>2018</v>
      </c>
      <c r="B1251" t="s">
        <v>57</v>
      </c>
      <c r="C1251" t="s">
        <v>2</v>
      </c>
      <c r="D1251" s="1">
        <v>35993</v>
      </c>
      <c r="E1251" s="1">
        <v>430516</v>
      </c>
      <c r="F1251" s="2">
        <v>56745</v>
      </c>
    </row>
    <row r="1252" spans="1:6" x14ac:dyDescent="0.25">
      <c r="A1252">
        <v>2018</v>
      </c>
      <c r="B1252" t="s">
        <v>57</v>
      </c>
      <c r="C1252" t="s">
        <v>3</v>
      </c>
      <c r="D1252" s="1">
        <v>14308</v>
      </c>
      <c r="E1252" s="1">
        <v>146700</v>
      </c>
      <c r="F1252" s="2">
        <v>60316</v>
      </c>
    </row>
    <row r="1253" spans="1:6" x14ac:dyDescent="0.25">
      <c r="A1253">
        <v>2018</v>
      </c>
      <c r="B1253" t="s">
        <v>57</v>
      </c>
      <c r="C1253" t="s">
        <v>4</v>
      </c>
      <c r="D1253" s="1">
        <v>208425</v>
      </c>
      <c r="E1253" s="1">
        <v>2667839</v>
      </c>
      <c r="F1253" s="2">
        <v>91070</v>
      </c>
    </row>
    <row r="1254" spans="1:6" x14ac:dyDescent="0.25">
      <c r="A1254">
        <v>2018</v>
      </c>
      <c r="B1254" t="s">
        <v>57</v>
      </c>
      <c r="C1254" t="s">
        <v>5</v>
      </c>
      <c r="D1254" s="1">
        <v>52525</v>
      </c>
      <c r="E1254" s="1">
        <v>423946</v>
      </c>
      <c r="F1254" s="2">
        <v>81401</v>
      </c>
    </row>
    <row r="1255" spans="1:6" x14ac:dyDescent="0.25">
      <c r="A1255">
        <v>2018</v>
      </c>
      <c r="B1255" t="s">
        <v>57</v>
      </c>
      <c r="C1255" t="s">
        <v>6</v>
      </c>
      <c r="D1255" s="1">
        <v>23279</v>
      </c>
      <c r="E1255" s="1">
        <v>221029</v>
      </c>
      <c r="F1255" s="2">
        <v>87958</v>
      </c>
    </row>
    <row r="1256" spans="1:6" x14ac:dyDescent="0.25">
      <c r="A1256">
        <v>2018</v>
      </c>
      <c r="B1256" t="s">
        <v>57</v>
      </c>
      <c r="C1256" t="s">
        <v>7</v>
      </c>
      <c r="D1256" s="1">
        <v>8956</v>
      </c>
      <c r="E1256" s="1">
        <v>63405</v>
      </c>
      <c r="F1256" s="2">
        <v>80066</v>
      </c>
    </row>
    <row r="1257" spans="1:6" x14ac:dyDescent="0.25">
      <c r="A1257">
        <v>2018</v>
      </c>
      <c r="B1257" t="s">
        <v>57</v>
      </c>
      <c r="C1257" t="s">
        <v>8</v>
      </c>
      <c r="D1257" s="1">
        <v>161890</v>
      </c>
      <c r="E1257" s="1">
        <v>1365136</v>
      </c>
      <c r="F1257" s="2">
        <v>60914</v>
      </c>
    </row>
    <row r="1258" spans="1:6" x14ac:dyDescent="0.25">
      <c r="A1258">
        <v>2018</v>
      </c>
      <c r="B1258" t="s">
        <v>57</v>
      </c>
      <c r="C1258" t="s">
        <v>9</v>
      </c>
      <c r="D1258" s="1">
        <v>54714</v>
      </c>
      <c r="E1258" s="1">
        <v>687321</v>
      </c>
      <c r="F1258" s="2">
        <v>66989</v>
      </c>
    </row>
    <row r="1259" spans="1:6" x14ac:dyDescent="0.25">
      <c r="A1259">
        <v>2018</v>
      </c>
      <c r="B1259" t="s">
        <v>57</v>
      </c>
      <c r="C1259" t="s">
        <v>10</v>
      </c>
      <c r="D1259" s="1">
        <v>11562</v>
      </c>
      <c r="E1259" s="1">
        <v>91631</v>
      </c>
      <c r="F1259" s="2">
        <v>51695</v>
      </c>
    </row>
    <row r="1260" spans="1:6" x14ac:dyDescent="0.25">
      <c r="A1260">
        <v>2018</v>
      </c>
      <c r="B1260" t="s">
        <v>57</v>
      </c>
      <c r="C1260" t="s">
        <v>11</v>
      </c>
      <c r="D1260" s="1">
        <v>74587</v>
      </c>
      <c r="E1260" s="1">
        <v>948766</v>
      </c>
      <c r="F1260" s="2">
        <v>76586</v>
      </c>
    </row>
    <row r="1261" spans="1:6" x14ac:dyDescent="0.25">
      <c r="A1261">
        <v>2018</v>
      </c>
      <c r="B1261" t="s">
        <v>57</v>
      </c>
      <c r="C1261" t="s">
        <v>12</v>
      </c>
      <c r="D1261" s="1">
        <v>29755</v>
      </c>
      <c r="E1261" s="1">
        <v>342835</v>
      </c>
      <c r="F1261" s="2">
        <v>52468</v>
      </c>
    </row>
    <row r="1262" spans="1:6" x14ac:dyDescent="0.25">
      <c r="A1262">
        <v>2018</v>
      </c>
      <c r="B1262" t="s">
        <v>57</v>
      </c>
      <c r="C1262" t="s">
        <v>13</v>
      </c>
      <c r="D1262" s="1">
        <v>15839</v>
      </c>
      <c r="E1262" s="1">
        <v>140535</v>
      </c>
      <c r="F1262" s="2">
        <v>54071</v>
      </c>
    </row>
    <row r="1263" spans="1:6" x14ac:dyDescent="0.25">
      <c r="A1263">
        <v>2018</v>
      </c>
      <c r="B1263" t="s">
        <v>57</v>
      </c>
      <c r="C1263" t="s">
        <v>14</v>
      </c>
      <c r="D1263" s="1">
        <v>16731</v>
      </c>
      <c r="E1263" s="1">
        <v>179413</v>
      </c>
      <c r="F1263" s="2">
        <v>61288</v>
      </c>
    </row>
    <row r="1264" spans="1:6" x14ac:dyDescent="0.25">
      <c r="A1264">
        <v>2018</v>
      </c>
      <c r="B1264" t="s">
        <v>57</v>
      </c>
      <c r="C1264" t="s">
        <v>15</v>
      </c>
      <c r="D1264" s="1">
        <v>20542</v>
      </c>
      <c r="E1264" s="1">
        <v>217081</v>
      </c>
      <c r="F1264" s="2">
        <v>50087</v>
      </c>
    </row>
    <row r="1265" spans="1:6" x14ac:dyDescent="0.25">
      <c r="A1265">
        <v>2018</v>
      </c>
      <c r="B1265" t="s">
        <v>57</v>
      </c>
      <c r="C1265" t="s">
        <v>16</v>
      </c>
      <c r="D1265" s="1">
        <v>24537</v>
      </c>
      <c r="E1265" s="1">
        <v>213171</v>
      </c>
      <c r="F1265" s="2">
        <v>56446</v>
      </c>
    </row>
    <row r="1266" spans="1:6" x14ac:dyDescent="0.25">
      <c r="A1266">
        <v>2018</v>
      </c>
      <c r="B1266" t="s">
        <v>57</v>
      </c>
      <c r="C1266" t="s">
        <v>17</v>
      </c>
      <c r="D1266" s="1">
        <v>9940</v>
      </c>
      <c r="E1266" s="1">
        <v>69285</v>
      </c>
      <c r="F1266" s="2">
        <v>57328</v>
      </c>
    </row>
    <row r="1267" spans="1:6" x14ac:dyDescent="0.25">
      <c r="A1267">
        <v>2018</v>
      </c>
      <c r="B1267" t="s">
        <v>57</v>
      </c>
      <c r="C1267" t="s">
        <v>18</v>
      </c>
      <c r="D1267" s="1">
        <v>42809</v>
      </c>
      <c r="E1267" s="1">
        <v>452753</v>
      </c>
      <c r="F1267" s="2">
        <v>79500</v>
      </c>
    </row>
    <row r="1268" spans="1:6" x14ac:dyDescent="0.25">
      <c r="A1268">
        <v>2018</v>
      </c>
      <c r="B1268" t="s">
        <v>57</v>
      </c>
      <c r="C1268" t="s">
        <v>19</v>
      </c>
      <c r="D1268" s="1">
        <v>47416</v>
      </c>
      <c r="E1268" s="1">
        <v>587518</v>
      </c>
      <c r="F1268" s="2">
        <v>107875</v>
      </c>
    </row>
    <row r="1269" spans="1:6" x14ac:dyDescent="0.25">
      <c r="A1269">
        <v>2018</v>
      </c>
      <c r="B1269" t="s">
        <v>57</v>
      </c>
      <c r="C1269" t="s">
        <v>20</v>
      </c>
      <c r="D1269" s="1">
        <v>42545</v>
      </c>
      <c r="E1269" s="1">
        <v>657930</v>
      </c>
      <c r="F1269" s="2">
        <v>69377</v>
      </c>
    </row>
    <row r="1270" spans="1:6" x14ac:dyDescent="0.25">
      <c r="A1270">
        <v>2018</v>
      </c>
      <c r="B1270" t="s">
        <v>57</v>
      </c>
      <c r="C1270" t="s">
        <v>21</v>
      </c>
      <c r="D1270" s="1">
        <v>32020</v>
      </c>
      <c r="E1270" s="1">
        <v>378493</v>
      </c>
      <c r="F1270" s="2">
        <v>82535</v>
      </c>
    </row>
    <row r="1271" spans="1:6" x14ac:dyDescent="0.25">
      <c r="A1271">
        <v>2018</v>
      </c>
      <c r="B1271" t="s">
        <v>57</v>
      </c>
      <c r="C1271" t="s">
        <v>22</v>
      </c>
      <c r="D1271" s="1">
        <v>12259</v>
      </c>
      <c r="E1271" s="1">
        <v>109842</v>
      </c>
      <c r="F1271" s="2">
        <v>42132</v>
      </c>
    </row>
    <row r="1272" spans="1:6" x14ac:dyDescent="0.25">
      <c r="A1272">
        <v>2018</v>
      </c>
      <c r="B1272" t="s">
        <v>57</v>
      </c>
      <c r="C1272" t="s">
        <v>23</v>
      </c>
      <c r="D1272" s="1">
        <v>32577</v>
      </c>
      <c r="E1272" s="1">
        <v>385727</v>
      </c>
      <c r="F1272" s="2">
        <v>66429</v>
      </c>
    </row>
    <row r="1273" spans="1:6" x14ac:dyDescent="0.25">
      <c r="A1273">
        <v>2018</v>
      </c>
      <c r="B1273" t="s">
        <v>57</v>
      </c>
      <c r="C1273" t="s">
        <v>24</v>
      </c>
      <c r="D1273" s="1">
        <v>9359</v>
      </c>
      <c r="E1273" s="1">
        <v>42410</v>
      </c>
      <c r="F1273" s="2">
        <v>52271</v>
      </c>
    </row>
    <row r="1274" spans="1:6" x14ac:dyDescent="0.25">
      <c r="A1274">
        <v>2018</v>
      </c>
      <c r="B1274" t="s">
        <v>57</v>
      </c>
      <c r="C1274" t="s">
        <v>25</v>
      </c>
      <c r="D1274" s="1">
        <v>11582</v>
      </c>
      <c r="E1274" s="1">
        <v>119167</v>
      </c>
      <c r="F1274" s="2">
        <v>58836</v>
      </c>
    </row>
    <row r="1275" spans="1:6" x14ac:dyDescent="0.25">
      <c r="A1275">
        <v>2018</v>
      </c>
      <c r="B1275" t="s">
        <v>57</v>
      </c>
      <c r="C1275" t="s">
        <v>26</v>
      </c>
      <c r="D1275" s="1">
        <v>19970</v>
      </c>
      <c r="E1275" s="1">
        <v>190736</v>
      </c>
      <c r="F1275" s="2">
        <v>61821</v>
      </c>
    </row>
    <row r="1276" spans="1:6" x14ac:dyDescent="0.25">
      <c r="A1276">
        <v>2018</v>
      </c>
      <c r="B1276" t="s">
        <v>57</v>
      </c>
      <c r="C1276" t="s">
        <v>27</v>
      </c>
      <c r="D1276" s="1">
        <v>12323</v>
      </c>
      <c r="E1276" s="1">
        <v>82831</v>
      </c>
      <c r="F1276" s="2">
        <v>77486</v>
      </c>
    </row>
    <row r="1277" spans="1:6" x14ac:dyDescent="0.25">
      <c r="A1277">
        <v>2018</v>
      </c>
      <c r="B1277" t="s">
        <v>57</v>
      </c>
      <c r="C1277" t="s">
        <v>28</v>
      </c>
      <c r="D1277" s="1">
        <v>51837</v>
      </c>
      <c r="E1277" s="1">
        <v>671419</v>
      </c>
      <c r="F1277" s="2">
        <v>90784</v>
      </c>
    </row>
    <row r="1278" spans="1:6" x14ac:dyDescent="0.25">
      <c r="A1278">
        <v>2018</v>
      </c>
      <c r="B1278" t="s">
        <v>57</v>
      </c>
      <c r="C1278" t="s">
        <v>29</v>
      </c>
      <c r="D1278" s="1">
        <v>10669</v>
      </c>
      <c r="E1278" s="1">
        <v>106930</v>
      </c>
      <c r="F1278" s="2">
        <v>61899</v>
      </c>
    </row>
    <row r="1279" spans="1:6" x14ac:dyDescent="0.25">
      <c r="A1279">
        <v>2018</v>
      </c>
      <c r="B1279" t="s">
        <v>57</v>
      </c>
      <c r="C1279" t="s">
        <v>30</v>
      </c>
      <c r="D1279" s="1">
        <v>112471</v>
      </c>
      <c r="E1279" s="1">
        <v>1339421</v>
      </c>
      <c r="F1279" s="2">
        <v>95057</v>
      </c>
    </row>
    <row r="1280" spans="1:6" x14ac:dyDescent="0.25">
      <c r="A1280">
        <v>2018</v>
      </c>
      <c r="B1280" t="s">
        <v>57</v>
      </c>
      <c r="C1280" t="s">
        <v>31</v>
      </c>
      <c r="D1280" s="1">
        <v>58892</v>
      </c>
      <c r="E1280" s="1">
        <v>635554</v>
      </c>
      <c r="F1280" s="2">
        <v>65609</v>
      </c>
    </row>
    <row r="1281" spans="1:6" x14ac:dyDescent="0.25">
      <c r="A1281">
        <v>2018</v>
      </c>
      <c r="B1281" t="s">
        <v>57</v>
      </c>
      <c r="C1281" t="s">
        <v>32</v>
      </c>
      <c r="D1281" s="1">
        <v>5130</v>
      </c>
      <c r="E1281" s="1">
        <v>34560</v>
      </c>
      <c r="F1281" s="2">
        <v>61774</v>
      </c>
    </row>
    <row r="1282" spans="1:6" x14ac:dyDescent="0.25">
      <c r="A1282">
        <v>2018</v>
      </c>
      <c r="B1282" t="s">
        <v>57</v>
      </c>
      <c r="C1282" t="s">
        <v>33</v>
      </c>
      <c r="D1282" s="1">
        <v>53280</v>
      </c>
      <c r="E1282" s="1">
        <v>729430</v>
      </c>
      <c r="F1282" s="2">
        <v>64006</v>
      </c>
    </row>
    <row r="1283" spans="1:6" x14ac:dyDescent="0.25">
      <c r="A1283">
        <v>2018</v>
      </c>
      <c r="B1283" t="s">
        <v>57</v>
      </c>
      <c r="C1283" t="s">
        <v>34</v>
      </c>
      <c r="D1283" s="1">
        <v>20594</v>
      </c>
      <c r="E1283" s="1">
        <v>191261</v>
      </c>
      <c r="F1283" s="2">
        <v>52227</v>
      </c>
    </row>
    <row r="1284" spans="1:6" x14ac:dyDescent="0.25">
      <c r="A1284">
        <v>2018</v>
      </c>
      <c r="B1284" t="s">
        <v>57</v>
      </c>
      <c r="C1284" t="s">
        <v>35</v>
      </c>
      <c r="D1284" s="1">
        <v>25462</v>
      </c>
      <c r="E1284" s="1">
        <v>248627</v>
      </c>
      <c r="F1284" s="2">
        <v>69806</v>
      </c>
    </row>
    <row r="1285" spans="1:6" x14ac:dyDescent="0.25">
      <c r="A1285">
        <v>2018</v>
      </c>
      <c r="B1285" t="s">
        <v>57</v>
      </c>
      <c r="C1285" t="s">
        <v>36</v>
      </c>
      <c r="D1285" s="1">
        <v>63415</v>
      </c>
      <c r="E1285" s="1">
        <v>806555</v>
      </c>
      <c r="F1285" s="2">
        <v>78092</v>
      </c>
    </row>
    <row r="1286" spans="1:6" x14ac:dyDescent="0.25">
      <c r="A1286">
        <v>2018</v>
      </c>
      <c r="B1286" t="s">
        <v>57</v>
      </c>
      <c r="C1286" t="s">
        <v>37</v>
      </c>
      <c r="D1286" s="1">
        <v>8651</v>
      </c>
      <c r="E1286" s="1">
        <v>68430</v>
      </c>
      <c r="F1286" s="2">
        <v>68957</v>
      </c>
    </row>
    <row r="1287" spans="1:6" x14ac:dyDescent="0.25">
      <c r="A1287">
        <v>2018</v>
      </c>
      <c r="B1287" t="s">
        <v>57</v>
      </c>
      <c r="C1287" t="s">
        <v>38</v>
      </c>
      <c r="D1287" s="1">
        <v>26993</v>
      </c>
      <c r="E1287" s="1">
        <v>293499</v>
      </c>
      <c r="F1287" s="2">
        <v>50391</v>
      </c>
    </row>
    <row r="1288" spans="1:6" x14ac:dyDescent="0.25">
      <c r="A1288">
        <v>2018</v>
      </c>
      <c r="B1288" t="s">
        <v>57</v>
      </c>
      <c r="C1288" t="s">
        <v>39</v>
      </c>
      <c r="D1288" s="1">
        <v>5205</v>
      </c>
      <c r="E1288" s="1">
        <v>32354</v>
      </c>
      <c r="F1288" s="2">
        <v>56384</v>
      </c>
    </row>
    <row r="1289" spans="1:6" x14ac:dyDescent="0.25">
      <c r="A1289">
        <v>2018</v>
      </c>
      <c r="B1289" t="s">
        <v>57</v>
      </c>
      <c r="C1289" t="s">
        <v>40</v>
      </c>
      <c r="D1289" s="1">
        <v>29519</v>
      </c>
      <c r="E1289" s="1">
        <v>417345</v>
      </c>
      <c r="F1289" s="2">
        <v>59851</v>
      </c>
    </row>
    <row r="1290" spans="1:6" x14ac:dyDescent="0.25">
      <c r="A1290">
        <v>2018</v>
      </c>
      <c r="B1290" t="s">
        <v>57</v>
      </c>
      <c r="C1290" t="s">
        <v>41</v>
      </c>
      <c r="D1290" s="1">
        <v>134025</v>
      </c>
      <c r="E1290" s="1">
        <v>1736415</v>
      </c>
      <c r="F1290" s="2">
        <v>74443</v>
      </c>
    </row>
    <row r="1291" spans="1:6" x14ac:dyDescent="0.25">
      <c r="A1291">
        <v>2018</v>
      </c>
      <c r="B1291" t="s">
        <v>57</v>
      </c>
      <c r="C1291" t="s">
        <v>42</v>
      </c>
      <c r="D1291" s="1">
        <v>23036</v>
      </c>
      <c r="E1291" s="1">
        <v>215564</v>
      </c>
      <c r="F1291" s="2">
        <v>59543</v>
      </c>
    </row>
    <row r="1292" spans="1:6" x14ac:dyDescent="0.25">
      <c r="A1292">
        <v>2018</v>
      </c>
      <c r="B1292" t="s">
        <v>57</v>
      </c>
      <c r="C1292" t="s">
        <v>43</v>
      </c>
      <c r="D1292" s="1">
        <v>5661</v>
      </c>
      <c r="E1292" s="1">
        <v>28976</v>
      </c>
      <c r="F1292" s="2">
        <v>64917</v>
      </c>
    </row>
    <row r="1293" spans="1:6" x14ac:dyDescent="0.25">
      <c r="A1293">
        <v>2018</v>
      </c>
      <c r="B1293" t="s">
        <v>57</v>
      </c>
      <c r="C1293" t="s">
        <v>44</v>
      </c>
      <c r="D1293" s="1">
        <v>58849</v>
      </c>
      <c r="E1293" s="1">
        <v>746452</v>
      </c>
      <c r="F1293" s="2">
        <v>87511</v>
      </c>
    </row>
    <row r="1294" spans="1:6" x14ac:dyDescent="0.25">
      <c r="A1294">
        <v>2018</v>
      </c>
      <c r="B1294" t="s">
        <v>57</v>
      </c>
      <c r="C1294" t="s">
        <v>45</v>
      </c>
      <c r="D1294" s="1">
        <v>40209</v>
      </c>
      <c r="E1294" s="1">
        <v>414712</v>
      </c>
      <c r="F1294" s="2">
        <v>82245</v>
      </c>
    </row>
    <row r="1295" spans="1:6" x14ac:dyDescent="0.25">
      <c r="A1295">
        <v>2018</v>
      </c>
      <c r="B1295" t="s">
        <v>57</v>
      </c>
      <c r="C1295" t="s">
        <v>46</v>
      </c>
      <c r="D1295" s="1">
        <v>8323</v>
      </c>
      <c r="E1295" s="1">
        <v>68965</v>
      </c>
      <c r="F1295" s="2">
        <v>51745</v>
      </c>
    </row>
    <row r="1296" spans="1:6" x14ac:dyDescent="0.25">
      <c r="A1296">
        <v>2018</v>
      </c>
      <c r="B1296" t="s">
        <v>57</v>
      </c>
      <c r="C1296" t="s">
        <v>47</v>
      </c>
      <c r="D1296" s="1">
        <v>25856</v>
      </c>
      <c r="E1296" s="1">
        <v>327719</v>
      </c>
      <c r="F1296" s="2">
        <v>60773</v>
      </c>
    </row>
    <row r="1297" spans="1:6" x14ac:dyDescent="0.25">
      <c r="A1297">
        <v>2018</v>
      </c>
      <c r="B1297" t="s">
        <v>57</v>
      </c>
      <c r="C1297" t="s">
        <v>48</v>
      </c>
      <c r="D1297" s="1">
        <v>4559</v>
      </c>
      <c r="E1297" s="1">
        <v>18733</v>
      </c>
      <c r="F1297" s="2">
        <v>52783</v>
      </c>
    </row>
    <row r="1298" spans="1:6" x14ac:dyDescent="0.25">
      <c r="A1298">
        <v>2018</v>
      </c>
      <c r="B1298" t="s">
        <v>58</v>
      </c>
      <c r="C1298" t="s">
        <v>1</v>
      </c>
      <c r="D1298" s="1">
        <v>12678</v>
      </c>
      <c r="E1298" s="1">
        <v>233306</v>
      </c>
      <c r="F1298" s="2">
        <v>46432</v>
      </c>
    </row>
    <row r="1299" spans="1:6" x14ac:dyDescent="0.25">
      <c r="A1299">
        <v>2018</v>
      </c>
      <c r="B1299" t="s">
        <v>58</v>
      </c>
      <c r="C1299" t="s">
        <v>2</v>
      </c>
      <c r="D1299" s="1">
        <v>18037</v>
      </c>
      <c r="E1299" s="1">
        <v>440616</v>
      </c>
      <c r="F1299" s="2">
        <v>51125</v>
      </c>
    </row>
    <row r="1300" spans="1:6" x14ac:dyDescent="0.25">
      <c r="A1300">
        <v>2018</v>
      </c>
      <c r="B1300" t="s">
        <v>58</v>
      </c>
      <c r="C1300" t="s">
        <v>3</v>
      </c>
      <c r="D1300" s="1">
        <v>15788</v>
      </c>
      <c r="E1300" s="1">
        <v>186119</v>
      </c>
      <c r="F1300" s="2">
        <v>42468</v>
      </c>
    </row>
    <row r="1301" spans="1:6" x14ac:dyDescent="0.25">
      <c r="A1301">
        <v>2018</v>
      </c>
      <c r="B1301" t="s">
        <v>58</v>
      </c>
      <c r="C1301" t="s">
        <v>4</v>
      </c>
      <c r="D1301" s="1">
        <v>618901</v>
      </c>
      <c r="E1301" s="1">
        <v>2649228</v>
      </c>
      <c r="F1301" s="2">
        <v>52187</v>
      </c>
    </row>
    <row r="1302" spans="1:6" x14ac:dyDescent="0.25">
      <c r="A1302">
        <v>2018</v>
      </c>
      <c r="B1302" t="s">
        <v>58</v>
      </c>
      <c r="C1302" t="s">
        <v>5</v>
      </c>
      <c r="D1302" s="1">
        <v>21666</v>
      </c>
      <c r="E1302" s="1">
        <v>335274</v>
      </c>
      <c r="F1302" s="2">
        <v>50156</v>
      </c>
    </row>
    <row r="1303" spans="1:6" x14ac:dyDescent="0.25">
      <c r="A1303">
        <v>2018</v>
      </c>
      <c r="B1303" t="s">
        <v>58</v>
      </c>
      <c r="C1303" t="s">
        <v>6</v>
      </c>
      <c r="D1303" s="1">
        <v>13090</v>
      </c>
      <c r="E1303" s="1">
        <v>326866</v>
      </c>
      <c r="F1303" s="2">
        <v>55369</v>
      </c>
    </row>
    <row r="1304" spans="1:6" x14ac:dyDescent="0.25">
      <c r="A1304">
        <v>2018</v>
      </c>
      <c r="B1304" t="s">
        <v>58</v>
      </c>
      <c r="C1304" t="s">
        <v>7</v>
      </c>
      <c r="D1304" s="1">
        <v>5063</v>
      </c>
      <c r="E1304" s="1">
        <v>75524</v>
      </c>
      <c r="F1304" s="2">
        <v>53795</v>
      </c>
    </row>
    <row r="1305" spans="1:6" x14ac:dyDescent="0.25">
      <c r="A1305">
        <v>2018</v>
      </c>
      <c r="B1305" t="s">
        <v>58</v>
      </c>
      <c r="C1305" t="s">
        <v>8</v>
      </c>
      <c r="D1305" s="1">
        <v>73761</v>
      </c>
      <c r="E1305" s="1">
        <v>1287814</v>
      </c>
      <c r="F1305" s="2">
        <v>50781</v>
      </c>
    </row>
    <row r="1306" spans="1:6" x14ac:dyDescent="0.25">
      <c r="A1306">
        <v>2018</v>
      </c>
      <c r="B1306" t="s">
        <v>58</v>
      </c>
      <c r="C1306" t="s">
        <v>9</v>
      </c>
      <c r="D1306" s="1">
        <v>28952</v>
      </c>
      <c r="E1306" s="1">
        <v>562436</v>
      </c>
      <c r="F1306" s="2">
        <v>52062</v>
      </c>
    </row>
    <row r="1307" spans="1:6" x14ac:dyDescent="0.25">
      <c r="A1307">
        <v>2018</v>
      </c>
      <c r="B1307" t="s">
        <v>58</v>
      </c>
      <c r="C1307" t="s">
        <v>10</v>
      </c>
      <c r="D1307" s="1">
        <v>7824</v>
      </c>
      <c r="E1307" s="1">
        <v>100212</v>
      </c>
      <c r="F1307" s="2">
        <v>42047</v>
      </c>
    </row>
    <row r="1308" spans="1:6" x14ac:dyDescent="0.25">
      <c r="A1308">
        <v>2018</v>
      </c>
      <c r="B1308" t="s">
        <v>58</v>
      </c>
      <c r="C1308" t="s">
        <v>11</v>
      </c>
      <c r="D1308" s="1">
        <v>34720</v>
      </c>
      <c r="E1308" s="1">
        <v>919288</v>
      </c>
      <c r="F1308" s="2">
        <v>50959</v>
      </c>
    </row>
    <row r="1309" spans="1:6" x14ac:dyDescent="0.25">
      <c r="A1309">
        <v>2018</v>
      </c>
      <c r="B1309" t="s">
        <v>58</v>
      </c>
      <c r="C1309" t="s">
        <v>12</v>
      </c>
      <c r="D1309" s="1">
        <v>15692</v>
      </c>
      <c r="E1309" s="1">
        <v>459398</v>
      </c>
      <c r="F1309" s="2">
        <v>47681</v>
      </c>
    </row>
    <row r="1310" spans="1:6" x14ac:dyDescent="0.25">
      <c r="A1310">
        <v>2018</v>
      </c>
      <c r="B1310" t="s">
        <v>58</v>
      </c>
      <c r="C1310" t="s">
        <v>13</v>
      </c>
      <c r="D1310" s="1">
        <v>11589</v>
      </c>
      <c r="E1310" s="1">
        <v>219674</v>
      </c>
      <c r="F1310" s="2">
        <v>43022</v>
      </c>
    </row>
    <row r="1311" spans="1:6" x14ac:dyDescent="0.25">
      <c r="A1311">
        <v>2018</v>
      </c>
      <c r="B1311" t="s">
        <v>58</v>
      </c>
      <c r="C1311" t="s">
        <v>14</v>
      </c>
      <c r="D1311" s="1">
        <v>10277</v>
      </c>
      <c r="E1311" s="1">
        <v>195132</v>
      </c>
      <c r="F1311" s="2">
        <v>42586</v>
      </c>
    </row>
    <row r="1312" spans="1:6" x14ac:dyDescent="0.25">
      <c r="A1312">
        <v>2018</v>
      </c>
      <c r="B1312" t="s">
        <v>58</v>
      </c>
      <c r="C1312" t="s">
        <v>15</v>
      </c>
      <c r="D1312" s="1">
        <v>18161</v>
      </c>
      <c r="E1312" s="1">
        <v>267486</v>
      </c>
      <c r="F1312" s="2">
        <v>48210</v>
      </c>
    </row>
    <row r="1313" spans="1:6" x14ac:dyDescent="0.25">
      <c r="A1313">
        <v>2018</v>
      </c>
      <c r="B1313" t="s">
        <v>58</v>
      </c>
      <c r="C1313" t="s">
        <v>16</v>
      </c>
      <c r="D1313" s="1">
        <v>15480</v>
      </c>
      <c r="E1313" s="1">
        <v>300015</v>
      </c>
      <c r="F1313" s="2">
        <v>43339</v>
      </c>
    </row>
    <row r="1314" spans="1:6" x14ac:dyDescent="0.25">
      <c r="A1314">
        <v>2018</v>
      </c>
      <c r="B1314" t="s">
        <v>58</v>
      </c>
      <c r="C1314" t="s">
        <v>17</v>
      </c>
      <c r="D1314" s="1">
        <v>5483</v>
      </c>
      <c r="E1314" s="1">
        <v>118009</v>
      </c>
      <c r="F1314" s="2">
        <v>47535</v>
      </c>
    </row>
    <row r="1315" spans="1:6" x14ac:dyDescent="0.25">
      <c r="A1315">
        <v>2018</v>
      </c>
      <c r="B1315" t="s">
        <v>58</v>
      </c>
      <c r="C1315" t="s">
        <v>18</v>
      </c>
      <c r="D1315" s="1">
        <v>20856</v>
      </c>
      <c r="E1315" s="1">
        <v>445328</v>
      </c>
      <c r="F1315" s="2">
        <v>54310</v>
      </c>
    </row>
    <row r="1316" spans="1:6" x14ac:dyDescent="0.25">
      <c r="A1316">
        <v>2018</v>
      </c>
      <c r="B1316" t="s">
        <v>58</v>
      </c>
      <c r="C1316" t="s">
        <v>19</v>
      </c>
      <c r="D1316" s="1">
        <v>66364</v>
      </c>
      <c r="E1316" s="1">
        <v>773683</v>
      </c>
      <c r="F1316" s="2">
        <v>58448</v>
      </c>
    </row>
    <row r="1317" spans="1:6" x14ac:dyDescent="0.25">
      <c r="A1317">
        <v>2018</v>
      </c>
      <c r="B1317" t="s">
        <v>58</v>
      </c>
      <c r="C1317" t="s">
        <v>20</v>
      </c>
      <c r="D1317" s="1">
        <v>24822</v>
      </c>
      <c r="E1317" s="1">
        <v>659230</v>
      </c>
      <c r="F1317" s="2">
        <v>49739</v>
      </c>
    </row>
    <row r="1318" spans="1:6" x14ac:dyDescent="0.25">
      <c r="A1318">
        <v>2018</v>
      </c>
      <c r="B1318" t="s">
        <v>58</v>
      </c>
      <c r="C1318" t="s">
        <v>21</v>
      </c>
      <c r="D1318" s="1">
        <v>19210</v>
      </c>
      <c r="E1318" s="1">
        <v>526556</v>
      </c>
      <c r="F1318" s="2">
        <v>51469</v>
      </c>
    </row>
    <row r="1319" spans="1:6" x14ac:dyDescent="0.25">
      <c r="A1319">
        <v>2018</v>
      </c>
      <c r="B1319" t="s">
        <v>58</v>
      </c>
      <c r="C1319" t="s">
        <v>22</v>
      </c>
      <c r="D1319" s="1">
        <v>7531</v>
      </c>
      <c r="E1319" s="1">
        <v>144105</v>
      </c>
      <c r="F1319" s="2">
        <v>41620</v>
      </c>
    </row>
    <row r="1320" spans="1:6" x14ac:dyDescent="0.25">
      <c r="A1320">
        <v>2018</v>
      </c>
      <c r="B1320" t="s">
        <v>58</v>
      </c>
      <c r="C1320" t="s">
        <v>23</v>
      </c>
      <c r="D1320" s="1">
        <v>48555</v>
      </c>
      <c r="E1320" s="1">
        <v>454728</v>
      </c>
      <c r="F1320" s="2">
        <v>46127</v>
      </c>
    </row>
    <row r="1321" spans="1:6" x14ac:dyDescent="0.25">
      <c r="A1321">
        <v>2018</v>
      </c>
      <c r="B1321" t="s">
        <v>58</v>
      </c>
      <c r="C1321" t="s">
        <v>24</v>
      </c>
      <c r="D1321" s="1">
        <v>4637</v>
      </c>
      <c r="E1321" s="1">
        <v>73530</v>
      </c>
      <c r="F1321" s="2">
        <v>47539</v>
      </c>
    </row>
    <row r="1322" spans="1:6" x14ac:dyDescent="0.25">
      <c r="A1322">
        <v>2018</v>
      </c>
      <c r="B1322" t="s">
        <v>58</v>
      </c>
      <c r="C1322" t="s">
        <v>25</v>
      </c>
      <c r="D1322" s="1">
        <v>12205</v>
      </c>
      <c r="E1322" s="1">
        <v>138155</v>
      </c>
      <c r="F1322" s="2">
        <v>46678</v>
      </c>
    </row>
    <row r="1323" spans="1:6" x14ac:dyDescent="0.25">
      <c r="A1323">
        <v>2018</v>
      </c>
      <c r="B1323" t="s">
        <v>58</v>
      </c>
      <c r="C1323" t="s">
        <v>26</v>
      </c>
      <c r="D1323" s="1">
        <v>8913</v>
      </c>
      <c r="E1323" s="1">
        <v>139036</v>
      </c>
      <c r="F1323" s="2">
        <v>54167</v>
      </c>
    </row>
    <row r="1324" spans="1:6" x14ac:dyDescent="0.25">
      <c r="A1324">
        <v>2018</v>
      </c>
      <c r="B1324" t="s">
        <v>58</v>
      </c>
      <c r="C1324" t="s">
        <v>27</v>
      </c>
      <c r="D1324" s="1">
        <v>4700</v>
      </c>
      <c r="E1324" s="1">
        <v>112567</v>
      </c>
      <c r="F1324" s="2">
        <v>56317</v>
      </c>
    </row>
    <row r="1325" spans="1:6" x14ac:dyDescent="0.25">
      <c r="A1325">
        <v>2018</v>
      </c>
      <c r="B1325" t="s">
        <v>58</v>
      </c>
      <c r="C1325" t="s">
        <v>28</v>
      </c>
      <c r="D1325" s="1">
        <v>37328</v>
      </c>
      <c r="E1325" s="1">
        <v>656716</v>
      </c>
      <c r="F1325" s="2">
        <v>53402</v>
      </c>
    </row>
    <row r="1326" spans="1:6" x14ac:dyDescent="0.25">
      <c r="A1326">
        <v>2018</v>
      </c>
      <c r="B1326" t="s">
        <v>58</v>
      </c>
      <c r="C1326" t="s">
        <v>29</v>
      </c>
      <c r="D1326" s="1">
        <v>10221</v>
      </c>
      <c r="E1326" s="1">
        <v>128590</v>
      </c>
      <c r="F1326" s="2">
        <v>41645</v>
      </c>
    </row>
    <row r="1327" spans="1:6" x14ac:dyDescent="0.25">
      <c r="A1327">
        <v>2018</v>
      </c>
      <c r="B1327" t="s">
        <v>58</v>
      </c>
      <c r="C1327" t="s">
        <v>30</v>
      </c>
      <c r="D1327" s="1">
        <v>67399</v>
      </c>
      <c r="E1327" s="1">
        <v>1914153</v>
      </c>
      <c r="F1327" s="2">
        <v>53467</v>
      </c>
    </row>
    <row r="1328" spans="1:6" x14ac:dyDescent="0.25">
      <c r="A1328">
        <v>2018</v>
      </c>
      <c r="B1328" t="s">
        <v>58</v>
      </c>
      <c r="C1328" t="s">
        <v>31</v>
      </c>
      <c r="D1328" s="1">
        <v>27210</v>
      </c>
      <c r="E1328" s="1">
        <v>592067</v>
      </c>
      <c r="F1328" s="2">
        <v>48381</v>
      </c>
    </row>
    <row r="1329" spans="1:6" x14ac:dyDescent="0.25">
      <c r="A1329">
        <v>2018</v>
      </c>
      <c r="B1329" t="s">
        <v>58</v>
      </c>
      <c r="C1329" t="s">
        <v>32</v>
      </c>
      <c r="D1329" s="1">
        <v>2558</v>
      </c>
      <c r="E1329" s="1">
        <v>62184</v>
      </c>
      <c r="F1329" s="2">
        <v>51404</v>
      </c>
    </row>
    <row r="1330" spans="1:6" x14ac:dyDescent="0.25">
      <c r="A1330">
        <v>2018</v>
      </c>
      <c r="B1330" t="s">
        <v>58</v>
      </c>
      <c r="C1330" t="s">
        <v>33</v>
      </c>
      <c r="D1330" s="1">
        <v>34508</v>
      </c>
      <c r="E1330" s="1">
        <v>904140</v>
      </c>
      <c r="F1330" s="2">
        <v>46408</v>
      </c>
    </row>
    <row r="1331" spans="1:6" x14ac:dyDescent="0.25">
      <c r="A1331">
        <v>2018</v>
      </c>
      <c r="B1331" t="s">
        <v>58</v>
      </c>
      <c r="C1331" t="s">
        <v>34</v>
      </c>
      <c r="D1331" s="1">
        <v>13563</v>
      </c>
      <c r="E1331" s="1">
        <v>209863</v>
      </c>
      <c r="F1331" s="2">
        <v>45570</v>
      </c>
    </row>
    <row r="1332" spans="1:6" x14ac:dyDescent="0.25">
      <c r="A1332">
        <v>2018</v>
      </c>
      <c r="B1332" t="s">
        <v>58</v>
      </c>
      <c r="C1332" t="s">
        <v>35</v>
      </c>
      <c r="D1332" s="1">
        <v>15708</v>
      </c>
      <c r="E1332" s="1">
        <v>288939</v>
      </c>
      <c r="F1332" s="2">
        <v>50107</v>
      </c>
    </row>
    <row r="1333" spans="1:6" x14ac:dyDescent="0.25">
      <c r="A1333">
        <v>2018</v>
      </c>
      <c r="B1333" t="s">
        <v>58</v>
      </c>
      <c r="C1333" t="s">
        <v>36</v>
      </c>
      <c r="D1333" s="1">
        <v>57768</v>
      </c>
      <c r="E1333" s="1">
        <v>1209344</v>
      </c>
      <c r="F1333" s="2">
        <v>51808</v>
      </c>
    </row>
    <row r="1334" spans="1:6" x14ac:dyDescent="0.25">
      <c r="A1334">
        <v>2018</v>
      </c>
      <c r="B1334" t="s">
        <v>58</v>
      </c>
      <c r="C1334" t="s">
        <v>37</v>
      </c>
      <c r="D1334" s="1">
        <v>4545</v>
      </c>
      <c r="E1334" s="1">
        <v>100506</v>
      </c>
      <c r="F1334" s="2">
        <v>48716</v>
      </c>
    </row>
    <row r="1335" spans="1:6" x14ac:dyDescent="0.25">
      <c r="A1335">
        <v>2018</v>
      </c>
      <c r="B1335" t="s">
        <v>58</v>
      </c>
      <c r="C1335" t="s">
        <v>38</v>
      </c>
      <c r="D1335" s="1">
        <v>11971</v>
      </c>
      <c r="E1335" s="1">
        <v>234487</v>
      </c>
      <c r="F1335" s="2">
        <v>45993</v>
      </c>
    </row>
    <row r="1336" spans="1:6" x14ac:dyDescent="0.25">
      <c r="A1336">
        <v>2018</v>
      </c>
      <c r="B1336" t="s">
        <v>58</v>
      </c>
      <c r="C1336" t="s">
        <v>39</v>
      </c>
      <c r="D1336" s="1">
        <v>2839</v>
      </c>
      <c r="E1336" s="1">
        <v>67868</v>
      </c>
      <c r="F1336" s="2">
        <v>50399</v>
      </c>
    </row>
    <row r="1337" spans="1:6" x14ac:dyDescent="0.25">
      <c r="A1337">
        <v>2018</v>
      </c>
      <c r="B1337" t="s">
        <v>58</v>
      </c>
      <c r="C1337" t="s">
        <v>40</v>
      </c>
      <c r="D1337" s="1">
        <v>16127</v>
      </c>
      <c r="E1337" s="1">
        <v>420817</v>
      </c>
      <c r="F1337" s="2">
        <v>52099</v>
      </c>
    </row>
    <row r="1338" spans="1:6" x14ac:dyDescent="0.25">
      <c r="A1338">
        <v>2018</v>
      </c>
      <c r="B1338" t="s">
        <v>58</v>
      </c>
      <c r="C1338" t="s">
        <v>41</v>
      </c>
      <c r="D1338" s="1">
        <v>90552</v>
      </c>
      <c r="E1338" s="1">
        <v>1641637</v>
      </c>
      <c r="F1338" s="2">
        <v>48036</v>
      </c>
    </row>
    <row r="1339" spans="1:6" x14ac:dyDescent="0.25">
      <c r="A1339">
        <v>2018</v>
      </c>
      <c r="B1339" t="s">
        <v>58</v>
      </c>
      <c r="C1339" t="s">
        <v>42</v>
      </c>
      <c r="D1339" s="1">
        <v>12264</v>
      </c>
      <c r="E1339" s="1">
        <v>186785</v>
      </c>
      <c r="F1339" s="2">
        <v>43696</v>
      </c>
    </row>
    <row r="1340" spans="1:6" x14ac:dyDescent="0.25">
      <c r="A1340">
        <v>2018</v>
      </c>
      <c r="B1340" t="s">
        <v>58</v>
      </c>
      <c r="C1340" t="s">
        <v>43</v>
      </c>
      <c r="D1340" s="1">
        <v>2463</v>
      </c>
      <c r="E1340" s="1">
        <v>62630</v>
      </c>
      <c r="F1340" s="2">
        <v>46699</v>
      </c>
    </row>
    <row r="1341" spans="1:6" x14ac:dyDescent="0.25">
      <c r="A1341">
        <v>2018</v>
      </c>
      <c r="B1341" t="s">
        <v>58</v>
      </c>
      <c r="C1341" t="s">
        <v>44</v>
      </c>
      <c r="D1341" s="1">
        <v>43566</v>
      </c>
      <c r="E1341" s="1">
        <v>505487</v>
      </c>
      <c r="F1341" s="2">
        <v>49627</v>
      </c>
    </row>
    <row r="1342" spans="1:6" x14ac:dyDescent="0.25">
      <c r="A1342">
        <v>2018</v>
      </c>
      <c r="B1342" t="s">
        <v>58</v>
      </c>
      <c r="C1342" t="s">
        <v>45</v>
      </c>
      <c r="D1342" s="1">
        <v>61026</v>
      </c>
      <c r="E1342" s="1">
        <v>465717</v>
      </c>
      <c r="F1342" s="2">
        <v>51354</v>
      </c>
    </row>
    <row r="1343" spans="1:6" x14ac:dyDescent="0.25">
      <c r="A1343">
        <v>2018</v>
      </c>
      <c r="B1343" t="s">
        <v>58</v>
      </c>
      <c r="C1343" t="s">
        <v>46</v>
      </c>
      <c r="D1343" s="1">
        <v>5765</v>
      </c>
      <c r="E1343" s="1">
        <v>124431</v>
      </c>
      <c r="F1343" s="2">
        <v>46182</v>
      </c>
    </row>
    <row r="1344" spans="1:6" x14ac:dyDescent="0.25">
      <c r="A1344">
        <v>2018</v>
      </c>
      <c r="B1344" t="s">
        <v>58</v>
      </c>
      <c r="C1344" t="s">
        <v>47</v>
      </c>
      <c r="D1344" s="1">
        <v>28013</v>
      </c>
      <c r="E1344" s="1">
        <v>434143</v>
      </c>
      <c r="F1344" s="2">
        <v>49195</v>
      </c>
    </row>
    <row r="1345" spans="1:6" x14ac:dyDescent="0.25">
      <c r="A1345">
        <v>2018</v>
      </c>
      <c r="B1345" t="s">
        <v>58</v>
      </c>
      <c r="C1345" t="s">
        <v>48</v>
      </c>
      <c r="D1345" s="1">
        <v>3338</v>
      </c>
      <c r="E1345" s="1">
        <v>26972</v>
      </c>
      <c r="F1345" s="2">
        <v>42906</v>
      </c>
    </row>
    <row r="1346" spans="1:6" x14ac:dyDescent="0.25">
      <c r="A1346">
        <v>2018</v>
      </c>
      <c r="B1346" t="s">
        <v>59</v>
      </c>
      <c r="C1346" t="s">
        <v>1</v>
      </c>
      <c r="D1346" s="1">
        <v>10993</v>
      </c>
      <c r="E1346" s="1">
        <v>205942</v>
      </c>
      <c r="F1346" s="2">
        <v>16798</v>
      </c>
    </row>
    <row r="1347" spans="1:6" x14ac:dyDescent="0.25">
      <c r="A1347">
        <v>2018</v>
      </c>
      <c r="B1347" t="s">
        <v>59</v>
      </c>
      <c r="C1347" t="s">
        <v>2</v>
      </c>
      <c r="D1347" s="1">
        <v>13627</v>
      </c>
      <c r="E1347" s="1">
        <v>325897</v>
      </c>
      <c r="F1347" s="2">
        <v>24580</v>
      </c>
    </row>
    <row r="1348" spans="1:6" x14ac:dyDescent="0.25">
      <c r="A1348">
        <v>2018</v>
      </c>
      <c r="B1348" t="s">
        <v>59</v>
      </c>
      <c r="C1348" t="s">
        <v>3</v>
      </c>
      <c r="D1348" s="1">
        <v>7168</v>
      </c>
      <c r="E1348" s="1">
        <v>118405</v>
      </c>
      <c r="F1348" s="2">
        <v>16536</v>
      </c>
    </row>
    <row r="1349" spans="1:6" x14ac:dyDescent="0.25">
      <c r="A1349">
        <v>2018</v>
      </c>
      <c r="B1349" t="s">
        <v>59</v>
      </c>
      <c r="C1349" t="s">
        <v>4</v>
      </c>
      <c r="D1349" s="1">
        <v>111455</v>
      </c>
      <c r="E1349" s="1">
        <v>1988750</v>
      </c>
      <c r="F1349" s="2">
        <v>30527</v>
      </c>
    </row>
    <row r="1350" spans="1:6" x14ac:dyDescent="0.25">
      <c r="A1350">
        <v>2018</v>
      </c>
      <c r="B1350" t="s">
        <v>59</v>
      </c>
      <c r="C1350" t="s">
        <v>5</v>
      </c>
      <c r="D1350" s="1">
        <v>16939</v>
      </c>
      <c r="E1350" s="1">
        <v>339407</v>
      </c>
      <c r="F1350" s="2">
        <v>25878</v>
      </c>
    </row>
    <row r="1351" spans="1:6" x14ac:dyDescent="0.25">
      <c r="A1351">
        <v>2018</v>
      </c>
      <c r="B1351" t="s">
        <v>59</v>
      </c>
      <c r="C1351" t="s">
        <v>6</v>
      </c>
      <c r="D1351" s="1">
        <v>10668</v>
      </c>
      <c r="E1351" s="1">
        <v>157709</v>
      </c>
      <c r="F1351" s="2">
        <v>23705</v>
      </c>
    </row>
    <row r="1352" spans="1:6" x14ac:dyDescent="0.25">
      <c r="A1352">
        <v>2018</v>
      </c>
      <c r="B1352" t="s">
        <v>59</v>
      </c>
      <c r="C1352" t="s">
        <v>7</v>
      </c>
      <c r="D1352" s="1">
        <v>2637</v>
      </c>
      <c r="E1352" s="1">
        <v>51696</v>
      </c>
      <c r="F1352" s="2">
        <v>20414</v>
      </c>
    </row>
    <row r="1353" spans="1:6" x14ac:dyDescent="0.25">
      <c r="A1353">
        <v>2018</v>
      </c>
      <c r="B1353" t="s">
        <v>59</v>
      </c>
      <c r="C1353" t="s">
        <v>8</v>
      </c>
      <c r="D1353" s="1">
        <v>56587</v>
      </c>
      <c r="E1353" s="1">
        <v>1226786</v>
      </c>
      <c r="F1353" s="2">
        <v>25881</v>
      </c>
    </row>
    <row r="1354" spans="1:6" x14ac:dyDescent="0.25">
      <c r="A1354">
        <v>2018</v>
      </c>
      <c r="B1354" t="s">
        <v>59</v>
      </c>
      <c r="C1354" t="s">
        <v>9</v>
      </c>
      <c r="D1354" s="1">
        <v>24275</v>
      </c>
      <c r="E1354" s="1">
        <v>487598</v>
      </c>
      <c r="F1354" s="2">
        <v>20604</v>
      </c>
    </row>
    <row r="1355" spans="1:6" x14ac:dyDescent="0.25">
      <c r="A1355">
        <v>2018</v>
      </c>
      <c r="B1355" t="s">
        <v>59</v>
      </c>
      <c r="C1355" t="s">
        <v>10</v>
      </c>
      <c r="D1355" s="1">
        <v>5008</v>
      </c>
      <c r="E1355" s="1">
        <v>78912</v>
      </c>
      <c r="F1355" s="2">
        <v>17141</v>
      </c>
    </row>
    <row r="1356" spans="1:6" x14ac:dyDescent="0.25">
      <c r="A1356">
        <v>2018</v>
      </c>
      <c r="B1356" t="s">
        <v>59</v>
      </c>
      <c r="C1356" t="s">
        <v>11</v>
      </c>
      <c r="D1356" s="1">
        <v>32619</v>
      </c>
      <c r="E1356" s="1">
        <v>617101</v>
      </c>
      <c r="F1356" s="2">
        <v>23765</v>
      </c>
    </row>
    <row r="1357" spans="1:6" x14ac:dyDescent="0.25">
      <c r="A1357">
        <v>2018</v>
      </c>
      <c r="B1357" t="s">
        <v>59</v>
      </c>
      <c r="C1357" t="s">
        <v>12</v>
      </c>
      <c r="D1357" s="1">
        <v>15564</v>
      </c>
      <c r="E1357" s="1">
        <v>310335</v>
      </c>
      <c r="F1357" s="2">
        <v>18981</v>
      </c>
    </row>
    <row r="1358" spans="1:6" x14ac:dyDescent="0.25">
      <c r="A1358">
        <v>2018</v>
      </c>
      <c r="B1358" t="s">
        <v>59</v>
      </c>
      <c r="C1358" t="s">
        <v>13</v>
      </c>
      <c r="D1358" s="1">
        <v>8670</v>
      </c>
      <c r="E1358" s="1">
        <v>143729</v>
      </c>
      <c r="F1358" s="2">
        <v>16799</v>
      </c>
    </row>
    <row r="1359" spans="1:6" x14ac:dyDescent="0.25">
      <c r="A1359">
        <v>2018</v>
      </c>
      <c r="B1359" t="s">
        <v>59</v>
      </c>
      <c r="C1359" t="s">
        <v>14</v>
      </c>
      <c r="D1359" s="1">
        <v>6895</v>
      </c>
      <c r="E1359" s="1">
        <v>129372</v>
      </c>
      <c r="F1359" s="2">
        <v>16764</v>
      </c>
    </row>
    <row r="1360" spans="1:6" x14ac:dyDescent="0.25">
      <c r="A1360">
        <v>2018</v>
      </c>
      <c r="B1360" t="s">
        <v>59</v>
      </c>
      <c r="C1360" t="s">
        <v>15</v>
      </c>
      <c r="D1360" s="1">
        <v>10080</v>
      </c>
      <c r="E1360" s="1">
        <v>197894</v>
      </c>
      <c r="F1360" s="2">
        <v>17719</v>
      </c>
    </row>
    <row r="1361" spans="1:6" x14ac:dyDescent="0.25">
      <c r="A1361">
        <v>2018</v>
      </c>
      <c r="B1361" t="s">
        <v>59</v>
      </c>
      <c r="C1361" t="s">
        <v>16</v>
      </c>
      <c r="D1361" s="1">
        <v>12415</v>
      </c>
      <c r="E1361" s="1">
        <v>236357</v>
      </c>
      <c r="F1361" s="2">
        <v>21264</v>
      </c>
    </row>
    <row r="1362" spans="1:6" x14ac:dyDescent="0.25">
      <c r="A1362">
        <v>2018</v>
      </c>
      <c r="B1362" t="s">
        <v>59</v>
      </c>
      <c r="C1362" t="s">
        <v>17</v>
      </c>
      <c r="D1362" s="1">
        <v>5047</v>
      </c>
      <c r="E1362" s="1">
        <v>68406</v>
      </c>
      <c r="F1362" s="2">
        <v>22087</v>
      </c>
    </row>
    <row r="1363" spans="1:6" x14ac:dyDescent="0.25">
      <c r="A1363">
        <v>2018</v>
      </c>
      <c r="B1363" t="s">
        <v>59</v>
      </c>
      <c r="C1363" t="s">
        <v>18</v>
      </c>
      <c r="D1363" s="1">
        <v>14772</v>
      </c>
      <c r="E1363" s="1">
        <v>282009</v>
      </c>
      <c r="F1363" s="2">
        <v>24012</v>
      </c>
    </row>
    <row r="1364" spans="1:6" x14ac:dyDescent="0.25">
      <c r="A1364">
        <v>2018</v>
      </c>
      <c r="B1364" t="s">
        <v>59</v>
      </c>
      <c r="C1364" t="s">
        <v>19</v>
      </c>
      <c r="D1364" s="1">
        <v>20642</v>
      </c>
      <c r="E1364" s="1">
        <v>375767</v>
      </c>
      <c r="F1364" s="2">
        <v>27758</v>
      </c>
    </row>
    <row r="1365" spans="1:6" x14ac:dyDescent="0.25">
      <c r="A1365">
        <v>2018</v>
      </c>
      <c r="B1365" t="s">
        <v>59</v>
      </c>
      <c r="C1365" t="s">
        <v>20</v>
      </c>
      <c r="D1365" s="1">
        <v>22025</v>
      </c>
      <c r="E1365" s="1">
        <v>432290</v>
      </c>
      <c r="F1365" s="2">
        <v>20566</v>
      </c>
    </row>
    <row r="1366" spans="1:6" x14ac:dyDescent="0.25">
      <c r="A1366">
        <v>2018</v>
      </c>
      <c r="B1366" t="s">
        <v>59</v>
      </c>
      <c r="C1366" t="s">
        <v>21</v>
      </c>
      <c r="D1366" s="1">
        <v>15294</v>
      </c>
      <c r="E1366" s="1">
        <v>272821</v>
      </c>
      <c r="F1366" s="2">
        <v>22507</v>
      </c>
    </row>
    <row r="1367" spans="1:6" x14ac:dyDescent="0.25">
      <c r="A1367">
        <v>2018</v>
      </c>
      <c r="B1367" t="s">
        <v>59</v>
      </c>
      <c r="C1367" t="s">
        <v>22</v>
      </c>
      <c r="D1367" s="1">
        <v>6464</v>
      </c>
      <c r="E1367" s="1">
        <v>134785</v>
      </c>
      <c r="F1367" s="2">
        <v>17523</v>
      </c>
    </row>
    <row r="1368" spans="1:6" x14ac:dyDescent="0.25">
      <c r="A1368">
        <v>2018</v>
      </c>
      <c r="B1368" t="s">
        <v>59</v>
      </c>
      <c r="C1368" t="s">
        <v>23</v>
      </c>
      <c r="D1368" s="1">
        <v>14797</v>
      </c>
      <c r="E1368" s="1">
        <v>305418</v>
      </c>
      <c r="F1368" s="2">
        <v>20892</v>
      </c>
    </row>
    <row r="1369" spans="1:6" x14ac:dyDescent="0.25">
      <c r="A1369">
        <v>2018</v>
      </c>
      <c r="B1369" t="s">
        <v>59</v>
      </c>
      <c r="C1369" t="s">
        <v>24</v>
      </c>
      <c r="D1369" s="1">
        <v>5071</v>
      </c>
      <c r="E1369" s="1">
        <v>66044</v>
      </c>
      <c r="F1369" s="2">
        <v>19150</v>
      </c>
    </row>
    <row r="1370" spans="1:6" x14ac:dyDescent="0.25">
      <c r="A1370">
        <v>2018</v>
      </c>
      <c r="B1370" t="s">
        <v>59</v>
      </c>
      <c r="C1370" t="s">
        <v>25</v>
      </c>
      <c r="D1370" s="1">
        <v>5561</v>
      </c>
      <c r="E1370" s="1">
        <v>92581</v>
      </c>
      <c r="F1370" s="2">
        <v>16715</v>
      </c>
    </row>
    <row r="1371" spans="1:6" x14ac:dyDescent="0.25">
      <c r="A1371">
        <v>2018</v>
      </c>
      <c r="B1371" t="s">
        <v>59</v>
      </c>
      <c r="C1371" t="s">
        <v>26</v>
      </c>
      <c r="D1371" s="1">
        <v>8499</v>
      </c>
      <c r="E1371" s="1">
        <v>352051</v>
      </c>
      <c r="F1371" s="2">
        <v>33688</v>
      </c>
    </row>
    <row r="1372" spans="1:6" x14ac:dyDescent="0.25">
      <c r="A1372">
        <v>2018</v>
      </c>
      <c r="B1372" t="s">
        <v>59</v>
      </c>
      <c r="C1372" t="s">
        <v>27</v>
      </c>
      <c r="D1372" s="1">
        <v>4595</v>
      </c>
      <c r="E1372" s="1">
        <v>71975</v>
      </c>
      <c r="F1372" s="2">
        <v>21945</v>
      </c>
    </row>
    <row r="1373" spans="1:6" x14ac:dyDescent="0.25">
      <c r="A1373">
        <v>2018</v>
      </c>
      <c r="B1373" t="s">
        <v>59</v>
      </c>
      <c r="C1373" t="s">
        <v>28</v>
      </c>
      <c r="D1373" s="1">
        <v>24132</v>
      </c>
      <c r="E1373" s="1">
        <v>385616</v>
      </c>
      <c r="F1373" s="2">
        <v>26316</v>
      </c>
    </row>
    <row r="1374" spans="1:6" x14ac:dyDescent="0.25">
      <c r="A1374">
        <v>2018</v>
      </c>
      <c r="B1374" t="s">
        <v>59</v>
      </c>
      <c r="C1374" t="s">
        <v>29</v>
      </c>
      <c r="D1374" s="1">
        <v>5107</v>
      </c>
      <c r="E1374" s="1">
        <v>97785</v>
      </c>
      <c r="F1374" s="2">
        <v>18651</v>
      </c>
    </row>
    <row r="1375" spans="1:6" x14ac:dyDescent="0.25">
      <c r="A1375">
        <v>2018</v>
      </c>
      <c r="B1375" t="s">
        <v>59</v>
      </c>
      <c r="C1375" t="s">
        <v>30</v>
      </c>
      <c r="D1375" s="1">
        <v>66285</v>
      </c>
      <c r="E1375" s="1">
        <v>957343</v>
      </c>
      <c r="F1375" s="2">
        <v>33850</v>
      </c>
    </row>
    <row r="1376" spans="1:6" x14ac:dyDescent="0.25">
      <c r="A1376">
        <v>2018</v>
      </c>
      <c r="B1376" t="s">
        <v>59</v>
      </c>
      <c r="C1376" t="s">
        <v>31</v>
      </c>
      <c r="D1376" s="1">
        <v>25859</v>
      </c>
      <c r="E1376" s="1">
        <v>502877</v>
      </c>
      <c r="F1376" s="2">
        <v>19767</v>
      </c>
    </row>
    <row r="1377" spans="1:6" x14ac:dyDescent="0.25">
      <c r="A1377">
        <v>2018</v>
      </c>
      <c r="B1377" t="s">
        <v>59</v>
      </c>
      <c r="C1377" t="s">
        <v>32</v>
      </c>
      <c r="D1377" s="1">
        <v>2627</v>
      </c>
      <c r="E1377" s="1">
        <v>40375</v>
      </c>
      <c r="F1377" s="2">
        <v>17889</v>
      </c>
    </row>
    <row r="1378" spans="1:6" x14ac:dyDescent="0.25">
      <c r="A1378">
        <v>2018</v>
      </c>
      <c r="B1378" t="s">
        <v>59</v>
      </c>
      <c r="C1378" t="s">
        <v>33</v>
      </c>
      <c r="D1378" s="1">
        <v>28523</v>
      </c>
      <c r="E1378" s="1">
        <v>566681</v>
      </c>
      <c r="F1378" s="2">
        <v>19459</v>
      </c>
    </row>
    <row r="1379" spans="1:6" x14ac:dyDescent="0.25">
      <c r="A1379">
        <v>2018</v>
      </c>
      <c r="B1379" t="s">
        <v>59</v>
      </c>
      <c r="C1379" t="s">
        <v>34</v>
      </c>
      <c r="D1379" s="1">
        <v>9140</v>
      </c>
      <c r="E1379" s="1">
        <v>171567</v>
      </c>
      <c r="F1379" s="2">
        <v>18204</v>
      </c>
    </row>
    <row r="1380" spans="1:6" x14ac:dyDescent="0.25">
      <c r="A1380">
        <v>2018</v>
      </c>
      <c r="B1380" t="s">
        <v>59</v>
      </c>
      <c r="C1380" t="s">
        <v>35</v>
      </c>
      <c r="D1380" s="1">
        <v>13794</v>
      </c>
      <c r="E1380" s="1">
        <v>210781</v>
      </c>
      <c r="F1380" s="2">
        <v>22754</v>
      </c>
    </row>
    <row r="1381" spans="1:6" x14ac:dyDescent="0.25">
      <c r="A1381">
        <v>2018</v>
      </c>
      <c r="B1381" t="s">
        <v>59</v>
      </c>
      <c r="C1381" t="s">
        <v>36</v>
      </c>
      <c r="D1381" s="1">
        <v>33471</v>
      </c>
      <c r="E1381" s="1">
        <v>571799</v>
      </c>
      <c r="F1381" s="2">
        <v>21102</v>
      </c>
    </row>
    <row r="1382" spans="1:6" x14ac:dyDescent="0.25">
      <c r="A1382">
        <v>2018</v>
      </c>
      <c r="B1382" t="s">
        <v>59</v>
      </c>
      <c r="C1382" t="s">
        <v>37</v>
      </c>
      <c r="D1382" s="1">
        <v>3748</v>
      </c>
      <c r="E1382" s="1">
        <v>59154</v>
      </c>
      <c r="F1382" s="2">
        <v>22818</v>
      </c>
    </row>
    <row r="1383" spans="1:6" x14ac:dyDescent="0.25">
      <c r="A1383">
        <v>2018</v>
      </c>
      <c r="B1383" t="s">
        <v>59</v>
      </c>
      <c r="C1383" t="s">
        <v>38</v>
      </c>
      <c r="D1383" s="1">
        <v>12841</v>
      </c>
      <c r="E1383" s="1">
        <v>263743</v>
      </c>
      <c r="F1383" s="2">
        <v>17991</v>
      </c>
    </row>
    <row r="1384" spans="1:6" x14ac:dyDescent="0.25">
      <c r="A1384">
        <v>2018</v>
      </c>
      <c r="B1384" t="s">
        <v>59</v>
      </c>
      <c r="C1384" t="s">
        <v>39</v>
      </c>
      <c r="D1384" s="1">
        <v>3149</v>
      </c>
      <c r="E1384" s="1">
        <v>47321</v>
      </c>
      <c r="F1384" s="2">
        <v>16954</v>
      </c>
    </row>
    <row r="1385" spans="1:6" x14ac:dyDescent="0.25">
      <c r="A1385">
        <v>2018</v>
      </c>
      <c r="B1385" t="s">
        <v>59</v>
      </c>
      <c r="C1385" t="s">
        <v>40</v>
      </c>
      <c r="D1385" s="1">
        <v>16427</v>
      </c>
      <c r="E1385" s="1">
        <v>337857</v>
      </c>
      <c r="F1385" s="2">
        <v>23524</v>
      </c>
    </row>
    <row r="1386" spans="1:6" x14ac:dyDescent="0.25">
      <c r="A1386">
        <v>2018</v>
      </c>
      <c r="B1386" t="s">
        <v>59</v>
      </c>
      <c r="C1386" t="s">
        <v>41</v>
      </c>
      <c r="D1386" s="1">
        <v>62760</v>
      </c>
      <c r="E1386" s="1">
        <v>1354468</v>
      </c>
      <c r="F1386" s="2">
        <v>21861</v>
      </c>
    </row>
    <row r="1387" spans="1:6" x14ac:dyDescent="0.25">
      <c r="A1387">
        <v>2018</v>
      </c>
      <c r="B1387" t="s">
        <v>59</v>
      </c>
      <c r="C1387" t="s">
        <v>42</v>
      </c>
      <c r="D1387" s="1">
        <v>7374</v>
      </c>
      <c r="E1387" s="1">
        <v>148446</v>
      </c>
      <c r="F1387" s="2">
        <v>20121</v>
      </c>
    </row>
    <row r="1388" spans="1:6" x14ac:dyDescent="0.25">
      <c r="A1388">
        <v>2018</v>
      </c>
      <c r="B1388" t="s">
        <v>59</v>
      </c>
      <c r="C1388" t="s">
        <v>43</v>
      </c>
      <c r="D1388" s="1">
        <v>2279</v>
      </c>
      <c r="E1388" s="1">
        <v>37198</v>
      </c>
      <c r="F1388" s="2">
        <v>23107</v>
      </c>
    </row>
    <row r="1389" spans="1:6" x14ac:dyDescent="0.25">
      <c r="A1389">
        <v>2018</v>
      </c>
      <c r="B1389" t="s">
        <v>59</v>
      </c>
      <c r="C1389" t="s">
        <v>44</v>
      </c>
      <c r="D1389" s="1">
        <v>20479</v>
      </c>
      <c r="E1389" s="1">
        <v>406321</v>
      </c>
      <c r="F1389" s="2">
        <v>20678</v>
      </c>
    </row>
    <row r="1390" spans="1:6" x14ac:dyDescent="0.25">
      <c r="A1390">
        <v>2018</v>
      </c>
      <c r="B1390" t="s">
        <v>59</v>
      </c>
      <c r="C1390" t="s">
        <v>45</v>
      </c>
      <c r="D1390" s="1">
        <v>20431</v>
      </c>
      <c r="E1390" s="1">
        <v>335635</v>
      </c>
      <c r="F1390" s="2">
        <v>25357</v>
      </c>
    </row>
    <row r="1391" spans="1:6" x14ac:dyDescent="0.25">
      <c r="A1391">
        <v>2018</v>
      </c>
      <c r="B1391" t="s">
        <v>59</v>
      </c>
      <c r="C1391" t="s">
        <v>46</v>
      </c>
      <c r="D1391" s="1">
        <v>4722</v>
      </c>
      <c r="E1391" s="1">
        <v>74133</v>
      </c>
      <c r="F1391" s="2">
        <v>17916</v>
      </c>
    </row>
    <row r="1392" spans="1:6" x14ac:dyDescent="0.25">
      <c r="A1392">
        <v>2018</v>
      </c>
      <c r="B1392" t="s">
        <v>59</v>
      </c>
      <c r="C1392" t="s">
        <v>47</v>
      </c>
      <c r="D1392" s="1">
        <v>16931</v>
      </c>
      <c r="E1392" s="1">
        <v>282313</v>
      </c>
      <c r="F1392" s="2">
        <v>18305</v>
      </c>
    </row>
    <row r="1393" spans="1:6" x14ac:dyDescent="0.25">
      <c r="A1393">
        <v>2018</v>
      </c>
      <c r="B1393" t="s">
        <v>59</v>
      </c>
      <c r="C1393" t="s">
        <v>48</v>
      </c>
      <c r="D1393" s="1">
        <v>2383</v>
      </c>
      <c r="E1393" s="1">
        <v>36403</v>
      </c>
      <c r="F1393" s="2">
        <v>21270</v>
      </c>
    </row>
    <row r="1394" spans="1:6" x14ac:dyDescent="0.25">
      <c r="A1394">
        <v>2018</v>
      </c>
      <c r="B1394" t="s">
        <v>60</v>
      </c>
      <c r="C1394" t="s">
        <v>1</v>
      </c>
      <c r="D1394" s="1">
        <v>10102</v>
      </c>
      <c r="E1394" s="1">
        <v>46094</v>
      </c>
      <c r="F1394" s="2">
        <v>37839</v>
      </c>
    </row>
    <row r="1395" spans="1:6" x14ac:dyDescent="0.25">
      <c r="A1395">
        <v>2018</v>
      </c>
      <c r="B1395" t="s">
        <v>60</v>
      </c>
      <c r="C1395" t="s">
        <v>2</v>
      </c>
      <c r="D1395" s="1">
        <v>11119</v>
      </c>
      <c r="E1395" s="1">
        <v>75319</v>
      </c>
      <c r="F1395" s="2">
        <v>37697</v>
      </c>
    </row>
    <row r="1396" spans="1:6" x14ac:dyDescent="0.25">
      <c r="A1396">
        <v>2018</v>
      </c>
      <c r="B1396" t="s">
        <v>60</v>
      </c>
      <c r="C1396" t="s">
        <v>3</v>
      </c>
      <c r="D1396" s="1">
        <v>5345</v>
      </c>
      <c r="E1396" s="1">
        <v>24966</v>
      </c>
      <c r="F1396" s="2">
        <v>34843</v>
      </c>
    </row>
    <row r="1397" spans="1:6" x14ac:dyDescent="0.25">
      <c r="A1397">
        <v>2018</v>
      </c>
      <c r="B1397" t="s">
        <v>60</v>
      </c>
      <c r="C1397" t="s">
        <v>4</v>
      </c>
      <c r="D1397" s="1">
        <v>95398</v>
      </c>
      <c r="E1397" s="1">
        <v>541832</v>
      </c>
      <c r="F1397" s="2">
        <v>40668</v>
      </c>
    </row>
    <row r="1398" spans="1:6" x14ac:dyDescent="0.25">
      <c r="A1398">
        <v>2018</v>
      </c>
      <c r="B1398" t="s">
        <v>60</v>
      </c>
      <c r="C1398" t="s">
        <v>5</v>
      </c>
      <c r="D1398" s="1">
        <v>16405</v>
      </c>
      <c r="E1398" s="1">
        <v>82040</v>
      </c>
      <c r="F1398" s="2">
        <v>40987</v>
      </c>
    </row>
    <row r="1399" spans="1:6" x14ac:dyDescent="0.25">
      <c r="A1399">
        <v>2018</v>
      </c>
      <c r="B1399" t="s">
        <v>60</v>
      </c>
      <c r="C1399" t="s">
        <v>6</v>
      </c>
      <c r="D1399" s="1">
        <v>17517</v>
      </c>
      <c r="E1399" s="1">
        <v>66913</v>
      </c>
      <c r="F1399" s="2">
        <v>33615</v>
      </c>
    </row>
    <row r="1400" spans="1:6" x14ac:dyDescent="0.25">
      <c r="A1400">
        <v>2018</v>
      </c>
      <c r="B1400" t="s">
        <v>60</v>
      </c>
      <c r="C1400" t="s">
        <v>7</v>
      </c>
      <c r="D1400" s="1">
        <v>2054</v>
      </c>
      <c r="E1400" s="1">
        <v>11930</v>
      </c>
      <c r="F1400" s="2">
        <v>34259</v>
      </c>
    </row>
    <row r="1401" spans="1:6" x14ac:dyDescent="0.25">
      <c r="A1401">
        <v>2018</v>
      </c>
      <c r="B1401" t="s">
        <v>60</v>
      </c>
      <c r="C1401" t="s">
        <v>8</v>
      </c>
      <c r="D1401" s="1">
        <v>55687</v>
      </c>
      <c r="E1401" s="1">
        <v>279269</v>
      </c>
      <c r="F1401" s="2">
        <v>36402</v>
      </c>
    </row>
    <row r="1402" spans="1:6" x14ac:dyDescent="0.25">
      <c r="A1402">
        <v>2018</v>
      </c>
      <c r="B1402" t="s">
        <v>60</v>
      </c>
      <c r="C1402" t="s">
        <v>9</v>
      </c>
      <c r="D1402" s="1">
        <v>17999</v>
      </c>
      <c r="E1402" s="1">
        <v>108656</v>
      </c>
      <c r="F1402" s="2">
        <v>36377</v>
      </c>
    </row>
    <row r="1403" spans="1:6" x14ac:dyDescent="0.25">
      <c r="A1403">
        <v>2018</v>
      </c>
      <c r="B1403" t="s">
        <v>60</v>
      </c>
      <c r="C1403" t="s">
        <v>10</v>
      </c>
      <c r="D1403" s="1">
        <v>3985</v>
      </c>
      <c r="E1403" s="1">
        <v>18622</v>
      </c>
      <c r="F1403" s="2">
        <v>31284</v>
      </c>
    </row>
    <row r="1404" spans="1:6" x14ac:dyDescent="0.25">
      <c r="A1404">
        <v>2018</v>
      </c>
      <c r="B1404" t="s">
        <v>60</v>
      </c>
      <c r="C1404" t="s">
        <v>11</v>
      </c>
      <c r="D1404" s="1">
        <v>39449</v>
      </c>
      <c r="E1404" s="1">
        <v>208655</v>
      </c>
      <c r="F1404" s="2">
        <v>42392</v>
      </c>
    </row>
    <row r="1405" spans="1:6" x14ac:dyDescent="0.25">
      <c r="A1405">
        <v>2018</v>
      </c>
      <c r="B1405" t="s">
        <v>60</v>
      </c>
      <c r="C1405" t="s">
        <v>12</v>
      </c>
      <c r="D1405" s="1">
        <v>13122</v>
      </c>
      <c r="E1405" s="1">
        <v>87997</v>
      </c>
      <c r="F1405" s="2">
        <v>32900</v>
      </c>
    </row>
    <row r="1406" spans="1:6" x14ac:dyDescent="0.25">
      <c r="A1406">
        <v>2018</v>
      </c>
      <c r="B1406" t="s">
        <v>60</v>
      </c>
      <c r="C1406" t="s">
        <v>13</v>
      </c>
      <c r="D1406" s="1">
        <v>8669</v>
      </c>
      <c r="E1406" s="1">
        <v>42339</v>
      </c>
      <c r="F1406" s="2">
        <v>34313</v>
      </c>
    </row>
    <row r="1407" spans="1:6" x14ac:dyDescent="0.25">
      <c r="A1407">
        <v>2018</v>
      </c>
      <c r="B1407" t="s">
        <v>60</v>
      </c>
      <c r="C1407" t="s">
        <v>14</v>
      </c>
      <c r="D1407" s="1">
        <v>5983</v>
      </c>
      <c r="E1407" s="1">
        <v>33757</v>
      </c>
      <c r="F1407" s="2">
        <v>34478</v>
      </c>
    </row>
    <row r="1408" spans="1:6" x14ac:dyDescent="0.25">
      <c r="A1408">
        <v>2018</v>
      </c>
      <c r="B1408" t="s">
        <v>60</v>
      </c>
      <c r="C1408" t="s">
        <v>15</v>
      </c>
      <c r="D1408" s="1">
        <v>10697</v>
      </c>
      <c r="E1408" s="1">
        <v>46476</v>
      </c>
      <c r="F1408" s="2">
        <v>33616</v>
      </c>
    </row>
    <row r="1409" spans="1:6" x14ac:dyDescent="0.25">
      <c r="A1409">
        <v>2018</v>
      </c>
      <c r="B1409" t="s">
        <v>60</v>
      </c>
      <c r="C1409" t="s">
        <v>16</v>
      </c>
      <c r="D1409" s="1">
        <v>9230</v>
      </c>
      <c r="E1409" s="1">
        <v>45904</v>
      </c>
      <c r="F1409" s="2">
        <v>37854</v>
      </c>
    </row>
    <row r="1410" spans="1:6" x14ac:dyDescent="0.25">
      <c r="A1410">
        <v>2018</v>
      </c>
      <c r="B1410" t="s">
        <v>60</v>
      </c>
      <c r="C1410" t="s">
        <v>17</v>
      </c>
      <c r="D1410" s="1">
        <v>3832</v>
      </c>
      <c r="E1410" s="1">
        <v>18021</v>
      </c>
      <c r="F1410" s="2">
        <v>33967</v>
      </c>
    </row>
    <row r="1411" spans="1:6" x14ac:dyDescent="0.25">
      <c r="A1411">
        <v>2018</v>
      </c>
      <c r="B1411" t="s">
        <v>60</v>
      </c>
      <c r="C1411" t="s">
        <v>18</v>
      </c>
      <c r="D1411" s="1">
        <v>19354</v>
      </c>
      <c r="E1411" s="1">
        <v>91803</v>
      </c>
      <c r="F1411" s="2">
        <v>43222</v>
      </c>
    </row>
    <row r="1412" spans="1:6" x14ac:dyDescent="0.25">
      <c r="A1412">
        <v>2018</v>
      </c>
      <c r="B1412" t="s">
        <v>60</v>
      </c>
      <c r="C1412" t="s">
        <v>19</v>
      </c>
      <c r="D1412" s="1">
        <v>21621</v>
      </c>
      <c r="E1412" s="1">
        <v>119963</v>
      </c>
      <c r="F1412" s="2">
        <v>38569</v>
      </c>
    </row>
    <row r="1413" spans="1:6" x14ac:dyDescent="0.25">
      <c r="A1413">
        <v>2018</v>
      </c>
      <c r="B1413" t="s">
        <v>60</v>
      </c>
      <c r="C1413" t="s">
        <v>20</v>
      </c>
      <c r="D1413" s="1">
        <v>31024</v>
      </c>
      <c r="E1413" s="1">
        <v>139968</v>
      </c>
      <c r="F1413" s="2">
        <v>33275</v>
      </c>
    </row>
    <row r="1414" spans="1:6" x14ac:dyDescent="0.25">
      <c r="A1414">
        <v>2018</v>
      </c>
      <c r="B1414" t="s">
        <v>60</v>
      </c>
      <c r="C1414" t="s">
        <v>21</v>
      </c>
      <c r="D1414" s="1">
        <v>17099</v>
      </c>
      <c r="E1414" s="1">
        <v>90096</v>
      </c>
      <c r="F1414" s="2">
        <v>34221</v>
      </c>
    </row>
    <row r="1415" spans="1:6" x14ac:dyDescent="0.25">
      <c r="A1415">
        <v>2018</v>
      </c>
      <c r="B1415" t="s">
        <v>60</v>
      </c>
      <c r="C1415" t="s">
        <v>22</v>
      </c>
      <c r="D1415" s="1">
        <v>4645</v>
      </c>
      <c r="E1415" s="1">
        <v>21202</v>
      </c>
      <c r="F1415" s="2">
        <v>34491</v>
      </c>
    </row>
    <row r="1416" spans="1:6" x14ac:dyDescent="0.25">
      <c r="A1416">
        <v>2018</v>
      </c>
      <c r="B1416" t="s">
        <v>60</v>
      </c>
      <c r="C1416" t="s">
        <v>23</v>
      </c>
      <c r="D1416" s="1">
        <v>12996</v>
      </c>
      <c r="E1416" s="1">
        <v>75350</v>
      </c>
      <c r="F1416" s="2">
        <v>34075</v>
      </c>
    </row>
    <row r="1417" spans="1:6" x14ac:dyDescent="0.25">
      <c r="A1417">
        <v>2018</v>
      </c>
      <c r="B1417" t="s">
        <v>60</v>
      </c>
      <c r="C1417" t="s">
        <v>24</v>
      </c>
      <c r="D1417" s="1">
        <v>4285</v>
      </c>
      <c r="E1417" s="1">
        <v>18301</v>
      </c>
      <c r="F1417" s="2">
        <v>30293</v>
      </c>
    </row>
    <row r="1418" spans="1:6" x14ac:dyDescent="0.25">
      <c r="A1418">
        <v>2018</v>
      </c>
      <c r="B1418" t="s">
        <v>60</v>
      </c>
      <c r="C1418" t="s">
        <v>25</v>
      </c>
      <c r="D1418" s="1">
        <v>4614</v>
      </c>
      <c r="E1418" s="1">
        <v>25333</v>
      </c>
      <c r="F1418" s="2">
        <v>32212</v>
      </c>
    </row>
    <row r="1419" spans="1:6" x14ac:dyDescent="0.25">
      <c r="A1419">
        <v>2018</v>
      </c>
      <c r="B1419" t="s">
        <v>60</v>
      </c>
      <c r="C1419" t="s">
        <v>26</v>
      </c>
      <c r="D1419" s="1">
        <v>5080</v>
      </c>
      <c r="E1419" s="1">
        <v>34964</v>
      </c>
      <c r="F1419" s="2">
        <v>37484</v>
      </c>
    </row>
    <row r="1420" spans="1:6" x14ac:dyDescent="0.25">
      <c r="A1420">
        <v>2018</v>
      </c>
      <c r="B1420" t="s">
        <v>60</v>
      </c>
      <c r="C1420" t="s">
        <v>27</v>
      </c>
      <c r="D1420" s="1">
        <v>3934</v>
      </c>
      <c r="E1420" s="1">
        <v>20991</v>
      </c>
      <c r="F1420" s="2">
        <v>37927</v>
      </c>
    </row>
    <row r="1421" spans="1:6" x14ac:dyDescent="0.25">
      <c r="A1421">
        <v>2018</v>
      </c>
      <c r="B1421" t="s">
        <v>60</v>
      </c>
      <c r="C1421" t="s">
        <v>28</v>
      </c>
      <c r="D1421" s="1">
        <v>24105</v>
      </c>
      <c r="E1421" s="1">
        <v>135824</v>
      </c>
      <c r="F1421" s="2">
        <v>36518</v>
      </c>
    </row>
    <row r="1422" spans="1:6" x14ac:dyDescent="0.25">
      <c r="A1422">
        <v>2018</v>
      </c>
      <c r="B1422" t="s">
        <v>60</v>
      </c>
      <c r="C1422" t="s">
        <v>29</v>
      </c>
      <c r="D1422" s="1">
        <v>4073</v>
      </c>
      <c r="E1422" s="1">
        <v>20964</v>
      </c>
      <c r="F1422" s="2">
        <v>34365</v>
      </c>
    </row>
    <row r="1423" spans="1:6" x14ac:dyDescent="0.25">
      <c r="A1423">
        <v>2018</v>
      </c>
      <c r="B1423" t="s">
        <v>60</v>
      </c>
      <c r="C1423" t="s">
        <v>30</v>
      </c>
      <c r="D1423" s="1">
        <v>73275</v>
      </c>
      <c r="E1423" s="1">
        <v>370268</v>
      </c>
      <c r="F1423" s="2">
        <v>41910</v>
      </c>
    </row>
    <row r="1424" spans="1:6" x14ac:dyDescent="0.25">
      <c r="A1424">
        <v>2018</v>
      </c>
      <c r="B1424" t="s">
        <v>60</v>
      </c>
      <c r="C1424" t="s">
        <v>31</v>
      </c>
      <c r="D1424" s="1">
        <v>23444</v>
      </c>
      <c r="E1424" s="1">
        <v>109986</v>
      </c>
      <c r="F1424" s="2">
        <v>35102</v>
      </c>
    </row>
    <row r="1425" spans="1:6" x14ac:dyDescent="0.25">
      <c r="A1425">
        <v>2018</v>
      </c>
      <c r="B1425" t="s">
        <v>60</v>
      </c>
      <c r="C1425" t="s">
        <v>32</v>
      </c>
      <c r="D1425" s="1">
        <v>2051</v>
      </c>
      <c r="E1425" s="1">
        <v>11307</v>
      </c>
      <c r="F1425" s="2">
        <v>37216</v>
      </c>
    </row>
    <row r="1426" spans="1:6" x14ac:dyDescent="0.25">
      <c r="A1426">
        <v>2018</v>
      </c>
      <c r="B1426" t="s">
        <v>60</v>
      </c>
      <c r="C1426" t="s">
        <v>33</v>
      </c>
      <c r="D1426" s="1">
        <v>23542</v>
      </c>
      <c r="E1426" s="1">
        <v>156685</v>
      </c>
      <c r="F1426" s="2">
        <v>34001</v>
      </c>
    </row>
    <row r="1427" spans="1:6" x14ac:dyDescent="0.25">
      <c r="A1427">
        <v>2018</v>
      </c>
      <c r="B1427" t="s">
        <v>60</v>
      </c>
      <c r="C1427" t="s">
        <v>34</v>
      </c>
      <c r="D1427" s="1">
        <v>6640</v>
      </c>
      <c r="E1427" s="1">
        <v>36417</v>
      </c>
      <c r="F1427" s="2">
        <v>35221</v>
      </c>
    </row>
    <row r="1428" spans="1:6" x14ac:dyDescent="0.25">
      <c r="A1428">
        <v>2018</v>
      </c>
      <c r="B1428" t="s">
        <v>60</v>
      </c>
      <c r="C1428" t="s">
        <v>35</v>
      </c>
      <c r="D1428" s="1">
        <v>24302</v>
      </c>
      <c r="E1428" s="1">
        <v>77296</v>
      </c>
      <c r="F1428" s="2">
        <v>34031</v>
      </c>
    </row>
    <row r="1429" spans="1:6" x14ac:dyDescent="0.25">
      <c r="A1429">
        <v>2018</v>
      </c>
      <c r="B1429" t="s">
        <v>60</v>
      </c>
      <c r="C1429" t="s">
        <v>36</v>
      </c>
      <c r="D1429" s="1">
        <v>32530</v>
      </c>
      <c r="E1429" s="1">
        <v>199883</v>
      </c>
      <c r="F1429" s="2">
        <v>33988</v>
      </c>
    </row>
    <row r="1430" spans="1:6" x14ac:dyDescent="0.25">
      <c r="A1430">
        <v>2018</v>
      </c>
      <c r="B1430" t="s">
        <v>60</v>
      </c>
      <c r="C1430" t="s">
        <v>37</v>
      </c>
      <c r="D1430" s="1">
        <v>3459</v>
      </c>
      <c r="E1430" s="1">
        <v>17990</v>
      </c>
      <c r="F1430" s="2">
        <v>33322</v>
      </c>
    </row>
    <row r="1431" spans="1:6" x14ac:dyDescent="0.25">
      <c r="A1431">
        <v>2018</v>
      </c>
      <c r="B1431" t="s">
        <v>60</v>
      </c>
      <c r="C1431" t="s">
        <v>38</v>
      </c>
      <c r="D1431" s="1">
        <v>11329</v>
      </c>
      <c r="E1431" s="1">
        <v>53632</v>
      </c>
      <c r="F1431" s="2">
        <v>32985</v>
      </c>
    </row>
    <row r="1432" spans="1:6" x14ac:dyDescent="0.25">
      <c r="A1432">
        <v>2018</v>
      </c>
      <c r="B1432" t="s">
        <v>60</v>
      </c>
      <c r="C1432" t="s">
        <v>39</v>
      </c>
      <c r="D1432" s="1">
        <v>2201</v>
      </c>
      <c r="E1432" s="1">
        <v>11149</v>
      </c>
      <c r="F1432" s="2">
        <v>32874</v>
      </c>
    </row>
    <row r="1433" spans="1:6" x14ac:dyDescent="0.25">
      <c r="A1433">
        <v>2018</v>
      </c>
      <c r="B1433" t="s">
        <v>60</v>
      </c>
      <c r="C1433" t="s">
        <v>40</v>
      </c>
      <c r="D1433" s="1">
        <v>15494</v>
      </c>
      <c r="E1433" s="1">
        <v>78706</v>
      </c>
      <c r="F1433" s="2">
        <v>35137</v>
      </c>
    </row>
    <row r="1434" spans="1:6" x14ac:dyDescent="0.25">
      <c r="A1434">
        <v>2018</v>
      </c>
      <c r="B1434" t="s">
        <v>60</v>
      </c>
      <c r="C1434" t="s">
        <v>41</v>
      </c>
      <c r="D1434" s="1">
        <v>56598</v>
      </c>
      <c r="E1434" s="1">
        <v>334126</v>
      </c>
      <c r="F1434" s="2">
        <v>39429</v>
      </c>
    </row>
    <row r="1435" spans="1:6" x14ac:dyDescent="0.25">
      <c r="A1435">
        <v>2018</v>
      </c>
      <c r="B1435" t="s">
        <v>60</v>
      </c>
      <c r="C1435" t="s">
        <v>42</v>
      </c>
      <c r="D1435" s="1">
        <v>6320</v>
      </c>
      <c r="E1435" s="1">
        <v>36120</v>
      </c>
      <c r="F1435" s="2">
        <v>35627</v>
      </c>
    </row>
    <row r="1436" spans="1:6" x14ac:dyDescent="0.25">
      <c r="A1436">
        <v>2018</v>
      </c>
      <c r="B1436" t="s">
        <v>60</v>
      </c>
      <c r="C1436" t="s">
        <v>43</v>
      </c>
      <c r="D1436" s="1">
        <v>1954</v>
      </c>
      <c r="E1436" s="1">
        <v>8748</v>
      </c>
      <c r="F1436" s="2">
        <v>36288</v>
      </c>
    </row>
    <row r="1437" spans="1:6" x14ac:dyDescent="0.25">
      <c r="A1437">
        <v>2018</v>
      </c>
      <c r="B1437" t="s">
        <v>60</v>
      </c>
      <c r="C1437" t="s">
        <v>44</v>
      </c>
      <c r="D1437" s="1">
        <v>36204</v>
      </c>
      <c r="E1437" s="1">
        <v>145640</v>
      </c>
      <c r="F1437" s="2">
        <v>42804</v>
      </c>
    </row>
    <row r="1438" spans="1:6" x14ac:dyDescent="0.25">
      <c r="A1438">
        <v>2018</v>
      </c>
      <c r="B1438" t="s">
        <v>60</v>
      </c>
      <c r="C1438" t="s">
        <v>45</v>
      </c>
      <c r="D1438" s="1">
        <v>19893</v>
      </c>
      <c r="E1438" s="1">
        <v>99054</v>
      </c>
      <c r="F1438" s="2">
        <v>40310</v>
      </c>
    </row>
    <row r="1439" spans="1:6" x14ac:dyDescent="0.25">
      <c r="A1439">
        <v>2018</v>
      </c>
      <c r="B1439" t="s">
        <v>60</v>
      </c>
      <c r="C1439" t="s">
        <v>46</v>
      </c>
      <c r="D1439" s="1">
        <v>5536</v>
      </c>
      <c r="E1439" s="1">
        <v>19873</v>
      </c>
      <c r="F1439" s="2">
        <v>31425</v>
      </c>
    </row>
    <row r="1440" spans="1:6" x14ac:dyDescent="0.25">
      <c r="A1440">
        <v>2018</v>
      </c>
      <c r="B1440" t="s">
        <v>60</v>
      </c>
      <c r="C1440" t="s">
        <v>47</v>
      </c>
      <c r="D1440" s="1">
        <v>14009</v>
      </c>
      <c r="E1440" s="1">
        <v>84183</v>
      </c>
      <c r="F1440" s="2">
        <v>30593</v>
      </c>
    </row>
    <row r="1441" spans="1:6" x14ac:dyDescent="0.25">
      <c r="A1441">
        <v>2018</v>
      </c>
      <c r="B1441" t="s">
        <v>60</v>
      </c>
      <c r="C1441" t="s">
        <v>48</v>
      </c>
      <c r="D1441" s="1">
        <v>1664</v>
      </c>
      <c r="E1441" s="1">
        <v>7261</v>
      </c>
      <c r="F1441" s="2">
        <v>37155</v>
      </c>
    </row>
    <row r="1442" spans="1:6" x14ac:dyDescent="0.25">
      <c r="A1442">
        <v>2017</v>
      </c>
      <c r="B1442" t="s">
        <v>55</v>
      </c>
      <c r="C1442" t="s">
        <v>1</v>
      </c>
      <c r="D1442" s="1">
        <v>1815</v>
      </c>
      <c r="E1442" s="1">
        <v>17999</v>
      </c>
      <c r="F1442" s="2">
        <v>52748</v>
      </c>
    </row>
    <row r="1443" spans="1:6" x14ac:dyDescent="0.25">
      <c r="A1443">
        <v>2017</v>
      </c>
      <c r="B1443" t="s">
        <v>55</v>
      </c>
      <c r="C1443" t="s">
        <v>2</v>
      </c>
      <c r="D1443" s="1">
        <v>1257</v>
      </c>
      <c r="E1443" s="1">
        <v>37216</v>
      </c>
      <c r="F1443" s="2">
        <v>47116</v>
      </c>
    </row>
    <row r="1444" spans="1:6" x14ac:dyDescent="0.25">
      <c r="A1444">
        <v>2017</v>
      </c>
      <c r="B1444" t="s">
        <v>55</v>
      </c>
      <c r="C1444" t="s">
        <v>3</v>
      </c>
      <c r="D1444" s="1">
        <v>2551</v>
      </c>
      <c r="E1444" s="1">
        <v>16476</v>
      </c>
      <c r="F1444" s="2">
        <v>46191</v>
      </c>
    </row>
    <row r="1445" spans="1:6" x14ac:dyDescent="0.25">
      <c r="A1445">
        <v>2017</v>
      </c>
      <c r="B1445" t="s">
        <v>55</v>
      </c>
      <c r="C1445" t="s">
        <v>4</v>
      </c>
      <c r="D1445" s="1">
        <v>17021</v>
      </c>
      <c r="E1445" s="1">
        <v>441460</v>
      </c>
      <c r="F1445" s="2">
        <v>37249</v>
      </c>
    </row>
    <row r="1446" spans="1:6" x14ac:dyDescent="0.25">
      <c r="A1446">
        <v>2017</v>
      </c>
      <c r="B1446" t="s">
        <v>55</v>
      </c>
      <c r="C1446" t="s">
        <v>5</v>
      </c>
      <c r="D1446" s="1">
        <v>3202</v>
      </c>
      <c r="E1446" s="1">
        <v>43394</v>
      </c>
      <c r="F1446" s="2">
        <v>84161</v>
      </c>
    </row>
    <row r="1447" spans="1:6" x14ac:dyDescent="0.25">
      <c r="A1447">
        <v>2017</v>
      </c>
      <c r="B1447" t="s">
        <v>55</v>
      </c>
      <c r="C1447" t="s">
        <v>6</v>
      </c>
      <c r="D1447">
        <v>433</v>
      </c>
      <c r="E1447" s="1">
        <v>5305</v>
      </c>
      <c r="F1447" s="2">
        <v>40017</v>
      </c>
    </row>
    <row r="1448" spans="1:6" x14ac:dyDescent="0.25">
      <c r="A1448">
        <v>2017</v>
      </c>
      <c r="B1448" t="s">
        <v>55</v>
      </c>
      <c r="C1448" t="s">
        <v>7</v>
      </c>
      <c r="D1448">
        <v>177</v>
      </c>
      <c r="E1448" s="1">
        <v>1538</v>
      </c>
      <c r="F1448" s="2">
        <v>39651</v>
      </c>
    </row>
    <row r="1449" spans="1:6" x14ac:dyDescent="0.25">
      <c r="A1449">
        <v>2017</v>
      </c>
      <c r="B1449" t="s">
        <v>55</v>
      </c>
      <c r="C1449" t="s">
        <v>8</v>
      </c>
      <c r="D1449" s="1">
        <v>5285</v>
      </c>
      <c r="E1449" s="1">
        <v>75471</v>
      </c>
      <c r="F1449" s="2">
        <v>32773</v>
      </c>
    </row>
    <row r="1450" spans="1:6" x14ac:dyDescent="0.25">
      <c r="A1450">
        <v>2017</v>
      </c>
      <c r="B1450" t="s">
        <v>55</v>
      </c>
      <c r="C1450" t="s">
        <v>9</v>
      </c>
      <c r="D1450" s="1">
        <v>2594</v>
      </c>
      <c r="E1450" s="1">
        <v>29299</v>
      </c>
      <c r="F1450" s="2">
        <v>41048</v>
      </c>
    </row>
    <row r="1451" spans="1:6" x14ac:dyDescent="0.25">
      <c r="A1451">
        <v>2017</v>
      </c>
      <c r="B1451" t="s">
        <v>55</v>
      </c>
      <c r="C1451" t="s">
        <v>10</v>
      </c>
      <c r="D1451" s="1">
        <v>2448</v>
      </c>
      <c r="E1451" s="1">
        <v>26790</v>
      </c>
      <c r="F1451" s="2">
        <v>38417</v>
      </c>
    </row>
    <row r="1452" spans="1:6" x14ac:dyDescent="0.25">
      <c r="A1452">
        <v>2017</v>
      </c>
      <c r="B1452" t="s">
        <v>55</v>
      </c>
      <c r="C1452" t="s">
        <v>11</v>
      </c>
      <c r="D1452" s="1">
        <v>2730</v>
      </c>
      <c r="E1452" s="1">
        <v>26665</v>
      </c>
      <c r="F1452" s="2">
        <v>48549</v>
      </c>
    </row>
    <row r="1453" spans="1:6" x14ac:dyDescent="0.25">
      <c r="A1453">
        <v>2017</v>
      </c>
      <c r="B1453" t="s">
        <v>55</v>
      </c>
      <c r="C1453" t="s">
        <v>12</v>
      </c>
      <c r="D1453" s="1">
        <v>2183</v>
      </c>
      <c r="E1453" s="1">
        <v>21072</v>
      </c>
      <c r="F1453" s="2">
        <v>47269</v>
      </c>
    </row>
    <row r="1454" spans="1:6" x14ac:dyDescent="0.25">
      <c r="A1454">
        <v>2017</v>
      </c>
      <c r="B1454" t="s">
        <v>55</v>
      </c>
      <c r="C1454" t="s">
        <v>13</v>
      </c>
      <c r="D1454" s="1">
        <v>2766</v>
      </c>
      <c r="E1454" s="1">
        <v>22503</v>
      </c>
      <c r="F1454" s="2">
        <v>41388</v>
      </c>
    </row>
    <row r="1455" spans="1:6" x14ac:dyDescent="0.25">
      <c r="A1455">
        <v>2017</v>
      </c>
      <c r="B1455" t="s">
        <v>55</v>
      </c>
      <c r="C1455" t="s">
        <v>14</v>
      </c>
      <c r="D1455" s="1">
        <v>2686</v>
      </c>
      <c r="E1455" s="1">
        <v>19024</v>
      </c>
      <c r="F1455" s="2">
        <v>45105</v>
      </c>
    </row>
    <row r="1456" spans="1:6" x14ac:dyDescent="0.25">
      <c r="A1456">
        <v>2017</v>
      </c>
      <c r="B1456" t="s">
        <v>55</v>
      </c>
      <c r="C1456" t="s">
        <v>15</v>
      </c>
      <c r="D1456" s="1">
        <v>1584</v>
      </c>
      <c r="E1456" s="1">
        <v>18306</v>
      </c>
      <c r="F1456" s="2">
        <v>54943</v>
      </c>
    </row>
    <row r="1457" spans="1:6" x14ac:dyDescent="0.25">
      <c r="A1457">
        <v>2017</v>
      </c>
      <c r="B1457" t="s">
        <v>55</v>
      </c>
      <c r="C1457" t="s">
        <v>16</v>
      </c>
      <c r="D1457" s="1">
        <v>3082</v>
      </c>
      <c r="E1457" s="1">
        <v>42251</v>
      </c>
      <c r="F1457" s="2">
        <v>80128</v>
      </c>
    </row>
    <row r="1458" spans="1:6" x14ac:dyDescent="0.25">
      <c r="A1458">
        <v>2017</v>
      </c>
      <c r="B1458" t="s">
        <v>55</v>
      </c>
      <c r="C1458" t="s">
        <v>17</v>
      </c>
      <c r="D1458" s="1">
        <v>1370</v>
      </c>
      <c r="E1458" s="1">
        <v>6817</v>
      </c>
      <c r="F1458" s="2">
        <v>40118</v>
      </c>
    </row>
    <row r="1459" spans="1:6" x14ac:dyDescent="0.25">
      <c r="A1459">
        <v>2017</v>
      </c>
      <c r="B1459" t="s">
        <v>55</v>
      </c>
      <c r="C1459" t="s">
        <v>18</v>
      </c>
      <c r="D1459">
        <v>723</v>
      </c>
      <c r="E1459" s="1">
        <v>6432</v>
      </c>
      <c r="F1459" s="2">
        <v>42478</v>
      </c>
    </row>
    <row r="1460" spans="1:6" x14ac:dyDescent="0.25">
      <c r="A1460">
        <v>2017</v>
      </c>
      <c r="B1460" t="s">
        <v>55</v>
      </c>
      <c r="C1460" t="s">
        <v>19</v>
      </c>
      <c r="D1460" s="1">
        <v>1030</v>
      </c>
      <c r="E1460" s="1">
        <v>9290</v>
      </c>
      <c r="F1460" s="2">
        <v>61286</v>
      </c>
    </row>
    <row r="1461" spans="1:6" x14ac:dyDescent="0.25">
      <c r="A1461">
        <v>2017</v>
      </c>
      <c r="B1461" t="s">
        <v>55</v>
      </c>
      <c r="C1461" t="s">
        <v>20</v>
      </c>
      <c r="D1461" s="1">
        <v>3203</v>
      </c>
      <c r="E1461" s="1">
        <v>36801</v>
      </c>
      <c r="F1461" s="2">
        <v>38160</v>
      </c>
    </row>
    <row r="1462" spans="1:6" x14ac:dyDescent="0.25">
      <c r="A1462">
        <v>2017</v>
      </c>
      <c r="B1462" t="s">
        <v>55</v>
      </c>
      <c r="C1462" t="s">
        <v>21</v>
      </c>
      <c r="D1462" s="1">
        <v>2992</v>
      </c>
      <c r="E1462" s="1">
        <v>27804</v>
      </c>
      <c r="F1462" s="2">
        <v>47599</v>
      </c>
    </row>
    <row r="1463" spans="1:6" x14ac:dyDescent="0.25">
      <c r="A1463">
        <v>2017</v>
      </c>
      <c r="B1463" t="s">
        <v>55</v>
      </c>
      <c r="C1463" t="s">
        <v>22</v>
      </c>
      <c r="D1463" s="1">
        <v>2168</v>
      </c>
      <c r="E1463" s="1">
        <v>16360</v>
      </c>
      <c r="F1463" s="2">
        <v>45681</v>
      </c>
    </row>
    <row r="1464" spans="1:6" x14ac:dyDescent="0.25">
      <c r="A1464">
        <v>2017</v>
      </c>
      <c r="B1464" t="s">
        <v>55</v>
      </c>
      <c r="C1464" t="s">
        <v>23</v>
      </c>
      <c r="D1464" s="1">
        <v>1950</v>
      </c>
      <c r="E1464" s="1">
        <v>16365</v>
      </c>
      <c r="F1464" s="2">
        <v>42894</v>
      </c>
    </row>
    <row r="1465" spans="1:6" x14ac:dyDescent="0.25">
      <c r="A1465">
        <v>2017</v>
      </c>
      <c r="B1465" t="s">
        <v>55</v>
      </c>
      <c r="C1465" t="s">
        <v>24</v>
      </c>
      <c r="D1465" s="1">
        <v>1753</v>
      </c>
      <c r="E1465" s="1">
        <v>11976</v>
      </c>
      <c r="F1465" s="2">
        <v>64781</v>
      </c>
    </row>
    <row r="1466" spans="1:6" x14ac:dyDescent="0.25">
      <c r="A1466">
        <v>2017</v>
      </c>
      <c r="B1466" t="s">
        <v>55</v>
      </c>
      <c r="C1466" t="s">
        <v>25</v>
      </c>
      <c r="D1466" s="1">
        <v>2337</v>
      </c>
      <c r="E1466" s="1">
        <v>15500</v>
      </c>
      <c r="F1466" s="2">
        <v>39544</v>
      </c>
    </row>
    <row r="1467" spans="1:6" x14ac:dyDescent="0.25">
      <c r="A1467">
        <v>2017</v>
      </c>
      <c r="B1467" t="s">
        <v>55</v>
      </c>
      <c r="C1467" t="s">
        <v>26</v>
      </c>
      <c r="D1467">
        <v>612</v>
      </c>
      <c r="E1467" s="1">
        <v>17902</v>
      </c>
      <c r="F1467" s="2">
        <v>82999</v>
      </c>
    </row>
    <row r="1468" spans="1:6" x14ac:dyDescent="0.25">
      <c r="A1468">
        <v>2017</v>
      </c>
      <c r="B1468" t="s">
        <v>55</v>
      </c>
      <c r="C1468" t="s">
        <v>27</v>
      </c>
      <c r="D1468">
        <v>350</v>
      </c>
      <c r="E1468" s="1">
        <v>2556</v>
      </c>
      <c r="F1468" s="2">
        <v>41972</v>
      </c>
    </row>
    <row r="1469" spans="1:6" x14ac:dyDescent="0.25">
      <c r="A1469">
        <v>2017</v>
      </c>
      <c r="B1469" t="s">
        <v>55</v>
      </c>
      <c r="C1469" t="s">
        <v>28</v>
      </c>
      <c r="D1469" s="1">
        <v>1018</v>
      </c>
      <c r="E1469" s="1">
        <v>12853</v>
      </c>
      <c r="F1469" s="2">
        <v>37279</v>
      </c>
    </row>
    <row r="1470" spans="1:6" x14ac:dyDescent="0.25">
      <c r="A1470">
        <v>2017</v>
      </c>
      <c r="B1470" t="s">
        <v>55</v>
      </c>
      <c r="C1470" t="s">
        <v>29</v>
      </c>
      <c r="D1470" s="1">
        <v>1991</v>
      </c>
      <c r="E1470" s="1">
        <v>32275</v>
      </c>
      <c r="F1470" s="2">
        <v>59989</v>
      </c>
    </row>
    <row r="1471" spans="1:6" x14ac:dyDescent="0.25">
      <c r="A1471">
        <v>2017</v>
      </c>
      <c r="B1471" t="s">
        <v>55</v>
      </c>
      <c r="C1471" t="s">
        <v>30</v>
      </c>
      <c r="D1471" s="1">
        <v>3023</v>
      </c>
      <c r="E1471" s="1">
        <v>30834</v>
      </c>
      <c r="F1471" s="2">
        <v>39487</v>
      </c>
    </row>
    <row r="1472" spans="1:6" x14ac:dyDescent="0.25">
      <c r="A1472">
        <v>2017</v>
      </c>
      <c r="B1472" t="s">
        <v>55</v>
      </c>
      <c r="C1472" t="s">
        <v>31</v>
      </c>
      <c r="D1472" s="1">
        <v>3306</v>
      </c>
      <c r="E1472" s="1">
        <v>30981</v>
      </c>
      <c r="F1472" s="2">
        <v>37636</v>
      </c>
    </row>
    <row r="1473" spans="1:6" x14ac:dyDescent="0.25">
      <c r="A1473">
        <v>2017</v>
      </c>
      <c r="B1473" t="s">
        <v>55</v>
      </c>
      <c r="C1473" t="s">
        <v>32</v>
      </c>
      <c r="D1473" s="1">
        <v>1771</v>
      </c>
      <c r="E1473" s="1">
        <v>22394</v>
      </c>
      <c r="F1473" s="2">
        <v>89578</v>
      </c>
    </row>
    <row r="1474" spans="1:6" x14ac:dyDescent="0.25">
      <c r="A1474">
        <v>2017</v>
      </c>
      <c r="B1474" t="s">
        <v>55</v>
      </c>
      <c r="C1474" t="s">
        <v>33</v>
      </c>
      <c r="D1474" s="1">
        <v>2483</v>
      </c>
      <c r="E1474" s="1">
        <v>27504</v>
      </c>
      <c r="F1474" s="2">
        <v>48849</v>
      </c>
    </row>
    <row r="1475" spans="1:6" x14ac:dyDescent="0.25">
      <c r="A1475">
        <v>2017</v>
      </c>
      <c r="B1475" t="s">
        <v>55</v>
      </c>
      <c r="C1475" t="s">
        <v>34</v>
      </c>
      <c r="D1475" s="1">
        <v>4333</v>
      </c>
      <c r="E1475" s="1">
        <v>58716</v>
      </c>
      <c r="F1475" s="2">
        <v>88899</v>
      </c>
    </row>
    <row r="1476" spans="1:6" x14ac:dyDescent="0.25">
      <c r="A1476">
        <v>2017</v>
      </c>
      <c r="B1476" t="s">
        <v>55</v>
      </c>
      <c r="C1476" t="s">
        <v>35</v>
      </c>
      <c r="D1476" s="1">
        <v>4453</v>
      </c>
      <c r="E1476" s="1">
        <v>52439</v>
      </c>
      <c r="F1476" s="2">
        <v>35362</v>
      </c>
    </row>
    <row r="1477" spans="1:6" x14ac:dyDescent="0.25">
      <c r="A1477">
        <v>2017</v>
      </c>
      <c r="B1477" t="s">
        <v>55</v>
      </c>
      <c r="C1477" t="s">
        <v>36</v>
      </c>
      <c r="D1477" s="1">
        <v>3498</v>
      </c>
      <c r="E1477" s="1">
        <v>50197</v>
      </c>
      <c r="F1477" s="2">
        <v>63021</v>
      </c>
    </row>
    <row r="1478" spans="1:6" x14ac:dyDescent="0.25">
      <c r="A1478">
        <v>2017</v>
      </c>
      <c r="B1478" t="s">
        <v>55</v>
      </c>
      <c r="C1478" t="s">
        <v>38</v>
      </c>
      <c r="D1478" s="1">
        <v>1230</v>
      </c>
      <c r="E1478" s="1">
        <v>12432</v>
      </c>
      <c r="F1478" s="2">
        <v>40520</v>
      </c>
    </row>
    <row r="1479" spans="1:6" x14ac:dyDescent="0.25">
      <c r="A1479">
        <v>2017</v>
      </c>
      <c r="B1479" t="s">
        <v>55</v>
      </c>
      <c r="C1479" t="s">
        <v>39</v>
      </c>
      <c r="D1479" s="1">
        <v>1026</v>
      </c>
      <c r="E1479" s="1">
        <v>6646</v>
      </c>
      <c r="F1479" s="2">
        <v>41459</v>
      </c>
    </row>
    <row r="1480" spans="1:6" x14ac:dyDescent="0.25">
      <c r="A1480">
        <v>2017</v>
      </c>
      <c r="B1480" t="s">
        <v>55</v>
      </c>
      <c r="C1480" t="s">
        <v>40</v>
      </c>
      <c r="D1480" s="1">
        <v>1071</v>
      </c>
      <c r="E1480" s="1">
        <v>10750</v>
      </c>
      <c r="F1480" s="2">
        <v>43908</v>
      </c>
    </row>
    <row r="1481" spans="1:6" x14ac:dyDescent="0.25">
      <c r="A1481">
        <v>2017</v>
      </c>
      <c r="B1481" t="s">
        <v>55</v>
      </c>
      <c r="C1481" t="s">
        <v>41</v>
      </c>
      <c r="D1481" s="1">
        <v>19580</v>
      </c>
      <c r="E1481" s="1">
        <v>281110</v>
      </c>
      <c r="F1481" s="2">
        <v>107415</v>
      </c>
    </row>
    <row r="1482" spans="1:6" x14ac:dyDescent="0.25">
      <c r="A1482">
        <v>2017</v>
      </c>
      <c r="B1482" t="s">
        <v>55</v>
      </c>
      <c r="C1482" t="s">
        <v>42</v>
      </c>
      <c r="D1482" s="1">
        <v>1034</v>
      </c>
      <c r="E1482" s="1">
        <v>14217</v>
      </c>
      <c r="F1482" s="2">
        <v>59120</v>
      </c>
    </row>
    <row r="1483" spans="1:6" x14ac:dyDescent="0.25">
      <c r="A1483">
        <v>2017</v>
      </c>
      <c r="B1483" t="s">
        <v>55</v>
      </c>
      <c r="C1483" t="s">
        <v>43</v>
      </c>
      <c r="D1483">
        <v>551</v>
      </c>
      <c r="E1483" s="1">
        <v>3901</v>
      </c>
      <c r="F1483" s="2">
        <v>37223</v>
      </c>
    </row>
    <row r="1484" spans="1:6" x14ac:dyDescent="0.25">
      <c r="A1484">
        <v>2017</v>
      </c>
      <c r="B1484" t="s">
        <v>55</v>
      </c>
      <c r="C1484" t="s">
        <v>44</v>
      </c>
      <c r="D1484" s="1">
        <v>2061</v>
      </c>
      <c r="E1484" s="1">
        <v>19558</v>
      </c>
      <c r="F1484" s="2">
        <v>44371</v>
      </c>
    </row>
    <row r="1485" spans="1:6" x14ac:dyDescent="0.25">
      <c r="A1485">
        <v>2017</v>
      </c>
      <c r="B1485" t="s">
        <v>55</v>
      </c>
      <c r="C1485" t="s">
        <v>45</v>
      </c>
      <c r="D1485" s="1">
        <v>7493</v>
      </c>
      <c r="E1485" s="1">
        <v>107674</v>
      </c>
      <c r="F1485" s="2">
        <v>32082</v>
      </c>
    </row>
    <row r="1486" spans="1:6" x14ac:dyDescent="0.25">
      <c r="A1486">
        <v>2017</v>
      </c>
      <c r="B1486" t="s">
        <v>55</v>
      </c>
      <c r="C1486" t="s">
        <v>46</v>
      </c>
      <c r="D1486" s="1">
        <v>1221</v>
      </c>
      <c r="E1486" s="1">
        <v>22793</v>
      </c>
      <c r="F1486" s="2">
        <v>76848</v>
      </c>
    </row>
    <row r="1487" spans="1:6" x14ac:dyDescent="0.25">
      <c r="A1487">
        <v>2017</v>
      </c>
      <c r="B1487" t="s">
        <v>55</v>
      </c>
      <c r="C1487" t="s">
        <v>47</v>
      </c>
      <c r="D1487" s="1">
        <v>2865</v>
      </c>
      <c r="E1487" s="1">
        <v>31986</v>
      </c>
      <c r="F1487" s="2">
        <v>37981</v>
      </c>
    </row>
    <row r="1488" spans="1:6" x14ac:dyDescent="0.25">
      <c r="A1488">
        <v>2017</v>
      </c>
      <c r="B1488" t="s">
        <v>55</v>
      </c>
      <c r="C1488" t="s">
        <v>48</v>
      </c>
      <c r="D1488" s="1">
        <v>1442</v>
      </c>
      <c r="E1488" s="1">
        <v>22390</v>
      </c>
      <c r="F1488" s="2">
        <v>81163</v>
      </c>
    </row>
    <row r="1489" spans="1:6" x14ac:dyDescent="0.25">
      <c r="A1489">
        <v>2017</v>
      </c>
      <c r="B1489" t="s">
        <v>51</v>
      </c>
      <c r="C1489" t="s">
        <v>1</v>
      </c>
      <c r="D1489" s="1">
        <v>9645</v>
      </c>
      <c r="E1489" s="1">
        <v>85262</v>
      </c>
      <c r="F1489" s="2">
        <v>52230</v>
      </c>
    </row>
    <row r="1490" spans="1:6" x14ac:dyDescent="0.25">
      <c r="A1490">
        <v>2017</v>
      </c>
      <c r="B1490" t="s">
        <v>51</v>
      </c>
      <c r="C1490" t="s">
        <v>2</v>
      </c>
      <c r="D1490" s="1">
        <v>11368</v>
      </c>
      <c r="E1490" s="1">
        <v>144747</v>
      </c>
      <c r="F1490" s="2">
        <v>53440</v>
      </c>
    </row>
    <row r="1491" spans="1:6" x14ac:dyDescent="0.25">
      <c r="A1491">
        <v>2017</v>
      </c>
      <c r="B1491" t="s">
        <v>51</v>
      </c>
      <c r="C1491" t="s">
        <v>3</v>
      </c>
      <c r="D1491" s="1">
        <v>6817</v>
      </c>
      <c r="E1491" s="1">
        <v>51130</v>
      </c>
      <c r="F1491" s="2">
        <v>47283</v>
      </c>
    </row>
    <row r="1492" spans="1:6" x14ac:dyDescent="0.25">
      <c r="A1492">
        <v>2017</v>
      </c>
      <c r="B1492" t="s">
        <v>51</v>
      </c>
      <c r="C1492" t="s">
        <v>4</v>
      </c>
      <c r="D1492" s="1">
        <v>72972</v>
      </c>
      <c r="E1492" s="1">
        <v>805942</v>
      </c>
      <c r="F1492" s="2">
        <v>67561</v>
      </c>
    </row>
    <row r="1493" spans="1:6" x14ac:dyDescent="0.25">
      <c r="A1493">
        <v>2017</v>
      </c>
      <c r="B1493" t="s">
        <v>51</v>
      </c>
      <c r="C1493" t="s">
        <v>5</v>
      </c>
      <c r="D1493" s="1">
        <v>19243</v>
      </c>
      <c r="E1493" s="1">
        <v>163473</v>
      </c>
      <c r="F1493" s="2">
        <v>59444</v>
      </c>
    </row>
    <row r="1494" spans="1:6" x14ac:dyDescent="0.25">
      <c r="A1494">
        <v>2017</v>
      </c>
      <c r="B1494" t="s">
        <v>51</v>
      </c>
      <c r="C1494" t="s">
        <v>6</v>
      </c>
      <c r="D1494" s="1">
        <v>9351</v>
      </c>
      <c r="E1494" s="1">
        <v>58327</v>
      </c>
      <c r="F1494" s="2">
        <v>68641</v>
      </c>
    </row>
    <row r="1495" spans="1:6" x14ac:dyDescent="0.25">
      <c r="A1495">
        <v>2017</v>
      </c>
      <c r="B1495" t="s">
        <v>51</v>
      </c>
      <c r="C1495" t="s">
        <v>7</v>
      </c>
      <c r="D1495" s="1">
        <v>2777</v>
      </c>
      <c r="E1495" s="1">
        <v>21591</v>
      </c>
      <c r="F1495" s="2">
        <v>59040</v>
      </c>
    </row>
    <row r="1496" spans="1:6" x14ac:dyDescent="0.25">
      <c r="A1496">
        <v>2017</v>
      </c>
      <c r="B1496" t="s">
        <v>51</v>
      </c>
      <c r="C1496" t="s">
        <v>8</v>
      </c>
      <c r="D1496" s="1">
        <v>67384</v>
      </c>
      <c r="E1496" s="1">
        <v>503704</v>
      </c>
      <c r="F1496" s="2">
        <v>49256</v>
      </c>
    </row>
    <row r="1497" spans="1:6" x14ac:dyDescent="0.25">
      <c r="A1497">
        <v>2017</v>
      </c>
      <c r="B1497" t="s">
        <v>51</v>
      </c>
      <c r="C1497" t="s">
        <v>9</v>
      </c>
      <c r="D1497" s="1">
        <v>20135</v>
      </c>
      <c r="E1497" s="1">
        <v>182259</v>
      </c>
      <c r="F1497" s="2">
        <v>58213</v>
      </c>
    </row>
    <row r="1498" spans="1:6" x14ac:dyDescent="0.25">
      <c r="A1498">
        <v>2017</v>
      </c>
      <c r="B1498" t="s">
        <v>51</v>
      </c>
      <c r="C1498" t="s">
        <v>10</v>
      </c>
      <c r="D1498" s="1">
        <v>7660</v>
      </c>
      <c r="E1498" s="1">
        <v>42668</v>
      </c>
      <c r="F1498" s="2">
        <v>42865</v>
      </c>
    </row>
    <row r="1499" spans="1:6" x14ac:dyDescent="0.25">
      <c r="A1499">
        <v>2017</v>
      </c>
      <c r="B1499" t="s">
        <v>51</v>
      </c>
      <c r="C1499" t="s">
        <v>11</v>
      </c>
      <c r="D1499" s="1">
        <v>31422</v>
      </c>
      <c r="E1499" s="1">
        <v>220019</v>
      </c>
      <c r="F1499" s="2">
        <v>70893</v>
      </c>
    </row>
    <row r="1500" spans="1:6" x14ac:dyDescent="0.25">
      <c r="A1500">
        <v>2017</v>
      </c>
      <c r="B1500" t="s">
        <v>51</v>
      </c>
      <c r="C1500" t="s">
        <v>12</v>
      </c>
      <c r="D1500" s="1">
        <v>14839</v>
      </c>
      <c r="E1500" s="1">
        <v>138040</v>
      </c>
      <c r="F1500" s="2">
        <v>57099</v>
      </c>
    </row>
    <row r="1501" spans="1:6" x14ac:dyDescent="0.25">
      <c r="A1501">
        <v>2017</v>
      </c>
      <c r="B1501" t="s">
        <v>51</v>
      </c>
      <c r="C1501" t="s">
        <v>13</v>
      </c>
      <c r="D1501" s="1">
        <v>9417</v>
      </c>
      <c r="E1501" s="1">
        <v>76086</v>
      </c>
      <c r="F1501" s="2">
        <v>55415</v>
      </c>
    </row>
    <row r="1502" spans="1:6" x14ac:dyDescent="0.25">
      <c r="A1502">
        <v>2017</v>
      </c>
      <c r="B1502" t="s">
        <v>51</v>
      </c>
      <c r="C1502" t="s">
        <v>14</v>
      </c>
      <c r="D1502" s="1">
        <v>7584</v>
      </c>
      <c r="E1502" s="1">
        <v>60238</v>
      </c>
      <c r="F1502" s="2">
        <v>52807</v>
      </c>
    </row>
    <row r="1503" spans="1:6" x14ac:dyDescent="0.25">
      <c r="A1503">
        <v>2017</v>
      </c>
      <c r="B1503" t="s">
        <v>51</v>
      </c>
      <c r="C1503" t="s">
        <v>15</v>
      </c>
      <c r="D1503" s="1">
        <v>9339</v>
      </c>
      <c r="E1503" s="1">
        <v>77332</v>
      </c>
      <c r="F1503" s="2">
        <v>53194</v>
      </c>
    </row>
    <row r="1504" spans="1:6" x14ac:dyDescent="0.25">
      <c r="A1504">
        <v>2017</v>
      </c>
      <c r="B1504" t="s">
        <v>51</v>
      </c>
      <c r="C1504" t="s">
        <v>16</v>
      </c>
      <c r="D1504" s="1">
        <v>10825</v>
      </c>
      <c r="E1504" s="1">
        <v>147021</v>
      </c>
      <c r="F1504" s="2">
        <v>61781</v>
      </c>
    </row>
    <row r="1505" spans="1:6" x14ac:dyDescent="0.25">
      <c r="A1505">
        <v>2017</v>
      </c>
      <c r="B1505" t="s">
        <v>51</v>
      </c>
      <c r="C1505" t="s">
        <v>17</v>
      </c>
      <c r="D1505" s="1">
        <v>5502</v>
      </c>
      <c r="E1505" s="1">
        <v>28253</v>
      </c>
      <c r="F1505" s="2">
        <v>47930</v>
      </c>
    </row>
    <row r="1506" spans="1:6" x14ac:dyDescent="0.25">
      <c r="A1506">
        <v>2017</v>
      </c>
      <c r="B1506" t="s">
        <v>51</v>
      </c>
      <c r="C1506" t="s">
        <v>18</v>
      </c>
      <c r="D1506" s="1">
        <v>16463</v>
      </c>
      <c r="E1506" s="1">
        <v>162140</v>
      </c>
      <c r="F1506" s="2">
        <v>65027</v>
      </c>
    </row>
    <row r="1507" spans="1:6" x14ac:dyDescent="0.25">
      <c r="A1507">
        <v>2017</v>
      </c>
      <c r="B1507" t="s">
        <v>51</v>
      </c>
      <c r="C1507" t="s">
        <v>19</v>
      </c>
      <c r="D1507" s="1">
        <v>21055</v>
      </c>
      <c r="E1507" s="1">
        <v>152131</v>
      </c>
      <c r="F1507" s="2">
        <v>75405</v>
      </c>
    </row>
    <row r="1508" spans="1:6" x14ac:dyDescent="0.25">
      <c r="A1508">
        <v>2017</v>
      </c>
      <c r="B1508" t="s">
        <v>51</v>
      </c>
      <c r="C1508" t="s">
        <v>20</v>
      </c>
      <c r="D1508" s="1">
        <v>19544</v>
      </c>
      <c r="E1508" s="1">
        <v>161903</v>
      </c>
      <c r="F1508" s="2">
        <v>61511</v>
      </c>
    </row>
    <row r="1509" spans="1:6" x14ac:dyDescent="0.25">
      <c r="A1509">
        <v>2017</v>
      </c>
      <c r="B1509" t="s">
        <v>51</v>
      </c>
      <c r="C1509" t="s">
        <v>21</v>
      </c>
      <c r="D1509" s="1">
        <v>15746</v>
      </c>
      <c r="E1509" s="1">
        <v>119642</v>
      </c>
      <c r="F1509" s="2">
        <v>65464</v>
      </c>
    </row>
    <row r="1510" spans="1:6" x14ac:dyDescent="0.25">
      <c r="A1510">
        <v>2017</v>
      </c>
      <c r="B1510" t="s">
        <v>51</v>
      </c>
      <c r="C1510" t="s">
        <v>22</v>
      </c>
      <c r="D1510" s="1">
        <v>5670</v>
      </c>
      <c r="E1510" s="1">
        <v>43467</v>
      </c>
      <c r="F1510" s="2">
        <v>48782</v>
      </c>
    </row>
    <row r="1511" spans="1:6" x14ac:dyDescent="0.25">
      <c r="A1511">
        <v>2017</v>
      </c>
      <c r="B1511" t="s">
        <v>51</v>
      </c>
      <c r="C1511" t="s">
        <v>23</v>
      </c>
      <c r="D1511" s="1">
        <v>15141</v>
      </c>
      <c r="E1511" s="1">
        <v>123034</v>
      </c>
      <c r="F1511" s="2">
        <v>57823</v>
      </c>
    </row>
    <row r="1512" spans="1:6" x14ac:dyDescent="0.25">
      <c r="A1512">
        <v>2017</v>
      </c>
      <c r="B1512" t="s">
        <v>51</v>
      </c>
      <c r="C1512" t="s">
        <v>24</v>
      </c>
      <c r="D1512" s="1">
        <v>6287</v>
      </c>
      <c r="E1512" s="1">
        <v>27712</v>
      </c>
      <c r="F1512" s="2">
        <v>50369</v>
      </c>
    </row>
    <row r="1513" spans="1:6" x14ac:dyDescent="0.25">
      <c r="A1513">
        <v>2017</v>
      </c>
      <c r="B1513" t="s">
        <v>51</v>
      </c>
      <c r="C1513" t="s">
        <v>25</v>
      </c>
      <c r="D1513" s="1">
        <v>7053</v>
      </c>
      <c r="E1513" s="1">
        <v>51174</v>
      </c>
      <c r="F1513" s="2">
        <v>49634</v>
      </c>
    </row>
    <row r="1514" spans="1:6" x14ac:dyDescent="0.25">
      <c r="A1514">
        <v>2017</v>
      </c>
      <c r="B1514" t="s">
        <v>51</v>
      </c>
      <c r="C1514" t="s">
        <v>26</v>
      </c>
      <c r="D1514" s="1">
        <v>5859</v>
      </c>
      <c r="E1514" s="1">
        <v>82998</v>
      </c>
      <c r="F1514" s="2">
        <v>58071</v>
      </c>
    </row>
    <row r="1515" spans="1:6" x14ac:dyDescent="0.25">
      <c r="A1515">
        <v>2017</v>
      </c>
      <c r="B1515" t="s">
        <v>51</v>
      </c>
      <c r="C1515" t="s">
        <v>27</v>
      </c>
      <c r="D1515" s="1">
        <v>4363</v>
      </c>
      <c r="E1515" s="1">
        <v>26466</v>
      </c>
      <c r="F1515" s="2">
        <v>61497</v>
      </c>
    </row>
    <row r="1516" spans="1:6" x14ac:dyDescent="0.25">
      <c r="A1516">
        <v>2017</v>
      </c>
      <c r="B1516" t="s">
        <v>51</v>
      </c>
      <c r="C1516" t="s">
        <v>28</v>
      </c>
      <c r="D1516" s="1">
        <v>21672</v>
      </c>
      <c r="E1516" s="1">
        <v>154907</v>
      </c>
      <c r="F1516" s="2">
        <v>71145</v>
      </c>
    </row>
    <row r="1517" spans="1:6" x14ac:dyDescent="0.25">
      <c r="A1517">
        <v>2017</v>
      </c>
      <c r="B1517" t="s">
        <v>51</v>
      </c>
      <c r="C1517" t="s">
        <v>29</v>
      </c>
      <c r="D1517" s="1">
        <v>5141</v>
      </c>
      <c r="E1517" s="1">
        <v>45511</v>
      </c>
      <c r="F1517" s="2">
        <v>46369</v>
      </c>
    </row>
    <row r="1518" spans="1:6" x14ac:dyDescent="0.25">
      <c r="A1518">
        <v>2017</v>
      </c>
      <c r="B1518" t="s">
        <v>51</v>
      </c>
      <c r="C1518" t="s">
        <v>30</v>
      </c>
      <c r="D1518" s="1">
        <v>50064</v>
      </c>
      <c r="E1518" s="1">
        <v>386615</v>
      </c>
      <c r="F1518" s="2">
        <v>71408</v>
      </c>
    </row>
    <row r="1519" spans="1:6" x14ac:dyDescent="0.25">
      <c r="A1519">
        <v>2017</v>
      </c>
      <c r="B1519" t="s">
        <v>51</v>
      </c>
      <c r="C1519" t="s">
        <v>31</v>
      </c>
      <c r="D1519" s="1">
        <v>26057</v>
      </c>
      <c r="E1519" s="1">
        <v>208662</v>
      </c>
      <c r="F1519" s="2">
        <v>52372</v>
      </c>
    </row>
    <row r="1520" spans="1:6" x14ac:dyDescent="0.25">
      <c r="A1520">
        <v>2017</v>
      </c>
      <c r="B1520" t="s">
        <v>51</v>
      </c>
      <c r="C1520" t="s">
        <v>32</v>
      </c>
      <c r="D1520" s="1">
        <v>4035</v>
      </c>
      <c r="E1520" s="1">
        <v>26732</v>
      </c>
      <c r="F1520" s="2">
        <v>63029</v>
      </c>
    </row>
    <row r="1521" spans="1:6" x14ac:dyDescent="0.25">
      <c r="A1521">
        <v>2017</v>
      </c>
      <c r="B1521" t="s">
        <v>51</v>
      </c>
      <c r="C1521" t="s">
        <v>33</v>
      </c>
      <c r="D1521" s="1">
        <v>23022</v>
      </c>
      <c r="E1521" s="1">
        <v>217025</v>
      </c>
      <c r="F1521" s="2">
        <v>60831</v>
      </c>
    </row>
    <row r="1522" spans="1:6" x14ac:dyDescent="0.25">
      <c r="A1522">
        <v>2017</v>
      </c>
      <c r="B1522" t="s">
        <v>51</v>
      </c>
      <c r="C1522" t="s">
        <v>34</v>
      </c>
      <c r="D1522" s="1">
        <v>9823</v>
      </c>
      <c r="E1522" s="1">
        <v>77247</v>
      </c>
      <c r="F1522" s="2">
        <v>50585</v>
      </c>
    </row>
    <row r="1523" spans="1:6" x14ac:dyDescent="0.25">
      <c r="A1523">
        <v>2017</v>
      </c>
      <c r="B1523" t="s">
        <v>51</v>
      </c>
      <c r="C1523" t="s">
        <v>35</v>
      </c>
      <c r="D1523" s="1">
        <v>13468</v>
      </c>
      <c r="E1523" s="1">
        <v>96991</v>
      </c>
      <c r="F1523" s="2">
        <v>57987</v>
      </c>
    </row>
    <row r="1524" spans="1:6" x14ac:dyDescent="0.25">
      <c r="A1524">
        <v>2017</v>
      </c>
      <c r="B1524" t="s">
        <v>51</v>
      </c>
      <c r="C1524" t="s">
        <v>36</v>
      </c>
      <c r="D1524" s="1">
        <v>28397</v>
      </c>
      <c r="E1524" s="1">
        <v>248932</v>
      </c>
      <c r="F1524" s="2">
        <v>64769</v>
      </c>
    </row>
    <row r="1525" spans="1:6" x14ac:dyDescent="0.25">
      <c r="A1525">
        <v>2017</v>
      </c>
      <c r="B1525" t="s">
        <v>51</v>
      </c>
      <c r="C1525" t="s">
        <v>38</v>
      </c>
      <c r="D1525" s="1">
        <v>11635</v>
      </c>
      <c r="E1525" s="1">
        <v>100817</v>
      </c>
      <c r="F1525" s="2">
        <v>53542</v>
      </c>
    </row>
    <row r="1526" spans="1:6" x14ac:dyDescent="0.25">
      <c r="A1526">
        <v>2017</v>
      </c>
      <c r="B1526" t="s">
        <v>51</v>
      </c>
      <c r="C1526" t="s">
        <v>39</v>
      </c>
      <c r="D1526" s="1">
        <v>3883</v>
      </c>
      <c r="E1526" s="1">
        <v>22351</v>
      </c>
      <c r="F1526" s="2">
        <v>47385</v>
      </c>
    </row>
    <row r="1527" spans="1:6" x14ac:dyDescent="0.25">
      <c r="A1527">
        <v>2017</v>
      </c>
      <c r="B1527" t="s">
        <v>51</v>
      </c>
      <c r="C1527" t="s">
        <v>40</v>
      </c>
      <c r="D1527" s="1">
        <v>11745</v>
      </c>
      <c r="E1527" s="1">
        <v>119968</v>
      </c>
      <c r="F1527" s="2">
        <v>56642</v>
      </c>
    </row>
    <row r="1528" spans="1:6" x14ac:dyDescent="0.25">
      <c r="A1528">
        <v>2017</v>
      </c>
      <c r="B1528" t="s">
        <v>51</v>
      </c>
      <c r="C1528" t="s">
        <v>41</v>
      </c>
      <c r="D1528" s="1">
        <v>49310</v>
      </c>
      <c r="E1528" s="1">
        <v>711119</v>
      </c>
      <c r="F1528" s="2">
        <v>63219</v>
      </c>
    </row>
    <row r="1529" spans="1:6" x14ac:dyDescent="0.25">
      <c r="A1529">
        <v>2017</v>
      </c>
      <c r="B1529" t="s">
        <v>51</v>
      </c>
      <c r="C1529" t="s">
        <v>42</v>
      </c>
      <c r="D1529" s="1">
        <v>10886</v>
      </c>
      <c r="E1529" s="1">
        <v>97495</v>
      </c>
      <c r="F1529" s="2">
        <v>49132</v>
      </c>
    </row>
    <row r="1530" spans="1:6" x14ac:dyDescent="0.25">
      <c r="A1530">
        <v>2017</v>
      </c>
      <c r="B1530" t="s">
        <v>51</v>
      </c>
      <c r="C1530" t="s">
        <v>43</v>
      </c>
      <c r="D1530" s="1">
        <v>2865</v>
      </c>
      <c r="E1530" s="1">
        <v>15187</v>
      </c>
      <c r="F1530" s="2">
        <v>50125</v>
      </c>
    </row>
    <row r="1531" spans="1:6" x14ac:dyDescent="0.25">
      <c r="A1531">
        <v>2017</v>
      </c>
      <c r="B1531" t="s">
        <v>51</v>
      </c>
      <c r="C1531" t="s">
        <v>44</v>
      </c>
      <c r="D1531" s="1">
        <v>21256</v>
      </c>
      <c r="E1531" s="1">
        <v>192576</v>
      </c>
      <c r="F1531" s="2">
        <v>56166</v>
      </c>
    </row>
    <row r="1532" spans="1:6" x14ac:dyDescent="0.25">
      <c r="A1532">
        <v>2017</v>
      </c>
      <c r="B1532" t="s">
        <v>51</v>
      </c>
      <c r="C1532" t="s">
        <v>45</v>
      </c>
      <c r="D1532" s="1">
        <v>25279</v>
      </c>
      <c r="E1532" s="1">
        <v>187247</v>
      </c>
      <c r="F1532" s="2">
        <v>61249</v>
      </c>
    </row>
    <row r="1533" spans="1:6" x14ac:dyDescent="0.25">
      <c r="A1533">
        <v>2017</v>
      </c>
      <c r="B1533" t="s">
        <v>51</v>
      </c>
      <c r="C1533" t="s">
        <v>46</v>
      </c>
      <c r="D1533" s="1">
        <v>4402</v>
      </c>
      <c r="E1533" s="1">
        <v>31522</v>
      </c>
      <c r="F1533" s="2">
        <v>57987</v>
      </c>
    </row>
    <row r="1534" spans="1:6" x14ac:dyDescent="0.25">
      <c r="A1534">
        <v>2017</v>
      </c>
      <c r="B1534" t="s">
        <v>51</v>
      </c>
      <c r="C1534" t="s">
        <v>47</v>
      </c>
      <c r="D1534" s="1">
        <v>14158</v>
      </c>
      <c r="E1534" s="1">
        <v>117226</v>
      </c>
      <c r="F1534" s="2">
        <v>60136</v>
      </c>
    </row>
    <row r="1535" spans="1:6" x14ac:dyDescent="0.25">
      <c r="A1535">
        <v>2017</v>
      </c>
      <c r="B1535" t="s">
        <v>51</v>
      </c>
      <c r="C1535" t="s">
        <v>48</v>
      </c>
      <c r="D1535" s="1">
        <v>3427</v>
      </c>
      <c r="E1535" s="1">
        <v>19573</v>
      </c>
      <c r="F1535" s="2">
        <v>50877</v>
      </c>
    </row>
    <row r="1536" spans="1:6" x14ac:dyDescent="0.25">
      <c r="A1536">
        <v>2017</v>
      </c>
      <c r="B1536" t="s">
        <v>52</v>
      </c>
      <c r="C1536" t="s">
        <v>1</v>
      </c>
      <c r="D1536" s="1">
        <v>5447</v>
      </c>
      <c r="E1536" s="1">
        <v>263487</v>
      </c>
      <c r="F1536" s="2">
        <v>55197</v>
      </c>
    </row>
    <row r="1537" spans="1:6" x14ac:dyDescent="0.25">
      <c r="A1537">
        <v>2017</v>
      </c>
      <c r="B1537" t="s">
        <v>52</v>
      </c>
      <c r="C1537" t="s">
        <v>2</v>
      </c>
      <c r="D1537" s="1">
        <v>4657</v>
      </c>
      <c r="E1537" s="1">
        <v>162399</v>
      </c>
      <c r="F1537" s="2">
        <v>73528</v>
      </c>
    </row>
    <row r="1538" spans="1:6" x14ac:dyDescent="0.25">
      <c r="A1538">
        <v>2017</v>
      </c>
      <c r="B1538" t="s">
        <v>52</v>
      </c>
      <c r="C1538" t="s">
        <v>3</v>
      </c>
      <c r="D1538" s="1">
        <v>2928</v>
      </c>
      <c r="E1538" s="1">
        <v>157305</v>
      </c>
      <c r="F1538" s="2">
        <v>46766</v>
      </c>
    </row>
    <row r="1539" spans="1:6" x14ac:dyDescent="0.25">
      <c r="A1539">
        <v>2017</v>
      </c>
      <c r="B1539" t="s">
        <v>52</v>
      </c>
      <c r="C1539" t="s">
        <v>4</v>
      </c>
      <c r="D1539" s="1">
        <v>42215</v>
      </c>
      <c r="E1539" s="1">
        <v>1303550</v>
      </c>
      <c r="F1539" s="2">
        <v>92246</v>
      </c>
    </row>
    <row r="1540" spans="1:6" x14ac:dyDescent="0.25">
      <c r="A1540">
        <v>2017</v>
      </c>
      <c r="B1540" t="s">
        <v>52</v>
      </c>
      <c r="C1540" t="s">
        <v>5</v>
      </c>
      <c r="D1540" s="1">
        <v>5750</v>
      </c>
      <c r="E1540" s="1">
        <v>144067</v>
      </c>
      <c r="F1540" s="2">
        <v>69446</v>
      </c>
    </row>
    <row r="1541" spans="1:6" x14ac:dyDescent="0.25">
      <c r="A1541">
        <v>2017</v>
      </c>
      <c r="B1541" t="s">
        <v>52</v>
      </c>
      <c r="C1541" t="s">
        <v>6</v>
      </c>
      <c r="D1541" s="1">
        <v>4460</v>
      </c>
      <c r="E1541" s="1">
        <v>158891</v>
      </c>
      <c r="F1541" s="2">
        <v>81864</v>
      </c>
    </row>
    <row r="1542" spans="1:6" x14ac:dyDescent="0.25">
      <c r="A1542">
        <v>2017</v>
      </c>
      <c r="B1542" t="s">
        <v>52</v>
      </c>
      <c r="C1542" t="s">
        <v>7</v>
      </c>
      <c r="D1542">
        <v>688</v>
      </c>
      <c r="E1542" s="1">
        <v>25928</v>
      </c>
      <c r="F1542" s="2">
        <v>62417</v>
      </c>
    </row>
    <row r="1543" spans="1:6" x14ac:dyDescent="0.25">
      <c r="A1543">
        <v>2017</v>
      </c>
      <c r="B1543" t="s">
        <v>52</v>
      </c>
      <c r="C1543" t="s">
        <v>8</v>
      </c>
      <c r="D1543" s="1">
        <v>20513</v>
      </c>
      <c r="E1543" s="1">
        <v>363137</v>
      </c>
      <c r="F1543" s="2">
        <v>59389</v>
      </c>
    </row>
    <row r="1544" spans="1:6" x14ac:dyDescent="0.25">
      <c r="A1544">
        <v>2017</v>
      </c>
      <c r="B1544" t="s">
        <v>52</v>
      </c>
      <c r="C1544" t="s">
        <v>9</v>
      </c>
      <c r="D1544" s="1">
        <v>9745</v>
      </c>
      <c r="E1544" s="1">
        <v>395916</v>
      </c>
      <c r="F1544" s="2">
        <v>57889</v>
      </c>
    </row>
    <row r="1545" spans="1:6" x14ac:dyDescent="0.25">
      <c r="A1545">
        <v>2017</v>
      </c>
      <c r="B1545" t="s">
        <v>52</v>
      </c>
      <c r="C1545" t="s">
        <v>10</v>
      </c>
      <c r="D1545" s="1">
        <v>2750</v>
      </c>
      <c r="E1545" s="1">
        <v>66056</v>
      </c>
      <c r="F1545" s="2">
        <v>61543</v>
      </c>
    </row>
    <row r="1546" spans="1:6" x14ac:dyDescent="0.25">
      <c r="A1546">
        <v>2017</v>
      </c>
      <c r="B1546" t="s">
        <v>52</v>
      </c>
      <c r="C1546" t="s">
        <v>11</v>
      </c>
      <c r="D1546" s="1">
        <v>17979</v>
      </c>
      <c r="E1546" s="1">
        <v>574692</v>
      </c>
      <c r="F1546" s="2">
        <v>70174</v>
      </c>
    </row>
    <row r="1547" spans="1:6" x14ac:dyDescent="0.25">
      <c r="A1547">
        <v>2017</v>
      </c>
      <c r="B1547" t="s">
        <v>52</v>
      </c>
      <c r="C1547" t="s">
        <v>12</v>
      </c>
      <c r="D1547" s="1">
        <v>8554</v>
      </c>
      <c r="E1547" s="1">
        <v>531312</v>
      </c>
      <c r="F1547" s="2">
        <v>61118</v>
      </c>
    </row>
    <row r="1548" spans="1:6" x14ac:dyDescent="0.25">
      <c r="A1548">
        <v>2017</v>
      </c>
      <c r="B1548" t="s">
        <v>52</v>
      </c>
      <c r="C1548" t="s">
        <v>13</v>
      </c>
      <c r="D1548" s="1">
        <v>4125</v>
      </c>
      <c r="E1548" s="1">
        <v>215910</v>
      </c>
      <c r="F1548" s="2">
        <v>58617</v>
      </c>
    </row>
    <row r="1549" spans="1:6" x14ac:dyDescent="0.25">
      <c r="A1549">
        <v>2017</v>
      </c>
      <c r="B1549" t="s">
        <v>52</v>
      </c>
      <c r="C1549" t="s">
        <v>14</v>
      </c>
      <c r="D1549" s="1">
        <v>3164</v>
      </c>
      <c r="E1549" s="1">
        <v>161517</v>
      </c>
      <c r="F1549" s="2">
        <v>57532</v>
      </c>
    </row>
    <row r="1550" spans="1:6" x14ac:dyDescent="0.25">
      <c r="A1550">
        <v>2017</v>
      </c>
      <c r="B1550" t="s">
        <v>52</v>
      </c>
      <c r="C1550" t="s">
        <v>15</v>
      </c>
      <c r="D1550" s="1">
        <v>4368</v>
      </c>
      <c r="E1550" s="1">
        <v>250180</v>
      </c>
      <c r="F1550" s="2">
        <v>58143</v>
      </c>
    </row>
    <row r="1551" spans="1:6" x14ac:dyDescent="0.25">
      <c r="A1551">
        <v>2017</v>
      </c>
      <c r="B1551" t="s">
        <v>52</v>
      </c>
      <c r="C1551" t="s">
        <v>16</v>
      </c>
      <c r="D1551" s="1">
        <v>4464</v>
      </c>
      <c r="E1551" s="1">
        <v>134680</v>
      </c>
      <c r="F1551" s="2">
        <v>72604</v>
      </c>
    </row>
    <row r="1552" spans="1:6" x14ac:dyDescent="0.25">
      <c r="A1552">
        <v>2017</v>
      </c>
      <c r="B1552" t="s">
        <v>52</v>
      </c>
      <c r="C1552" t="s">
        <v>17</v>
      </c>
      <c r="D1552" s="1">
        <v>1877</v>
      </c>
      <c r="E1552" s="1">
        <v>50911</v>
      </c>
      <c r="F1552" s="2">
        <v>55458</v>
      </c>
    </row>
    <row r="1553" spans="1:6" x14ac:dyDescent="0.25">
      <c r="A1553">
        <v>2017</v>
      </c>
      <c r="B1553" t="s">
        <v>52</v>
      </c>
      <c r="C1553" t="s">
        <v>18</v>
      </c>
      <c r="D1553" s="1">
        <v>3901</v>
      </c>
      <c r="E1553" s="1">
        <v>106864</v>
      </c>
      <c r="F1553" s="2">
        <v>77289</v>
      </c>
    </row>
    <row r="1554" spans="1:6" x14ac:dyDescent="0.25">
      <c r="A1554">
        <v>2017</v>
      </c>
      <c r="B1554" t="s">
        <v>52</v>
      </c>
      <c r="C1554" t="s">
        <v>19</v>
      </c>
      <c r="D1554" s="1">
        <v>6850</v>
      </c>
      <c r="E1554" s="1">
        <v>244647</v>
      </c>
      <c r="F1554" s="2">
        <v>88132</v>
      </c>
    </row>
    <row r="1555" spans="1:6" x14ac:dyDescent="0.25">
      <c r="A1555">
        <v>2017</v>
      </c>
      <c r="B1555" t="s">
        <v>52</v>
      </c>
      <c r="C1555" t="s">
        <v>20</v>
      </c>
      <c r="D1555" s="1">
        <v>15721</v>
      </c>
      <c r="E1555" s="1">
        <v>615106</v>
      </c>
      <c r="F1555" s="2">
        <v>66395</v>
      </c>
    </row>
    <row r="1556" spans="1:6" x14ac:dyDescent="0.25">
      <c r="A1556">
        <v>2017</v>
      </c>
      <c r="B1556" t="s">
        <v>52</v>
      </c>
      <c r="C1556" t="s">
        <v>21</v>
      </c>
      <c r="D1556" s="1">
        <v>8369</v>
      </c>
      <c r="E1556" s="1">
        <v>319035</v>
      </c>
      <c r="F1556" s="2">
        <v>65734</v>
      </c>
    </row>
    <row r="1557" spans="1:6" x14ac:dyDescent="0.25">
      <c r="A1557">
        <v>2017</v>
      </c>
      <c r="B1557" t="s">
        <v>52</v>
      </c>
      <c r="C1557" t="s">
        <v>22</v>
      </c>
      <c r="D1557" s="1">
        <v>2441</v>
      </c>
      <c r="E1557" s="1">
        <v>144047</v>
      </c>
      <c r="F1557" s="2">
        <v>48199</v>
      </c>
    </row>
    <row r="1558" spans="1:6" x14ac:dyDescent="0.25">
      <c r="A1558">
        <v>2017</v>
      </c>
      <c r="B1558" t="s">
        <v>52</v>
      </c>
      <c r="C1558" t="s">
        <v>23</v>
      </c>
      <c r="D1558" s="1">
        <v>6636</v>
      </c>
      <c r="E1558" s="1">
        <v>265863</v>
      </c>
      <c r="F1558" s="2">
        <v>57139</v>
      </c>
    </row>
    <row r="1559" spans="1:6" x14ac:dyDescent="0.25">
      <c r="A1559">
        <v>2017</v>
      </c>
      <c r="B1559" t="s">
        <v>52</v>
      </c>
      <c r="C1559" t="s">
        <v>24</v>
      </c>
      <c r="D1559" s="1">
        <v>1572</v>
      </c>
      <c r="E1559" s="1">
        <v>19893</v>
      </c>
      <c r="F1559" s="2">
        <v>48758</v>
      </c>
    </row>
    <row r="1560" spans="1:6" x14ac:dyDescent="0.25">
      <c r="A1560">
        <v>2017</v>
      </c>
      <c r="B1560" t="s">
        <v>52</v>
      </c>
      <c r="C1560" t="s">
        <v>25</v>
      </c>
      <c r="D1560" s="1">
        <v>1977</v>
      </c>
      <c r="E1560" s="1">
        <v>98082</v>
      </c>
      <c r="F1560" s="2">
        <v>49568</v>
      </c>
    </row>
    <row r="1561" spans="1:6" x14ac:dyDescent="0.25">
      <c r="A1561">
        <v>2017</v>
      </c>
      <c r="B1561" t="s">
        <v>52</v>
      </c>
      <c r="C1561" t="s">
        <v>26</v>
      </c>
      <c r="D1561" s="1">
        <v>2043</v>
      </c>
      <c r="E1561" s="1">
        <v>47800</v>
      </c>
      <c r="F1561" s="2">
        <v>56486</v>
      </c>
    </row>
    <row r="1562" spans="1:6" x14ac:dyDescent="0.25">
      <c r="A1562">
        <v>2017</v>
      </c>
      <c r="B1562" t="s">
        <v>52</v>
      </c>
      <c r="C1562" t="s">
        <v>27</v>
      </c>
      <c r="D1562" s="1">
        <v>2011</v>
      </c>
      <c r="E1562" s="1">
        <v>68971</v>
      </c>
      <c r="F1562" s="2">
        <v>70482</v>
      </c>
    </row>
    <row r="1563" spans="1:6" x14ac:dyDescent="0.25">
      <c r="A1563">
        <v>2017</v>
      </c>
      <c r="B1563" t="s">
        <v>52</v>
      </c>
      <c r="C1563" t="s">
        <v>28</v>
      </c>
      <c r="D1563" s="1">
        <v>8962</v>
      </c>
      <c r="E1563" s="1">
        <v>242476</v>
      </c>
      <c r="F1563" s="2">
        <v>78813</v>
      </c>
    </row>
    <row r="1564" spans="1:6" x14ac:dyDescent="0.25">
      <c r="A1564">
        <v>2017</v>
      </c>
      <c r="B1564" t="s">
        <v>52</v>
      </c>
      <c r="C1564" t="s">
        <v>29</v>
      </c>
      <c r="D1564" s="1">
        <v>1724</v>
      </c>
      <c r="E1564" s="1">
        <v>26398</v>
      </c>
      <c r="F1564" s="2">
        <v>53328</v>
      </c>
    </row>
    <row r="1565" spans="1:6" x14ac:dyDescent="0.25">
      <c r="A1565">
        <v>2017</v>
      </c>
      <c r="B1565" t="s">
        <v>52</v>
      </c>
      <c r="C1565" t="s">
        <v>30</v>
      </c>
      <c r="D1565" s="1">
        <v>17319</v>
      </c>
      <c r="E1565" s="1">
        <v>444182</v>
      </c>
      <c r="F1565" s="2">
        <v>65899</v>
      </c>
    </row>
    <row r="1566" spans="1:6" x14ac:dyDescent="0.25">
      <c r="A1566">
        <v>2017</v>
      </c>
      <c r="B1566" t="s">
        <v>52</v>
      </c>
      <c r="C1566" t="s">
        <v>31</v>
      </c>
      <c r="D1566" s="1">
        <v>10287</v>
      </c>
      <c r="E1566" s="1">
        <v>467306</v>
      </c>
      <c r="F1566" s="2">
        <v>58368</v>
      </c>
    </row>
    <row r="1567" spans="1:6" x14ac:dyDescent="0.25">
      <c r="A1567">
        <v>2017</v>
      </c>
      <c r="B1567" t="s">
        <v>52</v>
      </c>
      <c r="C1567" t="s">
        <v>32</v>
      </c>
      <c r="D1567">
        <v>810</v>
      </c>
      <c r="E1567" s="1">
        <v>24680</v>
      </c>
      <c r="F1567" s="2">
        <v>52594</v>
      </c>
    </row>
    <row r="1568" spans="1:6" x14ac:dyDescent="0.25">
      <c r="A1568">
        <v>2017</v>
      </c>
      <c r="B1568" t="s">
        <v>52</v>
      </c>
      <c r="C1568" t="s">
        <v>33</v>
      </c>
      <c r="D1568" s="1">
        <v>15430</v>
      </c>
      <c r="E1568" s="1">
        <v>685942</v>
      </c>
      <c r="F1568" s="2">
        <v>60002</v>
      </c>
    </row>
    <row r="1569" spans="1:6" x14ac:dyDescent="0.25">
      <c r="A1569">
        <v>2017</v>
      </c>
      <c r="B1569" t="s">
        <v>52</v>
      </c>
      <c r="C1569" t="s">
        <v>34</v>
      </c>
      <c r="D1569" s="1">
        <v>4230</v>
      </c>
      <c r="E1569" s="1">
        <v>128122</v>
      </c>
      <c r="F1569" s="2">
        <v>55496</v>
      </c>
    </row>
    <row r="1570" spans="1:6" x14ac:dyDescent="0.25">
      <c r="A1570">
        <v>2017</v>
      </c>
      <c r="B1570" t="s">
        <v>52</v>
      </c>
      <c r="C1570" t="s">
        <v>35</v>
      </c>
      <c r="D1570" s="1">
        <v>6175</v>
      </c>
      <c r="E1570" s="1">
        <v>189318</v>
      </c>
      <c r="F1570" s="2">
        <v>68161</v>
      </c>
    </row>
    <row r="1571" spans="1:6" x14ac:dyDescent="0.25">
      <c r="A1571">
        <v>2017</v>
      </c>
      <c r="B1571" t="s">
        <v>52</v>
      </c>
      <c r="C1571" t="s">
        <v>36</v>
      </c>
      <c r="D1571" s="1">
        <v>14414</v>
      </c>
      <c r="E1571" s="1">
        <v>561774</v>
      </c>
      <c r="F1571" s="2">
        <v>61111</v>
      </c>
    </row>
    <row r="1572" spans="1:6" x14ac:dyDescent="0.25">
      <c r="A1572">
        <v>2017</v>
      </c>
      <c r="B1572" t="s">
        <v>52</v>
      </c>
      <c r="C1572" t="s">
        <v>37</v>
      </c>
      <c r="D1572" s="1">
        <v>1567</v>
      </c>
      <c r="E1572" s="1">
        <v>40341</v>
      </c>
      <c r="F1572" s="2">
        <v>57616</v>
      </c>
    </row>
    <row r="1573" spans="1:6" x14ac:dyDescent="0.25">
      <c r="A1573">
        <v>2017</v>
      </c>
      <c r="B1573" t="s">
        <v>52</v>
      </c>
      <c r="C1573" t="s">
        <v>38</v>
      </c>
      <c r="D1573" s="1">
        <v>5906</v>
      </c>
      <c r="E1573" s="1">
        <v>240456</v>
      </c>
      <c r="F1573" s="2">
        <v>58927</v>
      </c>
    </row>
    <row r="1574" spans="1:6" x14ac:dyDescent="0.25">
      <c r="A1574">
        <v>2017</v>
      </c>
      <c r="B1574" t="s">
        <v>52</v>
      </c>
      <c r="C1574" t="s">
        <v>39</v>
      </c>
      <c r="D1574" s="1">
        <v>1091</v>
      </c>
      <c r="E1574" s="1">
        <v>43081</v>
      </c>
      <c r="F1574" s="2">
        <v>47877</v>
      </c>
    </row>
    <row r="1575" spans="1:6" x14ac:dyDescent="0.25">
      <c r="A1575">
        <v>2017</v>
      </c>
      <c r="B1575" t="s">
        <v>52</v>
      </c>
      <c r="C1575" t="s">
        <v>40</v>
      </c>
      <c r="D1575" s="1">
        <v>6835</v>
      </c>
      <c r="E1575" s="1">
        <v>348417</v>
      </c>
      <c r="F1575" s="2">
        <v>59526</v>
      </c>
    </row>
    <row r="1576" spans="1:6" x14ac:dyDescent="0.25">
      <c r="A1576">
        <v>2017</v>
      </c>
      <c r="B1576" t="s">
        <v>52</v>
      </c>
      <c r="C1576" t="s">
        <v>41</v>
      </c>
      <c r="D1576" s="1">
        <v>24275</v>
      </c>
      <c r="E1576" s="1">
        <v>851513</v>
      </c>
      <c r="F1576" s="2">
        <v>75813</v>
      </c>
    </row>
    <row r="1577" spans="1:6" x14ac:dyDescent="0.25">
      <c r="A1577">
        <v>2017</v>
      </c>
      <c r="B1577" t="s">
        <v>52</v>
      </c>
      <c r="C1577" t="s">
        <v>42</v>
      </c>
      <c r="D1577" s="1">
        <v>4248</v>
      </c>
      <c r="E1577" s="1">
        <v>128365</v>
      </c>
      <c r="F1577" s="2">
        <v>56723</v>
      </c>
    </row>
    <row r="1578" spans="1:6" x14ac:dyDescent="0.25">
      <c r="A1578">
        <v>2017</v>
      </c>
      <c r="B1578" t="s">
        <v>52</v>
      </c>
      <c r="C1578" t="s">
        <v>43</v>
      </c>
      <c r="D1578" s="1">
        <v>1105</v>
      </c>
      <c r="E1578" s="1">
        <v>29550</v>
      </c>
      <c r="F1578" s="2">
        <v>58004</v>
      </c>
    </row>
    <row r="1579" spans="1:6" x14ac:dyDescent="0.25">
      <c r="A1579">
        <v>2017</v>
      </c>
      <c r="B1579" t="s">
        <v>52</v>
      </c>
      <c r="C1579" t="s">
        <v>44</v>
      </c>
      <c r="D1579" s="1">
        <v>6475</v>
      </c>
      <c r="E1579" s="1">
        <v>232927</v>
      </c>
      <c r="F1579" s="2">
        <v>57894</v>
      </c>
    </row>
    <row r="1580" spans="1:6" x14ac:dyDescent="0.25">
      <c r="A1580">
        <v>2017</v>
      </c>
      <c r="B1580" t="s">
        <v>52</v>
      </c>
      <c r="C1580" t="s">
        <v>45</v>
      </c>
      <c r="D1580" s="1">
        <v>7671</v>
      </c>
      <c r="E1580" s="1">
        <v>280368</v>
      </c>
      <c r="F1580" s="2">
        <v>76290</v>
      </c>
    </row>
    <row r="1581" spans="1:6" x14ac:dyDescent="0.25">
      <c r="A1581">
        <v>2017</v>
      </c>
      <c r="B1581" t="s">
        <v>52</v>
      </c>
      <c r="C1581" t="s">
        <v>46</v>
      </c>
      <c r="D1581" s="1">
        <v>1272</v>
      </c>
      <c r="E1581" s="1">
        <v>46575</v>
      </c>
      <c r="F1581" s="2">
        <v>58624</v>
      </c>
    </row>
    <row r="1582" spans="1:6" x14ac:dyDescent="0.25">
      <c r="A1582">
        <v>2017</v>
      </c>
      <c r="B1582" t="s">
        <v>52</v>
      </c>
      <c r="C1582" t="s">
        <v>47</v>
      </c>
      <c r="D1582" s="1">
        <v>9356</v>
      </c>
      <c r="E1582" s="1">
        <v>466595</v>
      </c>
      <c r="F1582" s="2">
        <v>57001</v>
      </c>
    </row>
    <row r="1583" spans="1:6" x14ac:dyDescent="0.25">
      <c r="A1583">
        <v>2017</v>
      </c>
      <c r="B1583" t="s">
        <v>52</v>
      </c>
      <c r="C1583" t="s">
        <v>48</v>
      </c>
      <c r="D1583">
        <v>598</v>
      </c>
      <c r="E1583" s="1">
        <v>9378</v>
      </c>
      <c r="F1583" s="2">
        <v>65834</v>
      </c>
    </row>
    <row r="1584" spans="1:6" x14ac:dyDescent="0.25">
      <c r="A1584">
        <v>2017</v>
      </c>
      <c r="B1584" t="s">
        <v>54</v>
      </c>
      <c r="C1584" t="s">
        <v>1</v>
      </c>
      <c r="D1584" s="1">
        <v>32410</v>
      </c>
      <c r="E1584" s="1">
        <v>375653</v>
      </c>
      <c r="F1584" s="2">
        <v>40518</v>
      </c>
    </row>
    <row r="1585" spans="1:6" x14ac:dyDescent="0.25">
      <c r="A1585">
        <v>2017</v>
      </c>
      <c r="B1585" t="s">
        <v>54</v>
      </c>
      <c r="C1585" t="s">
        <v>2</v>
      </c>
      <c r="D1585" s="1">
        <v>29489</v>
      </c>
      <c r="E1585" s="1">
        <v>518475</v>
      </c>
      <c r="F1585" s="2">
        <v>45126</v>
      </c>
    </row>
    <row r="1586" spans="1:6" x14ac:dyDescent="0.25">
      <c r="A1586">
        <v>2017</v>
      </c>
      <c r="B1586" t="s">
        <v>54</v>
      </c>
      <c r="C1586" t="s">
        <v>3</v>
      </c>
      <c r="D1586" s="1">
        <v>21486</v>
      </c>
      <c r="E1586" s="1">
        <v>247661</v>
      </c>
      <c r="F1586" s="2">
        <v>40275</v>
      </c>
    </row>
    <row r="1587" spans="1:6" x14ac:dyDescent="0.25">
      <c r="A1587">
        <v>2017</v>
      </c>
      <c r="B1587" t="s">
        <v>54</v>
      </c>
      <c r="C1587" t="s">
        <v>4</v>
      </c>
      <c r="D1587" s="1">
        <v>185826</v>
      </c>
      <c r="E1587" s="1">
        <v>3010983</v>
      </c>
      <c r="F1587" s="2">
        <v>51095</v>
      </c>
    </row>
    <row r="1588" spans="1:6" x14ac:dyDescent="0.25">
      <c r="A1588">
        <v>2017</v>
      </c>
      <c r="B1588" t="s">
        <v>54</v>
      </c>
      <c r="C1588" t="s">
        <v>5</v>
      </c>
      <c r="D1588" s="1">
        <v>35715</v>
      </c>
      <c r="E1588" s="1">
        <v>458174</v>
      </c>
      <c r="F1588" s="2">
        <v>48601</v>
      </c>
    </row>
    <row r="1589" spans="1:6" x14ac:dyDescent="0.25">
      <c r="A1589">
        <v>2017</v>
      </c>
      <c r="B1589" t="s">
        <v>54</v>
      </c>
      <c r="C1589" t="s">
        <v>6</v>
      </c>
      <c r="D1589" s="1">
        <v>25027</v>
      </c>
      <c r="E1589" s="1">
        <v>297198</v>
      </c>
      <c r="F1589" s="2">
        <v>50064</v>
      </c>
    </row>
    <row r="1590" spans="1:6" x14ac:dyDescent="0.25">
      <c r="A1590">
        <v>2017</v>
      </c>
      <c r="B1590" t="s">
        <v>54</v>
      </c>
      <c r="C1590" t="s">
        <v>7</v>
      </c>
      <c r="D1590" s="1">
        <v>6681</v>
      </c>
      <c r="E1590" s="1">
        <v>79724</v>
      </c>
      <c r="F1590" s="2">
        <v>39700</v>
      </c>
    </row>
    <row r="1591" spans="1:6" x14ac:dyDescent="0.25">
      <c r="A1591">
        <v>2017</v>
      </c>
      <c r="B1591" t="s">
        <v>54</v>
      </c>
      <c r="C1591" t="s">
        <v>8</v>
      </c>
      <c r="D1591" s="1">
        <v>139501</v>
      </c>
      <c r="E1591" s="1">
        <v>1739867</v>
      </c>
      <c r="F1591" s="2">
        <v>43229</v>
      </c>
    </row>
    <row r="1592" spans="1:6" x14ac:dyDescent="0.25">
      <c r="A1592">
        <v>2017</v>
      </c>
      <c r="B1592" t="s">
        <v>54</v>
      </c>
      <c r="C1592" t="s">
        <v>9</v>
      </c>
      <c r="D1592" s="1">
        <v>60382</v>
      </c>
      <c r="E1592" s="1">
        <v>930943</v>
      </c>
      <c r="F1592" s="2">
        <v>48763</v>
      </c>
    </row>
    <row r="1593" spans="1:6" x14ac:dyDescent="0.25">
      <c r="A1593">
        <v>2017</v>
      </c>
      <c r="B1593" t="s">
        <v>54</v>
      </c>
      <c r="C1593" t="s">
        <v>10</v>
      </c>
      <c r="D1593" s="1">
        <v>11706</v>
      </c>
      <c r="E1593" s="1">
        <v>136606</v>
      </c>
      <c r="F1593" s="2">
        <v>38856</v>
      </c>
    </row>
    <row r="1594" spans="1:6" x14ac:dyDescent="0.25">
      <c r="A1594">
        <v>2017</v>
      </c>
      <c r="B1594" t="s">
        <v>54</v>
      </c>
      <c r="C1594" t="s">
        <v>11</v>
      </c>
      <c r="D1594" s="1">
        <v>77273</v>
      </c>
      <c r="E1594" s="1">
        <v>1192805</v>
      </c>
      <c r="F1594" s="2">
        <v>50025</v>
      </c>
    </row>
    <row r="1595" spans="1:6" x14ac:dyDescent="0.25">
      <c r="A1595">
        <v>2017</v>
      </c>
      <c r="B1595" t="s">
        <v>54</v>
      </c>
      <c r="C1595" t="s">
        <v>12</v>
      </c>
      <c r="D1595" s="1">
        <v>40630</v>
      </c>
      <c r="E1595" s="1">
        <v>588381</v>
      </c>
      <c r="F1595" s="2">
        <v>40479</v>
      </c>
    </row>
    <row r="1596" spans="1:6" x14ac:dyDescent="0.25">
      <c r="A1596">
        <v>2017</v>
      </c>
      <c r="B1596" t="s">
        <v>54</v>
      </c>
      <c r="C1596" t="s">
        <v>13</v>
      </c>
      <c r="D1596" s="1">
        <v>23446</v>
      </c>
      <c r="E1596" s="1">
        <v>311763</v>
      </c>
      <c r="F1596" s="2">
        <v>39025</v>
      </c>
    </row>
    <row r="1597" spans="1:6" x14ac:dyDescent="0.25">
      <c r="A1597">
        <v>2017</v>
      </c>
      <c r="B1597" t="s">
        <v>54</v>
      </c>
      <c r="C1597" t="s">
        <v>14</v>
      </c>
      <c r="D1597" s="1">
        <v>20676</v>
      </c>
      <c r="E1597" s="1">
        <v>263529</v>
      </c>
      <c r="F1597" s="2">
        <v>40705</v>
      </c>
    </row>
    <row r="1598" spans="1:6" x14ac:dyDescent="0.25">
      <c r="A1598">
        <v>2017</v>
      </c>
      <c r="B1598" t="s">
        <v>54</v>
      </c>
      <c r="C1598" t="s">
        <v>15</v>
      </c>
      <c r="D1598" s="1">
        <v>27941</v>
      </c>
      <c r="E1598" s="1">
        <v>398217</v>
      </c>
      <c r="F1598" s="2">
        <v>41261</v>
      </c>
    </row>
    <row r="1599" spans="1:6" x14ac:dyDescent="0.25">
      <c r="A1599">
        <v>2017</v>
      </c>
      <c r="B1599" t="s">
        <v>54</v>
      </c>
      <c r="C1599" t="s">
        <v>16</v>
      </c>
      <c r="D1599" s="1">
        <v>30444</v>
      </c>
      <c r="E1599" s="1">
        <v>378830</v>
      </c>
      <c r="F1599" s="2">
        <v>40938</v>
      </c>
    </row>
    <row r="1600" spans="1:6" x14ac:dyDescent="0.25">
      <c r="A1600">
        <v>2017</v>
      </c>
      <c r="B1600" t="s">
        <v>54</v>
      </c>
      <c r="C1600" t="s">
        <v>17</v>
      </c>
      <c r="D1600" s="1">
        <v>11060</v>
      </c>
      <c r="E1600" s="1">
        <v>119329</v>
      </c>
      <c r="F1600" s="2">
        <v>36287</v>
      </c>
    </row>
    <row r="1601" spans="1:6" x14ac:dyDescent="0.25">
      <c r="A1601">
        <v>2017</v>
      </c>
      <c r="B1601" t="s">
        <v>54</v>
      </c>
      <c r="C1601" t="s">
        <v>18</v>
      </c>
      <c r="D1601" s="1">
        <v>33064</v>
      </c>
      <c r="E1601" s="1">
        <v>462131</v>
      </c>
      <c r="F1601" s="2">
        <v>45367</v>
      </c>
    </row>
    <row r="1602" spans="1:6" x14ac:dyDescent="0.25">
      <c r="A1602">
        <v>2017</v>
      </c>
      <c r="B1602" t="s">
        <v>54</v>
      </c>
      <c r="C1602" t="s">
        <v>19</v>
      </c>
      <c r="D1602" s="1">
        <v>42906</v>
      </c>
      <c r="E1602" s="1">
        <v>577319</v>
      </c>
      <c r="F1602" s="2">
        <v>51500</v>
      </c>
    </row>
    <row r="1603" spans="1:6" x14ac:dyDescent="0.25">
      <c r="A1603">
        <v>2017</v>
      </c>
      <c r="B1603" t="s">
        <v>54</v>
      </c>
      <c r="C1603" t="s">
        <v>20</v>
      </c>
      <c r="D1603" s="1">
        <v>52149</v>
      </c>
      <c r="E1603" s="1">
        <v>784393</v>
      </c>
      <c r="F1603" s="2">
        <v>45628</v>
      </c>
    </row>
    <row r="1604" spans="1:6" x14ac:dyDescent="0.25">
      <c r="A1604">
        <v>2017</v>
      </c>
      <c r="B1604" t="s">
        <v>54</v>
      </c>
      <c r="C1604" t="s">
        <v>21</v>
      </c>
      <c r="D1604" s="1">
        <v>36334</v>
      </c>
      <c r="E1604" s="1">
        <v>531926</v>
      </c>
      <c r="F1604" s="2">
        <v>48273</v>
      </c>
    </row>
    <row r="1605" spans="1:6" x14ac:dyDescent="0.25">
      <c r="A1605">
        <v>2017</v>
      </c>
      <c r="B1605" t="s">
        <v>54</v>
      </c>
      <c r="C1605" t="s">
        <v>22</v>
      </c>
      <c r="D1605" s="1">
        <v>19589</v>
      </c>
      <c r="E1605" s="1">
        <v>229775</v>
      </c>
      <c r="F1605" s="2">
        <v>35324</v>
      </c>
    </row>
    <row r="1606" spans="1:6" x14ac:dyDescent="0.25">
      <c r="A1606">
        <v>2017</v>
      </c>
      <c r="B1606" t="s">
        <v>54</v>
      </c>
      <c r="C1606" t="s">
        <v>23</v>
      </c>
      <c r="D1606" s="1">
        <v>40324</v>
      </c>
      <c r="E1606" s="1">
        <v>538185</v>
      </c>
      <c r="F1606" s="2">
        <v>41095</v>
      </c>
    </row>
    <row r="1607" spans="1:6" x14ac:dyDescent="0.25">
      <c r="A1607">
        <v>2017</v>
      </c>
      <c r="B1607" t="s">
        <v>54</v>
      </c>
      <c r="C1607" t="s">
        <v>24</v>
      </c>
      <c r="D1607" s="1">
        <v>9270</v>
      </c>
      <c r="E1607" s="1">
        <v>91194</v>
      </c>
      <c r="F1607" s="2">
        <v>38067</v>
      </c>
    </row>
    <row r="1608" spans="1:6" x14ac:dyDescent="0.25">
      <c r="A1608">
        <v>2017</v>
      </c>
      <c r="B1608" t="s">
        <v>54</v>
      </c>
      <c r="C1608" t="s">
        <v>25</v>
      </c>
      <c r="D1608" s="1">
        <v>15024</v>
      </c>
      <c r="E1608" s="1">
        <v>190930</v>
      </c>
      <c r="F1608" s="2">
        <v>38493</v>
      </c>
    </row>
    <row r="1609" spans="1:6" x14ac:dyDescent="0.25">
      <c r="A1609">
        <v>2017</v>
      </c>
      <c r="B1609" t="s">
        <v>54</v>
      </c>
      <c r="C1609" t="s">
        <v>26</v>
      </c>
      <c r="D1609" s="1">
        <v>15910</v>
      </c>
      <c r="E1609" s="1">
        <v>247973</v>
      </c>
      <c r="F1609" s="2">
        <v>42847</v>
      </c>
    </row>
    <row r="1610" spans="1:6" x14ac:dyDescent="0.25">
      <c r="A1610">
        <v>2017</v>
      </c>
      <c r="B1610" t="s">
        <v>54</v>
      </c>
      <c r="C1610" t="s">
        <v>27</v>
      </c>
      <c r="D1610" s="1">
        <v>12612</v>
      </c>
      <c r="E1610" s="1">
        <v>139876</v>
      </c>
      <c r="F1610" s="2">
        <v>46101</v>
      </c>
    </row>
    <row r="1611" spans="1:6" x14ac:dyDescent="0.25">
      <c r="A1611">
        <v>2017</v>
      </c>
      <c r="B1611" t="s">
        <v>54</v>
      </c>
      <c r="C1611" t="s">
        <v>28</v>
      </c>
      <c r="D1611" s="1">
        <v>53977</v>
      </c>
      <c r="E1611" s="1">
        <v>872180</v>
      </c>
      <c r="F1611" s="2">
        <v>52631</v>
      </c>
    </row>
    <row r="1612" spans="1:6" x14ac:dyDescent="0.25">
      <c r="A1612">
        <v>2017</v>
      </c>
      <c r="B1612" t="s">
        <v>54</v>
      </c>
      <c r="C1612" t="s">
        <v>29</v>
      </c>
      <c r="D1612" s="1">
        <v>10538</v>
      </c>
      <c r="E1612" s="1">
        <v>134696</v>
      </c>
      <c r="F1612" s="2">
        <v>36519</v>
      </c>
    </row>
    <row r="1613" spans="1:6" x14ac:dyDescent="0.25">
      <c r="A1613">
        <v>2017</v>
      </c>
      <c r="B1613" t="s">
        <v>54</v>
      </c>
      <c r="C1613" t="s">
        <v>30</v>
      </c>
      <c r="D1613" s="1">
        <v>126549</v>
      </c>
      <c r="E1613" s="1">
        <v>1562385</v>
      </c>
      <c r="F1613" s="2">
        <v>50389</v>
      </c>
    </row>
    <row r="1614" spans="1:6" x14ac:dyDescent="0.25">
      <c r="A1614">
        <v>2017</v>
      </c>
      <c r="B1614" t="s">
        <v>54</v>
      </c>
      <c r="C1614" t="s">
        <v>31</v>
      </c>
      <c r="D1614" s="1">
        <v>61042</v>
      </c>
      <c r="E1614" s="1">
        <v>824989</v>
      </c>
      <c r="F1614" s="2">
        <v>41845</v>
      </c>
    </row>
    <row r="1615" spans="1:6" x14ac:dyDescent="0.25">
      <c r="A1615">
        <v>2017</v>
      </c>
      <c r="B1615" t="s">
        <v>54</v>
      </c>
      <c r="C1615" t="s">
        <v>32</v>
      </c>
      <c r="D1615" s="1">
        <v>7819</v>
      </c>
      <c r="E1615" s="1">
        <v>92052</v>
      </c>
      <c r="F1615" s="2">
        <v>47910</v>
      </c>
    </row>
    <row r="1616" spans="1:6" x14ac:dyDescent="0.25">
      <c r="A1616">
        <v>2017</v>
      </c>
      <c r="B1616" t="s">
        <v>54</v>
      </c>
      <c r="C1616" t="s">
        <v>33</v>
      </c>
      <c r="D1616" s="1">
        <v>68763</v>
      </c>
      <c r="E1616" s="1">
        <v>1018161</v>
      </c>
      <c r="F1616" s="2">
        <v>42564</v>
      </c>
    </row>
    <row r="1617" spans="1:6" x14ac:dyDescent="0.25">
      <c r="A1617">
        <v>2017</v>
      </c>
      <c r="B1617" t="s">
        <v>54</v>
      </c>
      <c r="C1617" t="s">
        <v>34</v>
      </c>
      <c r="D1617" s="1">
        <v>23838</v>
      </c>
      <c r="E1617" s="1">
        <v>301165</v>
      </c>
      <c r="F1617" s="2">
        <v>41040</v>
      </c>
    </row>
    <row r="1618" spans="1:6" x14ac:dyDescent="0.25">
      <c r="A1618">
        <v>2017</v>
      </c>
      <c r="B1618" t="s">
        <v>54</v>
      </c>
      <c r="C1618" t="s">
        <v>35</v>
      </c>
      <c r="D1618" s="1">
        <v>26684</v>
      </c>
      <c r="E1618" s="1">
        <v>347515</v>
      </c>
      <c r="F1618" s="2">
        <v>42870</v>
      </c>
    </row>
    <row r="1619" spans="1:6" x14ac:dyDescent="0.25">
      <c r="A1619">
        <v>2017</v>
      </c>
      <c r="B1619" t="s">
        <v>54</v>
      </c>
      <c r="C1619" t="s">
        <v>36</v>
      </c>
      <c r="D1619" s="1">
        <v>75374</v>
      </c>
      <c r="E1619" s="1">
        <v>1115565</v>
      </c>
      <c r="F1619" s="2">
        <v>43972</v>
      </c>
    </row>
    <row r="1620" spans="1:6" x14ac:dyDescent="0.25">
      <c r="A1620">
        <v>2017</v>
      </c>
      <c r="B1620" t="s">
        <v>54</v>
      </c>
      <c r="C1620" t="s">
        <v>37</v>
      </c>
      <c r="D1620" s="1">
        <v>7674</v>
      </c>
      <c r="E1620" s="1">
        <v>76263</v>
      </c>
      <c r="F1620" s="2">
        <v>42503</v>
      </c>
    </row>
    <row r="1621" spans="1:6" x14ac:dyDescent="0.25">
      <c r="A1621">
        <v>2017</v>
      </c>
      <c r="B1621" t="s">
        <v>54</v>
      </c>
      <c r="C1621" t="s">
        <v>38</v>
      </c>
      <c r="D1621" s="1">
        <v>29784</v>
      </c>
      <c r="E1621" s="1">
        <v>395329</v>
      </c>
      <c r="F1621" s="2">
        <v>38973</v>
      </c>
    </row>
    <row r="1622" spans="1:6" x14ac:dyDescent="0.25">
      <c r="A1622">
        <v>2017</v>
      </c>
      <c r="B1622" t="s">
        <v>54</v>
      </c>
      <c r="C1622" t="s">
        <v>39</v>
      </c>
      <c r="D1622" s="1">
        <v>8036</v>
      </c>
      <c r="E1622" s="1">
        <v>86427</v>
      </c>
      <c r="F1622" s="2">
        <v>38278</v>
      </c>
    </row>
    <row r="1623" spans="1:6" x14ac:dyDescent="0.25">
      <c r="A1623">
        <v>2017</v>
      </c>
      <c r="B1623" t="s">
        <v>54</v>
      </c>
      <c r="C1623" t="s">
        <v>40</v>
      </c>
      <c r="D1623" s="1">
        <v>39250</v>
      </c>
      <c r="E1623" s="1">
        <v>618046</v>
      </c>
      <c r="F1623" s="2">
        <v>44773</v>
      </c>
    </row>
    <row r="1624" spans="1:6" x14ac:dyDescent="0.25">
      <c r="A1624">
        <v>2017</v>
      </c>
      <c r="B1624" t="s">
        <v>54</v>
      </c>
      <c r="C1624" t="s">
        <v>41</v>
      </c>
      <c r="D1624" s="1">
        <v>145842</v>
      </c>
      <c r="E1624" s="1">
        <v>2432880</v>
      </c>
      <c r="F1624" s="2">
        <v>50316</v>
      </c>
    </row>
    <row r="1625" spans="1:6" x14ac:dyDescent="0.25">
      <c r="A1625">
        <v>2017</v>
      </c>
      <c r="B1625" t="s">
        <v>54</v>
      </c>
      <c r="C1625" t="s">
        <v>42</v>
      </c>
      <c r="D1625" s="1">
        <v>19048</v>
      </c>
      <c r="E1625" s="1">
        <v>276552</v>
      </c>
      <c r="F1625" s="2">
        <v>42378</v>
      </c>
    </row>
    <row r="1626" spans="1:6" x14ac:dyDescent="0.25">
      <c r="A1626">
        <v>2017</v>
      </c>
      <c r="B1626" t="s">
        <v>54</v>
      </c>
      <c r="C1626" t="s">
        <v>43</v>
      </c>
      <c r="D1626" s="1">
        <v>5138</v>
      </c>
      <c r="E1626" s="1">
        <v>55012</v>
      </c>
      <c r="F1626" s="2">
        <v>38650</v>
      </c>
    </row>
    <row r="1627" spans="1:6" x14ac:dyDescent="0.25">
      <c r="A1627">
        <v>2017</v>
      </c>
      <c r="B1627" t="s">
        <v>54</v>
      </c>
      <c r="C1627" t="s">
        <v>44</v>
      </c>
      <c r="D1627" s="1">
        <v>42996</v>
      </c>
      <c r="E1627" s="1">
        <v>652711</v>
      </c>
      <c r="F1627" s="2">
        <v>42291</v>
      </c>
    </row>
    <row r="1628" spans="1:6" x14ac:dyDescent="0.25">
      <c r="A1628">
        <v>2017</v>
      </c>
      <c r="B1628" t="s">
        <v>54</v>
      </c>
      <c r="C1628" t="s">
        <v>45</v>
      </c>
      <c r="D1628" s="1">
        <v>39715</v>
      </c>
      <c r="E1628" s="1">
        <v>610599</v>
      </c>
      <c r="F1628" s="2">
        <v>58924</v>
      </c>
    </row>
    <row r="1629" spans="1:6" x14ac:dyDescent="0.25">
      <c r="A1629">
        <v>2017</v>
      </c>
      <c r="B1629" t="s">
        <v>54</v>
      </c>
      <c r="C1629" t="s">
        <v>46</v>
      </c>
      <c r="D1629" s="1">
        <v>10925</v>
      </c>
      <c r="E1629" s="1">
        <v>129300</v>
      </c>
      <c r="F1629" s="2">
        <v>37489</v>
      </c>
    </row>
    <row r="1630" spans="1:6" x14ac:dyDescent="0.25">
      <c r="A1630">
        <v>2017</v>
      </c>
      <c r="B1630" t="s">
        <v>54</v>
      </c>
      <c r="C1630" t="s">
        <v>47</v>
      </c>
      <c r="D1630" s="1">
        <v>35433</v>
      </c>
      <c r="E1630" s="1">
        <v>539603</v>
      </c>
      <c r="F1630" s="2">
        <v>39831</v>
      </c>
    </row>
    <row r="1631" spans="1:6" x14ac:dyDescent="0.25">
      <c r="A1631">
        <v>2017</v>
      </c>
      <c r="B1631" t="s">
        <v>54</v>
      </c>
      <c r="C1631" t="s">
        <v>48</v>
      </c>
      <c r="D1631" s="1">
        <v>4822</v>
      </c>
      <c r="E1631" s="1">
        <v>49799</v>
      </c>
      <c r="F1631" s="2">
        <v>40999</v>
      </c>
    </row>
    <row r="1632" spans="1:6" x14ac:dyDescent="0.25">
      <c r="A1632">
        <v>2017</v>
      </c>
      <c r="B1632" t="s">
        <v>53</v>
      </c>
      <c r="C1632" t="s">
        <v>1</v>
      </c>
      <c r="D1632" s="1">
        <v>1969</v>
      </c>
      <c r="E1632" s="1">
        <v>20807</v>
      </c>
      <c r="F1632" s="2">
        <v>58932</v>
      </c>
    </row>
    <row r="1633" spans="1:6" x14ac:dyDescent="0.25">
      <c r="A1633">
        <v>2017</v>
      </c>
      <c r="B1633" t="s">
        <v>53</v>
      </c>
      <c r="C1633" t="s">
        <v>2</v>
      </c>
      <c r="D1633" s="1">
        <v>2461</v>
      </c>
      <c r="E1633" s="1">
        <v>44962</v>
      </c>
      <c r="F1633" s="2">
        <v>71171</v>
      </c>
    </row>
    <row r="1634" spans="1:6" x14ac:dyDescent="0.25">
      <c r="A1634">
        <v>2017</v>
      </c>
      <c r="B1634" t="s">
        <v>53</v>
      </c>
      <c r="C1634" t="s">
        <v>3</v>
      </c>
      <c r="D1634" s="1">
        <v>1123</v>
      </c>
      <c r="E1634" s="1">
        <v>12766</v>
      </c>
      <c r="F1634" s="2">
        <v>56682</v>
      </c>
    </row>
    <row r="1635" spans="1:6" x14ac:dyDescent="0.25">
      <c r="A1635">
        <v>2017</v>
      </c>
      <c r="B1635" t="s">
        <v>53</v>
      </c>
      <c r="C1635" t="s">
        <v>4</v>
      </c>
      <c r="D1635" s="1">
        <v>22519</v>
      </c>
      <c r="E1635" s="1">
        <v>513029</v>
      </c>
      <c r="F1635" s="2">
        <v>172309</v>
      </c>
    </row>
    <row r="1636" spans="1:6" x14ac:dyDescent="0.25">
      <c r="A1636">
        <v>2017</v>
      </c>
      <c r="B1636" t="s">
        <v>53</v>
      </c>
      <c r="C1636" t="s">
        <v>5</v>
      </c>
      <c r="D1636" s="1">
        <v>3891</v>
      </c>
      <c r="E1636" s="1">
        <v>71641</v>
      </c>
      <c r="F1636" s="2">
        <v>100781</v>
      </c>
    </row>
    <row r="1637" spans="1:6" x14ac:dyDescent="0.25">
      <c r="A1637">
        <v>2017</v>
      </c>
      <c r="B1637" t="s">
        <v>53</v>
      </c>
      <c r="C1637" t="s">
        <v>6</v>
      </c>
      <c r="D1637" s="1">
        <v>2146</v>
      </c>
      <c r="E1637" s="1">
        <v>31542</v>
      </c>
      <c r="F1637" s="2">
        <v>103094</v>
      </c>
    </row>
    <row r="1638" spans="1:6" x14ac:dyDescent="0.25">
      <c r="A1638">
        <v>2017</v>
      </c>
      <c r="B1638" t="s">
        <v>53</v>
      </c>
      <c r="C1638" t="s">
        <v>7</v>
      </c>
      <c r="D1638">
        <v>409</v>
      </c>
      <c r="E1638" s="1">
        <v>4560</v>
      </c>
      <c r="F1638" s="2">
        <v>64686</v>
      </c>
    </row>
    <row r="1639" spans="1:6" x14ac:dyDescent="0.25">
      <c r="A1639">
        <v>2017</v>
      </c>
      <c r="B1639" t="s">
        <v>53</v>
      </c>
      <c r="C1639" t="s">
        <v>8</v>
      </c>
      <c r="D1639" s="1">
        <v>10983</v>
      </c>
      <c r="E1639" s="1">
        <v>138039</v>
      </c>
      <c r="F1639" s="2">
        <v>80305</v>
      </c>
    </row>
    <row r="1640" spans="1:6" x14ac:dyDescent="0.25">
      <c r="A1640">
        <v>2017</v>
      </c>
      <c r="B1640" t="s">
        <v>53</v>
      </c>
      <c r="C1640" t="s">
        <v>9</v>
      </c>
      <c r="D1640" s="1">
        <v>4911</v>
      </c>
      <c r="E1640" s="1">
        <v>116074</v>
      </c>
      <c r="F1640" s="2">
        <v>96306</v>
      </c>
    </row>
    <row r="1641" spans="1:6" x14ac:dyDescent="0.25">
      <c r="A1641">
        <v>2017</v>
      </c>
      <c r="B1641" t="s">
        <v>53</v>
      </c>
      <c r="C1641" t="s">
        <v>10</v>
      </c>
      <c r="D1641" s="1">
        <v>1175</v>
      </c>
      <c r="E1641" s="1">
        <v>8923</v>
      </c>
      <c r="F1641" s="2">
        <v>51032</v>
      </c>
    </row>
    <row r="1642" spans="1:6" x14ac:dyDescent="0.25">
      <c r="A1642">
        <v>2017</v>
      </c>
      <c r="B1642" t="s">
        <v>53</v>
      </c>
      <c r="C1642" t="s">
        <v>11</v>
      </c>
      <c r="D1642" s="1">
        <v>6534</v>
      </c>
      <c r="E1642" s="1">
        <v>96181</v>
      </c>
      <c r="F1642" s="2">
        <v>85328</v>
      </c>
    </row>
    <row r="1643" spans="1:6" x14ac:dyDescent="0.25">
      <c r="A1643">
        <v>2017</v>
      </c>
      <c r="B1643" t="s">
        <v>53</v>
      </c>
      <c r="C1643" t="s">
        <v>12</v>
      </c>
      <c r="D1643" s="1">
        <v>2019</v>
      </c>
      <c r="E1643" s="1">
        <v>31465</v>
      </c>
      <c r="F1643" s="2">
        <v>59391</v>
      </c>
    </row>
    <row r="1644" spans="1:6" x14ac:dyDescent="0.25">
      <c r="A1644">
        <v>2017</v>
      </c>
      <c r="B1644" t="s">
        <v>53</v>
      </c>
      <c r="C1644" t="s">
        <v>13</v>
      </c>
      <c r="D1644" s="1">
        <v>1698</v>
      </c>
      <c r="E1644" s="1">
        <v>21891</v>
      </c>
      <c r="F1644" s="2">
        <v>55957</v>
      </c>
    </row>
    <row r="1645" spans="1:6" x14ac:dyDescent="0.25">
      <c r="A1645">
        <v>2017</v>
      </c>
      <c r="B1645" t="s">
        <v>53</v>
      </c>
      <c r="C1645" t="s">
        <v>14</v>
      </c>
      <c r="D1645" s="1">
        <v>1260</v>
      </c>
      <c r="E1645" s="1">
        <v>19279</v>
      </c>
      <c r="F1645" s="2">
        <v>61084</v>
      </c>
    </row>
    <row r="1646" spans="1:6" x14ac:dyDescent="0.25">
      <c r="A1646">
        <v>2017</v>
      </c>
      <c r="B1646" t="s">
        <v>53</v>
      </c>
      <c r="C1646" t="s">
        <v>15</v>
      </c>
      <c r="D1646" s="1">
        <v>1697</v>
      </c>
      <c r="E1646" s="1">
        <v>22698</v>
      </c>
      <c r="F1646" s="2">
        <v>54857</v>
      </c>
    </row>
    <row r="1647" spans="1:6" x14ac:dyDescent="0.25">
      <c r="A1647">
        <v>2017</v>
      </c>
      <c r="B1647" t="s">
        <v>53</v>
      </c>
      <c r="C1647" t="s">
        <v>16</v>
      </c>
      <c r="D1647" s="1">
        <v>1650</v>
      </c>
      <c r="E1647" s="1">
        <v>22941</v>
      </c>
      <c r="F1647" s="2">
        <v>55038</v>
      </c>
    </row>
    <row r="1648" spans="1:6" x14ac:dyDescent="0.25">
      <c r="A1648">
        <v>2017</v>
      </c>
      <c r="B1648" t="s">
        <v>53</v>
      </c>
      <c r="C1648" t="s">
        <v>17</v>
      </c>
      <c r="D1648">
        <v>843</v>
      </c>
      <c r="E1648" s="1">
        <v>7340</v>
      </c>
      <c r="F1648" s="2">
        <v>52561</v>
      </c>
    </row>
    <row r="1649" spans="1:6" x14ac:dyDescent="0.25">
      <c r="A1649">
        <v>2017</v>
      </c>
      <c r="B1649" t="s">
        <v>53</v>
      </c>
      <c r="C1649" t="s">
        <v>18</v>
      </c>
      <c r="D1649" s="1">
        <v>2719</v>
      </c>
      <c r="E1649" s="1">
        <v>37583</v>
      </c>
      <c r="F1649" s="2">
        <v>88009</v>
      </c>
    </row>
    <row r="1650" spans="1:6" x14ac:dyDescent="0.25">
      <c r="A1650">
        <v>2017</v>
      </c>
      <c r="B1650" t="s">
        <v>53</v>
      </c>
      <c r="C1650" t="s">
        <v>19</v>
      </c>
      <c r="D1650" s="1">
        <v>5143</v>
      </c>
      <c r="E1650" s="1">
        <v>91861</v>
      </c>
      <c r="F1650" s="2">
        <v>114166</v>
      </c>
    </row>
    <row r="1651" spans="1:6" x14ac:dyDescent="0.25">
      <c r="A1651">
        <v>2017</v>
      </c>
      <c r="B1651" t="s">
        <v>53</v>
      </c>
      <c r="C1651" t="s">
        <v>20</v>
      </c>
      <c r="D1651" s="1">
        <v>5934</v>
      </c>
      <c r="E1651" s="1">
        <v>56524</v>
      </c>
      <c r="F1651" s="2">
        <v>70884</v>
      </c>
    </row>
    <row r="1652" spans="1:6" x14ac:dyDescent="0.25">
      <c r="A1652">
        <v>2017</v>
      </c>
      <c r="B1652" t="s">
        <v>53</v>
      </c>
      <c r="C1652" t="s">
        <v>21</v>
      </c>
      <c r="D1652" s="1">
        <v>3663</v>
      </c>
      <c r="E1652" s="1">
        <v>50310</v>
      </c>
      <c r="F1652" s="2">
        <v>75459</v>
      </c>
    </row>
    <row r="1653" spans="1:6" x14ac:dyDescent="0.25">
      <c r="A1653">
        <v>2017</v>
      </c>
      <c r="B1653" t="s">
        <v>53</v>
      </c>
      <c r="C1653" t="s">
        <v>22</v>
      </c>
      <c r="D1653">
        <v>962</v>
      </c>
      <c r="E1653" s="1">
        <v>11593</v>
      </c>
      <c r="F1653" s="2">
        <v>48002</v>
      </c>
    </row>
    <row r="1654" spans="1:6" x14ac:dyDescent="0.25">
      <c r="A1654">
        <v>2017</v>
      </c>
      <c r="B1654" t="s">
        <v>53</v>
      </c>
      <c r="C1654" t="s">
        <v>23</v>
      </c>
      <c r="D1654" s="1">
        <v>3051</v>
      </c>
      <c r="E1654" s="1">
        <v>48249</v>
      </c>
      <c r="F1654" s="2">
        <v>73665</v>
      </c>
    </row>
    <row r="1655" spans="1:6" x14ac:dyDescent="0.25">
      <c r="A1655">
        <v>2017</v>
      </c>
      <c r="B1655" t="s">
        <v>53</v>
      </c>
      <c r="C1655" t="s">
        <v>24</v>
      </c>
      <c r="D1655">
        <v>759</v>
      </c>
      <c r="E1655" s="1">
        <v>6394</v>
      </c>
      <c r="F1655" s="2">
        <v>51903</v>
      </c>
    </row>
    <row r="1656" spans="1:6" x14ac:dyDescent="0.25">
      <c r="A1656">
        <v>2017</v>
      </c>
      <c r="B1656" t="s">
        <v>53</v>
      </c>
      <c r="C1656" t="s">
        <v>25</v>
      </c>
      <c r="D1656">
        <v>964</v>
      </c>
      <c r="E1656" s="1">
        <v>18204</v>
      </c>
      <c r="F1656" s="2">
        <v>61365</v>
      </c>
    </row>
    <row r="1657" spans="1:6" x14ac:dyDescent="0.25">
      <c r="A1657">
        <v>2017</v>
      </c>
      <c r="B1657" t="s">
        <v>53</v>
      </c>
      <c r="C1657" t="s">
        <v>26</v>
      </c>
      <c r="D1657" s="1">
        <v>1440</v>
      </c>
      <c r="E1657" s="1">
        <v>14735</v>
      </c>
      <c r="F1657" s="2">
        <v>65866</v>
      </c>
    </row>
    <row r="1658" spans="1:6" x14ac:dyDescent="0.25">
      <c r="A1658">
        <v>2017</v>
      </c>
      <c r="B1658" t="s">
        <v>53</v>
      </c>
      <c r="C1658" t="s">
        <v>27</v>
      </c>
      <c r="D1658">
        <v>843</v>
      </c>
      <c r="E1658" s="1">
        <v>12554</v>
      </c>
      <c r="F1658" s="2">
        <v>88119</v>
      </c>
    </row>
    <row r="1659" spans="1:6" x14ac:dyDescent="0.25">
      <c r="A1659">
        <v>2017</v>
      </c>
      <c r="B1659" t="s">
        <v>53</v>
      </c>
      <c r="C1659" t="s">
        <v>28</v>
      </c>
      <c r="D1659" s="1">
        <v>3595</v>
      </c>
      <c r="E1659" s="1">
        <v>70379</v>
      </c>
      <c r="F1659" s="2">
        <v>108638</v>
      </c>
    </row>
    <row r="1660" spans="1:6" x14ac:dyDescent="0.25">
      <c r="A1660">
        <v>2017</v>
      </c>
      <c r="B1660" t="s">
        <v>53</v>
      </c>
      <c r="C1660" t="s">
        <v>29</v>
      </c>
      <c r="D1660">
        <v>929</v>
      </c>
      <c r="E1660" s="1">
        <v>12398</v>
      </c>
      <c r="F1660" s="2">
        <v>51009</v>
      </c>
    </row>
    <row r="1661" spans="1:6" x14ac:dyDescent="0.25">
      <c r="A1661">
        <v>2017</v>
      </c>
      <c r="B1661" t="s">
        <v>53</v>
      </c>
      <c r="C1661" t="s">
        <v>30</v>
      </c>
      <c r="D1661" s="1">
        <v>12397</v>
      </c>
      <c r="E1661" s="1">
        <v>269233</v>
      </c>
      <c r="F1661" s="2">
        <v>119508</v>
      </c>
    </row>
    <row r="1662" spans="1:6" x14ac:dyDescent="0.25">
      <c r="A1662">
        <v>2017</v>
      </c>
      <c r="B1662" t="s">
        <v>53</v>
      </c>
      <c r="C1662" t="s">
        <v>31</v>
      </c>
      <c r="D1662" s="1">
        <v>5042</v>
      </c>
      <c r="E1662" s="1">
        <v>78826</v>
      </c>
      <c r="F1662" s="2">
        <v>80496</v>
      </c>
    </row>
    <row r="1663" spans="1:6" x14ac:dyDescent="0.25">
      <c r="A1663">
        <v>2017</v>
      </c>
      <c r="B1663" t="s">
        <v>53</v>
      </c>
      <c r="C1663" t="s">
        <v>32</v>
      </c>
      <c r="D1663">
        <v>396</v>
      </c>
      <c r="E1663" s="1">
        <v>6502</v>
      </c>
      <c r="F1663" s="2">
        <v>65114</v>
      </c>
    </row>
    <row r="1664" spans="1:6" x14ac:dyDescent="0.25">
      <c r="A1664">
        <v>2017</v>
      </c>
      <c r="B1664" t="s">
        <v>53</v>
      </c>
      <c r="C1664" t="s">
        <v>33</v>
      </c>
      <c r="D1664" s="1">
        <v>4456</v>
      </c>
      <c r="E1664" s="1">
        <v>71562</v>
      </c>
      <c r="F1664" s="2">
        <v>67912</v>
      </c>
    </row>
    <row r="1665" spans="1:6" x14ac:dyDescent="0.25">
      <c r="A1665">
        <v>2017</v>
      </c>
      <c r="B1665" t="s">
        <v>53</v>
      </c>
      <c r="C1665" t="s">
        <v>34</v>
      </c>
      <c r="D1665" s="1">
        <v>1491</v>
      </c>
      <c r="E1665" s="1">
        <v>20417</v>
      </c>
      <c r="F1665" s="2">
        <v>57922</v>
      </c>
    </row>
    <row r="1666" spans="1:6" x14ac:dyDescent="0.25">
      <c r="A1666">
        <v>2017</v>
      </c>
      <c r="B1666" t="s">
        <v>53</v>
      </c>
      <c r="C1666" t="s">
        <v>35</v>
      </c>
      <c r="D1666" s="1">
        <v>3521</v>
      </c>
      <c r="E1666" s="1">
        <v>34177</v>
      </c>
      <c r="F1666" s="2">
        <v>80210</v>
      </c>
    </row>
    <row r="1667" spans="1:6" x14ac:dyDescent="0.25">
      <c r="A1667">
        <v>2017</v>
      </c>
      <c r="B1667" t="s">
        <v>53</v>
      </c>
      <c r="C1667" t="s">
        <v>36</v>
      </c>
      <c r="D1667" s="1">
        <v>4664</v>
      </c>
      <c r="E1667" s="1">
        <v>83352</v>
      </c>
      <c r="F1667" s="2">
        <v>78987</v>
      </c>
    </row>
    <row r="1668" spans="1:6" x14ac:dyDescent="0.25">
      <c r="A1668">
        <v>2017</v>
      </c>
      <c r="B1668" t="s">
        <v>53</v>
      </c>
      <c r="C1668" t="s">
        <v>37</v>
      </c>
      <c r="D1668">
        <v>745</v>
      </c>
      <c r="E1668" s="1">
        <v>6125</v>
      </c>
      <c r="F1668" s="2">
        <v>70660</v>
      </c>
    </row>
    <row r="1669" spans="1:6" x14ac:dyDescent="0.25">
      <c r="A1669">
        <v>2017</v>
      </c>
      <c r="B1669" t="s">
        <v>53</v>
      </c>
      <c r="C1669" t="s">
        <v>38</v>
      </c>
      <c r="D1669" s="1">
        <v>2430</v>
      </c>
      <c r="E1669" s="1">
        <v>27428</v>
      </c>
      <c r="F1669" s="2">
        <v>61428</v>
      </c>
    </row>
    <row r="1670" spans="1:6" x14ac:dyDescent="0.25">
      <c r="A1670">
        <v>2017</v>
      </c>
      <c r="B1670" t="s">
        <v>53</v>
      </c>
      <c r="C1670" t="s">
        <v>39</v>
      </c>
      <c r="D1670">
        <v>561</v>
      </c>
      <c r="E1670" s="1">
        <v>5720</v>
      </c>
      <c r="F1670" s="2">
        <v>47231</v>
      </c>
    </row>
    <row r="1671" spans="1:6" x14ac:dyDescent="0.25">
      <c r="A1671">
        <v>2017</v>
      </c>
      <c r="B1671" t="s">
        <v>53</v>
      </c>
      <c r="C1671" t="s">
        <v>40</v>
      </c>
      <c r="D1671" s="1">
        <v>3260</v>
      </c>
      <c r="E1671" s="1">
        <v>45482</v>
      </c>
      <c r="F1671" s="2">
        <v>68381</v>
      </c>
    </row>
    <row r="1672" spans="1:6" x14ac:dyDescent="0.25">
      <c r="A1672">
        <v>2017</v>
      </c>
      <c r="B1672" t="s">
        <v>53</v>
      </c>
      <c r="C1672" t="s">
        <v>41</v>
      </c>
      <c r="D1672" s="1">
        <v>9521</v>
      </c>
      <c r="E1672" s="1">
        <v>201873</v>
      </c>
      <c r="F1672" s="2">
        <v>84394</v>
      </c>
    </row>
    <row r="1673" spans="1:6" x14ac:dyDescent="0.25">
      <c r="A1673">
        <v>2017</v>
      </c>
      <c r="B1673" t="s">
        <v>53</v>
      </c>
      <c r="C1673" t="s">
        <v>42</v>
      </c>
      <c r="D1673" s="1">
        <v>2347</v>
      </c>
      <c r="E1673" s="1">
        <v>37185</v>
      </c>
      <c r="F1673" s="2">
        <v>71167</v>
      </c>
    </row>
    <row r="1674" spans="1:6" x14ac:dyDescent="0.25">
      <c r="A1674">
        <v>2017</v>
      </c>
      <c r="B1674" t="s">
        <v>53</v>
      </c>
      <c r="C1674" t="s">
        <v>43</v>
      </c>
      <c r="D1674">
        <v>503</v>
      </c>
      <c r="E1674" s="1">
        <v>4478</v>
      </c>
      <c r="F1674" s="2">
        <v>58372</v>
      </c>
    </row>
    <row r="1675" spans="1:6" x14ac:dyDescent="0.25">
      <c r="A1675">
        <v>2017</v>
      </c>
      <c r="B1675" t="s">
        <v>53</v>
      </c>
      <c r="C1675" t="s">
        <v>44</v>
      </c>
      <c r="D1675" s="1">
        <v>4222</v>
      </c>
      <c r="E1675" s="1">
        <v>67623</v>
      </c>
      <c r="F1675" s="2">
        <v>98219</v>
      </c>
    </row>
    <row r="1676" spans="1:6" x14ac:dyDescent="0.25">
      <c r="A1676">
        <v>2017</v>
      </c>
      <c r="B1676" t="s">
        <v>53</v>
      </c>
      <c r="C1676" t="s">
        <v>45</v>
      </c>
      <c r="D1676" s="1">
        <v>4271</v>
      </c>
      <c r="E1676" s="1">
        <v>125798</v>
      </c>
      <c r="F1676" s="2">
        <v>172513</v>
      </c>
    </row>
    <row r="1677" spans="1:6" x14ac:dyDescent="0.25">
      <c r="A1677">
        <v>2017</v>
      </c>
      <c r="B1677" t="s">
        <v>53</v>
      </c>
      <c r="C1677" t="s">
        <v>46</v>
      </c>
      <c r="D1677">
        <v>764</v>
      </c>
      <c r="E1677" s="1">
        <v>8615</v>
      </c>
      <c r="F1677" s="2">
        <v>50474</v>
      </c>
    </row>
    <row r="1678" spans="1:6" x14ac:dyDescent="0.25">
      <c r="A1678">
        <v>2017</v>
      </c>
      <c r="B1678" t="s">
        <v>53</v>
      </c>
      <c r="C1678" t="s">
        <v>47</v>
      </c>
      <c r="D1678" s="1">
        <v>2126</v>
      </c>
      <c r="E1678" s="1">
        <v>47658</v>
      </c>
      <c r="F1678" s="2">
        <v>71912</v>
      </c>
    </row>
    <row r="1679" spans="1:6" x14ac:dyDescent="0.25">
      <c r="A1679">
        <v>2017</v>
      </c>
      <c r="B1679" t="s">
        <v>53</v>
      </c>
      <c r="C1679" t="s">
        <v>48</v>
      </c>
      <c r="D1679">
        <v>389</v>
      </c>
      <c r="E1679" s="1">
        <v>3680</v>
      </c>
      <c r="F1679" s="2">
        <v>46375</v>
      </c>
    </row>
    <row r="1680" spans="1:6" x14ac:dyDescent="0.25">
      <c r="A1680">
        <v>2017</v>
      </c>
      <c r="B1680" t="s">
        <v>56</v>
      </c>
      <c r="C1680" t="s">
        <v>1</v>
      </c>
      <c r="D1680" s="1">
        <v>13089</v>
      </c>
      <c r="E1680" s="1">
        <v>94756</v>
      </c>
      <c r="F1680" s="2">
        <v>66324</v>
      </c>
    </row>
    <row r="1681" spans="1:6" x14ac:dyDescent="0.25">
      <c r="A1681">
        <v>2017</v>
      </c>
      <c r="B1681" t="s">
        <v>56</v>
      </c>
      <c r="C1681" t="s">
        <v>2</v>
      </c>
      <c r="D1681" s="1">
        <v>15754</v>
      </c>
      <c r="E1681" s="1">
        <v>206540</v>
      </c>
      <c r="F1681" s="2">
        <v>68059</v>
      </c>
    </row>
    <row r="1682" spans="1:6" x14ac:dyDescent="0.25">
      <c r="A1682">
        <v>2017</v>
      </c>
      <c r="B1682" t="s">
        <v>56</v>
      </c>
      <c r="C1682" t="s">
        <v>3</v>
      </c>
      <c r="D1682" s="1">
        <v>8251</v>
      </c>
      <c r="E1682" s="1">
        <v>49596</v>
      </c>
      <c r="F1682" s="2">
        <v>55939</v>
      </c>
    </row>
    <row r="1683" spans="1:6" x14ac:dyDescent="0.25">
      <c r="A1683">
        <v>2017</v>
      </c>
      <c r="B1683" t="s">
        <v>56</v>
      </c>
      <c r="C1683" t="s">
        <v>4</v>
      </c>
      <c r="D1683" s="1">
        <v>98024</v>
      </c>
      <c r="E1683" s="1">
        <v>827494</v>
      </c>
      <c r="F1683" s="2">
        <v>104466</v>
      </c>
    </row>
    <row r="1684" spans="1:6" x14ac:dyDescent="0.25">
      <c r="A1684">
        <v>2017</v>
      </c>
      <c r="B1684" t="s">
        <v>56</v>
      </c>
      <c r="C1684" t="s">
        <v>5</v>
      </c>
      <c r="D1684" s="1">
        <v>22552</v>
      </c>
      <c r="E1684" s="1">
        <v>161870</v>
      </c>
      <c r="F1684" s="2">
        <v>81536</v>
      </c>
    </row>
    <row r="1685" spans="1:6" x14ac:dyDescent="0.25">
      <c r="A1685">
        <v>2017</v>
      </c>
      <c r="B1685" t="s">
        <v>56</v>
      </c>
      <c r="C1685" t="s">
        <v>6</v>
      </c>
      <c r="D1685" s="1">
        <v>10779</v>
      </c>
      <c r="E1685" s="1">
        <v>126051</v>
      </c>
      <c r="F1685" s="2">
        <v>152598</v>
      </c>
    </row>
    <row r="1686" spans="1:6" x14ac:dyDescent="0.25">
      <c r="A1686">
        <v>2017</v>
      </c>
      <c r="B1686" t="s">
        <v>56</v>
      </c>
      <c r="C1686" t="s">
        <v>7</v>
      </c>
      <c r="D1686" s="1">
        <v>2800</v>
      </c>
      <c r="E1686" s="1">
        <v>47894</v>
      </c>
      <c r="F1686" s="2">
        <v>92267</v>
      </c>
    </row>
    <row r="1687" spans="1:6" x14ac:dyDescent="0.25">
      <c r="A1687">
        <v>2017</v>
      </c>
      <c r="B1687" t="s">
        <v>56</v>
      </c>
      <c r="C1687" t="s">
        <v>8</v>
      </c>
      <c r="D1687" s="1">
        <v>71616</v>
      </c>
      <c r="E1687" s="1">
        <v>556510</v>
      </c>
      <c r="F1687" s="2">
        <v>72708</v>
      </c>
    </row>
    <row r="1688" spans="1:6" x14ac:dyDescent="0.25">
      <c r="A1688">
        <v>2017</v>
      </c>
      <c r="B1688" t="s">
        <v>56</v>
      </c>
      <c r="C1688" t="s">
        <v>9</v>
      </c>
      <c r="D1688" s="1">
        <v>25978</v>
      </c>
      <c r="E1688" s="1">
        <v>233995</v>
      </c>
      <c r="F1688" s="2">
        <v>81197</v>
      </c>
    </row>
    <row r="1689" spans="1:6" x14ac:dyDescent="0.25">
      <c r="A1689">
        <v>2017</v>
      </c>
      <c r="B1689" t="s">
        <v>56</v>
      </c>
      <c r="C1689" t="s">
        <v>10</v>
      </c>
      <c r="D1689" s="1">
        <v>5522</v>
      </c>
      <c r="E1689" s="1">
        <v>31064</v>
      </c>
      <c r="F1689" s="2">
        <v>53820</v>
      </c>
    </row>
    <row r="1690" spans="1:6" x14ac:dyDescent="0.25">
      <c r="A1690">
        <v>2017</v>
      </c>
      <c r="B1690" t="s">
        <v>56</v>
      </c>
      <c r="C1690" t="s">
        <v>11</v>
      </c>
      <c r="D1690" s="1">
        <v>32114</v>
      </c>
      <c r="E1690" s="1">
        <v>370517</v>
      </c>
      <c r="F1690" s="2">
        <v>104689</v>
      </c>
    </row>
    <row r="1691" spans="1:6" x14ac:dyDescent="0.25">
      <c r="A1691">
        <v>2017</v>
      </c>
      <c r="B1691" t="s">
        <v>56</v>
      </c>
      <c r="C1691" t="s">
        <v>12</v>
      </c>
      <c r="D1691" s="1">
        <v>16124</v>
      </c>
      <c r="E1691" s="1">
        <v>131758</v>
      </c>
      <c r="F1691" s="2">
        <v>62518</v>
      </c>
    </row>
    <row r="1692" spans="1:6" x14ac:dyDescent="0.25">
      <c r="A1692">
        <v>2017</v>
      </c>
      <c r="B1692" t="s">
        <v>56</v>
      </c>
      <c r="C1692" t="s">
        <v>13</v>
      </c>
      <c r="D1692" s="1">
        <v>9983</v>
      </c>
      <c r="E1692" s="1">
        <v>108983</v>
      </c>
      <c r="F1692" s="2">
        <v>71597</v>
      </c>
    </row>
    <row r="1693" spans="1:6" x14ac:dyDescent="0.25">
      <c r="A1693">
        <v>2017</v>
      </c>
      <c r="B1693" t="s">
        <v>56</v>
      </c>
      <c r="C1693" t="s">
        <v>14</v>
      </c>
      <c r="D1693" s="1">
        <v>8858</v>
      </c>
      <c r="E1693" s="1">
        <v>74321</v>
      </c>
      <c r="F1693" s="2">
        <v>65845</v>
      </c>
    </row>
    <row r="1694" spans="1:6" x14ac:dyDescent="0.25">
      <c r="A1694">
        <v>2017</v>
      </c>
      <c r="B1694" t="s">
        <v>56</v>
      </c>
      <c r="C1694" t="s">
        <v>15</v>
      </c>
      <c r="D1694" s="1">
        <v>10845</v>
      </c>
      <c r="E1694" s="1">
        <v>93126</v>
      </c>
      <c r="F1694" s="2">
        <v>64967</v>
      </c>
    </row>
    <row r="1695" spans="1:6" x14ac:dyDescent="0.25">
      <c r="A1695">
        <v>2017</v>
      </c>
      <c r="B1695" t="s">
        <v>56</v>
      </c>
      <c r="C1695" t="s">
        <v>16</v>
      </c>
      <c r="D1695" s="1">
        <v>13618</v>
      </c>
      <c r="E1695" s="1">
        <v>85771</v>
      </c>
      <c r="F1695" s="2">
        <v>59758</v>
      </c>
    </row>
    <row r="1696" spans="1:6" x14ac:dyDescent="0.25">
      <c r="A1696">
        <v>2017</v>
      </c>
      <c r="B1696" t="s">
        <v>56</v>
      </c>
      <c r="C1696" t="s">
        <v>17</v>
      </c>
      <c r="D1696" s="1">
        <v>3827</v>
      </c>
      <c r="E1696" s="1">
        <v>29417</v>
      </c>
      <c r="F1696" s="2">
        <v>65934</v>
      </c>
    </row>
    <row r="1697" spans="1:6" x14ac:dyDescent="0.25">
      <c r="A1697">
        <v>2017</v>
      </c>
      <c r="B1697" t="s">
        <v>56</v>
      </c>
      <c r="C1697" t="s">
        <v>18</v>
      </c>
      <c r="D1697" s="1">
        <v>15099</v>
      </c>
      <c r="E1697" s="1">
        <v>140287</v>
      </c>
      <c r="F1697" s="2">
        <v>90791</v>
      </c>
    </row>
    <row r="1698" spans="1:6" x14ac:dyDescent="0.25">
      <c r="A1698">
        <v>2017</v>
      </c>
      <c r="B1698" t="s">
        <v>56</v>
      </c>
      <c r="C1698" t="s">
        <v>19</v>
      </c>
      <c r="D1698" s="1">
        <v>17270</v>
      </c>
      <c r="E1698" s="1">
        <v>216567</v>
      </c>
      <c r="F1698" s="2">
        <v>136040</v>
      </c>
    </row>
    <row r="1699" spans="1:6" x14ac:dyDescent="0.25">
      <c r="A1699">
        <v>2017</v>
      </c>
      <c r="B1699" t="s">
        <v>56</v>
      </c>
      <c r="C1699" t="s">
        <v>20</v>
      </c>
      <c r="D1699" s="1">
        <v>18942</v>
      </c>
      <c r="E1699" s="1">
        <v>202358</v>
      </c>
      <c r="F1699" s="2">
        <v>69275</v>
      </c>
    </row>
    <row r="1700" spans="1:6" x14ac:dyDescent="0.25">
      <c r="A1700">
        <v>2017</v>
      </c>
      <c r="B1700" t="s">
        <v>56</v>
      </c>
      <c r="C1700" t="s">
        <v>21</v>
      </c>
      <c r="D1700" s="1">
        <v>15467</v>
      </c>
      <c r="E1700" s="1">
        <v>175945</v>
      </c>
      <c r="F1700" s="2">
        <v>91036</v>
      </c>
    </row>
    <row r="1701" spans="1:6" x14ac:dyDescent="0.25">
      <c r="A1701">
        <v>2017</v>
      </c>
      <c r="B1701" t="s">
        <v>56</v>
      </c>
      <c r="C1701" t="s">
        <v>22</v>
      </c>
      <c r="D1701" s="1">
        <v>7854</v>
      </c>
      <c r="E1701" s="1">
        <v>42981</v>
      </c>
      <c r="F1701" s="2">
        <v>51222</v>
      </c>
    </row>
    <row r="1702" spans="1:6" x14ac:dyDescent="0.25">
      <c r="A1702">
        <v>2017</v>
      </c>
      <c r="B1702" t="s">
        <v>56</v>
      </c>
      <c r="C1702" t="s">
        <v>23</v>
      </c>
      <c r="D1702" s="1">
        <v>17661</v>
      </c>
      <c r="E1702" s="1">
        <v>163353</v>
      </c>
      <c r="F1702" s="2">
        <v>68974</v>
      </c>
    </row>
    <row r="1703" spans="1:6" x14ac:dyDescent="0.25">
      <c r="A1703">
        <v>2017</v>
      </c>
      <c r="B1703" t="s">
        <v>56</v>
      </c>
      <c r="C1703" t="s">
        <v>24</v>
      </c>
      <c r="D1703" s="1">
        <v>4178</v>
      </c>
      <c r="E1703" s="1">
        <v>20935</v>
      </c>
      <c r="F1703" s="2">
        <v>56708</v>
      </c>
    </row>
    <row r="1704" spans="1:6" x14ac:dyDescent="0.25">
      <c r="A1704">
        <v>2017</v>
      </c>
      <c r="B1704" t="s">
        <v>56</v>
      </c>
      <c r="C1704" t="s">
        <v>25</v>
      </c>
      <c r="D1704" s="1">
        <v>6481</v>
      </c>
      <c r="E1704" s="1">
        <v>66237</v>
      </c>
      <c r="F1704" s="2">
        <v>63484</v>
      </c>
    </row>
    <row r="1705" spans="1:6" x14ac:dyDescent="0.25">
      <c r="A1705">
        <v>2017</v>
      </c>
      <c r="B1705" t="s">
        <v>56</v>
      </c>
      <c r="C1705" t="s">
        <v>26</v>
      </c>
      <c r="D1705" s="1">
        <v>8856</v>
      </c>
      <c r="E1705" s="1">
        <v>61375</v>
      </c>
      <c r="F1705" s="2">
        <v>63979</v>
      </c>
    </row>
    <row r="1706" spans="1:6" x14ac:dyDescent="0.25">
      <c r="A1706">
        <v>2017</v>
      </c>
      <c r="B1706" t="s">
        <v>56</v>
      </c>
      <c r="C1706" t="s">
        <v>27</v>
      </c>
      <c r="D1706" s="1">
        <v>3835</v>
      </c>
      <c r="E1706" s="1">
        <v>33894</v>
      </c>
      <c r="F1706" s="2">
        <v>91139</v>
      </c>
    </row>
    <row r="1707" spans="1:6" x14ac:dyDescent="0.25">
      <c r="A1707">
        <v>2017</v>
      </c>
      <c r="B1707" t="s">
        <v>56</v>
      </c>
      <c r="C1707" t="s">
        <v>28</v>
      </c>
      <c r="D1707" s="1">
        <v>19625</v>
      </c>
      <c r="E1707" s="1">
        <v>241026</v>
      </c>
      <c r="F1707" s="2">
        <v>111862</v>
      </c>
    </row>
    <row r="1708" spans="1:6" x14ac:dyDescent="0.25">
      <c r="A1708">
        <v>2017</v>
      </c>
      <c r="B1708" t="s">
        <v>56</v>
      </c>
      <c r="C1708" t="s">
        <v>29</v>
      </c>
      <c r="D1708" s="1">
        <v>5092</v>
      </c>
      <c r="E1708" s="1">
        <v>32604</v>
      </c>
      <c r="F1708" s="2">
        <v>53932</v>
      </c>
    </row>
    <row r="1709" spans="1:6" x14ac:dyDescent="0.25">
      <c r="A1709">
        <v>2017</v>
      </c>
      <c r="B1709" t="s">
        <v>56</v>
      </c>
      <c r="C1709" t="s">
        <v>30</v>
      </c>
      <c r="D1709" s="1">
        <v>65326</v>
      </c>
      <c r="E1709" s="1">
        <v>708995</v>
      </c>
      <c r="F1709" s="2">
        <v>189559</v>
      </c>
    </row>
    <row r="1710" spans="1:6" x14ac:dyDescent="0.25">
      <c r="A1710">
        <v>2017</v>
      </c>
      <c r="B1710" t="s">
        <v>56</v>
      </c>
      <c r="C1710" t="s">
        <v>31</v>
      </c>
      <c r="D1710" s="1">
        <v>27332</v>
      </c>
      <c r="E1710" s="1">
        <v>226679</v>
      </c>
      <c r="F1710" s="2">
        <v>82975</v>
      </c>
    </row>
    <row r="1711" spans="1:6" x14ac:dyDescent="0.25">
      <c r="A1711">
        <v>2017</v>
      </c>
      <c r="B1711" t="s">
        <v>56</v>
      </c>
      <c r="C1711" t="s">
        <v>32</v>
      </c>
      <c r="D1711" s="1">
        <v>2979</v>
      </c>
      <c r="E1711" s="1">
        <v>23135</v>
      </c>
      <c r="F1711" s="2">
        <v>60044</v>
      </c>
    </row>
    <row r="1712" spans="1:6" x14ac:dyDescent="0.25">
      <c r="A1712">
        <v>2017</v>
      </c>
      <c r="B1712" t="s">
        <v>56</v>
      </c>
      <c r="C1712" t="s">
        <v>33</v>
      </c>
      <c r="D1712" s="1">
        <v>28537</v>
      </c>
      <c r="E1712" s="1">
        <v>288615</v>
      </c>
      <c r="F1712" s="2">
        <v>69967</v>
      </c>
    </row>
    <row r="1713" spans="1:6" x14ac:dyDescent="0.25">
      <c r="A1713">
        <v>2017</v>
      </c>
      <c r="B1713" t="s">
        <v>56</v>
      </c>
      <c r="C1713" t="s">
        <v>34</v>
      </c>
      <c r="D1713" s="1">
        <v>11379</v>
      </c>
      <c r="E1713" s="1">
        <v>76757</v>
      </c>
      <c r="F1713" s="2">
        <v>56323</v>
      </c>
    </row>
    <row r="1714" spans="1:6" x14ac:dyDescent="0.25">
      <c r="A1714">
        <v>2017</v>
      </c>
      <c r="B1714" t="s">
        <v>56</v>
      </c>
      <c r="C1714" t="s">
        <v>35</v>
      </c>
      <c r="D1714" s="1">
        <v>12686</v>
      </c>
      <c r="E1714" s="1">
        <v>83715</v>
      </c>
      <c r="F1714" s="2">
        <v>67638</v>
      </c>
    </row>
    <row r="1715" spans="1:6" x14ac:dyDescent="0.25">
      <c r="A1715">
        <v>2017</v>
      </c>
      <c r="B1715" t="s">
        <v>56</v>
      </c>
      <c r="C1715" t="s">
        <v>36</v>
      </c>
      <c r="D1715" s="1">
        <v>28479</v>
      </c>
      <c r="E1715" s="1">
        <v>321121</v>
      </c>
      <c r="F1715" s="2">
        <v>85405</v>
      </c>
    </row>
    <row r="1716" spans="1:6" x14ac:dyDescent="0.25">
      <c r="A1716">
        <v>2017</v>
      </c>
      <c r="B1716" t="s">
        <v>56</v>
      </c>
      <c r="C1716" t="s">
        <v>37</v>
      </c>
      <c r="D1716" s="1">
        <v>2802</v>
      </c>
      <c r="E1716" s="1">
        <v>32758</v>
      </c>
      <c r="F1716" s="2">
        <v>89570</v>
      </c>
    </row>
    <row r="1717" spans="1:6" x14ac:dyDescent="0.25">
      <c r="A1717">
        <v>2017</v>
      </c>
      <c r="B1717" t="s">
        <v>56</v>
      </c>
      <c r="C1717" t="s">
        <v>38</v>
      </c>
      <c r="D1717" s="1">
        <v>12653</v>
      </c>
      <c r="E1717" s="1">
        <v>98790</v>
      </c>
      <c r="F1717" s="2">
        <v>59859</v>
      </c>
    </row>
    <row r="1718" spans="1:6" x14ac:dyDescent="0.25">
      <c r="A1718">
        <v>2017</v>
      </c>
      <c r="B1718" t="s">
        <v>56</v>
      </c>
      <c r="C1718" t="s">
        <v>39</v>
      </c>
      <c r="D1718" s="1">
        <v>3221</v>
      </c>
      <c r="E1718" s="1">
        <v>28761</v>
      </c>
      <c r="F1718" s="2">
        <v>57506</v>
      </c>
    </row>
    <row r="1719" spans="1:6" x14ac:dyDescent="0.25">
      <c r="A1719">
        <v>2017</v>
      </c>
      <c r="B1719" t="s">
        <v>56</v>
      </c>
      <c r="C1719" t="s">
        <v>40</v>
      </c>
      <c r="D1719" s="1">
        <v>15531</v>
      </c>
      <c r="E1719" s="1">
        <v>148433</v>
      </c>
      <c r="F1719" s="2">
        <v>71601</v>
      </c>
    </row>
    <row r="1720" spans="1:6" x14ac:dyDescent="0.25">
      <c r="A1720">
        <v>2017</v>
      </c>
      <c r="B1720" t="s">
        <v>56</v>
      </c>
      <c r="C1720" t="s">
        <v>41</v>
      </c>
      <c r="D1720" s="1">
        <v>71279</v>
      </c>
      <c r="E1720" s="1">
        <v>740328</v>
      </c>
      <c r="F1720" s="2">
        <v>80242</v>
      </c>
    </row>
    <row r="1721" spans="1:6" x14ac:dyDescent="0.25">
      <c r="A1721">
        <v>2017</v>
      </c>
      <c r="B1721" t="s">
        <v>56</v>
      </c>
      <c r="C1721" t="s">
        <v>42</v>
      </c>
      <c r="D1721" s="1">
        <v>11066</v>
      </c>
      <c r="E1721" s="1">
        <v>84072</v>
      </c>
      <c r="F1721" s="2">
        <v>64760</v>
      </c>
    </row>
    <row r="1722" spans="1:6" x14ac:dyDescent="0.25">
      <c r="A1722">
        <v>2017</v>
      </c>
      <c r="B1722" t="s">
        <v>56</v>
      </c>
      <c r="C1722" t="s">
        <v>43</v>
      </c>
      <c r="D1722" s="1">
        <v>1700</v>
      </c>
      <c r="E1722" s="1">
        <v>11731</v>
      </c>
      <c r="F1722" s="2">
        <v>70768</v>
      </c>
    </row>
    <row r="1723" spans="1:6" x14ac:dyDescent="0.25">
      <c r="A1723">
        <v>2017</v>
      </c>
      <c r="B1723" t="s">
        <v>56</v>
      </c>
      <c r="C1723" t="s">
        <v>44</v>
      </c>
      <c r="D1723" s="1">
        <v>21609</v>
      </c>
      <c r="E1723" s="1">
        <v>192079</v>
      </c>
      <c r="F1723" s="2">
        <v>82201</v>
      </c>
    </row>
    <row r="1724" spans="1:6" x14ac:dyDescent="0.25">
      <c r="A1724">
        <v>2017</v>
      </c>
      <c r="B1724" t="s">
        <v>56</v>
      </c>
      <c r="C1724" t="s">
        <v>45</v>
      </c>
      <c r="D1724" s="1">
        <v>17184</v>
      </c>
      <c r="E1724" s="1">
        <v>144458</v>
      </c>
      <c r="F1724" s="2">
        <v>76957</v>
      </c>
    </row>
    <row r="1725" spans="1:6" x14ac:dyDescent="0.25">
      <c r="A1725">
        <v>2017</v>
      </c>
      <c r="B1725" t="s">
        <v>56</v>
      </c>
      <c r="C1725" t="s">
        <v>46</v>
      </c>
      <c r="D1725" s="1">
        <v>3992</v>
      </c>
      <c r="E1725" s="1">
        <v>24123</v>
      </c>
      <c r="F1725" s="2">
        <v>50354</v>
      </c>
    </row>
    <row r="1726" spans="1:6" x14ac:dyDescent="0.25">
      <c r="A1726">
        <v>2017</v>
      </c>
      <c r="B1726" t="s">
        <v>56</v>
      </c>
      <c r="C1726" t="s">
        <v>47</v>
      </c>
      <c r="D1726" s="1">
        <v>13244</v>
      </c>
      <c r="E1726" s="1">
        <v>148873</v>
      </c>
      <c r="F1726" s="2">
        <v>68759</v>
      </c>
    </row>
    <row r="1727" spans="1:6" x14ac:dyDescent="0.25">
      <c r="A1727">
        <v>2017</v>
      </c>
      <c r="B1727" t="s">
        <v>56</v>
      </c>
      <c r="C1727" t="s">
        <v>48</v>
      </c>
      <c r="D1727" s="1">
        <v>2248</v>
      </c>
      <c r="E1727" s="1">
        <v>10938</v>
      </c>
      <c r="F1727" s="2">
        <v>54692</v>
      </c>
    </row>
    <row r="1728" spans="1:6" x14ac:dyDescent="0.25">
      <c r="A1728">
        <v>2017</v>
      </c>
      <c r="B1728" t="s">
        <v>57</v>
      </c>
      <c r="C1728" t="s">
        <v>1</v>
      </c>
      <c r="D1728" s="1">
        <v>21426</v>
      </c>
      <c r="E1728" s="1">
        <v>239356</v>
      </c>
      <c r="F1728" s="2">
        <v>53774</v>
      </c>
    </row>
    <row r="1729" spans="1:6" x14ac:dyDescent="0.25">
      <c r="A1729">
        <v>2017</v>
      </c>
      <c r="B1729" t="s">
        <v>57</v>
      </c>
      <c r="C1729" t="s">
        <v>2</v>
      </c>
      <c r="D1729" s="1">
        <v>31059</v>
      </c>
      <c r="E1729" s="1">
        <v>417456</v>
      </c>
      <c r="F1729" s="2">
        <v>55334</v>
      </c>
    </row>
    <row r="1730" spans="1:6" x14ac:dyDescent="0.25">
      <c r="A1730">
        <v>2017</v>
      </c>
      <c r="B1730" t="s">
        <v>57</v>
      </c>
      <c r="C1730" t="s">
        <v>3</v>
      </c>
      <c r="D1730" s="1">
        <v>13845</v>
      </c>
      <c r="E1730" s="1">
        <v>144215</v>
      </c>
      <c r="F1730" s="2">
        <v>59263</v>
      </c>
    </row>
    <row r="1731" spans="1:6" x14ac:dyDescent="0.25">
      <c r="A1731">
        <v>2017</v>
      </c>
      <c r="B1731" t="s">
        <v>57</v>
      </c>
      <c r="C1731" t="s">
        <v>4</v>
      </c>
      <c r="D1731" s="1">
        <v>188712</v>
      </c>
      <c r="E1731" s="1">
        <v>2551444</v>
      </c>
      <c r="F1731" s="2">
        <v>86955</v>
      </c>
    </row>
    <row r="1732" spans="1:6" x14ac:dyDescent="0.25">
      <c r="A1732">
        <v>2017</v>
      </c>
      <c r="B1732" t="s">
        <v>57</v>
      </c>
      <c r="C1732" t="s">
        <v>5</v>
      </c>
      <c r="D1732" s="1">
        <v>50576</v>
      </c>
      <c r="E1732" s="1">
        <v>412889</v>
      </c>
      <c r="F1732" s="2">
        <v>78698</v>
      </c>
    </row>
    <row r="1733" spans="1:6" x14ac:dyDescent="0.25">
      <c r="A1733">
        <v>2017</v>
      </c>
      <c r="B1733" t="s">
        <v>57</v>
      </c>
      <c r="C1733" t="s">
        <v>6</v>
      </c>
      <c r="D1733" s="1">
        <v>22807</v>
      </c>
      <c r="E1733" s="1">
        <v>218450</v>
      </c>
      <c r="F1733" s="2">
        <v>87307</v>
      </c>
    </row>
    <row r="1734" spans="1:6" x14ac:dyDescent="0.25">
      <c r="A1734">
        <v>2017</v>
      </c>
      <c r="B1734" t="s">
        <v>57</v>
      </c>
      <c r="C1734" t="s">
        <v>7</v>
      </c>
      <c r="D1734" s="1">
        <v>8644</v>
      </c>
      <c r="E1734" s="1">
        <v>61956</v>
      </c>
      <c r="F1734" s="2">
        <v>80600</v>
      </c>
    </row>
    <row r="1735" spans="1:6" x14ac:dyDescent="0.25">
      <c r="A1735">
        <v>2017</v>
      </c>
      <c r="B1735" t="s">
        <v>57</v>
      </c>
      <c r="C1735" t="s">
        <v>8</v>
      </c>
      <c r="D1735" s="1">
        <v>156978</v>
      </c>
      <c r="E1735" s="1">
        <v>1322562</v>
      </c>
      <c r="F1735" s="2">
        <v>58653</v>
      </c>
    </row>
    <row r="1736" spans="1:6" x14ac:dyDescent="0.25">
      <c r="A1736">
        <v>2017</v>
      </c>
      <c r="B1736" t="s">
        <v>57</v>
      </c>
      <c r="C1736" t="s">
        <v>9</v>
      </c>
      <c r="D1736" s="1">
        <v>54102</v>
      </c>
      <c r="E1736" s="1">
        <v>668820</v>
      </c>
      <c r="F1736" s="2">
        <v>64724</v>
      </c>
    </row>
    <row r="1737" spans="1:6" x14ac:dyDescent="0.25">
      <c r="A1737">
        <v>2017</v>
      </c>
      <c r="B1737" t="s">
        <v>57</v>
      </c>
      <c r="C1737" t="s">
        <v>10</v>
      </c>
      <c r="D1737" s="1">
        <v>11075</v>
      </c>
      <c r="E1737" s="1">
        <v>88110</v>
      </c>
      <c r="F1737" s="2">
        <v>48653</v>
      </c>
    </row>
    <row r="1738" spans="1:6" x14ac:dyDescent="0.25">
      <c r="A1738">
        <v>2017</v>
      </c>
      <c r="B1738" t="s">
        <v>57</v>
      </c>
      <c r="C1738" t="s">
        <v>11</v>
      </c>
      <c r="D1738" s="1">
        <v>73447</v>
      </c>
      <c r="E1738" s="1">
        <v>942202</v>
      </c>
      <c r="F1738" s="2">
        <v>73829</v>
      </c>
    </row>
    <row r="1739" spans="1:6" x14ac:dyDescent="0.25">
      <c r="A1739">
        <v>2017</v>
      </c>
      <c r="B1739" t="s">
        <v>57</v>
      </c>
      <c r="C1739" t="s">
        <v>12</v>
      </c>
      <c r="D1739" s="1">
        <v>29045</v>
      </c>
      <c r="E1739" s="1">
        <v>336985</v>
      </c>
      <c r="F1739" s="2">
        <v>50796</v>
      </c>
    </row>
    <row r="1740" spans="1:6" x14ac:dyDescent="0.25">
      <c r="A1740">
        <v>2017</v>
      </c>
      <c r="B1740" t="s">
        <v>57</v>
      </c>
      <c r="C1740" t="s">
        <v>13</v>
      </c>
      <c r="D1740" s="1">
        <v>15401</v>
      </c>
      <c r="E1740" s="1">
        <v>139096</v>
      </c>
      <c r="F1740" s="2">
        <v>52293</v>
      </c>
    </row>
    <row r="1741" spans="1:6" x14ac:dyDescent="0.25">
      <c r="A1741">
        <v>2017</v>
      </c>
      <c r="B1741" t="s">
        <v>57</v>
      </c>
      <c r="C1741" t="s">
        <v>14</v>
      </c>
      <c r="D1741" s="1">
        <v>16569</v>
      </c>
      <c r="E1741" s="1">
        <v>177353</v>
      </c>
      <c r="F1741" s="2">
        <v>59048</v>
      </c>
    </row>
    <row r="1742" spans="1:6" x14ac:dyDescent="0.25">
      <c r="A1742">
        <v>2017</v>
      </c>
      <c r="B1742" t="s">
        <v>57</v>
      </c>
      <c r="C1742" t="s">
        <v>15</v>
      </c>
      <c r="D1742" s="1">
        <v>20206</v>
      </c>
      <c r="E1742" s="1">
        <v>214141</v>
      </c>
      <c r="F1742" s="2">
        <v>48829</v>
      </c>
    </row>
    <row r="1743" spans="1:6" x14ac:dyDescent="0.25">
      <c r="A1743">
        <v>2017</v>
      </c>
      <c r="B1743" t="s">
        <v>57</v>
      </c>
      <c r="C1743" t="s">
        <v>16</v>
      </c>
      <c r="D1743" s="1">
        <v>24001</v>
      </c>
      <c r="E1743" s="1">
        <v>209874</v>
      </c>
      <c r="F1743" s="2">
        <v>55218</v>
      </c>
    </row>
    <row r="1744" spans="1:6" x14ac:dyDescent="0.25">
      <c r="A1744">
        <v>2017</v>
      </c>
      <c r="B1744" t="s">
        <v>57</v>
      </c>
      <c r="C1744" t="s">
        <v>17</v>
      </c>
      <c r="D1744" s="1">
        <v>9912</v>
      </c>
      <c r="E1744" s="1">
        <v>66736</v>
      </c>
      <c r="F1744" s="2">
        <v>55405</v>
      </c>
    </row>
    <row r="1745" spans="1:6" x14ac:dyDescent="0.25">
      <c r="A1745">
        <v>2017</v>
      </c>
      <c r="B1745" t="s">
        <v>57</v>
      </c>
      <c r="C1745" t="s">
        <v>18</v>
      </c>
      <c r="D1745" s="1">
        <v>42175</v>
      </c>
      <c r="E1745" s="1">
        <v>443764</v>
      </c>
      <c r="F1745" s="2">
        <v>77259</v>
      </c>
    </row>
    <row r="1746" spans="1:6" x14ac:dyDescent="0.25">
      <c r="A1746">
        <v>2017</v>
      </c>
      <c r="B1746" t="s">
        <v>57</v>
      </c>
      <c r="C1746" t="s">
        <v>19</v>
      </c>
      <c r="D1746" s="1">
        <v>47186</v>
      </c>
      <c r="E1746" s="1">
        <v>566190</v>
      </c>
      <c r="F1746" s="2">
        <v>102580</v>
      </c>
    </row>
    <row r="1747" spans="1:6" x14ac:dyDescent="0.25">
      <c r="A1747">
        <v>2017</v>
      </c>
      <c r="B1747" t="s">
        <v>57</v>
      </c>
      <c r="C1747" t="s">
        <v>20</v>
      </c>
      <c r="D1747" s="1">
        <v>42271</v>
      </c>
      <c r="E1747" s="1">
        <v>645279</v>
      </c>
      <c r="F1747" s="2">
        <v>68677</v>
      </c>
    </row>
    <row r="1748" spans="1:6" x14ac:dyDescent="0.25">
      <c r="A1748">
        <v>2017</v>
      </c>
      <c r="B1748" t="s">
        <v>57</v>
      </c>
      <c r="C1748" t="s">
        <v>21</v>
      </c>
      <c r="D1748" s="1">
        <v>29916</v>
      </c>
      <c r="E1748" s="1">
        <v>373603</v>
      </c>
      <c r="F1748" s="2">
        <v>80794</v>
      </c>
    </row>
    <row r="1749" spans="1:6" x14ac:dyDescent="0.25">
      <c r="A1749">
        <v>2017</v>
      </c>
      <c r="B1749" t="s">
        <v>57</v>
      </c>
      <c r="C1749" t="s">
        <v>22</v>
      </c>
      <c r="D1749" s="1">
        <v>11953</v>
      </c>
      <c r="E1749" s="1">
        <v>107737</v>
      </c>
      <c r="F1749" s="2">
        <v>41461</v>
      </c>
    </row>
    <row r="1750" spans="1:6" x14ac:dyDescent="0.25">
      <c r="A1750">
        <v>2017</v>
      </c>
      <c r="B1750" t="s">
        <v>57</v>
      </c>
      <c r="C1750" t="s">
        <v>23</v>
      </c>
      <c r="D1750" s="1">
        <v>33699</v>
      </c>
      <c r="E1750" s="1">
        <v>381525</v>
      </c>
      <c r="F1750" s="2">
        <v>63932</v>
      </c>
    </row>
    <row r="1751" spans="1:6" x14ac:dyDescent="0.25">
      <c r="A1751">
        <v>2017</v>
      </c>
      <c r="B1751" t="s">
        <v>57</v>
      </c>
      <c r="C1751" t="s">
        <v>24</v>
      </c>
      <c r="D1751" s="1">
        <v>8994</v>
      </c>
      <c r="E1751" s="1">
        <v>41010</v>
      </c>
      <c r="F1751" s="2">
        <v>50921</v>
      </c>
    </row>
    <row r="1752" spans="1:6" x14ac:dyDescent="0.25">
      <c r="A1752">
        <v>2017</v>
      </c>
      <c r="B1752" t="s">
        <v>57</v>
      </c>
      <c r="C1752" t="s">
        <v>25</v>
      </c>
      <c r="D1752" s="1">
        <v>11395</v>
      </c>
      <c r="E1752" s="1">
        <v>117542</v>
      </c>
      <c r="F1752" s="2">
        <v>59204</v>
      </c>
    </row>
    <row r="1753" spans="1:6" x14ac:dyDescent="0.25">
      <c r="A1753">
        <v>2017</v>
      </c>
      <c r="B1753" t="s">
        <v>57</v>
      </c>
      <c r="C1753" t="s">
        <v>26</v>
      </c>
      <c r="D1753" s="1">
        <v>19521</v>
      </c>
      <c r="E1753" s="1">
        <v>181485</v>
      </c>
      <c r="F1753" s="2">
        <v>58283</v>
      </c>
    </row>
    <row r="1754" spans="1:6" x14ac:dyDescent="0.25">
      <c r="A1754">
        <v>2017</v>
      </c>
      <c r="B1754" t="s">
        <v>57</v>
      </c>
      <c r="C1754" t="s">
        <v>27</v>
      </c>
      <c r="D1754" s="1">
        <v>11938</v>
      </c>
      <c r="E1754" s="1">
        <v>81761</v>
      </c>
      <c r="F1754" s="2">
        <v>75584</v>
      </c>
    </row>
    <row r="1755" spans="1:6" x14ac:dyDescent="0.25">
      <c r="A1755">
        <v>2017</v>
      </c>
      <c r="B1755" t="s">
        <v>57</v>
      </c>
      <c r="C1755" t="s">
        <v>28</v>
      </c>
      <c r="D1755" s="1">
        <v>50907</v>
      </c>
      <c r="E1755" s="1">
        <v>663584</v>
      </c>
      <c r="F1755" s="2">
        <v>88404</v>
      </c>
    </row>
    <row r="1756" spans="1:6" x14ac:dyDescent="0.25">
      <c r="A1756">
        <v>2017</v>
      </c>
      <c r="B1756" t="s">
        <v>57</v>
      </c>
      <c r="C1756" t="s">
        <v>29</v>
      </c>
      <c r="D1756" s="1">
        <v>10062</v>
      </c>
      <c r="E1756" s="1">
        <v>104434</v>
      </c>
      <c r="F1756" s="2">
        <v>60086</v>
      </c>
    </row>
    <row r="1757" spans="1:6" x14ac:dyDescent="0.25">
      <c r="A1757">
        <v>2017</v>
      </c>
      <c r="B1757" t="s">
        <v>57</v>
      </c>
      <c r="C1757" t="s">
        <v>30</v>
      </c>
      <c r="D1757" s="1">
        <v>111646</v>
      </c>
      <c r="E1757" s="1">
        <v>1314408</v>
      </c>
      <c r="F1757" s="2">
        <v>92549</v>
      </c>
    </row>
    <row r="1758" spans="1:6" x14ac:dyDescent="0.25">
      <c r="A1758">
        <v>2017</v>
      </c>
      <c r="B1758" t="s">
        <v>57</v>
      </c>
      <c r="C1758" t="s">
        <v>31</v>
      </c>
      <c r="D1758" s="1">
        <v>57179</v>
      </c>
      <c r="E1758" s="1">
        <v>616193</v>
      </c>
      <c r="F1758" s="2">
        <v>62617</v>
      </c>
    </row>
    <row r="1759" spans="1:6" x14ac:dyDescent="0.25">
      <c r="A1759">
        <v>2017</v>
      </c>
      <c r="B1759" t="s">
        <v>57</v>
      </c>
      <c r="C1759" t="s">
        <v>32</v>
      </c>
      <c r="D1759" s="1">
        <v>4917</v>
      </c>
      <c r="E1759" s="1">
        <v>34300</v>
      </c>
      <c r="F1759" s="2">
        <v>59438</v>
      </c>
    </row>
    <row r="1760" spans="1:6" x14ac:dyDescent="0.25">
      <c r="A1760">
        <v>2017</v>
      </c>
      <c r="B1760" t="s">
        <v>57</v>
      </c>
      <c r="C1760" t="s">
        <v>33</v>
      </c>
      <c r="D1760" s="1">
        <v>52650</v>
      </c>
      <c r="E1760" s="1">
        <v>724748</v>
      </c>
      <c r="F1760" s="2">
        <v>62445</v>
      </c>
    </row>
    <row r="1761" spans="1:6" x14ac:dyDescent="0.25">
      <c r="A1761">
        <v>2017</v>
      </c>
      <c r="B1761" t="s">
        <v>57</v>
      </c>
      <c r="C1761" t="s">
        <v>34</v>
      </c>
      <c r="D1761" s="1">
        <v>20434</v>
      </c>
      <c r="E1761" s="1">
        <v>185534</v>
      </c>
      <c r="F1761" s="2">
        <v>50640</v>
      </c>
    </row>
    <row r="1762" spans="1:6" x14ac:dyDescent="0.25">
      <c r="A1762">
        <v>2017</v>
      </c>
      <c r="B1762" t="s">
        <v>57</v>
      </c>
      <c r="C1762" t="s">
        <v>35</v>
      </c>
      <c r="D1762" s="1">
        <v>24942</v>
      </c>
      <c r="E1762" s="1">
        <v>242708</v>
      </c>
      <c r="F1762" s="2">
        <v>67873</v>
      </c>
    </row>
    <row r="1763" spans="1:6" x14ac:dyDescent="0.25">
      <c r="A1763">
        <v>2017</v>
      </c>
      <c r="B1763" t="s">
        <v>57</v>
      </c>
      <c r="C1763" t="s">
        <v>36</v>
      </c>
      <c r="D1763" s="1">
        <v>61779</v>
      </c>
      <c r="E1763" s="1">
        <v>799939</v>
      </c>
      <c r="F1763" s="2">
        <v>76029</v>
      </c>
    </row>
    <row r="1764" spans="1:6" x14ac:dyDescent="0.25">
      <c r="A1764">
        <v>2017</v>
      </c>
      <c r="B1764" t="s">
        <v>57</v>
      </c>
      <c r="C1764" t="s">
        <v>37</v>
      </c>
      <c r="D1764" s="1">
        <v>8350</v>
      </c>
      <c r="E1764" s="1">
        <v>67366</v>
      </c>
      <c r="F1764" s="2">
        <v>67763</v>
      </c>
    </row>
    <row r="1765" spans="1:6" x14ac:dyDescent="0.25">
      <c r="A1765">
        <v>2017</v>
      </c>
      <c r="B1765" t="s">
        <v>57</v>
      </c>
      <c r="C1765" t="s">
        <v>38</v>
      </c>
      <c r="D1765" s="1">
        <v>25902</v>
      </c>
      <c r="E1765" s="1">
        <v>280711</v>
      </c>
      <c r="F1765" s="2">
        <v>49505</v>
      </c>
    </row>
    <row r="1766" spans="1:6" x14ac:dyDescent="0.25">
      <c r="A1766">
        <v>2017</v>
      </c>
      <c r="B1766" t="s">
        <v>57</v>
      </c>
      <c r="C1766" t="s">
        <v>39</v>
      </c>
      <c r="D1766" s="1">
        <v>5030</v>
      </c>
      <c r="E1766" s="1">
        <v>31264</v>
      </c>
      <c r="F1766" s="2">
        <v>55293</v>
      </c>
    </row>
    <row r="1767" spans="1:6" x14ac:dyDescent="0.25">
      <c r="A1767">
        <v>2017</v>
      </c>
      <c r="B1767" t="s">
        <v>57</v>
      </c>
      <c r="C1767" t="s">
        <v>40</v>
      </c>
      <c r="D1767" s="1">
        <v>28315</v>
      </c>
      <c r="E1767" s="1">
        <v>407133</v>
      </c>
      <c r="F1767" s="2">
        <v>56172</v>
      </c>
    </row>
    <row r="1768" spans="1:6" x14ac:dyDescent="0.25">
      <c r="A1768">
        <v>2017</v>
      </c>
      <c r="B1768" t="s">
        <v>57</v>
      </c>
      <c r="C1768" t="s">
        <v>41</v>
      </c>
      <c r="D1768" s="1">
        <v>129242</v>
      </c>
      <c r="E1768" s="1">
        <v>1666865</v>
      </c>
      <c r="F1768" s="2">
        <v>71507</v>
      </c>
    </row>
    <row r="1769" spans="1:6" x14ac:dyDescent="0.25">
      <c r="A1769">
        <v>2017</v>
      </c>
      <c r="B1769" t="s">
        <v>57</v>
      </c>
      <c r="C1769" t="s">
        <v>42</v>
      </c>
      <c r="D1769" s="1">
        <v>21911</v>
      </c>
      <c r="E1769" s="1">
        <v>205052</v>
      </c>
      <c r="F1769" s="2">
        <v>56815</v>
      </c>
    </row>
    <row r="1770" spans="1:6" x14ac:dyDescent="0.25">
      <c r="A1770">
        <v>2017</v>
      </c>
      <c r="B1770" t="s">
        <v>57</v>
      </c>
      <c r="C1770" t="s">
        <v>43</v>
      </c>
      <c r="D1770" s="1">
        <v>5488</v>
      </c>
      <c r="E1770" s="1">
        <v>28484</v>
      </c>
      <c r="F1770" s="2">
        <v>63457</v>
      </c>
    </row>
    <row r="1771" spans="1:6" x14ac:dyDescent="0.25">
      <c r="A1771">
        <v>2017</v>
      </c>
      <c r="B1771" t="s">
        <v>57</v>
      </c>
      <c r="C1771" t="s">
        <v>44</v>
      </c>
      <c r="D1771" s="1">
        <v>57146</v>
      </c>
      <c r="E1771" s="1">
        <v>725936</v>
      </c>
      <c r="F1771" s="2">
        <v>84971</v>
      </c>
    </row>
    <row r="1772" spans="1:6" x14ac:dyDescent="0.25">
      <c r="A1772">
        <v>2017</v>
      </c>
      <c r="B1772" t="s">
        <v>57</v>
      </c>
      <c r="C1772" t="s">
        <v>45</v>
      </c>
      <c r="D1772" s="1">
        <v>39177</v>
      </c>
      <c r="E1772" s="1">
        <v>404782</v>
      </c>
      <c r="F1772" s="2">
        <v>76348</v>
      </c>
    </row>
    <row r="1773" spans="1:6" x14ac:dyDescent="0.25">
      <c r="A1773">
        <v>2017</v>
      </c>
      <c r="B1773" t="s">
        <v>57</v>
      </c>
      <c r="C1773" t="s">
        <v>46</v>
      </c>
      <c r="D1773" s="1">
        <v>8077</v>
      </c>
      <c r="E1773" s="1">
        <v>66420</v>
      </c>
      <c r="F1773" s="2">
        <v>48213</v>
      </c>
    </row>
    <row r="1774" spans="1:6" x14ac:dyDescent="0.25">
      <c r="A1774">
        <v>2017</v>
      </c>
      <c r="B1774" t="s">
        <v>57</v>
      </c>
      <c r="C1774" t="s">
        <v>47</v>
      </c>
      <c r="D1774" s="1">
        <v>23769</v>
      </c>
      <c r="E1774" s="1">
        <v>324012</v>
      </c>
      <c r="F1774" s="2">
        <v>57868</v>
      </c>
    </row>
    <row r="1775" spans="1:6" x14ac:dyDescent="0.25">
      <c r="A1775">
        <v>2017</v>
      </c>
      <c r="B1775" t="s">
        <v>57</v>
      </c>
      <c r="C1775" t="s">
        <v>48</v>
      </c>
      <c r="D1775" s="1">
        <v>4417</v>
      </c>
      <c r="E1775" s="1">
        <v>18050</v>
      </c>
      <c r="F1775" s="2">
        <v>50226</v>
      </c>
    </row>
    <row r="1776" spans="1:6" x14ac:dyDescent="0.25">
      <c r="A1776">
        <v>2017</v>
      </c>
      <c r="B1776" t="s">
        <v>58</v>
      </c>
      <c r="C1776" t="s">
        <v>1</v>
      </c>
      <c r="D1776" s="1">
        <v>12429</v>
      </c>
      <c r="E1776" s="1">
        <v>229821</v>
      </c>
      <c r="F1776" s="2">
        <v>45641</v>
      </c>
    </row>
    <row r="1777" spans="1:6" x14ac:dyDescent="0.25">
      <c r="A1777">
        <v>2017</v>
      </c>
      <c r="B1777" t="s">
        <v>58</v>
      </c>
      <c r="C1777" t="s">
        <v>2</v>
      </c>
      <c r="D1777" s="1">
        <v>16509</v>
      </c>
      <c r="E1777" s="1">
        <v>420129</v>
      </c>
      <c r="F1777" s="2">
        <v>50240</v>
      </c>
    </row>
    <row r="1778" spans="1:6" x14ac:dyDescent="0.25">
      <c r="A1778">
        <v>2017</v>
      </c>
      <c r="B1778" t="s">
        <v>58</v>
      </c>
      <c r="C1778" t="s">
        <v>3</v>
      </c>
      <c r="D1778" s="1">
        <v>15762</v>
      </c>
      <c r="E1778" s="1">
        <v>183433</v>
      </c>
      <c r="F1778" s="2">
        <v>41521</v>
      </c>
    </row>
    <row r="1779" spans="1:6" x14ac:dyDescent="0.25">
      <c r="A1779">
        <v>2017</v>
      </c>
      <c r="B1779" t="s">
        <v>58</v>
      </c>
      <c r="C1779" t="s">
        <v>4</v>
      </c>
      <c r="D1779" s="1">
        <v>593987</v>
      </c>
      <c r="E1779" s="1">
        <v>2560907</v>
      </c>
      <c r="F1779" s="2">
        <v>50766</v>
      </c>
    </row>
    <row r="1780" spans="1:6" x14ac:dyDescent="0.25">
      <c r="A1780">
        <v>2017</v>
      </c>
      <c r="B1780" t="s">
        <v>58</v>
      </c>
      <c r="C1780" t="s">
        <v>5</v>
      </c>
      <c r="D1780" s="1">
        <v>21356</v>
      </c>
      <c r="E1780" s="1">
        <v>328843</v>
      </c>
      <c r="F1780" s="2">
        <v>48754</v>
      </c>
    </row>
    <row r="1781" spans="1:6" x14ac:dyDescent="0.25">
      <c r="A1781">
        <v>2017</v>
      </c>
      <c r="B1781" t="s">
        <v>58</v>
      </c>
      <c r="C1781" t="s">
        <v>6</v>
      </c>
      <c r="D1781" s="1">
        <v>12701</v>
      </c>
      <c r="E1781" s="1">
        <v>325348</v>
      </c>
      <c r="F1781" s="2">
        <v>53993</v>
      </c>
    </row>
    <row r="1782" spans="1:6" x14ac:dyDescent="0.25">
      <c r="A1782">
        <v>2017</v>
      </c>
      <c r="B1782" t="s">
        <v>58</v>
      </c>
      <c r="C1782" t="s">
        <v>7</v>
      </c>
      <c r="D1782" s="1">
        <v>4626</v>
      </c>
      <c r="E1782" s="1">
        <v>73879</v>
      </c>
      <c r="F1782" s="2">
        <v>53083</v>
      </c>
    </row>
    <row r="1783" spans="1:6" x14ac:dyDescent="0.25">
      <c r="A1783">
        <v>2017</v>
      </c>
      <c r="B1783" t="s">
        <v>58</v>
      </c>
      <c r="C1783" t="s">
        <v>8</v>
      </c>
      <c r="D1783" s="1">
        <v>71929</v>
      </c>
      <c r="E1783" s="1">
        <v>1258710</v>
      </c>
      <c r="F1783" s="2">
        <v>49450</v>
      </c>
    </row>
    <row r="1784" spans="1:6" x14ac:dyDescent="0.25">
      <c r="A1784">
        <v>2017</v>
      </c>
      <c r="B1784" t="s">
        <v>58</v>
      </c>
      <c r="C1784" t="s">
        <v>9</v>
      </c>
      <c r="D1784" s="1">
        <v>28426</v>
      </c>
      <c r="E1784" s="1">
        <v>546707</v>
      </c>
      <c r="F1784" s="2">
        <v>50819</v>
      </c>
    </row>
    <row r="1785" spans="1:6" x14ac:dyDescent="0.25">
      <c r="A1785">
        <v>2017</v>
      </c>
      <c r="B1785" t="s">
        <v>58</v>
      </c>
      <c r="C1785" t="s">
        <v>10</v>
      </c>
      <c r="D1785" s="1">
        <v>7292</v>
      </c>
      <c r="E1785" s="1">
        <v>96246</v>
      </c>
      <c r="F1785" s="2">
        <v>40927</v>
      </c>
    </row>
    <row r="1786" spans="1:6" x14ac:dyDescent="0.25">
      <c r="A1786">
        <v>2017</v>
      </c>
      <c r="B1786" t="s">
        <v>58</v>
      </c>
      <c r="C1786" t="s">
        <v>11</v>
      </c>
      <c r="D1786" s="1">
        <v>34414</v>
      </c>
      <c r="E1786" s="1">
        <v>910288</v>
      </c>
      <c r="F1786" s="2">
        <v>49347</v>
      </c>
    </row>
    <row r="1787" spans="1:6" x14ac:dyDescent="0.25">
      <c r="A1787">
        <v>2017</v>
      </c>
      <c r="B1787" t="s">
        <v>58</v>
      </c>
      <c r="C1787" t="s">
        <v>12</v>
      </c>
      <c r="D1787" s="1">
        <v>15254</v>
      </c>
      <c r="E1787" s="1">
        <v>452646</v>
      </c>
      <c r="F1787" s="2">
        <v>46791</v>
      </c>
    </row>
    <row r="1788" spans="1:6" x14ac:dyDescent="0.25">
      <c r="A1788">
        <v>2017</v>
      </c>
      <c r="B1788" t="s">
        <v>58</v>
      </c>
      <c r="C1788" t="s">
        <v>13</v>
      </c>
      <c r="D1788" s="1">
        <v>11324</v>
      </c>
      <c r="E1788" s="1">
        <v>219362</v>
      </c>
      <c r="F1788" s="2">
        <v>42092</v>
      </c>
    </row>
    <row r="1789" spans="1:6" x14ac:dyDescent="0.25">
      <c r="A1789">
        <v>2017</v>
      </c>
      <c r="B1789" t="s">
        <v>58</v>
      </c>
      <c r="C1789" t="s">
        <v>14</v>
      </c>
      <c r="D1789" s="1">
        <v>10129</v>
      </c>
      <c r="E1789" s="1">
        <v>192638</v>
      </c>
      <c r="F1789" s="2">
        <v>41465</v>
      </c>
    </row>
    <row r="1790" spans="1:6" x14ac:dyDescent="0.25">
      <c r="A1790">
        <v>2017</v>
      </c>
      <c r="B1790" t="s">
        <v>58</v>
      </c>
      <c r="C1790" t="s">
        <v>15</v>
      </c>
      <c r="D1790" s="1">
        <v>17849</v>
      </c>
      <c r="E1790" s="1">
        <v>262151</v>
      </c>
      <c r="F1790" s="2">
        <v>47340</v>
      </c>
    </row>
    <row r="1791" spans="1:6" x14ac:dyDescent="0.25">
      <c r="A1791">
        <v>2017</v>
      </c>
      <c r="B1791" t="s">
        <v>58</v>
      </c>
      <c r="C1791" t="s">
        <v>16</v>
      </c>
      <c r="D1791" s="1">
        <v>15003</v>
      </c>
      <c r="E1791" s="1">
        <v>297694</v>
      </c>
      <c r="F1791" s="2">
        <v>42305</v>
      </c>
    </row>
    <row r="1792" spans="1:6" x14ac:dyDescent="0.25">
      <c r="A1792">
        <v>2017</v>
      </c>
      <c r="B1792" t="s">
        <v>58</v>
      </c>
      <c r="C1792" t="s">
        <v>17</v>
      </c>
      <c r="D1792" s="1">
        <v>6292</v>
      </c>
      <c r="E1792" s="1">
        <v>118412</v>
      </c>
      <c r="F1792" s="2">
        <v>45937</v>
      </c>
    </row>
    <row r="1793" spans="1:6" x14ac:dyDescent="0.25">
      <c r="A1793">
        <v>2017</v>
      </c>
      <c r="B1793" t="s">
        <v>58</v>
      </c>
      <c r="C1793" t="s">
        <v>18</v>
      </c>
      <c r="D1793" s="1">
        <v>20270</v>
      </c>
      <c r="E1793" s="1">
        <v>436185</v>
      </c>
      <c r="F1793" s="2">
        <v>53201</v>
      </c>
    </row>
    <row r="1794" spans="1:6" x14ac:dyDescent="0.25">
      <c r="A1794">
        <v>2017</v>
      </c>
      <c r="B1794" t="s">
        <v>58</v>
      </c>
      <c r="C1794" t="s">
        <v>19</v>
      </c>
      <c r="D1794" s="1">
        <v>61589</v>
      </c>
      <c r="E1794" s="1">
        <v>769824</v>
      </c>
      <c r="F1794" s="2">
        <v>57794</v>
      </c>
    </row>
    <row r="1795" spans="1:6" x14ac:dyDescent="0.25">
      <c r="A1795">
        <v>2017</v>
      </c>
      <c r="B1795" t="s">
        <v>58</v>
      </c>
      <c r="C1795" t="s">
        <v>20</v>
      </c>
      <c r="D1795" s="1">
        <v>24957</v>
      </c>
      <c r="E1795" s="1">
        <v>656020</v>
      </c>
      <c r="F1795" s="2">
        <v>48406</v>
      </c>
    </row>
    <row r="1796" spans="1:6" x14ac:dyDescent="0.25">
      <c r="A1796">
        <v>2017</v>
      </c>
      <c r="B1796" t="s">
        <v>58</v>
      </c>
      <c r="C1796" t="s">
        <v>21</v>
      </c>
      <c r="D1796" s="1">
        <v>17543</v>
      </c>
      <c r="E1796" s="1">
        <v>514711</v>
      </c>
      <c r="F1796" s="2">
        <v>49720</v>
      </c>
    </row>
    <row r="1797" spans="1:6" x14ac:dyDescent="0.25">
      <c r="A1797">
        <v>2017</v>
      </c>
      <c r="B1797" t="s">
        <v>58</v>
      </c>
      <c r="C1797" t="s">
        <v>22</v>
      </c>
      <c r="D1797" s="1">
        <v>7420</v>
      </c>
      <c r="E1797" s="1">
        <v>142412</v>
      </c>
      <c r="F1797" s="2">
        <v>40426</v>
      </c>
    </row>
    <row r="1798" spans="1:6" x14ac:dyDescent="0.25">
      <c r="A1798">
        <v>2017</v>
      </c>
      <c r="B1798" t="s">
        <v>58</v>
      </c>
      <c r="C1798" t="s">
        <v>23</v>
      </c>
      <c r="D1798" s="1">
        <v>48626</v>
      </c>
      <c r="E1798" s="1">
        <v>450671</v>
      </c>
      <c r="F1798" s="2">
        <v>44800</v>
      </c>
    </row>
    <row r="1799" spans="1:6" x14ac:dyDescent="0.25">
      <c r="A1799">
        <v>2017</v>
      </c>
      <c r="B1799" t="s">
        <v>58</v>
      </c>
      <c r="C1799" t="s">
        <v>24</v>
      </c>
      <c r="D1799" s="1">
        <v>4448</v>
      </c>
      <c r="E1799" s="1">
        <v>73262</v>
      </c>
      <c r="F1799" s="2">
        <v>46171</v>
      </c>
    </row>
    <row r="1800" spans="1:6" x14ac:dyDescent="0.25">
      <c r="A1800">
        <v>2017</v>
      </c>
      <c r="B1800" t="s">
        <v>58</v>
      </c>
      <c r="C1800" t="s">
        <v>25</v>
      </c>
      <c r="D1800" s="1">
        <v>13241</v>
      </c>
      <c r="E1800" s="1">
        <v>136970</v>
      </c>
      <c r="F1800" s="2">
        <v>44565</v>
      </c>
    </row>
    <row r="1801" spans="1:6" x14ac:dyDescent="0.25">
      <c r="A1801">
        <v>2017</v>
      </c>
      <c r="B1801" t="s">
        <v>58</v>
      </c>
      <c r="C1801" t="s">
        <v>26</v>
      </c>
      <c r="D1801" s="1">
        <v>8681</v>
      </c>
      <c r="E1801" s="1">
        <v>131756</v>
      </c>
      <c r="F1801" s="2">
        <v>53119</v>
      </c>
    </row>
    <row r="1802" spans="1:6" x14ac:dyDescent="0.25">
      <c r="A1802">
        <v>2017</v>
      </c>
      <c r="B1802" t="s">
        <v>58</v>
      </c>
      <c r="C1802" t="s">
        <v>27</v>
      </c>
      <c r="D1802" s="1">
        <v>4635</v>
      </c>
      <c r="E1802" s="1">
        <v>111212</v>
      </c>
      <c r="F1802" s="2">
        <v>54599</v>
      </c>
    </row>
    <row r="1803" spans="1:6" x14ac:dyDescent="0.25">
      <c r="A1803">
        <v>2017</v>
      </c>
      <c r="B1803" t="s">
        <v>58</v>
      </c>
      <c r="C1803" t="s">
        <v>28</v>
      </c>
      <c r="D1803" s="1">
        <v>33411</v>
      </c>
      <c r="E1803" s="1">
        <v>644049</v>
      </c>
      <c r="F1803" s="2">
        <v>52138</v>
      </c>
    </row>
    <row r="1804" spans="1:6" x14ac:dyDescent="0.25">
      <c r="A1804">
        <v>2017</v>
      </c>
      <c r="B1804" t="s">
        <v>58</v>
      </c>
      <c r="C1804" t="s">
        <v>29</v>
      </c>
      <c r="D1804" s="1">
        <v>9629</v>
      </c>
      <c r="E1804" s="1">
        <v>127804</v>
      </c>
      <c r="F1804" s="2">
        <v>40621</v>
      </c>
    </row>
    <row r="1805" spans="1:6" x14ac:dyDescent="0.25">
      <c r="A1805">
        <v>2017</v>
      </c>
      <c r="B1805" t="s">
        <v>58</v>
      </c>
      <c r="C1805" t="s">
        <v>30</v>
      </c>
      <c r="D1805" s="1">
        <v>67533</v>
      </c>
      <c r="E1805" s="1">
        <v>1847585</v>
      </c>
      <c r="F1805" s="2">
        <v>51932</v>
      </c>
    </row>
    <row r="1806" spans="1:6" x14ac:dyDescent="0.25">
      <c r="A1806">
        <v>2017</v>
      </c>
      <c r="B1806" t="s">
        <v>58</v>
      </c>
      <c r="C1806" t="s">
        <v>31</v>
      </c>
      <c r="D1806" s="1">
        <v>26885</v>
      </c>
      <c r="E1806" s="1">
        <v>578637</v>
      </c>
      <c r="F1806" s="2">
        <v>47135</v>
      </c>
    </row>
    <row r="1807" spans="1:6" x14ac:dyDescent="0.25">
      <c r="A1807">
        <v>2017</v>
      </c>
      <c r="B1807" t="s">
        <v>58</v>
      </c>
      <c r="C1807" t="s">
        <v>32</v>
      </c>
      <c r="D1807" s="1">
        <v>2484</v>
      </c>
      <c r="E1807" s="1">
        <v>61847</v>
      </c>
      <c r="F1807" s="2">
        <v>49915</v>
      </c>
    </row>
    <row r="1808" spans="1:6" x14ac:dyDescent="0.25">
      <c r="A1808">
        <v>2017</v>
      </c>
      <c r="B1808" t="s">
        <v>58</v>
      </c>
      <c r="C1808" t="s">
        <v>33</v>
      </c>
      <c r="D1808" s="1">
        <v>34090</v>
      </c>
      <c r="E1808" s="1">
        <v>897244</v>
      </c>
      <c r="F1808" s="2">
        <v>45314</v>
      </c>
    </row>
    <row r="1809" spans="1:6" x14ac:dyDescent="0.25">
      <c r="A1809">
        <v>2017</v>
      </c>
      <c r="B1809" t="s">
        <v>58</v>
      </c>
      <c r="C1809" t="s">
        <v>34</v>
      </c>
      <c r="D1809" s="1">
        <v>13367</v>
      </c>
      <c r="E1809" s="1">
        <v>208934</v>
      </c>
      <c r="F1809" s="2">
        <v>44167</v>
      </c>
    </row>
    <row r="1810" spans="1:6" x14ac:dyDescent="0.25">
      <c r="A1810">
        <v>2017</v>
      </c>
      <c r="B1810" t="s">
        <v>58</v>
      </c>
      <c r="C1810" t="s">
        <v>35</v>
      </c>
      <c r="D1810" s="1">
        <v>15363</v>
      </c>
      <c r="E1810" s="1">
        <v>266489</v>
      </c>
      <c r="F1810" s="2">
        <v>50908</v>
      </c>
    </row>
    <row r="1811" spans="1:6" x14ac:dyDescent="0.25">
      <c r="A1811">
        <v>2017</v>
      </c>
      <c r="B1811" t="s">
        <v>58</v>
      </c>
      <c r="C1811" t="s">
        <v>36</v>
      </c>
      <c r="D1811" s="1">
        <v>58709</v>
      </c>
      <c r="E1811" s="1">
        <v>1179271</v>
      </c>
      <c r="F1811" s="2">
        <v>50500</v>
      </c>
    </row>
    <row r="1812" spans="1:6" x14ac:dyDescent="0.25">
      <c r="A1812">
        <v>2017</v>
      </c>
      <c r="B1812" t="s">
        <v>58</v>
      </c>
      <c r="C1812" t="s">
        <v>37</v>
      </c>
      <c r="D1812" s="1">
        <v>4485</v>
      </c>
      <c r="E1812" s="1">
        <v>99581</v>
      </c>
      <c r="F1812" s="2">
        <v>47941</v>
      </c>
    </row>
    <row r="1813" spans="1:6" x14ac:dyDescent="0.25">
      <c r="A1813">
        <v>2017</v>
      </c>
      <c r="B1813" t="s">
        <v>58</v>
      </c>
      <c r="C1813" t="s">
        <v>38</v>
      </c>
      <c r="D1813" s="1">
        <v>11574</v>
      </c>
      <c r="E1813" s="1">
        <v>226255</v>
      </c>
      <c r="F1813" s="2">
        <v>45624</v>
      </c>
    </row>
    <row r="1814" spans="1:6" x14ac:dyDescent="0.25">
      <c r="A1814">
        <v>2017</v>
      </c>
      <c r="B1814" t="s">
        <v>58</v>
      </c>
      <c r="C1814" t="s">
        <v>39</v>
      </c>
      <c r="D1814" s="1">
        <v>2732</v>
      </c>
      <c r="E1814" s="1">
        <v>66629</v>
      </c>
      <c r="F1814" s="2">
        <v>49512</v>
      </c>
    </row>
    <row r="1815" spans="1:6" x14ac:dyDescent="0.25">
      <c r="A1815">
        <v>2017</v>
      </c>
      <c r="B1815" t="s">
        <v>58</v>
      </c>
      <c r="C1815" t="s">
        <v>40</v>
      </c>
      <c r="D1815" s="1">
        <v>15761</v>
      </c>
      <c r="E1815" s="1">
        <v>416511</v>
      </c>
      <c r="F1815" s="2">
        <v>50938</v>
      </c>
    </row>
    <row r="1816" spans="1:6" x14ac:dyDescent="0.25">
      <c r="A1816">
        <v>2017</v>
      </c>
      <c r="B1816" t="s">
        <v>58</v>
      </c>
      <c r="C1816" t="s">
        <v>41</v>
      </c>
      <c r="D1816" s="1">
        <v>87635</v>
      </c>
      <c r="E1816" s="1">
        <v>1607487</v>
      </c>
      <c r="F1816" s="2">
        <v>47096</v>
      </c>
    </row>
    <row r="1817" spans="1:6" x14ac:dyDescent="0.25">
      <c r="A1817">
        <v>2017</v>
      </c>
      <c r="B1817" t="s">
        <v>58</v>
      </c>
      <c r="C1817" t="s">
        <v>42</v>
      </c>
      <c r="D1817" s="1">
        <v>11679</v>
      </c>
      <c r="E1817" s="1">
        <v>181402</v>
      </c>
      <c r="F1817" s="2">
        <v>42492</v>
      </c>
    </row>
    <row r="1818" spans="1:6" x14ac:dyDescent="0.25">
      <c r="A1818">
        <v>2017</v>
      </c>
      <c r="B1818" t="s">
        <v>58</v>
      </c>
      <c r="C1818" t="s">
        <v>43</v>
      </c>
      <c r="D1818" s="1">
        <v>2460</v>
      </c>
      <c r="E1818" s="1">
        <v>62109</v>
      </c>
      <c r="F1818" s="2">
        <v>45259</v>
      </c>
    </row>
    <row r="1819" spans="1:6" x14ac:dyDescent="0.25">
      <c r="A1819">
        <v>2017</v>
      </c>
      <c r="B1819" t="s">
        <v>58</v>
      </c>
      <c r="C1819" t="s">
        <v>44</v>
      </c>
      <c r="D1819" s="1">
        <v>42910</v>
      </c>
      <c r="E1819" s="1">
        <v>496944</v>
      </c>
      <c r="F1819" s="2">
        <v>48573</v>
      </c>
    </row>
    <row r="1820" spans="1:6" x14ac:dyDescent="0.25">
      <c r="A1820">
        <v>2017</v>
      </c>
      <c r="B1820" t="s">
        <v>58</v>
      </c>
      <c r="C1820" t="s">
        <v>45</v>
      </c>
      <c r="D1820" s="1">
        <v>56689</v>
      </c>
      <c r="E1820" s="1">
        <v>451563</v>
      </c>
      <c r="F1820" s="2">
        <v>49782</v>
      </c>
    </row>
    <row r="1821" spans="1:6" x14ac:dyDescent="0.25">
      <c r="A1821">
        <v>2017</v>
      </c>
      <c r="B1821" t="s">
        <v>58</v>
      </c>
      <c r="C1821" t="s">
        <v>46</v>
      </c>
      <c r="D1821" s="1">
        <v>5679</v>
      </c>
      <c r="E1821" s="1">
        <v>123772</v>
      </c>
      <c r="F1821" s="2">
        <v>44732</v>
      </c>
    </row>
    <row r="1822" spans="1:6" x14ac:dyDescent="0.25">
      <c r="A1822">
        <v>2017</v>
      </c>
      <c r="B1822" t="s">
        <v>58</v>
      </c>
      <c r="C1822" t="s">
        <v>47</v>
      </c>
      <c r="D1822" s="1">
        <v>25989</v>
      </c>
      <c r="E1822" s="1">
        <v>428367</v>
      </c>
      <c r="F1822" s="2">
        <v>47663</v>
      </c>
    </row>
    <row r="1823" spans="1:6" x14ac:dyDescent="0.25">
      <c r="A1823">
        <v>2017</v>
      </c>
      <c r="B1823" t="s">
        <v>58</v>
      </c>
      <c r="C1823" t="s">
        <v>48</v>
      </c>
      <c r="D1823" s="1">
        <v>3268</v>
      </c>
      <c r="E1823" s="1">
        <v>26479</v>
      </c>
      <c r="F1823" s="2">
        <v>41913</v>
      </c>
    </row>
    <row r="1824" spans="1:6" x14ac:dyDescent="0.25">
      <c r="A1824">
        <v>2017</v>
      </c>
      <c r="B1824" t="s">
        <v>59</v>
      </c>
      <c r="C1824" t="s">
        <v>1</v>
      </c>
      <c r="D1824" s="1">
        <v>10741</v>
      </c>
      <c r="E1824" s="1">
        <v>202336</v>
      </c>
      <c r="F1824" s="2">
        <v>16222</v>
      </c>
    </row>
    <row r="1825" spans="1:6" x14ac:dyDescent="0.25">
      <c r="A1825">
        <v>2017</v>
      </c>
      <c r="B1825" t="s">
        <v>59</v>
      </c>
      <c r="C1825" t="s">
        <v>2</v>
      </c>
      <c r="D1825" s="1">
        <v>12771</v>
      </c>
      <c r="E1825" s="1">
        <v>317076</v>
      </c>
      <c r="F1825" s="2">
        <v>23505</v>
      </c>
    </row>
    <row r="1826" spans="1:6" x14ac:dyDescent="0.25">
      <c r="A1826">
        <v>2017</v>
      </c>
      <c r="B1826" t="s">
        <v>59</v>
      </c>
      <c r="C1826" t="s">
        <v>3</v>
      </c>
      <c r="D1826" s="1">
        <v>7024</v>
      </c>
      <c r="E1826" s="1">
        <v>116690</v>
      </c>
      <c r="F1826" s="2">
        <v>16181</v>
      </c>
    </row>
    <row r="1827" spans="1:6" x14ac:dyDescent="0.25">
      <c r="A1827">
        <v>2017</v>
      </c>
      <c r="B1827" t="s">
        <v>59</v>
      </c>
      <c r="C1827" t="s">
        <v>4</v>
      </c>
      <c r="D1827" s="1">
        <v>103495</v>
      </c>
      <c r="E1827" s="1">
        <v>1935980</v>
      </c>
      <c r="F1827" s="2">
        <v>29214</v>
      </c>
    </row>
    <row r="1828" spans="1:6" x14ac:dyDescent="0.25">
      <c r="A1828">
        <v>2017</v>
      </c>
      <c r="B1828" t="s">
        <v>59</v>
      </c>
      <c r="C1828" t="s">
        <v>5</v>
      </c>
      <c r="D1828" s="1">
        <v>16627</v>
      </c>
      <c r="E1828" s="1">
        <v>333190</v>
      </c>
      <c r="F1828" s="2">
        <v>24462</v>
      </c>
    </row>
    <row r="1829" spans="1:6" x14ac:dyDescent="0.25">
      <c r="A1829">
        <v>2017</v>
      </c>
      <c r="B1829" t="s">
        <v>59</v>
      </c>
      <c r="C1829" t="s">
        <v>6</v>
      </c>
      <c r="D1829" s="1">
        <v>10338</v>
      </c>
      <c r="E1829" s="1">
        <v>156514</v>
      </c>
      <c r="F1829" s="2">
        <v>23066</v>
      </c>
    </row>
    <row r="1830" spans="1:6" x14ac:dyDescent="0.25">
      <c r="A1830">
        <v>2017</v>
      </c>
      <c r="B1830" t="s">
        <v>59</v>
      </c>
      <c r="C1830" t="s">
        <v>7</v>
      </c>
      <c r="D1830" s="1">
        <v>2565</v>
      </c>
      <c r="E1830" s="1">
        <v>50272</v>
      </c>
      <c r="F1830" s="2">
        <v>19997</v>
      </c>
    </row>
    <row r="1831" spans="1:6" x14ac:dyDescent="0.25">
      <c r="A1831">
        <v>2017</v>
      </c>
      <c r="B1831" t="s">
        <v>59</v>
      </c>
      <c r="C1831" t="s">
        <v>8</v>
      </c>
      <c r="D1831" s="1">
        <v>55396</v>
      </c>
      <c r="E1831" s="1">
        <v>1198478</v>
      </c>
      <c r="F1831" s="2">
        <v>24953</v>
      </c>
    </row>
    <row r="1832" spans="1:6" x14ac:dyDescent="0.25">
      <c r="A1832">
        <v>2017</v>
      </c>
      <c r="B1832" t="s">
        <v>59</v>
      </c>
      <c r="C1832" t="s">
        <v>9</v>
      </c>
      <c r="D1832" s="1">
        <v>23538</v>
      </c>
      <c r="E1832" s="1">
        <v>476035</v>
      </c>
      <c r="F1832" s="2">
        <v>20142</v>
      </c>
    </row>
    <row r="1833" spans="1:6" x14ac:dyDescent="0.25">
      <c r="A1833">
        <v>2017</v>
      </c>
      <c r="B1833" t="s">
        <v>59</v>
      </c>
      <c r="C1833" t="s">
        <v>10</v>
      </c>
      <c r="D1833" s="1">
        <v>4906</v>
      </c>
      <c r="E1833" s="1">
        <v>74928</v>
      </c>
      <c r="F1833" s="2">
        <v>16382</v>
      </c>
    </row>
    <row r="1834" spans="1:6" x14ac:dyDescent="0.25">
      <c r="A1834">
        <v>2017</v>
      </c>
      <c r="B1834" t="s">
        <v>59</v>
      </c>
      <c r="C1834" t="s">
        <v>11</v>
      </c>
      <c r="D1834" s="1">
        <v>32076</v>
      </c>
      <c r="E1834" s="1">
        <v>610100</v>
      </c>
      <c r="F1834" s="2">
        <v>22930</v>
      </c>
    </row>
    <row r="1835" spans="1:6" x14ac:dyDescent="0.25">
      <c r="A1835">
        <v>2017</v>
      </c>
      <c r="B1835" t="s">
        <v>59</v>
      </c>
      <c r="C1835" t="s">
        <v>12</v>
      </c>
      <c r="D1835" s="1">
        <v>15273</v>
      </c>
      <c r="E1835" s="1">
        <v>308506</v>
      </c>
      <c r="F1835" s="2">
        <v>18223</v>
      </c>
    </row>
    <row r="1836" spans="1:6" x14ac:dyDescent="0.25">
      <c r="A1836">
        <v>2017</v>
      </c>
      <c r="B1836" t="s">
        <v>59</v>
      </c>
      <c r="C1836" t="s">
        <v>13</v>
      </c>
      <c r="D1836" s="1">
        <v>8532</v>
      </c>
      <c r="E1836" s="1">
        <v>143101</v>
      </c>
      <c r="F1836" s="2">
        <v>16280</v>
      </c>
    </row>
    <row r="1837" spans="1:6" x14ac:dyDescent="0.25">
      <c r="A1837">
        <v>2017</v>
      </c>
      <c r="B1837" t="s">
        <v>59</v>
      </c>
      <c r="C1837" t="s">
        <v>14</v>
      </c>
      <c r="D1837" s="1">
        <v>6839</v>
      </c>
      <c r="E1837" s="1">
        <v>128449</v>
      </c>
      <c r="F1837" s="2">
        <v>16257</v>
      </c>
    </row>
    <row r="1838" spans="1:6" x14ac:dyDescent="0.25">
      <c r="A1838">
        <v>2017</v>
      </c>
      <c r="B1838" t="s">
        <v>59</v>
      </c>
      <c r="C1838" t="s">
        <v>15</v>
      </c>
      <c r="D1838" s="1">
        <v>10063</v>
      </c>
      <c r="E1838" s="1">
        <v>196846</v>
      </c>
      <c r="F1838" s="2">
        <v>17160</v>
      </c>
    </row>
    <row r="1839" spans="1:6" x14ac:dyDescent="0.25">
      <c r="A1839">
        <v>2017</v>
      </c>
      <c r="B1839" t="s">
        <v>59</v>
      </c>
      <c r="C1839" t="s">
        <v>16</v>
      </c>
      <c r="D1839" s="1">
        <v>12015</v>
      </c>
      <c r="E1839" s="1">
        <v>233109</v>
      </c>
      <c r="F1839" s="2">
        <v>20623</v>
      </c>
    </row>
    <row r="1840" spans="1:6" x14ac:dyDescent="0.25">
      <c r="A1840">
        <v>2017</v>
      </c>
      <c r="B1840" t="s">
        <v>59</v>
      </c>
      <c r="C1840" t="s">
        <v>17</v>
      </c>
      <c r="D1840" s="1">
        <v>5119</v>
      </c>
      <c r="E1840" s="1">
        <v>67354</v>
      </c>
      <c r="F1840" s="2">
        <v>21119</v>
      </c>
    </row>
    <row r="1841" spans="1:6" x14ac:dyDescent="0.25">
      <c r="A1841">
        <v>2017</v>
      </c>
      <c r="B1841" t="s">
        <v>59</v>
      </c>
      <c r="C1841" t="s">
        <v>18</v>
      </c>
      <c r="D1841" s="1">
        <v>14733</v>
      </c>
      <c r="E1841" s="1">
        <v>280195</v>
      </c>
      <c r="F1841" s="2">
        <v>23436</v>
      </c>
    </row>
    <row r="1842" spans="1:6" x14ac:dyDescent="0.25">
      <c r="A1842">
        <v>2017</v>
      </c>
      <c r="B1842" t="s">
        <v>59</v>
      </c>
      <c r="C1842" t="s">
        <v>19</v>
      </c>
      <c r="D1842" s="1">
        <v>20695</v>
      </c>
      <c r="E1842" s="1">
        <v>369350</v>
      </c>
      <c r="F1842" s="2">
        <v>26779</v>
      </c>
    </row>
    <row r="1843" spans="1:6" x14ac:dyDescent="0.25">
      <c r="A1843">
        <v>2017</v>
      </c>
      <c r="B1843" t="s">
        <v>59</v>
      </c>
      <c r="C1843" t="s">
        <v>20</v>
      </c>
      <c r="D1843" s="1">
        <v>21783</v>
      </c>
      <c r="E1843" s="1">
        <v>431316</v>
      </c>
      <c r="F1843" s="2">
        <v>19834</v>
      </c>
    </row>
    <row r="1844" spans="1:6" x14ac:dyDescent="0.25">
      <c r="A1844">
        <v>2017</v>
      </c>
      <c r="B1844" t="s">
        <v>59</v>
      </c>
      <c r="C1844" t="s">
        <v>21</v>
      </c>
      <c r="D1844" s="1">
        <v>14729</v>
      </c>
      <c r="E1844" s="1">
        <v>270490</v>
      </c>
      <c r="F1844" s="2">
        <v>21386</v>
      </c>
    </row>
    <row r="1845" spans="1:6" x14ac:dyDescent="0.25">
      <c r="A1845">
        <v>2017</v>
      </c>
      <c r="B1845" t="s">
        <v>59</v>
      </c>
      <c r="C1845" t="s">
        <v>22</v>
      </c>
      <c r="D1845" s="1">
        <v>6381</v>
      </c>
      <c r="E1845" s="1">
        <v>134613</v>
      </c>
      <c r="F1845" s="2">
        <v>17011</v>
      </c>
    </row>
    <row r="1846" spans="1:6" x14ac:dyDescent="0.25">
      <c r="A1846">
        <v>2017</v>
      </c>
      <c r="B1846" t="s">
        <v>59</v>
      </c>
      <c r="C1846" t="s">
        <v>23</v>
      </c>
      <c r="D1846" s="1">
        <v>14797</v>
      </c>
      <c r="E1846" s="1">
        <v>303022</v>
      </c>
      <c r="F1846" s="2">
        <v>20276</v>
      </c>
    </row>
    <row r="1847" spans="1:6" x14ac:dyDescent="0.25">
      <c r="A1847">
        <v>2017</v>
      </c>
      <c r="B1847" t="s">
        <v>59</v>
      </c>
      <c r="C1847" t="s">
        <v>24</v>
      </c>
      <c r="D1847" s="1">
        <v>4978</v>
      </c>
      <c r="E1847" s="1">
        <v>64958</v>
      </c>
      <c r="F1847" s="2">
        <v>18625</v>
      </c>
    </row>
    <row r="1848" spans="1:6" x14ac:dyDescent="0.25">
      <c r="A1848">
        <v>2017</v>
      </c>
      <c r="B1848" t="s">
        <v>59</v>
      </c>
      <c r="C1848" t="s">
        <v>25</v>
      </c>
      <c r="D1848" s="1">
        <v>5508</v>
      </c>
      <c r="E1848" s="1">
        <v>91776</v>
      </c>
      <c r="F1848" s="2">
        <v>16253</v>
      </c>
    </row>
    <row r="1849" spans="1:6" x14ac:dyDescent="0.25">
      <c r="A1849">
        <v>2017</v>
      </c>
      <c r="B1849" t="s">
        <v>59</v>
      </c>
      <c r="C1849" t="s">
        <v>26</v>
      </c>
      <c r="D1849" s="1">
        <v>8246</v>
      </c>
      <c r="E1849" s="1">
        <v>348888</v>
      </c>
      <c r="F1849" s="2">
        <v>33048</v>
      </c>
    </row>
    <row r="1850" spans="1:6" x14ac:dyDescent="0.25">
      <c r="A1850">
        <v>2017</v>
      </c>
      <c r="B1850" t="s">
        <v>59</v>
      </c>
      <c r="C1850" t="s">
        <v>27</v>
      </c>
      <c r="D1850" s="1">
        <v>4512</v>
      </c>
      <c r="E1850" s="1">
        <v>70729</v>
      </c>
      <c r="F1850" s="2">
        <v>21058</v>
      </c>
    </row>
    <row r="1851" spans="1:6" x14ac:dyDescent="0.25">
      <c r="A1851">
        <v>2017</v>
      </c>
      <c r="B1851" t="s">
        <v>59</v>
      </c>
      <c r="C1851" t="s">
        <v>28</v>
      </c>
      <c r="D1851" s="1">
        <v>23501</v>
      </c>
      <c r="E1851" s="1">
        <v>372798</v>
      </c>
      <c r="F1851" s="2">
        <v>24851</v>
      </c>
    </row>
    <row r="1852" spans="1:6" x14ac:dyDescent="0.25">
      <c r="A1852">
        <v>2017</v>
      </c>
      <c r="B1852" t="s">
        <v>59</v>
      </c>
      <c r="C1852" t="s">
        <v>29</v>
      </c>
      <c r="D1852" s="1">
        <v>4929</v>
      </c>
      <c r="E1852" s="1">
        <v>96321</v>
      </c>
      <c r="F1852" s="2">
        <v>17901</v>
      </c>
    </row>
    <row r="1853" spans="1:6" x14ac:dyDescent="0.25">
      <c r="A1853">
        <v>2017</v>
      </c>
      <c r="B1853" t="s">
        <v>59</v>
      </c>
      <c r="C1853" t="s">
        <v>30</v>
      </c>
      <c r="D1853" s="1">
        <v>66166</v>
      </c>
      <c r="E1853" s="1">
        <v>944545</v>
      </c>
      <c r="F1853" s="2">
        <v>32365</v>
      </c>
    </row>
    <row r="1854" spans="1:6" x14ac:dyDescent="0.25">
      <c r="A1854">
        <v>2017</v>
      </c>
      <c r="B1854" t="s">
        <v>59</v>
      </c>
      <c r="C1854" t="s">
        <v>31</v>
      </c>
      <c r="D1854" s="1">
        <v>25235</v>
      </c>
      <c r="E1854" s="1">
        <v>493758</v>
      </c>
      <c r="F1854" s="2">
        <v>19111</v>
      </c>
    </row>
    <row r="1855" spans="1:6" x14ac:dyDescent="0.25">
      <c r="A1855">
        <v>2017</v>
      </c>
      <c r="B1855" t="s">
        <v>59</v>
      </c>
      <c r="C1855" t="s">
        <v>32</v>
      </c>
      <c r="D1855" s="1">
        <v>2600</v>
      </c>
      <c r="E1855" s="1">
        <v>39316</v>
      </c>
      <c r="F1855" s="2">
        <v>17400</v>
      </c>
    </row>
    <row r="1856" spans="1:6" x14ac:dyDescent="0.25">
      <c r="A1856">
        <v>2017</v>
      </c>
      <c r="B1856" t="s">
        <v>59</v>
      </c>
      <c r="C1856" t="s">
        <v>33</v>
      </c>
      <c r="D1856" s="1">
        <v>28218</v>
      </c>
      <c r="E1856" s="1">
        <v>560257</v>
      </c>
      <c r="F1856" s="2">
        <v>18856</v>
      </c>
    </row>
    <row r="1857" spans="1:6" x14ac:dyDescent="0.25">
      <c r="A1857">
        <v>2017</v>
      </c>
      <c r="B1857" t="s">
        <v>59</v>
      </c>
      <c r="C1857" t="s">
        <v>34</v>
      </c>
      <c r="D1857" s="1">
        <v>8969</v>
      </c>
      <c r="E1857" s="1">
        <v>167540</v>
      </c>
      <c r="F1857" s="2">
        <v>17729</v>
      </c>
    </row>
    <row r="1858" spans="1:6" x14ac:dyDescent="0.25">
      <c r="A1858">
        <v>2017</v>
      </c>
      <c r="B1858" t="s">
        <v>59</v>
      </c>
      <c r="C1858" t="s">
        <v>35</v>
      </c>
      <c r="D1858" s="1">
        <v>13588</v>
      </c>
      <c r="E1858" s="1">
        <v>205823</v>
      </c>
      <c r="F1858" s="2">
        <v>21379</v>
      </c>
    </row>
    <row r="1859" spans="1:6" x14ac:dyDescent="0.25">
      <c r="A1859">
        <v>2017</v>
      </c>
      <c r="B1859" t="s">
        <v>59</v>
      </c>
      <c r="C1859" t="s">
        <v>36</v>
      </c>
      <c r="D1859" s="1">
        <v>33146</v>
      </c>
      <c r="E1859" s="1">
        <v>566779</v>
      </c>
      <c r="F1859" s="2">
        <v>20389</v>
      </c>
    </row>
    <row r="1860" spans="1:6" x14ac:dyDescent="0.25">
      <c r="A1860">
        <v>2017</v>
      </c>
      <c r="B1860" t="s">
        <v>59</v>
      </c>
      <c r="C1860" t="s">
        <v>37</v>
      </c>
      <c r="D1860" s="1">
        <v>3683</v>
      </c>
      <c r="E1860" s="1">
        <v>58183</v>
      </c>
      <c r="F1860" s="2">
        <v>22353</v>
      </c>
    </row>
    <row r="1861" spans="1:6" x14ac:dyDescent="0.25">
      <c r="A1861">
        <v>2017</v>
      </c>
      <c r="B1861" t="s">
        <v>59</v>
      </c>
      <c r="C1861" t="s">
        <v>38</v>
      </c>
      <c r="D1861" s="1">
        <v>12337</v>
      </c>
      <c r="E1861" s="1">
        <v>254069</v>
      </c>
      <c r="F1861" s="2">
        <v>17885</v>
      </c>
    </row>
    <row r="1862" spans="1:6" x14ac:dyDescent="0.25">
      <c r="A1862">
        <v>2017</v>
      </c>
      <c r="B1862" t="s">
        <v>59</v>
      </c>
      <c r="C1862" t="s">
        <v>39</v>
      </c>
      <c r="D1862" s="1">
        <v>3109</v>
      </c>
      <c r="E1862" s="1">
        <v>46967</v>
      </c>
      <c r="F1862" s="2">
        <v>16460</v>
      </c>
    </row>
    <row r="1863" spans="1:6" x14ac:dyDescent="0.25">
      <c r="A1863">
        <v>2017</v>
      </c>
      <c r="B1863" t="s">
        <v>59</v>
      </c>
      <c r="C1863" t="s">
        <v>40</v>
      </c>
      <c r="D1863" s="1">
        <v>15932</v>
      </c>
      <c r="E1863" s="1">
        <v>328856</v>
      </c>
      <c r="F1863" s="2">
        <v>22398</v>
      </c>
    </row>
    <row r="1864" spans="1:6" x14ac:dyDescent="0.25">
      <c r="A1864">
        <v>2017</v>
      </c>
      <c r="B1864" t="s">
        <v>59</v>
      </c>
      <c r="C1864" t="s">
        <v>41</v>
      </c>
      <c r="D1864" s="1">
        <v>60744</v>
      </c>
      <c r="E1864" s="1">
        <v>1317762</v>
      </c>
      <c r="F1864" s="2">
        <v>21234</v>
      </c>
    </row>
    <row r="1865" spans="1:6" x14ac:dyDescent="0.25">
      <c r="A1865">
        <v>2017</v>
      </c>
      <c r="B1865" t="s">
        <v>59</v>
      </c>
      <c r="C1865" t="s">
        <v>42</v>
      </c>
      <c r="D1865" s="1">
        <v>7068</v>
      </c>
      <c r="E1865" s="1">
        <v>142985</v>
      </c>
      <c r="F1865" s="2">
        <v>19510</v>
      </c>
    </row>
    <row r="1866" spans="1:6" x14ac:dyDescent="0.25">
      <c r="A1866">
        <v>2017</v>
      </c>
      <c r="B1866" t="s">
        <v>59</v>
      </c>
      <c r="C1866" t="s">
        <v>43</v>
      </c>
      <c r="D1866" s="1">
        <v>2266</v>
      </c>
      <c r="E1866" s="1">
        <v>37337</v>
      </c>
      <c r="F1866" s="2">
        <v>22375</v>
      </c>
    </row>
    <row r="1867" spans="1:6" x14ac:dyDescent="0.25">
      <c r="A1867">
        <v>2017</v>
      </c>
      <c r="B1867" t="s">
        <v>59</v>
      </c>
      <c r="C1867" t="s">
        <v>44</v>
      </c>
      <c r="D1867" s="1">
        <v>20269</v>
      </c>
      <c r="E1867" s="1">
        <v>402475</v>
      </c>
      <c r="F1867" s="2">
        <v>20078</v>
      </c>
    </row>
    <row r="1868" spans="1:6" x14ac:dyDescent="0.25">
      <c r="A1868">
        <v>2017</v>
      </c>
      <c r="B1868" t="s">
        <v>59</v>
      </c>
      <c r="C1868" t="s">
        <v>45</v>
      </c>
      <c r="D1868" s="1">
        <v>20065</v>
      </c>
      <c r="E1868" s="1">
        <v>325141</v>
      </c>
      <c r="F1868" s="2">
        <v>24250</v>
      </c>
    </row>
    <row r="1869" spans="1:6" x14ac:dyDescent="0.25">
      <c r="A1869">
        <v>2017</v>
      </c>
      <c r="B1869" t="s">
        <v>59</v>
      </c>
      <c r="C1869" t="s">
        <v>46</v>
      </c>
      <c r="D1869" s="1">
        <v>4646</v>
      </c>
      <c r="E1869" s="1">
        <v>74275</v>
      </c>
      <c r="F1869" s="2">
        <v>17335</v>
      </c>
    </row>
    <row r="1870" spans="1:6" x14ac:dyDescent="0.25">
      <c r="A1870">
        <v>2017</v>
      </c>
      <c r="B1870" t="s">
        <v>59</v>
      </c>
      <c r="C1870" t="s">
        <v>47</v>
      </c>
      <c r="D1870" s="1">
        <v>16599</v>
      </c>
      <c r="E1870" s="1">
        <v>279749</v>
      </c>
      <c r="F1870" s="2">
        <v>17248</v>
      </c>
    </row>
    <row r="1871" spans="1:6" x14ac:dyDescent="0.25">
      <c r="A1871">
        <v>2017</v>
      </c>
      <c r="B1871" t="s">
        <v>59</v>
      </c>
      <c r="C1871" t="s">
        <v>48</v>
      </c>
      <c r="D1871" s="1">
        <v>2355</v>
      </c>
      <c r="E1871" s="1">
        <v>36297</v>
      </c>
      <c r="F1871" s="2">
        <v>19867</v>
      </c>
    </row>
    <row r="1872" spans="1:6" x14ac:dyDescent="0.25">
      <c r="A1872">
        <v>2017</v>
      </c>
      <c r="B1872" t="s">
        <v>60</v>
      </c>
      <c r="C1872" t="s">
        <v>1</v>
      </c>
      <c r="D1872" s="1">
        <v>9603</v>
      </c>
      <c r="E1872" s="1">
        <v>45296</v>
      </c>
      <c r="F1872" s="2">
        <v>36539</v>
      </c>
    </row>
    <row r="1873" spans="1:6" x14ac:dyDescent="0.25">
      <c r="A1873">
        <v>2017</v>
      </c>
      <c r="B1873" t="s">
        <v>60</v>
      </c>
      <c r="C1873" t="s">
        <v>2</v>
      </c>
      <c r="D1873" s="1">
        <v>10297</v>
      </c>
      <c r="E1873" s="1">
        <v>71320</v>
      </c>
      <c r="F1873" s="2">
        <v>37061</v>
      </c>
    </row>
    <row r="1874" spans="1:6" x14ac:dyDescent="0.25">
      <c r="A1874">
        <v>2017</v>
      </c>
      <c r="B1874" t="s">
        <v>60</v>
      </c>
      <c r="C1874" t="s">
        <v>3</v>
      </c>
      <c r="D1874" s="1">
        <v>5315</v>
      </c>
      <c r="E1874" s="1">
        <v>24804</v>
      </c>
      <c r="F1874" s="2">
        <v>33179</v>
      </c>
    </row>
    <row r="1875" spans="1:6" x14ac:dyDescent="0.25">
      <c r="A1875">
        <v>2017</v>
      </c>
      <c r="B1875" t="s">
        <v>60</v>
      </c>
      <c r="C1875" t="s">
        <v>4</v>
      </c>
      <c r="D1875" s="1">
        <v>88470</v>
      </c>
      <c r="E1875" s="1">
        <v>527915</v>
      </c>
      <c r="F1875" s="2">
        <v>40412</v>
      </c>
    </row>
    <row r="1876" spans="1:6" x14ac:dyDescent="0.25">
      <c r="A1876">
        <v>2017</v>
      </c>
      <c r="B1876" t="s">
        <v>60</v>
      </c>
      <c r="C1876" t="s">
        <v>5</v>
      </c>
      <c r="D1876" s="1">
        <v>15777</v>
      </c>
      <c r="E1876" s="1">
        <v>80034</v>
      </c>
      <c r="F1876" s="2">
        <v>39558</v>
      </c>
    </row>
    <row r="1877" spans="1:6" x14ac:dyDescent="0.25">
      <c r="A1877">
        <v>2017</v>
      </c>
      <c r="B1877" t="s">
        <v>60</v>
      </c>
      <c r="C1877" t="s">
        <v>6</v>
      </c>
      <c r="D1877" s="1">
        <v>16529</v>
      </c>
      <c r="E1877" s="1">
        <v>64279</v>
      </c>
      <c r="F1877" s="2">
        <v>33397</v>
      </c>
    </row>
    <row r="1878" spans="1:6" x14ac:dyDescent="0.25">
      <c r="A1878">
        <v>2017</v>
      </c>
      <c r="B1878" t="s">
        <v>60</v>
      </c>
      <c r="C1878" t="s">
        <v>7</v>
      </c>
      <c r="D1878" s="1">
        <v>2003</v>
      </c>
      <c r="E1878" s="1">
        <v>11881</v>
      </c>
      <c r="F1878" s="2">
        <v>33610</v>
      </c>
    </row>
    <row r="1879" spans="1:6" x14ac:dyDescent="0.25">
      <c r="A1879">
        <v>2017</v>
      </c>
      <c r="B1879" t="s">
        <v>60</v>
      </c>
      <c r="C1879" t="s">
        <v>8</v>
      </c>
      <c r="D1879" s="1">
        <v>54928</v>
      </c>
      <c r="E1879" s="1">
        <v>273903</v>
      </c>
      <c r="F1879" s="2">
        <v>35319</v>
      </c>
    </row>
    <row r="1880" spans="1:6" x14ac:dyDescent="0.25">
      <c r="A1880">
        <v>2017</v>
      </c>
      <c r="B1880" t="s">
        <v>60</v>
      </c>
      <c r="C1880" t="s">
        <v>9</v>
      </c>
      <c r="D1880" s="1">
        <v>18097</v>
      </c>
      <c r="E1880" s="1">
        <v>106445</v>
      </c>
      <c r="F1880" s="2">
        <v>35520</v>
      </c>
    </row>
    <row r="1881" spans="1:6" x14ac:dyDescent="0.25">
      <c r="A1881">
        <v>2017</v>
      </c>
      <c r="B1881" t="s">
        <v>60</v>
      </c>
      <c r="C1881" t="s">
        <v>10</v>
      </c>
      <c r="D1881" s="1">
        <v>3888</v>
      </c>
      <c r="E1881" s="1">
        <v>17915</v>
      </c>
      <c r="F1881" s="2">
        <v>30056</v>
      </c>
    </row>
    <row r="1882" spans="1:6" x14ac:dyDescent="0.25">
      <c r="A1882">
        <v>2017</v>
      </c>
      <c r="B1882" t="s">
        <v>60</v>
      </c>
      <c r="C1882" t="s">
        <v>11</v>
      </c>
      <c r="D1882" s="1">
        <v>39500</v>
      </c>
      <c r="E1882" s="1">
        <v>206494</v>
      </c>
      <c r="F1882" s="2">
        <v>41240</v>
      </c>
    </row>
    <row r="1883" spans="1:6" x14ac:dyDescent="0.25">
      <c r="A1883">
        <v>2017</v>
      </c>
      <c r="B1883" t="s">
        <v>60</v>
      </c>
      <c r="C1883" t="s">
        <v>12</v>
      </c>
      <c r="D1883" s="1">
        <v>13113</v>
      </c>
      <c r="E1883" s="1">
        <v>86944</v>
      </c>
      <c r="F1883" s="2">
        <v>31882</v>
      </c>
    </row>
    <row r="1884" spans="1:6" x14ac:dyDescent="0.25">
      <c r="A1884">
        <v>2017</v>
      </c>
      <c r="B1884" t="s">
        <v>60</v>
      </c>
      <c r="C1884" t="s">
        <v>13</v>
      </c>
      <c r="D1884" s="1">
        <v>8710</v>
      </c>
      <c r="E1884" s="1">
        <v>42498</v>
      </c>
      <c r="F1884" s="2">
        <v>33069</v>
      </c>
    </row>
    <row r="1885" spans="1:6" x14ac:dyDescent="0.25">
      <c r="A1885">
        <v>2017</v>
      </c>
      <c r="B1885" t="s">
        <v>60</v>
      </c>
      <c r="C1885" t="s">
        <v>14</v>
      </c>
      <c r="D1885" s="1">
        <v>6031</v>
      </c>
      <c r="E1885" s="1">
        <v>33578</v>
      </c>
      <c r="F1885" s="2">
        <v>33575</v>
      </c>
    </row>
    <row r="1886" spans="1:6" x14ac:dyDescent="0.25">
      <c r="A1886">
        <v>2017</v>
      </c>
      <c r="B1886" t="s">
        <v>60</v>
      </c>
      <c r="C1886" t="s">
        <v>15</v>
      </c>
      <c r="D1886" s="1">
        <v>10912</v>
      </c>
      <c r="E1886" s="1">
        <v>46382</v>
      </c>
      <c r="F1886" s="2">
        <v>32330</v>
      </c>
    </row>
    <row r="1887" spans="1:6" x14ac:dyDescent="0.25">
      <c r="A1887">
        <v>2017</v>
      </c>
      <c r="B1887" t="s">
        <v>60</v>
      </c>
      <c r="C1887" t="s">
        <v>16</v>
      </c>
      <c r="D1887" s="1">
        <v>9250</v>
      </c>
      <c r="E1887" s="1">
        <v>45963</v>
      </c>
      <c r="F1887" s="2">
        <v>36468</v>
      </c>
    </row>
    <row r="1888" spans="1:6" x14ac:dyDescent="0.25">
      <c r="A1888">
        <v>2017</v>
      </c>
      <c r="B1888" t="s">
        <v>60</v>
      </c>
      <c r="C1888" t="s">
        <v>17</v>
      </c>
      <c r="D1888" s="1">
        <v>4028</v>
      </c>
      <c r="E1888" s="1">
        <v>17774</v>
      </c>
      <c r="F1888" s="2">
        <v>32993</v>
      </c>
    </row>
    <row r="1889" spans="1:6" x14ac:dyDescent="0.25">
      <c r="A1889">
        <v>2017</v>
      </c>
      <c r="B1889" t="s">
        <v>60</v>
      </c>
      <c r="C1889" t="s">
        <v>18</v>
      </c>
      <c r="D1889" s="1">
        <v>19506</v>
      </c>
      <c r="E1889" s="1">
        <v>91492</v>
      </c>
      <c r="F1889" s="2">
        <v>41793</v>
      </c>
    </row>
    <row r="1890" spans="1:6" x14ac:dyDescent="0.25">
      <c r="A1890">
        <v>2017</v>
      </c>
      <c r="B1890" t="s">
        <v>60</v>
      </c>
      <c r="C1890" t="s">
        <v>19</v>
      </c>
      <c r="D1890" s="1">
        <v>21677</v>
      </c>
      <c r="E1890" s="1">
        <v>118160</v>
      </c>
      <c r="F1890" s="2">
        <v>37032</v>
      </c>
    </row>
    <row r="1891" spans="1:6" x14ac:dyDescent="0.25">
      <c r="A1891">
        <v>2017</v>
      </c>
      <c r="B1891" t="s">
        <v>60</v>
      </c>
      <c r="C1891" t="s">
        <v>20</v>
      </c>
      <c r="D1891" s="1">
        <v>29930</v>
      </c>
      <c r="E1891" s="1">
        <v>137568</v>
      </c>
      <c r="F1891" s="2">
        <v>32157</v>
      </c>
    </row>
    <row r="1892" spans="1:6" x14ac:dyDescent="0.25">
      <c r="A1892">
        <v>2017</v>
      </c>
      <c r="B1892" t="s">
        <v>60</v>
      </c>
      <c r="C1892" t="s">
        <v>21</v>
      </c>
      <c r="D1892" s="1">
        <v>16226</v>
      </c>
      <c r="E1892" s="1">
        <v>90138</v>
      </c>
      <c r="F1892" s="2">
        <v>33237</v>
      </c>
    </row>
    <row r="1893" spans="1:6" x14ac:dyDescent="0.25">
      <c r="A1893">
        <v>2017</v>
      </c>
      <c r="B1893" t="s">
        <v>60</v>
      </c>
      <c r="C1893" t="s">
        <v>22</v>
      </c>
      <c r="D1893" s="1">
        <v>4726</v>
      </c>
      <c r="E1893" s="1">
        <v>21154</v>
      </c>
      <c r="F1893" s="2">
        <v>33958</v>
      </c>
    </row>
    <row r="1894" spans="1:6" x14ac:dyDescent="0.25">
      <c r="A1894">
        <v>2017</v>
      </c>
      <c r="B1894" t="s">
        <v>60</v>
      </c>
      <c r="C1894" t="s">
        <v>23</v>
      </c>
      <c r="D1894" s="1">
        <v>13734</v>
      </c>
      <c r="E1894" s="1">
        <v>76037</v>
      </c>
      <c r="F1894" s="2">
        <v>32705</v>
      </c>
    </row>
    <row r="1895" spans="1:6" x14ac:dyDescent="0.25">
      <c r="A1895">
        <v>2017</v>
      </c>
      <c r="B1895" t="s">
        <v>60</v>
      </c>
      <c r="C1895" t="s">
        <v>24</v>
      </c>
      <c r="D1895" s="1">
        <v>4094</v>
      </c>
      <c r="E1895" s="1">
        <v>17909</v>
      </c>
      <c r="F1895" s="2">
        <v>29177</v>
      </c>
    </row>
    <row r="1896" spans="1:6" x14ac:dyDescent="0.25">
      <c r="A1896">
        <v>2017</v>
      </c>
      <c r="B1896" t="s">
        <v>60</v>
      </c>
      <c r="C1896" t="s">
        <v>25</v>
      </c>
      <c r="D1896" s="1">
        <v>4671</v>
      </c>
      <c r="E1896" s="1">
        <v>25082</v>
      </c>
      <c r="F1896" s="2">
        <v>31310</v>
      </c>
    </row>
    <row r="1897" spans="1:6" x14ac:dyDescent="0.25">
      <c r="A1897">
        <v>2017</v>
      </c>
      <c r="B1897" t="s">
        <v>60</v>
      </c>
      <c r="C1897" t="s">
        <v>26</v>
      </c>
      <c r="D1897" s="1">
        <v>4959</v>
      </c>
      <c r="E1897" s="1">
        <v>33667</v>
      </c>
      <c r="F1897" s="2">
        <v>36336</v>
      </c>
    </row>
    <row r="1898" spans="1:6" x14ac:dyDescent="0.25">
      <c r="A1898">
        <v>2017</v>
      </c>
      <c r="B1898" t="s">
        <v>60</v>
      </c>
      <c r="C1898" t="s">
        <v>27</v>
      </c>
      <c r="D1898" s="1">
        <v>3871</v>
      </c>
      <c r="E1898" s="1">
        <v>20493</v>
      </c>
      <c r="F1898" s="2">
        <v>36646</v>
      </c>
    </row>
    <row r="1899" spans="1:6" x14ac:dyDescent="0.25">
      <c r="A1899">
        <v>2017</v>
      </c>
      <c r="B1899" t="s">
        <v>60</v>
      </c>
      <c r="C1899" t="s">
        <v>28</v>
      </c>
      <c r="D1899" s="1">
        <v>25881</v>
      </c>
      <c r="E1899" s="1">
        <v>136480</v>
      </c>
      <c r="F1899" s="2">
        <v>35059</v>
      </c>
    </row>
    <row r="1900" spans="1:6" x14ac:dyDescent="0.25">
      <c r="A1900">
        <v>2017</v>
      </c>
      <c r="B1900" t="s">
        <v>60</v>
      </c>
      <c r="C1900" t="s">
        <v>29</v>
      </c>
      <c r="D1900" s="1">
        <v>3961</v>
      </c>
      <c r="E1900" s="1">
        <v>20593</v>
      </c>
      <c r="F1900" s="2">
        <v>32578</v>
      </c>
    </row>
    <row r="1901" spans="1:6" x14ac:dyDescent="0.25">
      <c r="A1901">
        <v>2017</v>
      </c>
      <c r="B1901" t="s">
        <v>60</v>
      </c>
      <c r="C1901" t="s">
        <v>30</v>
      </c>
      <c r="D1901" s="1">
        <v>74536</v>
      </c>
      <c r="E1901" s="1">
        <v>369805</v>
      </c>
      <c r="F1901" s="2">
        <v>40436</v>
      </c>
    </row>
    <row r="1902" spans="1:6" x14ac:dyDescent="0.25">
      <c r="A1902">
        <v>2017</v>
      </c>
      <c r="B1902" t="s">
        <v>60</v>
      </c>
      <c r="C1902" t="s">
        <v>31</v>
      </c>
      <c r="D1902" s="1">
        <v>23024</v>
      </c>
      <c r="E1902" s="1">
        <v>107404</v>
      </c>
      <c r="F1902" s="2">
        <v>33978</v>
      </c>
    </row>
    <row r="1903" spans="1:6" x14ac:dyDescent="0.25">
      <c r="A1903">
        <v>2017</v>
      </c>
      <c r="B1903" t="s">
        <v>60</v>
      </c>
      <c r="C1903" t="s">
        <v>32</v>
      </c>
      <c r="D1903" s="1">
        <v>2040</v>
      </c>
      <c r="E1903" s="1">
        <v>12231</v>
      </c>
      <c r="F1903" s="2">
        <v>34167</v>
      </c>
    </row>
    <row r="1904" spans="1:6" x14ac:dyDescent="0.25">
      <c r="A1904">
        <v>2017</v>
      </c>
      <c r="B1904" t="s">
        <v>60</v>
      </c>
      <c r="C1904" t="s">
        <v>33</v>
      </c>
      <c r="D1904" s="1">
        <v>23601</v>
      </c>
      <c r="E1904" s="1">
        <v>155257</v>
      </c>
      <c r="F1904" s="2">
        <v>33039</v>
      </c>
    </row>
    <row r="1905" spans="1:6" x14ac:dyDescent="0.25">
      <c r="A1905">
        <v>2017</v>
      </c>
      <c r="B1905" t="s">
        <v>60</v>
      </c>
      <c r="C1905" t="s">
        <v>34</v>
      </c>
      <c r="D1905" s="1">
        <v>6751</v>
      </c>
      <c r="E1905" s="1">
        <v>35772</v>
      </c>
      <c r="F1905" s="2">
        <v>34306</v>
      </c>
    </row>
    <row r="1906" spans="1:6" x14ac:dyDescent="0.25">
      <c r="A1906">
        <v>2017</v>
      </c>
      <c r="B1906" t="s">
        <v>60</v>
      </c>
      <c r="C1906" t="s">
        <v>35</v>
      </c>
      <c r="D1906" s="1">
        <v>22753</v>
      </c>
      <c r="E1906" s="1">
        <v>77028</v>
      </c>
      <c r="F1906" s="2">
        <v>31901</v>
      </c>
    </row>
    <row r="1907" spans="1:6" x14ac:dyDescent="0.25">
      <c r="A1907">
        <v>2017</v>
      </c>
      <c r="B1907" t="s">
        <v>60</v>
      </c>
      <c r="C1907" t="s">
        <v>36</v>
      </c>
      <c r="D1907" s="1">
        <v>32259</v>
      </c>
      <c r="E1907" s="1">
        <v>197527</v>
      </c>
      <c r="F1907" s="2">
        <v>32593</v>
      </c>
    </row>
    <row r="1908" spans="1:6" x14ac:dyDescent="0.25">
      <c r="A1908">
        <v>2017</v>
      </c>
      <c r="B1908" t="s">
        <v>60</v>
      </c>
      <c r="C1908" t="s">
        <v>37</v>
      </c>
      <c r="D1908" s="1">
        <v>3395</v>
      </c>
      <c r="E1908" s="1">
        <v>17959</v>
      </c>
      <c r="F1908" s="2">
        <v>32566</v>
      </c>
    </row>
    <row r="1909" spans="1:6" x14ac:dyDescent="0.25">
      <c r="A1909">
        <v>2017</v>
      </c>
      <c r="B1909" t="s">
        <v>60</v>
      </c>
      <c r="C1909" t="s">
        <v>38</v>
      </c>
      <c r="D1909" s="1">
        <v>11490</v>
      </c>
      <c r="E1909" s="1">
        <v>51779</v>
      </c>
      <c r="F1909" s="2">
        <v>32842</v>
      </c>
    </row>
    <row r="1910" spans="1:6" x14ac:dyDescent="0.25">
      <c r="A1910">
        <v>2017</v>
      </c>
      <c r="B1910" t="s">
        <v>60</v>
      </c>
      <c r="C1910" t="s">
        <v>39</v>
      </c>
      <c r="D1910" s="1">
        <v>2171</v>
      </c>
      <c r="E1910" s="1">
        <v>11078</v>
      </c>
      <c r="F1910" s="2">
        <v>31403</v>
      </c>
    </row>
    <row r="1911" spans="1:6" x14ac:dyDescent="0.25">
      <c r="A1911">
        <v>2017</v>
      </c>
      <c r="B1911" t="s">
        <v>60</v>
      </c>
      <c r="C1911" t="s">
        <v>40</v>
      </c>
      <c r="D1911" s="1">
        <v>14618</v>
      </c>
      <c r="E1911" s="1">
        <v>76045</v>
      </c>
      <c r="F1911" s="2">
        <v>34443</v>
      </c>
    </row>
    <row r="1912" spans="1:6" x14ac:dyDescent="0.25">
      <c r="A1912">
        <v>2017</v>
      </c>
      <c r="B1912" t="s">
        <v>60</v>
      </c>
      <c r="C1912" t="s">
        <v>41</v>
      </c>
      <c r="D1912" s="1">
        <v>56060</v>
      </c>
      <c r="E1912" s="1">
        <v>328026</v>
      </c>
      <c r="F1912" s="2">
        <v>37841</v>
      </c>
    </row>
    <row r="1913" spans="1:6" x14ac:dyDescent="0.25">
      <c r="A1913">
        <v>2017</v>
      </c>
      <c r="B1913" t="s">
        <v>60</v>
      </c>
      <c r="C1913" t="s">
        <v>42</v>
      </c>
      <c r="D1913" s="1">
        <v>6084</v>
      </c>
      <c r="E1913" s="1">
        <v>35143</v>
      </c>
      <c r="F1913" s="2">
        <v>34421</v>
      </c>
    </row>
    <row r="1914" spans="1:6" x14ac:dyDescent="0.25">
      <c r="A1914">
        <v>2017</v>
      </c>
      <c r="B1914" t="s">
        <v>60</v>
      </c>
      <c r="C1914" t="s">
        <v>43</v>
      </c>
      <c r="D1914" s="1">
        <v>1958</v>
      </c>
      <c r="E1914" s="1">
        <v>8658</v>
      </c>
      <c r="F1914" s="2">
        <v>34757</v>
      </c>
    </row>
    <row r="1915" spans="1:6" x14ac:dyDescent="0.25">
      <c r="A1915">
        <v>2017</v>
      </c>
      <c r="B1915" t="s">
        <v>60</v>
      </c>
      <c r="C1915" t="s">
        <v>44</v>
      </c>
      <c r="D1915" s="1">
        <v>32154</v>
      </c>
      <c r="E1915" s="1">
        <v>141985</v>
      </c>
      <c r="F1915" s="2">
        <v>42290</v>
      </c>
    </row>
    <row r="1916" spans="1:6" x14ac:dyDescent="0.25">
      <c r="A1916">
        <v>2017</v>
      </c>
      <c r="B1916" t="s">
        <v>60</v>
      </c>
      <c r="C1916" t="s">
        <v>45</v>
      </c>
      <c r="D1916" s="1">
        <v>19701</v>
      </c>
      <c r="E1916" s="1">
        <v>97492</v>
      </c>
      <c r="F1916" s="2">
        <v>38822</v>
      </c>
    </row>
    <row r="1917" spans="1:6" x14ac:dyDescent="0.25">
      <c r="A1917">
        <v>2017</v>
      </c>
      <c r="B1917" t="s">
        <v>60</v>
      </c>
      <c r="C1917" t="s">
        <v>46</v>
      </c>
      <c r="D1917" s="1">
        <v>5237</v>
      </c>
      <c r="E1917" s="1">
        <v>19979</v>
      </c>
      <c r="F1917" s="2">
        <v>29927</v>
      </c>
    </row>
    <row r="1918" spans="1:6" x14ac:dyDescent="0.25">
      <c r="A1918">
        <v>2017</v>
      </c>
      <c r="B1918" t="s">
        <v>60</v>
      </c>
      <c r="C1918" t="s">
        <v>47</v>
      </c>
      <c r="D1918" s="1">
        <v>14001</v>
      </c>
      <c r="E1918" s="1">
        <v>84153</v>
      </c>
      <c r="F1918" s="2">
        <v>29242</v>
      </c>
    </row>
    <row r="1919" spans="1:6" x14ac:dyDescent="0.25">
      <c r="A1919">
        <v>2017</v>
      </c>
      <c r="B1919" t="s">
        <v>60</v>
      </c>
      <c r="C1919" t="s">
        <v>48</v>
      </c>
      <c r="D1919" s="1">
        <v>1656</v>
      </c>
      <c r="E1919" s="1">
        <v>7231</v>
      </c>
      <c r="F1919" s="2">
        <v>35035</v>
      </c>
    </row>
  </sheetData>
  <autoFilter ref="A1:F1919" xr:uid="{F7E52F2C-F2D3-4F44-815D-AF8D50250408}"/>
  <customSheetViews>
    <customSheetView guid="{A1F01C08-243B-48FC-94A8-F102AEB1706D}">
      <selection activeCell="F150" sqref="F150"/>
      <pageMargins left="0.7" right="0.7" top="0.75" bottom="0.75" header="0.3" footer="0.3"/>
      <pageSetup orientation="portrait" r:id="rId1"/>
    </customSheetView>
    <customSheetView guid="{948164EF-B902-4A6C-8E3C-A935061C5153}" state="hidden">
      <selection activeCell="F150" sqref="F150"/>
      <pageMargins left="0.7" right="0.7" top="0.75" bottom="0.75" header="0.3" footer="0.3"/>
      <pageSetup orientation="portrait" r:id="rId2"/>
    </customSheetView>
  </customSheetView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EFDA65-266D-4F70-B4FD-F07D24E14BF1}">
  <dimension ref="A1:T50"/>
  <sheetViews>
    <sheetView zoomScaleNormal="100" workbookViewId="0">
      <selection activeCell="H20" sqref="H20"/>
    </sheetView>
  </sheetViews>
  <sheetFormatPr defaultRowHeight="15" x14ac:dyDescent="0.25"/>
  <cols>
    <col min="1" max="1" width="21.7109375" bestFit="1" customWidth="1"/>
    <col min="2" max="2" width="19.42578125" customWidth="1"/>
    <col min="4" max="4" width="21.28515625" customWidth="1"/>
    <col min="5" max="6" width="19.42578125" customWidth="1"/>
    <col min="8" max="8" width="21.28515625" customWidth="1"/>
    <col min="9" max="9" width="20.5703125" customWidth="1"/>
    <col min="11" max="11" width="12.140625" customWidth="1"/>
    <col min="12" max="12" width="15" customWidth="1"/>
    <col min="13" max="13" width="20.5703125" customWidth="1"/>
    <col min="15" max="15" width="21.28515625" customWidth="1"/>
    <col min="16" max="16" width="20.5703125" customWidth="1"/>
    <col min="17" max="17" width="14" bestFit="1" customWidth="1"/>
    <col min="18" max="18" width="26.7109375" bestFit="1" customWidth="1"/>
    <col min="19" max="19" width="19" customWidth="1"/>
    <col min="20" max="20" width="32.85546875" bestFit="1" customWidth="1"/>
  </cols>
  <sheetData>
    <row r="1" spans="1:20" x14ac:dyDescent="0.25">
      <c r="A1" s="9" t="s">
        <v>68</v>
      </c>
      <c r="B1" s="9"/>
      <c r="D1" s="6" t="s">
        <v>67</v>
      </c>
      <c r="E1" s="6"/>
      <c r="F1" s="6"/>
      <c r="H1" s="6" t="s">
        <v>69</v>
      </c>
      <c r="I1" s="6"/>
      <c r="K1" s="6" t="s">
        <v>73</v>
      </c>
      <c r="L1" s="6"/>
      <c r="M1" s="6"/>
      <c r="O1" s="6" t="s">
        <v>69</v>
      </c>
      <c r="P1" s="6"/>
      <c r="Q1" s="6"/>
      <c r="R1" s="6"/>
      <c r="S1" s="6"/>
      <c r="T1" s="6"/>
    </row>
    <row r="2" spans="1:20" x14ac:dyDescent="0.25">
      <c r="A2" s="13" t="s">
        <v>49</v>
      </c>
      <c r="B2" s="13" t="s">
        <v>64</v>
      </c>
      <c r="D2" s="13" t="s">
        <v>49</v>
      </c>
      <c r="E2" s="13" t="s">
        <v>63</v>
      </c>
      <c r="F2" s="13" t="s">
        <v>64</v>
      </c>
      <c r="H2" s="13" t="s">
        <v>49</v>
      </c>
      <c r="I2" s="13" t="s">
        <v>62</v>
      </c>
      <c r="K2" s="13" t="s">
        <v>50</v>
      </c>
      <c r="L2" s="13" t="s">
        <v>74</v>
      </c>
      <c r="M2" s="13" t="s">
        <v>72</v>
      </c>
      <c r="O2" s="13" t="s">
        <v>0</v>
      </c>
      <c r="P2" s="13" t="s">
        <v>62</v>
      </c>
      <c r="Q2" s="13" t="s">
        <v>75</v>
      </c>
      <c r="R2" s="13" t="s">
        <v>76</v>
      </c>
      <c r="S2" s="13" t="s">
        <v>79</v>
      </c>
      <c r="T2" s="13" t="str">
        <f>B18</f>
        <v>Employees per 1000 Capita</v>
      </c>
    </row>
    <row r="3" spans="1:20" x14ac:dyDescent="0.25">
      <c r="A3" t="s">
        <v>57</v>
      </c>
      <c r="B3" t="str">
        <f>Dashboard!B6</f>
        <v>Manufacturing</v>
      </c>
      <c r="D3" t="s">
        <v>59</v>
      </c>
      <c r="E3" s="7">
        <f>AVERAGEIFS(Data!F:F,Data!B:B,D3,Data!A:A,'Data Prep'!$B$15)</f>
        <v>23286.416666666668</v>
      </c>
      <c r="F3" s="7">
        <f>IF(D3=$B$3,E3,0)</f>
        <v>0</v>
      </c>
      <c r="H3" t="s">
        <v>54</v>
      </c>
      <c r="I3" s="8">
        <f>SUMIFS(Data!E:E,Data!B:B,H3,Data!A:A,'Data Prep'!$B$15)</f>
        <v>26277342</v>
      </c>
      <c r="K3">
        <v>2017</v>
      </c>
      <c r="L3" s="14">
        <f>AVERAGEIFS(Data!F:F,Data!B:B,'Data Prep'!$B$3,Data!A:A,'Data Prep'!K3)</f>
        <v>62625.291666666664</v>
      </c>
      <c r="M3" s="11">
        <f>SUMIFS(Data!E:E,Data!B:B,'Data Prep'!$B$3,Data!A:A,'Data Prep'!K3)</f>
        <v>12378010</v>
      </c>
      <c r="O3" t="s">
        <v>1</v>
      </c>
      <c r="P3" s="11">
        <f>SUMIFS(Data!E:E,Data!B:B,'Data Prep'!$B$3,Data!A:A,'Data Prep'!$B$15,Data!C:C,'Data Prep'!O3)</f>
        <v>258328</v>
      </c>
      <c r="Q3" vm="1">
        <v>5024279</v>
      </c>
      <c r="R3" s="8">
        <f>P3/Q3*1000</f>
        <v>51.415934505229508</v>
      </c>
      <c r="S3" s="15">
        <f>AVERAGEIFS(Data!F:F,Data!B:B,'Data Prep'!$B$3,Data!A:A,'Data Prep'!$B$15,Data!C:C,'Data Prep'!O3)</f>
        <v>60387</v>
      </c>
      <c r="T3" s="16">
        <f>IF($T$2=$S$2,-S3,R3)</f>
        <v>51.415934505229508</v>
      </c>
    </row>
    <row r="4" spans="1:20" x14ac:dyDescent="0.25">
      <c r="A4" t="s">
        <v>51</v>
      </c>
      <c r="D4" t="s">
        <v>60</v>
      </c>
      <c r="E4" s="7">
        <f>AVERAGEIFS(Data!F:F,Data!B:B,D4,Data!A:A,'Data Prep'!$B$15)</f>
        <v>40790.1875</v>
      </c>
      <c r="F4" s="7">
        <f t="shared" ref="F4:F12" si="0">IF(D4=$B$3,E4,0)</f>
        <v>0</v>
      </c>
      <c r="H4" t="s">
        <v>58</v>
      </c>
      <c r="I4" s="8">
        <f>SUMIFS(Data!E:E,Data!B:B,H4,Data!A:A,'Data Prep'!$B$15)</f>
        <v>22035033</v>
      </c>
      <c r="K4">
        <v>2018</v>
      </c>
      <c r="L4" s="14">
        <f>AVERAGEIFS(Data!F:F,Data!B:B,'Data Prep'!$B$3,Data!A:A,'Data Prep'!K4)</f>
        <v>64166.541666666664</v>
      </c>
      <c r="M4" s="11">
        <f>SUMIFS(Data!E:E,Data!B:B,'Data Prep'!$B$3,Data!A:A,'Data Prep'!K4)</f>
        <v>12619732</v>
      </c>
      <c r="O4" t="s">
        <v>2</v>
      </c>
      <c r="P4" s="11">
        <f>SUMIFS(Data!E:E,Data!B:B,'Data Prep'!$B$3,Data!A:A,'Data Prep'!$B$15,Data!C:C,'Data Prep'!O4)</f>
        <v>177110</v>
      </c>
      <c r="Q4" vm="2">
        <v>7151502</v>
      </c>
      <c r="R4" s="8">
        <f t="shared" ref="R4:R50" si="1">P4/Q4*1000</f>
        <v>24.765426899132517</v>
      </c>
      <c r="S4" s="15">
        <f>AVERAGEIFS(Data!F:F,Data!B:B,'Data Prep'!$B$3,Data!A:A,'Data Prep'!$B$15,Data!C:C,'Data Prep'!O4)</f>
        <v>82375</v>
      </c>
      <c r="T4" s="16">
        <f t="shared" ref="T4:T50" si="2">IF($T$2=$S$2,-S4,R4)</f>
        <v>24.765426899132517</v>
      </c>
    </row>
    <row r="5" spans="1:20" x14ac:dyDescent="0.25">
      <c r="A5" t="s">
        <v>58</v>
      </c>
      <c r="D5" t="s">
        <v>54</v>
      </c>
      <c r="E5" s="7">
        <f>AVERAGEIFS(Data!F:F,Data!B:B,D5,Data!A:A,'Data Prep'!$B$15)</f>
        <v>49366.8125</v>
      </c>
      <c r="F5" s="7">
        <f t="shared" si="0"/>
        <v>0</v>
      </c>
      <c r="H5" t="s">
        <v>57</v>
      </c>
      <c r="I5" s="8">
        <f>SUMIFS(Data!E:E,Data!B:B,H5,Data!A:A,'Data Prep'!$B$15)</f>
        <v>20065896</v>
      </c>
      <c r="K5">
        <v>2019</v>
      </c>
      <c r="L5" s="14">
        <f>AVERAGEIFS(Data!F:F,Data!B:B,'Data Prep'!$B$3,Data!A:A,'Data Prep'!K5)</f>
        <v>65480.25</v>
      </c>
      <c r="M5" s="11">
        <f>SUMIFS(Data!E:E,Data!B:B,'Data Prep'!$B$3,Data!A:A,'Data Prep'!K5)</f>
        <v>12747753</v>
      </c>
      <c r="O5" t="s">
        <v>3</v>
      </c>
      <c r="P5" s="11">
        <f>SUMIFS(Data!E:E,Data!B:B,'Data Prep'!$B$3,Data!A:A,'Data Prep'!$B$15,Data!C:C,'Data Prep'!O5)</f>
        <v>154922</v>
      </c>
      <c r="Q5" vm="3">
        <v>3011524</v>
      </c>
      <c r="R5" s="8">
        <f t="shared" si="1"/>
        <v>51.443056738050231</v>
      </c>
      <c r="S5" s="15">
        <f>AVERAGEIFS(Data!F:F,Data!B:B,'Data Prep'!$B$3,Data!A:A,'Data Prep'!$B$15,Data!C:C,'Data Prep'!O5)</f>
        <v>51570</v>
      </c>
      <c r="T5" s="16">
        <f t="shared" si="2"/>
        <v>51.443056738050231</v>
      </c>
    </row>
    <row r="6" spans="1:20" x14ac:dyDescent="0.25">
      <c r="A6" t="s">
        <v>56</v>
      </c>
      <c r="D6" t="s">
        <v>58</v>
      </c>
      <c r="E6" s="7">
        <f>AVERAGEIFS(Data!F:F,Data!B:B,D6,Data!A:A,'Data Prep'!$B$15)</f>
        <v>53607.208333333336</v>
      </c>
      <c r="F6" s="7">
        <f t="shared" si="0"/>
        <v>0</v>
      </c>
      <c r="H6" t="s">
        <v>59</v>
      </c>
      <c r="I6" s="8">
        <f>SUMIFS(Data!E:E,Data!B:B,H6,Data!A:A,'Data Prep'!$B$15)</f>
        <v>12649500</v>
      </c>
      <c r="K6">
        <v>2020</v>
      </c>
      <c r="L6" s="14">
        <f>AVERAGEIFS(Data!F:F,Data!B:B,'Data Prep'!$B$3,Data!A:A,'Data Prep'!K6)</f>
        <v>68427.875</v>
      </c>
      <c r="M6" s="11">
        <f>SUMIFS(Data!E:E,Data!B:B,'Data Prep'!$B$3,Data!A:A,'Data Prep'!K6)</f>
        <v>12058694</v>
      </c>
      <c r="O6" t="s">
        <v>4</v>
      </c>
      <c r="P6" s="11">
        <f>SUMIFS(Data!E:E,Data!B:B,'Data Prep'!$B$3,Data!A:A,'Data Prep'!$B$15,Data!C:C,'Data Prep'!O6)</f>
        <v>1263780</v>
      </c>
      <c r="Q6" vm="4">
        <v>39538223</v>
      </c>
      <c r="R6" s="8">
        <f t="shared" si="1"/>
        <v>31.963500231156065</v>
      </c>
      <c r="S6" s="15">
        <f>AVERAGEIFS(Data!F:F,Data!B:B,'Data Prep'!$B$3,Data!A:A,'Data Prep'!$B$15,Data!C:C,'Data Prep'!O6)</f>
        <v>109888</v>
      </c>
      <c r="T6" s="16">
        <f t="shared" si="2"/>
        <v>31.963500231156065</v>
      </c>
    </row>
    <row r="7" spans="1:20" x14ac:dyDescent="0.25">
      <c r="A7" t="s">
        <v>53</v>
      </c>
      <c r="D7" t="s">
        <v>55</v>
      </c>
      <c r="E7" s="7">
        <f>AVERAGEIFS(Data!F:F,Data!B:B,D7,Data!A:A,'Data Prep'!$B$15)</f>
        <v>55605.9375</v>
      </c>
      <c r="F7" s="7">
        <f t="shared" si="0"/>
        <v>0</v>
      </c>
      <c r="H7" t="s">
        <v>52</v>
      </c>
      <c r="I7" s="8">
        <f>SUMIFS(Data!E:E,Data!B:B,H7,Data!A:A,'Data Prep'!$B$15)</f>
        <v>12058694</v>
      </c>
      <c r="O7" t="s">
        <v>5</v>
      </c>
      <c r="P7" s="11">
        <f>SUMIFS(Data!E:E,Data!B:B,'Data Prep'!$B$3,Data!A:A,'Data Prep'!$B$15,Data!C:C,'Data Prep'!O7)</f>
        <v>146473</v>
      </c>
      <c r="Q7" vm="5">
        <v>5773714</v>
      </c>
      <c r="R7" s="8">
        <f t="shared" si="1"/>
        <v>25.368939299729774</v>
      </c>
      <c r="S7" s="15">
        <f>AVERAGEIFS(Data!F:F,Data!B:B,'Data Prep'!$B$3,Data!A:A,'Data Prep'!$B$15,Data!C:C,'Data Prep'!O7)</f>
        <v>77207</v>
      </c>
      <c r="T7" s="16">
        <f t="shared" si="2"/>
        <v>25.368939299729774</v>
      </c>
    </row>
    <row r="8" spans="1:20" x14ac:dyDescent="0.25">
      <c r="A8" t="s">
        <v>59</v>
      </c>
      <c r="D8" t="s">
        <v>51</v>
      </c>
      <c r="E8" s="7">
        <f>AVERAGEIFS(Data!F:F,Data!B:B,D8,Data!A:A,'Data Prep'!$B$15)</f>
        <v>63896.895833333336</v>
      </c>
      <c r="F8" s="7">
        <f t="shared" si="0"/>
        <v>0</v>
      </c>
      <c r="H8" t="s">
        <v>56</v>
      </c>
      <c r="I8" s="8">
        <f>SUMIFS(Data!E:E,Data!B:B,H8,Data!A:A,'Data Prep'!$B$15)</f>
        <v>8142043</v>
      </c>
      <c r="O8" t="s">
        <v>6</v>
      </c>
      <c r="P8" s="11">
        <f>SUMIFS(Data!E:E,Data!B:B,'Data Prep'!$B$3,Data!A:A,'Data Prep'!$B$15,Data!C:C,'Data Prep'!O8)</f>
        <v>153812</v>
      </c>
      <c r="Q8" vm="6">
        <v>3605944</v>
      </c>
      <c r="R8" s="8">
        <f t="shared" si="1"/>
        <v>42.655127201087979</v>
      </c>
      <c r="S8" s="15">
        <f>AVERAGEIFS(Data!F:F,Data!B:B,'Data Prep'!$B$3,Data!A:A,'Data Prep'!$B$15,Data!C:C,'Data Prep'!O8)</f>
        <v>87706</v>
      </c>
      <c r="T8" s="16">
        <f t="shared" si="2"/>
        <v>42.655127201087979</v>
      </c>
    </row>
    <row r="9" spans="1:20" x14ac:dyDescent="0.25">
      <c r="A9" t="s">
        <v>52</v>
      </c>
      <c r="D9" t="s">
        <v>52</v>
      </c>
      <c r="E9" s="7">
        <f>AVERAGEIFS(Data!F:F,Data!B:B,D9,Data!A:A,'Data Prep'!$B$15)</f>
        <v>68427.875</v>
      </c>
      <c r="F9" s="7">
        <f t="shared" si="0"/>
        <v>68427.875</v>
      </c>
      <c r="H9" t="s">
        <v>51</v>
      </c>
      <c r="I9" s="8">
        <f>SUMIFS(Data!E:E,Data!B:B,H9,Data!A:A,'Data Prep'!$B$15)</f>
        <v>7136444</v>
      </c>
      <c r="O9" t="s">
        <v>7</v>
      </c>
      <c r="P9" s="11">
        <f>SUMIFS(Data!E:E,Data!B:B,'Data Prep'!$B$3,Data!A:A,'Data Prep'!$B$15,Data!C:C,'Data Prep'!O9)</f>
        <v>25520</v>
      </c>
      <c r="Q9" vm="7">
        <v>989948</v>
      </c>
      <c r="R9" s="8">
        <f t="shared" si="1"/>
        <v>25.779131833187197</v>
      </c>
      <c r="S9" s="15">
        <f>AVERAGEIFS(Data!F:F,Data!B:B,'Data Prep'!$B$3,Data!A:A,'Data Prep'!$B$15,Data!C:C,'Data Prep'!O9)</f>
        <v>68049</v>
      </c>
      <c r="T9" s="16">
        <f t="shared" si="2"/>
        <v>25.779131833187197</v>
      </c>
    </row>
    <row r="10" spans="1:20" x14ac:dyDescent="0.25">
      <c r="A10" t="s">
        <v>55</v>
      </c>
      <c r="D10" t="s">
        <v>57</v>
      </c>
      <c r="E10" s="7">
        <f>AVERAGEIFS(Data!F:F,Data!B:B,D10,Data!A:A,'Data Prep'!$B$15)</f>
        <v>74713.0625</v>
      </c>
      <c r="F10" s="7">
        <f t="shared" si="0"/>
        <v>0</v>
      </c>
      <c r="H10" t="s">
        <v>60</v>
      </c>
      <c r="I10" s="8">
        <f>SUMIFS(Data!E:E,Data!B:B,H10,Data!A:A,'Data Prep'!$B$15)</f>
        <v>3843699</v>
      </c>
      <c r="O10" t="s">
        <v>8</v>
      </c>
      <c r="P10" s="11">
        <f>SUMIFS(Data!E:E,Data!B:B,'Data Prep'!$B$3,Data!A:A,'Data Prep'!$B$15,Data!C:C,'Data Prep'!O10)</f>
        <v>376070</v>
      </c>
      <c r="Q10" vm="8">
        <v>21538187</v>
      </c>
      <c r="R10" s="8">
        <f t="shared" si="1"/>
        <v>17.460615417630091</v>
      </c>
      <c r="S10" s="15">
        <f>AVERAGEIFS(Data!F:F,Data!B:B,'Data Prep'!$B$3,Data!A:A,'Data Prep'!$B$15,Data!C:C,'Data Prep'!O10)</f>
        <v>66758</v>
      </c>
      <c r="T10" s="16">
        <f t="shared" si="2"/>
        <v>17.460615417630091</v>
      </c>
    </row>
    <row r="11" spans="1:20" x14ac:dyDescent="0.25">
      <c r="A11" t="s">
        <v>60</v>
      </c>
      <c r="D11" t="s">
        <v>56</v>
      </c>
      <c r="E11" s="7">
        <f>AVERAGEIFS(Data!F:F,Data!B:B,D11,Data!A:A,'Data Prep'!$B$15)</f>
        <v>90040.666666666672</v>
      </c>
      <c r="F11" s="7">
        <f t="shared" si="0"/>
        <v>0</v>
      </c>
      <c r="H11" t="s">
        <v>53</v>
      </c>
      <c r="I11" s="8">
        <f>SUMIFS(Data!E:E,Data!B:B,H11,Data!A:A,'Data Prep'!$B$15)</f>
        <v>2677815</v>
      </c>
      <c r="O11" t="s">
        <v>9</v>
      </c>
      <c r="P11" s="11">
        <f>SUMIFS(Data!E:E,Data!B:B,'Data Prep'!$B$3,Data!A:A,'Data Prep'!$B$15,Data!C:C,'Data Prep'!O11)</f>
        <v>382938</v>
      </c>
      <c r="Q11" vm="9">
        <v>10711908</v>
      </c>
      <c r="R11" s="8">
        <f t="shared" si="1"/>
        <v>35.74881337666455</v>
      </c>
      <c r="S11" s="15">
        <f>AVERAGEIFS(Data!F:F,Data!B:B,'Data Prep'!$B$3,Data!A:A,'Data Prep'!$B$15,Data!C:C,'Data Prep'!O11)</f>
        <v>60184</v>
      </c>
      <c r="T11" s="16">
        <f t="shared" si="2"/>
        <v>35.74881337666455</v>
      </c>
    </row>
    <row r="12" spans="1:20" x14ac:dyDescent="0.25">
      <c r="A12" t="s">
        <v>54</v>
      </c>
      <c r="D12" t="s">
        <v>53</v>
      </c>
      <c r="E12" s="7">
        <f>AVERAGEIFS(Data!F:F,Data!B:B,D12,Data!A:A,'Data Prep'!$B$15)</f>
        <v>93586.333333333328</v>
      </c>
      <c r="F12" s="7">
        <f t="shared" si="0"/>
        <v>0</v>
      </c>
      <c r="H12" t="s">
        <v>55</v>
      </c>
      <c r="I12" s="8">
        <f>SUMIFS(Data!E:E,Data!B:B,H12,Data!A:A,'Data Prep'!$B$15)</f>
        <v>1762873</v>
      </c>
      <c r="O12" t="s">
        <v>10</v>
      </c>
      <c r="P12" s="11">
        <f>SUMIFS(Data!E:E,Data!B:B,'Data Prep'!$B$3,Data!A:A,'Data Prep'!$B$15,Data!C:C,'Data Prep'!O12)</f>
        <v>67700</v>
      </c>
      <c r="Q12" vm="10">
        <v>1839106</v>
      </c>
      <c r="R12" s="8">
        <f t="shared" si="1"/>
        <v>36.811363782185474</v>
      </c>
      <c r="S12" s="15">
        <f>AVERAGEIFS(Data!F:F,Data!B:B,'Data Prep'!$B$3,Data!A:A,'Data Prep'!$B$15,Data!C:C,'Data Prep'!O12)</f>
        <v>65603</v>
      </c>
      <c r="T12" s="16">
        <f t="shared" si="2"/>
        <v>36.811363782185474</v>
      </c>
    </row>
    <row r="13" spans="1:20" x14ac:dyDescent="0.25">
      <c r="O13" t="s">
        <v>11</v>
      </c>
      <c r="P13" s="11">
        <f>SUMIFS(Data!E:E,Data!B:B,'Data Prep'!$B$3,Data!A:A,'Data Prep'!$B$15,Data!C:C,'Data Prep'!O13)</f>
        <v>554712</v>
      </c>
      <c r="Q13" vm="11">
        <v>12812508</v>
      </c>
      <c r="R13" s="8">
        <f t="shared" si="1"/>
        <v>43.294568089245288</v>
      </c>
      <c r="S13" s="15">
        <f>AVERAGEIFS(Data!F:F,Data!B:B,'Data Prep'!$B$3,Data!A:A,'Data Prep'!$B$15,Data!C:C,'Data Prep'!O13)</f>
        <v>74855</v>
      </c>
      <c r="T13" s="16">
        <f t="shared" si="2"/>
        <v>43.294568089245288</v>
      </c>
    </row>
    <row r="14" spans="1:20" x14ac:dyDescent="0.25">
      <c r="A14" s="10" t="s">
        <v>65</v>
      </c>
      <c r="B14" s="10"/>
      <c r="H14" s="6" t="s">
        <v>71</v>
      </c>
      <c r="I14" s="6"/>
      <c r="O14" t="s">
        <v>12</v>
      </c>
      <c r="P14" s="11">
        <f>SUMIFS(Data!E:E,Data!B:B,'Data Prep'!$B$3,Data!A:A,'Data Prep'!$B$15,Data!C:C,'Data Prep'!O14)</f>
        <v>504460</v>
      </c>
      <c r="Q14" vm="12">
        <v>6785528</v>
      </c>
      <c r="R14" s="8">
        <f t="shared" si="1"/>
        <v>74.343514609327386</v>
      </c>
      <c r="S14" s="15">
        <f>AVERAGEIFS(Data!F:F,Data!B:B,'Data Prep'!$B$3,Data!A:A,'Data Prep'!$B$15,Data!C:C,'Data Prep'!O14)</f>
        <v>65092</v>
      </c>
      <c r="T14" s="16">
        <f t="shared" si="2"/>
        <v>74.343514609327386</v>
      </c>
    </row>
    <row r="15" spans="1:20" x14ac:dyDescent="0.25">
      <c r="A15" s="4" t="s">
        <v>66</v>
      </c>
      <c r="B15" s="5">
        <v>2020</v>
      </c>
      <c r="H15" s="13" t="s">
        <v>49</v>
      </c>
      <c r="I15" s="13" t="s">
        <v>62</v>
      </c>
      <c r="O15" t="s">
        <v>13</v>
      </c>
      <c r="P15" s="11">
        <f>SUMIFS(Data!E:E,Data!B:B,'Data Prep'!$B$3,Data!A:A,'Data Prep'!$B$15,Data!C:C,'Data Prep'!O15)</f>
        <v>216615</v>
      </c>
      <c r="Q15" vm="13">
        <v>3190369</v>
      </c>
      <c r="R15" s="8">
        <f t="shared" si="1"/>
        <v>67.896534852238091</v>
      </c>
      <c r="S15" s="15">
        <f>AVERAGEIFS(Data!F:F,Data!B:B,'Data Prep'!$B$3,Data!A:A,'Data Prep'!$B$15,Data!C:C,'Data Prep'!O15)</f>
        <v>63103</v>
      </c>
      <c r="T15" s="16">
        <f t="shared" si="2"/>
        <v>67.896534852238091</v>
      </c>
    </row>
    <row r="16" spans="1:20" x14ac:dyDescent="0.25">
      <c r="H16" t="str">
        <f>B3</f>
        <v>Manufacturing</v>
      </c>
      <c r="I16" s="11">
        <f>VLOOKUP(B3,H3:I12,2,FALSE)</f>
        <v>12058694</v>
      </c>
      <c r="O16" t="s">
        <v>14</v>
      </c>
      <c r="P16" s="11">
        <f>SUMIFS(Data!E:E,Data!B:B,'Data Prep'!$B$3,Data!A:A,'Data Prep'!$B$15,Data!C:C,'Data Prep'!O16)</f>
        <v>158784</v>
      </c>
      <c r="Q16" vm="14">
        <v>2937880</v>
      </c>
      <c r="R16" s="8">
        <f t="shared" si="1"/>
        <v>54.047136030062497</v>
      </c>
      <c r="S16" s="15">
        <f>AVERAGEIFS(Data!F:F,Data!B:B,'Data Prep'!$B$3,Data!A:A,'Data Prep'!$B$15,Data!C:C,'Data Prep'!O16)</f>
        <v>62958</v>
      </c>
      <c r="T16" s="16">
        <f t="shared" si="2"/>
        <v>54.047136030062497</v>
      </c>
    </row>
    <row r="17" spans="1:20" x14ac:dyDescent="0.25">
      <c r="A17" s="10" t="s">
        <v>77</v>
      </c>
      <c r="B17" s="10"/>
      <c r="H17" t="s">
        <v>70</v>
      </c>
      <c r="I17" s="12">
        <f>SUM(I3:I12)-I16</f>
        <v>104590645</v>
      </c>
      <c r="O17" t="s">
        <v>15</v>
      </c>
      <c r="P17" s="11">
        <f>SUMIFS(Data!E:E,Data!B:B,'Data Prep'!$B$3,Data!A:A,'Data Prep'!$B$15,Data!C:C,'Data Prep'!O17)</f>
        <v>235564</v>
      </c>
      <c r="Q17" vm="15">
        <v>4505836</v>
      </c>
      <c r="R17" s="8">
        <f t="shared" si="1"/>
        <v>52.279754522801099</v>
      </c>
      <c r="S17" s="15">
        <f>AVERAGEIFS(Data!F:F,Data!B:B,'Data Prep'!$B$3,Data!A:A,'Data Prep'!$B$15,Data!C:C,'Data Prep'!O17)</f>
        <v>62902</v>
      </c>
      <c r="T17" s="16">
        <f t="shared" si="2"/>
        <v>52.279754522801099</v>
      </c>
    </row>
    <row r="18" spans="1:20" x14ac:dyDescent="0.25">
      <c r="A18" s="4" t="s">
        <v>78</v>
      </c>
      <c r="B18" t="str">
        <f>IF(Dashboard!A2=1,'Data Prep'!S2,'Data Prep'!R2)</f>
        <v>Employees per 1000 Capita</v>
      </c>
      <c r="O18" t="s">
        <v>16</v>
      </c>
      <c r="P18" s="11">
        <f>SUMIFS(Data!E:E,Data!B:B,'Data Prep'!$B$3,Data!A:A,'Data Prep'!$B$15,Data!C:C,'Data Prep'!O18)</f>
        <v>131430</v>
      </c>
      <c r="Q18" vm="16">
        <v>4657757</v>
      </c>
      <c r="R18" s="8">
        <f t="shared" si="1"/>
        <v>28.217444576863929</v>
      </c>
      <c r="S18" s="15">
        <f>AVERAGEIFS(Data!F:F,Data!B:B,'Data Prep'!$B$3,Data!A:A,'Data Prep'!$B$15,Data!C:C,'Data Prep'!O18)</f>
        <v>78183</v>
      </c>
      <c r="T18" s="16">
        <f t="shared" si="2"/>
        <v>28.217444576863929</v>
      </c>
    </row>
    <row r="19" spans="1:20" x14ac:dyDescent="0.25">
      <c r="H19" s="4" t="s">
        <v>80</v>
      </c>
      <c r="I19" s="17">
        <f>I16/SUM(I16:I17)</f>
        <v>0.10337558792339149</v>
      </c>
      <c r="O19" t="s">
        <v>17</v>
      </c>
      <c r="P19" s="11">
        <f>SUMIFS(Data!E:E,Data!B:B,'Data Prep'!$B$3,Data!A:A,'Data Prep'!$B$15,Data!C:C,'Data Prep'!O19)</f>
        <v>50166</v>
      </c>
      <c r="Q19" vm="17">
        <v>1362359</v>
      </c>
      <c r="R19" s="8">
        <f t="shared" si="1"/>
        <v>36.822893231519735</v>
      </c>
      <c r="S19" s="15">
        <f>AVERAGEIFS(Data!F:F,Data!B:B,'Data Prep'!$B$3,Data!A:A,'Data Prep'!$B$15,Data!C:C,'Data Prep'!O19)</f>
        <v>61682</v>
      </c>
      <c r="T19" s="16">
        <f t="shared" si="2"/>
        <v>36.822893231519735</v>
      </c>
    </row>
    <row r="20" spans="1:20" x14ac:dyDescent="0.25">
      <c r="O20" t="s">
        <v>18</v>
      </c>
      <c r="P20" s="11">
        <f>SUMIFS(Data!E:E,Data!B:B,'Data Prep'!$B$3,Data!A:A,'Data Prep'!$B$15,Data!C:C,'Data Prep'!O20)</f>
        <v>108500</v>
      </c>
      <c r="Q20" vm="18">
        <v>6165129</v>
      </c>
      <c r="R20" s="8">
        <f t="shared" si="1"/>
        <v>17.598982924769295</v>
      </c>
      <c r="S20" s="15">
        <f>AVERAGEIFS(Data!F:F,Data!B:B,'Data Prep'!$B$3,Data!A:A,'Data Prep'!$B$15,Data!C:C,'Data Prep'!O20)</f>
        <v>85426</v>
      </c>
      <c r="T20" s="16">
        <f t="shared" si="2"/>
        <v>17.598982924769295</v>
      </c>
    </row>
    <row r="21" spans="1:20" x14ac:dyDescent="0.25">
      <c r="O21" t="s">
        <v>19</v>
      </c>
      <c r="P21" s="11">
        <f>SUMIFS(Data!E:E,Data!B:B,'Data Prep'!$B$3,Data!A:A,'Data Prep'!$B$15,Data!C:C,'Data Prep'!O21)</f>
        <v>229741</v>
      </c>
      <c r="Q21" vm="19">
        <v>7029917</v>
      </c>
      <c r="R21" s="8">
        <f t="shared" si="1"/>
        <v>32.680471191907387</v>
      </c>
      <c r="S21" s="15">
        <f>AVERAGEIFS(Data!F:F,Data!B:B,'Data Prep'!$B$3,Data!A:A,'Data Prep'!$B$15,Data!C:C,'Data Prep'!O21)</f>
        <v>96190</v>
      </c>
      <c r="T21" s="16">
        <f t="shared" si="2"/>
        <v>32.680471191907387</v>
      </c>
    </row>
    <row r="22" spans="1:20" x14ac:dyDescent="0.25">
      <c r="O22" t="s">
        <v>20</v>
      </c>
      <c r="P22" s="11">
        <f>SUMIFS(Data!E:E,Data!B:B,'Data Prep'!$B$3,Data!A:A,'Data Prep'!$B$15,Data!C:C,'Data Prep'!O22)</f>
        <v>554767</v>
      </c>
      <c r="Q22" vm="20">
        <v>10077331</v>
      </c>
      <c r="R22" s="8">
        <f t="shared" si="1"/>
        <v>55.050985226147681</v>
      </c>
      <c r="S22" s="15">
        <f>AVERAGEIFS(Data!F:F,Data!B:B,'Data Prep'!$B$3,Data!A:A,'Data Prep'!$B$15,Data!C:C,'Data Prep'!O22)</f>
        <v>70769</v>
      </c>
      <c r="T22" s="16">
        <f t="shared" si="2"/>
        <v>55.050985226147681</v>
      </c>
    </row>
    <row r="23" spans="1:20" x14ac:dyDescent="0.25">
      <c r="O23" t="s">
        <v>21</v>
      </c>
      <c r="P23" s="11">
        <f>SUMIFS(Data!E:E,Data!B:B,'Data Prep'!$B$3,Data!A:A,'Data Prep'!$B$15,Data!C:C,'Data Prep'!O23)</f>
        <v>309006</v>
      </c>
      <c r="Q23" vm="21">
        <v>5706494</v>
      </c>
      <c r="R23" s="8">
        <f t="shared" si="1"/>
        <v>54.149886077160517</v>
      </c>
      <c r="S23" s="15">
        <f>AVERAGEIFS(Data!F:F,Data!B:B,'Data Prep'!$B$3,Data!A:A,'Data Prep'!$B$15,Data!C:C,'Data Prep'!O23)</f>
        <v>70870</v>
      </c>
      <c r="T23" s="16">
        <f t="shared" si="2"/>
        <v>54.149886077160517</v>
      </c>
    </row>
    <row r="24" spans="1:20" x14ac:dyDescent="0.25">
      <c r="O24" t="s">
        <v>22</v>
      </c>
      <c r="P24" s="11">
        <f>SUMIFS(Data!E:E,Data!B:B,'Data Prep'!$B$3,Data!A:A,'Data Prep'!$B$15,Data!C:C,'Data Prep'!O24)</f>
        <v>139480</v>
      </c>
      <c r="Q24" vm="22">
        <v>2961279</v>
      </c>
      <c r="R24" s="8">
        <f t="shared" si="1"/>
        <v>47.101269417707691</v>
      </c>
      <c r="S24" s="15">
        <f>AVERAGEIFS(Data!F:F,Data!B:B,'Data Prep'!$B$3,Data!A:A,'Data Prep'!$B$15,Data!C:C,'Data Prep'!O24)</f>
        <v>51918</v>
      </c>
      <c r="T24" s="16">
        <f t="shared" si="2"/>
        <v>47.101269417707691</v>
      </c>
    </row>
    <row r="25" spans="1:20" x14ac:dyDescent="0.25">
      <c r="O25" t="s">
        <v>23</v>
      </c>
      <c r="P25" s="11">
        <f>SUMIFS(Data!E:E,Data!B:B,'Data Prep'!$B$3,Data!A:A,'Data Prep'!$B$15,Data!C:C,'Data Prep'!O25)</f>
        <v>266452</v>
      </c>
      <c r="Q25" vm="23">
        <v>6154913</v>
      </c>
      <c r="R25" s="8">
        <f t="shared" si="1"/>
        <v>43.290944973552023</v>
      </c>
      <c r="S25" s="15">
        <f>AVERAGEIFS(Data!F:F,Data!B:B,'Data Prep'!$B$3,Data!A:A,'Data Prep'!$B$15,Data!C:C,'Data Prep'!O25)</f>
        <v>61836</v>
      </c>
      <c r="T25" s="16">
        <f t="shared" si="2"/>
        <v>43.290944973552023</v>
      </c>
    </row>
    <row r="26" spans="1:20" x14ac:dyDescent="0.25">
      <c r="O26" t="s">
        <v>24</v>
      </c>
      <c r="P26" s="11">
        <f>SUMIFS(Data!E:E,Data!B:B,'Data Prep'!$B$3,Data!A:A,'Data Prep'!$B$15,Data!C:C,'Data Prep'!O26)</f>
        <v>20421</v>
      </c>
      <c r="Q26" vm="24">
        <v>1084225</v>
      </c>
      <c r="R26" s="8">
        <f t="shared" si="1"/>
        <v>18.83465147916715</v>
      </c>
      <c r="S26" s="15">
        <f>AVERAGEIFS(Data!F:F,Data!B:B,'Data Prep'!$B$3,Data!A:A,'Data Prep'!$B$15,Data!C:C,'Data Prep'!O26)</f>
        <v>54178</v>
      </c>
      <c r="T26" s="16">
        <f t="shared" si="2"/>
        <v>18.83465147916715</v>
      </c>
    </row>
    <row r="27" spans="1:20" x14ac:dyDescent="0.25">
      <c r="O27" t="s">
        <v>25</v>
      </c>
      <c r="P27" s="11">
        <f>SUMIFS(Data!E:E,Data!B:B,'Data Prep'!$B$3,Data!A:A,'Data Prep'!$B$15,Data!C:C,'Data Prep'!O27)</f>
        <v>97530</v>
      </c>
      <c r="Q27" vm="25">
        <v>1961504</v>
      </c>
      <c r="R27" s="8">
        <f t="shared" si="1"/>
        <v>49.722050018761117</v>
      </c>
      <c r="S27" s="15">
        <f>AVERAGEIFS(Data!F:F,Data!B:B,'Data Prep'!$B$3,Data!A:A,'Data Prep'!$B$15,Data!C:C,'Data Prep'!O27)</f>
        <v>56492</v>
      </c>
      <c r="T27" s="16">
        <f t="shared" si="2"/>
        <v>49.722050018761117</v>
      </c>
    </row>
    <row r="28" spans="1:20" x14ac:dyDescent="0.25">
      <c r="O28" t="s">
        <v>26</v>
      </c>
      <c r="P28" s="11">
        <f>SUMIFS(Data!E:E,Data!B:B,'Data Prep'!$B$3,Data!A:A,'Data Prep'!$B$15,Data!C:C,'Data Prep'!O28)</f>
        <v>55673</v>
      </c>
      <c r="Q28" vm="26">
        <v>3104614</v>
      </c>
      <c r="R28" s="8">
        <f t="shared" si="1"/>
        <v>17.932341991629233</v>
      </c>
      <c r="S28" s="15">
        <f>AVERAGEIFS(Data!F:F,Data!B:B,'Data Prep'!$B$3,Data!A:A,'Data Prep'!$B$15,Data!C:C,'Data Prep'!O28)</f>
        <v>66821</v>
      </c>
      <c r="T28" s="16">
        <f t="shared" si="2"/>
        <v>17.932341991629233</v>
      </c>
    </row>
    <row r="29" spans="1:20" x14ac:dyDescent="0.25">
      <c r="O29" t="s">
        <v>27</v>
      </c>
      <c r="P29" s="11">
        <f>SUMIFS(Data!E:E,Data!B:B,'Data Prep'!$B$3,Data!A:A,'Data Prep'!$B$15,Data!C:C,'Data Prep'!O29)</f>
        <v>67282</v>
      </c>
      <c r="Q29" vm="27">
        <v>1377529</v>
      </c>
      <c r="R29" s="8">
        <f t="shared" si="1"/>
        <v>48.842528905017609</v>
      </c>
      <c r="S29" s="15">
        <f>AVERAGEIFS(Data!F:F,Data!B:B,'Data Prep'!$B$3,Data!A:A,'Data Prep'!$B$15,Data!C:C,'Data Prep'!O29)</f>
        <v>77769</v>
      </c>
      <c r="T29" s="16">
        <f t="shared" si="2"/>
        <v>48.842528905017609</v>
      </c>
    </row>
    <row r="30" spans="1:20" x14ac:dyDescent="0.25">
      <c r="O30" t="s">
        <v>28</v>
      </c>
      <c r="P30" s="11">
        <f>SUMIFS(Data!E:E,Data!B:B,'Data Prep'!$B$3,Data!A:A,'Data Prep'!$B$15,Data!C:C,'Data Prep'!O30)</f>
        <v>235850</v>
      </c>
      <c r="Q30" vm="28">
        <v>9288994</v>
      </c>
      <c r="R30" s="8">
        <f t="shared" si="1"/>
        <v>25.390262928364471</v>
      </c>
      <c r="S30" s="15">
        <f>AVERAGEIFS(Data!F:F,Data!B:B,'Data Prep'!$B$3,Data!A:A,'Data Prep'!$B$15,Data!C:C,'Data Prep'!O30)</f>
        <v>86277</v>
      </c>
      <c r="T30" s="16">
        <f t="shared" si="2"/>
        <v>25.390262928364471</v>
      </c>
    </row>
    <row r="31" spans="1:20" x14ac:dyDescent="0.25">
      <c r="O31" t="s">
        <v>29</v>
      </c>
      <c r="P31" s="11">
        <f>SUMIFS(Data!E:E,Data!B:B,'Data Prep'!$B$3,Data!A:A,'Data Prep'!$B$15,Data!C:C,'Data Prep'!O31)</f>
        <v>27201</v>
      </c>
      <c r="Q31" vm="29">
        <v>2117522</v>
      </c>
      <c r="R31" s="8">
        <f t="shared" si="1"/>
        <v>12.845675275156527</v>
      </c>
      <c r="S31" s="15">
        <f>AVERAGEIFS(Data!F:F,Data!B:B,'Data Prep'!$B$3,Data!A:A,'Data Prep'!$B$15,Data!C:C,'Data Prep'!O31)</f>
        <v>58794</v>
      </c>
      <c r="T31" s="16">
        <f t="shared" si="2"/>
        <v>12.845675275156527</v>
      </c>
    </row>
    <row r="32" spans="1:20" x14ac:dyDescent="0.25">
      <c r="O32" t="s">
        <v>30</v>
      </c>
      <c r="P32" s="11">
        <f>SUMIFS(Data!E:E,Data!B:B,'Data Prep'!$B$3,Data!A:A,'Data Prep'!$B$15,Data!C:C,'Data Prep'!O32)</f>
        <v>399337</v>
      </c>
      <c r="Q32" vm="30">
        <v>20201249</v>
      </c>
      <c r="R32" s="8">
        <f t="shared" si="1"/>
        <v>19.767936131077835</v>
      </c>
      <c r="S32" s="15">
        <f>AVERAGEIFS(Data!F:F,Data!B:B,'Data Prep'!$B$3,Data!A:A,'Data Prep'!$B$15,Data!C:C,'Data Prep'!O32)</f>
        <v>73103</v>
      </c>
      <c r="T32" s="16">
        <f t="shared" si="2"/>
        <v>19.767936131077835</v>
      </c>
    </row>
    <row r="33" spans="15:20" x14ac:dyDescent="0.25">
      <c r="O33" t="s">
        <v>31</v>
      </c>
      <c r="P33" s="11">
        <f>SUMIFS(Data!E:E,Data!B:B,'Data Prep'!$B$3,Data!A:A,'Data Prep'!$B$15,Data!C:C,'Data Prep'!O33)</f>
        <v>452637</v>
      </c>
      <c r="Q33" vm="31">
        <v>10439388</v>
      </c>
      <c r="R33" s="8">
        <f t="shared" si="1"/>
        <v>43.358576192397486</v>
      </c>
      <c r="S33" s="15">
        <f>AVERAGEIFS(Data!F:F,Data!B:B,'Data Prep'!$B$3,Data!A:A,'Data Prep'!$B$15,Data!C:C,'Data Prep'!O33)</f>
        <v>63281</v>
      </c>
      <c r="T33" s="16">
        <f t="shared" si="2"/>
        <v>43.358576192397486</v>
      </c>
    </row>
    <row r="34" spans="15:20" x14ac:dyDescent="0.25">
      <c r="O34" t="s">
        <v>32</v>
      </c>
      <c r="P34" s="11">
        <f>SUMIFS(Data!E:E,Data!B:B,'Data Prep'!$B$3,Data!A:A,'Data Prep'!$B$15,Data!C:C,'Data Prep'!O34)</f>
        <v>25259</v>
      </c>
      <c r="Q34" vm="32">
        <v>779094</v>
      </c>
      <c r="R34" s="8">
        <f t="shared" si="1"/>
        <v>32.420991561993802</v>
      </c>
      <c r="S34" s="15">
        <f>AVERAGEIFS(Data!F:F,Data!B:B,'Data Prep'!$B$3,Data!A:A,'Data Prep'!$B$15,Data!C:C,'Data Prep'!O34)</f>
        <v>57695</v>
      </c>
      <c r="T34" s="16">
        <f t="shared" si="2"/>
        <v>32.420991561993802</v>
      </c>
    </row>
    <row r="35" spans="15:20" x14ac:dyDescent="0.25">
      <c r="O35" t="s">
        <v>33</v>
      </c>
      <c r="P35" s="11">
        <f>SUMIFS(Data!E:E,Data!B:B,'Data Prep'!$B$3,Data!A:A,'Data Prep'!$B$15,Data!C:C,'Data Prep'!O35)</f>
        <v>653028</v>
      </c>
      <c r="Q35" vm="33">
        <v>11799448</v>
      </c>
      <c r="R35" s="8">
        <f t="shared" si="1"/>
        <v>55.343944903185303</v>
      </c>
      <c r="S35" s="15">
        <f>AVERAGEIFS(Data!F:F,Data!B:B,'Data Prep'!$B$3,Data!A:A,'Data Prep'!$B$15,Data!C:C,'Data Prep'!O35)</f>
        <v>64995</v>
      </c>
      <c r="T35" s="16">
        <f t="shared" si="2"/>
        <v>55.343944903185303</v>
      </c>
    </row>
    <row r="36" spans="15:20" x14ac:dyDescent="0.25">
      <c r="O36" t="s">
        <v>34</v>
      </c>
      <c r="P36" s="11">
        <f>SUMIFS(Data!E:E,Data!B:B,'Data Prep'!$B$3,Data!A:A,'Data Prep'!$B$15,Data!C:C,'Data Prep'!O36)</f>
        <v>131206</v>
      </c>
      <c r="Q36" vm="34">
        <v>3959353</v>
      </c>
      <c r="R36" s="8">
        <f t="shared" si="1"/>
        <v>33.13824253609112</v>
      </c>
      <c r="S36" s="15">
        <f>AVERAGEIFS(Data!F:F,Data!B:B,'Data Prep'!$B$3,Data!A:A,'Data Prep'!$B$15,Data!C:C,'Data Prep'!O36)</f>
        <v>60915</v>
      </c>
      <c r="T36" s="16">
        <f t="shared" si="2"/>
        <v>33.13824253609112</v>
      </c>
    </row>
    <row r="37" spans="15:20" x14ac:dyDescent="0.25">
      <c r="O37" t="s">
        <v>35</v>
      </c>
      <c r="P37" s="11">
        <f>SUMIFS(Data!E:E,Data!B:B,'Data Prep'!$B$3,Data!A:A,'Data Prep'!$B$15,Data!C:C,'Data Prep'!O37)</f>
        <v>184947</v>
      </c>
      <c r="Q37" vm="35">
        <v>4237256</v>
      </c>
      <c r="R37" s="8">
        <f t="shared" si="1"/>
        <v>43.647823025089821</v>
      </c>
      <c r="S37" s="15">
        <f>AVERAGEIFS(Data!F:F,Data!B:B,'Data Prep'!$B$3,Data!A:A,'Data Prep'!$B$15,Data!C:C,'Data Prep'!O37)</f>
        <v>74927</v>
      </c>
      <c r="T37" s="16">
        <f t="shared" si="2"/>
        <v>43.647823025089821</v>
      </c>
    </row>
    <row r="38" spans="15:20" x14ac:dyDescent="0.25">
      <c r="O38" t="s">
        <v>36</v>
      </c>
      <c r="P38" s="11">
        <f>SUMIFS(Data!E:E,Data!B:B,'Data Prep'!$B$3,Data!A:A,'Data Prep'!$B$15,Data!C:C,'Data Prep'!O38)</f>
        <v>537402</v>
      </c>
      <c r="Q38" vm="36">
        <v>13002700</v>
      </c>
      <c r="R38" s="8">
        <f t="shared" si="1"/>
        <v>41.330031455005503</v>
      </c>
      <c r="S38" s="15">
        <f>AVERAGEIFS(Data!F:F,Data!B:B,'Data Prep'!$B$3,Data!A:A,'Data Prep'!$B$15,Data!C:C,'Data Prep'!O38)</f>
        <v>66931</v>
      </c>
      <c r="T38" s="16">
        <f t="shared" si="2"/>
        <v>41.330031455005503</v>
      </c>
    </row>
    <row r="39" spans="15:20" x14ac:dyDescent="0.25">
      <c r="O39" t="s">
        <v>37</v>
      </c>
      <c r="P39" s="11">
        <f>SUMIFS(Data!E:E,Data!B:B,'Data Prep'!$B$3,Data!A:A,'Data Prep'!$B$15,Data!C:C,'Data Prep'!O39)</f>
        <v>37411</v>
      </c>
      <c r="Q39" vm="37">
        <v>1097379</v>
      </c>
      <c r="R39" s="8">
        <f t="shared" si="1"/>
        <v>34.091230103728975</v>
      </c>
      <c r="S39" s="15">
        <f>AVERAGEIFS(Data!F:F,Data!B:B,'Data Prep'!$B$3,Data!A:A,'Data Prep'!$B$15,Data!C:C,'Data Prep'!O39)</f>
        <v>63645</v>
      </c>
      <c r="T39" s="16">
        <f t="shared" si="2"/>
        <v>34.091230103728975</v>
      </c>
    </row>
    <row r="40" spans="15:20" x14ac:dyDescent="0.25">
      <c r="O40" t="s">
        <v>38</v>
      </c>
      <c r="P40" s="11">
        <f>SUMIFS(Data!E:E,Data!B:B,'Data Prep'!$B$3,Data!A:A,'Data Prep'!$B$15,Data!C:C,'Data Prep'!O40)</f>
        <v>244395</v>
      </c>
      <c r="Q40" vm="38">
        <v>5118425</v>
      </c>
      <c r="R40" s="8">
        <f t="shared" si="1"/>
        <v>47.748086569599046</v>
      </c>
      <c r="S40" s="15">
        <f>AVERAGEIFS(Data!F:F,Data!B:B,'Data Prep'!$B$3,Data!A:A,'Data Prep'!$B$15,Data!C:C,'Data Prep'!O40)</f>
        <v>61779</v>
      </c>
      <c r="T40" s="16">
        <f t="shared" si="2"/>
        <v>47.748086569599046</v>
      </c>
    </row>
    <row r="41" spans="15:20" x14ac:dyDescent="0.25">
      <c r="O41" t="s">
        <v>39</v>
      </c>
      <c r="P41" s="11">
        <f>SUMIFS(Data!E:E,Data!B:B,'Data Prep'!$B$3,Data!A:A,'Data Prep'!$B$15,Data!C:C,'Data Prep'!O41)</f>
        <v>43135</v>
      </c>
      <c r="Q41" vm="39">
        <v>886667</v>
      </c>
      <c r="R41" s="8">
        <f t="shared" si="1"/>
        <v>48.648477951700016</v>
      </c>
      <c r="S41" s="15">
        <f>AVERAGEIFS(Data!F:F,Data!B:B,'Data Prep'!$B$3,Data!A:A,'Data Prep'!$B$15,Data!C:C,'Data Prep'!O41)</f>
        <v>53285</v>
      </c>
      <c r="T41" s="16">
        <f t="shared" si="2"/>
        <v>48.648477951700016</v>
      </c>
    </row>
    <row r="42" spans="15:20" x14ac:dyDescent="0.25">
      <c r="O42" t="s">
        <v>40</v>
      </c>
      <c r="P42" s="11">
        <f>SUMIFS(Data!E:E,Data!B:B,'Data Prep'!$B$3,Data!A:A,'Data Prep'!$B$15,Data!C:C,'Data Prep'!O42)</f>
        <v>334972</v>
      </c>
      <c r="Q42" vm="40">
        <v>6910840</v>
      </c>
      <c r="R42" s="8">
        <f t="shared" si="1"/>
        <v>48.47051877919327</v>
      </c>
      <c r="S42" s="15">
        <f>AVERAGEIFS(Data!F:F,Data!B:B,'Data Prep'!$B$3,Data!A:A,'Data Prep'!$B$15,Data!C:C,'Data Prep'!O42)</f>
        <v>63122</v>
      </c>
      <c r="T42" s="16">
        <f t="shared" si="2"/>
        <v>48.47051877919327</v>
      </c>
    </row>
    <row r="43" spans="15:20" x14ac:dyDescent="0.25">
      <c r="O43" t="s">
        <v>41</v>
      </c>
      <c r="P43" s="11">
        <f>SUMIFS(Data!E:E,Data!B:B,'Data Prep'!$B$3,Data!A:A,'Data Prep'!$B$15,Data!C:C,'Data Prep'!O43)</f>
        <v>867807</v>
      </c>
      <c r="Q43" vm="41">
        <v>29145505</v>
      </c>
      <c r="R43" s="8">
        <f t="shared" si="1"/>
        <v>29.77498588547359</v>
      </c>
      <c r="S43" s="15">
        <f>AVERAGEIFS(Data!F:F,Data!B:B,'Data Prep'!$B$3,Data!A:A,'Data Prep'!$B$15,Data!C:C,'Data Prep'!O43)</f>
        <v>81206</v>
      </c>
      <c r="T43" s="16">
        <f t="shared" si="2"/>
        <v>29.77498588547359</v>
      </c>
    </row>
    <row r="44" spans="15:20" x14ac:dyDescent="0.25">
      <c r="O44" t="s">
        <v>42</v>
      </c>
      <c r="P44" s="11">
        <f>SUMIFS(Data!E:E,Data!B:B,'Data Prep'!$B$3,Data!A:A,'Data Prep'!$B$15,Data!C:C,'Data Prep'!O44)</f>
        <v>135571</v>
      </c>
      <c r="Q44" vm="42">
        <v>3271616</v>
      </c>
      <c r="R44" s="8">
        <f t="shared" si="1"/>
        <v>41.438542909681331</v>
      </c>
      <c r="S44" s="15">
        <f>AVERAGEIFS(Data!F:F,Data!B:B,'Data Prep'!$B$3,Data!A:A,'Data Prep'!$B$15,Data!C:C,'Data Prep'!O44)</f>
        <v>61796</v>
      </c>
      <c r="T44" s="16">
        <f t="shared" si="2"/>
        <v>41.438542909681331</v>
      </c>
    </row>
    <row r="45" spans="15:20" x14ac:dyDescent="0.25">
      <c r="O45" t="s">
        <v>43</v>
      </c>
      <c r="P45" s="11">
        <f>SUMIFS(Data!E:E,Data!B:B,'Data Prep'!$B$3,Data!A:A,'Data Prep'!$B$15,Data!C:C,'Data Prep'!O45)</f>
        <v>28176</v>
      </c>
      <c r="Q45" vm="43">
        <v>643077</v>
      </c>
      <c r="R45" s="8">
        <f t="shared" si="1"/>
        <v>43.814348826034824</v>
      </c>
      <c r="S45" s="15">
        <f>AVERAGEIFS(Data!F:F,Data!B:B,'Data Prep'!$B$3,Data!A:A,'Data Prep'!$B$15,Data!C:C,'Data Prep'!O45)</f>
        <v>62352</v>
      </c>
      <c r="T45" s="16">
        <f t="shared" si="2"/>
        <v>43.814348826034824</v>
      </c>
    </row>
    <row r="46" spans="15:20" x14ac:dyDescent="0.25">
      <c r="O46" t="s">
        <v>44</v>
      </c>
      <c r="P46" s="11">
        <f>SUMIFS(Data!E:E,Data!B:B,'Data Prep'!$B$3,Data!A:A,'Data Prep'!$B$15,Data!C:C,'Data Prep'!O46)</f>
        <v>232300</v>
      </c>
      <c r="Q46" vm="44">
        <v>8631393</v>
      </c>
      <c r="R46" s="8">
        <f t="shared" si="1"/>
        <v>26.913384664561097</v>
      </c>
      <c r="S46" s="15">
        <f>AVERAGEIFS(Data!F:F,Data!B:B,'Data Prep'!$B$3,Data!A:A,'Data Prep'!$B$15,Data!C:C,'Data Prep'!O46)</f>
        <v>63958</v>
      </c>
      <c r="T46" s="16">
        <f t="shared" si="2"/>
        <v>26.913384664561097</v>
      </c>
    </row>
    <row r="47" spans="15:20" x14ac:dyDescent="0.25">
      <c r="O47" t="s">
        <v>45</v>
      </c>
      <c r="P47" s="11">
        <f>SUMIFS(Data!E:E,Data!B:B,'Data Prep'!$B$3,Data!A:A,'Data Prep'!$B$15,Data!C:C,'Data Prep'!O47)</f>
        <v>268553</v>
      </c>
      <c r="Q47" vm="45">
        <v>7705281</v>
      </c>
      <c r="R47" s="8">
        <f t="shared" si="1"/>
        <v>34.853109185764929</v>
      </c>
      <c r="S47" s="15">
        <f>AVERAGEIFS(Data!F:F,Data!B:B,'Data Prep'!$B$3,Data!A:A,'Data Prep'!$B$15,Data!C:C,'Data Prep'!O47)</f>
        <v>82000</v>
      </c>
      <c r="T47" s="16">
        <f t="shared" si="2"/>
        <v>34.853109185764929</v>
      </c>
    </row>
    <row r="48" spans="15:20" x14ac:dyDescent="0.25">
      <c r="O48" t="s">
        <v>46</v>
      </c>
      <c r="P48" s="11">
        <f>SUMIFS(Data!E:E,Data!B:B,'Data Prep'!$B$3,Data!A:A,'Data Prep'!$B$15,Data!C:C,'Data Prep'!O48)</f>
        <v>44429</v>
      </c>
      <c r="Q48" vm="46">
        <v>1793716</v>
      </c>
      <c r="R48" s="8">
        <f t="shared" si="1"/>
        <v>24.769249981602439</v>
      </c>
      <c r="S48" s="15">
        <f>AVERAGEIFS(Data!F:F,Data!B:B,'Data Prep'!$B$3,Data!A:A,'Data Prep'!$B$15,Data!C:C,'Data Prep'!O48)</f>
        <v>62359</v>
      </c>
      <c r="T48" s="16">
        <f t="shared" si="2"/>
        <v>24.769249981602439</v>
      </c>
    </row>
    <row r="49" spans="15:20" x14ac:dyDescent="0.25">
      <c r="O49" t="s">
        <v>47</v>
      </c>
      <c r="P49" s="11">
        <f>SUMIFS(Data!E:E,Data!B:B,'Data Prep'!$B$3,Data!A:A,'Data Prep'!$B$15,Data!C:C,'Data Prep'!O49)</f>
        <v>458262</v>
      </c>
      <c r="Q49" vm="47">
        <v>5893718</v>
      </c>
      <c r="R49" s="8">
        <f t="shared" si="1"/>
        <v>77.75431400009299</v>
      </c>
      <c r="S49" s="15">
        <f>AVERAGEIFS(Data!F:F,Data!B:B,'Data Prep'!$B$3,Data!A:A,'Data Prep'!$B$15,Data!C:C,'Data Prep'!O49)</f>
        <v>61039</v>
      </c>
      <c r="T49" s="16">
        <f t="shared" si="2"/>
        <v>77.75431400009299</v>
      </c>
    </row>
    <row r="50" spans="15:20" x14ac:dyDescent="0.25">
      <c r="O50" t="s">
        <v>48</v>
      </c>
      <c r="P50" s="11">
        <f>SUMIFS(Data!E:E,Data!B:B,'Data Prep'!$B$3,Data!A:A,'Data Prep'!$B$15,Data!C:C,'Data Prep'!O50)</f>
        <v>9580</v>
      </c>
      <c r="Q50" vm="48">
        <v>576851</v>
      </c>
      <c r="R50" s="8">
        <f t="shared" si="1"/>
        <v>16.607408152191816</v>
      </c>
      <c r="S50" s="15">
        <f>AVERAGEIFS(Data!F:F,Data!B:B,'Data Prep'!$B$3,Data!A:A,'Data Prep'!$B$15,Data!C:C,'Data Prep'!O50)</f>
        <v>70308</v>
      </c>
      <c r="T50" s="16">
        <f t="shared" si="2"/>
        <v>16.607408152191816</v>
      </c>
    </row>
  </sheetData>
  <autoFilter ref="A2:A12" xr:uid="{AFEFDA65-266D-4F70-B4FD-F07D24E14BF1}">
    <sortState xmlns:xlrd2="http://schemas.microsoft.com/office/spreadsheetml/2017/richdata2" ref="A3:A12">
      <sortCondition ref="A2:A12"/>
    </sortState>
  </autoFilter>
  <sortState xmlns:xlrd2="http://schemas.microsoft.com/office/spreadsheetml/2017/richdata2" ref="H2:I12">
    <sortCondition descending="1" ref="I3:I12"/>
  </sortState>
  <dataConsolidate/>
  <dataValidations disablePrompts="1" count="1">
    <dataValidation type="list" allowBlank="1" showInputMessage="1" showErrorMessage="1" sqref="B5" xr:uid="{7C32108E-300A-47C6-8742-A121EBC91ECC}">
      <formula1>$A$3:$A$12</formula1>
    </dataValidation>
  </dataValidation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4A376E-A062-4E5D-966F-1348DADD5872}">
  <dimension ref="A1:P31"/>
  <sheetViews>
    <sheetView showGridLines="0" showRowColHeaders="0" tabSelected="1" zoomScale="85" zoomScaleNormal="85" workbookViewId="0">
      <selection activeCell="P31" sqref="P31"/>
    </sheetView>
  </sheetViews>
  <sheetFormatPr defaultColWidth="0" defaultRowHeight="15" zeroHeight="1" x14ac:dyDescent="0.25"/>
  <cols>
    <col min="1" max="1" width="5.7109375" customWidth="1"/>
    <col min="2" max="2" width="45.140625" customWidth="1"/>
    <col min="3" max="3" width="9.140625" customWidth="1"/>
    <col min="4" max="4" width="25" bestFit="1" customWidth="1"/>
    <col min="5" max="8" width="9.140625" customWidth="1"/>
    <col min="9" max="9" width="7.85546875" customWidth="1"/>
    <col min="10" max="10" width="7" customWidth="1"/>
    <col min="11" max="11" width="5.7109375" customWidth="1"/>
    <col min="12" max="15" width="9.140625" customWidth="1"/>
    <col min="16" max="16" width="8.28515625" customWidth="1"/>
    <col min="17" max="16384" width="9.140625" hidden="1"/>
  </cols>
  <sheetData>
    <row r="1" spans="1:2" x14ac:dyDescent="0.25">
      <c r="A1" s="19">
        <v>4</v>
      </c>
    </row>
    <row r="2" spans="1:2" x14ac:dyDescent="0.25">
      <c r="A2" s="19">
        <v>2</v>
      </c>
    </row>
    <row r="3" spans="1:2" x14ac:dyDescent="0.25"/>
    <row r="4" spans="1:2" x14ac:dyDescent="0.25"/>
    <row r="5" spans="1:2" x14ac:dyDescent="0.25"/>
    <row r="6" spans="1:2" ht="31.5" x14ac:dyDescent="0.25">
      <c r="B6" s="18" t="str" cm="1">
        <f t="array" ref="B6">INDEX('Data Prep'!D3:D12,11-Dashboard!A1)</f>
        <v>Manufacturing</v>
      </c>
    </row>
    <row r="7" spans="1:2" x14ac:dyDescent="0.25"/>
    <row r="8" spans="1:2" x14ac:dyDescent="0.25"/>
    <row r="9" spans="1:2" x14ac:dyDescent="0.25"/>
    <row r="10" spans="1:2" x14ac:dyDescent="0.25"/>
    <row r="11" spans="1:2" x14ac:dyDescent="0.25"/>
    <row r="12" spans="1:2" x14ac:dyDescent="0.25"/>
    <row r="13" spans="1:2" x14ac:dyDescent="0.25"/>
    <row r="14" spans="1:2" x14ac:dyDescent="0.25"/>
    <row r="15" spans="1:2" x14ac:dyDescent="0.25"/>
    <row r="16" spans="1:2" x14ac:dyDescent="0.25"/>
    <row r="17" x14ac:dyDescent="0.25"/>
    <row r="18" x14ac:dyDescent="0.25"/>
    <row r="19" x14ac:dyDescent="0.25"/>
    <row r="20" x14ac:dyDescent="0.25"/>
    <row r="21" x14ac:dyDescent="0.25"/>
    <row r="22" x14ac:dyDescent="0.25"/>
    <row r="23" x14ac:dyDescent="0.25"/>
    <row r="24" x14ac:dyDescent="0.25"/>
    <row r="25" x14ac:dyDescent="0.25"/>
    <row r="26" x14ac:dyDescent="0.25"/>
    <row r="27" x14ac:dyDescent="0.25"/>
    <row r="28" x14ac:dyDescent="0.25"/>
    <row r="29" x14ac:dyDescent="0.25"/>
    <row r="30" x14ac:dyDescent="0.25"/>
    <row r="31" x14ac:dyDescent="0.25"/>
  </sheetData>
  <sheetProtection selectLockedCells="1" selectUnlockedCells="1"/>
  <pageMargins left="0.7" right="0.7" top="0.75" bottom="0.75" header="0.3" footer="0.3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053" r:id="rId4" name="Spinner 5">
              <controlPr defaultSize="0" autoPict="0">
                <anchor moveWithCells="1" sizeWithCells="1">
                  <from>
                    <xdr:col>2</xdr:col>
                    <xdr:colOff>0</xdr:colOff>
                    <xdr:row>4</xdr:row>
                    <xdr:rowOff>180975</xdr:rowOff>
                  </from>
                  <to>
                    <xdr:col>2</xdr:col>
                    <xdr:colOff>466725</xdr:colOff>
                    <xdr:row>6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4" r:id="rId5" name="Option Button 6">
              <controlPr defaultSize="0" autoFill="0" autoLine="0" autoPict="0">
                <anchor moveWithCells="1">
                  <from>
                    <xdr:col>8</xdr:col>
                    <xdr:colOff>266700</xdr:colOff>
                    <xdr:row>6</xdr:row>
                    <xdr:rowOff>180975</xdr:rowOff>
                  </from>
                  <to>
                    <xdr:col>11</xdr:col>
                    <xdr:colOff>114300</xdr:colOff>
                    <xdr:row>8</xdr:row>
                    <xdr:rowOff>161925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5" r:id="rId6" name="Option Button 7">
              <controlPr defaultSize="0" autoFill="0" autoLine="0" autoPict="0">
                <anchor moveWithCells="1">
                  <from>
                    <xdr:col>12</xdr:col>
                    <xdr:colOff>142875</xdr:colOff>
                    <xdr:row>6</xdr:row>
                    <xdr:rowOff>190500</xdr:rowOff>
                  </from>
                  <to>
                    <xdr:col>14</xdr:col>
                    <xdr:colOff>209550</xdr:colOff>
                    <xdr:row>8</xdr:row>
                    <xdr:rowOff>161925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Data Prep</vt:lpstr>
      <vt:lpstr>Dashboard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Enrique Ruiz</dc:creator>
  <cp:lastModifiedBy>Igli Ferati</cp:lastModifiedBy>
  <dcterms:created xsi:type="dcterms:W3CDTF">2021-09-21T20:47:02Z</dcterms:created>
  <dcterms:modified xsi:type="dcterms:W3CDTF">2023-07-28T17:46:03Z</dcterms:modified>
</cp:coreProperties>
</file>