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Y:\CAB\Publicaciones SCN2008\Archivos para publicación en valores\CEI\"/>
    </mc:Choice>
  </mc:AlternateContent>
  <xr:revisionPtr revIDLastSave="0" documentId="13_ncr:1_{E8DC11C5-5B5D-4AAB-AC10-0EEA800817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UENTAS CORRIENTES" sheetId="1" r:id="rId1"/>
    <sheet name="CUENTAS ACUMULACIÓN" sheetId="2" r:id="rId2"/>
    <sheet name="SECTORES INSTITUCIONALES" sheetId="5" r:id="rId3"/>
  </sheets>
  <definedNames>
    <definedName name="_xlnm._FilterDatabase" localSheetId="2" hidden="1">'SECTORES INSTITUCIONALES'!$G$1:$G$353</definedName>
    <definedName name="Z_2774DD57_73EE_47AD_B017_9DB58A2D8BC7_.wvu.FilterData" localSheetId="2" hidden="1">'SECTORES INSTITUCIONALES'!$G$1:$G$353</definedName>
    <definedName name="Z_2774DD57_73EE_47AD_B017_9DB58A2D8BC7_.wvu.PrintArea" localSheetId="2" hidden="1">'SECTORES INSTITUCIONALES'!$A$1:$O$506</definedName>
    <definedName name="Z_2774DD57_73EE_47AD_B017_9DB58A2D8BC7_.wvu.PrintTitles" localSheetId="2" hidden="1">'SECTORES INSTITUCIONALES'!$1:$6</definedName>
    <definedName name="Z_BA77D0BB_6118_42DC_9B8B_C078B967D470_.wvu.FilterData" localSheetId="2" hidden="1">'SECTORES INSTITUCIONALES'!$G$1:$G$353</definedName>
    <definedName name="Z_BA77D0BB_6118_42DC_9B8B_C078B967D470_.wvu.PrintArea" localSheetId="2" hidden="1">'SECTORES INSTITUCIONALES'!$A$1:$O$506</definedName>
    <definedName name="Z_BA77D0BB_6118_42DC_9B8B_C078B967D470_.wvu.PrintTitles" localSheetId="2" hidden="1">'SECTORES INSTITUCIONALES'!$1:$6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8" i="2" l="1"/>
  <c r="S48" i="2"/>
  <c r="R47" i="2"/>
  <c r="O47" i="2"/>
  <c r="N47" i="2" l="1"/>
  <c r="S47" i="2"/>
  <c r="F227" i="5" l="1"/>
  <c r="AP24" i="2" l="1"/>
  <c r="AF24" i="2"/>
  <c r="T24" i="2"/>
  <c r="N24" i="2"/>
  <c r="J24" i="2" l="1"/>
  <c r="F24" i="2"/>
  <c r="AT24" i="2"/>
  <c r="R24" i="2"/>
  <c r="AH24" i="2"/>
  <c r="AL24" i="2"/>
  <c r="AU13" i="2"/>
  <c r="AU12" i="2"/>
  <c r="AU82" i="1"/>
  <c r="AU38" i="1"/>
  <c r="AQ13" i="2"/>
  <c r="AQ12" i="2"/>
  <c r="AQ38" i="1"/>
  <c r="AQ37" i="1"/>
  <c r="AQ26" i="1"/>
  <c r="AO26" i="1"/>
  <c r="AO12" i="2"/>
  <c r="AO82" i="1"/>
  <c r="AO38" i="1"/>
  <c r="AO37" i="1"/>
  <c r="AM13" i="2"/>
  <c r="AM12" i="2"/>
  <c r="AM82" i="1"/>
  <c r="AM69" i="1"/>
  <c r="AM73" i="1" s="1"/>
  <c r="AM54" i="1"/>
  <c r="AM38" i="1"/>
  <c r="AM37" i="1"/>
  <c r="AM26" i="1"/>
  <c r="AK38" i="1"/>
  <c r="AI13" i="2"/>
  <c r="AI12" i="2"/>
  <c r="AI82" i="1"/>
  <c r="AI69" i="1"/>
  <c r="AI73" i="1" s="1"/>
  <c r="AI54" i="1"/>
  <c r="AI38" i="1"/>
  <c r="AI37" i="1"/>
  <c r="AI26" i="1"/>
  <c r="AG13" i="2"/>
  <c r="AG12" i="2"/>
  <c r="AG82" i="1"/>
  <c r="AG69" i="1"/>
  <c r="AG73" i="1" s="1"/>
  <c r="AG54" i="1"/>
  <c r="AG38" i="1"/>
  <c r="AG37" i="1"/>
  <c r="AG26" i="1"/>
  <c r="AE38" i="1"/>
  <c r="AC38" i="1"/>
  <c r="AA38" i="1"/>
  <c r="Y38" i="1"/>
  <c r="W38" i="1"/>
  <c r="U13" i="2"/>
  <c r="U12" i="2"/>
  <c r="U82" i="1"/>
  <c r="U69" i="1"/>
  <c r="U73" i="1" s="1"/>
  <c r="U54" i="1"/>
  <c r="U38" i="1"/>
  <c r="U37" i="1"/>
  <c r="U26" i="1"/>
  <c r="S13" i="2"/>
  <c r="S12" i="2"/>
  <c r="S82" i="1"/>
  <c r="S69" i="1"/>
  <c r="S73" i="1" s="1"/>
  <c r="S54" i="1"/>
  <c r="S38" i="1"/>
  <c r="S37" i="1"/>
  <c r="S26" i="1"/>
  <c r="Q38" i="1"/>
  <c r="O13" i="2"/>
  <c r="O12" i="2"/>
  <c r="O82" i="1"/>
  <c r="O69" i="1"/>
  <c r="O73" i="1" s="1"/>
  <c r="O54" i="1"/>
  <c r="O38" i="1"/>
  <c r="O37" i="1"/>
  <c r="O26" i="1"/>
  <c r="M38" i="1"/>
  <c r="K13" i="2"/>
  <c r="K12" i="2"/>
  <c r="K82" i="1"/>
  <c r="K69" i="1"/>
  <c r="K73" i="1" s="1"/>
  <c r="K54" i="1"/>
  <c r="K38" i="1"/>
  <c r="K37" i="1"/>
  <c r="K26" i="1"/>
  <c r="G82" i="1"/>
  <c r="I38" i="1"/>
  <c r="I37" i="1"/>
  <c r="G37" i="1"/>
  <c r="G38" i="1"/>
  <c r="E38" i="1"/>
  <c r="G26" i="1"/>
  <c r="AQ82" i="1"/>
  <c r="G12" i="2"/>
  <c r="G13" i="2"/>
  <c r="G69" i="1"/>
  <c r="G73" i="1" s="1"/>
  <c r="AO69" i="1"/>
  <c r="AO73" i="1" s="1"/>
  <c r="AQ69" i="1"/>
  <c r="AQ73" i="1" s="1"/>
  <c r="AU69" i="1"/>
  <c r="AU54" i="1"/>
  <c r="G54" i="1"/>
  <c r="AO54" i="1"/>
  <c r="AQ54" i="1"/>
  <c r="AU37" i="1"/>
  <c r="I26" i="1"/>
  <c r="AO13" i="2" l="1"/>
  <c r="AT58" i="1"/>
  <c r="AP58" i="1"/>
  <c r="AM58" i="1"/>
  <c r="S58" i="1"/>
  <c r="AG58" i="1"/>
  <c r="K58" i="1"/>
  <c r="J58" i="1"/>
  <c r="T58" i="1"/>
  <c r="U58" i="1"/>
  <c r="F58" i="1"/>
  <c r="O58" i="1"/>
  <c r="AF58" i="1"/>
  <c r="AH58" i="1"/>
  <c r="AL58" i="1"/>
  <c r="AI58" i="1"/>
  <c r="R58" i="1"/>
  <c r="N58" i="1"/>
  <c r="AU58" i="1"/>
  <c r="AQ58" i="1"/>
  <c r="G58" i="1"/>
  <c r="AN58" i="1"/>
  <c r="AK69" i="1" l="1"/>
  <c r="AK73" i="1" s="1"/>
  <c r="AE69" i="1" l="1"/>
  <c r="AE73" i="1" l="1"/>
  <c r="AO58" i="1"/>
  <c r="H24" i="2" l="1"/>
  <c r="AN24" i="2" l="1"/>
  <c r="AK54" i="1" l="1"/>
  <c r="AK26" i="1"/>
  <c r="AK82" i="1"/>
  <c r="AK12" i="2"/>
  <c r="AK13" i="2"/>
  <c r="W26" i="1"/>
  <c r="AS38" i="1" l="1"/>
  <c r="AK37" i="1"/>
  <c r="AE13" i="2"/>
  <c r="AB58" i="1"/>
  <c r="X58" i="1"/>
  <c r="Z58" i="1"/>
  <c r="V58" i="1"/>
  <c r="AA26" i="1"/>
  <c r="AC26" i="1"/>
  <c r="Y26" i="1"/>
  <c r="AE54" i="1" l="1"/>
  <c r="AE82" i="1"/>
  <c r="AE12" i="2"/>
  <c r="H58" i="1"/>
  <c r="AA58" i="1"/>
  <c r="W58" i="1"/>
  <c r="Y58" i="1"/>
  <c r="P58" i="1"/>
  <c r="AK58" i="1" l="1"/>
  <c r="AJ58" i="1"/>
  <c r="AE37" i="1"/>
  <c r="AC58" i="1"/>
  <c r="AC37" i="1"/>
  <c r="I58" i="1"/>
  <c r="Y37" i="1"/>
  <c r="Q58" i="1"/>
  <c r="AE26" i="1" l="1"/>
  <c r="AA37" i="1"/>
  <c r="Y54" i="1"/>
  <c r="Q26" i="1"/>
  <c r="I54" i="1"/>
  <c r="M58" i="1"/>
  <c r="L58" i="1"/>
  <c r="AA54" i="1"/>
  <c r="Q37" i="1"/>
  <c r="AE58" i="1" l="1"/>
  <c r="AD58" i="1"/>
  <c r="AA69" i="1"/>
  <c r="AA73" i="1" s="1"/>
  <c r="Y69" i="1"/>
  <c r="Y73" i="1" s="1"/>
  <c r="W37" i="1"/>
  <c r="M26" i="1"/>
  <c r="Q54" i="1"/>
  <c r="Y82" i="1"/>
  <c r="AA82" i="1"/>
  <c r="AJ24" i="2" l="1"/>
  <c r="W54" i="1"/>
  <c r="I69" i="1"/>
  <c r="I73" i="1" s="1"/>
  <c r="M37" i="1"/>
  <c r="I82" i="1"/>
  <c r="P47" i="2"/>
  <c r="Y12" i="2"/>
  <c r="AA12" i="2"/>
  <c r="AD24" i="2" l="1"/>
  <c r="W69" i="1"/>
  <c r="W73" i="1" s="1"/>
  <c r="Q47" i="2"/>
  <c r="Q69" i="1"/>
  <c r="Q73" i="1" s="1"/>
  <c r="M54" i="1"/>
  <c r="M47" i="2"/>
  <c r="I12" i="2"/>
  <c r="Y13" i="2"/>
  <c r="AA13" i="2"/>
  <c r="Q82" i="1"/>
  <c r="I13" i="2"/>
  <c r="AB24" i="2" l="1"/>
  <c r="W82" i="1"/>
  <c r="L47" i="2"/>
  <c r="Q12" i="2"/>
  <c r="W12" i="2" l="1"/>
  <c r="W13" i="2"/>
  <c r="M69" i="1"/>
  <c r="Z24" i="2"/>
  <c r="M82" i="1"/>
  <c r="X24" i="2"/>
  <c r="Q13" i="2"/>
  <c r="M73" i="1" l="1"/>
  <c r="M12" i="2"/>
  <c r="M13" i="2"/>
  <c r="V24" i="2" l="1"/>
  <c r="P24" i="2"/>
  <c r="L24" i="2" l="1"/>
  <c r="E26" i="1" l="1"/>
  <c r="D58" i="1" l="1"/>
  <c r="E58" i="1" l="1"/>
  <c r="AC54" i="1" l="1"/>
  <c r="AX15" i="1" l="1"/>
  <c r="AC82" i="1"/>
  <c r="AC69" i="1"/>
  <c r="E37" i="1"/>
  <c r="AC73" i="1" l="1"/>
  <c r="AS26" i="1"/>
  <c r="AR58" i="1"/>
  <c r="AS58" i="1"/>
  <c r="AC12" i="2"/>
  <c r="E54" i="1"/>
  <c r="AC13" i="2"/>
  <c r="AS37" i="1" l="1"/>
  <c r="AX17" i="1"/>
  <c r="E73" i="1"/>
  <c r="E69" i="1"/>
  <c r="AX19" i="1"/>
  <c r="E82" i="1"/>
  <c r="AS54" i="1" l="1"/>
  <c r="D24" i="2"/>
  <c r="E12" i="2"/>
  <c r="E13" i="2" l="1"/>
  <c r="AS69" i="1" l="1"/>
  <c r="AS73" i="1" l="1"/>
  <c r="AS82" i="1" l="1"/>
  <c r="AS12" i="2" l="1"/>
  <c r="AS13" i="2"/>
  <c r="AR24" i="2" l="1"/>
</calcChain>
</file>

<file path=xl/sharedStrings.xml><?xml version="1.0" encoding="utf-8"?>
<sst xmlns="http://schemas.openxmlformats.org/spreadsheetml/2006/main" count="516" uniqueCount="340">
  <si>
    <t>S2</t>
  </si>
  <si>
    <t>S1</t>
  </si>
  <si>
    <t>S15</t>
  </si>
  <si>
    <t>S14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</si>
  <si>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</si>
  <si>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</si>
  <si>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</si>
  <si>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</si>
  <si>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</si>
  <si>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</si>
  <si>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</si>
  <si>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</si>
  <si>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</si>
  <si>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</si>
  <si>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</si>
  <si>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</si>
  <si>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</si>
  <si>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</si>
  <si>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S11001</t>
  </si>
  <si>
    <t>Código</t>
  </si>
  <si>
    <t>TRANSACCIONES Y SALDOS CONTABLES</t>
  </si>
  <si>
    <t xml:space="preserve">S13 </t>
  </si>
  <si>
    <t>Resto del Mundo</t>
  </si>
  <si>
    <t>Economía Nacional</t>
  </si>
  <si>
    <t>ISFLSH</t>
  </si>
  <si>
    <t>Hogares</t>
  </si>
  <si>
    <t>Gobierno General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</si>
  <si>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</si>
  <si>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</si>
  <si>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</si>
  <si>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</si>
  <si>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</si>
  <si>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</si>
  <si>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</si>
  <si>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</si>
  <si>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</si>
  <si>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</si>
  <si>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</si>
  <si>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</si>
  <si>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</si>
  <si>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</si>
  <si>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</si>
  <si>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</si>
  <si>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</si>
  <si>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</si>
  <si>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</si>
  <si>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</si>
  <si>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</si>
  <si>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</si>
  <si>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</si>
  <si>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</si>
  <si>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</si>
  <si>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</si>
  <si>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</si>
  <si>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</si>
  <si>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</si>
  <si>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</si>
  <si>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</si>
  <si>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</si>
  <si>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</si>
  <si>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</si>
  <si>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</si>
  <si>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</si>
  <si>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</si>
  <si>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</si>
  <si>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</si>
  <si>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</si>
  <si>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</si>
  <si>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</si>
  <si>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B11</t>
  </si>
  <si>
    <t>Saldo de bienes y servicios con el exterior</t>
  </si>
  <si>
    <t>II. 1.1. CUENTA DE GENERACIÓN DEL INGRESO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</si>
  <si>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</si>
  <si>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</si>
  <si>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</si>
  <si>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</si>
  <si>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</si>
  <si>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</si>
  <si>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</si>
  <si>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</si>
  <si>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</si>
  <si>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</si>
  <si>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</si>
  <si>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</si>
  <si>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</si>
  <si>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</si>
  <si>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</si>
  <si>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</si>
  <si>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</si>
  <si>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</si>
  <si>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II. 1.2. CUENTA DE ASIGNACIÓN DEL INGRESO PRIMARIO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</si>
  <si>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</si>
  <si>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</si>
  <si>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</si>
  <si>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</si>
  <si>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</si>
  <si>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</si>
  <si>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</si>
  <si>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</si>
  <si>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</si>
  <si>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</si>
  <si>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</si>
  <si>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</si>
  <si>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</si>
  <si>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</si>
  <si>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</si>
  <si>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</si>
  <si>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</si>
  <si>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</si>
  <si>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</si>
  <si>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</si>
  <si>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</si>
  <si>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</si>
  <si>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</si>
  <si>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</si>
  <si>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</si>
  <si>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</si>
  <si>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</si>
  <si>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</si>
  <si>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</si>
  <si>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</si>
  <si>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</si>
  <si>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</si>
  <si>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</si>
  <si>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</si>
  <si>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</si>
  <si>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</si>
  <si>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</si>
  <si>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</si>
  <si>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</si>
  <si>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</si>
  <si>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</si>
  <si>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</si>
  <si>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</si>
  <si>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</si>
  <si>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</si>
  <si>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</si>
  <si>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 CUENTA DE UTILIZACIÓN DEL INGRESO DISPONIBLE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</si>
  <si>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</si>
  <si>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</si>
  <si>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</si>
  <si>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</si>
  <si>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</si>
  <si>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</si>
  <si>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</si>
  <si>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</si>
  <si>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</si>
  <si>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</si>
  <si>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</si>
  <si>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</si>
  <si>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II. 4 CUENTA DE UTILIZACIÓN DEL INGRESO DISPONIBLE AJUSTADO</t>
  </si>
  <si>
    <t>P4</t>
  </si>
  <si>
    <t>Consumo final efectivo</t>
  </si>
  <si>
    <t>P41</t>
  </si>
  <si>
    <t>Consumo individual efectivo</t>
  </si>
  <si>
    <t>P42</t>
  </si>
  <si>
    <t>Consumo colectivo efectivo</t>
  </si>
  <si>
    <t>CUADRO  2</t>
  </si>
  <si>
    <t>Millones de Colones</t>
  </si>
  <si>
    <t>III. 1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</si>
  <si>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</si>
  <si>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</si>
  <si>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</si>
  <si>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</si>
  <si>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</si>
  <si>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</si>
  <si>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</si>
  <si>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</si>
  <si>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</si>
  <si>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</si>
  <si>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</si>
  <si>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</si>
  <si>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</si>
  <si>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</si>
  <si>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</si>
  <si>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</si>
  <si>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</si>
  <si>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</si>
  <si>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</si>
  <si>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</si>
  <si>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</si>
  <si>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</si>
  <si>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</si>
  <si>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</si>
  <si>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</si>
  <si>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</si>
  <si>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</si>
  <si>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F21</t>
  </si>
  <si>
    <t>F22</t>
  </si>
  <si>
    <t>Depósitos transferibles</t>
  </si>
  <si>
    <t>F29</t>
  </si>
  <si>
    <t>Otros depósitos</t>
  </si>
  <si>
    <t>F3</t>
  </si>
  <si>
    <t>Títulos de deuda</t>
  </si>
  <si>
    <t>Moneda nacional</t>
  </si>
  <si>
    <t>Moneda extranjera</t>
  </si>
  <si>
    <t>F4</t>
  </si>
  <si>
    <t>Préstamos</t>
  </si>
  <si>
    <t>F5</t>
  </si>
  <si>
    <t>Participaciones de capital y acciones de fondos de inversión</t>
  </si>
  <si>
    <t>F51</t>
  </si>
  <si>
    <t>Participaciones de capital</t>
  </si>
  <si>
    <t>F511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</si>
  <si>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</si>
  <si>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</si>
  <si>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</si>
  <si>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</si>
  <si>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</si>
  <si>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</si>
  <si>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</si>
  <si>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</si>
  <si>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</si>
  <si>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</si>
  <si>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</si>
  <si>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</si>
  <si>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</si>
  <si>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</si>
  <si>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</si>
  <si>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</si>
  <si>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</si>
  <si>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</si>
  <si>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</si>
  <si>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</si>
  <si>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</si>
  <si>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</si>
  <si>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</si>
  <si>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</si>
  <si>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</si>
  <si>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>F81</t>
  </si>
  <si>
    <t>Créditos y anticipos comerciales</t>
  </si>
  <si>
    <t>F82</t>
  </si>
  <si>
    <t>F89</t>
  </si>
  <si>
    <t>S110021</t>
  </si>
  <si>
    <t>S110022</t>
  </si>
  <si>
    <t>Sociedades no Financieras Privadas Participación Extranjera</t>
  </si>
  <si>
    <t>CUADRO  1</t>
  </si>
  <si>
    <t>Sociedades no Financieras Privadas Control Doméstico*</t>
  </si>
  <si>
    <t>CUENTAS ECONÓMICAS INTEGRADAS: CUENTAS CORRIENTES</t>
  </si>
  <si>
    <t>CUENTAS ECONÓMICAS INTEGRADAS: CUENTAS DE ACUMULACIÓN</t>
  </si>
  <si>
    <t>Dinero legal y depósitos</t>
  </si>
  <si>
    <t xml:space="preserve">Dinero legal  </t>
  </si>
  <si>
    <t>F301</t>
  </si>
  <si>
    <t>F302</t>
  </si>
  <si>
    <t>F401</t>
  </si>
  <si>
    <t>Títulos de deuda con acuerdo de recompra</t>
  </si>
  <si>
    <t>F402</t>
  </si>
  <si>
    <t>Otros préstamos con empresas relacionadas de IED</t>
  </si>
  <si>
    <t>F409</t>
  </si>
  <si>
    <t>Otros préstamos</t>
  </si>
  <si>
    <t>Acciones cotizadas y no cotizadas</t>
  </si>
  <si>
    <t>F513</t>
  </si>
  <si>
    <t>Depósitos en fideicomisos</t>
  </si>
  <si>
    <t>F519</t>
  </si>
  <si>
    <t>Otras participaciones de capital</t>
  </si>
  <si>
    <t>F5191</t>
  </si>
  <si>
    <t>Otras participaciones de capital con empresas relacionadas de IED</t>
  </si>
  <si>
    <t>F5192</t>
  </si>
  <si>
    <t>Otras participaciones de capital ncp</t>
  </si>
  <si>
    <t>Acciones/unidades de fondos de inversión del mercado de dinero (FMD)</t>
  </si>
  <si>
    <t>Acciones/unidades de fondos de inversión, excepto FMDs</t>
  </si>
  <si>
    <t xml:space="preserve">Otras cuentas por cobrar/pagar </t>
  </si>
  <si>
    <t>F811</t>
  </si>
  <si>
    <t>Créditos y anticipos comerciales con empresas relacionadas de IED</t>
  </si>
  <si>
    <t>F812</t>
  </si>
  <si>
    <t>Otros créditos y anticipos comerciales</t>
  </si>
  <si>
    <t>Impuestos por cobrar/pagar</t>
  </si>
  <si>
    <t>Otras cuentas por cobrar/por pagar</t>
  </si>
  <si>
    <t>F891</t>
  </si>
  <si>
    <t>Otras cuentas por cobrar/ por pagar con empresas relacionadas de IED</t>
  </si>
  <si>
    <t>F892</t>
  </si>
  <si>
    <t>Otras cuentas por cobrar/ por pagar ncp</t>
  </si>
  <si>
    <t>SISTEMA DE CUENTAS NACIONALES PERIODO DE REFERENCIA 2017</t>
  </si>
  <si>
    <t>CLASIFICACION DE LOS SECTORES INSTITUCIONALES: SCN 2008</t>
  </si>
  <si>
    <t>S2 Resto del mundo</t>
  </si>
  <si>
    <t>S1   ECONOMÍA TOTAL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</si>
  <si>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</si>
  <si>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</si>
  <si>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</si>
  <si>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</si>
  <si>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</si>
  <si>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</si>
  <si>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</si>
  <si>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</si>
  <si>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S11002  Sociedades No financieras privadas</t>
  </si>
  <si>
    <t>S122   Sociedades de depósito,  excepto el Banco Central de Costa Rica</t>
  </si>
  <si>
    <t>S13111   Gobierno Central, excluida seguridad social e ISFLSG</t>
  </si>
  <si>
    <t>S110021   Sociedades no financieras privadas de control nacional</t>
  </si>
  <si>
    <t>S1221   Sociedades monetarias de depósito, excepto el Banco Central.</t>
  </si>
  <si>
    <t>S13112   Instituciones sin fines de lucro que sirven al Gobierno Central</t>
  </si>
  <si>
    <t>S110022  Sociedades no financieras privadas de participación extranjera</t>
  </si>
  <si>
    <t>S12211   Sociedades monetarias de depósito públicas.</t>
  </si>
  <si>
    <t>S1313   Gobiernos Locales</t>
  </si>
  <si>
    <t>S11003  Instituciones sin fines de lucro que sirven a las Sociedades No Financieras</t>
  </si>
  <si>
    <t>S12212   Sociedades monetarias de depósito privadas.</t>
  </si>
  <si>
    <t>S13131   Municipalidades</t>
  </si>
  <si>
    <t>S122121 Sociedades monetarias de depósito privadas nacionales</t>
  </si>
  <si>
    <t>S13132   Instituciones sin fines de lucro que sirven a los Gobiernos Locales</t>
  </si>
  <si>
    <t>S122122 Sociedades monetarias de depósito privadas de participación extranjera</t>
  </si>
  <si>
    <t>S1314   Fondos de Seguridad Social</t>
  </si>
  <si>
    <t>S1222   Otras sociedades de depósito.</t>
  </si>
  <si>
    <t>S12221   Otras sociedades de depósito públicas.</t>
  </si>
  <si>
    <t>S12222   Otras sociedades de depósito privadas.</t>
  </si>
  <si>
    <t>S122221 Otras sociedades de depósito privadas nacionales</t>
  </si>
  <si>
    <t>S122222 Otras sociedades de depósito privadas de participación extranjera</t>
  </si>
  <si>
    <t>S123   Fondos de inversión del mercado de dinero (FMD)</t>
  </si>
  <si>
    <t>S124   Fondos de inversión, excepto FMDs</t>
  </si>
  <si>
    <t>S125   Otros intermediarios financieros excepto sociedades de seguros y fondos de pensión</t>
  </si>
  <si>
    <t>S1251   Otros intermediarios financieros públicos, excepto soc de seg y fondos de pensión</t>
  </si>
  <si>
    <t>S1252   Otros intermediarios financieros  privados, excepto soc de seg y fondos de pensión</t>
  </si>
  <si>
    <t>S12521 Otros intermediarios financieros privados nacionales, excepto soc de seg y fondos de pensión</t>
  </si>
  <si>
    <t>S12522 Otros intermediarios financieros privadas de participación extranjera, excepto soc de seg y fondos de pensión</t>
  </si>
  <si>
    <t>S126   Auxiliares financieros</t>
  </si>
  <si>
    <t>S1261   Auxiliares financieros públicos</t>
  </si>
  <si>
    <t>S1262   Auxiliares financieros privados</t>
  </si>
  <si>
    <t>S12621   Auxiliares financieros privados nacionales</t>
  </si>
  <si>
    <t>S12622   Auxiliares financieros privados de participación extranjera</t>
  </si>
  <si>
    <t>S1263   Instituciones sin Fines de Lucro que sirven a las Sociedades Financieras</t>
  </si>
  <si>
    <t>S127   Instituciones financieras cautivas y prestamistas de dinero</t>
  </si>
  <si>
    <t>S1271 Instituciones financieras cautivas y prestamistas de dinero públicas</t>
  </si>
  <si>
    <t>S1272 Instituciones financieras cautivas y prestamistas de dinero privadas</t>
  </si>
  <si>
    <t>S12721 Instituciones financieras cautivas y prestamistas de dinero privadas nacionales</t>
  </si>
  <si>
    <t>S12722 Instituciones financieras cautivas y prestamistas de dinero privadas de participación extranjera</t>
  </si>
  <si>
    <t>S128   Sociedades de seguros</t>
  </si>
  <si>
    <t>S1281 Sociedades de seguros públicas</t>
  </si>
  <si>
    <t>S1282 Sociedades de seguros privadas</t>
  </si>
  <si>
    <t>S12821 Sociedades de seguros privadas nacionales</t>
  </si>
  <si>
    <t>S12822 Sociedades de seguros departicipación extranjera</t>
  </si>
  <si>
    <t>S129   Fondos de pensión</t>
  </si>
  <si>
    <t>S1291   Regímenes colectivos</t>
  </si>
  <si>
    <t>S1292   Regímenes individuales</t>
  </si>
  <si>
    <t>Discrepancia entre Préstamo neto (+) / Endeudamiento neto (-)</t>
  </si>
  <si>
    <t>PRODUCCIÓN</t>
  </si>
  <si>
    <t>GASTO</t>
  </si>
  <si>
    <t>INGRESO</t>
  </si>
  <si>
    <t>PRODUCTO INTERNO BRUTO (PIB)</t>
  </si>
  <si>
    <t>Empleo</t>
  </si>
  <si>
    <t>Recurso</t>
  </si>
  <si>
    <t>Activo</t>
  </si>
  <si>
    <t>Pasivo</t>
  </si>
  <si>
    <t>Año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</si>
</sst>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b/>
      <sz val="18"/>
      <color indexed="63"/>
      <name val="Arial"/>
      <family val="2"/>
    </font>
    <font>
      <sz val="18"/>
      <name val="Calibri"/>
      <family val="2"/>
      <scheme val="minor"/>
    </font>
    <font>
      <b/>
      <sz val="11"/>
      <color indexed="63"/>
      <name val="Arial"/>
      <family val="2"/>
    </font>
    <font>
      <sz val="16"/>
      <color indexed="63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63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6"/>
      <color rgb="FFFF0000"/>
      <name val="Arial"/>
      <family val="2"/>
    </font>
    <font>
      <sz val="16"/>
      <name val="Calibri"/>
      <family val="2"/>
      <scheme val="minor"/>
    </font>
    <font>
      <sz val="11"/>
      <color indexed="6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</cellStyleXfs>
  <cellXfs count="186">
    <xf numFmtId="0" fontId="0" fillId="0" borderId="0" xfId="0"/>
    <xf numFmtId="0" fontId="7" fillId="4" borderId="7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0" borderId="0" xfId="0" applyFont="1"/>
    <xf numFmtId="0" fontId="7" fillId="4" borderId="8" xfId="2" applyFont="1" applyFill="1" applyBorder="1" applyAlignment="1" applyProtection="1">
      <alignment vertical="center"/>
    </xf>
    <xf numFmtId="3" fontId="3" fillId="5" borderId="1" xfId="2" applyNumberFormat="1" applyFont="1" applyFill="1" applyBorder="1" applyAlignment="1" applyProtection="1">
      <alignment horizontal="left" vertical="center"/>
    </xf>
    <xf numFmtId="3" fontId="3" fillId="5" borderId="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/>
    </xf>
    <xf numFmtId="3" fontId="1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>
      <alignment horizontal="left" vertical="center"/>
    </xf>
    <xf numFmtId="3" fontId="3" fillId="5" borderId="4" xfId="2" applyNumberFormat="1" applyFont="1" applyFill="1" applyBorder="1" applyAlignment="1">
      <alignment horizontal="left" vertical="center"/>
    </xf>
    <xf numFmtId="3" fontId="3" fillId="5" borderId="0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vertical="center"/>
    </xf>
    <xf numFmtId="3" fontId="3" fillId="5" borderId="5" xfId="2" applyNumberFormat="1" applyFont="1" applyFill="1" applyBorder="1" applyAlignment="1" applyProtection="1">
      <alignment horizontal="left" vertical="center"/>
    </xf>
    <xf numFmtId="3" fontId="3" fillId="5" borderId="6" xfId="2" applyNumberFormat="1" applyFont="1" applyFill="1" applyBorder="1" applyAlignment="1" applyProtection="1">
      <alignment horizontal="left" vertical="center"/>
    </xf>
    <xf numFmtId="3" fontId="1" fillId="5" borderId="1" xfId="2" applyNumberFormat="1" applyFont="1" applyFill="1" applyBorder="1" applyAlignment="1" applyProtection="1">
      <alignment horizontal="left" vertical="center"/>
    </xf>
    <xf numFmtId="3" fontId="1" fillId="5" borderId="0" xfId="2" applyNumberFormat="1" applyFont="1" applyFill="1" applyBorder="1" applyAlignment="1" applyProtection="1">
      <alignment horizontal="left" vertical="center"/>
    </xf>
    <xf numFmtId="3" fontId="1" fillId="5" borderId="5" xfId="2" applyNumberFormat="1" applyFont="1" applyFill="1" applyBorder="1" applyAlignment="1" applyProtection="1">
      <alignment horizontal="left" vertical="center"/>
    </xf>
    <xf numFmtId="3" fontId="1" fillId="5" borderId="6" xfId="2" applyNumberFormat="1" applyFont="1" applyFill="1" applyBorder="1" applyAlignment="1" applyProtection="1">
      <alignment horizontal="left" vertical="center"/>
    </xf>
    <xf numFmtId="3" fontId="3" fillId="5" borderId="10" xfId="2" applyNumberFormat="1" applyFont="1" applyFill="1" applyBorder="1" applyAlignment="1" applyProtection="1">
      <alignment horizontal="left" vertical="center"/>
    </xf>
    <xf numFmtId="3" fontId="1" fillId="5" borderId="10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2"/>
    </xf>
    <xf numFmtId="3" fontId="1" fillId="5" borderId="4" xfId="2" applyNumberFormat="1" applyFont="1" applyFill="1" applyBorder="1" applyAlignment="1" applyProtection="1">
      <alignment horizontal="left" vertical="center" indent="2"/>
    </xf>
    <xf numFmtId="3" fontId="1" fillId="5" borderId="5" xfId="2" applyNumberFormat="1" applyFont="1" applyFill="1" applyBorder="1" applyAlignment="1">
      <alignment horizontal="left" vertical="center"/>
    </xf>
    <xf numFmtId="3" fontId="1" fillId="5" borderId="6" xfId="2" applyNumberFormat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>
      <alignment horizontal="left" vertical="center"/>
    </xf>
    <xf numFmtId="3" fontId="3" fillId="5" borderId="2" xfId="2" applyNumberFormat="1" applyFont="1" applyFill="1" applyBorder="1" applyAlignment="1">
      <alignment horizontal="left" vertical="center"/>
    </xf>
    <xf numFmtId="164" fontId="6" fillId="6" borderId="3" xfId="1" applyNumberFormat="1" applyFont="1" applyFill="1" applyBorder="1"/>
    <xf numFmtId="164" fontId="6" fillId="6" borderId="0" xfId="1" applyNumberFormat="1" applyFont="1" applyFill="1" applyBorder="1"/>
    <xf numFmtId="164" fontId="5" fillId="6" borderId="3" xfId="1" applyNumberFormat="1" applyFont="1" applyFill="1" applyBorder="1"/>
    <xf numFmtId="164" fontId="5" fillId="6" borderId="0" xfId="1" applyNumberFormat="1" applyFont="1" applyFill="1" applyBorder="1"/>
    <xf numFmtId="164" fontId="6" fillId="6" borderId="14" xfId="1" applyNumberFormat="1" applyFont="1" applyFill="1" applyBorder="1"/>
    <xf numFmtId="164" fontId="5" fillId="6" borderId="14" xfId="1" applyNumberFormat="1" applyFont="1" applyFill="1" applyBorder="1"/>
    <xf numFmtId="164" fontId="6" fillId="6" borderId="17" xfId="1" applyNumberFormat="1" applyFont="1" applyFill="1" applyBorder="1"/>
    <xf numFmtId="164" fontId="5" fillId="6" borderId="17" xfId="1" applyNumberFormat="1" applyFont="1" applyFill="1" applyBorder="1"/>
    <xf numFmtId="164" fontId="5" fillId="6" borderId="1" xfId="1" applyNumberFormat="1" applyFont="1" applyFill="1" applyBorder="1"/>
    <xf numFmtId="164" fontId="5" fillId="6" borderId="16" xfId="1" applyNumberFormat="1" applyFont="1" applyFill="1" applyBorder="1"/>
    <xf numFmtId="164" fontId="5" fillId="6" borderId="13" xfId="1" applyNumberFormat="1" applyFont="1" applyFill="1" applyBorder="1"/>
    <xf numFmtId="164" fontId="5" fillId="6" borderId="12" xfId="1" applyNumberFormat="1" applyFont="1" applyFill="1" applyBorder="1"/>
    <xf numFmtId="164" fontId="6" fillId="6" borderId="2" xfId="1" applyNumberFormat="1" applyFont="1" applyFill="1" applyBorder="1"/>
    <xf numFmtId="164" fontId="5" fillId="6" borderId="4" xfId="1" applyNumberFormat="1" applyFont="1" applyFill="1" applyBorder="1"/>
    <xf numFmtId="164" fontId="6" fillId="6" borderId="4" xfId="1" applyNumberFormat="1" applyFont="1" applyFill="1" applyBorder="1"/>
    <xf numFmtId="164" fontId="5" fillId="6" borderId="5" xfId="1" applyNumberFormat="1" applyFont="1" applyFill="1" applyBorder="1"/>
    <xf numFmtId="164" fontId="5" fillId="6" borderId="18" xfId="1" applyNumberFormat="1" applyFont="1" applyFill="1" applyBorder="1"/>
    <xf numFmtId="164" fontId="5" fillId="6" borderId="15" xfId="1" applyNumberFormat="1" applyFont="1" applyFill="1" applyBorder="1"/>
    <xf numFmtId="164" fontId="5" fillId="6" borderId="10" xfId="1" applyNumberFormat="1" applyFont="1" applyFill="1" applyBorder="1"/>
    <xf numFmtId="164" fontId="5" fillId="6" borderId="6" xfId="1" applyNumberFormat="1" applyFont="1" applyFill="1" applyBorder="1"/>
    <xf numFmtId="164" fontId="6" fillId="6" borderId="1" xfId="1" applyNumberFormat="1" applyFont="1" applyFill="1" applyBorder="1"/>
    <xf numFmtId="164" fontId="6" fillId="6" borderId="16" xfId="1" applyNumberFormat="1" applyFont="1" applyFill="1" applyBorder="1"/>
    <xf numFmtId="164" fontId="6" fillId="6" borderId="13" xfId="1" applyNumberFormat="1" applyFont="1" applyFill="1" applyBorder="1"/>
    <xf numFmtId="164" fontId="6" fillId="6" borderId="12" xfId="1" applyNumberFormat="1" applyFont="1" applyFill="1" applyBorder="1"/>
    <xf numFmtId="164" fontId="6" fillId="6" borderId="5" xfId="1" applyNumberFormat="1" applyFont="1" applyFill="1" applyBorder="1"/>
    <xf numFmtId="164" fontId="6" fillId="6" borderId="18" xfId="1" applyNumberFormat="1" applyFont="1" applyFill="1" applyBorder="1"/>
    <xf numFmtId="164" fontId="6" fillId="6" borderId="15" xfId="1" applyNumberFormat="1" applyFont="1" applyFill="1" applyBorder="1"/>
    <xf numFmtId="164" fontId="6" fillId="6" borderId="10" xfId="1" applyNumberFormat="1" applyFont="1" applyFill="1" applyBorder="1"/>
    <xf numFmtId="164" fontId="6" fillId="6" borderId="6" xfId="1" applyNumberFormat="1" applyFont="1" applyFill="1" applyBorder="1"/>
    <xf numFmtId="0" fontId="0" fillId="6" borderId="0" xfId="0" applyFill="1"/>
    <xf numFmtId="0" fontId="3" fillId="6" borderId="0" xfId="0" applyFont="1" applyFill="1"/>
    <xf numFmtId="3" fontId="1" fillId="5" borderId="12" xfId="2" applyNumberFormat="1" applyFont="1" applyFill="1" applyBorder="1" applyAlignment="1" applyProtection="1">
      <alignment vertical="center"/>
    </xf>
    <xf numFmtId="3" fontId="1" fillId="5" borderId="0" xfId="2" applyNumberFormat="1" applyFont="1" applyFill="1" applyBorder="1" applyAlignment="1" applyProtection="1">
      <alignment horizontal="left" vertical="center" indent="1"/>
    </xf>
    <xf numFmtId="3" fontId="1" fillId="5" borderId="0" xfId="2" applyNumberFormat="1" applyFont="1" applyFill="1" applyBorder="1" applyAlignment="1" applyProtection="1">
      <alignment horizontal="left" vertical="center" indent="2"/>
    </xf>
    <xf numFmtId="3" fontId="1" fillId="5" borderId="0" xfId="2" applyNumberFormat="1" applyFont="1" applyFill="1" applyBorder="1" applyAlignment="1" applyProtection="1">
      <alignment horizontal="left" vertical="center" indent="3"/>
    </xf>
    <xf numFmtId="0" fontId="0" fillId="6" borderId="12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2" xfId="0" applyFill="1" applyBorder="1"/>
    <xf numFmtId="0" fontId="8" fillId="0" borderId="0" xfId="3" applyFont="1" applyAlignment="1"/>
    <xf numFmtId="0" fontId="12" fillId="0" borderId="0" xfId="3" applyFont="1" applyAlignment="1"/>
    <xf numFmtId="0" fontId="12" fillId="0" borderId="0" xfId="3" applyFont="1" applyFill="1" applyAlignment="1">
      <alignment horizontal="left"/>
    </xf>
    <xf numFmtId="0" fontId="13" fillId="2" borderId="30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Continuous"/>
    </xf>
    <xf numFmtId="0" fontId="14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14" fillId="0" borderId="0" xfId="3" applyFont="1" applyAlignment="1"/>
    <xf numFmtId="0" fontId="16" fillId="0" borderId="0" xfId="3" applyFont="1" applyAlignment="1"/>
    <xf numFmtId="0" fontId="17" fillId="0" borderId="0" xfId="3" applyFont="1" applyAlignment="1">
      <alignment horizontal="centerContinuous" vertical="center"/>
    </xf>
    <xf numFmtId="0" fontId="12" fillId="0" borderId="0" xfId="3" applyFont="1" applyAlignment="1">
      <alignment horizontal="centerContinuous"/>
    </xf>
    <xf numFmtId="0" fontId="17" fillId="0" borderId="0" xfId="3" applyFont="1" applyAlignment="1">
      <alignment horizontal="centerContinuous" vertical="center" wrapText="1"/>
    </xf>
    <xf numFmtId="0" fontId="17" fillId="0" borderId="0" xfId="3" applyFont="1" applyFill="1" applyAlignment="1">
      <alignment horizontal="left" vertical="center"/>
    </xf>
    <xf numFmtId="0" fontId="18" fillId="0" borderId="0" xfId="3" applyFont="1" applyAlignment="1"/>
    <xf numFmtId="0" fontId="19" fillId="0" borderId="0" xfId="3" applyFont="1" applyAlignment="1"/>
    <xf numFmtId="0" fontId="19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left"/>
    </xf>
    <xf numFmtId="0" fontId="18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center"/>
    </xf>
    <xf numFmtId="0" fontId="18" fillId="0" borderId="0" xfId="3" applyFont="1" applyAlignment="1">
      <alignment horizontal="left" indent="1"/>
    </xf>
    <xf numFmtId="0" fontId="21" fillId="0" borderId="0" xfId="3" applyFont="1" applyFill="1" applyAlignment="1">
      <alignment horizontal="left"/>
    </xf>
    <xf numFmtId="0" fontId="19" fillId="0" borderId="0" xfId="3" applyFont="1" applyAlignment="1">
      <alignment horizontal="left"/>
    </xf>
    <xf numFmtId="0" fontId="21" fillId="0" borderId="0" xfId="3" applyFont="1" applyAlignment="1">
      <alignment horizontal="left" indent="4"/>
    </xf>
    <xf numFmtId="0" fontId="18" fillId="0" borderId="0" xfId="3" applyFont="1" applyAlignment="1">
      <alignment horizontal="left" indent="6"/>
    </xf>
    <xf numFmtId="0" fontId="19" fillId="0" borderId="0" xfId="3" applyFont="1" applyFill="1" applyAlignment="1">
      <alignment horizontal="left" indent="2"/>
    </xf>
    <xf numFmtId="0" fontId="22" fillId="0" borderId="0" xfId="3" applyFont="1" applyAlignment="1"/>
    <xf numFmtId="0" fontId="21" fillId="0" borderId="0" xfId="3" applyFont="1" applyFill="1" applyAlignment="1">
      <alignment horizontal="left" wrapText="1"/>
    </xf>
    <xf numFmtId="0" fontId="21" fillId="0" borderId="0" xfId="3" applyFont="1" applyAlignment="1">
      <alignment horizontal="left" indent="5"/>
    </xf>
    <xf numFmtId="0" fontId="18" fillId="0" borderId="0" xfId="3" applyFont="1" applyFill="1" applyAlignment="1">
      <alignment horizontal="left" indent="6"/>
    </xf>
    <xf numFmtId="0" fontId="18" fillId="0" borderId="0" xfId="3" applyFont="1"/>
    <xf numFmtId="0" fontId="19" fillId="0" borderId="0" xfId="3" applyFont="1" applyFill="1" applyAlignment="1"/>
    <xf numFmtId="1" fontId="19" fillId="0" borderId="0" xfId="3" applyNumberFormat="1" applyFont="1"/>
    <xf numFmtId="0" fontId="21" fillId="0" borderId="0" xfId="3" applyFont="1" applyFill="1" applyAlignment="1" applyProtection="1">
      <alignment horizontal="left"/>
      <protection locked="0"/>
    </xf>
    <xf numFmtId="0" fontId="23" fillId="0" borderId="0" xfId="4" applyFont="1" applyFill="1" applyBorder="1" applyAlignment="1" applyProtection="1">
      <alignment horizontal="left" indent="2"/>
    </xf>
    <xf numFmtId="0" fontId="23" fillId="0" borderId="0" xfId="4" applyFont="1" applyFill="1" applyBorder="1" applyAlignment="1" applyProtection="1">
      <alignment horizontal="left" indent="3"/>
    </xf>
    <xf numFmtId="0" fontId="18" fillId="0" borderId="0" xfId="3" applyFont="1" applyFill="1"/>
    <xf numFmtId="0" fontId="24" fillId="0" borderId="0" xfId="3" applyFont="1" applyFill="1" applyAlignment="1">
      <alignment horizontal="left" indent="6"/>
    </xf>
    <xf numFmtId="0" fontId="25" fillId="0" borderId="0" xfId="3" applyFont="1" applyAlignment="1"/>
    <xf numFmtId="0" fontId="25" fillId="0" borderId="0" xfId="3" applyFont="1" applyFill="1" applyAlignment="1">
      <alignment horizontal="left"/>
    </xf>
    <xf numFmtId="0" fontId="25" fillId="0" borderId="0" xfId="3" applyFont="1" applyFill="1" applyAlignment="1"/>
    <xf numFmtId="0" fontId="8" fillId="0" borderId="0" xfId="3" applyFont="1" applyFill="1" applyAlignment="1">
      <alignment horizontal="left"/>
    </xf>
    <xf numFmtId="0" fontId="8" fillId="0" borderId="0" xfId="3" applyFont="1" applyFill="1" applyAlignment="1"/>
    <xf numFmtId="0" fontId="26" fillId="0" borderId="0" xfId="3" applyFont="1" applyFill="1" applyAlignment="1">
      <alignment horizontal="left" indent="6"/>
    </xf>
    <xf numFmtId="0" fontId="7" fillId="0" borderId="0" xfId="3" applyFont="1" applyAlignment="1"/>
    <xf numFmtId="0" fontId="26" fillId="0" borderId="0" xfId="3" applyFont="1" applyFill="1" applyAlignment="1">
      <alignment horizontal="left" indent="4"/>
    </xf>
    <xf numFmtId="0" fontId="26" fillId="0" borderId="0" xfId="3" applyFont="1" applyAlignment="1">
      <alignment horizontal="left" indent="6"/>
    </xf>
    <xf numFmtId="1" fontId="12" fillId="0" borderId="0" xfId="3" applyNumberFormat="1" applyFont="1" applyFill="1"/>
    <xf numFmtId="0" fontId="26" fillId="0" borderId="0" xfId="3" applyFont="1" applyAlignment="1">
      <alignment horizontal="left" indent="4"/>
    </xf>
    <xf numFmtId="0" fontId="7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6"/>
    </xf>
    <xf numFmtId="0" fontId="8" fillId="0" borderId="0" xfId="3" applyFont="1" applyAlignment="1">
      <alignment horizontal="left"/>
    </xf>
    <xf numFmtId="0" fontId="26" fillId="0" borderId="0" xfId="3" applyFont="1" applyFill="1"/>
    <xf numFmtId="0" fontId="9" fillId="0" borderId="0" xfId="3" applyFont="1" applyFill="1" applyAlignment="1">
      <alignment horizontal="left" indent="6"/>
    </xf>
    <xf numFmtId="164" fontId="5" fillId="6" borderId="31" xfId="1" applyNumberFormat="1" applyFont="1" applyFill="1" applyBorder="1"/>
    <xf numFmtId="164" fontId="5" fillId="6" borderId="32" xfId="1" applyNumberFormat="1" applyFont="1" applyFill="1" applyBorder="1"/>
    <xf numFmtId="164" fontId="5" fillId="6" borderId="33" xfId="1" applyNumberFormat="1" applyFont="1" applyFill="1" applyBorder="1"/>
    <xf numFmtId="164" fontId="5" fillId="6" borderId="34" xfId="1" applyNumberFormat="1" applyFont="1" applyFill="1" applyBorder="1"/>
    <xf numFmtId="164" fontId="5" fillId="6" borderId="35" xfId="1" applyNumberFormat="1" applyFont="1" applyFill="1" applyBorder="1"/>
    <xf numFmtId="164" fontId="0" fillId="6" borderId="0" xfId="0" applyNumberFormat="1" applyFill="1"/>
    <xf numFmtId="0" fontId="8" fillId="4" borderId="7" xfId="2" applyFont="1" applyFill="1" applyBorder="1" applyAlignment="1">
      <alignment horizontal="center" vertical="center" textRotation="90" wrapText="1"/>
    </xf>
    <xf numFmtId="0" fontId="2" fillId="6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5" fillId="6" borderId="2" xfId="1" applyNumberFormat="1" applyFont="1" applyFill="1" applyBorder="1"/>
    <xf numFmtId="3" fontId="1" fillId="5" borderId="1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1"/>
    </xf>
    <xf numFmtId="3" fontId="1" fillId="5" borderId="3" xfId="2" applyNumberFormat="1" applyFont="1" applyFill="1" applyBorder="1" applyAlignment="1" applyProtection="1">
      <alignment horizontal="left" vertical="center" indent="3"/>
    </xf>
    <xf numFmtId="0" fontId="2" fillId="2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43" fontId="0" fillId="6" borderId="0" xfId="1" applyFont="1" applyFill="1"/>
    <xf numFmtId="0" fontId="2" fillId="7" borderId="11" xfId="2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wrapText="1"/>
    </xf>
    <xf numFmtId="0" fontId="2" fillId="7" borderId="1" xfId="2" applyFont="1" applyFill="1" applyBorder="1" applyAlignment="1">
      <alignment horizontal="center" vertical="center" wrapText="1"/>
    </xf>
    <xf numFmtId="0" fontId="2" fillId="7" borderId="2" xfId="2" applyFont="1" applyFill="1" applyBorder="1" applyAlignment="1">
      <alignment horizontal="center" vertical="center" wrapText="1"/>
    </xf>
    <xf numFmtId="0" fontId="2" fillId="7" borderId="3" xfId="2" applyFont="1" applyFill="1" applyBorder="1" applyAlignment="1">
      <alignment horizontal="center" vertical="center" wrapText="1"/>
    </xf>
    <xf numFmtId="0" fontId="2" fillId="7" borderId="4" xfId="2" applyFont="1" applyFill="1" applyBorder="1" applyAlignment="1">
      <alignment horizontal="center" vertical="center" wrapText="1"/>
    </xf>
    <xf numFmtId="0" fontId="2" fillId="7" borderId="5" xfId="2" applyFont="1" applyFill="1" applyBorder="1" applyAlignment="1">
      <alignment horizontal="center" vertical="center" wrapText="1"/>
    </xf>
    <xf numFmtId="0" fontId="2" fillId="7" borderId="6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 applyProtection="1">
      <alignment horizontal="center" vertical="center" textRotation="90" wrapText="1"/>
    </xf>
    <xf numFmtId="0" fontId="8" fillId="4" borderId="8" xfId="2" applyFont="1" applyFill="1" applyBorder="1" applyAlignment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2" borderId="11" xfId="2" applyFont="1" applyFill="1" applyBorder="1" applyAlignment="1" applyProtection="1">
      <alignment horizontal="center" vertical="center"/>
    </xf>
    <xf numFmtId="0" fontId="2" fillId="7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 textRotation="90" wrapText="1"/>
    </xf>
    <xf numFmtId="0" fontId="7" fillId="4" borderId="9" xfId="2" applyFont="1" applyFill="1" applyBorder="1" applyAlignment="1" applyProtection="1">
      <alignment horizontal="center" vertical="center" textRotation="90" wrapText="1"/>
    </xf>
    <xf numFmtId="0" fontId="2" fillId="3" borderId="11" xfId="2" applyFont="1" applyFill="1" applyBorder="1" applyAlignment="1" applyProtection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 applyProtection="1">
      <alignment horizontal="center" vertical="center" textRotation="90" wrapText="1"/>
    </xf>
    <xf numFmtId="0" fontId="8" fillId="4" borderId="11" xfId="2" applyFont="1" applyFill="1" applyBorder="1" applyAlignment="1">
      <alignment horizontal="center" vertical="center" textRotation="90" wrapText="1"/>
    </xf>
    <xf numFmtId="0" fontId="10" fillId="8" borderId="19" xfId="3" applyFont="1" applyFill="1" applyBorder="1" applyAlignment="1">
      <alignment horizontal="center"/>
    </xf>
    <xf numFmtId="0" fontId="10" fillId="8" borderId="20" xfId="3" applyFont="1" applyFill="1" applyBorder="1" applyAlignment="1">
      <alignment horizontal="center"/>
    </xf>
    <xf numFmtId="0" fontId="10" fillId="8" borderId="21" xfId="3" applyFont="1" applyFill="1" applyBorder="1" applyAlignment="1">
      <alignment horizontal="center"/>
    </xf>
    <xf numFmtId="0" fontId="10" fillId="8" borderId="22" xfId="3" applyFont="1" applyFill="1" applyBorder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8" borderId="23" xfId="3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 vertical="center" wrapText="1"/>
    </xf>
    <xf numFmtId="0" fontId="11" fillId="2" borderId="25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0" fillId="8" borderId="26" xfId="3" applyFont="1" applyFill="1" applyBorder="1" applyAlignment="1">
      <alignment horizontal="center"/>
    </xf>
    <xf numFmtId="0" fontId="10" fillId="8" borderId="27" xfId="3" applyFont="1" applyFill="1" applyBorder="1" applyAlignment="1">
      <alignment horizontal="center"/>
    </xf>
    <xf numFmtId="0" fontId="10" fillId="8" borderId="28" xfId="3" applyFont="1" applyFill="1" applyBorder="1" applyAlignment="1">
      <alignment horizontal="center"/>
    </xf>
  </cellXfs>
  <cellStyles count="6">
    <cellStyle name="Millares" xfId="1" builtinId="3"/>
    <cellStyle name="Normal" xfId="0" builtinId="0"/>
    <cellStyle name="Normal 11" xfId="5" xr:uid="{00000000-0005-0000-0000-000002000000}"/>
    <cellStyle name="Normal 14" xfId="4" xr:uid="{00000000-0005-0000-0000-000003000000}"/>
    <cellStyle name="Normal 2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16716" y="1995486"/>
          <a:ext cx="27220334" cy="703265"/>
          <a:chOff x="1165700" y="1752599"/>
          <a:chExt cx="10954706" cy="714359"/>
        </a:xfrm>
      </xdr:grpSpPr>
      <xdr:grpSp>
        <xdr:nvGrpSpPr>
          <xdr:cNvPr id="3" name="13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0017017" y="1072243"/>
          <a:ext cx="796358" cy="2080"/>
        </a:xfrm>
        <a:prstGeom prst="straightConnector1">
          <a:avLst/>
        </a:prstGeom>
        <a:noFill/>
        <a:ln w="381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 editAs="oneCell">
    <xdr:from>
      <xdr:col>1</xdr:col>
      <xdr:colOff>904875</xdr:colOff>
      <xdr:row>0</xdr:row>
      <xdr:rowOff>238125</xdr:rowOff>
    </xdr:from>
    <xdr:to>
      <xdr:col>1</xdr:col>
      <xdr:colOff>5191125</xdr:colOff>
      <xdr:row>3</xdr:row>
      <xdr:rowOff>425885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150" y="238125"/>
          <a:ext cx="4286250" cy="167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4"/>
  <sheetViews>
    <sheetView zoomScale="60" zoomScaleNormal="60" workbookViewId="0">
      <pane xSplit="3" ySplit="10" topLeftCell="D44" activePane="bottomRight" state="frozen"/>
      <selection pane="topRight" activeCell="D1" sqref="D1"/>
      <selection pane="bottomLeft" activeCell="A10" sqref="A10"/>
      <selection pane="bottomRight" activeCell="AE45" sqref="AE45"/>
    </sheetView>
  </sheetViews>
  <sheetFormatPr baseColWidth="10" defaultColWidth="0" defaultRowHeight="14.4" zeroHeight="1" outlineLevelCol="1" x14ac:dyDescent="0.3"/>
  <cols>
    <col min="1" max="1" width="17.109375" customWidth="1"/>
    <col min="2" max="2" width="11.44140625" customWidth="1"/>
    <col min="3" max="3" width="50.33203125" bestFit="1" customWidth="1"/>
    <col min="4" max="4" width="15.88671875" bestFit="1" customWidth="1"/>
    <col min="5" max="5" width="16.5546875" bestFit="1" customWidth="1"/>
    <col min="6" max="7" width="14.6640625" hidden="1" customWidth="1" outlineLevel="1"/>
    <col min="8" max="11" width="15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6.88671875" customWidth="1" collapsed="1"/>
    <col min="41" max="41" width="16.109375" customWidth="1"/>
    <col min="42" max="43" width="14.6640625" customWidth="1"/>
    <col min="44" max="44" width="17.44140625" bestFit="1" customWidth="1"/>
    <col min="45" max="45" width="16.6640625" customWidth="1"/>
    <col min="46" max="46" width="15.88671875" bestFit="1" customWidth="1"/>
    <col min="47" max="47" width="16.33203125" bestFit="1" customWidth="1"/>
    <col min="48" max="48" width="11.44140625" style="58" customWidth="1"/>
    <col min="49" max="49" width="17" style="58" bestFit="1" customWidth="1"/>
    <col min="50" max="50" width="15.88671875" style="58" bestFit="1" customWidth="1"/>
    <col min="51" max="51" width="2.88671875" style="58" customWidth="1"/>
    <col min="52" max="53" width="11.44140625" hidden="1" customWidth="1"/>
    <col min="54" max="54" width="17.109375" hidden="1" customWidth="1"/>
    <col min="55" max="55" width="5.5546875" hidden="1" customWidth="1"/>
    <col min="56" max="57" width="11.44140625" hidden="1" customWidth="1"/>
    <col min="58" max="58" width="5.88671875" hidden="1" customWidth="1"/>
    <col min="59" max="63" width="0" hidden="1" customWidth="1"/>
    <col min="64" max="16384" width="11.44140625" hidden="1"/>
  </cols>
  <sheetData>
    <row r="1" spans="1:50" s="58" customFormat="1" x14ac:dyDescent="0.3">
      <c r="C1" s="159" t="s">
        <v>235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</row>
    <row r="2" spans="1:50" s="58" customFormat="1" x14ac:dyDescent="0.3">
      <c r="C2" s="159" t="s">
        <v>237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</row>
    <row r="3" spans="1:50" s="58" customFormat="1" x14ac:dyDescent="0.3">
      <c r="C3" s="159" t="s">
        <v>339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</row>
    <row r="4" spans="1:50" s="58" customFormat="1" x14ac:dyDescent="0.3">
      <c r="C4" s="160" t="s">
        <v>158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</row>
    <row r="5" spans="1:50" ht="15" customHeight="1" x14ac:dyDescent="0.3">
      <c r="A5" s="58"/>
      <c r="B5" s="161" t="s">
        <v>19</v>
      </c>
      <c r="C5" s="161" t="s">
        <v>20</v>
      </c>
      <c r="D5" s="161" t="s">
        <v>17</v>
      </c>
      <c r="E5" s="161"/>
      <c r="F5" s="165" t="s">
        <v>18</v>
      </c>
      <c r="G5" s="165"/>
      <c r="H5" s="165" t="s">
        <v>232</v>
      </c>
      <c r="I5" s="165"/>
      <c r="J5" s="165" t="s">
        <v>233</v>
      </c>
      <c r="K5" s="165"/>
      <c r="L5" s="161" t="s">
        <v>8</v>
      </c>
      <c r="M5" s="161"/>
      <c r="N5" s="165" t="s">
        <v>9</v>
      </c>
      <c r="O5" s="165"/>
      <c r="P5" s="165" t="s">
        <v>10</v>
      </c>
      <c r="Q5" s="165"/>
      <c r="R5" s="165" t="s">
        <v>11</v>
      </c>
      <c r="S5" s="165"/>
      <c r="T5" s="165" t="s">
        <v>12</v>
      </c>
      <c r="U5" s="165"/>
      <c r="V5" s="165" t="s">
        <v>13</v>
      </c>
      <c r="W5" s="165"/>
      <c r="X5" s="165" t="s">
        <v>14</v>
      </c>
      <c r="Y5" s="165"/>
      <c r="Z5" s="165" t="s">
        <v>15</v>
      </c>
      <c r="AA5" s="165"/>
      <c r="AB5" s="165" t="s">
        <v>16</v>
      </c>
      <c r="AC5" s="165"/>
      <c r="AD5" s="161" t="s">
        <v>21</v>
      </c>
      <c r="AE5" s="161"/>
      <c r="AF5" s="165" t="s">
        <v>4</v>
      </c>
      <c r="AG5" s="165"/>
      <c r="AH5" s="165" t="s">
        <v>5</v>
      </c>
      <c r="AI5" s="165"/>
      <c r="AJ5" s="165" t="s">
        <v>6</v>
      </c>
      <c r="AK5" s="165"/>
      <c r="AL5" s="165" t="s">
        <v>7</v>
      </c>
      <c r="AM5" s="165"/>
      <c r="AN5" s="161" t="s">
        <v>3</v>
      </c>
      <c r="AO5" s="161"/>
      <c r="AP5" s="161" t="s">
        <v>2</v>
      </c>
      <c r="AQ5" s="161"/>
      <c r="AR5" s="161" t="s">
        <v>1</v>
      </c>
      <c r="AS5" s="161"/>
      <c r="AT5" s="162" t="s">
        <v>0</v>
      </c>
      <c r="AU5" s="162"/>
    </row>
    <row r="6" spans="1:50" ht="15" customHeight="1" x14ac:dyDescent="0.3">
      <c r="A6" s="58"/>
      <c r="B6" s="161"/>
      <c r="C6" s="161"/>
      <c r="D6" s="149" t="s">
        <v>40</v>
      </c>
      <c r="E6" s="150"/>
      <c r="F6" s="155" t="s">
        <v>41</v>
      </c>
      <c r="G6" s="155"/>
      <c r="H6" s="155" t="s">
        <v>236</v>
      </c>
      <c r="I6" s="155"/>
      <c r="J6" s="155" t="s">
        <v>234</v>
      </c>
      <c r="K6" s="155"/>
      <c r="L6" s="149" t="s">
        <v>31</v>
      </c>
      <c r="M6" s="150"/>
      <c r="N6" s="155" t="s">
        <v>32</v>
      </c>
      <c r="O6" s="155"/>
      <c r="P6" s="155" t="s">
        <v>33</v>
      </c>
      <c r="Q6" s="155"/>
      <c r="R6" s="155" t="s">
        <v>34</v>
      </c>
      <c r="S6" s="155"/>
      <c r="T6" s="155" t="s">
        <v>35</v>
      </c>
      <c r="U6" s="155"/>
      <c r="V6" s="155" t="s">
        <v>36</v>
      </c>
      <c r="W6" s="155"/>
      <c r="X6" s="155" t="s">
        <v>37</v>
      </c>
      <c r="Y6" s="155"/>
      <c r="Z6" s="155" t="s">
        <v>38</v>
      </c>
      <c r="AA6" s="155"/>
      <c r="AB6" s="155" t="s">
        <v>39</v>
      </c>
      <c r="AC6" s="155"/>
      <c r="AD6" s="149" t="s">
        <v>26</v>
      </c>
      <c r="AE6" s="150"/>
      <c r="AF6" s="155" t="s">
        <v>27</v>
      </c>
      <c r="AG6" s="155"/>
      <c r="AH6" s="155" t="s">
        <v>28</v>
      </c>
      <c r="AI6" s="155"/>
      <c r="AJ6" s="155" t="s">
        <v>29</v>
      </c>
      <c r="AK6" s="155"/>
      <c r="AL6" s="155" t="s">
        <v>30</v>
      </c>
      <c r="AM6" s="155"/>
      <c r="AN6" s="149" t="s">
        <v>25</v>
      </c>
      <c r="AO6" s="150"/>
      <c r="AP6" s="149" t="s">
        <v>24</v>
      </c>
      <c r="AQ6" s="150"/>
      <c r="AR6" s="149" t="s">
        <v>23</v>
      </c>
      <c r="AS6" s="150"/>
      <c r="AT6" s="143" t="s">
        <v>22</v>
      </c>
      <c r="AU6" s="144"/>
    </row>
    <row r="7" spans="1:50" x14ac:dyDescent="0.3">
      <c r="A7" s="58"/>
      <c r="B7" s="161"/>
      <c r="C7" s="161"/>
      <c r="D7" s="151"/>
      <c r="E7" s="152"/>
      <c r="F7" s="155"/>
      <c r="G7" s="155"/>
      <c r="H7" s="155"/>
      <c r="I7" s="155"/>
      <c r="J7" s="155"/>
      <c r="K7" s="155"/>
      <c r="L7" s="151"/>
      <c r="M7" s="152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1"/>
      <c r="AE7" s="152"/>
      <c r="AF7" s="155"/>
      <c r="AG7" s="155"/>
      <c r="AH7" s="155"/>
      <c r="AI7" s="155"/>
      <c r="AJ7" s="155"/>
      <c r="AK7" s="155"/>
      <c r="AL7" s="155"/>
      <c r="AM7" s="155"/>
      <c r="AN7" s="151"/>
      <c r="AO7" s="152"/>
      <c r="AP7" s="151"/>
      <c r="AQ7" s="152"/>
      <c r="AR7" s="151"/>
      <c r="AS7" s="152"/>
      <c r="AT7" s="145"/>
      <c r="AU7" s="146"/>
    </row>
    <row r="8" spans="1:50" x14ac:dyDescent="0.3">
      <c r="A8" s="58"/>
      <c r="B8" s="161"/>
      <c r="C8" s="161"/>
      <c r="D8" s="151"/>
      <c r="E8" s="152"/>
      <c r="F8" s="155"/>
      <c r="G8" s="155"/>
      <c r="H8" s="155"/>
      <c r="I8" s="155"/>
      <c r="J8" s="155"/>
      <c r="K8" s="155"/>
      <c r="L8" s="151"/>
      <c r="M8" s="152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1"/>
      <c r="AE8" s="152"/>
      <c r="AF8" s="155"/>
      <c r="AG8" s="155"/>
      <c r="AH8" s="155"/>
      <c r="AI8" s="155"/>
      <c r="AJ8" s="155"/>
      <c r="AK8" s="155"/>
      <c r="AL8" s="155"/>
      <c r="AM8" s="155"/>
      <c r="AN8" s="151"/>
      <c r="AO8" s="152"/>
      <c r="AP8" s="151"/>
      <c r="AQ8" s="152"/>
      <c r="AR8" s="151"/>
      <c r="AS8" s="152"/>
      <c r="AT8" s="145"/>
      <c r="AU8" s="146"/>
    </row>
    <row r="9" spans="1:50" x14ac:dyDescent="0.3">
      <c r="A9" s="58"/>
      <c r="B9" s="161"/>
      <c r="C9" s="161"/>
      <c r="D9" s="153"/>
      <c r="E9" s="154"/>
      <c r="F9" s="155"/>
      <c r="G9" s="155"/>
      <c r="H9" s="155"/>
      <c r="I9" s="155"/>
      <c r="J9" s="155"/>
      <c r="K9" s="155"/>
      <c r="L9" s="153"/>
      <c r="M9" s="154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3"/>
      <c r="AE9" s="154"/>
      <c r="AF9" s="155"/>
      <c r="AG9" s="155"/>
      <c r="AH9" s="155"/>
      <c r="AI9" s="155"/>
      <c r="AJ9" s="155"/>
      <c r="AK9" s="155"/>
      <c r="AL9" s="155"/>
      <c r="AM9" s="155"/>
      <c r="AN9" s="153"/>
      <c r="AO9" s="154"/>
      <c r="AP9" s="153"/>
      <c r="AQ9" s="154"/>
      <c r="AR9" s="153"/>
      <c r="AS9" s="154"/>
      <c r="AT9" s="147"/>
      <c r="AU9" s="148"/>
    </row>
    <row r="10" spans="1:50" x14ac:dyDescent="0.3">
      <c r="A10" s="58"/>
      <c r="B10" s="161"/>
      <c r="C10" s="161"/>
      <c r="D10" s="136" t="s">
        <v>335</v>
      </c>
      <c r="E10" s="136" t="s">
        <v>336</v>
      </c>
      <c r="F10" s="137" t="s">
        <v>335</v>
      </c>
      <c r="G10" s="137" t="s">
        <v>336</v>
      </c>
      <c r="H10" s="137" t="s">
        <v>335</v>
      </c>
      <c r="I10" s="137" t="s">
        <v>336</v>
      </c>
      <c r="J10" s="137" t="s">
        <v>335</v>
      </c>
      <c r="K10" s="137" t="s">
        <v>336</v>
      </c>
      <c r="L10" s="136" t="s">
        <v>335</v>
      </c>
      <c r="M10" s="136" t="s">
        <v>336</v>
      </c>
      <c r="N10" s="137" t="s">
        <v>335</v>
      </c>
      <c r="O10" s="137" t="s">
        <v>336</v>
      </c>
      <c r="P10" s="137" t="s">
        <v>335</v>
      </c>
      <c r="Q10" s="137" t="s">
        <v>336</v>
      </c>
      <c r="R10" s="137" t="s">
        <v>335</v>
      </c>
      <c r="S10" s="137" t="s">
        <v>336</v>
      </c>
      <c r="T10" s="137" t="s">
        <v>335</v>
      </c>
      <c r="U10" s="137" t="s">
        <v>336</v>
      </c>
      <c r="V10" s="137" t="s">
        <v>335</v>
      </c>
      <c r="W10" s="137" t="s">
        <v>336</v>
      </c>
      <c r="X10" s="137" t="s">
        <v>335</v>
      </c>
      <c r="Y10" s="137" t="s">
        <v>336</v>
      </c>
      <c r="Z10" s="137" t="s">
        <v>335</v>
      </c>
      <c r="AA10" s="137" t="s">
        <v>336</v>
      </c>
      <c r="AB10" s="137" t="s">
        <v>335</v>
      </c>
      <c r="AC10" s="137" t="s">
        <v>336</v>
      </c>
      <c r="AD10" s="136" t="s">
        <v>335</v>
      </c>
      <c r="AE10" s="136" t="s">
        <v>336</v>
      </c>
      <c r="AF10" s="137" t="s">
        <v>335</v>
      </c>
      <c r="AG10" s="137" t="s">
        <v>336</v>
      </c>
      <c r="AH10" s="137" t="s">
        <v>335</v>
      </c>
      <c r="AI10" s="137" t="s">
        <v>336</v>
      </c>
      <c r="AJ10" s="137" t="s">
        <v>335</v>
      </c>
      <c r="AK10" s="137" t="s">
        <v>336</v>
      </c>
      <c r="AL10" s="137" t="s">
        <v>335</v>
      </c>
      <c r="AM10" s="137" t="s">
        <v>336</v>
      </c>
      <c r="AN10" s="136" t="s">
        <v>335</v>
      </c>
      <c r="AO10" s="136" t="s">
        <v>336</v>
      </c>
      <c r="AP10" s="136" t="s">
        <v>335</v>
      </c>
      <c r="AQ10" s="136" t="s">
        <v>336</v>
      </c>
      <c r="AR10" s="136" t="s">
        <v>335</v>
      </c>
      <c r="AS10" s="136" t="s">
        <v>336</v>
      </c>
      <c r="AT10" s="141" t="s">
        <v>335</v>
      </c>
      <c r="AU10" s="141" t="s">
        <v>336</v>
      </c>
    </row>
    <row r="11" spans="1:50" x14ac:dyDescent="0.3">
      <c r="A11" s="163" t="s">
        <v>42</v>
      </c>
      <c r="B11" s="5" t="s">
        <v>43</v>
      </c>
      <c r="C11" s="6" t="s">
        <v>44</v>
      </c>
      <c r="D11" s="37"/>
      <c r="E11" s="38"/>
      <c r="F11" s="40"/>
      <c r="G11" s="38"/>
      <c r="H11" s="39"/>
      <c r="I11" s="38"/>
      <c r="J11" s="39"/>
      <c r="K11" s="38"/>
      <c r="L11" s="40"/>
      <c r="M11" s="38"/>
      <c r="N11" s="40"/>
      <c r="O11" s="38"/>
      <c r="P11" s="40"/>
      <c r="Q11" s="40"/>
      <c r="R11" s="39"/>
      <c r="S11" s="38"/>
      <c r="T11" s="40"/>
      <c r="U11" s="40"/>
      <c r="V11" s="39"/>
      <c r="W11" s="38"/>
      <c r="X11" s="40"/>
      <c r="Y11" s="40"/>
      <c r="Z11" s="39"/>
      <c r="AA11" s="38"/>
      <c r="AB11" s="40"/>
      <c r="AC11" s="40"/>
      <c r="AD11" s="39"/>
      <c r="AE11" s="38"/>
      <c r="AF11" s="40"/>
      <c r="AG11" s="40"/>
      <c r="AH11" s="39"/>
      <c r="AI11" s="38"/>
      <c r="AJ11" s="40"/>
      <c r="AK11" s="40"/>
      <c r="AL11" s="39"/>
      <c r="AM11" s="38"/>
      <c r="AN11" s="40"/>
      <c r="AO11" s="38"/>
      <c r="AP11" s="39"/>
      <c r="AQ11" s="38"/>
      <c r="AR11" s="40"/>
      <c r="AS11" s="38"/>
      <c r="AT11" s="40"/>
      <c r="AU11" s="41">
        <v>11892615.14889247</v>
      </c>
    </row>
    <row r="12" spans="1:50" x14ac:dyDescent="0.3">
      <c r="A12" s="156"/>
      <c r="B12" s="23" t="s">
        <v>45</v>
      </c>
      <c r="C12" s="24" t="s">
        <v>46</v>
      </c>
      <c r="D12" s="31"/>
      <c r="E12" s="36"/>
      <c r="F12" s="32"/>
      <c r="G12" s="36"/>
      <c r="H12" s="34"/>
      <c r="I12" s="36"/>
      <c r="J12" s="34"/>
      <c r="K12" s="36"/>
      <c r="L12" s="32"/>
      <c r="M12" s="36"/>
      <c r="N12" s="32"/>
      <c r="O12" s="36"/>
      <c r="P12" s="32"/>
      <c r="Q12" s="32"/>
      <c r="R12" s="34"/>
      <c r="S12" s="36"/>
      <c r="T12" s="32"/>
      <c r="U12" s="32"/>
      <c r="V12" s="34"/>
      <c r="W12" s="36"/>
      <c r="X12" s="32"/>
      <c r="Y12" s="32"/>
      <c r="Z12" s="34"/>
      <c r="AA12" s="36"/>
      <c r="AB12" s="32"/>
      <c r="AC12" s="32"/>
      <c r="AD12" s="34"/>
      <c r="AE12" s="36"/>
      <c r="AF12" s="32"/>
      <c r="AG12" s="32"/>
      <c r="AH12" s="34"/>
      <c r="AI12" s="36"/>
      <c r="AJ12" s="32"/>
      <c r="AK12" s="32"/>
      <c r="AL12" s="34"/>
      <c r="AM12" s="36"/>
      <c r="AN12" s="32"/>
      <c r="AO12" s="36"/>
      <c r="AP12" s="34"/>
      <c r="AQ12" s="36"/>
      <c r="AR12" s="32"/>
      <c r="AS12" s="36"/>
      <c r="AT12" s="32"/>
      <c r="AU12" s="42">
        <v>9240603.0840547569</v>
      </c>
      <c r="AW12" s="142" t="s">
        <v>334</v>
      </c>
      <c r="AX12" s="142"/>
    </row>
    <row r="13" spans="1:50" x14ac:dyDescent="0.3">
      <c r="A13" s="156"/>
      <c r="B13" s="23" t="s">
        <v>47</v>
      </c>
      <c r="C13" s="24" t="s">
        <v>48</v>
      </c>
      <c r="D13" s="31"/>
      <c r="E13" s="36"/>
      <c r="F13" s="32"/>
      <c r="G13" s="36"/>
      <c r="H13" s="34"/>
      <c r="I13" s="36"/>
      <c r="J13" s="34"/>
      <c r="K13" s="36"/>
      <c r="L13" s="32"/>
      <c r="M13" s="36"/>
      <c r="N13" s="32"/>
      <c r="O13" s="36"/>
      <c r="P13" s="32"/>
      <c r="Q13" s="32"/>
      <c r="R13" s="34"/>
      <c r="S13" s="36"/>
      <c r="T13" s="32"/>
      <c r="U13" s="32"/>
      <c r="V13" s="34"/>
      <c r="W13" s="36"/>
      <c r="X13" s="32"/>
      <c r="Y13" s="32"/>
      <c r="Z13" s="34"/>
      <c r="AA13" s="36"/>
      <c r="AB13" s="32"/>
      <c r="AC13" s="32"/>
      <c r="AD13" s="34"/>
      <c r="AE13" s="36"/>
      <c r="AF13" s="32"/>
      <c r="AG13" s="32"/>
      <c r="AH13" s="34"/>
      <c r="AI13" s="36"/>
      <c r="AJ13" s="32"/>
      <c r="AK13" s="32"/>
      <c r="AL13" s="34"/>
      <c r="AM13" s="36"/>
      <c r="AN13" s="32"/>
      <c r="AO13" s="36"/>
      <c r="AP13" s="34"/>
      <c r="AQ13" s="36"/>
      <c r="AR13" s="32"/>
      <c r="AS13" s="36"/>
      <c r="AT13" s="32"/>
      <c r="AU13" s="42">
        <v>2652012.0648377119</v>
      </c>
      <c r="AW13" s="142"/>
      <c r="AX13" s="142"/>
    </row>
    <row r="14" spans="1:50" x14ac:dyDescent="0.3">
      <c r="A14" s="156"/>
      <c r="B14" s="9" t="s">
        <v>49</v>
      </c>
      <c r="C14" s="10" t="s">
        <v>50</v>
      </c>
      <c r="D14" s="31"/>
      <c r="E14" s="36"/>
      <c r="F14" s="32"/>
      <c r="G14" s="36"/>
      <c r="H14" s="34"/>
      <c r="I14" s="36"/>
      <c r="J14" s="34"/>
      <c r="K14" s="36"/>
      <c r="L14" s="32"/>
      <c r="M14" s="36"/>
      <c r="N14" s="32"/>
      <c r="O14" s="36"/>
      <c r="P14" s="32"/>
      <c r="Q14" s="32"/>
      <c r="R14" s="34"/>
      <c r="S14" s="36"/>
      <c r="T14" s="32"/>
      <c r="U14" s="32"/>
      <c r="V14" s="34"/>
      <c r="W14" s="36"/>
      <c r="X14" s="32"/>
      <c r="Y14" s="32"/>
      <c r="Z14" s="34"/>
      <c r="AA14" s="36"/>
      <c r="AB14" s="32"/>
      <c r="AC14" s="32"/>
      <c r="AD14" s="34"/>
      <c r="AE14" s="36"/>
      <c r="AF14" s="32"/>
      <c r="AG14" s="32"/>
      <c r="AH14" s="34"/>
      <c r="AI14" s="36"/>
      <c r="AJ14" s="32"/>
      <c r="AK14" s="32"/>
      <c r="AL14" s="34"/>
      <c r="AM14" s="36"/>
      <c r="AN14" s="32"/>
      <c r="AO14" s="36"/>
      <c r="AP14" s="34"/>
      <c r="AQ14" s="36"/>
      <c r="AR14" s="32"/>
      <c r="AS14" s="36"/>
      <c r="AT14" s="30">
        <v>12986007.066178398</v>
      </c>
      <c r="AU14" s="42"/>
    </row>
    <row r="15" spans="1:50" x14ac:dyDescent="0.3">
      <c r="A15" s="156"/>
      <c r="B15" s="23" t="s">
        <v>51</v>
      </c>
      <c r="C15" s="24" t="s">
        <v>52</v>
      </c>
      <c r="D15" s="31"/>
      <c r="E15" s="36"/>
      <c r="F15" s="32"/>
      <c r="G15" s="36"/>
      <c r="H15" s="34"/>
      <c r="I15" s="36"/>
      <c r="J15" s="34"/>
      <c r="K15" s="36"/>
      <c r="L15" s="32"/>
      <c r="M15" s="36"/>
      <c r="N15" s="32"/>
      <c r="O15" s="36"/>
      <c r="P15" s="32"/>
      <c r="Q15" s="32"/>
      <c r="R15" s="34"/>
      <c r="S15" s="36"/>
      <c r="T15" s="32"/>
      <c r="U15" s="32"/>
      <c r="V15" s="34"/>
      <c r="W15" s="36"/>
      <c r="X15" s="32"/>
      <c r="Y15" s="32"/>
      <c r="Z15" s="34"/>
      <c r="AA15" s="36"/>
      <c r="AB15" s="32"/>
      <c r="AC15" s="32"/>
      <c r="AD15" s="34"/>
      <c r="AE15" s="36"/>
      <c r="AF15" s="32"/>
      <c r="AG15" s="32"/>
      <c r="AH15" s="34"/>
      <c r="AI15" s="36"/>
      <c r="AJ15" s="32"/>
      <c r="AK15" s="32"/>
      <c r="AL15" s="34"/>
      <c r="AM15" s="36"/>
      <c r="AN15" s="32"/>
      <c r="AO15" s="36"/>
      <c r="AP15" s="34"/>
      <c r="AQ15" s="36"/>
      <c r="AR15" s="32"/>
      <c r="AS15" s="36"/>
      <c r="AT15" s="32">
        <v>7086697.1088943938</v>
      </c>
      <c r="AU15" s="42"/>
      <c r="AW15" s="129" t="s">
        <v>331</v>
      </c>
      <c r="AX15" s="130">
        <f>+AS17-AR21+AR22</f>
        <v>37832149.784298941</v>
      </c>
    </row>
    <row r="16" spans="1:50" x14ac:dyDescent="0.3">
      <c r="A16" s="156"/>
      <c r="B16" s="23" t="s">
        <v>53</v>
      </c>
      <c r="C16" s="24" t="s">
        <v>54</v>
      </c>
      <c r="D16" s="121"/>
      <c r="E16" s="122"/>
      <c r="F16" s="123"/>
      <c r="G16" s="122"/>
      <c r="H16" s="124"/>
      <c r="I16" s="122"/>
      <c r="J16" s="124"/>
      <c r="K16" s="122"/>
      <c r="L16" s="123"/>
      <c r="M16" s="122"/>
      <c r="N16" s="123"/>
      <c r="O16" s="122"/>
      <c r="P16" s="123"/>
      <c r="Q16" s="123"/>
      <c r="R16" s="124"/>
      <c r="S16" s="122"/>
      <c r="T16" s="123"/>
      <c r="U16" s="123"/>
      <c r="V16" s="124"/>
      <c r="W16" s="122"/>
      <c r="X16" s="123"/>
      <c r="Y16" s="123"/>
      <c r="Z16" s="124"/>
      <c r="AA16" s="122"/>
      <c r="AB16" s="123"/>
      <c r="AC16" s="123"/>
      <c r="AD16" s="124"/>
      <c r="AE16" s="122"/>
      <c r="AF16" s="123"/>
      <c r="AG16" s="123"/>
      <c r="AH16" s="124"/>
      <c r="AI16" s="122"/>
      <c r="AJ16" s="123"/>
      <c r="AK16" s="123"/>
      <c r="AL16" s="124"/>
      <c r="AM16" s="122"/>
      <c r="AN16" s="123"/>
      <c r="AO16" s="122"/>
      <c r="AP16" s="124"/>
      <c r="AQ16" s="122"/>
      <c r="AR16" s="123"/>
      <c r="AS16" s="122"/>
      <c r="AT16" s="123">
        <v>5899309.9572840044</v>
      </c>
      <c r="AU16" s="125"/>
      <c r="AW16" s="128"/>
      <c r="AX16" s="131"/>
    </row>
    <row r="17" spans="1:63" x14ac:dyDescent="0.3">
      <c r="A17" s="156"/>
      <c r="B17" s="9" t="s">
        <v>55</v>
      </c>
      <c r="C17" s="10" t="s">
        <v>56</v>
      </c>
      <c r="D17" s="29"/>
      <c r="E17" s="35">
        <v>38972096.463953242</v>
      </c>
      <c r="F17" s="30"/>
      <c r="G17" s="35">
        <v>2089471.8631921876</v>
      </c>
      <c r="H17" s="33"/>
      <c r="I17" s="35">
        <v>22481014.142411277</v>
      </c>
      <c r="J17" s="33"/>
      <c r="K17" s="35">
        <v>14401610.458349774</v>
      </c>
      <c r="L17" s="30"/>
      <c r="M17" s="35">
        <v>3522325.1602190565</v>
      </c>
      <c r="N17" s="30"/>
      <c r="O17" s="35">
        <v>103962.40684015022</v>
      </c>
      <c r="P17" s="30"/>
      <c r="Q17" s="30">
        <v>2160113.4368304871</v>
      </c>
      <c r="R17" s="33"/>
      <c r="S17" s="35">
        <v>34761.859247307642</v>
      </c>
      <c r="T17" s="30"/>
      <c r="U17" s="30">
        <v>5078.1513759296358</v>
      </c>
      <c r="V17" s="33"/>
      <c r="W17" s="35">
        <v>244759.04226566822</v>
      </c>
      <c r="X17" s="30"/>
      <c r="Y17" s="30">
        <v>247445.21345020735</v>
      </c>
      <c r="Z17" s="33"/>
      <c r="AA17" s="35">
        <v>153400.32799241852</v>
      </c>
      <c r="AB17" s="30"/>
      <c r="AC17" s="30">
        <v>572804.7222168881</v>
      </c>
      <c r="AD17" s="33"/>
      <c r="AE17" s="35">
        <v>6562732.4248507926</v>
      </c>
      <c r="AF17" s="30"/>
      <c r="AG17" s="30">
        <v>3048483.7322630906</v>
      </c>
      <c r="AH17" s="33"/>
      <c r="AI17" s="35">
        <v>1211140.2862571378</v>
      </c>
      <c r="AJ17" s="30"/>
      <c r="AK17" s="30">
        <v>388141.74217433319</v>
      </c>
      <c r="AL17" s="33"/>
      <c r="AM17" s="35">
        <v>1914966.6641562311</v>
      </c>
      <c r="AN17" s="30"/>
      <c r="AO17" s="35">
        <v>10734118.003389115</v>
      </c>
      <c r="AP17" s="33"/>
      <c r="AQ17" s="35">
        <v>507110.23059147061</v>
      </c>
      <c r="AR17" s="30"/>
      <c r="AS17" s="35">
        <v>60298382.28300368</v>
      </c>
      <c r="AT17" s="30"/>
      <c r="AU17" s="43"/>
      <c r="AW17" s="129" t="s">
        <v>332</v>
      </c>
      <c r="AX17" s="130">
        <f>+AT14-AU11+AR74+'CUENTAS ACUMULACIÓN'!AR14+'CUENTAS ACUMULACIÓN'!AR15+'CUENTAS ACUMULACIÓN'!AR16</f>
        <v>37832149.784088038</v>
      </c>
      <c r="BA17" s="138"/>
      <c r="BB17" s="138"/>
      <c r="BD17" s="138"/>
      <c r="BE17" s="138"/>
      <c r="BG17" s="138"/>
      <c r="BH17" s="138"/>
      <c r="BJ17" s="138"/>
      <c r="BK17" s="138"/>
    </row>
    <row r="18" spans="1:63" x14ac:dyDescent="0.3">
      <c r="A18" s="156"/>
      <c r="B18" s="23" t="s">
        <v>57</v>
      </c>
      <c r="C18" s="24" t="s">
        <v>58</v>
      </c>
      <c r="D18" s="31"/>
      <c r="E18" s="36">
        <v>38642784.957415901</v>
      </c>
      <c r="F18" s="32"/>
      <c r="G18" s="36">
        <v>1853019.6230921524</v>
      </c>
      <c r="H18" s="34"/>
      <c r="I18" s="36">
        <v>22388154.875973973</v>
      </c>
      <c r="J18" s="34"/>
      <c r="K18" s="36">
        <v>14401610.458349774</v>
      </c>
      <c r="L18" s="32"/>
      <c r="M18" s="36">
        <v>3469567.0729418965</v>
      </c>
      <c r="N18" s="32"/>
      <c r="O18" s="36">
        <v>51204.31956299</v>
      </c>
      <c r="P18" s="32"/>
      <c r="Q18" s="32">
        <v>2160113.4368304871</v>
      </c>
      <c r="R18" s="34"/>
      <c r="S18" s="36">
        <v>34761.859247307642</v>
      </c>
      <c r="T18" s="32"/>
      <c r="U18" s="32">
        <v>5078.1513759296358</v>
      </c>
      <c r="V18" s="34"/>
      <c r="W18" s="36">
        <v>244759.04226566822</v>
      </c>
      <c r="X18" s="32"/>
      <c r="Y18" s="32">
        <v>247445.21345020735</v>
      </c>
      <c r="Z18" s="34"/>
      <c r="AA18" s="36">
        <v>153400.32799241852</v>
      </c>
      <c r="AB18" s="32"/>
      <c r="AC18" s="32">
        <v>572804.7222168881</v>
      </c>
      <c r="AD18" s="34"/>
      <c r="AE18" s="36">
        <v>290848.84087308409</v>
      </c>
      <c r="AF18" s="32"/>
      <c r="AG18" s="32">
        <v>7091.0321336327379</v>
      </c>
      <c r="AH18" s="34"/>
      <c r="AI18" s="36">
        <v>88988.350248522474</v>
      </c>
      <c r="AJ18" s="32"/>
      <c r="AK18" s="32">
        <v>133544.50811419889</v>
      </c>
      <c r="AL18" s="34"/>
      <c r="AM18" s="36">
        <v>61224.950376730005</v>
      </c>
      <c r="AN18" s="32"/>
      <c r="AO18" s="36">
        <v>8082951.9561004238</v>
      </c>
      <c r="AP18" s="34"/>
      <c r="AQ18" s="36">
        <v>63955.69543856883</v>
      </c>
      <c r="AR18" s="32"/>
      <c r="AS18" s="36">
        <v>50550108.522769883</v>
      </c>
      <c r="AT18" s="32"/>
      <c r="AU18" s="42"/>
      <c r="AW18" s="128"/>
      <c r="AX18" s="131"/>
      <c r="BA18" s="138"/>
      <c r="BB18" s="138"/>
      <c r="BD18" s="138"/>
      <c r="BE18" s="138"/>
      <c r="BG18" s="138"/>
      <c r="BH18" s="138"/>
      <c r="BJ18" s="138"/>
      <c r="BK18" s="138"/>
    </row>
    <row r="19" spans="1:63" x14ac:dyDescent="0.3">
      <c r="A19" s="156"/>
      <c r="B19" s="23" t="s">
        <v>59</v>
      </c>
      <c r="C19" s="24" t="s">
        <v>60</v>
      </c>
      <c r="D19" s="31"/>
      <c r="E19" s="36">
        <v>329311.50653733744</v>
      </c>
      <c r="F19" s="32"/>
      <c r="G19" s="36">
        <v>236452.24010003533</v>
      </c>
      <c r="H19" s="34"/>
      <c r="I19" s="36">
        <v>92859.266437302111</v>
      </c>
      <c r="J19" s="34"/>
      <c r="K19" s="36">
        <v>0</v>
      </c>
      <c r="L19" s="32"/>
      <c r="M19" s="36">
        <v>3751.1896979005314</v>
      </c>
      <c r="N19" s="32"/>
      <c r="O19" s="36">
        <v>3751.1896979005314</v>
      </c>
      <c r="P19" s="32"/>
      <c r="Q19" s="32">
        <v>0</v>
      </c>
      <c r="R19" s="34"/>
      <c r="S19" s="36">
        <v>0</v>
      </c>
      <c r="T19" s="32"/>
      <c r="U19" s="32">
        <v>0</v>
      </c>
      <c r="V19" s="34"/>
      <c r="W19" s="36">
        <v>0</v>
      </c>
      <c r="X19" s="32"/>
      <c r="Y19" s="32">
        <v>0</v>
      </c>
      <c r="Z19" s="34"/>
      <c r="AA19" s="36">
        <v>0</v>
      </c>
      <c r="AB19" s="32"/>
      <c r="AC19" s="32">
        <v>0</v>
      </c>
      <c r="AD19" s="34"/>
      <c r="AE19" s="36">
        <v>146531.94532874034</v>
      </c>
      <c r="AF19" s="32"/>
      <c r="AG19" s="32">
        <v>19068.232972278827</v>
      </c>
      <c r="AH19" s="34"/>
      <c r="AI19" s="36">
        <v>44155.204439602676</v>
      </c>
      <c r="AJ19" s="32"/>
      <c r="AK19" s="32">
        <v>83308.507916858842</v>
      </c>
      <c r="AL19" s="34"/>
      <c r="AM19" s="36">
        <v>0</v>
      </c>
      <c r="AN19" s="32"/>
      <c r="AO19" s="36">
        <v>2651166.0472886902</v>
      </c>
      <c r="AP19" s="34"/>
      <c r="AQ19" s="36">
        <v>38047.489505774545</v>
      </c>
      <c r="AR19" s="32"/>
      <c r="AS19" s="36">
        <v>3168808.1783584431</v>
      </c>
      <c r="AT19" s="32"/>
      <c r="AU19" s="42"/>
      <c r="AW19" s="129" t="s">
        <v>333</v>
      </c>
      <c r="AX19" s="130">
        <f>+AR27+AR30+AR33+AR34+AR35</f>
        <v>37832149.784298941</v>
      </c>
      <c r="BA19" s="138"/>
      <c r="BB19" s="138"/>
      <c r="BD19" s="138"/>
      <c r="BE19" s="138"/>
      <c r="BG19" s="138"/>
      <c r="BH19" s="138"/>
      <c r="BJ19" s="138"/>
      <c r="BK19" s="138"/>
    </row>
    <row r="20" spans="1:63" x14ac:dyDescent="0.3">
      <c r="A20" s="156"/>
      <c r="B20" s="23" t="s">
        <v>61</v>
      </c>
      <c r="C20" s="24" t="s">
        <v>62</v>
      </c>
      <c r="D20" s="31"/>
      <c r="E20" s="36">
        <v>0</v>
      </c>
      <c r="F20" s="32"/>
      <c r="G20" s="36">
        <v>0</v>
      </c>
      <c r="H20" s="34"/>
      <c r="I20" s="36">
        <v>0</v>
      </c>
      <c r="J20" s="34"/>
      <c r="K20" s="36">
        <v>0</v>
      </c>
      <c r="L20" s="32"/>
      <c r="M20" s="36">
        <v>49006.897579259676</v>
      </c>
      <c r="N20" s="32"/>
      <c r="O20" s="36">
        <v>49006.897579259676</v>
      </c>
      <c r="P20" s="32"/>
      <c r="Q20" s="32">
        <v>0</v>
      </c>
      <c r="R20" s="34"/>
      <c r="S20" s="36">
        <v>0</v>
      </c>
      <c r="T20" s="32"/>
      <c r="U20" s="32">
        <v>0</v>
      </c>
      <c r="V20" s="34"/>
      <c r="W20" s="36">
        <v>0</v>
      </c>
      <c r="X20" s="32"/>
      <c r="Y20" s="32">
        <v>0</v>
      </c>
      <c r="Z20" s="34"/>
      <c r="AA20" s="36">
        <v>0</v>
      </c>
      <c r="AB20" s="32"/>
      <c r="AC20" s="32">
        <v>0</v>
      </c>
      <c r="AD20" s="34"/>
      <c r="AE20" s="36">
        <v>6125351.6386489682</v>
      </c>
      <c r="AF20" s="32"/>
      <c r="AG20" s="32">
        <v>3022324.467157179</v>
      </c>
      <c r="AH20" s="34"/>
      <c r="AI20" s="36">
        <v>1077996.7315690126</v>
      </c>
      <c r="AJ20" s="32"/>
      <c r="AK20" s="32">
        <v>171288.72614327547</v>
      </c>
      <c r="AL20" s="34"/>
      <c r="AM20" s="36">
        <v>1853741.7137795012</v>
      </c>
      <c r="AN20" s="32"/>
      <c r="AO20" s="36">
        <v>0</v>
      </c>
      <c r="AP20" s="34"/>
      <c r="AQ20" s="36">
        <v>405107.0456471272</v>
      </c>
      <c r="AR20" s="32"/>
      <c r="AS20" s="36">
        <v>6579465.581875355</v>
      </c>
      <c r="AT20" s="32"/>
      <c r="AU20" s="42"/>
      <c r="BA20" s="138"/>
      <c r="BB20" s="138"/>
      <c r="BD20" s="138"/>
      <c r="BE20" s="138"/>
      <c r="BG20" s="138"/>
      <c r="BH20" s="138"/>
      <c r="BJ20" s="138"/>
      <c r="BK20" s="138"/>
    </row>
    <row r="21" spans="1:63" x14ac:dyDescent="0.3">
      <c r="A21" s="156"/>
      <c r="B21" s="9" t="s">
        <v>63</v>
      </c>
      <c r="C21" s="10" t="s">
        <v>64</v>
      </c>
      <c r="D21" s="29">
        <v>19055254.108973995</v>
      </c>
      <c r="E21" s="35"/>
      <c r="F21" s="30">
        <v>709388.33110733656</v>
      </c>
      <c r="G21" s="35"/>
      <c r="H21" s="33">
        <v>11181367.691716654</v>
      </c>
      <c r="I21" s="35"/>
      <c r="J21" s="33">
        <v>7164498.0861500027</v>
      </c>
      <c r="K21" s="35"/>
      <c r="L21" s="30">
        <v>1453791.9951548069</v>
      </c>
      <c r="M21" s="35"/>
      <c r="N21" s="30">
        <v>16763.029244022149</v>
      </c>
      <c r="O21" s="35"/>
      <c r="P21" s="30">
        <v>724282.76397738408</v>
      </c>
      <c r="Q21" s="30"/>
      <c r="R21" s="33">
        <v>34761.859247307642</v>
      </c>
      <c r="S21" s="35"/>
      <c r="T21" s="30">
        <v>5078.1513759296358</v>
      </c>
      <c r="U21" s="30"/>
      <c r="V21" s="33">
        <v>179550.70739019528</v>
      </c>
      <c r="W21" s="35"/>
      <c r="X21" s="30">
        <v>114633.52305443307</v>
      </c>
      <c r="Y21" s="30"/>
      <c r="Z21" s="33">
        <v>51548.093899163294</v>
      </c>
      <c r="AA21" s="35"/>
      <c r="AB21" s="30">
        <v>327173.86696637183</v>
      </c>
      <c r="AC21" s="30"/>
      <c r="AD21" s="33">
        <v>1333281.195017827</v>
      </c>
      <c r="AE21" s="35"/>
      <c r="AF21" s="30">
        <v>445483.48203944659</v>
      </c>
      <c r="AG21" s="30"/>
      <c r="AH21" s="33">
        <v>355730.48441377783</v>
      </c>
      <c r="AI21" s="35"/>
      <c r="AJ21" s="30">
        <v>158542.36345102321</v>
      </c>
      <c r="AK21" s="30"/>
      <c r="AL21" s="33">
        <v>373524.86511357926</v>
      </c>
      <c r="AM21" s="35"/>
      <c r="AN21" s="30">
        <v>3124997.1703266883</v>
      </c>
      <c r="AO21" s="35"/>
      <c r="AP21" s="33">
        <v>283088.62737053918</v>
      </c>
      <c r="AQ21" s="35"/>
      <c r="AR21" s="30">
        <v>25250413.096843854</v>
      </c>
      <c r="AS21" s="35"/>
      <c r="AT21" s="30"/>
      <c r="AU21" s="43"/>
      <c r="BA21" s="138"/>
      <c r="BB21" s="138"/>
      <c r="BD21" s="138"/>
      <c r="BE21" s="138"/>
      <c r="BG21" s="138"/>
      <c r="BH21" s="138"/>
      <c r="BJ21" s="138"/>
      <c r="BK21" s="138"/>
    </row>
    <row r="22" spans="1:63" x14ac:dyDescent="0.3">
      <c r="A22" s="156"/>
      <c r="B22" s="7" t="s">
        <v>65</v>
      </c>
      <c r="C22" s="8" t="s">
        <v>66</v>
      </c>
      <c r="D22" s="31"/>
      <c r="E22" s="36"/>
      <c r="F22" s="32"/>
      <c r="G22" s="36"/>
      <c r="H22" s="34"/>
      <c r="I22" s="36"/>
      <c r="J22" s="34"/>
      <c r="K22" s="36"/>
      <c r="L22" s="32"/>
      <c r="M22" s="36"/>
      <c r="N22" s="32"/>
      <c r="O22" s="36"/>
      <c r="P22" s="32"/>
      <c r="Q22" s="32"/>
      <c r="R22" s="34"/>
      <c r="S22" s="36"/>
      <c r="T22" s="32"/>
      <c r="U22" s="32"/>
      <c r="V22" s="34"/>
      <c r="W22" s="36"/>
      <c r="X22" s="32"/>
      <c r="Y22" s="32"/>
      <c r="Z22" s="34"/>
      <c r="AA22" s="36"/>
      <c r="AB22" s="32"/>
      <c r="AC22" s="32"/>
      <c r="AD22" s="34"/>
      <c r="AE22" s="36"/>
      <c r="AF22" s="32"/>
      <c r="AG22" s="32"/>
      <c r="AH22" s="34"/>
      <c r="AI22" s="36"/>
      <c r="AJ22" s="32"/>
      <c r="AK22" s="32"/>
      <c r="AL22" s="34"/>
      <c r="AM22" s="36"/>
      <c r="AN22" s="32"/>
      <c r="AO22" s="36"/>
      <c r="AP22" s="34"/>
      <c r="AQ22" s="36"/>
      <c r="AR22" s="32">
        <v>2784180.5981391151</v>
      </c>
      <c r="AS22" s="36"/>
      <c r="AT22" s="32"/>
      <c r="AU22" s="42"/>
      <c r="BA22" s="138"/>
      <c r="BB22" s="138"/>
      <c r="BD22" s="138"/>
      <c r="BE22" s="138"/>
      <c r="BG22" s="138"/>
      <c r="BH22" s="138"/>
      <c r="BJ22" s="138"/>
      <c r="BK22" s="138"/>
    </row>
    <row r="23" spans="1:63" x14ac:dyDescent="0.3">
      <c r="A23" s="156"/>
      <c r="B23" s="9" t="s">
        <v>67</v>
      </c>
      <c r="C23" s="10" t="s">
        <v>68</v>
      </c>
      <c r="D23" s="29">
        <v>19916842.354979243</v>
      </c>
      <c r="E23" s="35"/>
      <c r="F23" s="30">
        <v>1380083.5320848511</v>
      </c>
      <c r="G23" s="35"/>
      <c r="H23" s="33">
        <v>11299646.450694621</v>
      </c>
      <c r="I23" s="35"/>
      <c r="J23" s="33">
        <v>7237112.372199771</v>
      </c>
      <c r="K23" s="35"/>
      <c r="L23" s="30">
        <v>2068533.1650642497</v>
      </c>
      <c r="M23" s="35"/>
      <c r="N23" s="30">
        <v>87199.377596128063</v>
      </c>
      <c r="O23" s="35"/>
      <c r="P23" s="30">
        <v>1435830.6728531029</v>
      </c>
      <c r="Q23" s="30"/>
      <c r="R23" s="33">
        <v>0</v>
      </c>
      <c r="S23" s="35"/>
      <c r="T23" s="30">
        <v>0</v>
      </c>
      <c r="U23" s="30"/>
      <c r="V23" s="33">
        <v>65208.334875472938</v>
      </c>
      <c r="W23" s="35"/>
      <c r="X23" s="30">
        <v>132811.69039577426</v>
      </c>
      <c r="Y23" s="30"/>
      <c r="Z23" s="33">
        <v>101852.23409325522</v>
      </c>
      <c r="AA23" s="35"/>
      <c r="AB23" s="30">
        <v>245630.85525051624</v>
      </c>
      <c r="AC23" s="30"/>
      <c r="AD23" s="33">
        <v>5229451.2298329659</v>
      </c>
      <c r="AE23" s="35"/>
      <c r="AF23" s="30">
        <v>2603000.2502236441</v>
      </c>
      <c r="AG23" s="30"/>
      <c r="AH23" s="33">
        <v>855409.80184335995</v>
      </c>
      <c r="AI23" s="35"/>
      <c r="AJ23" s="30">
        <v>229599.37872330999</v>
      </c>
      <c r="AK23" s="30"/>
      <c r="AL23" s="33">
        <v>1541441.7990426519</v>
      </c>
      <c r="AM23" s="35"/>
      <c r="AN23" s="30">
        <v>7609120.8330624262</v>
      </c>
      <c r="AO23" s="35"/>
      <c r="AP23" s="33">
        <v>224021.60322093143</v>
      </c>
      <c r="AQ23" s="35"/>
      <c r="AR23" s="30">
        <v>37832149.784298941</v>
      </c>
      <c r="AS23" s="35"/>
      <c r="AT23" s="32"/>
      <c r="AU23" s="42"/>
      <c r="BA23" s="138"/>
      <c r="BB23" s="138"/>
      <c r="BD23" s="138"/>
      <c r="BE23" s="138"/>
      <c r="BG23" s="138"/>
      <c r="BH23" s="138"/>
      <c r="BJ23" s="138"/>
      <c r="BK23" s="138"/>
    </row>
    <row r="24" spans="1:63" x14ac:dyDescent="0.3">
      <c r="A24" s="156"/>
      <c r="B24" s="9" t="s">
        <v>69</v>
      </c>
      <c r="C24" s="10" t="s">
        <v>70</v>
      </c>
      <c r="D24" s="31"/>
      <c r="E24" s="36"/>
      <c r="F24" s="32"/>
      <c r="G24" s="36"/>
      <c r="H24" s="34"/>
      <c r="I24" s="36"/>
      <c r="J24" s="34"/>
      <c r="K24" s="36"/>
      <c r="L24" s="32"/>
      <c r="M24" s="36"/>
      <c r="N24" s="32"/>
      <c r="O24" s="36"/>
      <c r="P24" s="32"/>
      <c r="Q24" s="32"/>
      <c r="R24" s="34"/>
      <c r="S24" s="36"/>
      <c r="T24" s="32"/>
      <c r="U24" s="32"/>
      <c r="V24" s="34"/>
      <c r="W24" s="36"/>
      <c r="X24" s="32"/>
      <c r="Y24" s="32"/>
      <c r="Z24" s="34"/>
      <c r="AA24" s="36"/>
      <c r="AB24" s="32"/>
      <c r="AC24" s="32"/>
      <c r="AD24" s="34"/>
      <c r="AE24" s="36"/>
      <c r="AF24" s="32"/>
      <c r="AG24" s="32"/>
      <c r="AH24" s="34"/>
      <c r="AI24" s="36"/>
      <c r="AJ24" s="32"/>
      <c r="AK24" s="32"/>
      <c r="AL24" s="34"/>
      <c r="AM24" s="36"/>
      <c r="AN24" s="32"/>
      <c r="AO24" s="36"/>
      <c r="AP24" s="34"/>
      <c r="AQ24" s="36"/>
      <c r="AR24" s="32"/>
      <c r="AS24" s="36"/>
      <c r="AT24" s="32">
        <v>0</v>
      </c>
      <c r="AU24" s="42"/>
      <c r="BA24" s="138"/>
      <c r="BB24" s="138"/>
      <c r="BD24" s="138"/>
      <c r="BE24" s="138"/>
      <c r="BG24" s="138"/>
      <c r="BH24" s="138"/>
      <c r="BJ24" s="138"/>
      <c r="BK24" s="138"/>
    </row>
    <row r="25" spans="1:63" x14ac:dyDescent="0.3">
      <c r="A25" s="164"/>
      <c r="B25" s="19"/>
      <c r="C25" s="20"/>
      <c r="D25" s="44"/>
      <c r="E25" s="45"/>
      <c r="F25" s="47"/>
      <c r="G25" s="45"/>
      <c r="H25" s="46"/>
      <c r="I25" s="45"/>
      <c r="J25" s="46"/>
      <c r="K25" s="45"/>
      <c r="L25" s="47"/>
      <c r="M25" s="45"/>
      <c r="N25" s="47"/>
      <c r="O25" s="45"/>
      <c r="P25" s="47"/>
      <c r="Q25" s="47"/>
      <c r="R25" s="46"/>
      <c r="S25" s="45"/>
      <c r="T25" s="47"/>
      <c r="U25" s="47"/>
      <c r="V25" s="46"/>
      <c r="W25" s="45"/>
      <c r="X25" s="47"/>
      <c r="Y25" s="47"/>
      <c r="Z25" s="46"/>
      <c r="AA25" s="45"/>
      <c r="AB25" s="47"/>
      <c r="AC25" s="47"/>
      <c r="AD25" s="46"/>
      <c r="AE25" s="45"/>
      <c r="AF25" s="47"/>
      <c r="AG25" s="47"/>
      <c r="AH25" s="46"/>
      <c r="AI25" s="45"/>
      <c r="AJ25" s="47"/>
      <c r="AK25" s="47"/>
      <c r="AL25" s="46"/>
      <c r="AM25" s="45"/>
      <c r="AN25" s="47"/>
      <c r="AO25" s="45"/>
      <c r="AP25" s="46"/>
      <c r="AQ25" s="45"/>
      <c r="AR25" s="47"/>
      <c r="AS25" s="45"/>
      <c r="AT25" s="47"/>
      <c r="AU25" s="48"/>
      <c r="BA25" s="138"/>
      <c r="BB25" s="138"/>
      <c r="BD25" s="138"/>
      <c r="BE25" s="138"/>
      <c r="BG25" s="138"/>
      <c r="BH25" s="138"/>
      <c r="BJ25" s="138"/>
      <c r="BK25" s="138"/>
    </row>
    <row r="26" spans="1:63" x14ac:dyDescent="0.3">
      <c r="A26" s="163" t="s">
        <v>71</v>
      </c>
      <c r="B26" s="5" t="s">
        <v>67</v>
      </c>
      <c r="C26" s="6" t="s">
        <v>68</v>
      </c>
      <c r="D26" s="49"/>
      <c r="E26" s="50">
        <f>+D23</f>
        <v>19916842.354979243</v>
      </c>
      <c r="F26" s="51"/>
      <c r="G26" s="50">
        <f t="shared" ref="G26" si="0">+F23</f>
        <v>1380083.5320848511</v>
      </c>
      <c r="H26" s="51"/>
      <c r="I26" s="50">
        <f t="shared" ref="I26" si="1">+H23</f>
        <v>11299646.450694621</v>
      </c>
      <c r="J26" s="51"/>
      <c r="K26" s="50">
        <f t="shared" ref="K26" si="2">+J23</f>
        <v>7237112.372199771</v>
      </c>
      <c r="L26" s="51"/>
      <c r="M26" s="50">
        <f t="shared" ref="M26:O26" si="3">+L23</f>
        <v>2068533.1650642497</v>
      </c>
      <c r="N26" s="51"/>
      <c r="O26" s="50">
        <f t="shared" si="3"/>
        <v>87199.377596128063</v>
      </c>
      <c r="P26" s="51"/>
      <c r="Q26" s="50">
        <f t="shared" ref="Q26" si="4">+P23</f>
        <v>1435830.6728531029</v>
      </c>
      <c r="R26" s="51"/>
      <c r="S26" s="50">
        <f t="shared" ref="S26" si="5">+R23</f>
        <v>0</v>
      </c>
      <c r="T26" s="51"/>
      <c r="U26" s="50">
        <f t="shared" ref="U26" si="6">+T23</f>
        <v>0</v>
      </c>
      <c r="V26" s="51"/>
      <c r="W26" s="50">
        <f t="shared" ref="W26" si="7">+V23</f>
        <v>65208.334875472938</v>
      </c>
      <c r="X26" s="51"/>
      <c r="Y26" s="50">
        <f t="shared" ref="Y26" si="8">+X23</f>
        <v>132811.69039577426</v>
      </c>
      <c r="Z26" s="51"/>
      <c r="AA26" s="50">
        <f t="shared" ref="AA26" si="9">+Z23</f>
        <v>101852.23409325522</v>
      </c>
      <c r="AB26" s="51"/>
      <c r="AC26" s="50">
        <f t="shared" ref="AC26" si="10">+AB23</f>
        <v>245630.85525051624</v>
      </c>
      <c r="AD26" s="51"/>
      <c r="AE26" s="50">
        <f t="shared" ref="AE26:AG26" si="11">+AD23</f>
        <v>5229451.2298329659</v>
      </c>
      <c r="AF26" s="51"/>
      <c r="AG26" s="50">
        <f t="shared" si="11"/>
        <v>2603000.2502236441</v>
      </c>
      <c r="AH26" s="51"/>
      <c r="AI26" s="50">
        <f t="shared" ref="AI26" si="12">+AH23</f>
        <v>855409.80184335995</v>
      </c>
      <c r="AJ26" s="51"/>
      <c r="AK26" s="50">
        <f t="shared" ref="AK26" si="13">+AJ23</f>
        <v>229599.37872330999</v>
      </c>
      <c r="AL26" s="51"/>
      <c r="AM26" s="50">
        <f t="shared" ref="AM26" si="14">+AL23</f>
        <v>1541441.7990426519</v>
      </c>
      <c r="AN26" s="51"/>
      <c r="AO26" s="50">
        <f t="shared" ref="AO26" si="15">+AN23</f>
        <v>7609120.8330624262</v>
      </c>
      <c r="AP26" s="51"/>
      <c r="AQ26" s="50">
        <f t="shared" ref="AQ26" si="16">+AP23</f>
        <v>224021.60322093143</v>
      </c>
      <c r="AR26" s="52"/>
      <c r="AS26" s="50">
        <f t="shared" ref="AS26" si="17">+AR23</f>
        <v>37832149.784298941</v>
      </c>
      <c r="AT26" s="52"/>
      <c r="AU26" s="41"/>
      <c r="BA26" s="138"/>
      <c r="BB26" s="138"/>
      <c r="BD26" s="138"/>
      <c r="BE26" s="138"/>
      <c r="BG26" s="138"/>
      <c r="BH26" s="138"/>
      <c r="BJ26" s="138"/>
      <c r="BK26" s="138"/>
    </row>
    <row r="27" spans="1:63" x14ac:dyDescent="0.3">
      <c r="A27" s="157"/>
      <c r="B27" s="9" t="s">
        <v>72</v>
      </c>
      <c r="C27" s="10" t="s">
        <v>73</v>
      </c>
      <c r="D27" s="29">
        <v>9323987.8552704901</v>
      </c>
      <c r="E27" s="35"/>
      <c r="F27" s="33">
        <v>604133.21602507099</v>
      </c>
      <c r="G27" s="35"/>
      <c r="H27" s="33">
        <v>5311057.5797670493</v>
      </c>
      <c r="I27" s="35"/>
      <c r="J27" s="33">
        <v>3408797.05947837</v>
      </c>
      <c r="K27" s="35"/>
      <c r="L27" s="33">
        <v>902597.55709349818</v>
      </c>
      <c r="M27" s="35"/>
      <c r="N27" s="33">
        <v>36474.709545709993</v>
      </c>
      <c r="O27" s="35"/>
      <c r="P27" s="33">
        <v>621383.80825850333</v>
      </c>
      <c r="Q27" s="35"/>
      <c r="R27" s="33">
        <v>0</v>
      </c>
      <c r="S27" s="35"/>
      <c r="T27" s="33">
        <v>0</v>
      </c>
      <c r="U27" s="35"/>
      <c r="V27" s="33">
        <v>38807.496266580209</v>
      </c>
      <c r="W27" s="35"/>
      <c r="X27" s="33">
        <v>75972.534524580085</v>
      </c>
      <c r="Y27" s="35"/>
      <c r="Z27" s="33">
        <v>28292.375791339637</v>
      </c>
      <c r="AA27" s="35"/>
      <c r="AB27" s="33">
        <v>101666.63270678477</v>
      </c>
      <c r="AC27" s="35"/>
      <c r="AD27" s="33">
        <v>5035534.4836200271</v>
      </c>
      <c r="AE27" s="35"/>
      <c r="AF27" s="33">
        <v>2545618.4702949091</v>
      </c>
      <c r="AG27" s="35"/>
      <c r="AH27" s="33">
        <v>804083.663886711</v>
      </c>
      <c r="AI27" s="35"/>
      <c r="AJ27" s="33">
        <v>228560.76780564431</v>
      </c>
      <c r="AK27" s="35"/>
      <c r="AL27" s="33">
        <v>1457271.5816327624</v>
      </c>
      <c r="AM27" s="35"/>
      <c r="AN27" s="33">
        <v>1640183.974360656</v>
      </c>
      <c r="AO27" s="35"/>
      <c r="AP27" s="33">
        <v>149015.9771799095</v>
      </c>
      <c r="AQ27" s="35"/>
      <c r="AR27" s="30">
        <v>17051319.84752458</v>
      </c>
      <c r="AS27" s="35"/>
      <c r="AT27" s="30">
        <v>0</v>
      </c>
      <c r="AU27" s="43"/>
      <c r="BA27" s="138"/>
      <c r="BB27" s="138"/>
      <c r="BD27" s="138"/>
      <c r="BE27" s="138"/>
      <c r="BG27" s="138"/>
      <c r="BH27" s="138"/>
      <c r="BJ27" s="138"/>
      <c r="BK27" s="138"/>
    </row>
    <row r="28" spans="1:63" x14ac:dyDescent="0.3">
      <c r="A28" s="157"/>
      <c r="B28" s="23" t="s">
        <v>74</v>
      </c>
      <c r="C28" s="24" t="s">
        <v>75</v>
      </c>
      <c r="D28" s="31">
        <v>7708693.6929552956</v>
      </c>
      <c r="E28" s="36"/>
      <c r="F28" s="34">
        <v>477265.37106805976</v>
      </c>
      <c r="G28" s="36"/>
      <c r="H28" s="34">
        <v>4399603.6586477309</v>
      </c>
      <c r="I28" s="36"/>
      <c r="J28" s="34">
        <v>2831824.6632395042</v>
      </c>
      <c r="K28" s="36"/>
      <c r="L28" s="34">
        <v>736091.53437447175</v>
      </c>
      <c r="M28" s="36"/>
      <c r="N28" s="34">
        <v>30852.661886409995</v>
      </c>
      <c r="O28" s="36"/>
      <c r="P28" s="34">
        <v>512084.47992616694</v>
      </c>
      <c r="Q28" s="36"/>
      <c r="R28" s="34">
        <v>0</v>
      </c>
      <c r="S28" s="36"/>
      <c r="T28" s="34">
        <v>0</v>
      </c>
      <c r="U28" s="36"/>
      <c r="V28" s="34">
        <v>32494.888216272924</v>
      </c>
      <c r="W28" s="36"/>
      <c r="X28" s="34">
        <v>64622.196357939523</v>
      </c>
      <c r="Y28" s="36"/>
      <c r="Z28" s="34">
        <v>23254.723412031402</v>
      </c>
      <c r="AA28" s="36"/>
      <c r="AB28" s="34">
        <v>72782.584575650821</v>
      </c>
      <c r="AC28" s="36"/>
      <c r="AD28" s="34">
        <v>4158548.0395605704</v>
      </c>
      <c r="AE28" s="36"/>
      <c r="AF28" s="34">
        <v>2098350.5618517711</v>
      </c>
      <c r="AG28" s="36"/>
      <c r="AH28" s="34">
        <v>666210.23782539333</v>
      </c>
      <c r="AI28" s="36"/>
      <c r="AJ28" s="34">
        <v>187321.41941141215</v>
      </c>
      <c r="AK28" s="36"/>
      <c r="AL28" s="34">
        <v>1206665.8204719936</v>
      </c>
      <c r="AM28" s="36"/>
      <c r="AN28" s="34">
        <v>1557138.4734297183</v>
      </c>
      <c r="AO28" s="36"/>
      <c r="AP28" s="34">
        <v>119598.6940841796</v>
      </c>
      <c r="AQ28" s="36"/>
      <c r="AR28" s="32">
        <v>14280070.434404235</v>
      </c>
      <c r="AS28" s="36"/>
      <c r="AT28" s="32">
        <v>0</v>
      </c>
      <c r="AU28" s="42"/>
      <c r="BA28" s="138"/>
      <c r="BB28" s="138"/>
      <c r="BD28" s="138"/>
      <c r="BE28" s="138"/>
      <c r="BG28" s="138"/>
      <c r="BH28" s="138"/>
      <c r="BJ28" s="138"/>
      <c r="BK28" s="138"/>
    </row>
    <row r="29" spans="1:63" x14ac:dyDescent="0.3">
      <c r="A29" s="157"/>
      <c r="B29" s="23" t="s">
        <v>76</v>
      </c>
      <c r="C29" s="24" t="s">
        <v>77</v>
      </c>
      <c r="D29" s="31">
        <v>1615294.1623151947</v>
      </c>
      <c r="E29" s="36"/>
      <c r="F29" s="34">
        <v>126867.84495701129</v>
      </c>
      <c r="G29" s="36"/>
      <c r="H29" s="34">
        <v>911453.92111931741</v>
      </c>
      <c r="I29" s="36"/>
      <c r="J29" s="34">
        <v>576972.39623886591</v>
      </c>
      <c r="K29" s="36"/>
      <c r="L29" s="34">
        <v>166506.0227190264</v>
      </c>
      <c r="M29" s="36"/>
      <c r="N29" s="34">
        <v>5622.0476592999994</v>
      </c>
      <c r="O29" s="36"/>
      <c r="P29" s="34">
        <v>109299.32833233637</v>
      </c>
      <c r="Q29" s="36"/>
      <c r="R29" s="34">
        <v>0</v>
      </c>
      <c r="S29" s="36"/>
      <c r="T29" s="34">
        <v>0</v>
      </c>
      <c r="U29" s="36"/>
      <c r="V29" s="34">
        <v>6312.6080503072872</v>
      </c>
      <c r="W29" s="36"/>
      <c r="X29" s="34">
        <v>11350.338166640564</v>
      </c>
      <c r="Y29" s="36"/>
      <c r="Z29" s="34">
        <v>5037.6523793082342</v>
      </c>
      <c r="AA29" s="36"/>
      <c r="AB29" s="34">
        <v>28884.048131133964</v>
      </c>
      <c r="AC29" s="36"/>
      <c r="AD29" s="34">
        <v>876986.44405945682</v>
      </c>
      <c r="AE29" s="36"/>
      <c r="AF29" s="34">
        <v>447267.90844313812</v>
      </c>
      <c r="AG29" s="36"/>
      <c r="AH29" s="34">
        <v>137873.42606131773</v>
      </c>
      <c r="AI29" s="36"/>
      <c r="AJ29" s="34">
        <v>41239.348394232155</v>
      </c>
      <c r="AK29" s="36"/>
      <c r="AL29" s="34">
        <v>250605.76116076877</v>
      </c>
      <c r="AM29" s="36"/>
      <c r="AN29" s="34">
        <v>83045.500930937764</v>
      </c>
      <c r="AO29" s="36"/>
      <c r="AP29" s="34">
        <v>29417.283095729901</v>
      </c>
      <c r="AQ29" s="36"/>
      <c r="AR29" s="32">
        <v>2771249.4131203457</v>
      </c>
      <c r="AS29" s="36"/>
      <c r="AT29" s="32">
        <v>0</v>
      </c>
      <c r="AU29" s="42"/>
      <c r="BA29" s="138"/>
      <c r="BB29" s="138"/>
      <c r="BD29" s="138"/>
      <c r="BE29" s="138"/>
      <c r="BG29" s="138"/>
      <c r="BH29" s="138"/>
      <c r="BJ29" s="138"/>
      <c r="BK29" s="138"/>
    </row>
    <row r="30" spans="1:63" x14ac:dyDescent="0.3">
      <c r="A30" s="157"/>
      <c r="B30" s="9" t="s">
        <v>78</v>
      </c>
      <c r="C30" s="10" t="s">
        <v>79</v>
      </c>
      <c r="D30" s="29">
        <v>779131.78783586202</v>
      </c>
      <c r="E30" s="35"/>
      <c r="F30" s="33">
        <v>57863.44487119632</v>
      </c>
      <c r="G30" s="35"/>
      <c r="H30" s="33">
        <v>470549.91326033254</v>
      </c>
      <c r="I30" s="35"/>
      <c r="J30" s="33">
        <v>250718.42970433319</v>
      </c>
      <c r="K30" s="35"/>
      <c r="L30" s="33">
        <v>66805.321357883513</v>
      </c>
      <c r="M30" s="35"/>
      <c r="N30" s="33">
        <v>2009.87369453</v>
      </c>
      <c r="O30" s="35"/>
      <c r="P30" s="33">
        <v>39920.07783878826</v>
      </c>
      <c r="Q30" s="35"/>
      <c r="R30" s="33">
        <v>0</v>
      </c>
      <c r="S30" s="35"/>
      <c r="T30" s="33">
        <v>0</v>
      </c>
      <c r="U30" s="35"/>
      <c r="V30" s="33">
        <v>3565.9159536646921</v>
      </c>
      <c r="W30" s="35"/>
      <c r="X30" s="33">
        <v>5327.5190433161042</v>
      </c>
      <c r="Y30" s="35"/>
      <c r="Z30" s="33">
        <v>2764.6524237392241</v>
      </c>
      <c r="AA30" s="35"/>
      <c r="AB30" s="33">
        <v>13217.282403845227</v>
      </c>
      <c r="AC30" s="35"/>
      <c r="AD30" s="33">
        <v>37993.83286346728</v>
      </c>
      <c r="AE30" s="35"/>
      <c r="AF30" s="33">
        <v>5905.5313271332034</v>
      </c>
      <c r="AG30" s="35"/>
      <c r="AH30" s="33">
        <v>9078.702327608933</v>
      </c>
      <c r="AI30" s="35"/>
      <c r="AJ30" s="33">
        <v>1038.6109176656907</v>
      </c>
      <c r="AK30" s="35"/>
      <c r="AL30" s="33">
        <v>21970.988291059453</v>
      </c>
      <c r="AM30" s="35"/>
      <c r="AN30" s="33">
        <v>176419.4529780671</v>
      </c>
      <c r="AO30" s="35"/>
      <c r="AP30" s="33">
        <v>9562.9790971694183</v>
      </c>
      <c r="AQ30" s="35"/>
      <c r="AR30" s="30">
        <v>3854093.9722715644</v>
      </c>
      <c r="AS30" s="35"/>
      <c r="AT30" s="30">
        <v>0</v>
      </c>
      <c r="AU30" s="43"/>
      <c r="BA30" s="138"/>
      <c r="BB30" s="138"/>
      <c r="BD30" s="138"/>
      <c r="BE30" s="138"/>
      <c r="BG30" s="138"/>
      <c r="BH30" s="138"/>
      <c r="BJ30" s="138"/>
      <c r="BK30" s="138"/>
    </row>
    <row r="31" spans="1:63" x14ac:dyDescent="0.3">
      <c r="A31" s="157"/>
      <c r="B31" s="23" t="s">
        <v>80</v>
      </c>
      <c r="C31" s="24" t="s">
        <v>81</v>
      </c>
      <c r="D31" s="31">
        <v>0</v>
      </c>
      <c r="E31" s="36"/>
      <c r="F31" s="34">
        <v>0</v>
      </c>
      <c r="G31" s="36"/>
      <c r="H31" s="34">
        <v>0</v>
      </c>
      <c r="I31" s="36"/>
      <c r="J31" s="34">
        <v>0</v>
      </c>
      <c r="K31" s="36"/>
      <c r="L31" s="34">
        <v>0</v>
      </c>
      <c r="M31" s="36"/>
      <c r="N31" s="34">
        <v>0</v>
      </c>
      <c r="O31" s="36"/>
      <c r="P31" s="34">
        <v>0</v>
      </c>
      <c r="Q31" s="36"/>
      <c r="R31" s="34">
        <v>0</v>
      </c>
      <c r="S31" s="36"/>
      <c r="T31" s="34">
        <v>0</v>
      </c>
      <c r="U31" s="36"/>
      <c r="V31" s="34">
        <v>0</v>
      </c>
      <c r="W31" s="36"/>
      <c r="X31" s="34">
        <v>0</v>
      </c>
      <c r="Y31" s="36"/>
      <c r="Z31" s="34">
        <v>0</v>
      </c>
      <c r="AA31" s="36"/>
      <c r="AB31" s="34">
        <v>0</v>
      </c>
      <c r="AC31" s="36"/>
      <c r="AD31" s="34">
        <v>0</v>
      </c>
      <c r="AE31" s="36"/>
      <c r="AF31" s="34">
        <v>0</v>
      </c>
      <c r="AG31" s="36"/>
      <c r="AH31" s="34">
        <v>0</v>
      </c>
      <c r="AI31" s="36"/>
      <c r="AJ31" s="34">
        <v>0</v>
      </c>
      <c r="AK31" s="36"/>
      <c r="AL31" s="34">
        <v>0</v>
      </c>
      <c r="AM31" s="36"/>
      <c r="AN31" s="34">
        <v>0</v>
      </c>
      <c r="AO31" s="36"/>
      <c r="AP31" s="34">
        <v>0</v>
      </c>
      <c r="AQ31" s="36"/>
      <c r="AR31" s="32">
        <v>2784180.5981391151</v>
      </c>
      <c r="AS31" s="36"/>
      <c r="AT31" s="32">
        <v>0</v>
      </c>
      <c r="AU31" s="42"/>
      <c r="BA31" s="138"/>
      <c r="BB31" s="138"/>
      <c r="BD31" s="138"/>
      <c r="BE31" s="138"/>
      <c r="BG31" s="138"/>
      <c r="BH31" s="138"/>
      <c r="BJ31" s="138"/>
      <c r="BK31" s="138"/>
    </row>
    <row r="32" spans="1:63" x14ac:dyDescent="0.3">
      <c r="A32" s="157"/>
      <c r="B32" s="23" t="s">
        <v>82</v>
      </c>
      <c r="C32" s="24" t="s">
        <v>83</v>
      </c>
      <c r="D32" s="31">
        <v>779131.78783586202</v>
      </c>
      <c r="E32" s="36"/>
      <c r="F32" s="34">
        <v>57863.44487119632</v>
      </c>
      <c r="G32" s="36"/>
      <c r="H32" s="34">
        <v>470549.91326033254</v>
      </c>
      <c r="I32" s="36"/>
      <c r="J32" s="34">
        <v>250718.42970433319</v>
      </c>
      <c r="K32" s="36"/>
      <c r="L32" s="34">
        <v>66805.321357883513</v>
      </c>
      <c r="M32" s="36"/>
      <c r="N32" s="34">
        <v>2009.87369453</v>
      </c>
      <c r="O32" s="36"/>
      <c r="P32" s="34">
        <v>39920.07783878826</v>
      </c>
      <c r="Q32" s="36"/>
      <c r="R32" s="34">
        <v>0</v>
      </c>
      <c r="S32" s="36"/>
      <c r="T32" s="34">
        <v>0</v>
      </c>
      <c r="U32" s="36"/>
      <c r="V32" s="34">
        <v>3565.9159536646921</v>
      </c>
      <c r="W32" s="36"/>
      <c r="X32" s="34">
        <v>5327.5190433161042</v>
      </c>
      <c r="Y32" s="36"/>
      <c r="Z32" s="34">
        <v>2764.6524237392241</v>
      </c>
      <c r="AA32" s="36"/>
      <c r="AB32" s="34">
        <v>13217.282403845227</v>
      </c>
      <c r="AC32" s="36"/>
      <c r="AD32" s="34">
        <v>37993.83286346728</v>
      </c>
      <c r="AE32" s="36"/>
      <c r="AF32" s="34">
        <v>5905.5313271332034</v>
      </c>
      <c r="AG32" s="36"/>
      <c r="AH32" s="34">
        <v>9078.702327608933</v>
      </c>
      <c r="AI32" s="36"/>
      <c r="AJ32" s="34">
        <v>1038.6109176656907</v>
      </c>
      <c r="AK32" s="36"/>
      <c r="AL32" s="34">
        <v>21970.988291059453</v>
      </c>
      <c r="AM32" s="36"/>
      <c r="AN32" s="34">
        <v>176419.4529780671</v>
      </c>
      <c r="AO32" s="36"/>
      <c r="AP32" s="34">
        <v>9562.9790971694183</v>
      </c>
      <c r="AQ32" s="36"/>
      <c r="AR32" s="32">
        <v>1069913.3741324493</v>
      </c>
      <c r="AS32" s="36"/>
      <c r="AT32" s="32">
        <v>0</v>
      </c>
      <c r="AU32" s="42"/>
      <c r="BA32" s="138"/>
      <c r="BB32" s="138"/>
      <c r="BD32" s="138"/>
      <c r="BE32" s="138"/>
      <c r="BG32" s="138"/>
      <c r="BH32" s="138"/>
      <c r="BJ32" s="138"/>
      <c r="BK32" s="138"/>
    </row>
    <row r="33" spans="1:63" x14ac:dyDescent="0.3">
      <c r="A33" s="157"/>
      <c r="B33" s="9" t="s">
        <v>84</v>
      </c>
      <c r="C33" s="10" t="s">
        <v>85</v>
      </c>
      <c r="D33" s="29">
        <v>0</v>
      </c>
      <c r="E33" s="35"/>
      <c r="F33" s="33">
        <v>0</v>
      </c>
      <c r="G33" s="35"/>
      <c r="H33" s="33">
        <v>0</v>
      </c>
      <c r="I33" s="35"/>
      <c r="J33" s="33">
        <v>0</v>
      </c>
      <c r="K33" s="35"/>
      <c r="L33" s="33">
        <v>0</v>
      </c>
      <c r="M33" s="35"/>
      <c r="N33" s="33">
        <v>0</v>
      </c>
      <c r="O33" s="35"/>
      <c r="P33" s="33">
        <v>0</v>
      </c>
      <c r="Q33" s="35"/>
      <c r="R33" s="33">
        <v>0</v>
      </c>
      <c r="S33" s="35"/>
      <c r="T33" s="33">
        <v>0</v>
      </c>
      <c r="U33" s="35"/>
      <c r="V33" s="33">
        <v>0</v>
      </c>
      <c r="W33" s="35"/>
      <c r="X33" s="33">
        <v>0</v>
      </c>
      <c r="Y33" s="35"/>
      <c r="Z33" s="33">
        <v>0</v>
      </c>
      <c r="AA33" s="35"/>
      <c r="AB33" s="33">
        <v>0</v>
      </c>
      <c r="AC33" s="35"/>
      <c r="AD33" s="33">
        <v>0</v>
      </c>
      <c r="AE33" s="35"/>
      <c r="AF33" s="33">
        <v>0</v>
      </c>
      <c r="AG33" s="35"/>
      <c r="AH33" s="33">
        <v>0</v>
      </c>
      <c r="AI33" s="35"/>
      <c r="AJ33" s="33">
        <v>0</v>
      </c>
      <c r="AK33" s="35"/>
      <c r="AL33" s="33">
        <v>0</v>
      </c>
      <c r="AM33" s="35"/>
      <c r="AN33" s="33">
        <v>0</v>
      </c>
      <c r="AO33" s="35"/>
      <c r="AP33" s="33">
        <v>0</v>
      </c>
      <c r="AQ33" s="35"/>
      <c r="AR33" s="30">
        <v>0</v>
      </c>
      <c r="AS33" s="35"/>
      <c r="AT33" s="30">
        <v>0</v>
      </c>
      <c r="AU33" s="43"/>
      <c r="BA33" s="138"/>
      <c r="BB33" s="138"/>
      <c r="BD33" s="138"/>
      <c r="BE33" s="138"/>
      <c r="BG33" s="138"/>
      <c r="BH33" s="138"/>
      <c r="BJ33" s="138"/>
      <c r="BK33" s="138"/>
    </row>
    <row r="34" spans="1:63" x14ac:dyDescent="0.3">
      <c r="A34" s="157"/>
      <c r="B34" s="9" t="s">
        <v>86</v>
      </c>
      <c r="C34" s="10" t="s">
        <v>87</v>
      </c>
      <c r="D34" s="29">
        <v>9813722.7118728906</v>
      </c>
      <c r="E34" s="35"/>
      <c r="F34" s="33">
        <v>718086.87118858378</v>
      </c>
      <c r="G34" s="35"/>
      <c r="H34" s="33">
        <v>5518038.957667239</v>
      </c>
      <c r="I34" s="35"/>
      <c r="J34" s="33">
        <v>3577596.8830170678</v>
      </c>
      <c r="K34" s="35"/>
      <c r="L34" s="33">
        <v>1099130.2866128678</v>
      </c>
      <c r="M34" s="35"/>
      <c r="N34" s="33">
        <v>48714.794355888072</v>
      </c>
      <c r="O34" s="35"/>
      <c r="P34" s="33">
        <v>774526.78675581131</v>
      </c>
      <c r="Q34" s="35"/>
      <c r="R34" s="33">
        <v>0</v>
      </c>
      <c r="S34" s="35"/>
      <c r="T34" s="33">
        <v>0</v>
      </c>
      <c r="U34" s="35"/>
      <c r="V34" s="33">
        <v>22834.922655228038</v>
      </c>
      <c r="W34" s="35"/>
      <c r="X34" s="33">
        <v>51511.636827878072</v>
      </c>
      <c r="Y34" s="35"/>
      <c r="Z34" s="33">
        <v>70795.205878176348</v>
      </c>
      <c r="AA34" s="35"/>
      <c r="AB34" s="33">
        <v>130746.94013988624</v>
      </c>
      <c r="AC34" s="35"/>
      <c r="AD34" s="33">
        <v>155922.91334947202</v>
      </c>
      <c r="AE34" s="35"/>
      <c r="AF34" s="33">
        <v>51476.248601602005</v>
      </c>
      <c r="AG34" s="35"/>
      <c r="AH34" s="33">
        <v>42247.435629039996</v>
      </c>
      <c r="AI34" s="35"/>
      <c r="AJ34" s="33">
        <v>0</v>
      </c>
      <c r="AK34" s="35"/>
      <c r="AL34" s="33">
        <v>62199.229118830008</v>
      </c>
      <c r="AM34" s="35"/>
      <c r="AN34" s="33">
        <v>2385865.1373274755</v>
      </c>
      <c r="AO34" s="35"/>
      <c r="AP34" s="33">
        <v>65442.646943852509</v>
      </c>
      <c r="AQ34" s="35"/>
      <c r="AR34" s="30">
        <v>13520083.696106568</v>
      </c>
      <c r="AS34" s="35"/>
      <c r="AT34" s="30">
        <v>0</v>
      </c>
      <c r="AU34" s="43"/>
      <c r="BA34" s="138"/>
      <c r="BB34" s="138"/>
      <c r="BD34" s="138"/>
      <c r="BE34" s="138"/>
      <c r="BG34" s="138"/>
      <c r="BH34" s="138"/>
      <c r="BJ34" s="138"/>
      <c r="BK34" s="138"/>
    </row>
    <row r="35" spans="1:63" x14ac:dyDescent="0.3">
      <c r="A35" s="157"/>
      <c r="B35" s="11" t="s">
        <v>88</v>
      </c>
      <c r="C35" s="12" t="s">
        <v>89</v>
      </c>
      <c r="D35" s="29">
        <v>0</v>
      </c>
      <c r="E35" s="35"/>
      <c r="F35" s="33">
        <v>0</v>
      </c>
      <c r="G35" s="35"/>
      <c r="H35" s="33">
        <v>0</v>
      </c>
      <c r="I35" s="35"/>
      <c r="J35" s="33">
        <v>0</v>
      </c>
      <c r="K35" s="35"/>
      <c r="L35" s="33">
        <v>0</v>
      </c>
      <c r="M35" s="35"/>
      <c r="N35" s="33">
        <v>0</v>
      </c>
      <c r="O35" s="35"/>
      <c r="P35" s="33">
        <v>0</v>
      </c>
      <c r="Q35" s="35"/>
      <c r="R35" s="33">
        <v>0</v>
      </c>
      <c r="S35" s="35"/>
      <c r="T35" s="33">
        <v>0</v>
      </c>
      <c r="U35" s="35"/>
      <c r="V35" s="33">
        <v>0</v>
      </c>
      <c r="W35" s="35"/>
      <c r="X35" s="33">
        <v>0</v>
      </c>
      <c r="Y35" s="35"/>
      <c r="Z35" s="33">
        <v>0</v>
      </c>
      <c r="AA35" s="35"/>
      <c r="AB35" s="33">
        <v>0</v>
      </c>
      <c r="AC35" s="35"/>
      <c r="AD35" s="33">
        <v>0</v>
      </c>
      <c r="AE35" s="35"/>
      <c r="AF35" s="33">
        <v>0</v>
      </c>
      <c r="AG35" s="35"/>
      <c r="AH35" s="33">
        <v>0</v>
      </c>
      <c r="AI35" s="35"/>
      <c r="AJ35" s="33">
        <v>0</v>
      </c>
      <c r="AK35" s="35"/>
      <c r="AL35" s="33">
        <v>0</v>
      </c>
      <c r="AM35" s="35"/>
      <c r="AN35" s="33">
        <v>3406652.2683962276</v>
      </c>
      <c r="AO35" s="35"/>
      <c r="AP35" s="33">
        <v>0</v>
      </c>
      <c r="AQ35" s="35"/>
      <c r="AR35" s="30">
        <v>3406652.2683962276</v>
      </c>
      <c r="AS35" s="35"/>
      <c r="AT35" s="30">
        <v>0</v>
      </c>
      <c r="AU35" s="43"/>
      <c r="BA35" s="138"/>
      <c r="BB35" s="138"/>
      <c r="BD35" s="138"/>
      <c r="BE35" s="138"/>
      <c r="BG35" s="138"/>
      <c r="BH35" s="138"/>
      <c r="BJ35" s="138"/>
      <c r="BK35" s="138"/>
    </row>
    <row r="36" spans="1:63" x14ac:dyDescent="0.3">
      <c r="A36" s="158"/>
      <c r="B36" s="25"/>
      <c r="C36" s="26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5"/>
      <c r="T36" s="46"/>
      <c r="U36" s="45"/>
      <c r="V36" s="46"/>
      <c r="W36" s="45"/>
      <c r="X36" s="46"/>
      <c r="Y36" s="45"/>
      <c r="Z36" s="46"/>
      <c r="AA36" s="45"/>
      <c r="AB36" s="46"/>
      <c r="AC36" s="45"/>
      <c r="AD36" s="46"/>
      <c r="AE36" s="45"/>
      <c r="AF36" s="46"/>
      <c r="AG36" s="45"/>
      <c r="AH36" s="46"/>
      <c r="AI36" s="45"/>
      <c r="AJ36" s="46"/>
      <c r="AK36" s="45"/>
      <c r="AL36" s="46"/>
      <c r="AM36" s="45"/>
      <c r="AN36" s="46"/>
      <c r="AO36" s="45"/>
      <c r="AP36" s="46"/>
      <c r="AQ36" s="45"/>
      <c r="AR36" s="47"/>
      <c r="AS36" s="45"/>
      <c r="AT36" s="47"/>
      <c r="AU36" s="48"/>
      <c r="BA36" s="138"/>
      <c r="BB36" s="138"/>
      <c r="BD36" s="138"/>
      <c r="BE36" s="138"/>
      <c r="BG36" s="138"/>
      <c r="BH36" s="138"/>
      <c r="BJ36" s="138"/>
      <c r="BK36" s="138"/>
    </row>
    <row r="37" spans="1:63" x14ac:dyDescent="0.3">
      <c r="A37" s="163" t="s">
        <v>90</v>
      </c>
      <c r="B37" s="27" t="s">
        <v>86</v>
      </c>
      <c r="C37" s="28" t="s">
        <v>87</v>
      </c>
      <c r="D37" s="49"/>
      <c r="E37" s="50">
        <f>+D34</f>
        <v>9813722.7118728906</v>
      </c>
      <c r="F37" s="51"/>
      <c r="G37" s="50">
        <f t="shared" ref="G37" si="18">+F34</f>
        <v>718086.87118858378</v>
      </c>
      <c r="H37" s="51"/>
      <c r="I37" s="50">
        <f t="shared" ref="I37" si="19">+H34</f>
        <v>5518038.957667239</v>
      </c>
      <c r="J37" s="51"/>
      <c r="K37" s="50">
        <f t="shared" ref="K37" si="20">+J34</f>
        <v>3577596.8830170678</v>
      </c>
      <c r="L37" s="51"/>
      <c r="M37" s="50">
        <f t="shared" ref="M37:O37" si="21">+L34</f>
        <v>1099130.2866128678</v>
      </c>
      <c r="N37" s="51"/>
      <c r="O37" s="50">
        <f t="shared" si="21"/>
        <v>48714.794355888072</v>
      </c>
      <c r="P37" s="51"/>
      <c r="Q37" s="50">
        <f t="shared" ref="Q37" si="22">+P34</f>
        <v>774526.78675581131</v>
      </c>
      <c r="R37" s="51"/>
      <c r="S37" s="50">
        <f t="shared" ref="S37" si="23">+R34</f>
        <v>0</v>
      </c>
      <c r="T37" s="51"/>
      <c r="U37" s="50">
        <f t="shared" ref="U37" si="24">+T34</f>
        <v>0</v>
      </c>
      <c r="V37" s="51"/>
      <c r="W37" s="50">
        <f t="shared" ref="W37" si="25">+V34</f>
        <v>22834.922655228038</v>
      </c>
      <c r="X37" s="51"/>
      <c r="Y37" s="50">
        <f t="shared" ref="Y37" si="26">+X34</f>
        <v>51511.636827878072</v>
      </c>
      <c r="Z37" s="51"/>
      <c r="AA37" s="50">
        <f t="shared" ref="AA37" si="27">+Z34</f>
        <v>70795.205878176348</v>
      </c>
      <c r="AB37" s="51"/>
      <c r="AC37" s="50">
        <f t="shared" ref="AC37" si="28">+AB34</f>
        <v>130746.94013988624</v>
      </c>
      <c r="AD37" s="51"/>
      <c r="AE37" s="50">
        <f t="shared" ref="AE37:AG37" si="29">+AD34</f>
        <v>155922.91334947202</v>
      </c>
      <c r="AF37" s="51"/>
      <c r="AG37" s="50">
        <f t="shared" si="29"/>
        <v>51476.248601602005</v>
      </c>
      <c r="AH37" s="51"/>
      <c r="AI37" s="50">
        <f t="shared" ref="AI37" si="30">+AH34</f>
        <v>42247.435629039996</v>
      </c>
      <c r="AJ37" s="51"/>
      <c r="AK37" s="50">
        <f t="shared" ref="AK37" si="31">+AJ34</f>
        <v>0</v>
      </c>
      <c r="AL37" s="51"/>
      <c r="AM37" s="50">
        <f t="shared" ref="AM37" si="32">+AL34</f>
        <v>62199.229118830008</v>
      </c>
      <c r="AN37" s="52"/>
      <c r="AO37" s="50">
        <f t="shared" ref="AO37" si="33">+AN34</f>
        <v>2385865.1373274755</v>
      </c>
      <c r="AP37" s="51"/>
      <c r="AQ37" s="50">
        <f t="shared" ref="AQ37" si="34">+AP34</f>
        <v>65442.646943852509</v>
      </c>
      <c r="AR37" s="52"/>
      <c r="AS37" s="50">
        <f t="shared" ref="AS37" si="35">+AR34</f>
        <v>13520083.696106568</v>
      </c>
      <c r="AT37" s="52"/>
      <c r="AU37" s="41">
        <f t="shared" ref="AU37:AU38" si="36">+AT34</f>
        <v>0</v>
      </c>
      <c r="BA37" s="138"/>
      <c r="BB37" s="138"/>
      <c r="BD37" s="138"/>
      <c r="BE37" s="138"/>
      <c r="BG37" s="138"/>
      <c r="BH37" s="138"/>
      <c r="BJ37" s="138"/>
      <c r="BK37" s="138"/>
    </row>
    <row r="38" spans="1:63" x14ac:dyDescent="0.3">
      <c r="A38" s="156"/>
      <c r="B38" s="11" t="s">
        <v>88</v>
      </c>
      <c r="C38" s="12" t="s">
        <v>89</v>
      </c>
      <c r="D38" s="29"/>
      <c r="E38" s="35">
        <f>+D35</f>
        <v>0</v>
      </c>
      <c r="F38" s="33"/>
      <c r="G38" s="35">
        <f t="shared" ref="G38" si="37">+F35</f>
        <v>0</v>
      </c>
      <c r="H38" s="33"/>
      <c r="I38" s="35">
        <f t="shared" ref="I38" si="38">+H35</f>
        <v>0</v>
      </c>
      <c r="J38" s="33"/>
      <c r="K38" s="35">
        <f t="shared" ref="K38" si="39">+J35</f>
        <v>0</v>
      </c>
      <c r="L38" s="33"/>
      <c r="M38" s="35">
        <f t="shared" ref="M38:O38" si="40">+L35</f>
        <v>0</v>
      </c>
      <c r="N38" s="33"/>
      <c r="O38" s="35">
        <f t="shared" si="40"/>
        <v>0</v>
      </c>
      <c r="P38" s="33"/>
      <c r="Q38" s="35">
        <f t="shared" ref="Q38" si="41">+P35</f>
        <v>0</v>
      </c>
      <c r="R38" s="33"/>
      <c r="S38" s="35">
        <f t="shared" ref="S38" si="42">+R35</f>
        <v>0</v>
      </c>
      <c r="T38" s="33"/>
      <c r="U38" s="35">
        <f t="shared" ref="U38" si="43">+T35</f>
        <v>0</v>
      </c>
      <c r="V38" s="33"/>
      <c r="W38" s="35">
        <f t="shared" ref="W38" si="44">+V35</f>
        <v>0</v>
      </c>
      <c r="X38" s="33"/>
      <c r="Y38" s="35">
        <f t="shared" ref="Y38" si="45">+X35</f>
        <v>0</v>
      </c>
      <c r="Z38" s="33"/>
      <c r="AA38" s="35">
        <f t="shared" ref="AA38" si="46">+Z35</f>
        <v>0</v>
      </c>
      <c r="AB38" s="33"/>
      <c r="AC38" s="35">
        <f t="shared" ref="AC38" si="47">+AB35</f>
        <v>0</v>
      </c>
      <c r="AD38" s="33"/>
      <c r="AE38" s="35">
        <f t="shared" ref="AE38:AG38" si="48">+AD35</f>
        <v>0</v>
      </c>
      <c r="AF38" s="33"/>
      <c r="AG38" s="35">
        <f t="shared" si="48"/>
        <v>0</v>
      </c>
      <c r="AH38" s="33"/>
      <c r="AI38" s="35">
        <f t="shared" ref="AI38" si="49">+AH35</f>
        <v>0</v>
      </c>
      <c r="AJ38" s="33"/>
      <c r="AK38" s="35">
        <f t="shared" ref="AK38" si="50">+AJ35</f>
        <v>0</v>
      </c>
      <c r="AL38" s="33"/>
      <c r="AM38" s="35">
        <f t="shared" ref="AM38" si="51">+AL35</f>
        <v>0</v>
      </c>
      <c r="AN38" s="30"/>
      <c r="AO38" s="35">
        <f t="shared" ref="AO38" si="52">+AN35</f>
        <v>3406652.2683962276</v>
      </c>
      <c r="AP38" s="33"/>
      <c r="AQ38" s="35">
        <f t="shared" ref="AQ38" si="53">+AP35</f>
        <v>0</v>
      </c>
      <c r="AR38" s="30"/>
      <c r="AS38" s="35">
        <f t="shared" ref="AS38" si="54">+AR35</f>
        <v>3406652.2683962276</v>
      </c>
      <c r="AT38" s="30"/>
      <c r="AU38" s="43">
        <f t="shared" si="36"/>
        <v>0</v>
      </c>
      <c r="BA38" s="138"/>
      <c r="BB38" s="138"/>
      <c r="BD38" s="138"/>
      <c r="BE38" s="138"/>
      <c r="BG38" s="138"/>
      <c r="BH38" s="138"/>
      <c r="BJ38" s="138"/>
      <c r="BK38" s="138"/>
    </row>
    <row r="39" spans="1:63" x14ac:dyDescent="0.3">
      <c r="A39" s="156"/>
      <c r="B39" s="9" t="s">
        <v>72</v>
      </c>
      <c r="C39" s="10" t="s">
        <v>73</v>
      </c>
      <c r="D39" s="29"/>
      <c r="E39" s="35">
        <v>0</v>
      </c>
      <c r="F39" s="33"/>
      <c r="G39" s="35">
        <v>0</v>
      </c>
      <c r="H39" s="33"/>
      <c r="I39" s="35">
        <v>0</v>
      </c>
      <c r="J39" s="33"/>
      <c r="K39" s="35">
        <v>0</v>
      </c>
      <c r="L39" s="33"/>
      <c r="M39" s="35">
        <v>0</v>
      </c>
      <c r="N39" s="33"/>
      <c r="O39" s="35">
        <v>0</v>
      </c>
      <c r="P39" s="33"/>
      <c r="Q39" s="35">
        <v>0</v>
      </c>
      <c r="R39" s="33"/>
      <c r="S39" s="35">
        <v>0</v>
      </c>
      <c r="T39" s="33"/>
      <c r="U39" s="35">
        <v>0</v>
      </c>
      <c r="V39" s="33"/>
      <c r="W39" s="35">
        <v>0</v>
      </c>
      <c r="X39" s="33"/>
      <c r="Y39" s="35">
        <v>0</v>
      </c>
      <c r="Z39" s="33"/>
      <c r="AA39" s="35">
        <v>0</v>
      </c>
      <c r="AB39" s="33"/>
      <c r="AC39" s="35">
        <v>0</v>
      </c>
      <c r="AD39" s="33"/>
      <c r="AE39" s="35">
        <v>0</v>
      </c>
      <c r="AF39" s="33"/>
      <c r="AG39" s="35">
        <v>0</v>
      </c>
      <c r="AH39" s="33"/>
      <c r="AI39" s="35">
        <v>0</v>
      </c>
      <c r="AJ39" s="33"/>
      <c r="AK39" s="35">
        <v>0</v>
      </c>
      <c r="AL39" s="33"/>
      <c r="AM39" s="35">
        <v>0</v>
      </c>
      <c r="AN39" s="30"/>
      <c r="AO39" s="35">
        <v>16983287.980506368</v>
      </c>
      <c r="AP39" s="33"/>
      <c r="AQ39" s="35">
        <v>0</v>
      </c>
      <c r="AR39" s="30"/>
      <c r="AS39" s="35">
        <v>16983287.980506368</v>
      </c>
      <c r="AT39" s="30">
        <v>20180.431482543692</v>
      </c>
      <c r="AU39" s="43">
        <v>88212.298500758436</v>
      </c>
      <c r="BA39" s="138"/>
      <c r="BB39" s="138"/>
      <c r="BD39" s="138"/>
      <c r="BE39" s="138"/>
      <c r="BG39" s="138"/>
      <c r="BH39" s="138"/>
      <c r="BJ39" s="138"/>
      <c r="BK39" s="138"/>
    </row>
    <row r="40" spans="1:63" x14ac:dyDescent="0.3">
      <c r="A40" s="156"/>
      <c r="B40" s="23" t="s">
        <v>74</v>
      </c>
      <c r="C40" s="24" t="s">
        <v>75</v>
      </c>
      <c r="D40" s="31"/>
      <c r="E40" s="36">
        <v>0</v>
      </c>
      <c r="F40" s="34"/>
      <c r="G40" s="36">
        <v>0</v>
      </c>
      <c r="H40" s="34"/>
      <c r="I40" s="36">
        <v>0</v>
      </c>
      <c r="J40" s="34"/>
      <c r="K40" s="36">
        <v>0</v>
      </c>
      <c r="L40" s="34"/>
      <c r="M40" s="36">
        <v>0</v>
      </c>
      <c r="N40" s="34"/>
      <c r="O40" s="36">
        <v>0</v>
      </c>
      <c r="P40" s="34"/>
      <c r="Q40" s="36">
        <v>0</v>
      </c>
      <c r="R40" s="34"/>
      <c r="S40" s="36">
        <v>0</v>
      </c>
      <c r="T40" s="34"/>
      <c r="U40" s="36">
        <v>0</v>
      </c>
      <c r="V40" s="34"/>
      <c r="W40" s="36">
        <v>0</v>
      </c>
      <c r="X40" s="34"/>
      <c r="Y40" s="36">
        <v>0</v>
      </c>
      <c r="Z40" s="34"/>
      <c r="AA40" s="36">
        <v>0</v>
      </c>
      <c r="AB40" s="34"/>
      <c r="AC40" s="36">
        <v>0</v>
      </c>
      <c r="AD40" s="34"/>
      <c r="AE40" s="36">
        <v>0</v>
      </c>
      <c r="AF40" s="34"/>
      <c r="AG40" s="36">
        <v>0</v>
      </c>
      <c r="AH40" s="34"/>
      <c r="AI40" s="36">
        <v>0</v>
      </c>
      <c r="AJ40" s="34"/>
      <c r="AK40" s="36">
        <v>0</v>
      </c>
      <c r="AL40" s="34"/>
      <c r="AM40" s="36">
        <v>0</v>
      </c>
      <c r="AN40" s="32"/>
      <c r="AO40" s="36">
        <v>14216784.543371715</v>
      </c>
      <c r="AP40" s="34"/>
      <c r="AQ40" s="36">
        <v>0</v>
      </c>
      <c r="AR40" s="32"/>
      <c r="AS40" s="36">
        <v>14216784.543371715</v>
      </c>
      <c r="AT40" s="32">
        <v>20180.431482543692</v>
      </c>
      <c r="AU40" s="42">
        <v>83466.322515064167</v>
      </c>
      <c r="AV40" s="126"/>
      <c r="BA40" s="138"/>
      <c r="BB40" s="138"/>
      <c r="BD40" s="138"/>
      <c r="BE40" s="138"/>
      <c r="BG40" s="138"/>
      <c r="BH40" s="138"/>
      <c r="BJ40" s="138"/>
      <c r="BK40" s="138"/>
    </row>
    <row r="41" spans="1:63" x14ac:dyDescent="0.3">
      <c r="A41" s="156"/>
      <c r="B41" s="23" t="s">
        <v>76</v>
      </c>
      <c r="C41" s="24" t="s">
        <v>77</v>
      </c>
      <c r="D41" s="31"/>
      <c r="E41" s="36">
        <v>0</v>
      </c>
      <c r="F41" s="34"/>
      <c r="G41" s="36">
        <v>0</v>
      </c>
      <c r="H41" s="34"/>
      <c r="I41" s="36">
        <v>0</v>
      </c>
      <c r="J41" s="34"/>
      <c r="K41" s="36">
        <v>0</v>
      </c>
      <c r="L41" s="34"/>
      <c r="M41" s="36">
        <v>0</v>
      </c>
      <c r="N41" s="34"/>
      <c r="O41" s="36">
        <v>0</v>
      </c>
      <c r="P41" s="34"/>
      <c r="Q41" s="36">
        <v>0</v>
      </c>
      <c r="R41" s="34"/>
      <c r="S41" s="36">
        <v>0</v>
      </c>
      <c r="T41" s="34"/>
      <c r="U41" s="36">
        <v>0</v>
      </c>
      <c r="V41" s="34"/>
      <c r="W41" s="36">
        <v>0</v>
      </c>
      <c r="X41" s="34"/>
      <c r="Y41" s="36">
        <v>0</v>
      </c>
      <c r="Z41" s="34"/>
      <c r="AA41" s="36">
        <v>0</v>
      </c>
      <c r="AB41" s="34"/>
      <c r="AC41" s="36">
        <v>0</v>
      </c>
      <c r="AD41" s="34"/>
      <c r="AE41" s="36">
        <v>0</v>
      </c>
      <c r="AF41" s="34"/>
      <c r="AG41" s="36">
        <v>0</v>
      </c>
      <c r="AH41" s="34"/>
      <c r="AI41" s="36">
        <v>0</v>
      </c>
      <c r="AJ41" s="34"/>
      <c r="AK41" s="36">
        <v>0</v>
      </c>
      <c r="AL41" s="34"/>
      <c r="AM41" s="36">
        <v>0</v>
      </c>
      <c r="AN41" s="32"/>
      <c r="AO41" s="36">
        <v>2766503.4371346515</v>
      </c>
      <c r="AP41" s="34"/>
      <c r="AQ41" s="36">
        <v>0</v>
      </c>
      <c r="AR41" s="32"/>
      <c r="AS41" s="36">
        <v>2766503.4371346515</v>
      </c>
      <c r="AT41" s="32">
        <v>0</v>
      </c>
      <c r="AU41" s="42">
        <v>4745.9759856942646</v>
      </c>
      <c r="AV41" s="126"/>
      <c r="BA41" s="138"/>
      <c r="BB41" s="138"/>
      <c r="BD41" s="138"/>
      <c r="BE41" s="138"/>
      <c r="BG41" s="138"/>
      <c r="BH41" s="138"/>
      <c r="BJ41" s="138"/>
      <c r="BK41" s="138"/>
    </row>
    <row r="42" spans="1:63" x14ac:dyDescent="0.3">
      <c r="A42" s="156"/>
      <c r="B42" s="9" t="s">
        <v>78</v>
      </c>
      <c r="C42" s="10" t="s">
        <v>79</v>
      </c>
      <c r="D42" s="31"/>
      <c r="E42" s="36">
        <v>0</v>
      </c>
      <c r="F42" s="34"/>
      <c r="G42" s="36">
        <v>0</v>
      </c>
      <c r="H42" s="34"/>
      <c r="I42" s="36">
        <v>0</v>
      </c>
      <c r="J42" s="34"/>
      <c r="K42" s="36">
        <v>0</v>
      </c>
      <c r="L42" s="34"/>
      <c r="M42" s="36">
        <v>0</v>
      </c>
      <c r="N42" s="34"/>
      <c r="O42" s="36">
        <v>0</v>
      </c>
      <c r="P42" s="34"/>
      <c r="Q42" s="36">
        <v>0</v>
      </c>
      <c r="R42" s="34"/>
      <c r="S42" s="36">
        <v>0</v>
      </c>
      <c r="T42" s="34"/>
      <c r="U42" s="36">
        <v>0</v>
      </c>
      <c r="V42" s="34"/>
      <c r="W42" s="36">
        <v>0</v>
      </c>
      <c r="X42" s="34"/>
      <c r="Y42" s="36">
        <v>0</v>
      </c>
      <c r="Z42" s="34"/>
      <c r="AA42" s="36">
        <v>0</v>
      </c>
      <c r="AB42" s="34"/>
      <c r="AC42" s="36">
        <v>0</v>
      </c>
      <c r="AD42" s="34"/>
      <c r="AE42" s="36">
        <v>3854093.9705643072</v>
      </c>
      <c r="AF42" s="34"/>
      <c r="AG42" s="36">
        <v>3597445.3934261273</v>
      </c>
      <c r="AH42" s="34"/>
      <c r="AI42" s="36">
        <v>0</v>
      </c>
      <c r="AJ42" s="34"/>
      <c r="AK42" s="36">
        <v>256648.57713818009</v>
      </c>
      <c r="AL42" s="34"/>
      <c r="AM42" s="36">
        <v>0</v>
      </c>
      <c r="AN42" s="32"/>
      <c r="AO42" s="36">
        <v>0</v>
      </c>
      <c r="AP42" s="34"/>
      <c r="AQ42" s="36">
        <v>0</v>
      </c>
      <c r="AR42" s="32"/>
      <c r="AS42" s="36">
        <v>3854093.9705643072</v>
      </c>
      <c r="AT42" s="32"/>
      <c r="AU42" s="42">
        <v>0</v>
      </c>
      <c r="BA42" s="138"/>
      <c r="BB42" s="138"/>
      <c r="BD42" s="138"/>
      <c r="BE42" s="138"/>
      <c r="BG42" s="138"/>
      <c r="BH42" s="138"/>
      <c r="BJ42" s="138"/>
      <c r="BK42" s="138"/>
    </row>
    <row r="43" spans="1:63" x14ac:dyDescent="0.3">
      <c r="A43" s="156"/>
      <c r="B43" s="23" t="s">
        <v>80</v>
      </c>
      <c r="C43" s="24" t="s">
        <v>81</v>
      </c>
      <c r="D43" s="31"/>
      <c r="E43" s="36">
        <v>0</v>
      </c>
      <c r="F43" s="34"/>
      <c r="G43" s="36">
        <v>0</v>
      </c>
      <c r="H43" s="34"/>
      <c r="I43" s="36">
        <v>0</v>
      </c>
      <c r="J43" s="34"/>
      <c r="K43" s="36">
        <v>0</v>
      </c>
      <c r="L43" s="34"/>
      <c r="M43" s="36">
        <v>0</v>
      </c>
      <c r="N43" s="34"/>
      <c r="O43" s="36">
        <v>0</v>
      </c>
      <c r="P43" s="34"/>
      <c r="Q43" s="36">
        <v>0</v>
      </c>
      <c r="R43" s="34"/>
      <c r="S43" s="36">
        <v>0</v>
      </c>
      <c r="T43" s="34"/>
      <c r="U43" s="36">
        <v>0</v>
      </c>
      <c r="V43" s="34"/>
      <c r="W43" s="36">
        <v>0</v>
      </c>
      <c r="X43" s="34"/>
      <c r="Y43" s="36">
        <v>0</v>
      </c>
      <c r="Z43" s="34"/>
      <c r="AA43" s="36">
        <v>0</v>
      </c>
      <c r="AB43" s="34"/>
      <c r="AC43" s="36">
        <v>0</v>
      </c>
      <c r="AD43" s="34"/>
      <c r="AE43" s="36">
        <v>2784180.5981391151</v>
      </c>
      <c r="AF43" s="34"/>
      <c r="AG43" s="36">
        <v>2784180.5981391151</v>
      </c>
      <c r="AH43" s="34"/>
      <c r="AI43" s="36">
        <v>0</v>
      </c>
      <c r="AJ43" s="34"/>
      <c r="AK43" s="36">
        <v>0</v>
      </c>
      <c r="AL43" s="34"/>
      <c r="AM43" s="36">
        <v>0</v>
      </c>
      <c r="AN43" s="32"/>
      <c r="AO43" s="36">
        <v>0</v>
      </c>
      <c r="AP43" s="34"/>
      <c r="AQ43" s="36">
        <v>0</v>
      </c>
      <c r="AR43" s="32"/>
      <c r="AS43" s="36">
        <v>2784180.5981391151</v>
      </c>
      <c r="AT43" s="32"/>
      <c r="AU43" s="42">
        <v>0</v>
      </c>
      <c r="BA43" s="138"/>
      <c r="BB43" s="138"/>
      <c r="BD43" s="138"/>
      <c r="BE43" s="138"/>
      <c r="BG43" s="138"/>
      <c r="BH43" s="138"/>
      <c r="BJ43" s="138"/>
      <c r="BK43" s="138"/>
    </row>
    <row r="44" spans="1:63" x14ac:dyDescent="0.3">
      <c r="A44" s="156"/>
      <c r="B44" s="23" t="s">
        <v>82</v>
      </c>
      <c r="C44" s="24" t="s">
        <v>83</v>
      </c>
      <c r="D44" s="31"/>
      <c r="E44" s="36">
        <v>0</v>
      </c>
      <c r="F44" s="34"/>
      <c r="G44" s="36">
        <v>0</v>
      </c>
      <c r="H44" s="34"/>
      <c r="I44" s="36">
        <v>0</v>
      </c>
      <c r="J44" s="34"/>
      <c r="K44" s="36">
        <v>0</v>
      </c>
      <c r="L44" s="34"/>
      <c r="M44" s="36">
        <v>0</v>
      </c>
      <c r="N44" s="34"/>
      <c r="O44" s="36">
        <v>0</v>
      </c>
      <c r="P44" s="34"/>
      <c r="Q44" s="36">
        <v>0</v>
      </c>
      <c r="R44" s="34"/>
      <c r="S44" s="36">
        <v>0</v>
      </c>
      <c r="T44" s="34"/>
      <c r="U44" s="36">
        <v>0</v>
      </c>
      <c r="V44" s="34"/>
      <c r="W44" s="36">
        <v>0</v>
      </c>
      <c r="X44" s="34"/>
      <c r="Y44" s="36">
        <v>0</v>
      </c>
      <c r="Z44" s="34"/>
      <c r="AA44" s="36">
        <v>0</v>
      </c>
      <c r="AB44" s="34"/>
      <c r="AC44" s="36">
        <v>0</v>
      </c>
      <c r="AD44" s="34"/>
      <c r="AE44" s="36">
        <v>1069913.372425192</v>
      </c>
      <c r="AF44" s="34"/>
      <c r="AG44" s="36">
        <v>813264.79528701201</v>
      </c>
      <c r="AH44" s="34"/>
      <c r="AI44" s="36">
        <v>0</v>
      </c>
      <c r="AJ44" s="34"/>
      <c r="AK44" s="36">
        <v>256648.57713818009</v>
      </c>
      <c r="AL44" s="34"/>
      <c r="AM44" s="36">
        <v>0</v>
      </c>
      <c r="AN44" s="32"/>
      <c r="AO44" s="36">
        <v>0</v>
      </c>
      <c r="AP44" s="34"/>
      <c r="AQ44" s="36">
        <v>0</v>
      </c>
      <c r="AR44" s="32"/>
      <c r="AS44" s="36">
        <v>1069913.372425192</v>
      </c>
      <c r="AT44" s="32"/>
      <c r="AU44" s="42">
        <v>0</v>
      </c>
      <c r="BA44" s="138"/>
      <c r="BB44" s="138"/>
      <c r="BD44" s="138"/>
      <c r="BE44" s="138"/>
      <c r="BG44" s="138"/>
      <c r="BH44" s="138"/>
      <c r="BJ44" s="138"/>
      <c r="BK44" s="138"/>
    </row>
    <row r="45" spans="1:63" x14ac:dyDescent="0.3">
      <c r="A45" s="156"/>
      <c r="B45" s="11" t="s">
        <v>84</v>
      </c>
      <c r="C45" s="12" t="s">
        <v>85</v>
      </c>
      <c r="D45" s="31"/>
      <c r="E45" s="36">
        <v>0</v>
      </c>
      <c r="F45" s="34"/>
      <c r="G45" s="36">
        <v>0</v>
      </c>
      <c r="H45" s="34"/>
      <c r="I45" s="36">
        <v>0</v>
      </c>
      <c r="J45" s="34"/>
      <c r="K45" s="36">
        <v>0</v>
      </c>
      <c r="L45" s="34"/>
      <c r="M45" s="36">
        <v>0</v>
      </c>
      <c r="N45" s="34"/>
      <c r="O45" s="36">
        <v>0</v>
      </c>
      <c r="P45" s="34"/>
      <c r="Q45" s="36">
        <v>0</v>
      </c>
      <c r="R45" s="34"/>
      <c r="S45" s="36">
        <v>0</v>
      </c>
      <c r="T45" s="34"/>
      <c r="U45" s="36">
        <v>0</v>
      </c>
      <c r="V45" s="34"/>
      <c r="W45" s="36">
        <v>0</v>
      </c>
      <c r="X45" s="34"/>
      <c r="Y45" s="36">
        <v>0</v>
      </c>
      <c r="Z45" s="34"/>
      <c r="AA45" s="36">
        <v>0</v>
      </c>
      <c r="AB45" s="34"/>
      <c r="AC45" s="36">
        <v>0</v>
      </c>
      <c r="AD45" s="34"/>
      <c r="AE45" s="36">
        <v>0</v>
      </c>
      <c r="AF45" s="34"/>
      <c r="AG45" s="36">
        <v>0</v>
      </c>
      <c r="AH45" s="34"/>
      <c r="AI45" s="36">
        <v>0</v>
      </c>
      <c r="AJ45" s="34"/>
      <c r="AK45" s="36">
        <v>0</v>
      </c>
      <c r="AL45" s="34"/>
      <c r="AM45" s="36">
        <v>0</v>
      </c>
      <c r="AN45" s="32"/>
      <c r="AO45" s="36">
        <v>0</v>
      </c>
      <c r="AP45" s="34"/>
      <c r="AQ45" s="36">
        <v>0</v>
      </c>
      <c r="AR45" s="32"/>
      <c r="AS45" s="36">
        <v>0</v>
      </c>
      <c r="AT45" s="32"/>
      <c r="AU45" s="42">
        <v>0</v>
      </c>
      <c r="BA45" s="138"/>
      <c r="BB45" s="138"/>
      <c r="BD45" s="138"/>
      <c r="BE45" s="138"/>
      <c r="BG45" s="138"/>
      <c r="BH45" s="138"/>
      <c r="BJ45" s="138"/>
      <c r="BK45" s="138"/>
    </row>
    <row r="46" spans="1:63" x14ac:dyDescent="0.3">
      <c r="A46" s="156"/>
      <c r="B46" s="9" t="s">
        <v>91</v>
      </c>
      <c r="C46" s="10" t="s">
        <v>92</v>
      </c>
      <c r="D46" s="29">
        <v>6252845.3308863817</v>
      </c>
      <c r="E46" s="35">
        <v>670382.08679125539</v>
      </c>
      <c r="F46" s="33">
        <v>239394.64859282074</v>
      </c>
      <c r="G46" s="35">
        <v>57161.36306852632</v>
      </c>
      <c r="H46" s="33">
        <v>3275225.3795055444</v>
      </c>
      <c r="I46" s="35">
        <v>384590.09319241426</v>
      </c>
      <c r="J46" s="33">
        <v>2738225.3027880169</v>
      </c>
      <c r="K46" s="35">
        <v>228630.63053031464</v>
      </c>
      <c r="L46" s="33">
        <v>3373177.7027147333</v>
      </c>
      <c r="M46" s="35">
        <v>3545268.0104891122</v>
      </c>
      <c r="N46" s="33">
        <v>209514.22314129001</v>
      </c>
      <c r="O46" s="35">
        <v>114064.73758016886</v>
      </c>
      <c r="P46" s="33">
        <v>2273417.161744006</v>
      </c>
      <c r="Q46" s="35">
        <v>2460226.9284429406</v>
      </c>
      <c r="R46" s="33">
        <v>58458.1561716</v>
      </c>
      <c r="S46" s="35">
        <v>71907.393817957214</v>
      </c>
      <c r="T46" s="33">
        <v>11699.09721876</v>
      </c>
      <c r="U46" s="35">
        <v>15657.925648639699</v>
      </c>
      <c r="V46" s="33">
        <v>18745.19735031842</v>
      </c>
      <c r="W46" s="35">
        <v>31230.603247203704</v>
      </c>
      <c r="X46" s="33">
        <v>50278.394283056165</v>
      </c>
      <c r="Y46" s="35">
        <v>63006.641522881444</v>
      </c>
      <c r="Z46" s="33">
        <v>37549.074638174119</v>
      </c>
      <c r="AA46" s="35">
        <v>44693.760873649444</v>
      </c>
      <c r="AB46" s="33">
        <v>713516.39816752833</v>
      </c>
      <c r="AC46" s="35">
        <v>744480.01935567101</v>
      </c>
      <c r="AD46" s="33">
        <v>1560492.577557568</v>
      </c>
      <c r="AE46" s="35">
        <v>812808.07176276937</v>
      </c>
      <c r="AF46" s="33">
        <v>1515863.3706417992</v>
      </c>
      <c r="AG46" s="35">
        <v>10455.918862709155</v>
      </c>
      <c r="AH46" s="33">
        <v>31457.647207738399</v>
      </c>
      <c r="AI46" s="35">
        <v>103480.17728112859</v>
      </c>
      <c r="AJ46" s="33">
        <v>9908.0636319101413</v>
      </c>
      <c r="AK46" s="35">
        <v>18678.809403716852</v>
      </c>
      <c r="AL46" s="33">
        <v>3263.49607612</v>
      </c>
      <c r="AM46" s="35">
        <v>680193.16621521488</v>
      </c>
      <c r="AN46" s="30">
        <v>1236811.0876159663</v>
      </c>
      <c r="AO46" s="35">
        <v>5189377.2600133568</v>
      </c>
      <c r="AP46" s="33">
        <v>8547.323816265467</v>
      </c>
      <c r="AQ46" s="35">
        <v>25479.311083664401</v>
      </c>
      <c r="AR46" s="30">
        <v>12431874.022590915</v>
      </c>
      <c r="AS46" s="35">
        <v>10243314.740140157</v>
      </c>
      <c r="AT46" s="30">
        <v>308136.22392402613</v>
      </c>
      <c r="AU46" s="43">
        <v>2496695.5037094043</v>
      </c>
      <c r="BA46" s="138"/>
      <c r="BB46" s="138"/>
      <c r="BD46" s="138"/>
      <c r="BE46" s="138"/>
      <c r="BG46" s="138"/>
      <c r="BH46" s="138"/>
      <c r="BJ46" s="138"/>
      <c r="BK46" s="138"/>
    </row>
    <row r="47" spans="1:63" x14ac:dyDescent="0.3">
      <c r="A47" s="156"/>
      <c r="B47" s="23" t="s">
        <v>93</v>
      </c>
      <c r="C47" s="24" t="s">
        <v>94</v>
      </c>
      <c r="D47" s="31">
        <v>1125287.9754768917</v>
      </c>
      <c r="E47" s="36">
        <v>567482.73191763915</v>
      </c>
      <c r="F47" s="34">
        <v>235326.56371558073</v>
      </c>
      <c r="G47" s="36">
        <v>50782.522334045978</v>
      </c>
      <c r="H47" s="34">
        <v>336338.53637317417</v>
      </c>
      <c r="I47" s="36">
        <v>365352.50360317121</v>
      </c>
      <c r="J47" s="34">
        <v>553622.87538813672</v>
      </c>
      <c r="K47" s="36">
        <v>151347.70598042192</v>
      </c>
      <c r="L47" s="34">
        <v>2248520.9041387378</v>
      </c>
      <c r="M47" s="36">
        <v>3466502.0452620452</v>
      </c>
      <c r="N47" s="34">
        <v>209514.22314129001</v>
      </c>
      <c r="O47" s="36">
        <v>104179.11621682999</v>
      </c>
      <c r="P47" s="34">
        <v>1981437.3529877113</v>
      </c>
      <c r="Q47" s="36">
        <v>2413177.2790389392</v>
      </c>
      <c r="R47" s="34">
        <v>16.024852299999999</v>
      </c>
      <c r="S47" s="36">
        <v>71812.79562530767</v>
      </c>
      <c r="T47" s="34">
        <v>35.130079260000009</v>
      </c>
      <c r="U47" s="36">
        <v>13764.810426132837</v>
      </c>
      <c r="V47" s="34">
        <v>10339.10324263839</v>
      </c>
      <c r="W47" s="36">
        <v>31147.509560172442</v>
      </c>
      <c r="X47" s="34">
        <v>13358.739804476936</v>
      </c>
      <c r="Y47" s="36">
        <v>61899.883928613373</v>
      </c>
      <c r="Z47" s="34">
        <v>32872.975846464047</v>
      </c>
      <c r="AA47" s="36">
        <v>43637.781684607115</v>
      </c>
      <c r="AB47" s="34">
        <v>947.3541845969188</v>
      </c>
      <c r="AC47" s="36">
        <v>726882.86878144287</v>
      </c>
      <c r="AD47" s="34">
        <v>1560492.577557568</v>
      </c>
      <c r="AE47" s="36">
        <v>777783.85326213134</v>
      </c>
      <c r="AF47" s="34">
        <v>1515863.3706417992</v>
      </c>
      <c r="AG47" s="36">
        <v>8724.5502243175106</v>
      </c>
      <c r="AH47" s="34">
        <v>31457.647207738399</v>
      </c>
      <c r="AI47" s="36">
        <v>94013.316315634016</v>
      </c>
      <c r="AJ47" s="34">
        <v>9908.0636319101413</v>
      </c>
      <c r="AK47" s="36">
        <v>15352.818727148158</v>
      </c>
      <c r="AL47" s="34">
        <v>3263.49607612</v>
      </c>
      <c r="AM47" s="36">
        <v>659693.16799503169</v>
      </c>
      <c r="AN47" s="32">
        <v>1236501.2223403607</v>
      </c>
      <c r="AO47" s="36">
        <v>987994.2452512884</v>
      </c>
      <c r="AP47" s="34">
        <v>8547.323816265467</v>
      </c>
      <c r="AQ47" s="36">
        <v>24201.616249392915</v>
      </c>
      <c r="AR47" s="32">
        <v>6179350.0033298237</v>
      </c>
      <c r="AS47" s="36">
        <v>5823964.491942496</v>
      </c>
      <c r="AT47" s="32">
        <v>255813.55652032973</v>
      </c>
      <c r="AU47" s="42">
        <v>611199.0653544974</v>
      </c>
      <c r="BA47" s="138"/>
      <c r="BB47" s="138"/>
      <c r="BD47" s="138"/>
      <c r="BE47" s="138"/>
      <c r="BG47" s="138"/>
      <c r="BH47" s="138"/>
      <c r="BJ47" s="138"/>
      <c r="BK47" s="138"/>
    </row>
    <row r="48" spans="1:63" x14ac:dyDescent="0.3">
      <c r="A48" s="156"/>
      <c r="B48" s="23" t="s">
        <v>95</v>
      </c>
      <c r="C48" s="24" t="s">
        <v>96</v>
      </c>
      <c r="D48" s="31">
        <v>4150818.993554337</v>
      </c>
      <c r="E48" s="36">
        <v>34973.558318510419</v>
      </c>
      <c r="F48" s="34">
        <v>4068.0848772399995</v>
      </c>
      <c r="G48" s="36">
        <v>884.98530269999992</v>
      </c>
      <c r="H48" s="34">
        <v>2854821.9651513742</v>
      </c>
      <c r="I48" s="36">
        <v>11235.491896699999</v>
      </c>
      <c r="J48" s="34">
        <v>1291928.9435257227</v>
      </c>
      <c r="K48" s="36">
        <v>22853.081119110419</v>
      </c>
      <c r="L48" s="34">
        <v>278839.75851120206</v>
      </c>
      <c r="M48" s="36">
        <v>30964.431078540008</v>
      </c>
      <c r="N48" s="34">
        <v>0</v>
      </c>
      <c r="O48" s="36">
        <v>9857.7236124400006</v>
      </c>
      <c r="P48" s="34">
        <v>247506.84518829509</v>
      </c>
      <c r="Q48" s="36">
        <v>21030.136771990008</v>
      </c>
      <c r="R48" s="34">
        <v>0</v>
      </c>
      <c r="S48" s="36">
        <v>0</v>
      </c>
      <c r="T48" s="34">
        <v>0</v>
      </c>
      <c r="U48" s="36">
        <v>48.919422900000008</v>
      </c>
      <c r="V48" s="34">
        <v>2892.9953268300278</v>
      </c>
      <c r="W48" s="36">
        <v>0</v>
      </c>
      <c r="X48" s="34">
        <v>24747.299204479204</v>
      </c>
      <c r="Y48" s="36">
        <v>59.036560000000009</v>
      </c>
      <c r="Z48" s="34">
        <v>2804.4757246400245</v>
      </c>
      <c r="AA48" s="36">
        <v>0</v>
      </c>
      <c r="AB48" s="34">
        <v>888.14306695768346</v>
      </c>
      <c r="AC48" s="36">
        <v>-31.385288790001141</v>
      </c>
      <c r="AD48" s="34">
        <v>0</v>
      </c>
      <c r="AE48" s="36">
        <v>5834.4919480199997</v>
      </c>
      <c r="AF48" s="34">
        <v>0</v>
      </c>
      <c r="AG48" s="36">
        <v>0</v>
      </c>
      <c r="AH48" s="34">
        <v>0</v>
      </c>
      <c r="AI48" s="36">
        <v>5834.4919180199995</v>
      </c>
      <c r="AJ48" s="34">
        <v>0</v>
      </c>
      <c r="AK48" s="36">
        <v>0</v>
      </c>
      <c r="AL48" s="34">
        <v>0</v>
      </c>
      <c r="AM48" s="36">
        <v>2.9999999943205086E-5</v>
      </c>
      <c r="AN48" s="32">
        <v>0</v>
      </c>
      <c r="AO48" s="36">
        <v>3445980.0753319263</v>
      </c>
      <c r="AP48" s="34">
        <v>0</v>
      </c>
      <c r="AQ48" s="36">
        <v>0</v>
      </c>
      <c r="AR48" s="32">
        <v>4429658.7520655394</v>
      </c>
      <c r="AS48" s="36">
        <v>3517752.5566769969</v>
      </c>
      <c r="AT48" s="32">
        <v>11432.733812280416</v>
      </c>
      <c r="AU48" s="42">
        <v>923338.92908860254</v>
      </c>
      <c r="BA48" s="138"/>
      <c r="BB48" s="138"/>
      <c r="BD48" s="138"/>
      <c r="BE48" s="138"/>
      <c r="BG48" s="138"/>
      <c r="BH48" s="138"/>
      <c r="BJ48" s="138"/>
      <c r="BK48" s="138"/>
    </row>
    <row r="49" spans="1:63" x14ac:dyDescent="0.3">
      <c r="A49" s="156"/>
      <c r="B49" s="23" t="s">
        <v>97</v>
      </c>
      <c r="C49" s="24" t="s">
        <v>98</v>
      </c>
      <c r="D49" s="31">
        <v>887628.83423675736</v>
      </c>
      <c r="E49" s="36">
        <v>40886.629696415963</v>
      </c>
      <c r="F49" s="34">
        <v>0</v>
      </c>
      <c r="G49" s="36">
        <v>0</v>
      </c>
      <c r="H49" s="34">
        <v>0</v>
      </c>
      <c r="I49" s="36">
        <v>0</v>
      </c>
      <c r="J49" s="34">
        <v>887628.83423675736</v>
      </c>
      <c r="K49" s="36">
        <v>40886.629696415963</v>
      </c>
      <c r="L49" s="34">
        <v>71233.930583019843</v>
      </c>
      <c r="M49" s="36">
        <v>3.3038949999999998</v>
      </c>
      <c r="N49" s="34">
        <v>0</v>
      </c>
      <c r="O49" s="36">
        <v>0</v>
      </c>
      <c r="P49" s="34">
        <v>44472.963567999774</v>
      </c>
      <c r="Q49" s="36">
        <v>3.3038949999999998</v>
      </c>
      <c r="R49" s="34">
        <v>0</v>
      </c>
      <c r="S49" s="36">
        <v>0</v>
      </c>
      <c r="T49" s="34">
        <v>0</v>
      </c>
      <c r="U49" s="36">
        <v>0</v>
      </c>
      <c r="V49" s="34">
        <v>5513.0987808500013</v>
      </c>
      <c r="W49" s="36">
        <v>0</v>
      </c>
      <c r="X49" s="34">
        <v>12172.355274100022</v>
      </c>
      <c r="Y49" s="36">
        <v>0</v>
      </c>
      <c r="Z49" s="34">
        <v>1871.6230670700456</v>
      </c>
      <c r="AA49" s="36">
        <v>0</v>
      </c>
      <c r="AB49" s="34">
        <v>7203.8898929999996</v>
      </c>
      <c r="AC49" s="36">
        <v>0</v>
      </c>
      <c r="AD49" s="34">
        <v>0</v>
      </c>
      <c r="AE49" s="36">
        <v>0</v>
      </c>
      <c r="AF49" s="34">
        <v>0</v>
      </c>
      <c r="AG49" s="36">
        <v>0</v>
      </c>
      <c r="AH49" s="34">
        <v>0</v>
      </c>
      <c r="AI49" s="36">
        <v>0</v>
      </c>
      <c r="AJ49" s="34">
        <v>0</v>
      </c>
      <c r="AK49" s="36">
        <v>0</v>
      </c>
      <c r="AL49" s="34">
        <v>0</v>
      </c>
      <c r="AM49" s="36">
        <v>0</v>
      </c>
      <c r="AN49" s="32">
        <v>0</v>
      </c>
      <c r="AO49" s="36">
        <v>0</v>
      </c>
      <c r="AP49" s="34">
        <v>0</v>
      </c>
      <c r="AQ49" s="36">
        <v>0</v>
      </c>
      <c r="AR49" s="32">
        <v>958862.76481977722</v>
      </c>
      <c r="AS49" s="36">
        <v>40889.93359141596</v>
      </c>
      <c r="AT49" s="32">
        <v>40889.93359141596</v>
      </c>
      <c r="AU49" s="42">
        <v>958862.76481977722</v>
      </c>
      <c r="BA49" s="138"/>
      <c r="BB49" s="138"/>
      <c r="BD49" s="138"/>
      <c r="BE49" s="138"/>
      <c r="BG49" s="138"/>
      <c r="BH49" s="138"/>
      <c r="BJ49" s="138"/>
      <c r="BK49" s="138"/>
    </row>
    <row r="50" spans="1:63" x14ac:dyDescent="0.3">
      <c r="A50" s="156"/>
      <c r="B50" s="23" t="s">
        <v>99</v>
      </c>
      <c r="C50" s="24" t="s">
        <v>100</v>
      </c>
      <c r="D50" s="31">
        <v>79604.41899781581</v>
      </c>
      <c r="E50" s="36">
        <v>21498.725237499762</v>
      </c>
      <c r="F50" s="34">
        <v>0</v>
      </c>
      <c r="G50" s="36">
        <v>5205.5642735903475</v>
      </c>
      <c r="H50" s="34">
        <v>79604.41899781581</v>
      </c>
      <c r="I50" s="36">
        <v>7936.0555408431019</v>
      </c>
      <c r="J50" s="34">
        <v>0</v>
      </c>
      <c r="K50" s="36">
        <v>8357.1054230663158</v>
      </c>
      <c r="L50" s="34">
        <v>774583.10948177369</v>
      </c>
      <c r="M50" s="36">
        <v>47798.230253526744</v>
      </c>
      <c r="N50" s="34">
        <v>0</v>
      </c>
      <c r="O50" s="36">
        <v>27.897750898866381</v>
      </c>
      <c r="P50" s="34">
        <v>0</v>
      </c>
      <c r="Q50" s="36">
        <v>26016.208737011661</v>
      </c>
      <c r="R50" s="34">
        <v>58442.131319300002</v>
      </c>
      <c r="S50" s="36">
        <v>94.59819264953839</v>
      </c>
      <c r="T50" s="34">
        <v>11663.9671395</v>
      </c>
      <c r="U50" s="36">
        <v>1844.1957996068622</v>
      </c>
      <c r="V50" s="34">
        <v>0</v>
      </c>
      <c r="W50" s="36">
        <v>83.093687031259975</v>
      </c>
      <c r="X50" s="34">
        <v>0</v>
      </c>
      <c r="Y50" s="36">
        <v>1047.7210342680689</v>
      </c>
      <c r="Z50" s="34">
        <v>0</v>
      </c>
      <c r="AA50" s="36">
        <v>1055.9791890423305</v>
      </c>
      <c r="AB50" s="34">
        <v>704477.01102297369</v>
      </c>
      <c r="AC50" s="36">
        <v>17628.535863018158</v>
      </c>
      <c r="AD50" s="34">
        <v>0</v>
      </c>
      <c r="AE50" s="36">
        <v>24915.194277622479</v>
      </c>
      <c r="AF50" s="34">
        <v>0</v>
      </c>
      <c r="AG50" s="36">
        <v>1695.7319027860165</v>
      </c>
      <c r="AH50" s="34">
        <v>0</v>
      </c>
      <c r="AI50" s="36">
        <v>2032.3669434545914</v>
      </c>
      <c r="AJ50" s="34">
        <v>0</v>
      </c>
      <c r="AK50" s="36">
        <v>687.09724119869372</v>
      </c>
      <c r="AL50" s="34">
        <v>0</v>
      </c>
      <c r="AM50" s="36">
        <v>20499.998190183178</v>
      </c>
      <c r="AN50" s="32">
        <v>0</v>
      </c>
      <c r="AO50" s="36">
        <v>755402.93943014171</v>
      </c>
      <c r="AP50" s="34">
        <v>0</v>
      </c>
      <c r="AQ50" s="36">
        <v>1277.6948342714848</v>
      </c>
      <c r="AR50" s="32">
        <v>854187.5284795895</v>
      </c>
      <c r="AS50" s="36">
        <v>850892.78403306217</v>
      </c>
      <c r="AT50" s="32">
        <v>0</v>
      </c>
      <c r="AU50" s="42">
        <v>3294.7444465274393</v>
      </c>
      <c r="BA50" s="138"/>
      <c r="BB50" s="138"/>
      <c r="BD50" s="138"/>
      <c r="BE50" s="138"/>
      <c r="BG50" s="138"/>
      <c r="BH50" s="138"/>
      <c r="BJ50" s="138"/>
      <c r="BK50" s="138"/>
    </row>
    <row r="51" spans="1:63" x14ac:dyDescent="0.3">
      <c r="A51" s="156"/>
      <c r="B51" s="23" t="s">
        <v>101</v>
      </c>
      <c r="C51" s="24" t="s">
        <v>102</v>
      </c>
      <c r="D51" s="31">
        <v>9505.1086205799984</v>
      </c>
      <c r="E51" s="36">
        <v>5540.4416211899998</v>
      </c>
      <c r="F51" s="34">
        <v>0</v>
      </c>
      <c r="G51" s="36">
        <v>288.29115819000003</v>
      </c>
      <c r="H51" s="34">
        <v>4460.4589831799994</v>
      </c>
      <c r="I51" s="36">
        <v>66.042151700000005</v>
      </c>
      <c r="J51" s="34">
        <v>5044.6496373999998</v>
      </c>
      <c r="K51" s="36">
        <v>5186.1083112999995</v>
      </c>
      <c r="L51" s="34">
        <v>0</v>
      </c>
      <c r="M51" s="36">
        <v>0</v>
      </c>
      <c r="N51" s="34">
        <v>0</v>
      </c>
      <c r="O51" s="36">
        <v>0</v>
      </c>
      <c r="P51" s="34">
        <v>0</v>
      </c>
      <c r="Q51" s="36">
        <v>0</v>
      </c>
      <c r="R51" s="34">
        <v>0</v>
      </c>
      <c r="S51" s="36">
        <v>0</v>
      </c>
      <c r="T51" s="34">
        <v>0</v>
      </c>
      <c r="U51" s="36">
        <v>0</v>
      </c>
      <c r="V51" s="34">
        <v>0</v>
      </c>
      <c r="W51" s="36">
        <v>0</v>
      </c>
      <c r="X51" s="34">
        <v>0</v>
      </c>
      <c r="Y51" s="36">
        <v>0</v>
      </c>
      <c r="Z51" s="34">
        <v>0</v>
      </c>
      <c r="AA51" s="36">
        <v>0</v>
      </c>
      <c r="AB51" s="34">
        <v>0</v>
      </c>
      <c r="AC51" s="36">
        <v>0</v>
      </c>
      <c r="AD51" s="34">
        <v>0</v>
      </c>
      <c r="AE51" s="36">
        <v>4274.5322749956285</v>
      </c>
      <c r="AF51" s="34">
        <v>0</v>
      </c>
      <c r="AG51" s="36">
        <v>35.636735605628587</v>
      </c>
      <c r="AH51" s="34">
        <v>0</v>
      </c>
      <c r="AI51" s="36">
        <v>1600.0021040199999</v>
      </c>
      <c r="AJ51" s="34">
        <v>0</v>
      </c>
      <c r="AK51" s="36">
        <v>2638.8934353699997</v>
      </c>
      <c r="AL51" s="34">
        <v>0</v>
      </c>
      <c r="AM51" s="36">
        <v>0</v>
      </c>
      <c r="AN51" s="32">
        <v>309.8652756056286</v>
      </c>
      <c r="AO51" s="36">
        <v>0</v>
      </c>
      <c r="AP51" s="34">
        <v>0</v>
      </c>
      <c r="AQ51" s="36">
        <v>0</v>
      </c>
      <c r="AR51" s="32">
        <v>9814.9738961856274</v>
      </c>
      <c r="AS51" s="36">
        <v>9814.9738961856274</v>
      </c>
      <c r="AT51" s="32">
        <v>0</v>
      </c>
      <c r="AU51" s="42">
        <v>0</v>
      </c>
      <c r="BA51" s="138"/>
      <c r="BB51" s="138"/>
      <c r="BD51" s="138"/>
      <c r="BE51" s="138"/>
      <c r="BG51" s="138"/>
      <c r="BH51" s="138"/>
      <c r="BJ51" s="138"/>
      <c r="BK51" s="138"/>
    </row>
    <row r="52" spans="1:63" x14ac:dyDescent="0.3">
      <c r="A52" s="156"/>
      <c r="B52" s="9" t="s">
        <v>103</v>
      </c>
      <c r="C52" s="10" t="s">
        <v>104</v>
      </c>
      <c r="D52" s="29">
        <v>4231259.4677777635</v>
      </c>
      <c r="E52" s="35"/>
      <c r="F52" s="33">
        <v>535853.58566428942</v>
      </c>
      <c r="G52" s="35"/>
      <c r="H52" s="33">
        <v>2627403.671354109</v>
      </c>
      <c r="I52" s="35"/>
      <c r="J52" s="33">
        <v>1068002.2107593655</v>
      </c>
      <c r="K52" s="35"/>
      <c r="L52" s="33">
        <v>1271220.5943872468</v>
      </c>
      <c r="M52" s="35"/>
      <c r="N52" s="33">
        <v>-46734.691205233074</v>
      </c>
      <c r="O52" s="35"/>
      <c r="P52" s="33">
        <v>961336.55345474603</v>
      </c>
      <c r="Q52" s="35"/>
      <c r="R52" s="33">
        <v>13449.237646357215</v>
      </c>
      <c r="S52" s="35"/>
      <c r="T52" s="33">
        <v>3958.8284298796989</v>
      </c>
      <c r="U52" s="35"/>
      <c r="V52" s="33">
        <v>35320.328552113322</v>
      </c>
      <c r="W52" s="35"/>
      <c r="X52" s="33">
        <v>64239.884067703351</v>
      </c>
      <c r="Y52" s="35"/>
      <c r="Z52" s="33">
        <v>77939.892113651673</v>
      </c>
      <c r="AA52" s="35"/>
      <c r="AB52" s="33">
        <v>161710.56132802885</v>
      </c>
      <c r="AC52" s="35"/>
      <c r="AD52" s="33">
        <v>3262332.3781189802</v>
      </c>
      <c r="AE52" s="35"/>
      <c r="AF52" s="33">
        <v>2143514.1902486393</v>
      </c>
      <c r="AG52" s="35"/>
      <c r="AH52" s="33">
        <v>114269.9657024302</v>
      </c>
      <c r="AI52" s="35"/>
      <c r="AJ52" s="33">
        <v>8770.7457718067108</v>
      </c>
      <c r="AK52" s="35"/>
      <c r="AL52" s="33">
        <v>739128.89925792499</v>
      </c>
      <c r="AM52" s="35"/>
      <c r="AN52" s="30">
        <v>26728371.55862746</v>
      </c>
      <c r="AO52" s="35">
        <v>0</v>
      </c>
      <c r="AP52" s="33">
        <v>82374.634211251454</v>
      </c>
      <c r="AQ52" s="35">
        <v>0</v>
      </c>
      <c r="AR52" s="30">
        <v>35575558.633122712</v>
      </c>
      <c r="AS52" s="35">
        <v>0</v>
      </c>
      <c r="AT52" s="30">
        <v>0</v>
      </c>
      <c r="AU52" s="43">
        <v>0</v>
      </c>
      <c r="BA52" s="138"/>
      <c r="BB52" s="138"/>
      <c r="BD52" s="138"/>
      <c r="BE52" s="138"/>
      <c r="BG52" s="138"/>
      <c r="BH52" s="138"/>
      <c r="BJ52" s="138"/>
      <c r="BK52" s="138"/>
    </row>
    <row r="53" spans="1:63" x14ac:dyDescent="0.3">
      <c r="A53" s="164"/>
      <c r="B53" s="19"/>
      <c r="C53" s="20"/>
      <c r="D53" s="53"/>
      <c r="E53" s="54"/>
      <c r="F53" s="55"/>
      <c r="G53" s="54"/>
      <c r="H53" s="55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4"/>
      <c r="AD53" s="55"/>
      <c r="AE53" s="54"/>
      <c r="AF53" s="55"/>
      <c r="AG53" s="54"/>
      <c r="AH53" s="55"/>
      <c r="AI53" s="54"/>
      <c r="AJ53" s="55"/>
      <c r="AK53" s="54"/>
      <c r="AL53" s="55"/>
      <c r="AM53" s="54"/>
      <c r="AN53" s="56"/>
      <c r="AO53" s="54"/>
      <c r="AP53" s="55"/>
      <c r="AQ53" s="54"/>
      <c r="AR53" s="56"/>
      <c r="AS53" s="54"/>
      <c r="AT53" s="56"/>
      <c r="AU53" s="57"/>
      <c r="BA53" s="138"/>
      <c r="BB53" s="138"/>
      <c r="BD53" s="138"/>
      <c r="BE53" s="138"/>
      <c r="BG53" s="138"/>
      <c r="BH53" s="138"/>
      <c r="BJ53" s="138"/>
      <c r="BK53" s="138"/>
    </row>
    <row r="54" spans="1:63" x14ac:dyDescent="0.3">
      <c r="A54" s="1"/>
      <c r="B54" s="5" t="s">
        <v>103</v>
      </c>
      <c r="C54" s="6" t="s">
        <v>104</v>
      </c>
      <c r="D54" s="49"/>
      <c r="E54" s="50">
        <f>+D52</f>
        <v>4231259.4677777635</v>
      </c>
      <c r="F54" s="52"/>
      <c r="G54" s="50">
        <f t="shared" ref="G54" si="55">+F52</f>
        <v>535853.58566428942</v>
      </c>
      <c r="H54" s="51"/>
      <c r="I54" s="50">
        <f t="shared" ref="I54" si="56">+H52</f>
        <v>2627403.671354109</v>
      </c>
      <c r="J54" s="51"/>
      <c r="K54" s="50">
        <f t="shared" ref="K54" si="57">+J52</f>
        <v>1068002.2107593655</v>
      </c>
      <c r="L54" s="52"/>
      <c r="M54" s="50">
        <f t="shared" ref="M54:O54" si="58">+L52</f>
        <v>1271220.5943872468</v>
      </c>
      <c r="N54" s="52"/>
      <c r="O54" s="50">
        <f t="shared" si="58"/>
        <v>-46734.691205233074</v>
      </c>
      <c r="P54" s="52"/>
      <c r="Q54" s="52">
        <f t="shared" ref="Q54" si="59">+P52</f>
        <v>961336.55345474603</v>
      </c>
      <c r="R54" s="51"/>
      <c r="S54" s="50">
        <f t="shared" ref="S54" si="60">+R52</f>
        <v>13449.237646357215</v>
      </c>
      <c r="T54" s="52"/>
      <c r="U54" s="52">
        <f t="shared" ref="U54" si="61">+T52</f>
        <v>3958.8284298796989</v>
      </c>
      <c r="V54" s="51"/>
      <c r="W54" s="50">
        <f t="shared" ref="W54" si="62">+V52</f>
        <v>35320.328552113322</v>
      </c>
      <c r="X54" s="52"/>
      <c r="Y54" s="52">
        <f t="shared" ref="Y54" si="63">+X52</f>
        <v>64239.884067703351</v>
      </c>
      <c r="Z54" s="51"/>
      <c r="AA54" s="50">
        <f t="shared" ref="AA54" si="64">+Z52</f>
        <v>77939.892113651673</v>
      </c>
      <c r="AB54" s="52"/>
      <c r="AC54" s="52">
        <f t="shared" ref="AC54" si="65">+AB52</f>
        <v>161710.56132802885</v>
      </c>
      <c r="AD54" s="51"/>
      <c r="AE54" s="50">
        <f t="shared" ref="AE54:AG54" si="66">+AD52</f>
        <v>3262332.3781189802</v>
      </c>
      <c r="AF54" s="52"/>
      <c r="AG54" s="52">
        <f t="shared" si="66"/>
        <v>2143514.1902486393</v>
      </c>
      <c r="AH54" s="51"/>
      <c r="AI54" s="50">
        <f t="shared" ref="AI54" si="67">+AH52</f>
        <v>114269.9657024302</v>
      </c>
      <c r="AJ54" s="52"/>
      <c r="AK54" s="52">
        <f t="shared" ref="AK54" si="68">+AJ52</f>
        <v>8770.7457718067108</v>
      </c>
      <c r="AL54" s="51"/>
      <c r="AM54" s="50">
        <f t="shared" ref="AM54" si="69">+AL52</f>
        <v>739128.89925792499</v>
      </c>
      <c r="AN54" s="52"/>
      <c r="AO54" s="50">
        <f t="shared" ref="AO54" si="70">+AN52</f>
        <v>26728371.55862746</v>
      </c>
      <c r="AP54" s="51"/>
      <c r="AQ54" s="50">
        <f t="shared" ref="AQ54" si="71">+AP52</f>
        <v>82374.634211251454</v>
      </c>
      <c r="AR54" s="52"/>
      <c r="AS54" s="50">
        <f t="shared" ref="AS54" si="72">+AR52</f>
        <v>35575558.633122712</v>
      </c>
      <c r="AT54" s="52"/>
      <c r="AU54" s="41">
        <f t="shared" ref="AU54" si="73">+AT52</f>
        <v>0</v>
      </c>
      <c r="BA54" s="138"/>
      <c r="BB54" s="138"/>
      <c r="BD54" s="138"/>
      <c r="BE54" s="138"/>
      <c r="BG54" s="138"/>
      <c r="BH54" s="138"/>
      <c r="BJ54" s="138"/>
      <c r="BK54" s="138"/>
    </row>
    <row r="55" spans="1:63" x14ac:dyDescent="0.3">
      <c r="A55" s="156" t="s">
        <v>105</v>
      </c>
      <c r="B55" s="9" t="s">
        <v>106</v>
      </c>
      <c r="C55" s="10" t="s">
        <v>107</v>
      </c>
      <c r="D55" s="29">
        <v>1086829.2301528854</v>
      </c>
      <c r="E55" s="36">
        <v>0</v>
      </c>
      <c r="F55" s="30">
        <v>9804.4312445065152</v>
      </c>
      <c r="G55" s="36">
        <v>0</v>
      </c>
      <c r="H55" s="33">
        <v>810150.94630867906</v>
      </c>
      <c r="I55" s="36">
        <v>0</v>
      </c>
      <c r="J55" s="33">
        <v>266873.85259969998</v>
      </c>
      <c r="K55" s="36">
        <v>0</v>
      </c>
      <c r="L55" s="30">
        <v>374106.7854475684</v>
      </c>
      <c r="M55" s="36">
        <v>0</v>
      </c>
      <c r="N55" s="30">
        <v>0</v>
      </c>
      <c r="O55" s="36">
        <v>0</v>
      </c>
      <c r="P55" s="30">
        <v>256163.134703891</v>
      </c>
      <c r="Q55" s="32">
        <v>0</v>
      </c>
      <c r="R55" s="33">
        <v>143.3211316</v>
      </c>
      <c r="S55" s="36">
        <v>0</v>
      </c>
      <c r="T55" s="30">
        <v>0</v>
      </c>
      <c r="U55" s="32">
        <v>0</v>
      </c>
      <c r="V55" s="33">
        <v>17444.113415986882</v>
      </c>
      <c r="W55" s="36">
        <v>0</v>
      </c>
      <c r="X55" s="30">
        <v>22975.90701532477</v>
      </c>
      <c r="Y55" s="32">
        <v>0</v>
      </c>
      <c r="Z55" s="33">
        <v>4071.4671127257539</v>
      </c>
      <c r="AA55" s="36">
        <v>0</v>
      </c>
      <c r="AB55" s="30">
        <v>73308.842068040001</v>
      </c>
      <c r="AC55" s="32">
        <v>0</v>
      </c>
      <c r="AD55" s="33">
        <v>515.13033962594636</v>
      </c>
      <c r="AE55" s="36">
        <v>2453342.2765921885</v>
      </c>
      <c r="AF55" s="30">
        <v>0</v>
      </c>
      <c r="AG55" s="32">
        <v>2453342.2765921885</v>
      </c>
      <c r="AH55" s="33">
        <v>511.70102811299995</v>
      </c>
      <c r="AI55" s="36">
        <v>0</v>
      </c>
      <c r="AJ55" s="30">
        <v>3.4293115129463736</v>
      </c>
      <c r="AK55" s="32">
        <v>0</v>
      </c>
      <c r="AL55" s="33">
        <v>0</v>
      </c>
      <c r="AM55" s="36">
        <v>0</v>
      </c>
      <c r="AN55" s="30">
        <v>748998.11243426264</v>
      </c>
      <c r="AO55" s="36">
        <v>0</v>
      </c>
      <c r="AP55" s="33">
        <v>425.94242459999998</v>
      </c>
      <c r="AQ55" s="36">
        <v>0</v>
      </c>
      <c r="AR55" s="30">
        <v>2210875.2007989427</v>
      </c>
      <c r="AS55" s="36">
        <v>2453342.2765921885</v>
      </c>
      <c r="AT55" s="30">
        <v>242467.07962632529</v>
      </c>
      <c r="AU55" s="42"/>
      <c r="BA55" s="138"/>
      <c r="BB55" s="138"/>
      <c r="BD55" s="138"/>
      <c r="BE55" s="138"/>
      <c r="BG55" s="138"/>
      <c r="BH55" s="138"/>
      <c r="BJ55" s="138"/>
      <c r="BK55" s="138"/>
    </row>
    <row r="56" spans="1:63" x14ac:dyDescent="0.3">
      <c r="A56" s="157"/>
      <c r="B56" s="7" t="s">
        <v>108</v>
      </c>
      <c r="C56" s="8" t="s">
        <v>109</v>
      </c>
      <c r="D56" s="31">
        <v>1086829.2301528854</v>
      </c>
      <c r="E56" s="36">
        <v>0</v>
      </c>
      <c r="F56" s="32">
        <v>9804.4312445065152</v>
      </c>
      <c r="G56" s="36">
        <v>0</v>
      </c>
      <c r="H56" s="34">
        <v>810150.94630867906</v>
      </c>
      <c r="I56" s="36">
        <v>0</v>
      </c>
      <c r="J56" s="34">
        <v>266873.85259969998</v>
      </c>
      <c r="K56" s="36">
        <v>0</v>
      </c>
      <c r="L56" s="32">
        <v>374106.7854475684</v>
      </c>
      <c r="M56" s="36">
        <v>0</v>
      </c>
      <c r="N56" s="32">
        <v>0</v>
      </c>
      <c r="O56" s="36">
        <v>0</v>
      </c>
      <c r="P56" s="32">
        <v>256163.134703891</v>
      </c>
      <c r="Q56" s="32">
        <v>0</v>
      </c>
      <c r="R56" s="34">
        <v>143.3211316</v>
      </c>
      <c r="S56" s="36">
        <v>0</v>
      </c>
      <c r="T56" s="32">
        <v>0</v>
      </c>
      <c r="U56" s="32">
        <v>0</v>
      </c>
      <c r="V56" s="34">
        <v>17444.113415986882</v>
      </c>
      <c r="W56" s="36">
        <v>0</v>
      </c>
      <c r="X56" s="32">
        <v>22975.90701532477</v>
      </c>
      <c r="Y56" s="32">
        <v>0</v>
      </c>
      <c r="Z56" s="34">
        <v>4071.4671127257539</v>
      </c>
      <c r="AA56" s="36">
        <v>0</v>
      </c>
      <c r="AB56" s="32">
        <v>73308.842068040001</v>
      </c>
      <c r="AC56" s="32">
        <v>0</v>
      </c>
      <c r="AD56" s="34">
        <v>515.13033962594636</v>
      </c>
      <c r="AE56" s="36">
        <v>2029358.5595472103</v>
      </c>
      <c r="AF56" s="32">
        <v>0</v>
      </c>
      <c r="AG56" s="32">
        <v>2029358.5595472103</v>
      </c>
      <c r="AH56" s="34">
        <v>511.70102811299995</v>
      </c>
      <c r="AI56" s="36">
        <v>0</v>
      </c>
      <c r="AJ56" s="32">
        <v>3.4293115129463736</v>
      </c>
      <c r="AK56" s="32">
        <v>0</v>
      </c>
      <c r="AL56" s="34">
        <v>0</v>
      </c>
      <c r="AM56" s="36">
        <v>0</v>
      </c>
      <c r="AN56" s="32">
        <v>567481.47501560999</v>
      </c>
      <c r="AO56" s="36">
        <v>0</v>
      </c>
      <c r="AP56" s="34">
        <v>425.94242459999998</v>
      </c>
      <c r="AQ56" s="36">
        <v>0</v>
      </c>
      <c r="AR56" s="32">
        <v>2029358.5633802898</v>
      </c>
      <c r="AS56" s="36">
        <v>2029358.5595472103</v>
      </c>
      <c r="AT56" s="32">
        <v>0</v>
      </c>
      <c r="AU56" s="42"/>
      <c r="BA56" s="138"/>
      <c r="BB56" s="138"/>
      <c r="BD56" s="138"/>
      <c r="BE56" s="138"/>
      <c r="BG56" s="138"/>
      <c r="BH56" s="138"/>
      <c r="BJ56" s="138"/>
      <c r="BK56" s="138"/>
    </row>
    <row r="57" spans="1:63" x14ac:dyDescent="0.3">
      <c r="A57" s="157"/>
      <c r="B57" s="7" t="s">
        <v>110</v>
      </c>
      <c r="C57" s="8" t="s">
        <v>111</v>
      </c>
      <c r="D57" s="31">
        <v>0</v>
      </c>
      <c r="E57" s="36">
        <v>0</v>
      </c>
      <c r="F57" s="32">
        <v>0</v>
      </c>
      <c r="G57" s="36">
        <v>0</v>
      </c>
      <c r="H57" s="34">
        <v>0</v>
      </c>
      <c r="I57" s="36">
        <v>0</v>
      </c>
      <c r="J57" s="34">
        <v>0</v>
      </c>
      <c r="K57" s="36">
        <v>0</v>
      </c>
      <c r="L57" s="32">
        <v>0</v>
      </c>
      <c r="M57" s="36">
        <v>0</v>
      </c>
      <c r="N57" s="32">
        <v>0</v>
      </c>
      <c r="O57" s="36">
        <v>0</v>
      </c>
      <c r="P57" s="32">
        <v>0</v>
      </c>
      <c r="Q57" s="32">
        <v>0</v>
      </c>
      <c r="R57" s="34">
        <v>0</v>
      </c>
      <c r="S57" s="36">
        <v>0</v>
      </c>
      <c r="T57" s="32">
        <v>0</v>
      </c>
      <c r="U57" s="32">
        <v>0</v>
      </c>
      <c r="V57" s="34">
        <v>0</v>
      </c>
      <c r="W57" s="36">
        <v>0</v>
      </c>
      <c r="X57" s="32">
        <v>0</v>
      </c>
      <c r="Y57" s="32">
        <v>0</v>
      </c>
      <c r="Z57" s="34">
        <v>0</v>
      </c>
      <c r="AA57" s="36">
        <v>0</v>
      </c>
      <c r="AB57" s="32">
        <v>0</v>
      </c>
      <c r="AC57" s="32">
        <v>0</v>
      </c>
      <c r="AD57" s="34">
        <v>0</v>
      </c>
      <c r="AE57" s="36">
        <v>423983.71704497794</v>
      </c>
      <c r="AF57" s="32">
        <v>0</v>
      </c>
      <c r="AG57" s="32">
        <v>423983.71704497794</v>
      </c>
      <c r="AH57" s="34">
        <v>0</v>
      </c>
      <c r="AI57" s="36">
        <v>0</v>
      </c>
      <c r="AJ57" s="32">
        <v>0</v>
      </c>
      <c r="AK57" s="32">
        <v>0</v>
      </c>
      <c r="AL57" s="34">
        <v>0</v>
      </c>
      <c r="AM57" s="36">
        <v>0</v>
      </c>
      <c r="AN57" s="32">
        <v>181516.63741865268</v>
      </c>
      <c r="AO57" s="36">
        <v>0</v>
      </c>
      <c r="AP57" s="34">
        <v>0</v>
      </c>
      <c r="AQ57" s="36">
        <v>0</v>
      </c>
      <c r="AR57" s="32">
        <v>181516.63741865268</v>
      </c>
      <c r="AS57" s="36">
        <v>423983.71704497794</v>
      </c>
      <c r="AT57" s="32">
        <v>242467.07962632529</v>
      </c>
      <c r="AU57" s="42"/>
      <c r="BA57" s="138"/>
      <c r="BB57" s="138"/>
      <c r="BD57" s="138"/>
      <c r="BE57" s="138"/>
      <c r="BG57" s="138"/>
      <c r="BH57" s="138"/>
      <c r="BJ57" s="138"/>
      <c r="BK57" s="138"/>
    </row>
    <row r="58" spans="1:63" x14ac:dyDescent="0.3">
      <c r="A58" s="157"/>
      <c r="B58" s="9" t="s">
        <v>112</v>
      </c>
      <c r="C58" s="14" t="s">
        <v>113</v>
      </c>
      <c r="D58" s="29">
        <f>+D59+D60</f>
        <v>95076.349993168173</v>
      </c>
      <c r="E58" s="35">
        <f>+E59+E60</f>
        <v>265899.55394797691</v>
      </c>
      <c r="F58" s="30">
        <f t="shared" ref="F58:AU58" si="74">+F59+F60</f>
        <v>14010.664947769154</v>
      </c>
      <c r="G58" s="35">
        <f t="shared" si="74"/>
        <v>27265.022241426239</v>
      </c>
      <c r="H58" s="33">
        <f>+H59+H60</f>
        <v>66541.963019368195</v>
      </c>
      <c r="I58" s="35">
        <f t="shared" si="74"/>
        <v>154557.49232045584</v>
      </c>
      <c r="J58" s="33">
        <f t="shared" ref="J58" si="75">+J59+J60</f>
        <v>14523.722026030835</v>
      </c>
      <c r="K58" s="35">
        <f t="shared" ref="K58" si="76">+K59+K60</f>
        <v>84077.03938609481</v>
      </c>
      <c r="L58" s="30">
        <f t="shared" ref="L58" si="77">+L59+L60</f>
        <v>683873.43433504505</v>
      </c>
      <c r="M58" s="35">
        <f t="shared" ref="M58" si="78">+M59+M60</f>
        <v>1455835.0672759309</v>
      </c>
      <c r="N58" s="30">
        <f t="shared" ref="N58" si="79">+N59+N60</f>
        <v>526.42850783999995</v>
      </c>
      <c r="O58" s="35">
        <f t="shared" ref="O58" si="80">+O59+O60</f>
        <v>526.42850783999995</v>
      </c>
      <c r="P58" s="30">
        <f t="shared" ref="P58" si="81">+P59+P60</f>
        <v>10016.41936316735</v>
      </c>
      <c r="Q58" s="30">
        <f t="shared" ref="Q58" si="82">+Q59+Q60</f>
        <v>8826.6484475673515</v>
      </c>
      <c r="R58" s="33">
        <f t="shared" ref="R58" si="83">+R59+R60</f>
        <v>0</v>
      </c>
      <c r="S58" s="35">
        <f t="shared" ref="S58" si="84">+S59+S60</f>
        <v>0</v>
      </c>
      <c r="T58" s="30">
        <f t="shared" ref="T58" si="85">+T59+T60</f>
        <v>0</v>
      </c>
      <c r="U58" s="30">
        <f t="shared" ref="U58" si="86">+U59+U60</f>
        <v>0</v>
      </c>
      <c r="V58" s="33">
        <f t="shared" ref="V58" si="87">+V59+V60</f>
        <v>677.38391405661537</v>
      </c>
      <c r="W58" s="35">
        <f t="shared" ref="W58" si="88">+W59+W60</f>
        <v>677.38391405661537</v>
      </c>
      <c r="X58" s="30">
        <f t="shared" ref="X58" si="89">+X59+X60</f>
        <v>637.43764633846945</v>
      </c>
      <c r="Y58" s="30">
        <f t="shared" ref="Y58" si="90">+Y59+Y60</f>
        <v>1011.7675312393056</v>
      </c>
      <c r="Z58" s="33">
        <f t="shared" ref="Z58" si="91">+Z59+Z60</f>
        <v>832.93899091000003</v>
      </c>
      <c r="AA58" s="35">
        <f t="shared" ref="AA58" si="92">+AA59+AA60</f>
        <v>834.16330909999999</v>
      </c>
      <c r="AB58" s="30">
        <f>+AB59+AB60</f>
        <v>671182.82591273263</v>
      </c>
      <c r="AC58" s="30">
        <f t="shared" ref="AC58" si="93">+AC59+AC60</f>
        <v>1443958.6755661278</v>
      </c>
      <c r="AD58" s="33">
        <f t="shared" ref="AD58" si="94">+AD59+AD60</f>
        <v>1626739.0239637464</v>
      </c>
      <c r="AE58" s="35">
        <f t="shared" ref="AE58" si="95">+AE59+AE60</f>
        <v>3375623.455050759</v>
      </c>
      <c r="AF58" s="30">
        <f t="shared" ref="AF58" si="96">+AF59+AF60</f>
        <v>72599.868457807068</v>
      </c>
      <c r="AG58" s="30">
        <f t="shared" ref="AG58" si="97">+AG59+AG60</f>
        <v>72599.868457807068</v>
      </c>
      <c r="AH58" s="33">
        <f t="shared" ref="AH58" si="98">+AH59+AH60</f>
        <v>175743.89582981812</v>
      </c>
      <c r="AI58" s="35">
        <f t="shared" ref="AI58" si="99">+AI59+AI60</f>
        <v>20030.638123040953</v>
      </c>
      <c r="AJ58" s="30">
        <f t="shared" ref="AJ58" si="100">+AJ59+AJ60</f>
        <v>5819.386277131046</v>
      </c>
      <c r="AK58" s="30">
        <f t="shared" ref="AK58" si="101">+AK59+AK60</f>
        <v>5819.386277131046</v>
      </c>
      <c r="AL58" s="33">
        <f t="shared" ref="AL58" si="102">+AL59+AL60</f>
        <v>1372575.8733989901</v>
      </c>
      <c r="AM58" s="35">
        <f t="shared" ref="AM58" si="103">+AM59+AM60</f>
        <v>3277173.5621927804</v>
      </c>
      <c r="AN58" s="30">
        <f t="shared" si="74"/>
        <v>5101158.8677382516</v>
      </c>
      <c r="AO58" s="35">
        <f t="shared" si="74"/>
        <v>2418928.5840509576</v>
      </c>
      <c r="AP58" s="33">
        <f t="shared" si="74"/>
        <v>7567.1998410471733</v>
      </c>
      <c r="AQ58" s="35">
        <f t="shared" si="74"/>
        <v>6857.1730336043383</v>
      </c>
      <c r="AR58" s="30">
        <f t="shared" si="74"/>
        <v>7514414.8758712579</v>
      </c>
      <c r="AS58" s="35">
        <f t="shared" si="74"/>
        <v>7523143.8333592284</v>
      </c>
      <c r="AT58" s="30">
        <f t="shared" si="74"/>
        <v>8728.9505194481644</v>
      </c>
      <c r="AU58" s="43">
        <f t="shared" si="74"/>
        <v>0</v>
      </c>
      <c r="BA58" s="138"/>
      <c r="BB58" s="138"/>
      <c r="BD58" s="138"/>
      <c r="BE58" s="138"/>
      <c r="BG58" s="138"/>
      <c r="BH58" s="138"/>
      <c r="BJ58" s="138"/>
      <c r="BK58" s="138"/>
    </row>
    <row r="59" spans="1:63" x14ac:dyDescent="0.3">
      <c r="A59" s="157"/>
      <c r="B59" s="7" t="s">
        <v>114</v>
      </c>
      <c r="C59" s="8" t="s">
        <v>115</v>
      </c>
      <c r="D59" s="31">
        <v>0</v>
      </c>
      <c r="E59" s="36">
        <v>265899.55394797691</v>
      </c>
      <c r="F59" s="32">
        <v>0</v>
      </c>
      <c r="G59" s="36">
        <v>27265.022241426239</v>
      </c>
      <c r="H59" s="34">
        <v>0</v>
      </c>
      <c r="I59" s="36">
        <v>154557.49232045584</v>
      </c>
      <c r="J59" s="34">
        <v>0</v>
      </c>
      <c r="K59" s="36">
        <v>84077.03938609481</v>
      </c>
      <c r="L59" s="32">
        <v>0</v>
      </c>
      <c r="M59" s="36">
        <v>1455835.0672759309</v>
      </c>
      <c r="N59" s="32">
        <v>0</v>
      </c>
      <c r="O59" s="36">
        <v>526.42850783999995</v>
      </c>
      <c r="P59" s="32">
        <v>0</v>
      </c>
      <c r="Q59" s="32">
        <v>8826.6484475673515</v>
      </c>
      <c r="R59" s="34">
        <v>0</v>
      </c>
      <c r="S59" s="36">
        <v>0</v>
      </c>
      <c r="T59" s="32">
        <v>0</v>
      </c>
      <c r="U59" s="32">
        <v>0</v>
      </c>
      <c r="V59" s="34">
        <v>0</v>
      </c>
      <c r="W59" s="36">
        <v>677.38391405661537</v>
      </c>
      <c r="X59" s="32">
        <v>0</v>
      </c>
      <c r="Y59" s="32">
        <v>1011.7675312393056</v>
      </c>
      <c r="Z59" s="34">
        <v>0</v>
      </c>
      <c r="AA59" s="36">
        <v>834.16330909999999</v>
      </c>
      <c r="AB59" s="32">
        <v>0</v>
      </c>
      <c r="AC59" s="32">
        <v>1443958.6755661278</v>
      </c>
      <c r="AD59" s="34">
        <v>0</v>
      </c>
      <c r="AE59" s="36">
        <v>3375623.455050759</v>
      </c>
      <c r="AF59" s="32">
        <v>0</v>
      </c>
      <c r="AG59" s="32">
        <v>72599.868457807068</v>
      </c>
      <c r="AH59" s="34">
        <v>0</v>
      </c>
      <c r="AI59" s="36">
        <v>20030.638123040953</v>
      </c>
      <c r="AJ59" s="32">
        <v>0</v>
      </c>
      <c r="AK59" s="32">
        <v>5819.386277131046</v>
      </c>
      <c r="AL59" s="34">
        <v>0</v>
      </c>
      <c r="AM59" s="36">
        <v>3277173.5621927804</v>
      </c>
      <c r="AN59" s="32">
        <v>5099831.9168034373</v>
      </c>
      <c r="AO59" s="36">
        <v>4345.6249831363202</v>
      </c>
      <c r="AP59" s="34">
        <v>0</v>
      </c>
      <c r="AQ59" s="36">
        <v>6857.1730336043383</v>
      </c>
      <c r="AR59" s="32">
        <v>5099831.9168034373</v>
      </c>
      <c r="AS59" s="36">
        <v>5108560.8742914079</v>
      </c>
      <c r="AT59" s="32">
        <v>8728.9505194481644</v>
      </c>
      <c r="AU59" s="42">
        <v>0</v>
      </c>
      <c r="BA59" s="138"/>
      <c r="BB59" s="138"/>
      <c r="BD59" s="138"/>
      <c r="BE59" s="138"/>
      <c r="BG59" s="138"/>
      <c r="BH59" s="138"/>
      <c r="BJ59" s="138"/>
      <c r="BK59" s="138"/>
    </row>
    <row r="60" spans="1:63" x14ac:dyDescent="0.3">
      <c r="A60" s="157"/>
      <c r="B60" s="7" t="s">
        <v>116</v>
      </c>
      <c r="C60" s="8" t="s">
        <v>117</v>
      </c>
      <c r="D60" s="31">
        <v>95076.349993168173</v>
      </c>
      <c r="E60" s="36">
        <v>0</v>
      </c>
      <c r="F60" s="32">
        <v>14010.664947769154</v>
      </c>
      <c r="G60" s="36">
        <v>0</v>
      </c>
      <c r="H60" s="34">
        <v>66541.963019368195</v>
      </c>
      <c r="I60" s="36">
        <v>0</v>
      </c>
      <c r="J60" s="34">
        <v>14523.722026030835</v>
      </c>
      <c r="K60" s="36">
        <v>0</v>
      </c>
      <c r="L60" s="32">
        <v>683873.43433504505</v>
      </c>
      <c r="M60" s="36">
        <v>0</v>
      </c>
      <c r="N60" s="32">
        <v>526.42850783999995</v>
      </c>
      <c r="O60" s="36">
        <v>0</v>
      </c>
      <c r="P60" s="32">
        <v>10016.41936316735</v>
      </c>
      <c r="Q60" s="32">
        <v>0</v>
      </c>
      <c r="R60" s="34">
        <v>0</v>
      </c>
      <c r="S60" s="36">
        <v>0</v>
      </c>
      <c r="T60" s="32">
        <v>0</v>
      </c>
      <c r="U60" s="32">
        <v>0</v>
      </c>
      <c r="V60" s="34">
        <v>677.38391405661537</v>
      </c>
      <c r="W60" s="36">
        <v>0</v>
      </c>
      <c r="X60" s="32">
        <v>637.43764633846945</v>
      </c>
      <c r="Y60" s="32">
        <v>0</v>
      </c>
      <c r="Z60" s="34">
        <v>832.93899091000003</v>
      </c>
      <c r="AA60" s="36">
        <v>0</v>
      </c>
      <c r="AB60" s="32">
        <v>671182.82591273263</v>
      </c>
      <c r="AC60" s="32">
        <v>0</v>
      </c>
      <c r="AD60" s="34">
        <v>1626739.0239637464</v>
      </c>
      <c r="AE60" s="36">
        <v>0</v>
      </c>
      <c r="AF60" s="32">
        <v>72599.868457807068</v>
      </c>
      <c r="AG60" s="32">
        <v>0</v>
      </c>
      <c r="AH60" s="34">
        <v>175743.89582981812</v>
      </c>
      <c r="AI60" s="36">
        <v>0</v>
      </c>
      <c r="AJ60" s="32">
        <v>5819.386277131046</v>
      </c>
      <c r="AK60" s="32">
        <v>0</v>
      </c>
      <c r="AL60" s="34">
        <v>1372575.8733989901</v>
      </c>
      <c r="AM60" s="36">
        <v>0</v>
      </c>
      <c r="AN60" s="32">
        <v>1326.9509348142085</v>
      </c>
      <c r="AO60" s="36">
        <v>2414582.959067821</v>
      </c>
      <c r="AP60" s="34">
        <v>7567.1998410471733</v>
      </c>
      <c r="AQ60" s="36">
        <v>0</v>
      </c>
      <c r="AR60" s="32">
        <v>2414582.959067821</v>
      </c>
      <c r="AS60" s="36">
        <v>2414582.959067821</v>
      </c>
      <c r="AT60" s="32">
        <v>0</v>
      </c>
      <c r="AU60" s="42">
        <v>0</v>
      </c>
      <c r="BA60" s="138"/>
      <c r="BB60" s="138"/>
      <c r="BD60" s="138"/>
      <c r="BE60" s="138"/>
      <c r="BG60" s="138"/>
      <c r="BH60" s="138"/>
      <c r="BJ60" s="138"/>
      <c r="BK60" s="138"/>
    </row>
    <row r="61" spans="1:63" x14ac:dyDescent="0.3">
      <c r="A61" s="157"/>
      <c r="B61" s="9" t="s">
        <v>118</v>
      </c>
      <c r="C61" s="10" t="s">
        <v>119</v>
      </c>
      <c r="D61" s="29">
        <v>891873.6226720257</v>
      </c>
      <c r="E61" s="35">
        <v>216424.39473867026</v>
      </c>
      <c r="F61" s="30">
        <v>113304.29007397337</v>
      </c>
      <c r="G61" s="35">
        <v>46705.678745875353</v>
      </c>
      <c r="H61" s="33">
        <v>405269.4117750671</v>
      </c>
      <c r="I61" s="35">
        <v>56997.377335004901</v>
      </c>
      <c r="J61" s="33">
        <v>373299.92082298512</v>
      </c>
      <c r="K61" s="35">
        <v>112721.33865778999</v>
      </c>
      <c r="L61" s="30">
        <v>389134.77364786796</v>
      </c>
      <c r="M61" s="35">
        <v>268787.44601844158</v>
      </c>
      <c r="N61" s="30">
        <v>56700.387255416405</v>
      </c>
      <c r="O61" s="35">
        <v>60.116613000000001</v>
      </c>
      <c r="P61" s="30">
        <v>46500.646381163293</v>
      </c>
      <c r="Q61" s="30">
        <v>3.1804631799999998</v>
      </c>
      <c r="R61" s="33">
        <v>0</v>
      </c>
      <c r="S61" s="35">
        <v>0</v>
      </c>
      <c r="T61" s="30">
        <v>665.67560651698329</v>
      </c>
      <c r="U61" s="30">
        <v>0</v>
      </c>
      <c r="V61" s="33">
        <v>1342.5034519896042</v>
      </c>
      <c r="W61" s="35">
        <v>0</v>
      </c>
      <c r="X61" s="30">
        <v>3318.4063045681287</v>
      </c>
      <c r="Y61" s="30">
        <v>38.246017999999999</v>
      </c>
      <c r="Z61" s="33">
        <v>3798.2834122785634</v>
      </c>
      <c r="AA61" s="35">
        <v>0</v>
      </c>
      <c r="AB61" s="30">
        <v>276808.87123593502</v>
      </c>
      <c r="AC61" s="30">
        <v>268685.90292426158</v>
      </c>
      <c r="AD61" s="33">
        <v>4791169.7448240146</v>
      </c>
      <c r="AE61" s="35">
        <v>3624670.2803674112</v>
      </c>
      <c r="AF61" s="30">
        <v>3697095.9752389588</v>
      </c>
      <c r="AG61" s="30">
        <v>562191.68823795312</v>
      </c>
      <c r="AH61" s="33">
        <v>1039633.7337836978</v>
      </c>
      <c r="AI61" s="35">
        <v>2436332.6833581608</v>
      </c>
      <c r="AJ61" s="30">
        <v>52280.773608508265</v>
      </c>
      <c r="AK61" s="30">
        <v>55146.77096212787</v>
      </c>
      <c r="AL61" s="33">
        <v>2159.2621928506114</v>
      </c>
      <c r="AM61" s="35">
        <v>570999.13780917006</v>
      </c>
      <c r="AN61" s="30">
        <v>1330830.7340154762</v>
      </c>
      <c r="AO61" s="35">
        <v>3054414.6218323736</v>
      </c>
      <c r="AP61" s="33">
        <v>66647.796048170552</v>
      </c>
      <c r="AQ61" s="35">
        <v>397227.1544927131</v>
      </c>
      <c r="AR61" s="30">
        <v>7469656.6712075556</v>
      </c>
      <c r="AS61" s="35">
        <v>7561523.8974496108</v>
      </c>
      <c r="AT61" s="30">
        <v>366892.56059301202</v>
      </c>
      <c r="AU61" s="43">
        <v>275025.33435095823</v>
      </c>
      <c r="BA61" s="138"/>
      <c r="BB61" s="138"/>
      <c r="BD61" s="138"/>
      <c r="BE61" s="138"/>
      <c r="BG61" s="138"/>
      <c r="BH61" s="138"/>
      <c r="BJ61" s="138"/>
      <c r="BK61" s="138"/>
    </row>
    <row r="62" spans="1:63" x14ac:dyDescent="0.3">
      <c r="A62" s="157"/>
      <c r="B62" s="7" t="s">
        <v>120</v>
      </c>
      <c r="C62" s="8" t="s">
        <v>121</v>
      </c>
      <c r="D62" s="31">
        <v>96554.937196018844</v>
      </c>
      <c r="E62" s="36">
        <v>0</v>
      </c>
      <c r="F62" s="32">
        <v>8086.8812297178647</v>
      </c>
      <c r="G62" s="36">
        <v>0</v>
      </c>
      <c r="H62" s="34">
        <v>6184.3755629542293</v>
      </c>
      <c r="I62" s="36">
        <v>0</v>
      </c>
      <c r="J62" s="34">
        <v>82283.680403346749</v>
      </c>
      <c r="K62" s="36">
        <v>0</v>
      </c>
      <c r="L62" s="32">
        <v>43265.322134174603</v>
      </c>
      <c r="M62" s="36">
        <v>241697.95999907446</v>
      </c>
      <c r="N62" s="32">
        <v>53.630154786722905</v>
      </c>
      <c r="O62" s="36">
        <v>0</v>
      </c>
      <c r="P62" s="32">
        <v>12889.387244412292</v>
      </c>
      <c r="Q62" s="32">
        <v>0</v>
      </c>
      <c r="R62" s="34">
        <v>0</v>
      </c>
      <c r="S62" s="36">
        <v>0</v>
      </c>
      <c r="T62" s="32">
        <v>665.67560651698329</v>
      </c>
      <c r="U62" s="32">
        <v>0</v>
      </c>
      <c r="V62" s="34">
        <v>110.24206915188257</v>
      </c>
      <c r="W62" s="36">
        <v>0</v>
      </c>
      <c r="X62" s="32">
        <v>468.31759138812845</v>
      </c>
      <c r="Y62" s="32">
        <v>0</v>
      </c>
      <c r="Z62" s="34">
        <v>2066.028061221074</v>
      </c>
      <c r="AA62" s="36">
        <v>0</v>
      </c>
      <c r="AB62" s="32">
        <v>27012.041406697525</v>
      </c>
      <c r="AC62" s="32">
        <v>241697.95999907446</v>
      </c>
      <c r="AD62" s="34">
        <v>11876.076286141892</v>
      </c>
      <c r="AE62" s="36">
        <v>0</v>
      </c>
      <c r="AF62" s="32">
        <v>4326.5719778243274</v>
      </c>
      <c r="AG62" s="32">
        <v>0</v>
      </c>
      <c r="AH62" s="34">
        <v>3934.9797381777576</v>
      </c>
      <c r="AI62" s="36">
        <v>0</v>
      </c>
      <c r="AJ62" s="32">
        <v>1576.6200211191949</v>
      </c>
      <c r="AK62" s="32">
        <v>0</v>
      </c>
      <c r="AL62" s="34">
        <v>2037.9045490206113</v>
      </c>
      <c r="AM62" s="36">
        <v>0</v>
      </c>
      <c r="AN62" s="32">
        <v>114371.90846885066</v>
      </c>
      <c r="AO62" s="36">
        <v>0</v>
      </c>
      <c r="AP62" s="34">
        <v>2490.2376873684798</v>
      </c>
      <c r="AQ62" s="36">
        <v>0</v>
      </c>
      <c r="AR62" s="32">
        <v>268558.48177255446</v>
      </c>
      <c r="AS62" s="36">
        <v>241697.95999907446</v>
      </c>
      <c r="AT62" s="32">
        <v>0</v>
      </c>
      <c r="AU62" s="42">
        <v>26860.521773480003</v>
      </c>
      <c r="BA62" s="138"/>
      <c r="BB62" s="138"/>
      <c r="BD62" s="138"/>
      <c r="BE62" s="138"/>
      <c r="BG62" s="138"/>
      <c r="BH62" s="138"/>
      <c r="BJ62" s="138"/>
      <c r="BK62" s="138"/>
    </row>
    <row r="63" spans="1:63" x14ac:dyDescent="0.3">
      <c r="A63" s="157"/>
      <c r="B63" s="7" t="s">
        <v>122</v>
      </c>
      <c r="C63" s="8" t="s">
        <v>123</v>
      </c>
      <c r="D63" s="31">
        <v>0</v>
      </c>
      <c r="E63" s="36">
        <v>129076.72238019209</v>
      </c>
      <c r="F63" s="32">
        <v>0</v>
      </c>
      <c r="G63" s="36">
        <v>6.8710000000000004</v>
      </c>
      <c r="H63" s="34">
        <v>0</v>
      </c>
      <c r="I63" s="36">
        <v>16462.295699242095</v>
      </c>
      <c r="J63" s="34">
        <v>0</v>
      </c>
      <c r="K63" s="36">
        <v>112607.55568095</v>
      </c>
      <c r="L63" s="32">
        <v>249170.94751361752</v>
      </c>
      <c r="M63" s="36">
        <v>26880.418604067097</v>
      </c>
      <c r="N63" s="32">
        <v>0</v>
      </c>
      <c r="O63" s="36">
        <v>0</v>
      </c>
      <c r="P63" s="32">
        <v>0</v>
      </c>
      <c r="Q63" s="32">
        <v>0</v>
      </c>
      <c r="R63" s="34">
        <v>0</v>
      </c>
      <c r="S63" s="36">
        <v>0</v>
      </c>
      <c r="T63" s="32">
        <v>0</v>
      </c>
      <c r="U63" s="32">
        <v>0</v>
      </c>
      <c r="V63" s="34">
        <v>0</v>
      </c>
      <c r="W63" s="36">
        <v>0</v>
      </c>
      <c r="X63" s="32">
        <v>0</v>
      </c>
      <c r="Y63" s="32">
        <v>0</v>
      </c>
      <c r="Z63" s="34">
        <v>0</v>
      </c>
      <c r="AA63" s="36">
        <v>0</v>
      </c>
      <c r="AB63" s="32">
        <v>249170.94751361752</v>
      </c>
      <c r="AC63" s="32">
        <v>26880.418604067097</v>
      </c>
      <c r="AD63" s="34">
        <v>0</v>
      </c>
      <c r="AE63" s="36">
        <v>97.024622650000012</v>
      </c>
      <c r="AF63" s="32">
        <v>0</v>
      </c>
      <c r="AG63" s="32">
        <v>0</v>
      </c>
      <c r="AH63" s="34">
        <v>0</v>
      </c>
      <c r="AI63" s="36">
        <v>0</v>
      </c>
      <c r="AJ63" s="32">
        <v>0</v>
      </c>
      <c r="AK63" s="32">
        <v>0</v>
      </c>
      <c r="AL63" s="34">
        <v>0</v>
      </c>
      <c r="AM63" s="36">
        <v>97.024622650000012</v>
      </c>
      <c r="AN63" s="32">
        <v>0</v>
      </c>
      <c r="AO63" s="36">
        <v>117668.21743124122</v>
      </c>
      <c r="AP63" s="34">
        <v>0</v>
      </c>
      <c r="AQ63" s="36">
        <v>102.35364435</v>
      </c>
      <c r="AR63" s="32">
        <v>249170.94751361752</v>
      </c>
      <c r="AS63" s="36">
        <v>273824.7366825004</v>
      </c>
      <c r="AT63" s="32">
        <v>26880.418604067097</v>
      </c>
      <c r="AU63" s="42">
        <v>2226.6294351846209</v>
      </c>
      <c r="BA63" s="138"/>
      <c r="BB63" s="138"/>
      <c r="BD63" s="138"/>
      <c r="BE63" s="138"/>
      <c r="BG63" s="138"/>
      <c r="BH63" s="138"/>
      <c r="BJ63" s="138"/>
      <c r="BK63" s="138"/>
    </row>
    <row r="64" spans="1:63" x14ac:dyDescent="0.3">
      <c r="A64" s="157"/>
      <c r="B64" s="7" t="s">
        <v>124</v>
      </c>
      <c r="C64" s="8" t="s">
        <v>125</v>
      </c>
      <c r="D64" s="31">
        <v>0</v>
      </c>
      <c r="E64" s="36">
        <v>0</v>
      </c>
      <c r="F64" s="32">
        <v>0</v>
      </c>
      <c r="G64" s="36">
        <v>0</v>
      </c>
      <c r="H64" s="34">
        <v>0</v>
      </c>
      <c r="I64" s="36">
        <v>0</v>
      </c>
      <c r="J64" s="34">
        <v>0</v>
      </c>
      <c r="K64" s="36">
        <v>0</v>
      </c>
      <c r="L64" s="32">
        <v>0</v>
      </c>
      <c r="M64" s="36">
        <v>0</v>
      </c>
      <c r="N64" s="32">
        <v>0</v>
      </c>
      <c r="O64" s="36">
        <v>0</v>
      </c>
      <c r="P64" s="32">
        <v>0</v>
      </c>
      <c r="Q64" s="32">
        <v>0</v>
      </c>
      <c r="R64" s="34">
        <v>0</v>
      </c>
      <c r="S64" s="36">
        <v>0</v>
      </c>
      <c r="T64" s="32">
        <v>0</v>
      </c>
      <c r="U64" s="32">
        <v>0</v>
      </c>
      <c r="V64" s="34">
        <v>0</v>
      </c>
      <c r="W64" s="36">
        <v>0</v>
      </c>
      <c r="X64" s="32">
        <v>0</v>
      </c>
      <c r="Y64" s="32">
        <v>0</v>
      </c>
      <c r="Z64" s="34">
        <v>0</v>
      </c>
      <c r="AA64" s="36">
        <v>0</v>
      </c>
      <c r="AB64" s="32">
        <v>0</v>
      </c>
      <c r="AC64" s="32">
        <v>0</v>
      </c>
      <c r="AD64" s="34">
        <v>3447711.8136527482</v>
      </c>
      <c r="AE64" s="36">
        <v>3447711.8136527482</v>
      </c>
      <c r="AF64" s="32">
        <v>2759437.6872767652</v>
      </c>
      <c r="AG64" s="32">
        <v>479144.43299609015</v>
      </c>
      <c r="AH64" s="34">
        <v>646522.88386737974</v>
      </c>
      <c r="AI64" s="36">
        <v>2390656.6226296849</v>
      </c>
      <c r="AJ64" s="32">
        <v>41751.242508603493</v>
      </c>
      <c r="AK64" s="32">
        <v>39293.525302303482</v>
      </c>
      <c r="AL64" s="34">
        <v>0</v>
      </c>
      <c r="AM64" s="36">
        <v>538617.23272467009</v>
      </c>
      <c r="AN64" s="32">
        <v>0</v>
      </c>
      <c r="AO64" s="36">
        <v>0</v>
      </c>
      <c r="AP64" s="34">
        <v>0</v>
      </c>
      <c r="AQ64" s="36">
        <v>0</v>
      </c>
      <c r="AR64" s="32">
        <v>3447711.8136527482</v>
      </c>
      <c r="AS64" s="36">
        <v>3447711.8136527482</v>
      </c>
      <c r="AT64" s="32">
        <v>0</v>
      </c>
      <c r="AU64" s="42">
        <v>0</v>
      </c>
      <c r="BA64" s="138"/>
      <c r="BB64" s="138"/>
      <c r="BD64" s="138"/>
      <c r="BE64" s="138"/>
      <c r="BG64" s="138"/>
      <c r="BH64" s="138"/>
      <c r="BJ64" s="138"/>
      <c r="BK64" s="138"/>
    </row>
    <row r="65" spans="1:63" x14ac:dyDescent="0.3">
      <c r="A65" s="157"/>
      <c r="B65" s="7" t="s">
        <v>126</v>
      </c>
      <c r="C65" s="8" t="s">
        <v>127</v>
      </c>
      <c r="D65" s="31">
        <v>169.88626679999999</v>
      </c>
      <c r="E65" s="36">
        <v>0</v>
      </c>
      <c r="F65" s="32">
        <v>169.88626679999999</v>
      </c>
      <c r="G65" s="36">
        <v>0</v>
      </c>
      <c r="H65" s="34">
        <v>0</v>
      </c>
      <c r="I65" s="36">
        <v>0</v>
      </c>
      <c r="J65" s="34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2">
        <v>0</v>
      </c>
      <c r="R65" s="34">
        <v>0</v>
      </c>
      <c r="S65" s="36">
        <v>0</v>
      </c>
      <c r="T65" s="32">
        <v>0</v>
      </c>
      <c r="U65" s="32">
        <v>0</v>
      </c>
      <c r="V65" s="34">
        <v>0</v>
      </c>
      <c r="W65" s="36">
        <v>0</v>
      </c>
      <c r="X65" s="32">
        <v>0</v>
      </c>
      <c r="Y65" s="32">
        <v>0</v>
      </c>
      <c r="Z65" s="34">
        <v>0</v>
      </c>
      <c r="AA65" s="36">
        <v>0</v>
      </c>
      <c r="AB65" s="32">
        <v>0</v>
      </c>
      <c r="AC65" s="32">
        <v>0</v>
      </c>
      <c r="AD65" s="34">
        <v>7070.3496398502366</v>
      </c>
      <c r="AE65" s="36">
        <v>6245.3010125570609</v>
      </c>
      <c r="AF65" s="32">
        <v>5747.998892880003</v>
      </c>
      <c r="AG65" s="32">
        <v>4064.1005328670608</v>
      </c>
      <c r="AH65" s="34">
        <v>1276.9505045702331</v>
      </c>
      <c r="AI65" s="36">
        <v>2096.18168694</v>
      </c>
      <c r="AJ65" s="32">
        <v>13.927073320000002</v>
      </c>
      <c r="AK65" s="32">
        <v>85.018792750000003</v>
      </c>
      <c r="AL65" s="34">
        <v>31.473169079999998</v>
      </c>
      <c r="AM65" s="36">
        <v>0</v>
      </c>
      <c r="AN65" s="32">
        <v>0</v>
      </c>
      <c r="AO65" s="36">
        <v>0</v>
      </c>
      <c r="AP65" s="34">
        <v>0</v>
      </c>
      <c r="AQ65" s="36">
        <v>0</v>
      </c>
      <c r="AR65" s="32">
        <v>7240.2359066502368</v>
      </c>
      <c r="AS65" s="36">
        <v>6245.3010125570609</v>
      </c>
      <c r="AT65" s="32">
        <v>6245.3010125570609</v>
      </c>
      <c r="AU65" s="42">
        <v>7240.2359066502358</v>
      </c>
      <c r="BA65" s="138"/>
      <c r="BB65" s="138"/>
      <c r="BD65" s="138"/>
      <c r="BE65" s="138"/>
      <c r="BG65" s="138"/>
      <c r="BH65" s="138"/>
      <c r="BJ65" s="138"/>
      <c r="BK65" s="138"/>
    </row>
    <row r="66" spans="1:63" x14ac:dyDescent="0.3">
      <c r="A66" s="157"/>
      <c r="B66" s="7" t="s">
        <v>128</v>
      </c>
      <c r="C66" s="8" t="s">
        <v>129</v>
      </c>
      <c r="D66" s="31">
        <v>795148.79920920683</v>
      </c>
      <c r="E66" s="36">
        <v>87347.672358478158</v>
      </c>
      <c r="F66" s="32">
        <v>105047.52257745551</v>
      </c>
      <c r="G66" s="36">
        <v>46698.807745875354</v>
      </c>
      <c r="H66" s="34">
        <v>399085.03621211287</v>
      </c>
      <c r="I66" s="36">
        <v>40535.081635762806</v>
      </c>
      <c r="J66" s="34">
        <v>291016.2404196384</v>
      </c>
      <c r="K66" s="36">
        <v>113.78297684000097</v>
      </c>
      <c r="L66" s="32">
        <v>96698.504000075889</v>
      </c>
      <c r="M66" s="36">
        <v>209.06741529999999</v>
      </c>
      <c r="N66" s="32">
        <v>56646.757100629678</v>
      </c>
      <c r="O66" s="36">
        <v>60.116613000000001</v>
      </c>
      <c r="P66" s="32">
        <v>33611.259136751003</v>
      </c>
      <c r="Q66" s="32">
        <v>3.1804631799999998</v>
      </c>
      <c r="R66" s="34">
        <v>0</v>
      </c>
      <c r="S66" s="36">
        <v>0</v>
      </c>
      <c r="T66" s="32">
        <v>0</v>
      </c>
      <c r="U66" s="32">
        <v>0</v>
      </c>
      <c r="V66" s="34">
        <v>1232.2613828377216</v>
      </c>
      <c r="W66" s="36">
        <v>0</v>
      </c>
      <c r="X66" s="32">
        <v>2850.08871318</v>
      </c>
      <c r="Y66" s="32">
        <v>38.246017999999999</v>
      </c>
      <c r="Z66" s="34">
        <v>1732.2553510574894</v>
      </c>
      <c r="AA66" s="36">
        <v>0</v>
      </c>
      <c r="AB66" s="32">
        <v>625.88231561999987</v>
      </c>
      <c r="AC66" s="32">
        <v>107.52432112000001</v>
      </c>
      <c r="AD66" s="34">
        <v>1324511.5052452749</v>
      </c>
      <c r="AE66" s="36">
        <v>170616.14107945608</v>
      </c>
      <c r="AF66" s="32">
        <v>927583.71709148912</v>
      </c>
      <c r="AG66" s="32">
        <v>78983.15470899592</v>
      </c>
      <c r="AH66" s="34">
        <v>387898.91967357008</v>
      </c>
      <c r="AI66" s="36">
        <v>43579.879041535794</v>
      </c>
      <c r="AJ66" s="32">
        <v>8938.9840054655742</v>
      </c>
      <c r="AK66" s="32">
        <v>15768.226867074383</v>
      </c>
      <c r="AL66" s="34">
        <v>89.884474749999981</v>
      </c>
      <c r="AM66" s="36">
        <v>32284.88046185</v>
      </c>
      <c r="AN66" s="32">
        <v>1216458.8255466255</v>
      </c>
      <c r="AO66" s="36">
        <v>2936746.4044011324</v>
      </c>
      <c r="AP66" s="34">
        <v>64157.558360802075</v>
      </c>
      <c r="AQ66" s="36">
        <v>397124.80084836308</v>
      </c>
      <c r="AR66" s="32">
        <v>3496975.1923619849</v>
      </c>
      <c r="AS66" s="36">
        <v>3592044.0861027301</v>
      </c>
      <c r="AT66" s="32">
        <v>333766.84097638784</v>
      </c>
      <c r="AU66" s="42">
        <v>238697.94723564337</v>
      </c>
      <c r="BA66" s="138"/>
      <c r="BB66" s="138"/>
      <c r="BD66" s="138"/>
      <c r="BE66" s="138"/>
      <c r="BG66" s="138"/>
      <c r="BH66" s="138"/>
      <c r="BJ66" s="138"/>
      <c r="BK66" s="138"/>
    </row>
    <row r="67" spans="1:63" x14ac:dyDescent="0.3">
      <c r="A67" s="157"/>
      <c r="B67" s="9" t="s">
        <v>130</v>
      </c>
      <c r="C67" s="10" t="s">
        <v>131</v>
      </c>
      <c r="D67" s="29">
        <v>2639804.2136463313</v>
      </c>
      <c r="E67" s="35"/>
      <c r="F67" s="30">
        <v>472704.90038534207</v>
      </c>
      <c r="G67" s="35"/>
      <c r="H67" s="33">
        <v>1556996.2199064558</v>
      </c>
      <c r="I67" s="35"/>
      <c r="J67" s="33">
        <v>610103.09335453424</v>
      </c>
      <c r="K67" s="35"/>
      <c r="L67" s="30">
        <v>1548728.1142511377</v>
      </c>
      <c r="M67" s="35"/>
      <c r="N67" s="30">
        <v>-103374.96184764948</v>
      </c>
      <c r="O67" s="35"/>
      <c r="P67" s="30">
        <v>657486.18191727169</v>
      </c>
      <c r="Q67" s="30"/>
      <c r="R67" s="33">
        <v>13305.916514757215</v>
      </c>
      <c r="S67" s="35"/>
      <c r="T67" s="30">
        <v>3293.1528233627155</v>
      </c>
      <c r="U67" s="30"/>
      <c r="V67" s="33">
        <v>16533.711684136833</v>
      </c>
      <c r="W67" s="35"/>
      <c r="X67" s="30">
        <v>38358.146650711293</v>
      </c>
      <c r="Y67" s="30"/>
      <c r="Z67" s="33">
        <v>70071.365906837353</v>
      </c>
      <c r="AA67" s="35"/>
      <c r="AB67" s="30">
        <v>853054.60060171038</v>
      </c>
      <c r="AC67" s="30"/>
      <c r="AD67" s="33">
        <v>6297544.4910019506</v>
      </c>
      <c r="AE67" s="35"/>
      <c r="AF67" s="30">
        <v>1461952.179839822</v>
      </c>
      <c r="AG67" s="30"/>
      <c r="AH67" s="33">
        <v>1354743.956542003</v>
      </c>
      <c r="AI67" s="35"/>
      <c r="AJ67" s="30">
        <v>11633.313813913381</v>
      </c>
      <c r="AK67" s="30"/>
      <c r="AL67" s="33">
        <v>3212566.4636680344</v>
      </c>
      <c r="AM67" s="35"/>
      <c r="AN67" s="30">
        <v>25020727.050322801</v>
      </c>
      <c r="AO67" s="35"/>
      <c r="AP67" s="33">
        <v>411818.02342375118</v>
      </c>
      <c r="AQ67" s="35"/>
      <c r="AR67" s="30">
        <v>35918621.892645985</v>
      </c>
      <c r="AS67" s="35"/>
      <c r="AT67" s="30">
        <v>0</v>
      </c>
      <c r="AU67" s="43"/>
      <c r="BA67" s="138"/>
      <c r="BB67" s="138"/>
      <c r="BD67" s="138"/>
      <c r="BE67" s="138"/>
      <c r="BG67" s="138"/>
      <c r="BH67" s="138"/>
      <c r="BJ67" s="138"/>
      <c r="BK67" s="138"/>
    </row>
    <row r="68" spans="1:63" x14ac:dyDescent="0.3">
      <c r="A68" s="2"/>
      <c r="B68" s="19"/>
      <c r="C68" s="20"/>
      <c r="D68" s="44"/>
      <c r="E68" s="45"/>
      <c r="F68" s="47"/>
      <c r="G68" s="45"/>
      <c r="H68" s="46"/>
      <c r="I68" s="45"/>
      <c r="J68" s="46"/>
      <c r="K68" s="45"/>
      <c r="L68" s="47"/>
      <c r="M68" s="45"/>
      <c r="N68" s="47"/>
      <c r="O68" s="45"/>
      <c r="P68" s="47"/>
      <c r="Q68" s="47"/>
      <c r="R68" s="46"/>
      <c r="S68" s="45"/>
      <c r="T68" s="47"/>
      <c r="U68" s="47"/>
      <c r="V68" s="46"/>
      <c r="W68" s="45"/>
      <c r="X68" s="47"/>
      <c r="Y68" s="47"/>
      <c r="Z68" s="46"/>
      <c r="AA68" s="45"/>
      <c r="AB68" s="47"/>
      <c r="AC68" s="47"/>
      <c r="AD68" s="46"/>
      <c r="AE68" s="45"/>
      <c r="AF68" s="47"/>
      <c r="AG68" s="47"/>
      <c r="AH68" s="46"/>
      <c r="AI68" s="45"/>
      <c r="AJ68" s="47"/>
      <c r="AK68" s="47"/>
      <c r="AL68" s="46"/>
      <c r="AM68" s="45"/>
      <c r="AN68" s="47"/>
      <c r="AO68" s="45"/>
      <c r="AP68" s="46"/>
      <c r="AQ68" s="45"/>
      <c r="AR68" s="47"/>
      <c r="AS68" s="45"/>
      <c r="AT68" s="47"/>
      <c r="AU68" s="48"/>
      <c r="BA68" s="138"/>
      <c r="BB68" s="138"/>
      <c r="BD68" s="138"/>
      <c r="BE68" s="138"/>
      <c r="BG68" s="138"/>
      <c r="BH68" s="138"/>
      <c r="BJ68" s="138"/>
      <c r="BK68" s="138"/>
    </row>
    <row r="69" spans="1:63" s="3" customFormat="1" ht="31.5" customHeight="1" x14ac:dyDescent="0.3">
      <c r="A69" s="163" t="s">
        <v>132</v>
      </c>
      <c r="B69" s="5" t="s">
        <v>130</v>
      </c>
      <c r="C69" s="6" t="s">
        <v>131</v>
      </c>
      <c r="D69" s="49"/>
      <c r="E69" s="50">
        <f>+D67</f>
        <v>2639804.2136463313</v>
      </c>
      <c r="F69" s="52"/>
      <c r="G69" s="50">
        <f t="shared" ref="G69" si="104">+F67</f>
        <v>472704.90038534207</v>
      </c>
      <c r="H69" s="51"/>
      <c r="I69" s="50">
        <f t="shared" ref="I69" si="105">+H67</f>
        <v>1556996.2199064558</v>
      </c>
      <c r="J69" s="51"/>
      <c r="K69" s="50">
        <f t="shared" ref="K69" si="106">+J67</f>
        <v>610103.09335453424</v>
      </c>
      <c r="L69" s="52"/>
      <c r="M69" s="50">
        <f t="shared" ref="M69:O69" si="107">+L67</f>
        <v>1548728.1142511377</v>
      </c>
      <c r="N69" s="52"/>
      <c r="O69" s="50">
        <f t="shared" si="107"/>
        <v>-103374.96184764948</v>
      </c>
      <c r="P69" s="52"/>
      <c r="Q69" s="52">
        <f t="shared" ref="Q69" si="108">+P67</f>
        <v>657486.18191727169</v>
      </c>
      <c r="R69" s="51"/>
      <c r="S69" s="50">
        <f t="shared" ref="S69" si="109">+R67</f>
        <v>13305.916514757215</v>
      </c>
      <c r="T69" s="52"/>
      <c r="U69" s="52">
        <f t="shared" ref="U69" si="110">+T67</f>
        <v>3293.1528233627155</v>
      </c>
      <c r="V69" s="51"/>
      <c r="W69" s="50">
        <f t="shared" ref="W69" si="111">+V67</f>
        <v>16533.711684136833</v>
      </c>
      <c r="X69" s="52"/>
      <c r="Y69" s="52">
        <f t="shared" ref="Y69" si="112">+X67</f>
        <v>38358.146650711293</v>
      </c>
      <c r="Z69" s="51"/>
      <c r="AA69" s="50">
        <f t="shared" ref="AA69" si="113">+Z67</f>
        <v>70071.365906837353</v>
      </c>
      <c r="AB69" s="52"/>
      <c r="AC69" s="52">
        <f t="shared" ref="AC69" si="114">+AB67</f>
        <v>853054.60060171038</v>
      </c>
      <c r="AD69" s="51"/>
      <c r="AE69" s="50">
        <f t="shared" ref="AE69:AG69" si="115">+AD67</f>
        <v>6297544.4910019506</v>
      </c>
      <c r="AF69" s="52"/>
      <c r="AG69" s="52">
        <f t="shared" si="115"/>
        <v>1461952.179839822</v>
      </c>
      <c r="AH69" s="51"/>
      <c r="AI69" s="50">
        <f t="shared" ref="AI69" si="116">+AH67</f>
        <v>1354743.956542003</v>
      </c>
      <c r="AJ69" s="52"/>
      <c r="AK69" s="52">
        <f t="shared" ref="AK69" si="117">+AJ67</f>
        <v>11633.313813913381</v>
      </c>
      <c r="AL69" s="51"/>
      <c r="AM69" s="50">
        <f t="shared" ref="AM69" si="118">+AL67</f>
        <v>3212566.4636680344</v>
      </c>
      <c r="AN69" s="52"/>
      <c r="AO69" s="50">
        <f t="shared" ref="AO69" si="119">+AN67</f>
        <v>25020727.050322801</v>
      </c>
      <c r="AP69" s="51"/>
      <c r="AQ69" s="50">
        <f t="shared" ref="AQ69" si="120">+AP67</f>
        <v>411818.02342375118</v>
      </c>
      <c r="AR69" s="52"/>
      <c r="AS69" s="50">
        <f t="shared" ref="AS69" si="121">+AR67</f>
        <v>35918621.892645985</v>
      </c>
      <c r="AT69" s="52"/>
      <c r="AU69" s="41">
        <f t="shared" ref="AU69" si="122">+AT67</f>
        <v>0</v>
      </c>
      <c r="AV69" s="59"/>
      <c r="AW69" s="59"/>
      <c r="AX69" s="59"/>
      <c r="AY69" s="59"/>
      <c r="BA69" s="138"/>
      <c r="BB69" s="138"/>
      <c r="BD69" s="138"/>
      <c r="BE69" s="138"/>
      <c r="BG69" s="138"/>
      <c r="BH69" s="138"/>
      <c r="BJ69" s="138"/>
      <c r="BK69" s="138"/>
    </row>
    <row r="70" spans="1:63" ht="26.25" customHeight="1" x14ac:dyDescent="0.3">
      <c r="A70" s="156"/>
      <c r="B70" s="7" t="s">
        <v>133</v>
      </c>
      <c r="C70" s="8" t="s">
        <v>134</v>
      </c>
      <c r="D70" s="31">
        <v>0</v>
      </c>
      <c r="E70" s="36">
        <v>0</v>
      </c>
      <c r="F70" s="32">
        <v>0</v>
      </c>
      <c r="G70" s="36">
        <v>0</v>
      </c>
      <c r="H70" s="34">
        <v>0</v>
      </c>
      <c r="I70" s="36">
        <v>0</v>
      </c>
      <c r="J70" s="34">
        <v>0</v>
      </c>
      <c r="K70" s="36">
        <v>0</v>
      </c>
      <c r="L70" s="32">
        <v>0</v>
      </c>
      <c r="M70" s="36">
        <v>0</v>
      </c>
      <c r="N70" s="32">
        <v>0</v>
      </c>
      <c r="O70" s="36">
        <v>0</v>
      </c>
      <c r="P70" s="32">
        <v>0</v>
      </c>
      <c r="Q70" s="32">
        <v>0</v>
      </c>
      <c r="R70" s="34">
        <v>0</v>
      </c>
      <c r="S70" s="36">
        <v>0</v>
      </c>
      <c r="T70" s="32">
        <v>0</v>
      </c>
      <c r="U70" s="32">
        <v>0</v>
      </c>
      <c r="V70" s="34">
        <v>0</v>
      </c>
      <c r="W70" s="36">
        <v>0</v>
      </c>
      <c r="X70" s="32">
        <v>0</v>
      </c>
      <c r="Y70" s="32">
        <v>0</v>
      </c>
      <c r="Z70" s="34">
        <v>0</v>
      </c>
      <c r="AA70" s="36">
        <v>0</v>
      </c>
      <c r="AB70" s="32">
        <v>0</v>
      </c>
      <c r="AC70" s="32">
        <v>0</v>
      </c>
      <c r="AD70" s="34">
        <v>4350807.0444216523</v>
      </c>
      <c r="AE70" s="36">
        <v>0</v>
      </c>
      <c r="AF70" s="32">
        <v>1712251.4041179996</v>
      </c>
      <c r="AG70" s="32">
        <v>0</v>
      </c>
      <c r="AH70" s="34">
        <v>604917.89549739682</v>
      </c>
      <c r="AI70" s="36">
        <v>0</v>
      </c>
      <c r="AJ70" s="32">
        <v>0</v>
      </c>
      <c r="AK70" s="32">
        <v>0</v>
      </c>
      <c r="AL70" s="34">
        <v>2033637.7448062561</v>
      </c>
      <c r="AM70" s="36">
        <v>0</v>
      </c>
      <c r="AN70" s="32">
        <v>0</v>
      </c>
      <c r="AO70" s="36">
        <v>4747931.8452700153</v>
      </c>
      <c r="AP70" s="34">
        <v>397124.80084836308</v>
      </c>
      <c r="AQ70" s="36">
        <v>0</v>
      </c>
      <c r="AR70" s="32">
        <v>4747931.8452700153</v>
      </c>
      <c r="AS70" s="36">
        <v>4747931.8452700153</v>
      </c>
      <c r="AT70" s="32">
        <v>0</v>
      </c>
      <c r="AU70" s="42">
        <v>0</v>
      </c>
      <c r="BA70" s="138"/>
      <c r="BB70" s="138"/>
      <c r="BD70" s="138"/>
      <c r="BE70" s="138"/>
      <c r="BG70" s="138"/>
      <c r="BH70" s="138"/>
      <c r="BJ70" s="138"/>
      <c r="BK70" s="138"/>
    </row>
    <row r="71" spans="1:63" s="3" customFormat="1" ht="24" customHeight="1" x14ac:dyDescent="0.3">
      <c r="A71" s="156"/>
      <c r="B71" s="9" t="s">
        <v>135</v>
      </c>
      <c r="C71" s="10" t="s">
        <v>136</v>
      </c>
      <c r="D71" s="29">
        <v>2639804.2136463313</v>
      </c>
      <c r="E71" s="35"/>
      <c r="F71" s="30">
        <v>472704.90038534207</v>
      </c>
      <c r="G71" s="35"/>
      <c r="H71" s="33">
        <v>1556996.2199064558</v>
      </c>
      <c r="I71" s="35"/>
      <c r="J71" s="33">
        <v>610103.09335453424</v>
      </c>
      <c r="K71" s="35"/>
      <c r="L71" s="30">
        <v>1548728.1142511377</v>
      </c>
      <c r="M71" s="35"/>
      <c r="N71" s="30">
        <v>-103374.96184764948</v>
      </c>
      <c r="O71" s="35"/>
      <c r="P71" s="30">
        <v>657486.18191727169</v>
      </c>
      <c r="Q71" s="30"/>
      <c r="R71" s="33">
        <v>13305.916514757215</v>
      </c>
      <c r="S71" s="35"/>
      <c r="T71" s="30">
        <v>3293.1528233627155</v>
      </c>
      <c r="U71" s="30"/>
      <c r="V71" s="33">
        <v>16533.711684136833</v>
      </c>
      <c r="W71" s="35"/>
      <c r="X71" s="30">
        <v>38358.146650711293</v>
      </c>
      <c r="Y71" s="30"/>
      <c r="Z71" s="33">
        <v>70071.365906837353</v>
      </c>
      <c r="AA71" s="35"/>
      <c r="AB71" s="30">
        <v>853054.60060171038</v>
      </c>
      <c r="AC71" s="30"/>
      <c r="AD71" s="33">
        <v>1946737.4465802982</v>
      </c>
      <c r="AE71" s="35"/>
      <c r="AF71" s="30">
        <v>-250299.2242781776</v>
      </c>
      <c r="AG71" s="30"/>
      <c r="AH71" s="33">
        <v>749826.06104460615</v>
      </c>
      <c r="AI71" s="35"/>
      <c r="AJ71" s="30">
        <v>11633.313813913381</v>
      </c>
      <c r="AK71" s="30"/>
      <c r="AL71" s="33">
        <v>1178928.7188617783</v>
      </c>
      <c r="AM71" s="35"/>
      <c r="AN71" s="30">
        <v>29768658.895592816</v>
      </c>
      <c r="AO71" s="35"/>
      <c r="AP71" s="33">
        <v>14693.222575388092</v>
      </c>
      <c r="AQ71" s="35"/>
      <c r="AR71" s="30">
        <v>35918621.892645985</v>
      </c>
      <c r="AS71" s="35"/>
      <c r="AT71" s="30">
        <v>0</v>
      </c>
      <c r="AU71" s="43"/>
      <c r="AV71" s="59"/>
      <c r="AW71" s="59"/>
      <c r="AX71" s="59"/>
      <c r="AY71" s="59"/>
      <c r="BA71" s="138"/>
      <c r="BB71" s="138"/>
      <c r="BD71" s="138"/>
      <c r="BE71" s="138"/>
      <c r="BG71" s="138"/>
      <c r="BH71" s="138"/>
      <c r="BJ71" s="138"/>
      <c r="BK71" s="138"/>
    </row>
    <row r="72" spans="1:63" x14ac:dyDescent="0.3">
      <c r="A72" s="164"/>
      <c r="B72" s="19"/>
      <c r="C72" s="20"/>
      <c r="D72" s="44"/>
      <c r="E72" s="45"/>
      <c r="F72" s="47"/>
      <c r="G72" s="45"/>
      <c r="H72" s="46"/>
      <c r="I72" s="45"/>
      <c r="J72" s="46"/>
      <c r="K72" s="45"/>
      <c r="L72" s="47"/>
      <c r="M72" s="45"/>
      <c r="N72" s="47"/>
      <c r="O72" s="45"/>
      <c r="P72" s="47"/>
      <c r="Q72" s="47"/>
      <c r="R72" s="46"/>
      <c r="S72" s="45"/>
      <c r="T72" s="47"/>
      <c r="U72" s="47"/>
      <c r="V72" s="46"/>
      <c r="W72" s="45"/>
      <c r="X72" s="47"/>
      <c r="Y72" s="47"/>
      <c r="Z72" s="46"/>
      <c r="AA72" s="45"/>
      <c r="AB72" s="47"/>
      <c r="AC72" s="47"/>
      <c r="AD72" s="46"/>
      <c r="AE72" s="45"/>
      <c r="AF72" s="47"/>
      <c r="AG72" s="47"/>
      <c r="AH72" s="46"/>
      <c r="AI72" s="45"/>
      <c r="AJ72" s="47"/>
      <c r="AK72" s="47"/>
      <c r="AL72" s="46"/>
      <c r="AM72" s="45"/>
      <c r="AN72" s="47"/>
      <c r="AO72" s="45"/>
      <c r="AP72" s="46"/>
      <c r="AQ72" s="45"/>
      <c r="AR72" s="47"/>
      <c r="AS72" s="45"/>
      <c r="AT72" s="47"/>
      <c r="AU72" s="48"/>
      <c r="BA72" s="138"/>
      <c r="BB72" s="138"/>
      <c r="BD72" s="138"/>
      <c r="BE72" s="138"/>
      <c r="BG72" s="138"/>
      <c r="BH72" s="138"/>
      <c r="BJ72" s="138"/>
      <c r="BK72" s="138"/>
    </row>
    <row r="73" spans="1:63" s="3" customFormat="1" x14ac:dyDescent="0.3">
      <c r="A73" s="156" t="s">
        <v>137</v>
      </c>
      <c r="B73" s="5" t="s">
        <v>130</v>
      </c>
      <c r="C73" s="6" t="s">
        <v>131</v>
      </c>
      <c r="D73" s="49"/>
      <c r="E73" s="50">
        <f>+D67</f>
        <v>2639804.2136463313</v>
      </c>
      <c r="F73" s="52"/>
      <c r="G73" s="50">
        <f>+G69</f>
        <v>472704.90038534207</v>
      </c>
      <c r="H73" s="51"/>
      <c r="I73" s="50">
        <f>+I69</f>
        <v>1556996.2199064558</v>
      </c>
      <c r="J73" s="51"/>
      <c r="K73" s="50">
        <f>+K69</f>
        <v>610103.09335453424</v>
      </c>
      <c r="L73" s="52"/>
      <c r="M73" s="50">
        <f>+M69</f>
        <v>1548728.1142511377</v>
      </c>
      <c r="N73" s="52"/>
      <c r="O73" s="50">
        <f>+O69</f>
        <v>-103374.96184764948</v>
      </c>
      <c r="P73" s="52"/>
      <c r="Q73" s="52">
        <f>+Q69</f>
        <v>657486.18191727169</v>
      </c>
      <c r="R73" s="51"/>
      <c r="S73" s="50">
        <f>+S69</f>
        <v>13305.916514757215</v>
      </c>
      <c r="T73" s="52"/>
      <c r="U73" s="52">
        <f>+U69</f>
        <v>3293.1528233627155</v>
      </c>
      <c r="V73" s="51"/>
      <c r="W73" s="50">
        <f>+W69</f>
        <v>16533.711684136833</v>
      </c>
      <c r="X73" s="52"/>
      <c r="Y73" s="52">
        <f>+Y69</f>
        <v>38358.146650711293</v>
      </c>
      <c r="Z73" s="51"/>
      <c r="AA73" s="50">
        <f>+AA69</f>
        <v>70071.365906837353</v>
      </c>
      <c r="AB73" s="52"/>
      <c r="AC73" s="52">
        <f>+AC69</f>
        <v>853054.60060171038</v>
      </c>
      <c r="AD73" s="51"/>
      <c r="AE73" s="50">
        <f>+AE69</f>
        <v>6297544.4910019506</v>
      </c>
      <c r="AF73" s="52"/>
      <c r="AG73" s="52">
        <f>+AG69</f>
        <v>1461952.179839822</v>
      </c>
      <c r="AH73" s="51"/>
      <c r="AI73" s="50">
        <f>+AI69</f>
        <v>1354743.956542003</v>
      </c>
      <c r="AJ73" s="52"/>
      <c r="AK73" s="52">
        <f>+AK69</f>
        <v>11633.313813913381</v>
      </c>
      <c r="AL73" s="51"/>
      <c r="AM73" s="50">
        <f>+AM69</f>
        <v>3212566.4636680344</v>
      </c>
      <c r="AN73" s="52"/>
      <c r="AO73" s="50">
        <f>+AO69</f>
        <v>25020727.050322801</v>
      </c>
      <c r="AP73" s="51"/>
      <c r="AQ73" s="50">
        <f>+AQ69</f>
        <v>411818.02342375118</v>
      </c>
      <c r="AR73" s="52"/>
      <c r="AS73" s="50">
        <f>+AS69</f>
        <v>35918621.892645985</v>
      </c>
      <c r="AT73" s="52"/>
      <c r="AU73" s="41"/>
      <c r="AV73" s="59"/>
      <c r="AW73" s="59"/>
      <c r="AX73" s="59"/>
      <c r="AY73" s="59"/>
      <c r="BA73" s="138"/>
      <c r="BB73" s="138"/>
      <c r="BD73" s="138"/>
      <c r="BE73" s="138"/>
      <c r="BG73" s="138"/>
      <c r="BH73" s="138"/>
      <c r="BJ73" s="138"/>
      <c r="BK73" s="138"/>
    </row>
    <row r="74" spans="1:63" s="3" customFormat="1" x14ac:dyDescent="0.3">
      <c r="A74" s="157"/>
      <c r="B74" s="9" t="s">
        <v>138</v>
      </c>
      <c r="C74" s="10" t="s">
        <v>139</v>
      </c>
      <c r="D74" s="29">
        <v>0</v>
      </c>
      <c r="E74" s="35">
        <v>0</v>
      </c>
      <c r="F74" s="30">
        <v>0</v>
      </c>
      <c r="G74" s="35">
        <v>0</v>
      </c>
      <c r="H74" s="33">
        <v>0</v>
      </c>
      <c r="I74" s="35">
        <v>0</v>
      </c>
      <c r="J74" s="33">
        <v>0</v>
      </c>
      <c r="K74" s="35">
        <v>0</v>
      </c>
      <c r="L74" s="30">
        <v>0</v>
      </c>
      <c r="M74" s="35">
        <v>0</v>
      </c>
      <c r="N74" s="30">
        <v>0</v>
      </c>
      <c r="O74" s="35">
        <v>0</v>
      </c>
      <c r="P74" s="30">
        <v>0</v>
      </c>
      <c r="Q74" s="30">
        <v>0</v>
      </c>
      <c r="R74" s="33">
        <v>0</v>
      </c>
      <c r="S74" s="35"/>
      <c r="T74" s="30">
        <v>0</v>
      </c>
      <c r="U74" s="30"/>
      <c r="V74" s="33">
        <v>0</v>
      </c>
      <c r="W74" s="35"/>
      <c r="X74" s="30">
        <v>0</v>
      </c>
      <c r="Y74" s="30"/>
      <c r="Z74" s="33">
        <v>0</v>
      </c>
      <c r="AA74" s="35"/>
      <c r="AB74" s="30">
        <v>0</v>
      </c>
      <c r="AC74" s="30"/>
      <c r="AD74" s="33">
        <v>6337339.4451050768</v>
      </c>
      <c r="AE74" s="35">
        <v>0</v>
      </c>
      <c r="AF74" s="30">
        <v>3035169.1856827792</v>
      </c>
      <c r="AG74" s="30">
        <v>0</v>
      </c>
      <c r="AH74" s="33">
        <v>1053599.7646424226</v>
      </c>
      <c r="AI74" s="35">
        <v>0</v>
      </c>
      <c r="AJ74" s="30">
        <v>170998.48990694032</v>
      </c>
      <c r="AK74" s="30">
        <v>0</v>
      </c>
      <c r="AL74" s="33">
        <v>2077572.0048729347</v>
      </c>
      <c r="AM74" s="35">
        <v>0</v>
      </c>
      <c r="AN74" s="30">
        <v>23923830.489708193</v>
      </c>
      <c r="AO74" s="35">
        <v>0</v>
      </c>
      <c r="AP74" s="33">
        <v>400199.15788678289</v>
      </c>
      <c r="AQ74" s="35">
        <v>0</v>
      </c>
      <c r="AR74" s="30">
        <v>30661369.092700053</v>
      </c>
      <c r="AS74" s="35">
        <v>0</v>
      </c>
      <c r="AT74" s="30">
        <v>0</v>
      </c>
      <c r="AU74" s="43">
        <v>0</v>
      </c>
      <c r="AV74" s="59"/>
      <c r="AW74" s="59"/>
      <c r="AX74" s="59"/>
      <c r="AY74" s="59"/>
      <c r="BA74" s="138"/>
      <c r="BB74" s="138"/>
      <c r="BD74" s="138"/>
      <c r="BE74" s="138"/>
      <c r="BG74" s="138"/>
      <c r="BH74" s="138"/>
      <c r="BJ74" s="138"/>
      <c r="BK74" s="138"/>
    </row>
    <row r="75" spans="1:63" x14ac:dyDescent="0.3">
      <c r="A75" s="157"/>
      <c r="B75" s="7" t="s">
        <v>140</v>
      </c>
      <c r="C75" s="8" t="s">
        <v>141</v>
      </c>
      <c r="D75" s="31">
        <v>0</v>
      </c>
      <c r="E75" s="36">
        <v>0</v>
      </c>
      <c r="F75" s="32">
        <v>0</v>
      </c>
      <c r="G75" s="36">
        <v>0</v>
      </c>
      <c r="H75" s="34">
        <v>0</v>
      </c>
      <c r="I75" s="36">
        <v>0</v>
      </c>
      <c r="J75" s="34">
        <v>0</v>
      </c>
      <c r="K75" s="36">
        <v>0</v>
      </c>
      <c r="L75" s="32">
        <v>0</v>
      </c>
      <c r="M75" s="36">
        <v>0</v>
      </c>
      <c r="N75" s="32">
        <v>0</v>
      </c>
      <c r="O75" s="36">
        <v>0</v>
      </c>
      <c r="P75" s="32">
        <v>0</v>
      </c>
      <c r="Q75" s="32">
        <v>0</v>
      </c>
      <c r="R75" s="34">
        <v>0</v>
      </c>
      <c r="S75" s="36">
        <v>0</v>
      </c>
      <c r="T75" s="32">
        <v>0</v>
      </c>
      <c r="U75" s="32">
        <v>0</v>
      </c>
      <c r="V75" s="34">
        <v>0</v>
      </c>
      <c r="W75" s="36">
        <v>0</v>
      </c>
      <c r="X75" s="32">
        <v>0</v>
      </c>
      <c r="Y75" s="32">
        <v>0</v>
      </c>
      <c r="Z75" s="34">
        <v>0</v>
      </c>
      <c r="AA75" s="36">
        <v>0</v>
      </c>
      <c r="AB75" s="32">
        <v>0</v>
      </c>
      <c r="AC75" s="32">
        <v>0</v>
      </c>
      <c r="AD75" s="34">
        <v>4350807.0444216523</v>
      </c>
      <c r="AE75" s="36">
        <v>0</v>
      </c>
      <c r="AF75" s="32">
        <v>1712251.4041179996</v>
      </c>
      <c r="AG75" s="32">
        <v>0</v>
      </c>
      <c r="AH75" s="34">
        <v>604917.8954973967</v>
      </c>
      <c r="AI75" s="36">
        <v>0</v>
      </c>
      <c r="AJ75" s="32">
        <v>0</v>
      </c>
      <c r="AK75" s="32">
        <v>0</v>
      </c>
      <c r="AL75" s="34">
        <v>2033637.7448062564</v>
      </c>
      <c r="AM75" s="36">
        <v>0</v>
      </c>
      <c r="AN75" s="32">
        <v>23923830.489708193</v>
      </c>
      <c r="AO75" s="36">
        <v>0</v>
      </c>
      <c r="AP75" s="34">
        <v>397124.80084836308</v>
      </c>
      <c r="AQ75" s="36">
        <v>0</v>
      </c>
      <c r="AR75" s="32">
        <v>28671762.334978208</v>
      </c>
      <c r="AS75" s="36">
        <v>0</v>
      </c>
      <c r="AT75" s="32">
        <v>0</v>
      </c>
      <c r="AU75" s="42">
        <v>0</v>
      </c>
      <c r="BA75" s="138"/>
      <c r="BB75" s="138"/>
      <c r="BD75" s="138"/>
      <c r="BE75" s="138"/>
      <c r="BG75" s="138"/>
      <c r="BH75" s="138"/>
      <c r="BJ75" s="138"/>
      <c r="BK75" s="138"/>
    </row>
    <row r="76" spans="1:63" x14ac:dyDescent="0.3">
      <c r="A76" s="157"/>
      <c r="B76" s="7" t="s">
        <v>142</v>
      </c>
      <c r="C76" s="8" t="s">
        <v>143</v>
      </c>
      <c r="D76" s="31">
        <v>0</v>
      </c>
      <c r="E76" s="36">
        <v>0</v>
      </c>
      <c r="F76" s="32">
        <v>0</v>
      </c>
      <c r="G76" s="36">
        <v>0</v>
      </c>
      <c r="H76" s="34">
        <v>0</v>
      </c>
      <c r="I76" s="36">
        <v>0</v>
      </c>
      <c r="J76" s="34">
        <v>0</v>
      </c>
      <c r="K76" s="36">
        <v>0</v>
      </c>
      <c r="L76" s="32">
        <v>0</v>
      </c>
      <c r="M76" s="36">
        <v>0</v>
      </c>
      <c r="N76" s="32">
        <v>0</v>
      </c>
      <c r="O76" s="36">
        <v>0</v>
      </c>
      <c r="P76" s="32">
        <v>0</v>
      </c>
      <c r="Q76" s="32">
        <v>0</v>
      </c>
      <c r="R76" s="34">
        <v>0</v>
      </c>
      <c r="S76" s="36">
        <v>0</v>
      </c>
      <c r="T76" s="32">
        <v>0</v>
      </c>
      <c r="U76" s="32">
        <v>0</v>
      </c>
      <c r="V76" s="34">
        <v>0</v>
      </c>
      <c r="W76" s="36">
        <v>0</v>
      </c>
      <c r="X76" s="32">
        <v>0</v>
      </c>
      <c r="Y76" s="32">
        <v>0</v>
      </c>
      <c r="Z76" s="34">
        <v>0</v>
      </c>
      <c r="AA76" s="36">
        <v>0</v>
      </c>
      <c r="AB76" s="32">
        <v>0</v>
      </c>
      <c r="AC76" s="32">
        <v>0</v>
      </c>
      <c r="AD76" s="34">
        <v>1986532.4006834237</v>
      </c>
      <c r="AE76" s="36">
        <v>0</v>
      </c>
      <c r="AF76" s="32">
        <v>1322917.7815647793</v>
      </c>
      <c r="AG76" s="32">
        <v>0</v>
      </c>
      <c r="AH76" s="34">
        <v>448681.86914502585</v>
      </c>
      <c r="AI76" s="36">
        <v>0</v>
      </c>
      <c r="AJ76" s="32">
        <v>170998.48990694032</v>
      </c>
      <c r="AK76" s="32">
        <v>0</v>
      </c>
      <c r="AL76" s="34">
        <v>43934.260066678209</v>
      </c>
      <c r="AM76" s="36">
        <v>0</v>
      </c>
      <c r="AN76" s="32">
        <v>0</v>
      </c>
      <c r="AO76" s="36">
        <v>0</v>
      </c>
      <c r="AP76" s="34">
        <v>3074.3570384197837</v>
      </c>
      <c r="AQ76" s="36">
        <v>0</v>
      </c>
      <c r="AR76" s="32">
        <v>1989606.7577218434</v>
      </c>
      <c r="AS76" s="36">
        <v>0</v>
      </c>
      <c r="AT76" s="32">
        <v>0</v>
      </c>
      <c r="AU76" s="42">
        <v>0</v>
      </c>
      <c r="BA76" s="138"/>
      <c r="BB76" s="138"/>
      <c r="BD76" s="138"/>
      <c r="BE76" s="138"/>
      <c r="BG76" s="138"/>
      <c r="BH76" s="138"/>
      <c r="BJ76" s="138"/>
      <c r="BK76" s="138"/>
    </row>
    <row r="77" spans="1:63" x14ac:dyDescent="0.3">
      <c r="A77" s="157"/>
      <c r="B77" s="7"/>
      <c r="C77" s="8"/>
      <c r="D77" s="31"/>
      <c r="E77" s="36"/>
      <c r="F77" s="32"/>
      <c r="G77" s="36"/>
      <c r="H77" s="34"/>
      <c r="I77" s="36"/>
      <c r="J77" s="34"/>
      <c r="K77" s="36"/>
      <c r="L77" s="32"/>
      <c r="M77" s="36"/>
      <c r="N77" s="32"/>
      <c r="O77" s="36"/>
      <c r="P77" s="32"/>
      <c r="Q77" s="32"/>
      <c r="R77" s="34"/>
      <c r="S77" s="36"/>
      <c r="T77" s="32"/>
      <c r="U77" s="32"/>
      <c r="V77" s="34"/>
      <c r="W77" s="36"/>
      <c r="X77" s="32"/>
      <c r="Y77" s="32"/>
      <c r="Z77" s="34"/>
      <c r="AA77" s="36"/>
      <c r="AB77" s="32"/>
      <c r="AC77" s="32"/>
      <c r="AD77" s="34"/>
      <c r="AE77" s="36"/>
      <c r="AF77" s="32"/>
      <c r="AG77" s="32"/>
      <c r="AH77" s="34"/>
      <c r="AI77" s="36"/>
      <c r="AJ77" s="32"/>
      <c r="AK77" s="32"/>
      <c r="AL77" s="34"/>
      <c r="AM77" s="36"/>
      <c r="AN77" s="32"/>
      <c r="AO77" s="36"/>
      <c r="AP77" s="34"/>
      <c r="AQ77" s="36"/>
      <c r="AR77" s="32"/>
      <c r="AS77" s="36"/>
      <c r="AT77" s="32"/>
      <c r="AU77" s="42"/>
      <c r="BA77" s="138"/>
      <c r="BB77" s="138"/>
      <c r="BD77" s="138"/>
      <c r="BE77" s="138"/>
      <c r="BG77" s="138"/>
      <c r="BH77" s="138"/>
      <c r="BJ77" s="138"/>
      <c r="BK77" s="138"/>
    </row>
    <row r="78" spans="1:63" s="3" customFormat="1" x14ac:dyDescent="0.3">
      <c r="A78" s="157"/>
      <c r="B78" s="9" t="s">
        <v>144</v>
      </c>
      <c r="C78" s="10" t="s">
        <v>145</v>
      </c>
      <c r="D78" s="29">
        <v>31176.93952373962</v>
      </c>
      <c r="E78" s="35">
        <v>0</v>
      </c>
      <c r="F78" s="30">
        <v>31176.93952373962</v>
      </c>
      <c r="G78" s="35">
        <v>0</v>
      </c>
      <c r="H78" s="33">
        <v>0</v>
      </c>
      <c r="I78" s="35">
        <v>0</v>
      </c>
      <c r="J78" s="33">
        <v>0</v>
      </c>
      <c r="K78" s="35">
        <v>0</v>
      </c>
      <c r="L78" s="30">
        <v>729441.73451467033</v>
      </c>
      <c r="M78" s="35">
        <v>0</v>
      </c>
      <c r="N78" s="30">
        <v>0</v>
      </c>
      <c r="O78" s="35">
        <v>0</v>
      </c>
      <c r="P78" s="30">
        <v>-1189.7709155999992</v>
      </c>
      <c r="Q78" s="30">
        <v>0</v>
      </c>
      <c r="R78" s="33">
        <v>0</v>
      </c>
      <c r="S78" s="35">
        <v>0</v>
      </c>
      <c r="T78" s="30">
        <v>0</v>
      </c>
      <c r="U78" s="30">
        <v>0</v>
      </c>
      <c r="V78" s="33">
        <v>0</v>
      </c>
      <c r="W78" s="35">
        <v>0</v>
      </c>
      <c r="X78" s="30">
        <v>829.24304690083613</v>
      </c>
      <c r="Y78" s="30">
        <v>0</v>
      </c>
      <c r="Z78" s="33">
        <v>1.2243181900000053</v>
      </c>
      <c r="AA78" s="35">
        <v>0</v>
      </c>
      <c r="AB78" s="30">
        <v>729801.03806517948</v>
      </c>
      <c r="AC78" s="30">
        <v>0</v>
      </c>
      <c r="AD78" s="33">
        <v>15403.501642949999</v>
      </c>
      <c r="AE78" s="35">
        <v>0</v>
      </c>
      <c r="AF78" s="30">
        <v>0</v>
      </c>
      <c r="AG78" s="30">
        <v>0</v>
      </c>
      <c r="AH78" s="33">
        <v>1228.9711058700009</v>
      </c>
      <c r="AI78" s="35">
        <v>0</v>
      </c>
      <c r="AJ78" s="30">
        <v>0</v>
      </c>
      <c r="AK78" s="30">
        <v>0</v>
      </c>
      <c r="AL78" s="33">
        <v>14174.530537079998</v>
      </c>
      <c r="AM78" s="35">
        <v>0</v>
      </c>
      <c r="AN78" s="30">
        <v>0</v>
      </c>
      <c r="AO78" s="35">
        <v>776022.17568135995</v>
      </c>
      <c r="AP78" s="33">
        <v>0</v>
      </c>
      <c r="AQ78" s="35">
        <v>0</v>
      </c>
      <c r="AR78" s="30">
        <v>776022.17568135995</v>
      </c>
      <c r="AS78" s="35">
        <v>776022.17568135995</v>
      </c>
      <c r="AT78" s="30">
        <v>0</v>
      </c>
      <c r="AU78" s="43">
        <v>0</v>
      </c>
      <c r="AV78" s="59"/>
      <c r="AW78" s="59"/>
      <c r="AX78" s="59"/>
      <c r="AY78" s="59"/>
      <c r="BA78" s="138"/>
      <c r="BB78" s="138"/>
      <c r="BD78" s="138"/>
      <c r="BE78" s="138"/>
      <c r="BG78" s="138"/>
      <c r="BH78" s="138"/>
      <c r="BJ78" s="138"/>
      <c r="BK78" s="138"/>
    </row>
    <row r="79" spans="1:63" x14ac:dyDescent="0.3">
      <c r="A79" s="157"/>
      <c r="B79" s="7"/>
      <c r="C79" s="8"/>
      <c r="D79" s="31"/>
      <c r="E79" s="36"/>
      <c r="F79" s="32"/>
      <c r="G79" s="36"/>
      <c r="H79" s="34"/>
      <c r="I79" s="36"/>
      <c r="J79" s="34"/>
      <c r="K79" s="36"/>
      <c r="L79" s="32"/>
      <c r="M79" s="36"/>
      <c r="N79" s="32"/>
      <c r="O79" s="36"/>
      <c r="P79" s="32"/>
      <c r="Q79" s="32"/>
      <c r="R79" s="34"/>
      <c r="S79" s="36"/>
      <c r="T79" s="32"/>
      <c r="U79" s="32"/>
      <c r="V79" s="34"/>
      <c r="W79" s="36"/>
      <c r="X79" s="32"/>
      <c r="Y79" s="32"/>
      <c r="Z79" s="34"/>
      <c r="AA79" s="36"/>
      <c r="AB79" s="32"/>
      <c r="AC79" s="32"/>
      <c r="AD79" s="34"/>
      <c r="AE79" s="36"/>
      <c r="AF79" s="32"/>
      <c r="AG79" s="32"/>
      <c r="AH79" s="34"/>
      <c r="AI79" s="36"/>
      <c r="AJ79" s="32"/>
      <c r="AK79" s="32"/>
      <c r="AL79" s="34"/>
      <c r="AM79" s="36"/>
      <c r="AN79" s="32"/>
      <c r="AO79" s="36"/>
      <c r="AP79" s="34"/>
      <c r="AQ79" s="36"/>
      <c r="AR79" s="32"/>
      <c r="AS79" s="36"/>
      <c r="AT79" s="32"/>
      <c r="AU79" s="42"/>
      <c r="BA79" s="138"/>
      <c r="BB79" s="138"/>
      <c r="BD79" s="138"/>
      <c r="BE79" s="138"/>
      <c r="BG79" s="138"/>
      <c r="BH79" s="138"/>
      <c r="BJ79" s="138"/>
      <c r="BK79" s="138"/>
    </row>
    <row r="80" spans="1:63" s="3" customFormat="1" x14ac:dyDescent="0.3">
      <c r="A80" s="157"/>
      <c r="B80" s="9" t="s">
        <v>146</v>
      </c>
      <c r="C80" s="10" t="s">
        <v>147</v>
      </c>
      <c r="D80" s="29">
        <v>2608627.2741225916</v>
      </c>
      <c r="E80" s="35">
        <v>0</v>
      </c>
      <c r="F80" s="30">
        <v>441527.96086160245</v>
      </c>
      <c r="G80" s="35">
        <v>0</v>
      </c>
      <c r="H80" s="33">
        <v>1556996.2199064558</v>
      </c>
      <c r="I80" s="35">
        <v>0</v>
      </c>
      <c r="J80" s="33">
        <v>610103.09335453424</v>
      </c>
      <c r="K80" s="35">
        <v>0</v>
      </c>
      <c r="L80" s="30">
        <v>819286.37973646738</v>
      </c>
      <c r="M80" s="35">
        <v>0</v>
      </c>
      <c r="N80" s="30">
        <v>-103374.96184764948</v>
      </c>
      <c r="O80" s="35">
        <v>0</v>
      </c>
      <c r="P80" s="30">
        <v>658675.9528328717</v>
      </c>
      <c r="Q80" s="30">
        <v>0</v>
      </c>
      <c r="R80" s="33">
        <v>13305.916514757215</v>
      </c>
      <c r="S80" s="35">
        <v>0</v>
      </c>
      <c r="T80" s="30">
        <v>3293.1528233627155</v>
      </c>
      <c r="U80" s="30">
        <v>0</v>
      </c>
      <c r="V80" s="33">
        <v>16533.711684136833</v>
      </c>
      <c r="W80" s="35">
        <v>0</v>
      </c>
      <c r="X80" s="30">
        <v>37528.903603810453</v>
      </c>
      <c r="Y80" s="30">
        <v>0</v>
      </c>
      <c r="Z80" s="33">
        <v>70070.141588647355</v>
      </c>
      <c r="AA80" s="35">
        <v>0</v>
      </c>
      <c r="AB80" s="30">
        <v>123253.56253653095</v>
      </c>
      <c r="AC80" s="30">
        <v>0</v>
      </c>
      <c r="AD80" s="33">
        <v>-55198.455746076186</v>
      </c>
      <c r="AE80" s="35">
        <v>0</v>
      </c>
      <c r="AF80" s="30">
        <v>-1573217.0058429572</v>
      </c>
      <c r="AG80" s="30">
        <v>0</v>
      </c>
      <c r="AH80" s="33">
        <v>299915.22079371044</v>
      </c>
      <c r="AI80" s="35">
        <v>0</v>
      </c>
      <c r="AJ80" s="30">
        <v>-159365.17609302694</v>
      </c>
      <c r="AK80" s="30">
        <v>0</v>
      </c>
      <c r="AL80" s="33">
        <v>1120819.9282580197</v>
      </c>
      <c r="AM80" s="35">
        <v>0</v>
      </c>
      <c r="AN80" s="30">
        <v>1872918.7362959683</v>
      </c>
      <c r="AO80" s="35">
        <v>0</v>
      </c>
      <c r="AP80" s="33">
        <v>11618.865536968282</v>
      </c>
      <c r="AQ80" s="35">
        <v>0</v>
      </c>
      <c r="AR80" s="30">
        <v>5257252.7999459319</v>
      </c>
      <c r="AS80" s="35">
        <v>0</v>
      </c>
      <c r="AT80" s="30">
        <v>820759.74945207755</v>
      </c>
      <c r="AU80" s="43">
        <v>0</v>
      </c>
      <c r="AV80" s="59"/>
      <c r="AW80" s="59"/>
      <c r="AX80" s="59"/>
      <c r="AY80" s="59"/>
      <c r="BA80" s="138"/>
      <c r="BB80" s="138"/>
      <c r="BD80" s="138"/>
      <c r="BE80" s="138"/>
      <c r="BG80" s="138"/>
      <c r="BH80" s="138"/>
      <c r="BJ80" s="138"/>
      <c r="BK80" s="138"/>
    </row>
    <row r="81" spans="1:63" s="3" customFormat="1" x14ac:dyDescent="0.3">
      <c r="A81" s="158"/>
      <c r="B81" s="15" t="s">
        <v>148</v>
      </c>
      <c r="C81" s="16" t="s">
        <v>149</v>
      </c>
      <c r="D81" s="53">
        <v>1155972.1744955771</v>
      </c>
      <c r="E81" s="54">
        <v>0</v>
      </c>
      <c r="F81" s="56">
        <v>35303.141085723881</v>
      </c>
      <c r="G81" s="54">
        <v>0</v>
      </c>
      <c r="H81" s="55">
        <v>984431.81817888934</v>
      </c>
      <c r="I81" s="54">
        <v>0</v>
      </c>
      <c r="J81" s="55">
        <v>136237.21523096453</v>
      </c>
      <c r="K81" s="54">
        <v>0</v>
      </c>
      <c r="L81" s="56">
        <v>694522.49519423372</v>
      </c>
      <c r="M81" s="54">
        <v>0</v>
      </c>
      <c r="N81" s="56">
        <v>-108068.22598441948</v>
      </c>
      <c r="O81" s="54">
        <v>0</v>
      </c>
      <c r="P81" s="56">
        <v>570732.05134928867</v>
      </c>
      <c r="Q81" s="56">
        <v>0</v>
      </c>
      <c r="R81" s="55">
        <v>13305.916514757215</v>
      </c>
      <c r="S81" s="54">
        <v>0</v>
      </c>
      <c r="T81" s="56">
        <v>3293.1528233627155</v>
      </c>
      <c r="U81" s="56">
        <v>0</v>
      </c>
      <c r="V81" s="55">
        <v>7913.5416545083881</v>
      </c>
      <c r="W81" s="54">
        <v>0</v>
      </c>
      <c r="X81" s="56">
        <v>31432.031807888456</v>
      </c>
      <c r="Y81" s="56">
        <v>0</v>
      </c>
      <c r="Z81" s="55">
        <v>66041.10716499963</v>
      </c>
      <c r="AA81" s="54">
        <v>0</v>
      </c>
      <c r="AB81" s="56">
        <v>109872.91986384838</v>
      </c>
      <c r="AC81" s="56">
        <v>0</v>
      </c>
      <c r="AD81" s="55">
        <v>-211121.3690955482</v>
      </c>
      <c r="AE81" s="54">
        <v>0</v>
      </c>
      <c r="AF81" s="56">
        <v>-1624693.2544445591</v>
      </c>
      <c r="AG81" s="56">
        <v>0</v>
      </c>
      <c r="AH81" s="55">
        <v>257667.78516467044</v>
      </c>
      <c r="AI81" s="54">
        <v>0</v>
      </c>
      <c r="AJ81" s="56">
        <v>-159365.17609302694</v>
      </c>
      <c r="AK81" s="56">
        <v>0</v>
      </c>
      <c r="AL81" s="55">
        <v>1058620.6991391897</v>
      </c>
      <c r="AM81" s="54">
        <v>0</v>
      </c>
      <c r="AN81" s="56">
        <v>1810448.5711014569</v>
      </c>
      <c r="AO81" s="54">
        <v>0</v>
      </c>
      <c r="AP81" s="55">
        <v>-26472.56038132876</v>
      </c>
      <c r="AQ81" s="54">
        <v>0</v>
      </c>
      <c r="AR81" s="56">
        <v>3423349.3113144031</v>
      </c>
      <c r="AS81" s="54">
        <v>0</v>
      </c>
      <c r="AT81" s="56">
        <v>820759.74945207755</v>
      </c>
      <c r="AU81" s="57">
        <v>0</v>
      </c>
      <c r="AV81" s="59"/>
      <c r="AW81" s="59"/>
      <c r="AX81" s="59"/>
      <c r="AY81" s="59"/>
      <c r="BA81" s="138"/>
      <c r="BB81" s="138"/>
      <c r="BD81" s="138"/>
      <c r="BE81" s="138"/>
      <c r="BG81" s="138"/>
      <c r="BH81" s="138"/>
      <c r="BJ81" s="138"/>
      <c r="BK81" s="138"/>
    </row>
    <row r="82" spans="1:63" s="3" customFormat="1" x14ac:dyDescent="0.3">
      <c r="A82" s="156" t="s">
        <v>150</v>
      </c>
      <c r="B82" s="5" t="s">
        <v>135</v>
      </c>
      <c r="C82" s="6" t="s">
        <v>136</v>
      </c>
      <c r="D82" s="49"/>
      <c r="E82" s="50">
        <f>+D71</f>
        <v>2639804.2136463313</v>
      </c>
      <c r="F82" s="52"/>
      <c r="G82" s="50">
        <f t="shared" ref="G82" si="123">+F71</f>
        <v>472704.90038534207</v>
      </c>
      <c r="H82" s="51"/>
      <c r="I82" s="50">
        <f t="shared" ref="I82" si="124">+H71</f>
        <v>1556996.2199064558</v>
      </c>
      <c r="J82" s="51"/>
      <c r="K82" s="50">
        <f t="shared" ref="K82" si="125">+J71</f>
        <v>610103.09335453424</v>
      </c>
      <c r="L82" s="52"/>
      <c r="M82" s="50">
        <f t="shared" ref="M82:O82" si="126">+L71</f>
        <v>1548728.1142511377</v>
      </c>
      <c r="N82" s="52"/>
      <c r="O82" s="50">
        <f t="shared" si="126"/>
        <v>-103374.96184764948</v>
      </c>
      <c r="P82" s="52"/>
      <c r="Q82" s="52">
        <f t="shared" ref="Q82" si="127">+P71</f>
        <v>657486.18191727169</v>
      </c>
      <c r="R82" s="51"/>
      <c r="S82" s="50">
        <f t="shared" ref="S82" si="128">+R71</f>
        <v>13305.916514757215</v>
      </c>
      <c r="T82" s="52"/>
      <c r="U82" s="52">
        <f t="shared" ref="U82" si="129">+T71</f>
        <v>3293.1528233627155</v>
      </c>
      <c r="V82" s="51"/>
      <c r="W82" s="50">
        <f t="shared" ref="W82" si="130">+V71</f>
        <v>16533.711684136833</v>
      </c>
      <c r="X82" s="52"/>
      <c r="Y82" s="52">
        <f t="shared" ref="Y82" si="131">+X71</f>
        <v>38358.146650711293</v>
      </c>
      <c r="Z82" s="51"/>
      <c r="AA82" s="50">
        <f t="shared" ref="AA82" si="132">+Z71</f>
        <v>70071.365906837353</v>
      </c>
      <c r="AB82" s="52"/>
      <c r="AC82" s="52">
        <f t="shared" ref="AC82" si="133">+AB71</f>
        <v>853054.60060171038</v>
      </c>
      <c r="AD82" s="51"/>
      <c r="AE82" s="50">
        <f t="shared" ref="AE82:AG82" si="134">+AD71</f>
        <v>1946737.4465802982</v>
      </c>
      <c r="AF82" s="52"/>
      <c r="AG82" s="52">
        <f t="shared" si="134"/>
        <v>-250299.2242781776</v>
      </c>
      <c r="AH82" s="51"/>
      <c r="AI82" s="50">
        <f t="shared" ref="AI82" si="135">+AH71</f>
        <v>749826.06104460615</v>
      </c>
      <c r="AJ82" s="52"/>
      <c r="AK82" s="52">
        <f t="shared" ref="AK82" si="136">+AJ71</f>
        <v>11633.313813913381</v>
      </c>
      <c r="AL82" s="51"/>
      <c r="AM82" s="50">
        <f t="shared" ref="AM82" si="137">+AL71</f>
        <v>1178928.7188617783</v>
      </c>
      <c r="AN82" s="52"/>
      <c r="AO82" s="50">
        <f t="shared" ref="AO82" si="138">+AN71</f>
        <v>29768658.895592816</v>
      </c>
      <c r="AP82" s="51"/>
      <c r="AQ82" s="50">
        <f t="shared" ref="AQ82" si="139">+AP71</f>
        <v>14693.222575388092</v>
      </c>
      <c r="AR82" s="52"/>
      <c r="AS82" s="50">
        <f t="shared" ref="AS82" si="140">+AR71</f>
        <v>35918621.892645985</v>
      </c>
      <c r="AT82" s="52"/>
      <c r="AU82" s="41">
        <f t="shared" ref="AU82" si="141">+AT71</f>
        <v>0</v>
      </c>
      <c r="AV82" s="59"/>
      <c r="AW82" s="59"/>
      <c r="AX82" s="59"/>
      <c r="AY82" s="59"/>
      <c r="BA82" s="138"/>
      <c r="BB82" s="138"/>
      <c r="BD82" s="138"/>
      <c r="BE82" s="138"/>
      <c r="BG82" s="138"/>
      <c r="BH82" s="138"/>
      <c r="BJ82" s="138"/>
      <c r="BK82" s="138"/>
    </row>
    <row r="83" spans="1:63" x14ac:dyDescent="0.3">
      <c r="A83" s="157"/>
      <c r="B83" s="7"/>
      <c r="C83" s="8"/>
      <c r="D83" s="31"/>
      <c r="E83" s="36"/>
      <c r="F83" s="32"/>
      <c r="G83" s="36"/>
      <c r="H83" s="34"/>
      <c r="I83" s="36"/>
      <c r="J83" s="34"/>
      <c r="K83" s="36"/>
      <c r="L83" s="32"/>
      <c r="M83" s="36"/>
      <c r="N83" s="32"/>
      <c r="O83" s="36"/>
      <c r="P83" s="32"/>
      <c r="Q83" s="32"/>
      <c r="R83" s="34"/>
      <c r="S83" s="36"/>
      <c r="T83" s="32"/>
      <c r="U83" s="32"/>
      <c r="V83" s="34"/>
      <c r="W83" s="36"/>
      <c r="X83" s="32"/>
      <c r="Y83" s="32"/>
      <c r="Z83" s="34"/>
      <c r="AA83" s="36"/>
      <c r="AB83" s="32"/>
      <c r="AC83" s="32"/>
      <c r="AD83" s="34"/>
      <c r="AE83" s="36"/>
      <c r="AF83" s="32"/>
      <c r="AG83" s="32"/>
      <c r="AH83" s="34"/>
      <c r="AI83" s="36"/>
      <c r="AJ83" s="32"/>
      <c r="AK83" s="32"/>
      <c r="AL83" s="34"/>
      <c r="AM83" s="36"/>
      <c r="AN83" s="32"/>
      <c r="AO83" s="36"/>
      <c r="AP83" s="34"/>
      <c r="AQ83" s="36"/>
      <c r="AR83" s="32"/>
      <c r="AS83" s="36"/>
      <c r="AT83" s="32"/>
      <c r="AU83" s="42"/>
      <c r="BA83" s="138"/>
      <c r="BB83" s="138"/>
      <c r="BD83" s="138"/>
      <c r="BE83" s="138"/>
      <c r="BG83" s="138"/>
      <c r="BH83" s="138"/>
      <c r="BJ83" s="138"/>
      <c r="BK83" s="138"/>
    </row>
    <row r="84" spans="1:63" s="3" customFormat="1" x14ac:dyDescent="0.3">
      <c r="A84" s="157"/>
      <c r="B84" s="9" t="s">
        <v>151</v>
      </c>
      <c r="C84" s="10" t="s">
        <v>152</v>
      </c>
      <c r="D84" s="29">
        <v>0</v>
      </c>
      <c r="E84" s="35">
        <v>0</v>
      </c>
      <c r="F84" s="30">
        <v>0</v>
      </c>
      <c r="G84" s="35">
        <v>0</v>
      </c>
      <c r="H84" s="33">
        <v>0</v>
      </c>
      <c r="I84" s="35">
        <v>0</v>
      </c>
      <c r="J84" s="33">
        <v>0</v>
      </c>
      <c r="K84" s="35">
        <v>0</v>
      </c>
      <c r="L84" s="30">
        <v>0</v>
      </c>
      <c r="M84" s="35">
        <v>0</v>
      </c>
      <c r="N84" s="30">
        <v>0</v>
      </c>
      <c r="O84" s="35">
        <v>0</v>
      </c>
      <c r="P84" s="30">
        <v>0</v>
      </c>
      <c r="Q84" s="30">
        <v>0</v>
      </c>
      <c r="R84" s="33">
        <v>0</v>
      </c>
      <c r="S84" s="35">
        <v>0</v>
      </c>
      <c r="T84" s="30">
        <v>0</v>
      </c>
      <c r="U84" s="30">
        <v>0</v>
      </c>
      <c r="V84" s="33">
        <v>0</v>
      </c>
      <c r="W84" s="35">
        <v>0</v>
      </c>
      <c r="X84" s="30">
        <v>0</v>
      </c>
      <c r="Y84" s="30">
        <v>0</v>
      </c>
      <c r="Z84" s="33">
        <v>0</v>
      </c>
      <c r="AA84" s="35">
        <v>0</v>
      </c>
      <c r="AB84" s="30">
        <v>0</v>
      </c>
      <c r="AC84" s="30">
        <v>0</v>
      </c>
      <c r="AD84" s="33">
        <v>1986532.4006834237</v>
      </c>
      <c r="AE84" s="35">
        <v>0</v>
      </c>
      <c r="AF84" s="30">
        <v>1322917.7815647793</v>
      </c>
      <c r="AG84" s="30">
        <v>0</v>
      </c>
      <c r="AH84" s="33">
        <v>448681.86914502585</v>
      </c>
      <c r="AI84" s="35">
        <v>0</v>
      </c>
      <c r="AJ84" s="30">
        <v>170998.48990694032</v>
      </c>
      <c r="AK84" s="30">
        <v>0</v>
      </c>
      <c r="AL84" s="33">
        <v>43934.260066678209</v>
      </c>
      <c r="AM84" s="35">
        <v>0</v>
      </c>
      <c r="AN84" s="30">
        <v>28671762.334978208</v>
      </c>
      <c r="AO84" s="35">
        <v>0</v>
      </c>
      <c r="AP84" s="33">
        <v>3074.3570384197837</v>
      </c>
      <c r="AQ84" s="35">
        <v>0</v>
      </c>
      <c r="AR84" s="30">
        <v>30661369.092700053</v>
      </c>
      <c r="AS84" s="35">
        <v>0</v>
      </c>
      <c r="AT84" s="30">
        <v>0</v>
      </c>
      <c r="AU84" s="43">
        <v>0</v>
      </c>
      <c r="AV84" s="59"/>
      <c r="AW84" s="59"/>
      <c r="AX84" s="59"/>
      <c r="AY84" s="59"/>
      <c r="BA84" s="138"/>
      <c r="BB84" s="138"/>
      <c r="BD84" s="138"/>
      <c r="BE84" s="138"/>
      <c r="BG84" s="138"/>
      <c r="BH84" s="138"/>
      <c r="BJ84" s="138"/>
      <c r="BK84" s="138"/>
    </row>
    <row r="85" spans="1:63" x14ac:dyDescent="0.3">
      <c r="A85" s="157"/>
      <c r="B85" s="7" t="s">
        <v>153</v>
      </c>
      <c r="C85" s="8" t="s">
        <v>154</v>
      </c>
      <c r="D85" s="31">
        <v>0</v>
      </c>
      <c r="E85" s="36">
        <v>0</v>
      </c>
      <c r="F85" s="32">
        <v>0</v>
      </c>
      <c r="G85" s="36">
        <v>0</v>
      </c>
      <c r="H85" s="34">
        <v>0</v>
      </c>
      <c r="I85" s="36">
        <v>0</v>
      </c>
      <c r="J85" s="34">
        <v>0</v>
      </c>
      <c r="K85" s="36">
        <v>0</v>
      </c>
      <c r="L85" s="32">
        <v>0</v>
      </c>
      <c r="M85" s="36">
        <v>0</v>
      </c>
      <c r="N85" s="32">
        <v>0</v>
      </c>
      <c r="O85" s="36">
        <v>0</v>
      </c>
      <c r="P85" s="32">
        <v>0</v>
      </c>
      <c r="Q85" s="32">
        <v>0</v>
      </c>
      <c r="R85" s="34">
        <v>0</v>
      </c>
      <c r="S85" s="36">
        <v>0</v>
      </c>
      <c r="T85" s="32">
        <v>0</v>
      </c>
      <c r="U85" s="32">
        <v>0</v>
      </c>
      <c r="V85" s="34">
        <v>0</v>
      </c>
      <c r="W85" s="36">
        <v>0</v>
      </c>
      <c r="X85" s="32">
        <v>0</v>
      </c>
      <c r="Y85" s="32">
        <v>0</v>
      </c>
      <c r="Z85" s="34">
        <v>0</v>
      </c>
      <c r="AA85" s="36">
        <v>0</v>
      </c>
      <c r="AB85" s="32">
        <v>0</v>
      </c>
      <c r="AC85" s="32">
        <v>0</v>
      </c>
      <c r="AD85" s="34">
        <v>0</v>
      </c>
      <c r="AE85" s="36">
        <v>0</v>
      </c>
      <c r="AF85" s="32">
        <v>0</v>
      </c>
      <c r="AG85" s="32">
        <v>0</v>
      </c>
      <c r="AH85" s="34">
        <v>0</v>
      </c>
      <c r="AI85" s="36">
        <v>0</v>
      </c>
      <c r="AJ85" s="32">
        <v>0</v>
      </c>
      <c r="AK85" s="32">
        <v>0</v>
      </c>
      <c r="AL85" s="34">
        <v>0</v>
      </c>
      <c r="AM85" s="36">
        <v>0</v>
      </c>
      <c r="AN85" s="32">
        <v>28671762.334978208</v>
      </c>
      <c r="AO85" s="36">
        <v>0</v>
      </c>
      <c r="AP85" s="34">
        <v>0</v>
      </c>
      <c r="AQ85" s="36">
        <v>0</v>
      </c>
      <c r="AR85" s="32">
        <v>28671762.334978208</v>
      </c>
      <c r="AS85" s="36">
        <v>0</v>
      </c>
      <c r="AT85" s="32">
        <v>0</v>
      </c>
      <c r="AU85" s="42">
        <v>0</v>
      </c>
      <c r="BA85" s="138"/>
      <c r="BB85" s="138"/>
      <c r="BD85" s="138"/>
      <c r="BE85" s="138"/>
      <c r="BG85" s="138"/>
      <c r="BH85" s="138"/>
      <c r="BJ85" s="138"/>
      <c r="BK85" s="138"/>
    </row>
    <row r="86" spans="1:63" x14ac:dyDescent="0.3">
      <c r="A86" s="157"/>
      <c r="B86" s="7" t="s">
        <v>155</v>
      </c>
      <c r="C86" s="8" t="s">
        <v>156</v>
      </c>
      <c r="D86" s="31">
        <v>0</v>
      </c>
      <c r="E86" s="36">
        <v>0</v>
      </c>
      <c r="F86" s="32">
        <v>0</v>
      </c>
      <c r="G86" s="36">
        <v>0</v>
      </c>
      <c r="H86" s="34">
        <v>0</v>
      </c>
      <c r="I86" s="36">
        <v>0</v>
      </c>
      <c r="J86" s="34">
        <v>0</v>
      </c>
      <c r="K86" s="36">
        <v>0</v>
      </c>
      <c r="L86" s="32">
        <v>0</v>
      </c>
      <c r="M86" s="36">
        <v>0</v>
      </c>
      <c r="N86" s="32">
        <v>0</v>
      </c>
      <c r="O86" s="36">
        <v>0</v>
      </c>
      <c r="P86" s="32">
        <v>0</v>
      </c>
      <c r="Q86" s="32">
        <v>0</v>
      </c>
      <c r="R86" s="34">
        <v>0</v>
      </c>
      <c r="S86" s="36">
        <v>0</v>
      </c>
      <c r="T86" s="32">
        <v>0</v>
      </c>
      <c r="U86" s="32">
        <v>0</v>
      </c>
      <c r="V86" s="34">
        <v>0</v>
      </c>
      <c r="W86" s="36">
        <v>0</v>
      </c>
      <c r="X86" s="32">
        <v>0</v>
      </c>
      <c r="Y86" s="32">
        <v>0</v>
      </c>
      <c r="Z86" s="34">
        <v>0</v>
      </c>
      <c r="AA86" s="36">
        <v>0</v>
      </c>
      <c r="AB86" s="32">
        <v>0</v>
      </c>
      <c r="AC86" s="32">
        <v>0</v>
      </c>
      <c r="AD86" s="34">
        <v>1986532.4006834237</v>
      </c>
      <c r="AE86" s="36">
        <v>0</v>
      </c>
      <c r="AF86" s="32">
        <v>1322917.7815647793</v>
      </c>
      <c r="AG86" s="32">
        <v>0</v>
      </c>
      <c r="AH86" s="34">
        <v>448681.86914502585</v>
      </c>
      <c r="AI86" s="36">
        <v>0</v>
      </c>
      <c r="AJ86" s="32">
        <v>170998.48990694032</v>
      </c>
      <c r="AK86" s="32">
        <v>0</v>
      </c>
      <c r="AL86" s="34">
        <v>43934.260066678209</v>
      </c>
      <c r="AM86" s="36">
        <v>0</v>
      </c>
      <c r="AN86" s="32">
        <v>0</v>
      </c>
      <c r="AO86" s="36">
        <v>0</v>
      </c>
      <c r="AP86" s="34">
        <v>3074.3570384197837</v>
      </c>
      <c r="AQ86" s="36">
        <v>0</v>
      </c>
      <c r="AR86" s="32">
        <v>1989606.7577218434</v>
      </c>
      <c r="AS86" s="36">
        <v>0</v>
      </c>
      <c r="AT86" s="32">
        <v>0</v>
      </c>
      <c r="AU86" s="42">
        <v>0</v>
      </c>
      <c r="BA86" s="138"/>
      <c r="BB86" s="138"/>
      <c r="BD86" s="138"/>
      <c r="BE86" s="138"/>
      <c r="BG86" s="138"/>
      <c r="BH86" s="138"/>
      <c r="BJ86" s="138"/>
      <c r="BK86" s="138"/>
    </row>
    <row r="87" spans="1:63" x14ac:dyDescent="0.3">
      <c r="A87" s="157"/>
      <c r="B87" s="7"/>
      <c r="C87" s="8"/>
      <c r="D87" s="31"/>
      <c r="E87" s="36"/>
      <c r="F87" s="32"/>
      <c r="G87" s="36"/>
      <c r="H87" s="34"/>
      <c r="I87" s="36"/>
      <c r="J87" s="34"/>
      <c r="K87" s="36"/>
      <c r="L87" s="32"/>
      <c r="M87" s="36"/>
      <c r="N87" s="32"/>
      <c r="O87" s="36"/>
      <c r="P87" s="32"/>
      <c r="Q87" s="32"/>
      <c r="R87" s="34"/>
      <c r="S87" s="36"/>
      <c r="T87" s="32"/>
      <c r="U87" s="32"/>
      <c r="V87" s="34"/>
      <c r="W87" s="36"/>
      <c r="X87" s="32"/>
      <c r="Y87" s="32"/>
      <c r="Z87" s="34"/>
      <c r="AA87" s="36"/>
      <c r="AB87" s="32"/>
      <c r="AC87" s="32"/>
      <c r="AD87" s="34"/>
      <c r="AE87" s="36"/>
      <c r="AF87" s="32"/>
      <c r="AG87" s="32"/>
      <c r="AH87" s="34"/>
      <c r="AI87" s="36"/>
      <c r="AJ87" s="32"/>
      <c r="AK87" s="32"/>
      <c r="AL87" s="34"/>
      <c r="AM87" s="36"/>
      <c r="AN87" s="32"/>
      <c r="AO87" s="36"/>
      <c r="AP87" s="34"/>
      <c r="AQ87" s="36"/>
      <c r="AR87" s="32"/>
      <c r="AS87" s="36"/>
      <c r="AT87" s="32"/>
      <c r="AU87" s="42"/>
      <c r="BA87" s="138"/>
      <c r="BB87" s="138"/>
      <c r="BD87" s="138"/>
      <c r="BE87" s="138"/>
      <c r="BG87" s="138"/>
      <c r="BH87" s="138"/>
      <c r="BJ87" s="138"/>
      <c r="BK87" s="138"/>
    </row>
    <row r="88" spans="1:63" s="3" customFormat="1" x14ac:dyDescent="0.3">
      <c r="A88" s="157"/>
      <c r="B88" s="9" t="s">
        <v>144</v>
      </c>
      <c r="C88" s="10" t="s">
        <v>145</v>
      </c>
      <c r="D88" s="29">
        <v>31176.93952373962</v>
      </c>
      <c r="E88" s="35">
        <v>0</v>
      </c>
      <c r="F88" s="30">
        <v>31176.93952373962</v>
      </c>
      <c r="G88" s="35">
        <v>0</v>
      </c>
      <c r="H88" s="33">
        <v>0</v>
      </c>
      <c r="I88" s="35">
        <v>0</v>
      </c>
      <c r="J88" s="33">
        <v>0</v>
      </c>
      <c r="K88" s="35">
        <v>0</v>
      </c>
      <c r="L88" s="30">
        <v>729441.73451467033</v>
      </c>
      <c r="M88" s="35">
        <v>0</v>
      </c>
      <c r="N88" s="30">
        <v>0</v>
      </c>
      <c r="O88" s="35">
        <v>0</v>
      </c>
      <c r="P88" s="30">
        <v>-1189.7709155999992</v>
      </c>
      <c r="Q88" s="30">
        <v>0</v>
      </c>
      <c r="R88" s="33">
        <v>0</v>
      </c>
      <c r="S88" s="35">
        <v>0</v>
      </c>
      <c r="T88" s="30">
        <v>0</v>
      </c>
      <c r="U88" s="30">
        <v>0</v>
      </c>
      <c r="V88" s="33">
        <v>0</v>
      </c>
      <c r="W88" s="35">
        <v>0</v>
      </c>
      <c r="X88" s="30">
        <v>829.24304690083613</v>
      </c>
      <c r="Y88" s="30">
        <v>0</v>
      </c>
      <c r="Z88" s="33">
        <v>1.2243181900000053</v>
      </c>
      <c r="AA88" s="35">
        <v>0</v>
      </c>
      <c r="AB88" s="30">
        <v>729801.03806517948</v>
      </c>
      <c r="AC88" s="30">
        <v>0</v>
      </c>
      <c r="AD88" s="33">
        <v>15403.501642949999</v>
      </c>
      <c r="AE88" s="35">
        <v>0</v>
      </c>
      <c r="AF88" s="30">
        <v>0</v>
      </c>
      <c r="AG88" s="30">
        <v>0</v>
      </c>
      <c r="AH88" s="33">
        <v>1228.9711058700009</v>
      </c>
      <c r="AI88" s="35">
        <v>0</v>
      </c>
      <c r="AJ88" s="30">
        <v>0</v>
      </c>
      <c r="AK88" s="30">
        <v>0</v>
      </c>
      <c r="AL88" s="33">
        <v>14174.530537079998</v>
      </c>
      <c r="AM88" s="35">
        <v>0</v>
      </c>
      <c r="AN88" s="30">
        <v>0</v>
      </c>
      <c r="AO88" s="35">
        <v>776022.17568135995</v>
      </c>
      <c r="AP88" s="33">
        <v>0</v>
      </c>
      <c r="AQ88" s="35">
        <v>0</v>
      </c>
      <c r="AR88" s="30">
        <v>776022.17568135995</v>
      </c>
      <c r="AS88" s="35">
        <v>776022.17568135995</v>
      </c>
      <c r="AT88" s="30">
        <v>0</v>
      </c>
      <c r="AU88" s="43">
        <v>0</v>
      </c>
      <c r="AV88" s="59"/>
      <c r="AW88" s="59"/>
      <c r="AX88" s="59"/>
      <c r="AY88" s="59"/>
      <c r="BA88" s="138"/>
      <c r="BB88" s="138"/>
      <c r="BD88" s="138"/>
      <c r="BE88" s="138"/>
      <c r="BG88" s="138"/>
      <c r="BH88" s="138"/>
      <c r="BJ88" s="138"/>
      <c r="BK88" s="138"/>
    </row>
    <row r="89" spans="1:63" x14ac:dyDescent="0.3">
      <c r="A89" s="157"/>
      <c r="B89" s="7"/>
      <c r="C89" s="8"/>
      <c r="D89" s="31"/>
      <c r="E89" s="36"/>
      <c r="F89" s="32"/>
      <c r="G89" s="36"/>
      <c r="H89" s="34"/>
      <c r="I89" s="36"/>
      <c r="J89" s="34"/>
      <c r="K89" s="36"/>
      <c r="L89" s="32"/>
      <c r="M89" s="36"/>
      <c r="N89" s="32"/>
      <c r="O89" s="36"/>
      <c r="P89" s="32"/>
      <c r="Q89" s="32"/>
      <c r="R89" s="34"/>
      <c r="S89" s="36"/>
      <c r="T89" s="32"/>
      <c r="U89" s="32"/>
      <c r="V89" s="34"/>
      <c r="W89" s="36"/>
      <c r="X89" s="32"/>
      <c r="Y89" s="32"/>
      <c r="Z89" s="34"/>
      <c r="AA89" s="36"/>
      <c r="AB89" s="32"/>
      <c r="AC89" s="32"/>
      <c r="AD89" s="34"/>
      <c r="AE89" s="36"/>
      <c r="AF89" s="32"/>
      <c r="AG89" s="32"/>
      <c r="AH89" s="34"/>
      <c r="AI89" s="36"/>
      <c r="AJ89" s="32"/>
      <c r="AK89" s="32"/>
      <c r="AL89" s="34"/>
      <c r="AM89" s="36"/>
      <c r="AN89" s="32"/>
      <c r="AO89" s="36"/>
      <c r="AP89" s="34"/>
      <c r="AQ89" s="36"/>
      <c r="AR89" s="32"/>
      <c r="AS89" s="36"/>
      <c r="AT89" s="32"/>
      <c r="AU89" s="42"/>
      <c r="BA89" s="138"/>
      <c r="BB89" s="138"/>
      <c r="BD89" s="138"/>
      <c r="BE89" s="138"/>
      <c r="BG89" s="138"/>
      <c r="BH89" s="138"/>
      <c r="BJ89" s="138"/>
      <c r="BK89" s="138"/>
    </row>
    <row r="90" spans="1:63" s="3" customFormat="1" x14ac:dyDescent="0.3">
      <c r="A90" s="157"/>
      <c r="B90" s="9" t="s">
        <v>146</v>
      </c>
      <c r="C90" s="10" t="s">
        <v>147</v>
      </c>
      <c r="D90" s="29">
        <v>2608627.2741225916</v>
      </c>
      <c r="E90" s="35"/>
      <c r="F90" s="30">
        <v>441527.96086160245</v>
      </c>
      <c r="G90" s="35"/>
      <c r="H90" s="33">
        <v>1556996.2199064558</v>
      </c>
      <c r="I90" s="35"/>
      <c r="J90" s="33">
        <v>610103.09335453424</v>
      </c>
      <c r="K90" s="35"/>
      <c r="L90" s="30">
        <v>819286.37973646738</v>
      </c>
      <c r="M90" s="35"/>
      <c r="N90" s="30">
        <v>-103374.96184764948</v>
      </c>
      <c r="O90" s="35"/>
      <c r="P90" s="30">
        <v>658675.9528328717</v>
      </c>
      <c r="Q90" s="30"/>
      <c r="R90" s="33">
        <v>13305.916514757215</v>
      </c>
      <c r="S90" s="35"/>
      <c r="T90" s="30">
        <v>3293.1528233627155</v>
      </c>
      <c r="U90" s="30"/>
      <c r="V90" s="33">
        <v>16533.711684136833</v>
      </c>
      <c r="W90" s="35"/>
      <c r="X90" s="30">
        <v>37528.903603810453</v>
      </c>
      <c r="Y90" s="30"/>
      <c r="Z90" s="33">
        <v>70070.141588647355</v>
      </c>
      <c r="AA90" s="35"/>
      <c r="AB90" s="30">
        <v>123253.56253653095</v>
      </c>
      <c r="AC90" s="30"/>
      <c r="AD90" s="33">
        <v>-55198.455746075488</v>
      </c>
      <c r="AE90" s="35"/>
      <c r="AF90" s="30">
        <v>-1573217.0058429569</v>
      </c>
      <c r="AG90" s="30"/>
      <c r="AH90" s="33">
        <v>299915.22079371032</v>
      </c>
      <c r="AI90" s="35"/>
      <c r="AJ90" s="30">
        <v>-159365.17609302694</v>
      </c>
      <c r="AK90" s="30"/>
      <c r="AL90" s="33">
        <v>1120819.92825802</v>
      </c>
      <c r="AM90" s="35"/>
      <c r="AN90" s="30">
        <v>1872918.7362959683</v>
      </c>
      <c r="AO90" s="35"/>
      <c r="AP90" s="33">
        <v>11618.865536968307</v>
      </c>
      <c r="AQ90" s="35"/>
      <c r="AR90" s="30">
        <v>5257252.7999459319</v>
      </c>
      <c r="AS90" s="35"/>
      <c r="AT90" s="30">
        <v>820759.74945207755</v>
      </c>
      <c r="AU90" s="43"/>
      <c r="AV90" s="59"/>
      <c r="AW90" s="59"/>
      <c r="AX90" s="59"/>
      <c r="AY90" s="59"/>
      <c r="BA90" s="138"/>
      <c r="BB90" s="138"/>
      <c r="BD90" s="138"/>
      <c r="BE90" s="138"/>
      <c r="BG90" s="138"/>
      <c r="BH90" s="138"/>
      <c r="BJ90" s="138"/>
      <c r="BK90" s="138"/>
    </row>
    <row r="91" spans="1:63" s="3" customFormat="1" x14ac:dyDescent="0.3">
      <c r="A91" s="158"/>
      <c r="B91" s="15" t="s">
        <v>148</v>
      </c>
      <c r="C91" s="16" t="s">
        <v>149</v>
      </c>
      <c r="D91" s="53">
        <v>1155972.1744955771</v>
      </c>
      <c r="E91" s="54"/>
      <c r="F91" s="56">
        <v>35303.141085723881</v>
      </c>
      <c r="G91" s="54"/>
      <c r="H91" s="55">
        <v>984431.81817888934</v>
      </c>
      <c r="I91" s="54"/>
      <c r="J91" s="55">
        <v>136237.21523096453</v>
      </c>
      <c r="K91" s="54"/>
      <c r="L91" s="56">
        <v>694522.49519423372</v>
      </c>
      <c r="M91" s="54"/>
      <c r="N91" s="56">
        <v>-108068.22598441948</v>
      </c>
      <c r="O91" s="54"/>
      <c r="P91" s="56">
        <v>570732.05134928867</v>
      </c>
      <c r="Q91" s="56"/>
      <c r="R91" s="55">
        <v>13305.916514757215</v>
      </c>
      <c r="S91" s="54"/>
      <c r="T91" s="56">
        <v>3293.1528233627155</v>
      </c>
      <c r="U91" s="56"/>
      <c r="V91" s="55">
        <v>7913.5416545083881</v>
      </c>
      <c r="W91" s="54"/>
      <c r="X91" s="56">
        <v>31432.031807888456</v>
      </c>
      <c r="Y91" s="56"/>
      <c r="Z91" s="55">
        <v>66041.10716499963</v>
      </c>
      <c r="AA91" s="54"/>
      <c r="AB91" s="56">
        <v>109872.91986384838</v>
      </c>
      <c r="AC91" s="56"/>
      <c r="AD91" s="55">
        <v>-211121.36909554747</v>
      </c>
      <c r="AE91" s="54"/>
      <c r="AF91" s="56">
        <v>-1624693.2544445589</v>
      </c>
      <c r="AG91" s="56"/>
      <c r="AH91" s="55">
        <v>257667.78516467032</v>
      </c>
      <c r="AI91" s="54"/>
      <c r="AJ91" s="56">
        <v>-159365.17609302694</v>
      </c>
      <c r="AK91" s="56"/>
      <c r="AL91" s="55">
        <v>1058620.6991391899</v>
      </c>
      <c r="AM91" s="54"/>
      <c r="AN91" s="56">
        <v>1810448.5711014569</v>
      </c>
      <c r="AO91" s="54"/>
      <c r="AP91" s="55">
        <v>-26472.560381328734</v>
      </c>
      <c r="AQ91" s="54"/>
      <c r="AR91" s="56">
        <v>3423349.3113144031</v>
      </c>
      <c r="AS91" s="54"/>
      <c r="AT91" s="56">
        <v>820759.74945207755</v>
      </c>
      <c r="AU91" s="57"/>
      <c r="AV91" s="59"/>
      <c r="AW91" s="59"/>
      <c r="AX91" s="59"/>
      <c r="AY91" s="59"/>
    </row>
    <row r="92" spans="1:63" s="58" customFormat="1" x14ac:dyDescent="0.3"/>
    <row r="93" spans="1:63" s="58" customFormat="1" ht="17.25" customHeight="1" x14ac:dyDescent="0.3"/>
    <row r="94" spans="1:63" s="58" customFormat="1" x14ac:dyDescent="0.3">
      <c r="AO94" s="126"/>
    </row>
  </sheetData>
  <mergeCells count="58">
    <mergeCell ref="T6:U9"/>
    <mergeCell ref="N5:O5"/>
    <mergeCell ref="P5:Q5"/>
    <mergeCell ref="R5:S5"/>
    <mergeCell ref="N6:O9"/>
    <mergeCell ref="P6:Q9"/>
    <mergeCell ref="R6:S9"/>
    <mergeCell ref="AP5:AQ5"/>
    <mergeCell ref="AF5:AG5"/>
    <mergeCell ref="AH5:AI5"/>
    <mergeCell ref="AJ5:AK5"/>
    <mergeCell ref="V6:W9"/>
    <mergeCell ref="X6:Y9"/>
    <mergeCell ref="Z6:AA9"/>
    <mergeCell ref="AB6:AC9"/>
    <mergeCell ref="AB5:AC5"/>
    <mergeCell ref="A69:A72"/>
    <mergeCell ref="A73:A81"/>
    <mergeCell ref="J6:K9"/>
    <mergeCell ref="L6:M9"/>
    <mergeCell ref="AD5:AE5"/>
    <mergeCell ref="V5:W5"/>
    <mergeCell ref="X5:Y5"/>
    <mergeCell ref="Z5:AA5"/>
    <mergeCell ref="B5:B10"/>
    <mergeCell ref="C5:C10"/>
    <mergeCell ref="D5:E5"/>
    <mergeCell ref="T5:U5"/>
    <mergeCell ref="F5:G5"/>
    <mergeCell ref="H5:I5"/>
    <mergeCell ref="J5:K5"/>
    <mergeCell ref="L5:M5"/>
    <mergeCell ref="A82:A91"/>
    <mergeCell ref="C1:AU1"/>
    <mergeCell ref="C2:AU2"/>
    <mergeCell ref="C3:AU3"/>
    <mergeCell ref="C4:AU4"/>
    <mergeCell ref="AR5:AS5"/>
    <mergeCell ref="AT5:AU5"/>
    <mergeCell ref="A11:A25"/>
    <mergeCell ref="A26:A36"/>
    <mergeCell ref="A37:A53"/>
    <mergeCell ref="AL5:AM5"/>
    <mergeCell ref="AN5:AO5"/>
    <mergeCell ref="D6:E9"/>
    <mergeCell ref="F6:G9"/>
    <mergeCell ref="H6:I9"/>
    <mergeCell ref="A55:A67"/>
    <mergeCell ref="AW12:AX13"/>
    <mergeCell ref="AT6:AU9"/>
    <mergeCell ref="AR6:AS9"/>
    <mergeCell ref="AD6:AE9"/>
    <mergeCell ref="AF6:AG9"/>
    <mergeCell ref="AH6:AI9"/>
    <mergeCell ref="AJ6:AK9"/>
    <mergeCell ref="AL6:AM9"/>
    <mergeCell ref="AN6:AO9"/>
    <mergeCell ref="AP6:AQ9"/>
  </mergeCells>
  <pageMargins left="0.7" right="0.7" top="0.75" bottom="0.75" header="0.3" footer="0.3"/>
  <pageSetup orientation="portrait" horizontalDpi="300" verticalDpi="300" r:id="rId1"/>
  <headerFooter>
    <oddFooter>&amp;C&amp;1#&amp;"Calibri"&amp;10&amp;K000000Uso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84"/>
  <sheetViews>
    <sheetView tabSelected="1" zoomScale="60" zoomScaleNormal="60" workbookViewId="0">
      <selection activeCell="AV22" sqref="AV22"/>
    </sheetView>
  </sheetViews>
  <sheetFormatPr baseColWidth="10" defaultColWidth="0" defaultRowHeight="14.4" zeroHeight="1" outlineLevelCol="1" x14ac:dyDescent="0.3"/>
  <cols>
    <col min="1" max="1" width="11.44140625" customWidth="1"/>
    <col min="2" max="2" width="10.5546875" bestFit="1" customWidth="1"/>
    <col min="3" max="3" width="55.5546875" bestFit="1" customWidth="1"/>
    <col min="4" max="5" width="14.6640625" customWidth="1"/>
    <col min="6" max="11" width="14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4.6640625" customWidth="1" collapsed="1"/>
    <col min="41" max="44" width="14.6640625" customWidth="1"/>
    <col min="45" max="45" width="15.5546875" bestFit="1" customWidth="1"/>
    <col min="46" max="47" width="14.6640625" customWidth="1"/>
    <col min="48" max="48" width="11.44140625" style="58" customWidth="1"/>
    <col min="49" max="52" width="11.44140625" hidden="1" customWidth="1"/>
    <col min="53" max="53" width="13.44140625" style="139" hidden="1" customWidth="1"/>
    <col min="54" max="54" width="14.6640625" style="139" hidden="1" customWidth="1"/>
    <col min="55" max="55" width="11.44140625" style="139" hidden="1" customWidth="1"/>
    <col min="56" max="56" width="11.5546875" style="139" hidden="1" customWidth="1"/>
    <col min="57" max="57" width="11.88671875" style="139" hidden="1" customWidth="1"/>
    <col min="58" max="58" width="11.44140625" style="139" hidden="1" customWidth="1"/>
    <col min="59" max="59" width="15.44140625" style="139" hidden="1" customWidth="1"/>
    <col min="60" max="60" width="15.109375" style="139" hidden="1" customWidth="1"/>
    <col min="61" max="61" width="11.44140625" style="139" hidden="1" customWidth="1"/>
    <col min="62" max="63" width="15.109375" style="139" hidden="1" customWidth="1"/>
    <col min="64" max="16384" width="11.44140625" hidden="1"/>
  </cols>
  <sheetData>
    <row r="1" spans="1:51" x14ac:dyDescent="0.3">
      <c r="A1" s="58"/>
      <c r="B1" s="58"/>
      <c r="C1" s="159" t="s">
        <v>157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</row>
    <row r="2" spans="1:51" x14ac:dyDescent="0.3">
      <c r="A2" s="58"/>
      <c r="B2" s="58"/>
      <c r="C2" s="159" t="s">
        <v>238</v>
      </c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</row>
    <row r="3" spans="1:51" x14ac:dyDescent="0.3">
      <c r="A3" s="58"/>
      <c r="B3" s="58"/>
      <c r="C3" s="159" t="s">
        <v>339</v>
      </c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</row>
    <row r="4" spans="1:51" x14ac:dyDescent="0.3">
      <c r="A4" s="58"/>
      <c r="B4" s="58"/>
      <c r="C4" s="160" t="s">
        <v>158</v>
      </c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</row>
    <row r="5" spans="1:51" x14ac:dyDescent="0.3">
      <c r="A5" s="58"/>
      <c r="B5" s="161" t="s">
        <v>19</v>
      </c>
      <c r="C5" s="161" t="s">
        <v>20</v>
      </c>
      <c r="D5" s="161" t="s">
        <v>17</v>
      </c>
      <c r="E5" s="161"/>
      <c r="F5" s="165" t="s">
        <v>18</v>
      </c>
      <c r="G5" s="165"/>
      <c r="H5" s="165" t="s">
        <v>232</v>
      </c>
      <c r="I5" s="165"/>
      <c r="J5" s="165" t="s">
        <v>233</v>
      </c>
      <c r="K5" s="165"/>
      <c r="L5" s="161" t="s">
        <v>8</v>
      </c>
      <c r="M5" s="161"/>
      <c r="N5" s="165" t="s">
        <v>9</v>
      </c>
      <c r="O5" s="165"/>
      <c r="P5" s="165" t="s">
        <v>10</v>
      </c>
      <c r="Q5" s="165"/>
      <c r="R5" s="165" t="s">
        <v>11</v>
      </c>
      <c r="S5" s="165"/>
      <c r="T5" s="165" t="s">
        <v>12</v>
      </c>
      <c r="U5" s="165"/>
      <c r="V5" s="165" t="s">
        <v>13</v>
      </c>
      <c r="W5" s="165"/>
      <c r="X5" s="165" t="s">
        <v>14</v>
      </c>
      <c r="Y5" s="165"/>
      <c r="Z5" s="165" t="s">
        <v>15</v>
      </c>
      <c r="AA5" s="165"/>
      <c r="AB5" s="165" t="s">
        <v>16</v>
      </c>
      <c r="AC5" s="165"/>
      <c r="AD5" s="161" t="s">
        <v>21</v>
      </c>
      <c r="AE5" s="161"/>
      <c r="AF5" s="165" t="s">
        <v>4</v>
      </c>
      <c r="AG5" s="165"/>
      <c r="AH5" s="165" t="s">
        <v>5</v>
      </c>
      <c r="AI5" s="165"/>
      <c r="AJ5" s="165" t="s">
        <v>6</v>
      </c>
      <c r="AK5" s="165"/>
      <c r="AL5" s="165" t="s">
        <v>7</v>
      </c>
      <c r="AM5" s="165"/>
      <c r="AN5" s="161" t="s">
        <v>3</v>
      </c>
      <c r="AO5" s="161"/>
      <c r="AP5" s="161" t="s">
        <v>2</v>
      </c>
      <c r="AQ5" s="161"/>
      <c r="AR5" s="161" t="s">
        <v>1</v>
      </c>
      <c r="AS5" s="161"/>
      <c r="AT5" s="162" t="s">
        <v>0</v>
      </c>
      <c r="AU5" s="162"/>
    </row>
    <row r="6" spans="1:51" ht="15" customHeight="1" x14ac:dyDescent="0.3">
      <c r="A6" s="58"/>
      <c r="B6" s="161"/>
      <c r="C6" s="161"/>
      <c r="D6" s="149" t="s">
        <v>40</v>
      </c>
      <c r="E6" s="150"/>
      <c r="F6" s="155" t="s">
        <v>41</v>
      </c>
      <c r="G6" s="155"/>
      <c r="H6" s="155" t="s">
        <v>236</v>
      </c>
      <c r="I6" s="155"/>
      <c r="J6" s="166" t="s">
        <v>234</v>
      </c>
      <c r="K6" s="167"/>
      <c r="L6" s="149" t="s">
        <v>31</v>
      </c>
      <c r="M6" s="150"/>
      <c r="N6" s="166" t="s">
        <v>32</v>
      </c>
      <c r="O6" s="167"/>
      <c r="P6" s="166" t="s">
        <v>33</v>
      </c>
      <c r="Q6" s="167"/>
      <c r="R6" s="166" t="s">
        <v>34</v>
      </c>
      <c r="S6" s="167"/>
      <c r="T6" s="166" t="s">
        <v>35</v>
      </c>
      <c r="U6" s="167"/>
      <c r="V6" s="166" t="s">
        <v>36</v>
      </c>
      <c r="W6" s="167"/>
      <c r="X6" s="166" t="s">
        <v>37</v>
      </c>
      <c r="Y6" s="167"/>
      <c r="Z6" s="166" t="s">
        <v>38</v>
      </c>
      <c r="AA6" s="167"/>
      <c r="AB6" s="166" t="s">
        <v>39</v>
      </c>
      <c r="AC6" s="167"/>
      <c r="AD6" s="149" t="s">
        <v>26</v>
      </c>
      <c r="AE6" s="150"/>
      <c r="AF6" s="166" t="s">
        <v>27</v>
      </c>
      <c r="AG6" s="167"/>
      <c r="AH6" s="166" t="s">
        <v>28</v>
      </c>
      <c r="AI6" s="167"/>
      <c r="AJ6" s="166" t="s">
        <v>29</v>
      </c>
      <c r="AK6" s="167"/>
      <c r="AL6" s="166" t="s">
        <v>30</v>
      </c>
      <c r="AM6" s="167"/>
      <c r="AN6" s="149" t="s">
        <v>25</v>
      </c>
      <c r="AO6" s="150"/>
      <c r="AP6" s="149" t="s">
        <v>24</v>
      </c>
      <c r="AQ6" s="150"/>
      <c r="AR6" s="149" t="s">
        <v>23</v>
      </c>
      <c r="AS6" s="150"/>
      <c r="AT6" s="143" t="s">
        <v>22</v>
      </c>
      <c r="AU6" s="144"/>
    </row>
    <row r="7" spans="1:51" x14ac:dyDescent="0.3">
      <c r="A7" s="58"/>
      <c r="B7" s="161"/>
      <c r="C7" s="161"/>
      <c r="D7" s="151"/>
      <c r="E7" s="152"/>
      <c r="F7" s="155"/>
      <c r="G7" s="155"/>
      <c r="H7" s="155"/>
      <c r="I7" s="155"/>
      <c r="J7" s="168"/>
      <c r="K7" s="169"/>
      <c r="L7" s="151"/>
      <c r="M7" s="152"/>
      <c r="N7" s="168"/>
      <c r="O7" s="169"/>
      <c r="P7" s="168"/>
      <c r="Q7" s="169"/>
      <c r="R7" s="168"/>
      <c r="S7" s="169"/>
      <c r="T7" s="168"/>
      <c r="U7" s="169"/>
      <c r="V7" s="168"/>
      <c r="W7" s="169"/>
      <c r="X7" s="168"/>
      <c r="Y7" s="169"/>
      <c r="Z7" s="168"/>
      <c r="AA7" s="169"/>
      <c r="AB7" s="168"/>
      <c r="AC7" s="169"/>
      <c r="AD7" s="151"/>
      <c r="AE7" s="152"/>
      <c r="AF7" s="168"/>
      <c r="AG7" s="169"/>
      <c r="AH7" s="168"/>
      <c r="AI7" s="169"/>
      <c r="AJ7" s="168"/>
      <c r="AK7" s="169"/>
      <c r="AL7" s="168"/>
      <c r="AM7" s="169"/>
      <c r="AN7" s="151"/>
      <c r="AO7" s="152"/>
      <c r="AP7" s="151"/>
      <c r="AQ7" s="152"/>
      <c r="AR7" s="151"/>
      <c r="AS7" s="152"/>
      <c r="AT7" s="145"/>
      <c r="AU7" s="146"/>
    </row>
    <row r="8" spans="1:51" ht="16.5" customHeight="1" x14ac:dyDescent="0.3">
      <c r="A8" s="58"/>
      <c r="B8" s="161"/>
      <c r="C8" s="161"/>
      <c r="D8" s="151"/>
      <c r="E8" s="152"/>
      <c r="F8" s="155"/>
      <c r="G8" s="155"/>
      <c r="H8" s="155"/>
      <c r="I8" s="155"/>
      <c r="J8" s="168"/>
      <c r="K8" s="169"/>
      <c r="L8" s="151"/>
      <c r="M8" s="152"/>
      <c r="N8" s="168"/>
      <c r="O8" s="169"/>
      <c r="P8" s="168"/>
      <c r="Q8" s="169"/>
      <c r="R8" s="168"/>
      <c r="S8" s="169"/>
      <c r="T8" s="168"/>
      <c r="U8" s="169"/>
      <c r="V8" s="168"/>
      <c r="W8" s="169"/>
      <c r="X8" s="168"/>
      <c r="Y8" s="169"/>
      <c r="Z8" s="168"/>
      <c r="AA8" s="169"/>
      <c r="AB8" s="168"/>
      <c r="AC8" s="169"/>
      <c r="AD8" s="151"/>
      <c r="AE8" s="152"/>
      <c r="AF8" s="168"/>
      <c r="AG8" s="169"/>
      <c r="AH8" s="168"/>
      <c r="AI8" s="169"/>
      <c r="AJ8" s="168"/>
      <c r="AK8" s="169"/>
      <c r="AL8" s="168"/>
      <c r="AM8" s="169"/>
      <c r="AN8" s="151"/>
      <c r="AO8" s="152"/>
      <c r="AP8" s="151"/>
      <c r="AQ8" s="152"/>
      <c r="AR8" s="151"/>
      <c r="AS8" s="152"/>
      <c r="AT8" s="145"/>
      <c r="AU8" s="146"/>
    </row>
    <row r="9" spans="1:51" ht="16.5" customHeight="1" x14ac:dyDescent="0.3">
      <c r="A9" s="58"/>
      <c r="B9" s="161"/>
      <c r="C9" s="161"/>
      <c r="D9" s="153"/>
      <c r="E9" s="154"/>
      <c r="F9" s="155"/>
      <c r="G9" s="155"/>
      <c r="H9" s="155"/>
      <c r="I9" s="155"/>
      <c r="J9" s="170"/>
      <c r="K9" s="171"/>
      <c r="L9" s="153"/>
      <c r="M9" s="154"/>
      <c r="N9" s="170"/>
      <c r="O9" s="171"/>
      <c r="P9" s="170"/>
      <c r="Q9" s="171"/>
      <c r="R9" s="170"/>
      <c r="S9" s="171"/>
      <c r="T9" s="170"/>
      <c r="U9" s="171"/>
      <c r="V9" s="170"/>
      <c r="W9" s="171"/>
      <c r="X9" s="170"/>
      <c r="Y9" s="171"/>
      <c r="Z9" s="170"/>
      <c r="AA9" s="171"/>
      <c r="AB9" s="170"/>
      <c r="AC9" s="171"/>
      <c r="AD9" s="153"/>
      <c r="AE9" s="154"/>
      <c r="AF9" s="170"/>
      <c r="AG9" s="171"/>
      <c r="AH9" s="170"/>
      <c r="AI9" s="171"/>
      <c r="AJ9" s="170"/>
      <c r="AK9" s="171"/>
      <c r="AL9" s="170"/>
      <c r="AM9" s="171"/>
      <c r="AN9" s="153"/>
      <c r="AO9" s="154"/>
      <c r="AP9" s="153"/>
      <c r="AQ9" s="154"/>
      <c r="AR9" s="153"/>
      <c r="AS9" s="154"/>
      <c r="AT9" s="147"/>
      <c r="AU9" s="148"/>
    </row>
    <row r="10" spans="1:51" x14ac:dyDescent="0.3">
      <c r="A10" s="58"/>
      <c r="B10" s="161"/>
      <c r="C10" s="161"/>
      <c r="D10" s="136" t="s">
        <v>337</v>
      </c>
      <c r="E10" s="136" t="s">
        <v>338</v>
      </c>
      <c r="F10" s="137" t="s">
        <v>337</v>
      </c>
      <c r="G10" s="137" t="s">
        <v>338</v>
      </c>
      <c r="H10" s="137" t="s">
        <v>337</v>
      </c>
      <c r="I10" s="137" t="s">
        <v>338</v>
      </c>
      <c r="J10" s="137" t="s">
        <v>337</v>
      </c>
      <c r="K10" s="137" t="s">
        <v>338</v>
      </c>
      <c r="L10" s="136" t="s">
        <v>337</v>
      </c>
      <c r="M10" s="136" t="s">
        <v>338</v>
      </c>
      <c r="N10" s="137" t="s">
        <v>337</v>
      </c>
      <c r="O10" s="137" t="s">
        <v>338</v>
      </c>
      <c r="P10" s="137" t="s">
        <v>337</v>
      </c>
      <c r="Q10" s="137" t="s">
        <v>338</v>
      </c>
      <c r="R10" s="137" t="s">
        <v>337</v>
      </c>
      <c r="S10" s="137" t="s">
        <v>338</v>
      </c>
      <c r="T10" s="137" t="s">
        <v>337</v>
      </c>
      <c r="U10" s="137" t="s">
        <v>338</v>
      </c>
      <c r="V10" s="137" t="s">
        <v>337</v>
      </c>
      <c r="W10" s="137" t="s">
        <v>338</v>
      </c>
      <c r="X10" s="137" t="s">
        <v>337</v>
      </c>
      <c r="Y10" s="137" t="s">
        <v>338</v>
      </c>
      <c r="Z10" s="137" t="s">
        <v>337</v>
      </c>
      <c r="AA10" s="137" t="s">
        <v>338</v>
      </c>
      <c r="AB10" s="137" t="s">
        <v>337</v>
      </c>
      <c r="AC10" s="137" t="s">
        <v>338</v>
      </c>
      <c r="AD10" s="136" t="s">
        <v>337</v>
      </c>
      <c r="AE10" s="136" t="s">
        <v>338</v>
      </c>
      <c r="AF10" s="137" t="s">
        <v>337</v>
      </c>
      <c r="AG10" s="137" t="s">
        <v>338</v>
      </c>
      <c r="AH10" s="137" t="s">
        <v>337</v>
      </c>
      <c r="AI10" s="137" t="s">
        <v>338</v>
      </c>
      <c r="AJ10" s="137" t="s">
        <v>337</v>
      </c>
      <c r="AK10" s="137" t="s">
        <v>338</v>
      </c>
      <c r="AL10" s="137" t="s">
        <v>337</v>
      </c>
      <c r="AM10" s="137" t="s">
        <v>338</v>
      </c>
      <c r="AN10" s="136" t="s">
        <v>337</v>
      </c>
      <c r="AO10" s="136" t="s">
        <v>338</v>
      </c>
      <c r="AP10" s="136" t="s">
        <v>337</v>
      </c>
      <c r="AQ10" s="136" t="s">
        <v>338</v>
      </c>
      <c r="AR10" s="136" t="s">
        <v>337</v>
      </c>
      <c r="AS10" s="136" t="s">
        <v>338</v>
      </c>
      <c r="AT10" s="141" t="s">
        <v>337</v>
      </c>
      <c r="AU10" s="141" t="s">
        <v>338</v>
      </c>
    </row>
    <row r="11" spans="1:51" x14ac:dyDescent="0.3">
      <c r="A11" s="172" t="s">
        <v>159</v>
      </c>
      <c r="B11" s="17"/>
      <c r="C11" s="60"/>
      <c r="D11" s="64"/>
      <c r="E11" s="65"/>
      <c r="F11" s="64"/>
      <c r="G11" s="64"/>
      <c r="H11" s="66"/>
      <c r="I11" s="65"/>
      <c r="J11" s="64"/>
      <c r="K11" s="64"/>
      <c r="L11" s="66"/>
      <c r="M11" s="65"/>
      <c r="N11" s="64"/>
      <c r="O11" s="64"/>
      <c r="P11" s="66"/>
      <c r="Q11" s="65"/>
      <c r="R11" s="64"/>
      <c r="S11" s="64"/>
      <c r="T11" s="66"/>
      <c r="U11" s="65"/>
      <c r="V11" s="64"/>
      <c r="W11" s="64"/>
      <c r="X11" s="66"/>
      <c r="Y11" s="65"/>
      <c r="Z11" s="64"/>
      <c r="AA11" s="64"/>
      <c r="AB11" s="66"/>
      <c r="AC11" s="65"/>
      <c r="AD11" s="64"/>
      <c r="AE11" s="64"/>
      <c r="AF11" s="66"/>
      <c r="AG11" s="64"/>
      <c r="AH11" s="66"/>
      <c r="AI11" s="64"/>
      <c r="AJ11" s="66"/>
      <c r="AK11" s="64"/>
      <c r="AL11" s="66"/>
      <c r="AM11" s="64"/>
      <c r="AN11" s="66"/>
      <c r="AO11" s="65"/>
      <c r="AP11" s="64"/>
      <c r="AQ11" s="64"/>
      <c r="AR11" s="66"/>
      <c r="AS11" s="65"/>
      <c r="AT11" s="64"/>
      <c r="AU11" s="67"/>
    </row>
    <row r="12" spans="1:51" x14ac:dyDescent="0.3">
      <c r="A12" s="173"/>
      <c r="B12" s="9" t="s">
        <v>146</v>
      </c>
      <c r="C12" s="13" t="s">
        <v>147</v>
      </c>
      <c r="D12" s="30"/>
      <c r="E12" s="35">
        <f>+'CUENTAS CORRIENTES'!D90</f>
        <v>2608627.2741225916</v>
      </c>
      <c r="F12" s="30"/>
      <c r="G12" s="30">
        <f>+'CUENTAS CORRIENTES'!F90</f>
        <v>441527.96086160245</v>
      </c>
      <c r="H12" s="33"/>
      <c r="I12" s="35">
        <f>+'CUENTAS CORRIENTES'!H90</f>
        <v>1556996.2199064558</v>
      </c>
      <c r="J12" s="30"/>
      <c r="K12" s="30">
        <f>+'CUENTAS CORRIENTES'!J90</f>
        <v>610103.09335453424</v>
      </c>
      <c r="L12" s="33"/>
      <c r="M12" s="35">
        <f>+'CUENTAS CORRIENTES'!L90</f>
        <v>819286.37973646738</v>
      </c>
      <c r="N12" s="30"/>
      <c r="O12" s="30">
        <f>+'CUENTAS CORRIENTES'!N90</f>
        <v>-103374.96184764948</v>
      </c>
      <c r="P12" s="33"/>
      <c r="Q12" s="35">
        <f>+'CUENTAS CORRIENTES'!P90</f>
        <v>658675.9528328717</v>
      </c>
      <c r="R12" s="30"/>
      <c r="S12" s="30">
        <f>+'CUENTAS CORRIENTES'!R90</f>
        <v>13305.916514757215</v>
      </c>
      <c r="T12" s="33"/>
      <c r="U12" s="35">
        <f>+'CUENTAS CORRIENTES'!T90</f>
        <v>3293.1528233627155</v>
      </c>
      <c r="V12" s="30"/>
      <c r="W12" s="30">
        <f>+'CUENTAS CORRIENTES'!V90</f>
        <v>16533.711684136833</v>
      </c>
      <c r="X12" s="33"/>
      <c r="Y12" s="35">
        <f>+'CUENTAS CORRIENTES'!X90</f>
        <v>37528.903603810453</v>
      </c>
      <c r="Z12" s="30"/>
      <c r="AA12" s="30">
        <f>+'CUENTAS CORRIENTES'!Z90</f>
        <v>70070.141588647355</v>
      </c>
      <c r="AB12" s="33"/>
      <c r="AC12" s="35">
        <f>+'CUENTAS CORRIENTES'!AB90</f>
        <v>123253.56253653095</v>
      </c>
      <c r="AD12" s="30"/>
      <c r="AE12" s="30">
        <f>+'CUENTAS CORRIENTES'!AD90</f>
        <v>-55198.455746075488</v>
      </c>
      <c r="AF12" s="33"/>
      <c r="AG12" s="30">
        <f>+'CUENTAS CORRIENTES'!AF90</f>
        <v>-1573217.0058429569</v>
      </c>
      <c r="AH12" s="33"/>
      <c r="AI12" s="30">
        <f>+'CUENTAS CORRIENTES'!AH90</f>
        <v>299915.22079371032</v>
      </c>
      <c r="AJ12" s="33"/>
      <c r="AK12" s="30">
        <f>+'CUENTAS CORRIENTES'!AJ90</f>
        <v>-159365.17609302694</v>
      </c>
      <c r="AL12" s="33"/>
      <c r="AM12" s="30">
        <f>+'CUENTAS CORRIENTES'!AL90</f>
        <v>1120819.92825802</v>
      </c>
      <c r="AN12" s="33"/>
      <c r="AO12" s="35">
        <f>+'CUENTAS CORRIENTES'!AN90</f>
        <v>1872918.7362959683</v>
      </c>
      <c r="AP12" s="30"/>
      <c r="AQ12" s="30">
        <f>+'CUENTAS CORRIENTES'!AP90</f>
        <v>11618.865536968307</v>
      </c>
      <c r="AR12" s="33"/>
      <c r="AS12" s="35">
        <f>+'CUENTAS CORRIENTES'!AR90</f>
        <v>5257252.7999459319</v>
      </c>
      <c r="AT12" s="30"/>
      <c r="AU12" s="43">
        <f>+'CUENTAS CORRIENTES'!AT90</f>
        <v>820759.74945207755</v>
      </c>
      <c r="AX12" s="138"/>
      <c r="AY12" s="138"/>
    </row>
    <row r="13" spans="1:51" x14ac:dyDescent="0.3">
      <c r="A13" s="173"/>
      <c r="B13" s="9" t="s">
        <v>148</v>
      </c>
      <c r="C13" s="13" t="s">
        <v>149</v>
      </c>
      <c r="D13" s="30"/>
      <c r="E13" s="35">
        <f>+'CUENTAS CORRIENTES'!D91</f>
        <v>1155972.1744955771</v>
      </c>
      <c r="F13" s="30"/>
      <c r="G13" s="30">
        <f>+'CUENTAS CORRIENTES'!F91</f>
        <v>35303.141085723881</v>
      </c>
      <c r="H13" s="33"/>
      <c r="I13" s="35">
        <f>+'CUENTAS CORRIENTES'!H91</f>
        <v>984431.81817888934</v>
      </c>
      <c r="J13" s="30"/>
      <c r="K13" s="30">
        <f>+'CUENTAS CORRIENTES'!J91</f>
        <v>136237.21523096453</v>
      </c>
      <c r="L13" s="33"/>
      <c r="M13" s="35">
        <f>+'CUENTAS CORRIENTES'!L91</f>
        <v>694522.49519423372</v>
      </c>
      <c r="N13" s="30"/>
      <c r="O13" s="30">
        <f>+'CUENTAS CORRIENTES'!N91</f>
        <v>-108068.22598441948</v>
      </c>
      <c r="P13" s="33"/>
      <c r="Q13" s="35">
        <f>+'CUENTAS CORRIENTES'!P91</f>
        <v>570732.05134928867</v>
      </c>
      <c r="R13" s="30"/>
      <c r="S13" s="30">
        <f>+'CUENTAS CORRIENTES'!R91</f>
        <v>13305.916514757215</v>
      </c>
      <c r="T13" s="33"/>
      <c r="U13" s="35">
        <f>+'CUENTAS CORRIENTES'!T91</f>
        <v>3293.1528233627155</v>
      </c>
      <c r="V13" s="30"/>
      <c r="W13" s="30">
        <f>+'CUENTAS CORRIENTES'!V91</f>
        <v>7913.5416545083881</v>
      </c>
      <c r="X13" s="33"/>
      <c r="Y13" s="35">
        <f>+'CUENTAS CORRIENTES'!X91</f>
        <v>31432.031807888456</v>
      </c>
      <c r="Z13" s="30"/>
      <c r="AA13" s="30">
        <f>+'CUENTAS CORRIENTES'!Z91</f>
        <v>66041.10716499963</v>
      </c>
      <c r="AB13" s="33"/>
      <c r="AC13" s="35">
        <f>+'CUENTAS CORRIENTES'!AB91</f>
        <v>109872.91986384838</v>
      </c>
      <c r="AD13" s="30"/>
      <c r="AE13" s="30">
        <f>+'CUENTAS CORRIENTES'!AD91</f>
        <v>-211121.36909554747</v>
      </c>
      <c r="AF13" s="33"/>
      <c r="AG13" s="30">
        <f>+'CUENTAS CORRIENTES'!AF91</f>
        <v>-1624693.2544445589</v>
      </c>
      <c r="AH13" s="33"/>
      <c r="AI13" s="30">
        <f>+'CUENTAS CORRIENTES'!AH91</f>
        <v>257667.78516467032</v>
      </c>
      <c r="AJ13" s="33"/>
      <c r="AK13" s="30">
        <f>+'CUENTAS CORRIENTES'!AJ91</f>
        <v>-159365.17609302694</v>
      </c>
      <c r="AL13" s="33"/>
      <c r="AM13" s="30">
        <f>+'CUENTAS CORRIENTES'!AL91</f>
        <v>1058620.6991391899</v>
      </c>
      <c r="AN13" s="33"/>
      <c r="AO13" s="35">
        <f>+'CUENTAS CORRIENTES'!AN91</f>
        <v>1810448.5711014569</v>
      </c>
      <c r="AP13" s="30"/>
      <c r="AQ13" s="30">
        <f>+'CUENTAS CORRIENTES'!AP91</f>
        <v>-26472.560381328734</v>
      </c>
      <c r="AR13" s="33"/>
      <c r="AS13" s="35">
        <f>+'CUENTAS CORRIENTES'!AR91</f>
        <v>3423349.3113144031</v>
      </c>
      <c r="AT13" s="30"/>
      <c r="AU13" s="43">
        <f>+'CUENTAS CORRIENTES'!AT91</f>
        <v>820759.74945207755</v>
      </c>
      <c r="AX13" s="138"/>
      <c r="AY13" s="138"/>
    </row>
    <row r="14" spans="1:51" x14ac:dyDescent="0.3">
      <c r="A14" s="173"/>
      <c r="B14" s="7" t="s">
        <v>160</v>
      </c>
      <c r="C14" s="18" t="s">
        <v>161</v>
      </c>
      <c r="D14" s="32">
        <v>3565126.2181055089</v>
      </c>
      <c r="E14" s="36"/>
      <c r="F14" s="32">
        <v>470229.7472353038</v>
      </c>
      <c r="G14" s="32"/>
      <c r="H14" s="34">
        <v>1360309.901679035</v>
      </c>
      <c r="I14" s="36"/>
      <c r="J14" s="32">
        <v>1734586.5691911702</v>
      </c>
      <c r="K14" s="32"/>
      <c r="L14" s="34">
        <v>162741.9586737589</v>
      </c>
      <c r="M14" s="36"/>
      <c r="N14" s="32">
        <v>8476.410382720529</v>
      </c>
      <c r="O14" s="32"/>
      <c r="P14" s="34">
        <v>64748.11274832621</v>
      </c>
      <c r="Q14" s="36"/>
      <c r="R14" s="32">
        <v>0</v>
      </c>
      <c r="S14" s="32"/>
      <c r="T14" s="34">
        <v>0</v>
      </c>
      <c r="U14" s="36"/>
      <c r="V14" s="32">
        <v>235.78797448844387</v>
      </c>
      <c r="W14" s="32"/>
      <c r="X14" s="34">
        <v>3270.4297903002198</v>
      </c>
      <c r="Y14" s="36"/>
      <c r="Z14" s="32">
        <v>70530.882400643488</v>
      </c>
      <c r="AA14" s="32"/>
      <c r="AB14" s="34">
        <v>15480.335377280007</v>
      </c>
      <c r="AC14" s="36"/>
      <c r="AD14" s="32">
        <v>909750.43637243833</v>
      </c>
      <c r="AE14" s="32"/>
      <c r="AF14" s="34">
        <v>209695.67351957742</v>
      </c>
      <c r="AG14" s="32"/>
      <c r="AH14" s="34">
        <v>383284.89001994714</v>
      </c>
      <c r="AI14" s="32"/>
      <c r="AJ14" s="34">
        <v>217888.23402713391</v>
      </c>
      <c r="AK14" s="32"/>
      <c r="AL14" s="34">
        <v>98881.638805779949</v>
      </c>
      <c r="AM14" s="32"/>
      <c r="AN14" s="34">
        <v>1490321.4706338665</v>
      </c>
      <c r="AO14" s="36"/>
      <c r="AP14" s="32">
        <v>21360.524047631428</v>
      </c>
      <c r="AQ14" s="32"/>
      <c r="AR14" s="34">
        <v>6149300.6078332039</v>
      </c>
      <c r="AS14" s="36"/>
      <c r="AT14" s="32">
        <v>0</v>
      </c>
      <c r="AU14" s="42"/>
      <c r="AX14" s="138"/>
      <c r="AY14" s="138"/>
    </row>
    <row r="15" spans="1:51" x14ac:dyDescent="0.3">
      <c r="A15" s="173"/>
      <c r="B15" s="7" t="s">
        <v>162</v>
      </c>
      <c r="C15" s="18" t="s">
        <v>163</v>
      </c>
      <c r="D15" s="32">
        <v>-50964.221993853316</v>
      </c>
      <c r="E15" s="36"/>
      <c r="F15" s="32">
        <v>17068.913553731079</v>
      </c>
      <c r="G15" s="32"/>
      <c r="H15" s="34">
        <v>-60028.085616018965</v>
      </c>
      <c r="I15" s="36"/>
      <c r="J15" s="32">
        <v>-8005.0499315654315</v>
      </c>
      <c r="K15" s="32"/>
      <c r="L15" s="34">
        <v>138303.22199504409</v>
      </c>
      <c r="M15" s="36"/>
      <c r="N15" s="32">
        <v>0</v>
      </c>
      <c r="O15" s="32"/>
      <c r="P15" s="34">
        <v>139086.91267667408</v>
      </c>
      <c r="Q15" s="36"/>
      <c r="R15" s="32">
        <v>-12.427495499999999</v>
      </c>
      <c r="S15" s="32"/>
      <c r="T15" s="34">
        <v>-0.8052999999999999</v>
      </c>
      <c r="U15" s="36"/>
      <c r="V15" s="32">
        <v>25.716126310000107</v>
      </c>
      <c r="W15" s="32"/>
      <c r="X15" s="34">
        <v>-7.8241611200000083</v>
      </c>
      <c r="Y15" s="36"/>
      <c r="Z15" s="32">
        <v>434.75798926000022</v>
      </c>
      <c r="AA15" s="32"/>
      <c r="AB15" s="34">
        <v>-1223.1078405799999</v>
      </c>
      <c r="AC15" s="36"/>
      <c r="AD15" s="32">
        <v>-7414.8766127899944</v>
      </c>
      <c r="AE15" s="32"/>
      <c r="AF15" s="34">
        <v>703.23332631999801</v>
      </c>
      <c r="AG15" s="32"/>
      <c r="AH15" s="34">
        <v>3162.9436764600009</v>
      </c>
      <c r="AI15" s="32"/>
      <c r="AJ15" s="34">
        <v>0</v>
      </c>
      <c r="AK15" s="32"/>
      <c r="AL15" s="34">
        <v>-11281.053615569994</v>
      </c>
      <c r="AM15" s="32"/>
      <c r="AN15" s="34">
        <v>-151835.54724164263</v>
      </c>
      <c r="AO15" s="36"/>
      <c r="AP15" s="32">
        <v>-0.40987791000000229</v>
      </c>
      <c r="AQ15" s="32"/>
      <c r="AR15" s="34">
        <v>-71911.833731151826</v>
      </c>
      <c r="AS15" s="36"/>
      <c r="AT15" s="32">
        <v>0</v>
      </c>
      <c r="AU15" s="42"/>
      <c r="AX15" s="138"/>
      <c r="AY15" s="138"/>
    </row>
    <row r="16" spans="1:51" x14ac:dyDescent="0.3">
      <c r="A16" s="173"/>
      <c r="B16" s="7" t="s">
        <v>164</v>
      </c>
      <c r="C16" s="18" t="s">
        <v>165</v>
      </c>
      <c r="D16" s="32">
        <v>-2749.0237515700001</v>
      </c>
      <c r="E16" s="36"/>
      <c r="F16" s="32">
        <v>0</v>
      </c>
      <c r="G16" s="32"/>
      <c r="H16" s="34">
        <v>-2749.0237515700001</v>
      </c>
      <c r="I16" s="36"/>
      <c r="J16" s="32">
        <v>0</v>
      </c>
      <c r="K16" s="32"/>
      <c r="L16" s="34">
        <v>139.77810154000002</v>
      </c>
      <c r="M16" s="36"/>
      <c r="N16" s="32">
        <v>109.87407756000002</v>
      </c>
      <c r="O16" s="32"/>
      <c r="P16" s="34">
        <v>22.968033979999994</v>
      </c>
      <c r="Q16" s="36"/>
      <c r="R16" s="32">
        <v>0</v>
      </c>
      <c r="S16" s="32"/>
      <c r="T16" s="34">
        <v>0</v>
      </c>
      <c r="U16" s="36"/>
      <c r="V16" s="32">
        <v>0</v>
      </c>
      <c r="W16" s="32"/>
      <c r="X16" s="34">
        <v>1.9400900000000063</v>
      </c>
      <c r="Y16" s="36"/>
      <c r="Z16" s="32">
        <v>0</v>
      </c>
      <c r="AA16" s="32"/>
      <c r="AB16" s="34">
        <v>4.9958999999999989</v>
      </c>
      <c r="AC16" s="36"/>
      <c r="AD16" s="32">
        <v>128.31116703000006</v>
      </c>
      <c r="AE16" s="32"/>
      <c r="AF16" s="34">
        <v>24.881732960000036</v>
      </c>
      <c r="AG16" s="32"/>
      <c r="AH16" s="34">
        <v>10.104993300000018</v>
      </c>
      <c r="AI16" s="32"/>
      <c r="AJ16" s="34">
        <v>93.356080770000005</v>
      </c>
      <c r="AK16" s="32"/>
      <c r="AL16" s="34">
        <v>-3.1640000000001223E-2</v>
      </c>
      <c r="AM16" s="32"/>
      <c r="AN16" s="34">
        <v>0</v>
      </c>
      <c r="AO16" s="36"/>
      <c r="AP16" s="32">
        <v>2480.934483</v>
      </c>
      <c r="AQ16" s="32"/>
      <c r="AR16" s="34">
        <v>0</v>
      </c>
      <c r="AS16" s="36"/>
      <c r="AT16" s="32">
        <v>0</v>
      </c>
      <c r="AU16" s="42"/>
      <c r="AX16" s="138"/>
      <c r="AY16" s="138"/>
    </row>
    <row r="17" spans="1:51" x14ac:dyDescent="0.3">
      <c r="A17" s="173"/>
      <c r="B17" s="7" t="s">
        <v>166</v>
      </c>
      <c r="C17" s="18" t="s">
        <v>167</v>
      </c>
      <c r="D17" s="32">
        <v>5501.8446754390225</v>
      </c>
      <c r="E17" s="36"/>
      <c r="F17" s="32">
        <v>48170.499414134923</v>
      </c>
      <c r="G17" s="32"/>
      <c r="H17" s="34">
        <v>-68204.284300942978</v>
      </c>
      <c r="I17" s="36"/>
      <c r="J17" s="32">
        <v>25535.629562247064</v>
      </c>
      <c r="K17" s="32"/>
      <c r="L17" s="34">
        <v>-19846.019015090518</v>
      </c>
      <c r="M17" s="36"/>
      <c r="N17" s="32">
        <v>0</v>
      </c>
      <c r="O17" s="32"/>
      <c r="P17" s="34">
        <v>-18360.90062416052</v>
      </c>
      <c r="Q17" s="36"/>
      <c r="R17" s="32">
        <v>0</v>
      </c>
      <c r="S17" s="32"/>
      <c r="T17" s="34">
        <v>0</v>
      </c>
      <c r="U17" s="36"/>
      <c r="V17" s="32">
        <v>-2648.7601876699996</v>
      </c>
      <c r="W17" s="32"/>
      <c r="X17" s="34">
        <v>408.97483322000005</v>
      </c>
      <c r="Y17" s="36"/>
      <c r="Z17" s="32">
        <v>0</v>
      </c>
      <c r="AA17" s="32"/>
      <c r="AB17" s="34">
        <v>754.66696352000019</v>
      </c>
      <c r="AC17" s="36"/>
      <c r="AD17" s="32">
        <v>23465.037595711045</v>
      </c>
      <c r="AE17" s="32"/>
      <c r="AF17" s="34">
        <v>6031.1472253810371</v>
      </c>
      <c r="AG17" s="32"/>
      <c r="AH17" s="34">
        <v>11463.526290610007</v>
      </c>
      <c r="AI17" s="32"/>
      <c r="AJ17" s="34">
        <v>1525.9090461599999</v>
      </c>
      <c r="AK17" s="32"/>
      <c r="AL17" s="34">
        <v>4444.4550335599979</v>
      </c>
      <c r="AM17" s="32"/>
      <c r="AN17" s="34">
        <v>-9836.6083485595482</v>
      </c>
      <c r="AO17" s="36"/>
      <c r="AP17" s="32">
        <v>715.74509250000006</v>
      </c>
      <c r="AQ17" s="32"/>
      <c r="AR17" s="34">
        <v>7.1054273576010019E-14</v>
      </c>
      <c r="AS17" s="36"/>
      <c r="AT17" s="32">
        <v>0</v>
      </c>
      <c r="AU17" s="42"/>
      <c r="AX17" s="138"/>
      <c r="AY17" s="138"/>
    </row>
    <row r="18" spans="1:51" x14ac:dyDescent="0.3">
      <c r="A18" s="173"/>
      <c r="B18" s="7" t="s">
        <v>168</v>
      </c>
      <c r="C18" s="18" t="s">
        <v>169</v>
      </c>
      <c r="D18" s="32"/>
      <c r="E18" s="36">
        <v>12963.516288190869</v>
      </c>
      <c r="F18" s="32"/>
      <c r="G18" s="32">
        <v>10105.049435839999</v>
      </c>
      <c r="H18" s="34"/>
      <c r="I18" s="36">
        <v>1411.9483925999998</v>
      </c>
      <c r="J18" s="32"/>
      <c r="K18" s="32">
        <v>1446.5184597508708</v>
      </c>
      <c r="L18" s="34"/>
      <c r="M18" s="36">
        <v>31985.121404929989</v>
      </c>
      <c r="N18" s="32"/>
      <c r="O18" s="32">
        <v>0</v>
      </c>
      <c r="P18" s="34"/>
      <c r="Q18" s="36">
        <v>27883.39837459999</v>
      </c>
      <c r="R18" s="32"/>
      <c r="S18" s="32">
        <v>0</v>
      </c>
      <c r="T18" s="34"/>
      <c r="U18" s="36">
        <v>0</v>
      </c>
      <c r="V18" s="32"/>
      <c r="W18" s="32">
        <v>1.4000033843331039E-7</v>
      </c>
      <c r="X18" s="34"/>
      <c r="Y18" s="36">
        <v>0</v>
      </c>
      <c r="Z18" s="32"/>
      <c r="AA18" s="32">
        <v>4080.1953192099991</v>
      </c>
      <c r="AB18" s="34"/>
      <c r="AC18" s="36">
        <v>21.527710979999995</v>
      </c>
      <c r="AD18" s="32"/>
      <c r="AE18" s="32">
        <v>745045.54121340276</v>
      </c>
      <c r="AF18" s="34"/>
      <c r="AG18" s="32">
        <v>136004.08707963265</v>
      </c>
      <c r="AH18" s="34"/>
      <c r="AI18" s="32">
        <v>483947.09476075013</v>
      </c>
      <c r="AJ18" s="34"/>
      <c r="AK18" s="32">
        <v>117399.76503793003</v>
      </c>
      <c r="AL18" s="34"/>
      <c r="AM18" s="32">
        <v>7694.5943350900052</v>
      </c>
      <c r="AN18" s="34"/>
      <c r="AO18" s="36">
        <v>157078.66595274908</v>
      </c>
      <c r="AP18" s="32"/>
      <c r="AQ18" s="32">
        <v>33625.65935573</v>
      </c>
      <c r="AR18" s="34"/>
      <c r="AS18" s="36">
        <v>980698.50421500276</v>
      </c>
      <c r="AT18" s="32"/>
      <c r="AU18" s="42">
        <v>2410.9842600683141</v>
      </c>
      <c r="AX18" s="138"/>
      <c r="AY18" s="138"/>
    </row>
    <row r="19" spans="1:51" x14ac:dyDescent="0.3">
      <c r="A19" s="173"/>
      <c r="B19" s="7" t="s">
        <v>170</v>
      </c>
      <c r="C19" s="18" t="s">
        <v>171</v>
      </c>
      <c r="D19" s="32"/>
      <c r="E19" s="36">
        <v>-12541.433512792666</v>
      </c>
      <c r="F19" s="32"/>
      <c r="G19" s="32">
        <v>-2869.2048660799992</v>
      </c>
      <c r="H19" s="34"/>
      <c r="I19" s="36">
        <v>-9672.2286467126669</v>
      </c>
      <c r="J19" s="32"/>
      <c r="K19" s="32">
        <v>0</v>
      </c>
      <c r="L19" s="34"/>
      <c r="M19" s="36">
        <v>-9618.1559009999983</v>
      </c>
      <c r="N19" s="32"/>
      <c r="O19" s="32">
        <v>0</v>
      </c>
      <c r="P19" s="34"/>
      <c r="Q19" s="36">
        <v>-5.8894080000000004</v>
      </c>
      <c r="R19" s="32"/>
      <c r="S19" s="32">
        <v>0</v>
      </c>
      <c r="T19" s="34"/>
      <c r="U19" s="36">
        <v>0</v>
      </c>
      <c r="V19" s="32"/>
      <c r="W19" s="32">
        <v>0</v>
      </c>
      <c r="X19" s="34"/>
      <c r="Y19" s="36">
        <v>0</v>
      </c>
      <c r="Z19" s="32"/>
      <c r="AA19" s="32">
        <v>0</v>
      </c>
      <c r="AB19" s="34"/>
      <c r="AC19" s="36">
        <v>-9612.2664929999992</v>
      </c>
      <c r="AD19" s="32"/>
      <c r="AE19" s="32">
        <v>-932705.48806097999</v>
      </c>
      <c r="AF19" s="34"/>
      <c r="AG19" s="32">
        <v>-617614.64453134988</v>
      </c>
      <c r="AH19" s="34"/>
      <c r="AI19" s="32">
        <v>-308997.87200381007</v>
      </c>
      <c r="AJ19" s="34"/>
      <c r="AK19" s="32">
        <v>-6087.5146320399999</v>
      </c>
      <c r="AL19" s="34"/>
      <c r="AM19" s="32">
        <v>-5.4568937800000006</v>
      </c>
      <c r="AN19" s="34"/>
      <c r="AO19" s="36">
        <v>-6776.8454387983129</v>
      </c>
      <c r="AP19" s="32"/>
      <c r="AQ19" s="32">
        <v>-364.48367214999996</v>
      </c>
      <c r="AR19" s="34"/>
      <c r="AS19" s="36">
        <v>-962006.40658572095</v>
      </c>
      <c r="AT19" s="32"/>
      <c r="AU19" s="42">
        <v>-21103.081887209977</v>
      </c>
      <c r="AX19" s="138"/>
      <c r="AY19" s="138"/>
    </row>
    <row r="20" spans="1:51" x14ac:dyDescent="0.3">
      <c r="A20" s="173"/>
      <c r="B20" s="7" t="s">
        <v>172</v>
      </c>
      <c r="C20" s="18" t="s">
        <v>173</v>
      </c>
      <c r="D20" s="32"/>
      <c r="E20" s="36">
        <v>1156394.2572709753</v>
      </c>
      <c r="F20" s="32"/>
      <c r="G20" s="32">
        <v>42538.985655483884</v>
      </c>
      <c r="H20" s="34"/>
      <c r="I20" s="36">
        <v>976171.53792477679</v>
      </c>
      <c r="J20" s="32"/>
      <c r="K20" s="32">
        <v>137683.73369071539</v>
      </c>
      <c r="L20" s="34"/>
      <c r="M20" s="36">
        <v>716889.46069816372</v>
      </c>
      <c r="N20" s="32"/>
      <c r="O20" s="32">
        <v>-108068.22598441948</v>
      </c>
      <c r="P20" s="34"/>
      <c r="Q20" s="36">
        <v>598609.56031588861</v>
      </c>
      <c r="R20" s="32"/>
      <c r="S20" s="32">
        <v>13305.916514757215</v>
      </c>
      <c r="T20" s="34"/>
      <c r="U20" s="36">
        <v>3293.1528233627155</v>
      </c>
      <c r="V20" s="32"/>
      <c r="W20" s="32">
        <v>7913.5416546483884</v>
      </c>
      <c r="X20" s="34"/>
      <c r="Y20" s="36">
        <v>31432.031807888456</v>
      </c>
      <c r="Z20" s="32"/>
      <c r="AA20" s="32">
        <v>70121.302484209635</v>
      </c>
      <c r="AB20" s="34"/>
      <c r="AC20" s="36">
        <v>100282.18108182837</v>
      </c>
      <c r="AD20" s="32"/>
      <c r="AE20" s="32">
        <v>-398781.3159431247</v>
      </c>
      <c r="AF20" s="34"/>
      <c r="AG20" s="32">
        <v>-2106303.8118962767</v>
      </c>
      <c r="AH20" s="34"/>
      <c r="AI20" s="32">
        <v>432617.00792161044</v>
      </c>
      <c r="AJ20" s="34"/>
      <c r="AK20" s="32">
        <v>-48052.925687136907</v>
      </c>
      <c r="AL20" s="34"/>
      <c r="AM20" s="32">
        <v>1066309.8365804995</v>
      </c>
      <c r="AN20" s="34"/>
      <c r="AO20" s="36">
        <v>1960750.3916154075</v>
      </c>
      <c r="AP20" s="32"/>
      <c r="AQ20" s="32">
        <v>6788.6153022512408</v>
      </c>
      <c r="AR20" s="34"/>
      <c r="AS20" s="36">
        <v>3442041.4089436852</v>
      </c>
      <c r="AT20" s="32"/>
      <c r="AU20" s="42">
        <v>802067.65182493581</v>
      </c>
      <c r="AX20" s="138"/>
      <c r="AY20" s="138"/>
    </row>
    <row r="21" spans="1:51" x14ac:dyDescent="0.3">
      <c r="A21" s="173"/>
      <c r="B21" s="7"/>
      <c r="C21" s="18"/>
      <c r="D21" s="32"/>
      <c r="E21" s="36"/>
      <c r="F21" s="32"/>
      <c r="G21" s="32"/>
      <c r="H21" s="34"/>
      <c r="I21" s="36"/>
      <c r="J21" s="32"/>
      <c r="K21" s="32"/>
      <c r="L21" s="34"/>
      <c r="M21" s="36"/>
      <c r="N21" s="32"/>
      <c r="O21" s="32"/>
      <c r="P21" s="34"/>
      <c r="Q21" s="36"/>
      <c r="R21" s="32"/>
      <c r="S21" s="32"/>
      <c r="T21" s="34"/>
      <c r="U21" s="36"/>
      <c r="V21" s="32"/>
      <c r="W21" s="32"/>
      <c r="X21" s="34"/>
      <c r="Y21" s="36"/>
      <c r="Z21" s="32"/>
      <c r="AA21" s="32"/>
      <c r="AB21" s="34"/>
      <c r="AC21" s="36"/>
      <c r="AD21" s="32"/>
      <c r="AE21" s="32"/>
      <c r="AF21" s="34"/>
      <c r="AG21" s="32"/>
      <c r="AH21" s="34"/>
      <c r="AI21" s="32"/>
      <c r="AJ21" s="34"/>
      <c r="AK21" s="32"/>
      <c r="AL21" s="34"/>
      <c r="AM21" s="32"/>
      <c r="AN21" s="34"/>
      <c r="AO21" s="36"/>
      <c r="AP21" s="32"/>
      <c r="AQ21" s="32"/>
      <c r="AR21" s="34"/>
      <c r="AS21" s="36"/>
      <c r="AT21" s="32"/>
      <c r="AU21" s="42"/>
      <c r="AX21" s="138"/>
      <c r="AY21" s="138"/>
    </row>
    <row r="22" spans="1:51" x14ac:dyDescent="0.3">
      <c r="A22" s="173"/>
      <c r="B22" s="15" t="s">
        <v>174</v>
      </c>
      <c r="C22" s="21" t="s">
        <v>175</v>
      </c>
      <c r="D22" s="56">
        <v>-907865.46013753267</v>
      </c>
      <c r="E22" s="54"/>
      <c r="F22" s="56">
        <v>-86705.354771807382</v>
      </c>
      <c r="G22" s="56"/>
      <c r="H22" s="55">
        <v>319407.43164183997</v>
      </c>
      <c r="I22" s="54"/>
      <c r="J22" s="56">
        <v>-1140567.5370075665</v>
      </c>
      <c r="K22" s="56"/>
      <c r="L22" s="55">
        <v>560314.40548514493</v>
      </c>
      <c r="M22" s="54"/>
      <c r="N22" s="56">
        <v>-111961.24630793001</v>
      </c>
      <c r="O22" s="56"/>
      <c r="P22" s="55">
        <v>501056.36896465183</v>
      </c>
      <c r="Q22" s="54"/>
      <c r="R22" s="56">
        <v>13318.344010257215</v>
      </c>
      <c r="S22" s="56"/>
      <c r="T22" s="55">
        <v>3293.9581233627155</v>
      </c>
      <c r="U22" s="54"/>
      <c r="V22" s="56">
        <v>18920.967771148389</v>
      </c>
      <c r="W22" s="56"/>
      <c r="X22" s="55">
        <v>33855.38305141023</v>
      </c>
      <c r="Y22" s="54"/>
      <c r="Z22" s="56">
        <v>3184.6965179538674</v>
      </c>
      <c r="AA22" s="56"/>
      <c r="AB22" s="55">
        <v>98645.93335429093</v>
      </c>
      <c r="AC22" s="54"/>
      <c r="AD22" s="56">
        <v>-1168787.3111160421</v>
      </c>
      <c r="AE22" s="56"/>
      <c r="AF22" s="55">
        <v>-2271282.4990989133</v>
      </c>
      <c r="AG22" s="56"/>
      <c r="AH22" s="55">
        <v>76942.978570333275</v>
      </c>
      <c r="AI22" s="56"/>
      <c r="AJ22" s="55">
        <v>-267560.42484120082</v>
      </c>
      <c r="AK22" s="56"/>
      <c r="AL22" s="55">
        <v>1036464.0571155596</v>
      </c>
      <c r="AM22" s="56"/>
      <c r="AN22" s="55">
        <v>694571.24176625442</v>
      </c>
      <c r="AO22" s="54"/>
      <c r="AP22" s="56">
        <v>20323.247475326854</v>
      </c>
      <c r="AQ22" s="56"/>
      <c r="AR22" s="55">
        <v>-801443.8765268377</v>
      </c>
      <c r="AS22" s="54"/>
      <c r="AT22" s="56">
        <v>801443.8755026958</v>
      </c>
      <c r="AU22" s="57"/>
      <c r="AX22" s="138"/>
      <c r="AY22" s="138"/>
    </row>
    <row r="23" spans="1:51" x14ac:dyDescent="0.3">
      <c r="A23" s="127"/>
      <c r="B23" s="13"/>
      <c r="C23" s="13"/>
      <c r="D23" s="32"/>
      <c r="E23" s="36"/>
      <c r="F23" s="32"/>
      <c r="G23" s="32"/>
      <c r="H23" s="32"/>
      <c r="I23" s="36"/>
      <c r="J23" s="32"/>
      <c r="K23" s="32"/>
      <c r="L23" s="32"/>
      <c r="M23" s="36"/>
      <c r="N23" s="32"/>
      <c r="O23" s="32"/>
      <c r="P23" s="32"/>
      <c r="Q23" s="36"/>
      <c r="R23" s="32"/>
      <c r="S23" s="32"/>
      <c r="T23" s="32"/>
      <c r="U23" s="36"/>
      <c r="V23" s="32"/>
      <c r="W23" s="32"/>
      <c r="X23" s="32"/>
      <c r="Y23" s="36"/>
      <c r="Z23" s="32"/>
      <c r="AA23" s="32"/>
      <c r="AB23" s="32"/>
      <c r="AC23" s="36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2"/>
      <c r="AQ23" s="32"/>
      <c r="AR23" s="32"/>
      <c r="AS23" s="36"/>
      <c r="AT23" s="32"/>
      <c r="AU23" s="132"/>
      <c r="AX23" s="138"/>
      <c r="AY23" s="138"/>
    </row>
    <row r="24" spans="1:51" x14ac:dyDescent="0.3">
      <c r="A24" s="4"/>
      <c r="B24" s="15"/>
      <c r="C24" s="21" t="s">
        <v>330</v>
      </c>
      <c r="D24" s="47">
        <f>+D22-E26</f>
        <v>-82174.820767878788</v>
      </c>
      <c r="E24" s="45"/>
      <c r="F24" s="47">
        <f>+F22-G26</f>
        <v>25611.078690624796</v>
      </c>
      <c r="G24" s="47"/>
      <c r="H24" s="46">
        <f>+H22-I26</f>
        <v>-210940.60997597763</v>
      </c>
      <c r="I24" s="45"/>
      <c r="J24" s="47">
        <f>+J22-K26</f>
        <v>103154.71051747282</v>
      </c>
      <c r="K24" s="47"/>
      <c r="L24" s="46">
        <f>+L22-M26</f>
        <v>-172945.16831742937</v>
      </c>
      <c r="M24" s="45"/>
      <c r="N24" s="47">
        <f>+N22-O26</f>
        <v>22313.168312473776</v>
      </c>
      <c r="O24" s="47"/>
      <c r="P24" s="46">
        <f>+P22-Q26</f>
        <v>-6404.5617466117255</v>
      </c>
      <c r="Q24" s="45"/>
      <c r="R24" s="47">
        <f>+R22-S26</f>
        <v>20946.14303805754</v>
      </c>
      <c r="S24" s="47"/>
      <c r="T24" s="46">
        <f>+T22-U26</f>
        <v>252.64586204497891</v>
      </c>
      <c r="U24" s="45"/>
      <c r="V24" s="47">
        <f>+V22-W26</f>
        <v>-89.411292057011451</v>
      </c>
      <c r="W24" s="47"/>
      <c r="X24" s="46">
        <f>+X22-Y26</f>
        <v>-11988.422565107132</v>
      </c>
      <c r="Y24" s="45"/>
      <c r="Z24" s="47">
        <f>+Z22-AA26</f>
        <v>-13780.031864334684</v>
      </c>
      <c r="AA24" s="47"/>
      <c r="AB24" s="46">
        <f>+AB22-AC26</f>
        <v>-184194.69805776377</v>
      </c>
      <c r="AC24" s="45"/>
      <c r="AD24" s="47">
        <f>+AD22-AE26</f>
        <v>-92606.726941763191</v>
      </c>
      <c r="AE24" s="47"/>
      <c r="AF24" s="46">
        <f>+AF22-AG26</f>
        <v>12328.348936698865</v>
      </c>
      <c r="AG24" s="47"/>
      <c r="AH24" s="46">
        <f>+AH22-AI26</f>
        <v>-47670.459119628547</v>
      </c>
      <c r="AI24" s="47"/>
      <c r="AJ24" s="46">
        <f>+AJ22-AK26</f>
        <v>-276664.99899926235</v>
      </c>
      <c r="AK24" s="47"/>
      <c r="AL24" s="46">
        <f>+AL22-AM26</f>
        <v>-37248.194897750043</v>
      </c>
      <c r="AM24" s="47"/>
      <c r="AN24" s="46">
        <f>+AN22-AO26</f>
        <v>332800.69457956543</v>
      </c>
      <c r="AO24" s="45"/>
      <c r="AP24" s="47">
        <f>+AP22-AQ26</f>
        <v>4873.8416170469063</v>
      </c>
      <c r="AQ24" s="47"/>
      <c r="AR24" s="46">
        <f>+AR22-AS26</f>
        <v>-10052.179830449168</v>
      </c>
      <c r="AS24" s="45"/>
      <c r="AT24" s="47">
        <f>+AT22-AU26</f>
        <v>10052.17871850729</v>
      </c>
      <c r="AU24" s="48"/>
      <c r="AX24" s="138"/>
      <c r="AY24" s="138"/>
    </row>
    <row r="25" spans="1:51" x14ac:dyDescent="0.3">
      <c r="A25" s="4"/>
      <c r="B25" s="17"/>
      <c r="C25" s="133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8"/>
      <c r="R25" s="40"/>
      <c r="S25" s="38"/>
      <c r="T25" s="40"/>
      <c r="U25" s="38"/>
      <c r="V25" s="40"/>
      <c r="W25" s="38"/>
      <c r="X25" s="40"/>
      <c r="Y25" s="38"/>
      <c r="Z25" s="40"/>
      <c r="AA25" s="38"/>
      <c r="AB25" s="40"/>
      <c r="AC25" s="38"/>
      <c r="AD25" s="40"/>
      <c r="AE25" s="38"/>
      <c r="AF25" s="40"/>
      <c r="AG25" s="38"/>
      <c r="AH25" s="40"/>
      <c r="AI25" s="38"/>
      <c r="AJ25" s="40"/>
      <c r="AK25" s="38"/>
      <c r="AL25" s="40"/>
      <c r="AM25" s="38"/>
      <c r="AN25" s="40"/>
      <c r="AO25" s="38"/>
      <c r="AP25" s="40"/>
      <c r="AQ25" s="38"/>
      <c r="AR25" s="40"/>
      <c r="AS25" s="38"/>
      <c r="AT25" s="40"/>
      <c r="AU25" s="132"/>
      <c r="AX25" s="138"/>
      <c r="AY25" s="138"/>
    </row>
    <row r="26" spans="1:51" x14ac:dyDescent="0.3">
      <c r="A26" s="4"/>
      <c r="B26" s="9" t="s">
        <v>174</v>
      </c>
      <c r="C26" s="13" t="s">
        <v>175</v>
      </c>
      <c r="D26" s="30"/>
      <c r="E26" s="35">
        <v>-825690.63936965389</v>
      </c>
      <c r="F26" s="30"/>
      <c r="G26" s="35">
        <v>-112316.43346243218</v>
      </c>
      <c r="H26" s="30"/>
      <c r="I26" s="35">
        <v>530348.04161781759</v>
      </c>
      <c r="J26" s="30"/>
      <c r="K26" s="35">
        <v>-1243722.2475250394</v>
      </c>
      <c r="L26" s="30"/>
      <c r="M26" s="35">
        <v>733259.5738025743</v>
      </c>
      <c r="N26" s="30"/>
      <c r="O26" s="35">
        <v>-134274.41462040378</v>
      </c>
      <c r="P26" s="30"/>
      <c r="Q26" s="35">
        <v>507460.93071126356</v>
      </c>
      <c r="R26" s="30"/>
      <c r="S26" s="35">
        <v>-7627.7990278003272</v>
      </c>
      <c r="T26" s="30"/>
      <c r="U26" s="35">
        <v>3041.3122613177366</v>
      </c>
      <c r="V26" s="30"/>
      <c r="W26" s="35">
        <v>19010.379063205401</v>
      </c>
      <c r="X26" s="30"/>
      <c r="Y26" s="35">
        <v>45843.805616517362</v>
      </c>
      <c r="Z26" s="30"/>
      <c r="AA26" s="35">
        <v>16964.728382288551</v>
      </c>
      <c r="AB26" s="30"/>
      <c r="AC26" s="35">
        <v>282840.6314120547</v>
      </c>
      <c r="AD26" s="30"/>
      <c r="AE26" s="35">
        <v>-1076180.5841742789</v>
      </c>
      <c r="AF26" s="30"/>
      <c r="AG26" s="35">
        <v>-2283610.8480356121</v>
      </c>
      <c r="AH26" s="30"/>
      <c r="AI26" s="35">
        <v>124613.43768996182</v>
      </c>
      <c r="AJ26" s="30"/>
      <c r="AK26" s="35">
        <v>9104.574158061534</v>
      </c>
      <c r="AL26" s="30"/>
      <c r="AM26" s="35">
        <v>1073712.2520133096</v>
      </c>
      <c r="AN26" s="30"/>
      <c r="AO26" s="35">
        <v>361770.54718668899</v>
      </c>
      <c r="AP26" s="30"/>
      <c r="AQ26" s="35">
        <v>15449.405858279948</v>
      </c>
      <c r="AR26" s="30"/>
      <c r="AS26" s="35">
        <v>-791391.69669638854</v>
      </c>
      <c r="AT26" s="30"/>
      <c r="AU26" s="43">
        <v>791391.69678418851</v>
      </c>
      <c r="AX26" s="138"/>
      <c r="AY26" s="138"/>
    </row>
    <row r="27" spans="1:51" x14ac:dyDescent="0.3">
      <c r="A27" s="164" t="s">
        <v>176</v>
      </c>
      <c r="B27" s="9" t="s">
        <v>177</v>
      </c>
      <c r="C27" s="13" t="s">
        <v>178</v>
      </c>
      <c r="D27" s="30">
        <v>894334.15085230477</v>
      </c>
      <c r="E27" s="35"/>
      <c r="F27" s="30">
        <v>-217066.18847624934</v>
      </c>
      <c r="G27" s="35"/>
      <c r="H27" s="30">
        <v>-891824.59623013961</v>
      </c>
      <c r="I27" s="35"/>
      <c r="J27" s="30">
        <v>2003224.9355586933</v>
      </c>
      <c r="K27" s="35"/>
      <c r="L27" s="30">
        <v>1583246.7103454163</v>
      </c>
      <c r="M27" s="35"/>
      <c r="N27" s="30">
        <v>610522.46601605427</v>
      </c>
      <c r="O27" s="35"/>
      <c r="P27" s="30">
        <v>-288488.84303909005</v>
      </c>
      <c r="Q27" s="35"/>
      <c r="R27" s="30">
        <v>187189.2697676997</v>
      </c>
      <c r="S27" s="35"/>
      <c r="T27" s="30">
        <v>22393.290236857705</v>
      </c>
      <c r="U27" s="35"/>
      <c r="V27" s="30">
        <v>32669.457749914465</v>
      </c>
      <c r="W27" s="35"/>
      <c r="X27" s="30">
        <v>20141.101608980971</v>
      </c>
      <c r="Y27" s="35"/>
      <c r="Z27" s="30">
        <v>-55619.191989247673</v>
      </c>
      <c r="AA27" s="35"/>
      <c r="AB27" s="30">
        <v>1054439.1599942471</v>
      </c>
      <c r="AC27" s="35"/>
      <c r="AD27" s="30">
        <v>2029098.2245002971</v>
      </c>
      <c r="AE27" s="35"/>
      <c r="AF27" s="30">
        <v>851535.00606348668</v>
      </c>
      <c r="AG27" s="35"/>
      <c r="AH27" s="30">
        <v>89829.205409696529</v>
      </c>
      <c r="AI27" s="35"/>
      <c r="AJ27" s="30">
        <v>15615.196422584362</v>
      </c>
      <c r="AK27" s="35"/>
      <c r="AL27" s="30">
        <v>1072118.8166045297</v>
      </c>
      <c r="AM27" s="35"/>
      <c r="AN27" s="30">
        <v>1437522.1207807683</v>
      </c>
      <c r="AO27" s="35"/>
      <c r="AP27" s="30">
        <v>27524.13483533492</v>
      </c>
      <c r="AQ27" s="35"/>
      <c r="AR27" s="30">
        <v>5971725.3413141221</v>
      </c>
      <c r="AS27" s="35"/>
      <c r="AT27" s="30">
        <v>2526100.6002649912</v>
      </c>
      <c r="AU27" s="43"/>
      <c r="AX27" s="138"/>
      <c r="AY27" s="138"/>
    </row>
    <row r="28" spans="1:51" x14ac:dyDescent="0.3">
      <c r="A28" s="173"/>
      <c r="B28" s="9" t="s">
        <v>177</v>
      </c>
      <c r="C28" s="13" t="s">
        <v>179</v>
      </c>
      <c r="D28" s="30"/>
      <c r="E28" s="35">
        <v>1720024.7902219582</v>
      </c>
      <c r="F28" s="30"/>
      <c r="G28" s="35">
        <v>-104749.75501381716</v>
      </c>
      <c r="H28" s="30"/>
      <c r="I28" s="35">
        <v>-1422172.6378479572</v>
      </c>
      <c r="J28" s="30"/>
      <c r="K28" s="35">
        <v>3246947.1830837326</v>
      </c>
      <c r="L28" s="30"/>
      <c r="M28" s="35">
        <v>849987.13654284202</v>
      </c>
      <c r="N28" s="30"/>
      <c r="O28" s="35">
        <v>744796.88063645805</v>
      </c>
      <c r="P28" s="30"/>
      <c r="Q28" s="35">
        <v>-795949.7737503536</v>
      </c>
      <c r="R28" s="30"/>
      <c r="S28" s="35">
        <v>194817.06879550003</v>
      </c>
      <c r="T28" s="30"/>
      <c r="U28" s="35">
        <v>19351.977975539969</v>
      </c>
      <c r="V28" s="30"/>
      <c r="W28" s="35">
        <v>13659.078686709065</v>
      </c>
      <c r="X28" s="30"/>
      <c r="Y28" s="35">
        <v>-25702.704007536391</v>
      </c>
      <c r="Z28" s="30"/>
      <c r="AA28" s="35">
        <v>-72583.920371536224</v>
      </c>
      <c r="AB28" s="30"/>
      <c r="AC28" s="35">
        <v>771598.52858219261</v>
      </c>
      <c r="AD28" s="30"/>
      <c r="AE28" s="35">
        <v>3105278.8086745762</v>
      </c>
      <c r="AF28" s="30"/>
      <c r="AG28" s="35">
        <v>3135145.8540990991</v>
      </c>
      <c r="AH28" s="30"/>
      <c r="AI28" s="35">
        <v>-34784.232280265293</v>
      </c>
      <c r="AJ28" s="30"/>
      <c r="AK28" s="35">
        <v>6510.6222645228218</v>
      </c>
      <c r="AL28" s="30"/>
      <c r="AM28" s="35">
        <v>-1593.4354087799729</v>
      </c>
      <c r="AN28" s="30"/>
      <c r="AO28" s="35">
        <v>1075751.5735940794</v>
      </c>
      <c r="AP28" s="30"/>
      <c r="AQ28" s="35">
        <v>12074.728977054972</v>
      </c>
      <c r="AR28" s="30"/>
      <c r="AS28" s="35">
        <v>6763117.0380105106</v>
      </c>
      <c r="AT28" s="30"/>
      <c r="AU28" s="43">
        <v>1734708.9034808027</v>
      </c>
      <c r="AX28" s="138"/>
      <c r="AY28" s="138"/>
    </row>
    <row r="29" spans="1:51" x14ac:dyDescent="0.3">
      <c r="A29" s="173"/>
      <c r="B29" s="7"/>
      <c r="C29" s="18"/>
      <c r="D29" s="32"/>
      <c r="E29" s="36"/>
      <c r="F29" s="32"/>
      <c r="G29" s="36"/>
      <c r="H29" s="32"/>
      <c r="I29" s="36"/>
      <c r="J29" s="32"/>
      <c r="K29" s="36"/>
      <c r="L29" s="32"/>
      <c r="M29" s="36"/>
      <c r="N29" s="32"/>
      <c r="O29" s="36"/>
      <c r="P29" s="32"/>
      <c r="Q29" s="36"/>
      <c r="R29" s="32"/>
      <c r="S29" s="36"/>
      <c r="T29" s="32"/>
      <c r="U29" s="36"/>
      <c r="V29" s="32"/>
      <c r="W29" s="36"/>
      <c r="X29" s="32"/>
      <c r="Y29" s="36"/>
      <c r="Z29" s="32"/>
      <c r="AA29" s="36"/>
      <c r="AB29" s="32"/>
      <c r="AC29" s="36"/>
      <c r="AD29" s="32"/>
      <c r="AE29" s="36"/>
      <c r="AF29" s="32"/>
      <c r="AG29" s="36"/>
      <c r="AH29" s="32"/>
      <c r="AI29" s="36"/>
      <c r="AJ29" s="32"/>
      <c r="AK29" s="36"/>
      <c r="AL29" s="32"/>
      <c r="AM29" s="36"/>
      <c r="AN29" s="32"/>
      <c r="AO29" s="36"/>
      <c r="AP29" s="32"/>
      <c r="AQ29" s="36"/>
      <c r="AR29" s="32"/>
      <c r="AS29" s="36"/>
      <c r="AT29" s="32"/>
      <c r="AU29" s="42"/>
      <c r="AX29" s="138"/>
      <c r="AY29" s="138"/>
    </row>
    <row r="30" spans="1:51" x14ac:dyDescent="0.3">
      <c r="A30" s="173"/>
      <c r="B30" s="9" t="s">
        <v>180</v>
      </c>
      <c r="C30" s="13" t="s">
        <v>181</v>
      </c>
      <c r="D30" s="30">
        <v>0</v>
      </c>
      <c r="E30" s="35">
        <v>0</v>
      </c>
      <c r="F30" s="30">
        <v>0</v>
      </c>
      <c r="G30" s="35">
        <v>0</v>
      </c>
      <c r="H30" s="30">
        <v>0</v>
      </c>
      <c r="I30" s="35">
        <v>0</v>
      </c>
      <c r="J30" s="30">
        <v>0</v>
      </c>
      <c r="K30" s="35">
        <v>0</v>
      </c>
      <c r="L30" s="30">
        <v>-113.53205726732995</v>
      </c>
      <c r="M30" s="35">
        <v>0</v>
      </c>
      <c r="N30" s="30">
        <v>-113.53205726732995</v>
      </c>
      <c r="O30" s="35">
        <v>4.1323874029330909E-6</v>
      </c>
      <c r="P30" s="30">
        <v>0</v>
      </c>
      <c r="Q30" s="35">
        <v>0</v>
      </c>
      <c r="R30" s="30">
        <v>0</v>
      </c>
      <c r="S30" s="35">
        <v>0</v>
      </c>
      <c r="T30" s="30">
        <v>0</v>
      </c>
      <c r="U30" s="35">
        <v>0</v>
      </c>
      <c r="V30" s="30">
        <v>0</v>
      </c>
      <c r="W30" s="35">
        <v>0</v>
      </c>
      <c r="X30" s="30">
        <v>0</v>
      </c>
      <c r="Y30" s="35">
        <v>0</v>
      </c>
      <c r="Z30" s="30">
        <v>0</v>
      </c>
      <c r="AA30" s="35">
        <v>0</v>
      </c>
      <c r="AB30" s="30">
        <v>0</v>
      </c>
      <c r="AC30" s="35">
        <v>0</v>
      </c>
      <c r="AD30" s="30">
        <v>0</v>
      </c>
      <c r="AE30" s="35">
        <v>0</v>
      </c>
      <c r="AF30" s="30">
        <v>0</v>
      </c>
      <c r="AG30" s="35">
        <v>0</v>
      </c>
      <c r="AH30" s="30">
        <v>0</v>
      </c>
      <c r="AI30" s="35">
        <v>0</v>
      </c>
      <c r="AJ30" s="30">
        <v>0</v>
      </c>
      <c r="AK30" s="35">
        <v>0</v>
      </c>
      <c r="AL30" s="30">
        <v>0</v>
      </c>
      <c r="AM30" s="35">
        <v>0</v>
      </c>
      <c r="AN30" s="30">
        <v>0</v>
      </c>
      <c r="AO30" s="35">
        <v>0</v>
      </c>
      <c r="AP30" s="30">
        <v>0</v>
      </c>
      <c r="AQ30" s="35">
        <v>0</v>
      </c>
      <c r="AR30" s="30">
        <v>-113.53205726732995</v>
      </c>
      <c r="AS30" s="35">
        <v>0</v>
      </c>
      <c r="AT30" s="30">
        <v>0</v>
      </c>
      <c r="AU30" s="43">
        <v>-113.53205726732995</v>
      </c>
      <c r="AX30" s="138"/>
      <c r="AY30" s="138"/>
    </row>
    <row r="31" spans="1:51" x14ac:dyDescent="0.3">
      <c r="A31" s="173"/>
      <c r="B31" s="7" t="s">
        <v>182</v>
      </c>
      <c r="C31" s="18" t="s">
        <v>183</v>
      </c>
      <c r="D31" s="32">
        <v>0</v>
      </c>
      <c r="E31" s="36">
        <v>0</v>
      </c>
      <c r="F31" s="32">
        <v>0</v>
      </c>
      <c r="G31" s="36">
        <v>0</v>
      </c>
      <c r="H31" s="32">
        <v>0</v>
      </c>
      <c r="I31" s="36">
        <v>0</v>
      </c>
      <c r="J31" s="32">
        <v>0</v>
      </c>
      <c r="K31" s="36">
        <v>0</v>
      </c>
      <c r="L31" s="32">
        <v>0</v>
      </c>
      <c r="M31" s="36">
        <v>0</v>
      </c>
      <c r="N31" s="32">
        <v>0</v>
      </c>
      <c r="O31" s="36">
        <v>0</v>
      </c>
      <c r="P31" s="32">
        <v>0</v>
      </c>
      <c r="Q31" s="36">
        <v>0</v>
      </c>
      <c r="R31" s="32">
        <v>0</v>
      </c>
      <c r="S31" s="36">
        <v>0</v>
      </c>
      <c r="T31" s="32">
        <v>0</v>
      </c>
      <c r="U31" s="36">
        <v>0</v>
      </c>
      <c r="V31" s="32">
        <v>0</v>
      </c>
      <c r="W31" s="36">
        <v>0</v>
      </c>
      <c r="X31" s="32">
        <v>0</v>
      </c>
      <c r="Y31" s="36">
        <v>0</v>
      </c>
      <c r="Z31" s="32">
        <v>0</v>
      </c>
      <c r="AA31" s="36">
        <v>0</v>
      </c>
      <c r="AB31" s="32">
        <v>0</v>
      </c>
      <c r="AC31" s="36">
        <v>0</v>
      </c>
      <c r="AD31" s="32">
        <v>0</v>
      </c>
      <c r="AE31" s="36">
        <v>0</v>
      </c>
      <c r="AF31" s="32">
        <v>0</v>
      </c>
      <c r="AG31" s="36">
        <v>0</v>
      </c>
      <c r="AH31" s="32">
        <v>0</v>
      </c>
      <c r="AI31" s="36">
        <v>0</v>
      </c>
      <c r="AJ31" s="32">
        <v>0</v>
      </c>
      <c r="AK31" s="36">
        <v>0</v>
      </c>
      <c r="AL31" s="32">
        <v>0</v>
      </c>
      <c r="AM31" s="36">
        <v>0</v>
      </c>
      <c r="AN31" s="32">
        <v>0</v>
      </c>
      <c r="AO31" s="36">
        <v>0</v>
      </c>
      <c r="AP31" s="32">
        <v>0</v>
      </c>
      <c r="AQ31" s="36">
        <v>0</v>
      </c>
      <c r="AR31" s="32">
        <v>0</v>
      </c>
      <c r="AS31" s="36">
        <v>0</v>
      </c>
      <c r="AT31" s="32">
        <v>0</v>
      </c>
      <c r="AU31" s="42">
        <v>0</v>
      </c>
      <c r="AX31" s="138"/>
      <c r="AY31" s="138"/>
    </row>
    <row r="32" spans="1:51" x14ac:dyDescent="0.3">
      <c r="A32" s="173"/>
      <c r="B32" s="7" t="s">
        <v>184</v>
      </c>
      <c r="C32" s="18" t="s">
        <v>185</v>
      </c>
      <c r="D32" s="32">
        <v>0</v>
      </c>
      <c r="E32" s="36">
        <v>0</v>
      </c>
      <c r="F32" s="32">
        <v>0</v>
      </c>
      <c r="G32" s="36">
        <v>0</v>
      </c>
      <c r="H32" s="32">
        <v>0</v>
      </c>
      <c r="I32" s="36">
        <v>0</v>
      </c>
      <c r="J32" s="32">
        <v>0</v>
      </c>
      <c r="K32" s="36">
        <v>0</v>
      </c>
      <c r="L32" s="32">
        <v>-113.53205726732995</v>
      </c>
      <c r="M32" s="36">
        <v>0</v>
      </c>
      <c r="N32" s="32">
        <v>-113.53205726732995</v>
      </c>
      <c r="O32" s="36">
        <v>4.1323874029330909E-6</v>
      </c>
      <c r="P32" s="32">
        <v>0</v>
      </c>
      <c r="Q32" s="36">
        <v>0</v>
      </c>
      <c r="R32" s="32">
        <v>0</v>
      </c>
      <c r="S32" s="36">
        <v>0</v>
      </c>
      <c r="T32" s="32">
        <v>0</v>
      </c>
      <c r="U32" s="36">
        <v>0</v>
      </c>
      <c r="V32" s="32">
        <v>0</v>
      </c>
      <c r="W32" s="36">
        <v>0</v>
      </c>
      <c r="X32" s="32">
        <v>0</v>
      </c>
      <c r="Y32" s="36">
        <v>0</v>
      </c>
      <c r="Z32" s="32">
        <v>0</v>
      </c>
      <c r="AA32" s="36">
        <v>0</v>
      </c>
      <c r="AB32" s="32">
        <v>0</v>
      </c>
      <c r="AC32" s="36">
        <v>0</v>
      </c>
      <c r="AD32" s="32">
        <v>0</v>
      </c>
      <c r="AE32" s="36">
        <v>0</v>
      </c>
      <c r="AF32" s="32">
        <v>0</v>
      </c>
      <c r="AG32" s="36">
        <v>0</v>
      </c>
      <c r="AH32" s="32">
        <v>0</v>
      </c>
      <c r="AI32" s="36">
        <v>0</v>
      </c>
      <c r="AJ32" s="32">
        <v>0</v>
      </c>
      <c r="AK32" s="36">
        <v>0</v>
      </c>
      <c r="AL32" s="32">
        <v>0</v>
      </c>
      <c r="AM32" s="36">
        <v>0</v>
      </c>
      <c r="AN32" s="32">
        <v>0</v>
      </c>
      <c r="AO32" s="36">
        <v>0</v>
      </c>
      <c r="AP32" s="32">
        <v>0</v>
      </c>
      <c r="AQ32" s="36">
        <v>0</v>
      </c>
      <c r="AR32" s="32">
        <v>-113.53205726732995</v>
      </c>
      <c r="AS32" s="36">
        <v>0</v>
      </c>
      <c r="AT32" s="32">
        <v>0</v>
      </c>
      <c r="AU32" s="42">
        <v>-113.53205726732995</v>
      </c>
      <c r="AX32" s="138"/>
      <c r="AY32" s="138"/>
    </row>
    <row r="33" spans="1:51" x14ac:dyDescent="0.3">
      <c r="A33" s="173"/>
      <c r="B33" s="7"/>
      <c r="C33" s="18"/>
      <c r="D33" s="32"/>
      <c r="E33" s="36"/>
      <c r="F33" s="32"/>
      <c r="G33" s="36"/>
      <c r="H33" s="32"/>
      <c r="I33" s="36"/>
      <c r="J33" s="32"/>
      <c r="K33" s="36"/>
      <c r="L33" s="32"/>
      <c r="M33" s="36"/>
      <c r="N33" s="32"/>
      <c r="O33" s="36"/>
      <c r="P33" s="32"/>
      <c r="Q33" s="36"/>
      <c r="R33" s="32"/>
      <c r="S33" s="36"/>
      <c r="T33" s="32"/>
      <c r="U33" s="36"/>
      <c r="V33" s="32"/>
      <c r="W33" s="36"/>
      <c r="X33" s="32"/>
      <c r="Y33" s="36"/>
      <c r="Z33" s="32"/>
      <c r="AA33" s="36"/>
      <c r="AB33" s="32"/>
      <c r="AC33" s="36"/>
      <c r="AD33" s="32"/>
      <c r="AE33" s="36"/>
      <c r="AF33" s="32"/>
      <c r="AG33" s="36"/>
      <c r="AH33" s="32"/>
      <c r="AI33" s="36"/>
      <c r="AJ33" s="32"/>
      <c r="AK33" s="36"/>
      <c r="AL33" s="32"/>
      <c r="AM33" s="36"/>
      <c r="AN33" s="32"/>
      <c r="AO33" s="36"/>
      <c r="AP33" s="32"/>
      <c r="AQ33" s="36"/>
      <c r="AR33" s="32"/>
      <c r="AS33" s="36"/>
      <c r="AT33" s="32"/>
      <c r="AU33" s="42"/>
      <c r="AX33" s="138"/>
      <c r="AY33" s="138"/>
    </row>
    <row r="34" spans="1:51" x14ac:dyDescent="0.3">
      <c r="A34" s="173"/>
      <c r="B34" s="9" t="s">
        <v>186</v>
      </c>
      <c r="C34" s="13" t="s">
        <v>239</v>
      </c>
      <c r="D34" s="30">
        <v>822714.79188777646</v>
      </c>
      <c r="E34" s="35">
        <v>98139.758823263488</v>
      </c>
      <c r="F34" s="30">
        <v>1318.7813658354753</v>
      </c>
      <c r="G34" s="35">
        <v>0</v>
      </c>
      <c r="H34" s="30">
        <v>-203705.87034966677</v>
      </c>
      <c r="I34" s="35">
        <v>12.663512000000001</v>
      </c>
      <c r="J34" s="30">
        <v>1025101.8808716077</v>
      </c>
      <c r="K34" s="35">
        <v>98127.095311263489</v>
      </c>
      <c r="L34" s="30">
        <v>562910.85842234362</v>
      </c>
      <c r="M34" s="35">
        <v>1530171.4357362038</v>
      </c>
      <c r="N34" s="30">
        <v>60607.489007211232</v>
      </c>
      <c r="O34" s="35">
        <v>953605.43553757924</v>
      </c>
      <c r="P34" s="30">
        <v>266838.66672880267</v>
      </c>
      <c r="Q34" s="35">
        <v>638722.94184579351</v>
      </c>
      <c r="R34" s="30">
        <v>209525.2581789</v>
      </c>
      <c r="S34" s="35">
        <v>0</v>
      </c>
      <c r="T34" s="30">
        <v>-3227.2121820699967</v>
      </c>
      <c r="U34" s="35">
        <v>0</v>
      </c>
      <c r="V34" s="30">
        <v>13918.511187651085</v>
      </c>
      <c r="W34" s="35">
        <v>0</v>
      </c>
      <c r="X34" s="30">
        <v>-12081.301609941307</v>
      </c>
      <c r="Y34" s="35">
        <v>-17130.995988946052</v>
      </c>
      <c r="Z34" s="30">
        <v>5207.6385666109836</v>
      </c>
      <c r="AA34" s="35">
        <v>-1.1263329299999989</v>
      </c>
      <c r="AB34" s="30">
        <v>22121.808545178952</v>
      </c>
      <c r="AC34" s="35">
        <v>-45024.819325293225</v>
      </c>
      <c r="AD34" s="30">
        <v>747169.95846959553</v>
      </c>
      <c r="AE34" s="35">
        <v>0</v>
      </c>
      <c r="AF34" s="30">
        <v>727102.55896407575</v>
      </c>
      <c r="AG34" s="35">
        <v>0</v>
      </c>
      <c r="AH34" s="30">
        <v>-2080.0399993773317</v>
      </c>
      <c r="AI34" s="35">
        <v>0</v>
      </c>
      <c r="AJ34" s="30">
        <v>15053.679040246281</v>
      </c>
      <c r="AK34" s="35">
        <v>0</v>
      </c>
      <c r="AL34" s="30">
        <v>7093.7604646508116</v>
      </c>
      <c r="AM34" s="35">
        <v>0</v>
      </c>
      <c r="AN34" s="30">
        <v>269141.88718846103</v>
      </c>
      <c r="AO34" s="35">
        <v>0</v>
      </c>
      <c r="AP34" s="30">
        <v>8701.1090437287821</v>
      </c>
      <c r="AQ34" s="35">
        <v>0</v>
      </c>
      <c r="AR34" s="30">
        <v>2410638.6050119055</v>
      </c>
      <c r="AS34" s="35">
        <v>1628311.1945594673</v>
      </c>
      <c r="AT34" s="30">
        <v>179807.38831028345</v>
      </c>
      <c r="AU34" s="43">
        <v>962134.79685809975</v>
      </c>
      <c r="AX34" s="138"/>
      <c r="AY34" s="138"/>
    </row>
    <row r="35" spans="1:51" x14ac:dyDescent="0.3">
      <c r="A35" s="173"/>
      <c r="B35" s="134" t="s">
        <v>187</v>
      </c>
      <c r="C35" s="61" t="s">
        <v>240</v>
      </c>
      <c r="D35" s="32">
        <v>25091.020323611876</v>
      </c>
      <c r="E35" s="36">
        <v>0</v>
      </c>
      <c r="F35" s="32">
        <v>3.637978807091713E-12</v>
      </c>
      <c r="G35" s="36">
        <v>0</v>
      </c>
      <c r="H35" s="32">
        <v>-22253.550466178043</v>
      </c>
      <c r="I35" s="36">
        <v>0</v>
      </c>
      <c r="J35" s="32">
        <v>47344.570789789919</v>
      </c>
      <c r="K35" s="36">
        <v>0</v>
      </c>
      <c r="L35" s="32">
        <v>22303.439883158077</v>
      </c>
      <c r="M35" s="36">
        <v>67611.437140000009</v>
      </c>
      <c r="N35" s="32">
        <v>0</v>
      </c>
      <c r="O35" s="36">
        <v>67611.437140000009</v>
      </c>
      <c r="P35" s="32">
        <v>35234.498828831915</v>
      </c>
      <c r="Q35" s="36">
        <v>0</v>
      </c>
      <c r="R35" s="32">
        <v>-12097.594339499999</v>
      </c>
      <c r="S35" s="36">
        <v>0</v>
      </c>
      <c r="T35" s="32">
        <v>-1707.0088964999998</v>
      </c>
      <c r="U35" s="36">
        <v>0</v>
      </c>
      <c r="V35" s="32">
        <v>1405.2452890601319</v>
      </c>
      <c r="W35" s="36">
        <v>0</v>
      </c>
      <c r="X35" s="32">
        <v>135.5692643860267</v>
      </c>
      <c r="Y35" s="36">
        <v>0</v>
      </c>
      <c r="Z35" s="32">
        <v>82.45125521999995</v>
      </c>
      <c r="AA35" s="36">
        <v>0</v>
      </c>
      <c r="AB35" s="32">
        <v>-749.72151834000033</v>
      </c>
      <c r="AC35" s="36">
        <v>0</v>
      </c>
      <c r="AD35" s="32">
        <v>-119.99014655408598</v>
      </c>
      <c r="AE35" s="36">
        <v>0</v>
      </c>
      <c r="AF35" s="32">
        <v>-49.696108569999993</v>
      </c>
      <c r="AG35" s="36">
        <v>0</v>
      </c>
      <c r="AH35" s="32">
        <v>238.9918271059141</v>
      </c>
      <c r="AI35" s="36">
        <v>0</v>
      </c>
      <c r="AJ35" s="32">
        <v>0</v>
      </c>
      <c r="AK35" s="36">
        <v>0</v>
      </c>
      <c r="AL35" s="32">
        <v>-309.28586509000007</v>
      </c>
      <c r="AM35" s="36">
        <v>0</v>
      </c>
      <c r="AN35" s="32">
        <v>12332.167488796753</v>
      </c>
      <c r="AO35" s="36">
        <v>0</v>
      </c>
      <c r="AP35" s="32">
        <v>0</v>
      </c>
      <c r="AQ35" s="36">
        <v>0</v>
      </c>
      <c r="AR35" s="32">
        <v>59606.637549012623</v>
      </c>
      <c r="AS35" s="36">
        <v>67611.437140000009</v>
      </c>
      <c r="AT35" s="32">
        <v>0</v>
      </c>
      <c r="AU35" s="42">
        <v>-8004.7995909874617</v>
      </c>
      <c r="AX35" s="138"/>
      <c r="AY35" s="138"/>
    </row>
    <row r="36" spans="1:51" x14ac:dyDescent="0.3">
      <c r="A36" s="173"/>
      <c r="B36" s="134" t="s">
        <v>188</v>
      </c>
      <c r="C36" s="61" t="s">
        <v>189</v>
      </c>
      <c r="D36" s="32">
        <v>249598.35744526034</v>
      </c>
      <c r="E36" s="36">
        <v>98127.095311263489</v>
      </c>
      <c r="F36" s="32">
        <v>614.78136583547166</v>
      </c>
      <c r="G36" s="36">
        <v>0</v>
      </c>
      <c r="H36" s="32">
        <v>-173059.09116890485</v>
      </c>
      <c r="I36" s="36">
        <v>0</v>
      </c>
      <c r="J36" s="32">
        <v>422042.66724832973</v>
      </c>
      <c r="K36" s="36">
        <v>98127.095311263489</v>
      </c>
      <c r="L36" s="32">
        <v>203989.02089317044</v>
      </c>
      <c r="M36" s="36">
        <v>1381837.7509712444</v>
      </c>
      <c r="N36" s="32">
        <v>8417.3144188793958</v>
      </c>
      <c r="O36" s="36">
        <v>328487.56974036188</v>
      </c>
      <c r="P36" s="32">
        <v>-50122.705550512095</v>
      </c>
      <c r="Q36" s="36">
        <v>1053350.1812308824</v>
      </c>
      <c r="R36" s="32">
        <v>221622.8525184</v>
      </c>
      <c r="S36" s="36">
        <v>0</v>
      </c>
      <c r="T36" s="32">
        <v>-1520.2032855699972</v>
      </c>
      <c r="U36" s="36">
        <v>0</v>
      </c>
      <c r="V36" s="32">
        <v>12782.107923873045</v>
      </c>
      <c r="W36" s="36">
        <v>0</v>
      </c>
      <c r="X36" s="32">
        <v>-12584.642176829859</v>
      </c>
      <c r="Y36" s="36">
        <v>0</v>
      </c>
      <c r="Z36" s="32">
        <v>5125.1873113909833</v>
      </c>
      <c r="AA36" s="36">
        <v>0</v>
      </c>
      <c r="AB36" s="32">
        <v>20269.10973353895</v>
      </c>
      <c r="AC36" s="36">
        <v>0</v>
      </c>
      <c r="AD36" s="32">
        <v>711057.80977906368</v>
      </c>
      <c r="AE36" s="36">
        <v>0</v>
      </c>
      <c r="AF36" s="32">
        <v>727152.25507264573</v>
      </c>
      <c r="AG36" s="36">
        <v>0</v>
      </c>
      <c r="AH36" s="32">
        <v>-27239.899361689357</v>
      </c>
      <c r="AI36" s="36">
        <v>0</v>
      </c>
      <c r="AJ36" s="32">
        <v>3575.6989249907674</v>
      </c>
      <c r="AK36" s="36">
        <v>0</v>
      </c>
      <c r="AL36" s="32">
        <v>7569.7551431165366</v>
      </c>
      <c r="AM36" s="36">
        <v>0</v>
      </c>
      <c r="AN36" s="32">
        <v>255269.77316208708</v>
      </c>
      <c r="AO36" s="36">
        <v>0</v>
      </c>
      <c r="AP36" s="32">
        <v>9283.3452495451747</v>
      </c>
      <c r="AQ36" s="36">
        <v>0</v>
      </c>
      <c r="AR36" s="32">
        <v>1429198.3065291268</v>
      </c>
      <c r="AS36" s="36">
        <v>1479964.846282508</v>
      </c>
      <c r="AT36" s="32">
        <v>185495.51931704386</v>
      </c>
      <c r="AU36" s="42">
        <v>134728.97765904089</v>
      </c>
      <c r="AX36" s="138"/>
      <c r="AY36" s="138"/>
    </row>
    <row r="37" spans="1:51" x14ac:dyDescent="0.3">
      <c r="A37" s="173"/>
      <c r="B37" s="134" t="s">
        <v>190</v>
      </c>
      <c r="C37" s="61" t="s">
        <v>191</v>
      </c>
      <c r="D37" s="32">
        <v>548025.41411890427</v>
      </c>
      <c r="E37" s="36">
        <v>12.663512000000001</v>
      </c>
      <c r="F37" s="32">
        <v>704</v>
      </c>
      <c r="G37" s="36">
        <v>0</v>
      </c>
      <c r="H37" s="32">
        <v>-8393.2287145838854</v>
      </c>
      <c r="I37" s="36">
        <v>12.663512000000001</v>
      </c>
      <c r="J37" s="32">
        <v>555714.64283348806</v>
      </c>
      <c r="K37" s="36">
        <v>0</v>
      </c>
      <c r="L37" s="32">
        <v>336618.3976460151</v>
      </c>
      <c r="M37" s="36">
        <v>80722.247624959229</v>
      </c>
      <c r="N37" s="32">
        <v>52190.174588331836</v>
      </c>
      <c r="O37" s="36">
        <v>557506.4286572173</v>
      </c>
      <c r="P37" s="32">
        <v>281726.87345048285</v>
      </c>
      <c r="Q37" s="36">
        <v>-414627.23938508885</v>
      </c>
      <c r="R37" s="32">
        <v>0</v>
      </c>
      <c r="S37" s="36">
        <v>0</v>
      </c>
      <c r="T37" s="32">
        <v>0</v>
      </c>
      <c r="U37" s="36">
        <v>0</v>
      </c>
      <c r="V37" s="32">
        <v>-268.84202528209323</v>
      </c>
      <c r="W37" s="36">
        <v>0</v>
      </c>
      <c r="X37" s="32">
        <v>367.77130250252401</v>
      </c>
      <c r="Y37" s="36">
        <v>-17130.995988946052</v>
      </c>
      <c r="Z37" s="32">
        <v>0</v>
      </c>
      <c r="AA37" s="36">
        <v>-1.1263329299999989</v>
      </c>
      <c r="AB37" s="32">
        <v>2602.4203299800001</v>
      </c>
      <c r="AC37" s="36">
        <v>-45024.819325293225</v>
      </c>
      <c r="AD37" s="32">
        <v>36232.138837085891</v>
      </c>
      <c r="AE37" s="36">
        <v>0</v>
      </c>
      <c r="AF37" s="32">
        <v>0</v>
      </c>
      <c r="AG37" s="36">
        <v>0</v>
      </c>
      <c r="AH37" s="32">
        <v>24920.867535206111</v>
      </c>
      <c r="AI37" s="36">
        <v>0</v>
      </c>
      <c r="AJ37" s="32">
        <v>11477.980115255514</v>
      </c>
      <c r="AK37" s="36">
        <v>0</v>
      </c>
      <c r="AL37" s="32">
        <v>-166.70881337572507</v>
      </c>
      <c r="AM37" s="36">
        <v>0</v>
      </c>
      <c r="AN37" s="32">
        <v>1539.9465375771847</v>
      </c>
      <c r="AO37" s="36">
        <v>0</v>
      </c>
      <c r="AP37" s="32">
        <v>-582.23620581639261</v>
      </c>
      <c r="AQ37" s="36">
        <v>0</v>
      </c>
      <c r="AR37" s="32">
        <v>921833.66093376605</v>
      </c>
      <c r="AS37" s="36">
        <v>80734.911136959228</v>
      </c>
      <c r="AT37" s="32">
        <v>-5688.1310067604027</v>
      </c>
      <c r="AU37" s="42">
        <v>835410.61879004631</v>
      </c>
      <c r="AX37" s="138"/>
      <c r="AY37" s="138"/>
    </row>
    <row r="38" spans="1:51" x14ac:dyDescent="0.3">
      <c r="A38" s="173"/>
      <c r="B38" s="7"/>
      <c r="C38" s="18"/>
      <c r="D38" s="32"/>
      <c r="E38" s="36"/>
      <c r="F38" s="32"/>
      <c r="G38" s="36"/>
      <c r="H38" s="32"/>
      <c r="I38" s="36"/>
      <c r="J38" s="32"/>
      <c r="K38" s="36"/>
      <c r="L38" s="32"/>
      <c r="M38" s="36"/>
      <c r="N38" s="32"/>
      <c r="O38" s="36"/>
      <c r="P38" s="32"/>
      <c r="Q38" s="36"/>
      <c r="R38" s="32"/>
      <c r="S38" s="36"/>
      <c r="T38" s="32"/>
      <c r="U38" s="36"/>
      <c r="V38" s="32"/>
      <c r="W38" s="36"/>
      <c r="X38" s="32"/>
      <c r="Y38" s="36"/>
      <c r="Z38" s="32"/>
      <c r="AA38" s="36"/>
      <c r="AB38" s="32"/>
      <c r="AC38" s="36"/>
      <c r="AD38" s="32"/>
      <c r="AE38" s="36"/>
      <c r="AF38" s="32"/>
      <c r="AG38" s="36"/>
      <c r="AH38" s="32"/>
      <c r="AI38" s="36"/>
      <c r="AJ38" s="32"/>
      <c r="AK38" s="36"/>
      <c r="AL38" s="32"/>
      <c r="AM38" s="36"/>
      <c r="AN38" s="32"/>
      <c r="AO38" s="36"/>
      <c r="AP38" s="32"/>
      <c r="AQ38" s="36"/>
      <c r="AR38" s="32"/>
      <c r="AS38" s="36"/>
      <c r="AT38" s="32"/>
      <c r="AU38" s="42"/>
      <c r="AX38" s="138"/>
      <c r="AY38" s="138"/>
    </row>
    <row r="39" spans="1:51" x14ac:dyDescent="0.3">
      <c r="A39" s="173"/>
      <c r="B39" s="9" t="s">
        <v>192</v>
      </c>
      <c r="C39" s="13" t="s">
        <v>193</v>
      </c>
      <c r="D39" s="30">
        <v>9871.2971627005609</v>
      </c>
      <c r="E39" s="35">
        <v>-174042.94699572568</v>
      </c>
      <c r="F39" s="30">
        <v>-147370.06545636649</v>
      </c>
      <c r="G39" s="35">
        <v>-195285.90566456807</v>
      </c>
      <c r="H39" s="30">
        <v>123867.5049082671</v>
      </c>
      <c r="I39" s="35">
        <v>1298.4295129568636</v>
      </c>
      <c r="J39" s="30">
        <v>33373.857710799901</v>
      </c>
      <c r="K39" s="35">
        <v>19944.529155885502</v>
      </c>
      <c r="L39" s="30">
        <v>1897374.5867094789</v>
      </c>
      <c r="M39" s="35">
        <v>259154.43252424628</v>
      </c>
      <c r="N39" s="30">
        <v>467288.64518709085</v>
      </c>
      <c r="O39" s="35">
        <v>-73621.815799030373</v>
      </c>
      <c r="P39" s="30">
        <v>287097.23745036975</v>
      </c>
      <c r="Q39" s="35">
        <v>353541.49786153436</v>
      </c>
      <c r="R39" s="30">
        <v>-19176.795024073112</v>
      </c>
      <c r="S39" s="35">
        <v>0</v>
      </c>
      <c r="T39" s="30">
        <v>24082.002008432701</v>
      </c>
      <c r="U39" s="35">
        <v>0</v>
      </c>
      <c r="V39" s="30">
        <v>53871.16576071475</v>
      </c>
      <c r="W39" s="35">
        <v>-9386.0985592295965</v>
      </c>
      <c r="X39" s="30">
        <v>25379.123009200139</v>
      </c>
      <c r="Y39" s="35">
        <v>0</v>
      </c>
      <c r="Z39" s="30">
        <v>-77226.239108561625</v>
      </c>
      <c r="AA39" s="35">
        <v>-11379.150979028105</v>
      </c>
      <c r="AB39" s="30">
        <v>1136059.4474263052</v>
      </c>
      <c r="AC39" s="35">
        <v>0</v>
      </c>
      <c r="AD39" s="30">
        <v>813060.62080949289</v>
      </c>
      <c r="AE39" s="35">
        <v>2806629.5933735976</v>
      </c>
      <c r="AF39" s="30">
        <v>-138790.71409451999</v>
      </c>
      <c r="AG39" s="35">
        <v>2815345.8082845099</v>
      </c>
      <c r="AH39" s="30">
        <v>51015.471010357665</v>
      </c>
      <c r="AI39" s="35">
        <v>-7466.9806179999996</v>
      </c>
      <c r="AJ39" s="30">
        <v>-545.93225214712663</v>
      </c>
      <c r="AK39" s="35">
        <v>-1249.2342929125141</v>
      </c>
      <c r="AL39" s="30">
        <v>901381.79614580236</v>
      </c>
      <c r="AM39" s="35">
        <v>0</v>
      </c>
      <c r="AN39" s="30">
        <v>-135788.17712667695</v>
      </c>
      <c r="AO39" s="35">
        <v>0</v>
      </c>
      <c r="AP39" s="30">
        <v>46327.314766359799</v>
      </c>
      <c r="AQ39" s="35">
        <v>0</v>
      </c>
      <c r="AR39" s="30">
        <v>2630845.6423213552</v>
      </c>
      <c r="AS39" s="35">
        <v>2891741.0789021179</v>
      </c>
      <c r="AT39" s="30">
        <v>670580.15257169108</v>
      </c>
      <c r="AU39" s="43">
        <v>409684.716158528</v>
      </c>
      <c r="AX39" s="138"/>
      <c r="AY39" s="138"/>
    </row>
    <row r="40" spans="1:51" x14ac:dyDescent="0.3">
      <c r="A40" s="173"/>
      <c r="B40" s="134" t="s">
        <v>241</v>
      </c>
      <c r="C40" s="61" t="s">
        <v>194</v>
      </c>
      <c r="D40" s="32">
        <v>259958.06509704198</v>
      </c>
      <c r="E40" s="36">
        <v>38155.134974015593</v>
      </c>
      <c r="F40" s="32">
        <v>-18095.490112476222</v>
      </c>
      <c r="G40" s="36">
        <v>751.34790803510714</v>
      </c>
      <c r="H40" s="32">
        <v>241000.4024728183</v>
      </c>
      <c r="I40" s="36">
        <v>23992.051984354206</v>
      </c>
      <c r="J40" s="32">
        <v>37053.152736699885</v>
      </c>
      <c r="K40" s="36">
        <v>13411.735081626273</v>
      </c>
      <c r="L40" s="32">
        <v>618645.2879791219</v>
      </c>
      <c r="M40" s="36">
        <v>265296.98085492762</v>
      </c>
      <c r="N40" s="32">
        <v>-609.53433231000008</v>
      </c>
      <c r="O40" s="36">
        <v>-71263.391158749917</v>
      </c>
      <c r="P40" s="32">
        <v>171402.9925829549</v>
      </c>
      <c r="Q40" s="36">
        <v>359988.59698289924</v>
      </c>
      <c r="R40" s="32">
        <v>-26021.594692616232</v>
      </c>
      <c r="S40" s="36">
        <v>0</v>
      </c>
      <c r="T40" s="32">
        <v>5424.9635149449932</v>
      </c>
      <c r="U40" s="36">
        <v>0</v>
      </c>
      <c r="V40" s="32">
        <v>-1845.9683509909337</v>
      </c>
      <c r="W40" s="36">
        <v>-9386.0985592295965</v>
      </c>
      <c r="X40" s="32">
        <v>35283.004778934141</v>
      </c>
      <c r="Y40" s="36">
        <v>0</v>
      </c>
      <c r="Z40" s="32">
        <v>-63034.165885220144</v>
      </c>
      <c r="AA40" s="36">
        <v>-14042.126409992092</v>
      </c>
      <c r="AB40" s="32">
        <v>498045.59036342514</v>
      </c>
      <c r="AC40" s="36">
        <v>0</v>
      </c>
      <c r="AD40" s="32">
        <v>854245.36721096653</v>
      </c>
      <c r="AE40" s="36">
        <v>1643049.442707832</v>
      </c>
      <c r="AF40" s="32">
        <v>-100567.73760122</v>
      </c>
      <c r="AG40" s="36">
        <v>1647298.6770007445</v>
      </c>
      <c r="AH40" s="32">
        <v>63629.739597078078</v>
      </c>
      <c r="AI40" s="36">
        <v>-3000</v>
      </c>
      <c r="AJ40" s="32">
        <v>-545.79726509823718</v>
      </c>
      <c r="AK40" s="36">
        <v>-1249.2342929125141</v>
      </c>
      <c r="AL40" s="32">
        <v>891729.16248020669</v>
      </c>
      <c r="AM40" s="36">
        <v>0</v>
      </c>
      <c r="AN40" s="32">
        <v>165917.46642097121</v>
      </c>
      <c r="AO40" s="36">
        <v>0</v>
      </c>
      <c r="AP40" s="32">
        <v>49006.392540035056</v>
      </c>
      <c r="AQ40" s="36">
        <v>0</v>
      </c>
      <c r="AR40" s="32">
        <v>1947772.5792481366</v>
      </c>
      <c r="AS40" s="36">
        <v>1946501.5585367752</v>
      </c>
      <c r="AT40" s="32">
        <v>-1271.0208580576902</v>
      </c>
      <c r="AU40" s="42">
        <v>0</v>
      </c>
      <c r="AX40" s="138"/>
      <c r="AY40" s="138"/>
    </row>
    <row r="41" spans="1:51" x14ac:dyDescent="0.3">
      <c r="A41" s="173"/>
      <c r="B41" s="134" t="s">
        <v>242</v>
      </c>
      <c r="C41" s="61" t="s">
        <v>195</v>
      </c>
      <c r="D41" s="32">
        <v>-250086.76793434142</v>
      </c>
      <c r="E41" s="36">
        <v>-212198.08196974127</v>
      </c>
      <c r="F41" s="32">
        <v>-129274.57534389026</v>
      </c>
      <c r="G41" s="36">
        <v>-196037.25357260316</v>
      </c>
      <c r="H41" s="32">
        <v>-117132.89756455118</v>
      </c>
      <c r="I41" s="36">
        <v>-22693.622471397342</v>
      </c>
      <c r="J41" s="32">
        <v>-3679.2950258999808</v>
      </c>
      <c r="K41" s="36">
        <v>6532.79407425923</v>
      </c>
      <c r="L41" s="32">
        <v>1278729.2987303571</v>
      </c>
      <c r="M41" s="36">
        <v>-6142.5483306813294</v>
      </c>
      <c r="N41" s="32">
        <v>467898.17951940087</v>
      </c>
      <c r="O41" s="36">
        <v>-2358.4246402804538</v>
      </c>
      <c r="P41" s="32">
        <v>115694.24486741488</v>
      </c>
      <c r="Q41" s="36">
        <v>-6447.0991213648622</v>
      </c>
      <c r="R41" s="32">
        <v>6844.7996685431208</v>
      </c>
      <c r="S41" s="36">
        <v>0</v>
      </c>
      <c r="T41" s="32">
        <v>18657.038493487707</v>
      </c>
      <c r="U41" s="36">
        <v>0</v>
      </c>
      <c r="V41" s="32">
        <v>55717.134111705687</v>
      </c>
      <c r="W41" s="36">
        <v>0</v>
      </c>
      <c r="X41" s="32">
        <v>-9903.8817697340019</v>
      </c>
      <c r="Y41" s="36">
        <v>0</v>
      </c>
      <c r="Z41" s="32">
        <v>-14192.073223341487</v>
      </c>
      <c r="AA41" s="36">
        <v>2662.9754309639866</v>
      </c>
      <c r="AB41" s="32">
        <v>638013.85706288018</v>
      </c>
      <c r="AC41" s="36">
        <v>0</v>
      </c>
      <c r="AD41" s="32">
        <v>-41184.746401473618</v>
      </c>
      <c r="AE41" s="36">
        <v>1163580.1506657654</v>
      </c>
      <c r="AF41" s="32">
        <v>-38222.976493300004</v>
      </c>
      <c r="AG41" s="36">
        <v>1168047.1312837654</v>
      </c>
      <c r="AH41" s="32">
        <v>-12614.268586720409</v>
      </c>
      <c r="AI41" s="36">
        <v>-4466.9806179999996</v>
      </c>
      <c r="AJ41" s="32">
        <v>-0.13498704888949398</v>
      </c>
      <c r="AK41" s="36">
        <v>0</v>
      </c>
      <c r="AL41" s="32">
        <v>9652.6336655956857</v>
      </c>
      <c r="AM41" s="36">
        <v>0</v>
      </c>
      <c r="AN41" s="32">
        <v>-301705.64354764816</v>
      </c>
      <c r="AO41" s="36">
        <v>0</v>
      </c>
      <c r="AP41" s="32">
        <v>-2679.0777736752566</v>
      </c>
      <c r="AQ41" s="36">
        <v>0</v>
      </c>
      <c r="AR41" s="32">
        <v>683073.06307321868</v>
      </c>
      <c r="AS41" s="36">
        <v>945239.52036534273</v>
      </c>
      <c r="AT41" s="32">
        <v>671851.17342974874</v>
      </c>
      <c r="AU41" s="42">
        <v>409684.716158528</v>
      </c>
      <c r="AX41" s="138"/>
      <c r="AY41" s="138"/>
    </row>
    <row r="42" spans="1:51" x14ac:dyDescent="0.3">
      <c r="A42" s="173"/>
      <c r="B42" s="7"/>
      <c r="C42" s="18"/>
      <c r="D42" s="32"/>
      <c r="E42" s="36"/>
      <c r="F42" s="32"/>
      <c r="G42" s="36"/>
      <c r="H42" s="32"/>
      <c r="I42" s="36"/>
      <c r="J42" s="32"/>
      <c r="K42" s="36"/>
      <c r="L42" s="32"/>
      <c r="M42" s="36"/>
      <c r="N42" s="32"/>
      <c r="O42" s="36"/>
      <c r="P42" s="32"/>
      <c r="Q42" s="36"/>
      <c r="R42" s="32"/>
      <c r="S42" s="36"/>
      <c r="T42" s="32"/>
      <c r="U42" s="36"/>
      <c r="V42" s="32"/>
      <c r="W42" s="36"/>
      <c r="X42" s="32"/>
      <c r="Y42" s="36"/>
      <c r="Z42" s="32"/>
      <c r="AA42" s="36"/>
      <c r="AB42" s="32"/>
      <c r="AC42" s="36"/>
      <c r="AD42" s="32"/>
      <c r="AE42" s="36"/>
      <c r="AF42" s="32"/>
      <c r="AG42" s="36"/>
      <c r="AH42" s="32"/>
      <c r="AI42" s="36"/>
      <c r="AJ42" s="32"/>
      <c r="AK42" s="36"/>
      <c r="AL42" s="32"/>
      <c r="AM42" s="36"/>
      <c r="AN42" s="32"/>
      <c r="AO42" s="36"/>
      <c r="AP42" s="32"/>
      <c r="AQ42" s="36"/>
      <c r="AR42" s="32"/>
      <c r="AS42" s="36"/>
      <c r="AT42" s="32"/>
      <c r="AU42" s="42"/>
      <c r="AX42" s="138"/>
      <c r="AY42" s="138"/>
    </row>
    <row r="43" spans="1:51" x14ac:dyDescent="0.3">
      <c r="A43" s="173"/>
      <c r="B43" s="9" t="s">
        <v>196</v>
      </c>
      <c r="C43" s="13" t="s">
        <v>197</v>
      </c>
      <c r="D43" s="30">
        <v>41471.721144621944</v>
      </c>
      <c r="E43" s="35">
        <v>359179.85382103315</v>
      </c>
      <c r="F43" s="30">
        <v>-15484.356669947694</v>
      </c>
      <c r="G43" s="35">
        <v>47130.895670761834</v>
      </c>
      <c r="H43" s="30">
        <v>31179.57470839419</v>
      </c>
      <c r="I43" s="35">
        <v>-433094.84856010065</v>
      </c>
      <c r="J43" s="30">
        <v>25776.503106175456</v>
      </c>
      <c r="K43" s="35">
        <v>745143.80671037198</v>
      </c>
      <c r="L43" s="30">
        <v>370073.70838880242</v>
      </c>
      <c r="M43" s="35">
        <v>-808981.95439758315</v>
      </c>
      <c r="N43" s="30">
        <v>0</v>
      </c>
      <c r="O43" s="35">
        <v>-219628.59227728666</v>
      </c>
      <c r="P43" s="30">
        <v>466386.29973547044</v>
      </c>
      <c r="Q43" s="35">
        <v>-564570.58526719164</v>
      </c>
      <c r="R43" s="30">
        <v>-4058.6116143262652</v>
      </c>
      <c r="S43" s="35">
        <v>-9807.0732235621199</v>
      </c>
      <c r="T43" s="30">
        <v>2338.9883197403742</v>
      </c>
      <c r="U43" s="35">
        <v>416.49360737448512</v>
      </c>
      <c r="V43" s="30">
        <v>44518.277884888128</v>
      </c>
      <c r="W43" s="35">
        <v>11854.84776240545</v>
      </c>
      <c r="X43" s="30">
        <v>9387.6795245339345</v>
      </c>
      <c r="Y43" s="35">
        <v>-10957.732323315387</v>
      </c>
      <c r="Z43" s="30">
        <v>16865.529748212542</v>
      </c>
      <c r="AA43" s="35">
        <v>-14431.800843539761</v>
      </c>
      <c r="AB43" s="30">
        <v>-165364.45520971675</v>
      </c>
      <c r="AC43" s="35">
        <v>-1857.5118324676007</v>
      </c>
      <c r="AD43" s="30">
        <v>65737.470782535485</v>
      </c>
      <c r="AE43" s="35">
        <v>300402.74753866222</v>
      </c>
      <c r="AF43" s="30">
        <v>36385.444216299999</v>
      </c>
      <c r="AG43" s="35">
        <v>308264.88700125995</v>
      </c>
      <c r="AH43" s="30">
        <v>10121.05146183772</v>
      </c>
      <c r="AI43" s="35">
        <v>-18251.000228012024</v>
      </c>
      <c r="AJ43" s="30">
        <v>228.91908927774602</v>
      </c>
      <c r="AK43" s="35">
        <v>7472.9221335143284</v>
      </c>
      <c r="AL43" s="30">
        <v>19002.056015120026</v>
      </c>
      <c r="AM43" s="35">
        <v>2915.9386319000064</v>
      </c>
      <c r="AN43" s="30">
        <v>-4155.7539689654323</v>
      </c>
      <c r="AO43" s="35">
        <v>675347.80081731349</v>
      </c>
      <c r="AP43" s="30">
        <v>443.56199519099715</v>
      </c>
      <c r="AQ43" s="35">
        <v>-3403.6973614631488</v>
      </c>
      <c r="AR43" s="30">
        <v>473570.70834218542</v>
      </c>
      <c r="AS43" s="35">
        <v>522544.75041796267</v>
      </c>
      <c r="AT43" s="30">
        <v>61594.838088517725</v>
      </c>
      <c r="AU43" s="43">
        <v>12620.798293387237</v>
      </c>
      <c r="AX43" s="138"/>
      <c r="AY43" s="138"/>
    </row>
    <row r="44" spans="1:51" x14ac:dyDescent="0.3">
      <c r="A44" s="173"/>
      <c r="B44" s="134" t="s">
        <v>243</v>
      </c>
      <c r="C44" s="61" t="s">
        <v>244</v>
      </c>
      <c r="D44" s="32">
        <v>-10842.564212726382</v>
      </c>
      <c r="E44" s="36">
        <v>-117975.03651553513</v>
      </c>
      <c r="F44" s="32">
        <v>4321.2049414823041</v>
      </c>
      <c r="G44" s="36">
        <v>0</v>
      </c>
      <c r="H44" s="32">
        <v>-1574.3057208146001</v>
      </c>
      <c r="I44" s="36">
        <v>-116161.3604563765</v>
      </c>
      <c r="J44" s="32">
        <v>-13589.463433394085</v>
      </c>
      <c r="K44" s="36">
        <v>-1813.6760591586299</v>
      </c>
      <c r="L44" s="32">
        <v>-171285.164792736</v>
      </c>
      <c r="M44" s="36">
        <v>-51014.974976026759</v>
      </c>
      <c r="N44" s="32">
        <v>0</v>
      </c>
      <c r="O44" s="36">
        <v>0</v>
      </c>
      <c r="P44" s="32">
        <v>-11191.501483784185</v>
      </c>
      <c r="Q44" s="36">
        <v>-22380.916333163626</v>
      </c>
      <c r="R44" s="32">
        <v>-4058.6116143262652</v>
      </c>
      <c r="S44" s="36">
        <v>-9807.0732235621199</v>
      </c>
      <c r="T44" s="32">
        <v>2338.9883197403742</v>
      </c>
      <c r="U44" s="36">
        <v>416.49360737448512</v>
      </c>
      <c r="V44" s="32">
        <v>0</v>
      </c>
      <c r="W44" s="36">
        <v>-825.1571425685031</v>
      </c>
      <c r="X44" s="32">
        <v>9270.3281212782513</v>
      </c>
      <c r="Y44" s="36">
        <v>-17377.545033030365</v>
      </c>
      <c r="Z44" s="32">
        <v>142.15351952254622</v>
      </c>
      <c r="AA44" s="36">
        <v>-1040.7768510766282</v>
      </c>
      <c r="AB44" s="32">
        <v>-167786.52165516675</v>
      </c>
      <c r="AC44" s="36">
        <v>0</v>
      </c>
      <c r="AD44" s="32">
        <v>-3725.0036551345397</v>
      </c>
      <c r="AE44" s="36">
        <v>0</v>
      </c>
      <c r="AF44" s="32">
        <v>0</v>
      </c>
      <c r="AG44" s="36">
        <v>0</v>
      </c>
      <c r="AH44" s="32">
        <v>-320.1415425222832</v>
      </c>
      <c r="AI44" s="36">
        <v>0</v>
      </c>
      <c r="AJ44" s="32">
        <v>-3404.8621126122562</v>
      </c>
      <c r="AK44" s="36">
        <v>0</v>
      </c>
      <c r="AL44" s="32">
        <v>0</v>
      </c>
      <c r="AM44" s="36">
        <v>0</v>
      </c>
      <c r="AN44" s="32">
        <v>-17.0836834553035</v>
      </c>
      <c r="AO44" s="36">
        <v>-12770.1090246765</v>
      </c>
      <c r="AP44" s="32">
        <v>34.053132578950517</v>
      </c>
      <c r="AQ44" s="36">
        <v>-4468.9979208225905</v>
      </c>
      <c r="AR44" s="32">
        <v>-185835.76321147327</v>
      </c>
      <c r="AS44" s="36">
        <v>-186229.11843706097</v>
      </c>
      <c r="AT44" s="32">
        <v>728.12802568314009</v>
      </c>
      <c r="AU44" s="42">
        <v>1121.4832512708765</v>
      </c>
      <c r="AX44" s="138"/>
      <c r="AY44" s="138"/>
    </row>
    <row r="45" spans="1:51" x14ac:dyDescent="0.3">
      <c r="A45" s="173"/>
      <c r="B45" s="134" t="s">
        <v>245</v>
      </c>
      <c r="C45" s="61" t="s">
        <v>246</v>
      </c>
      <c r="D45" s="32">
        <v>105002.27370218093</v>
      </c>
      <c r="E45" s="36">
        <v>87173.038971156435</v>
      </c>
      <c r="F45" s="32">
        <v>0</v>
      </c>
      <c r="G45" s="36">
        <v>0</v>
      </c>
      <c r="H45" s="32">
        <v>0</v>
      </c>
      <c r="I45" s="36">
        <v>0</v>
      </c>
      <c r="J45" s="32">
        <v>105002.27370218093</v>
      </c>
      <c r="K45" s="36">
        <v>87173.038971156435</v>
      </c>
      <c r="L45" s="32">
        <v>0</v>
      </c>
      <c r="M45" s="36">
        <v>0</v>
      </c>
      <c r="N45" s="32">
        <v>0</v>
      </c>
      <c r="O45" s="36">
        <v>0</v>
      </c>
      <c r="P45" s="32">
        <v>0</v>
      </c>
      <c r="Q45" s="36">
        <v>0</v>
      </c>
      <c r="R45" s="32">
        <v>0</v>
      </c>
      <c r="S45" s="36">
        <v>0</v>
      </c>
      <c r="T45" s="32">
        <v>0</v>
      </c>
      <c r="U45" s="36">
        <v>0</v>
      </c>
      <c r="V45" s="32">
        <v>0</v>
      </c>
      <c r="W45" s="36">
        <v>0</v>
      </c>
      <c r="X45" s="32">
        <v>0</v>
      </c>
      <c r="Y45" s="36">
        <v>0</v>
      </c>
      <c r="Z45" s="32">
        <v>0</v>
      </c>
      <c r="AA45" s="36">
        <v>0</v>
      </c>
      <c r="AB45" s="32">
        <v>0</v>
      </c>
      <c r="AC45" s="36">
        <v>0</v>
      </c>
      <c r="AD45" s="32">
        <v>0</v>
      </c>
      <c r="AE45" s="36">
        <v>0</v>
      </c>
      <c r="AF45" s="32">
        <v>0</v>
      </c>
      <c r="AG45" s="36">
        <v>0</v>
      </c>
      <c r="AH45" s="32">
        <v>0</v>
      </c>
      <c r="AI45" s="36">
        <v>0</v>
      </c>
      <c r="AJ45" s="32">
        <v>0</v>
      </c>
      <c r="AK45" s="36">
        <v>0</v>
      </c>
      <c r="AL45" s="32">
        <v>0</v>
      </c>
      <c r="AM45" s="36">
        <v>0</v>
      </c>
      <c r="AN45" s="32">
        <v>0</v>
      </c>
      <c r="AO45" s="36">
        <v>0</v>
      </c>
      <c r="AP45" s="32">
        <v>0</v>
      </c>
      <c r="AQ45" s="36">
        <v>0</v>
      </c>
      <c r="AR45" s="32">
        <v>105002.27370218093</v>
      </c>
      <c r="AS45" s="36">
        <v>87173.038971156435</v>
      </c>
      <c r="AT45" s="32">
        <v>-14416.409245143564</v>
      </c>
      <c r="AU45" s="42">
        <v>3412.8254858809396</v>
      </c>
      <c r="AX45" s="138"/>
      <c r="AY45" s="138"/>
    </row>
    <row r="46" spans="1:51" x14ac:dyDescent="0.3">
      <c r="A46" s="173"/>
      <c r="B46" s="134" t="s">
        <v>247</v>
      </c>
      <c r="C46" s="61" t="s">
        <v>248</v>
      </c>
      <c r="D46" s="32">
        <v>-52687.9883448326</v>
      </c>
      <c r="E46" s="36">
        <v>389981.85136541183</v>
      </c>
      <c r="F46" s="32">
        <v>-19805.561611429999</v>
      </c>
      <c r="G46" s="36">
        <v>47130.895670761834</v>
      </c>
      <c r="H46" s="32">
        <v>32753.880429208788</v>
      </c>
      <c r="I46" s="36">
        <v>-316933.48810372414</v>
      </c>
      <c r="J46" s="32">
        <v>-65636.307162611396</v>
      </c>
      <c r="K46" s="36">
        <v>659784.44379837415</v>
      </c>
      <c r="L46" s="32">
        <v>541358.87318153842</v>
      </c>
      <c r="M46" s="36">
        <v>-757966.97942155635</v>
      </c>
      <c r="N46" s="32">
        <v>0</v>
      </c>
      <c r="O46" s="36">
        <v>-219628.59227728666</v>
      </c>
      <c r="P46" s="32">
        <v>477577.80121925462</v>
      </c>
      <c r="Q46" s="36">
        <v>-542189.66893402801</v>
      </c>
      <c r="R46" s="32">
        <v>0</v>
      </c>
      <c r="S46" s="36">
        <v>0</v>
      </c>
      <c r="T46" s="32">
        <v>0</v>
      </c>
      <c r="U46" s="36">
        <v>0</v>
      </c>
      <c r="V46" s="32">
        <v>44518.277884888128</v>
      </c>
      <c r="W46" s="36">
        <v>12680.004904973954</v>
      </c>
      <c r="X46" s="32">
        <v>117.35140325568332</v>
      </c>
      <c r="Y46" s="36">
        <v>6419.8127097149782</v>
      </c>
      <c r="Z46" s="32">
        <v>16723.376228689995</v>
      </c>
      <c r="AA46" s="36">
        <v>-13391.023992463131</v>
      </c>
      <c r="AB46" s="32">
        <v>2422.0664454499997</v>
      </c>
      <c r="AC46" s="36">
        <v>-1857.5118324676007</v>
      </c>
      <c r="AD46" s="32">
        <v>69462.474437670026</v>
      </c>
      <c r="AE46" s="36">
        <v>300402.74753866222</v>
      </c>
      <c r="AF46" s="32">
        <v>36385.444216299999</v>
      </c>
      <c r="AG46" s="36">
        <v>308264.88700125995</v>
      </c>
      <c r="AH46" s="32">
        <v>10441.193004360004</v>
      </c>
      <c r="AI46" s="36">
        <v>-18251.000228012024</v>
      </c>
      <c r="AJ46" s="32">
        <v>3633.7812018900022</v>
      </c>
      <c r="AK46" s="36">
        <v>7472.9221335143284</v>
      </c>
      <c r="AL46" s="32">
        <v>19002.056015120026</v>
      </c>
      <c r="AM46" s="36">
        <v>2915.9386319000064</v>
      </c>
      <c r="AN46" s="32">
        <v>-4138.6702855101285</v>
      </c>
      <c r="AO46" s="36">
        <v>688117.90984198998</v>
      </c>
      <c r="AP46" s="32">
        <v>409.50886261204664</v>
      </c>
      <c r="AQ46" s="36">
        <v>1065.3005593594414</v>
      </c>
      <c r="AR46" s="32">
        <v>554404.19785147777</v>
      </c>
      <c r="AS46" s="36">
        <v>621600.82988386718</v>
      </c>
      <c r="AT46" s="32">
        <v>75283.119307978151</v>
      </c>
      <c r="AU46" s="42">
        <v>8086.4895562354213</v>
      </c>
      <c r="AX46" s="138"/>
      <c r="AY46" s="138"/>
    </row>
    <row r="47" spans="1:51" x14ac:dyDescent="0.3">
      <c r="A47" s="173"/>
      <c r="B47" s="7"/>
      <c r="C47" s="18"/>
      <c r="D47" s="32"/>
      <c r="E47" s="36"/>
      <c r="F47" s="32"/>
      <c r="G47" s="36"/>
      <c r="H47" s="32"/>
      <c r="I47" s="36"/>
      <c r="J47" s="32"/>
      <c r="K47" s="36"/>
      <c r="L47" s="32">
        <f t="shared" ref="L47:S47" si="0">+L48-L49-L55</f>
        <v>0</v>
      </c>
      <c r="M47" s="36">
        <f t="shared" si="0"/>
        <v>0</v>
      </c>
      <c r="N47" s="32">
        <f t="shared" si="0"/>
        <v>0</v>
      </c>
      <c r="O47" s="36">
        <f t="shared" si="0"/>
        <v>0</v>
      </c>
      <c r="P47" s="32">
        <f t="shared" si="0"/>
        <v>0</v>
      </c>
      <c r="Q47" s="36">
        <f t="shared" si="0"/>
        <v>0</v>
      </c>
      <c r="R47" s="32">
        <f t="shared" si="0"/>
        <v>0</v>
      </c>
      <c r="S47" s="36">
        <f t="shared" si="0"/>
        <v>0</v>
      </c>
      <c r="T47" s="32"/>
      <c r="U47" s="36"/>
      <c r="V47" s="32"/>
      <c r="W47" s="36"/>
      <c r="X47" s="32"/>
      <c r="Y47" s="36"/>
      <c r="Z47" s="32"/>
      <c r="AA47" s="36"/>
      <c r="AB47" s="32"/>
      <c r="AC47" s="36"/>
      <c r="AD47" s="32"/>
      <c r="AE47" s="36"/>
      <c r="AF47" s="32"/>
      <c r="AG47" s="36"/>
      <c r="AH47" s="32"/>
      <c r="AI47" s="36"/>
      <c r="AJ47" s="32"/>
      <c r="AK47" s="36"/>
      <c r="AL47" s="32"/>
      <c r="AM47" s="36"/>
      <c r="AN47" s="32"/>
      <c r="AO47" s="36"/>
      <c r="AP47" s="32"/>
      <c r="AQ47" s="36"/>
      <c r="AR47" s="32"/>
      <c r="AS47" s="36"/>
      <c r="AT47" s="32"/>
      <c r="AU47" s="42"/>
      <c r="AX47" s="138"/>
      <c r="AY47" s="138"/>
    </row>
    <row r="48" spans="1:51" x14ac:dyDescent="0.3">
      <c r="A48" s="173"/>
      <c r="B48" s="9" t="s">
        <v>198</v>
      </c>
      <c r="C48" s="13" t="s">
        <v>199</v>
      </c>
      <c r="D48" s="30">
        <v>269996.91689780075</v>
      </c>
      <c r="E48" s="35">
        <v>2301671.1165254321</v>
      </c>
      <c r="F48" s="30">
        <v>-40808.636023419582</v>
      </c>
      <c r="G48" s="35">
        <v>-11066.861999999999</v>
      </c>
      <c r="H48" s="30">
        <v>-1987.258706192431</v>
      </c>
      <c r="I48" s="35">
        <v>450277.06732910743</v>
      </c>
      <c r="J48" s="30">
        <v>312792.81162741274</v>
      </c>
      <c r="K48" s="35">
        <v>1862460.9111963245</v>
      </c>
      <c r="L48" s="30">
        <v>325688.87923857791</v>
      </c>
      <c r="M48" s="35">
        <v>456053.2003724348</v>
      </c>
      <c r="N48" s="30">
        <v>94807.466849439734</v>
      </c>
      <c r="O48" s="35">
        <v>62375.295873999996</v>
      </c>
      <c r="P48" s="30">
        <v>152906.63678793673</v>
      </c>
      <c r="Q48" s="35">
        <v>169946.3471794994</v>
      </c>
      <c r="R48" s="30">
        <v>1003.4805341990707</v>
      </c>
      <c r="S48" s="35">
        <f>+S55</f>
        <v>204499.59564156216</v>
      </c>
      <c r="T48" s="30">
        <v>-3891.5661271530334</v>
      </c>
      <c r="U48" s="35">
        <f>+U55</f>
        <v>11403.757556899967</v>
      </c>
      <c r="V48" s="30">
        <v>439.96636178560288</v>
      </c>
      <c r="W48" s="35">
        <v>6828.0996274600011</v>
      </c>
      <c r="X48" s="30">
        <v>-1527.4417500803052</v>
      </c>
      <c r="Y48" s="35">
        <v>19905.888060353838</v>
      </c>
      <c r="Z48" s="30">
        <v>-4306.4330659099942</v>
      </c>
      <c r="AA48" s="35">
        <v>-38449.273943230452</v>
      </c>
      <c r="AB48" s="30">
        <v>86256.769648360088</v>
      </c>
      <c r="AC48" s="35">
        <v>12654.882959189952</v>
      </c>
      <c r="AD48" s="30">
        <v>132964.733441894</v>
      </c>
      <c r="AE48" s="35">
        <v>-1115.6721184667706</v>
      </c>
      <c r="AF48" s="30">
        <v>64581.618795459974</v>
      </c>
      <c r="AG48" s="35">
        <v>0</v>
      </c>
      <c r="AH48" s="30">
        <v>-7674.6007269790261</v>
      </c>
      <c r="AI48" s="35">
        <v>-1115.6721184667706</v>
      </c>
      <c r="AJ48" s="30">
        <v>7.4413281771779971E-2</v>
      </c>
      <c r="AK48" s="35">
        <v>0</v>
      </c>
      <c r="AL48" s="30">
        <v>76057.640960131306</v>
      </c>
      <c r="AM48" s="35">
        <v>0</v>
      </c>
      <c r="AN48" s="30">
        <v>919845.06906769949</v>
      </c>
      <c r="AO48" s="35">
        <v>0</v>
      </c>
      <c r="AP48" s="30">
        <v>-23264.974066453175</v>
      </c>
      <c r="AQ48" s="35">
        <v>102.01992809999069</v>
      </c>
      <c r="AR48" s="30">
        <v>1625230.624579519</v>
      </c>
      <c r="AS48" s="35">
        <v>2756710.6647075005</v>
      </c>
      <c r="AT48" s="30">
        <v>1544837.4188405827</v>
      </c>
      <c r="AU48" s="43">
        <v>413357.37808193953</v>
      </c>
      <c r="AX48" s="138"/>
      <c r="AY48" s="138"/>
    </row>
    <row r="49" spans="1:51" x14ac:dyDescent="0.3">
      <c r="A49" s="173"/>
      <c r="B49" s="9" t="s">
        <v>200</v>
      </c>
      <c r="C49" s="13" t="s">
        <v>201</v>
      </c>
      <c r="D49" s="30">
        <v>280389.91899900022</v>
      </c>
      <c r="E49" s="35">
        <v>2196258.8126872107</v>
      </c>
      <c r="F49" s="30">
        <v>-32549.062858591187</v>
      </c>
      <c r="G49" s="35">
        <v>-11066.861999999999</v>
      </c>
      <c r="H49" s="30">
        <v>-922.71933709999405</v>
      </c>
      <c r="I49" s="35">
        <v>344864.76349088596</v>
      </c>
      <c r="J49" s="30">
        <v>313861.70119469136</v>
      </c>
      <c r="K49" s="35">
        <v>1862460.9111963245</v>
      </c>
      <c r="L49" s="30">
        <v>49816.328890213183</v>
      </c>
      <c r="M49" s="35">
        <v>240149.8471739727</v>
      </c>
      <c r="N49" s="30">
        <v>94807.466849439734</v>
      </c>
      <c r="O49" s="35">
        <v>62375.295873999996</v>
      </c>
      <c r="P49" s="30">
        <v>2162.3558354927218</v>
      </c>
      <c r="Q49" s="35">
        <v>169946.3471794994</v>
      </c>
      <c r="R49" s="30">
        <v>0</v>
      </c>
      <c r="S49" s="35">
        <v>0</v>
      </c>
      <c r="T49" s="30">
        <v>-12400.451537548888</v>
      </c>
      <c r="U49" s="35">
        <v>6888.6074166999997</v>
      </c>
      <c r="V49" s="30">
        <v>56.356734999999986</v>
      </c>
      <c r="W49" s="35">
        <v>6828.0996274600011</v>
      </c>
      <c r="X49" s="30">
        <v>-1710.7548724401454</v>
      </c>
      <c r="Y49" s="35">
        <v>19905.888060353838</v>
      </c>
      <c r="Z49" s="30">
        <v>-4306.4330659099942</v>
      </c>
      <c r="AA49" s="35">
        <v>-38449.273943230452</v>
      </c>
      <c r="AB49" s="30">
        <v>-28792.21105382024</v>
      </c>
      <c r="AC49" s="35">
        <v>12654.882959189952</v>
      </c>
      <c r="AD49" s="30">
        <v>44792.680696960961</v>
      </c>
      <c r="AE49" s="35">
        <v>-1115.6721184667706</v>
      </c>
      <c r="AF49" s="30">
        <v>62374.725783999973</v>
      </c>
      <c r="AG49" s="35">
        <v>0</v>
      </c>
      <c r="AH49" s="30">
        <v>169.68274600229927</v>
      </c>
      <c r="AI49" s="35">
        <v>-1115.6721184667706</v>
      </c>
      <c r="AJ49" s="30">
        <v>0</v>
      </c>
      <c r="AK49" s="35">
        <v>0</v>
      </c>
      <c r="AL49" s="30">
        <v>-17751.727833041314</v>
      </c>
      <c r="AM49" s="35">
        <v>0</v>
      </c>
      <c r="AN49" s="30">
        <v>792515.89605765021</v>
      </c>
      <c r="AO49" s="35">
        <v>0</v>
      </c>
      <c r="AP49" s="30">
        <v>42.112636000000002</v>
      </c>
      <c r="AQ49" s="35">
        <v>102.01992809999069</v>
      </c>
      <c r="AR49" s="30">
        <v>1167556.9372798246</v>
      </c>
      <c r="AS49" s="35">
        <v>2435395.007670817</v>
      </c>
      <c r="AT49" s="30">
        <v>1544894.1483979993</v>
      </c>
      <c r="AU49" s="43">
        <v>277056.0779409454</v>
      </c>
      <c r="AX49" s="138"/>
      <c r="AY49" s="138"/>
    </row>
    <row r="50" spans="1:51" x14ac:dyDescent="0.3">
      <c r="A50" s="173"/>
      <c r="B50" s="134" t="s">
        <v>202</v>
      </c>
      <c r="C50" s="61" t="s">
        <v>249</v>
      </c>
      <c r="D50" s="32">
        <v>-14004.355966132622</v>
      </c>
      <c r="E50" s="36">
        <v>184065.48828252745</v>
      </c>
      <c r="F50" s="32">
        <v>-32411.788880692624</v>
      </c>
      <c r="G50" s="36">
        <v>-14887</v>
      </c>
      <c r="H50" s="32">
        <v>-1317.5758039000004</v>
      </c>
      <c r="I50" s="36">
        <v>127142.27033665135</v>
      </c>
      <c r="J50" s="32">
        <v>19725.008718460002</v>
      </c>
      <c r="K50" s="36">
        <v>71810.217945876095</v>
      </c>
      <c r="L50" s="32">
        <v>-6178.94639812272</v>
      </c>
      <c r="M50" s="36">
        <v>28733.829875359887</v>
      </c>
      <c r="N50" s="32">
        <v>8034.7990620767987</v>
      </c>
      <c r="O50" s="36">
        <v>0</v>
      </c>
      <c r="P50" s="32">
        <v>-343.60345332097984</v>
      </c>
      <c r="Q50" s="36">
        <v>16479.598486599891</v>
      </c>
      <c r="R50" s="32">
        <v>0</v>
      </c>
      <c r="S50" s="36">
        <v>0</v>
      </c>
      <c r="T50" s="32">
        <v>-4506.0954858109153</v>
      </c>
      <c r="U50" s="36">
        <v>0</v>
      </c>
      <c r="V50" s="32">
        <v>0</v>
      </c>
      <c r="W50" s="36">
        <v>1315.0008466100001</v>
      </c>
      <c r="X50" s="32">
        <v>-1097.6731014673862</v>
      </c>
      <c r="Y50" s="36">
        <v>1993.3880155599991</v>
      </c>
      <c r="Z50" s="32">
        <v>0</v>
      </c>
      <c r="AA50" s="36">
        <v>8945.8425265899969</v>
      </c>
      <c r="AB50" s="32">
        <v>-8266.373419600237</v>
      </c>
      <c r="AC50" s="36">
        <v>0</v>
      </c>
      <c r="AD50" s="32">
        <v>172.19125900000029</v>
      </c>
      <c r="AE50" s="36">
        <v>0</v>
      </c>
      <c r="AF50" s="32">
        <v>0</v>
      </c>
      <c r="AG50" s="36">
        <v>0</v>
      </c>
      <c r="AH50" s="32">
        <v>169.68274600000007</v>
      </c>
      <c r="AI50" s="36">
        <v>0</v>
      </c>
      <c r="AJ50" s="32">
        <v>0</v>
      </c>
      <c r="AK50" s="36">
        <v>0</v>
      </c>
      <c r="AL50" s="32">
        <v>2.5085130000002209</v>
      </c>
      <c r="AM50" s="36">
        <v>0</v>
      </c>
      <c r="AN50" s="32">
        <v>206401.6535584387</v>
      </c>
      <c r="AO50" s="36">
        <v>0</v>
      </c>
      <c r="AP50" s="32">
        <v>42.112636000000002</v>
      </c>
      <c r="AQ50" s="36">
        <v>102.01992809999001</v>
      </c>
      <c r="AR50" s="32">
        <v>186432.65508918336</v>
      </c>
      <c r="AS50" s="36">
        <v>212901.33808598734</v>
      </c>
      <c r="AT50" s="32">
        <v>0</v>
      </c>
      <c r="AU50" s="42">
        <v>-26468.682996803964</v>
      </c>
      <c r="AX50" s="138"/>
      <c r="AY50" s="138"/>
    </row>
    <row r="51" spans="1:51" x14ac:dyDescent="0.3">
      <c r="A51" s="173"/>
      <c r="B51" s="134" t="s">
        <v>250</v>
      </c>
      <c r="C51" s="61" t="s">
        <v>251</v>
      </c>
      <c r="D51" s="32">
        <v>0</v>
      </c>
      <c r="E51" s="36">
        <v>-7894.3560517379738</v>
      </c>
      <c r="F51" s="32">
        <v>0</v>
      </c>
      <c r="G51" s="36">
        <v>0</v>
      </c>
      <c r="H51" s="32">
        <v>0</v>
      </c>
      <c r="I51" s="36">
        <v>-7894.3560517379738</v>
      </c>
      <c r="J51" s="32">
        <v>0</v>
      </c>
      <c r="K51" s="36">
        <v>0</v>
      </c>
      <c r="L51" s="32">
        <v>-32742.756916480521</v>
      </c>
      <c r="M51" s="36">
        <v>-41486.965092317085</v>
      </c>
      <c r="N51" s="32">
        <v>0</v>
      </c>
      <c r="O51" s="36">
        <v>0</v>
      </c>
      <c r="P51" s="32">
        <v>55.969905450215016</v>
      </c>
      <c r="Q51" s="36">
        <v>0</v>
      </c>
      <c r="R51" s="32">
        <v>0</v>
      </c>
      <c r="S51" s="36">
        <v>0</v>
      </c>
      <c r="T51" s="32">
        <v>-7894.3560517379738</v>
      </c>
      <c r="U51" s="36">
        <v>0</v>
      </c>
      <c r="V51" s="32">
        <v>56.356734999999986</v>
      </c>
      <c r="W51" s="36">
        <v>0</v>
      </c>
      <c r="X51" s="32">
        <v>-614.18177097275895</v>
      </c>
      <c r="Y51" s="36">
        <v>557.84866242339319</v>
      </c>
      <c r="Z51" s="32">
        <v>0</v>
      </c>
      <c r="AA51" s="36">
        <v>-42044.813754740477</v>
      </c>
      <c r="AB51" s="32">
        <v>-24346.545734220002</v>
      </c>
      <c r="AC51" s="36">
        <v>0</v>
      </c>
      <c r="AD51" s="32">
        <v>-17754.236346039015</v>
      </c>
      <c r="AE51" s="36">
        <v>-1115.6721184667706</v>
      </c>
      <c r="AF51" s="32">
        <v>0</v>
      </c>
      <c r="AG51" s="36">
        <v>0</v>
      </c>
      <c r="AH51" s="32">
        <v>2.2992026060819626E-9</v>
      </c>
      <c r="AI51" s="36">
        <v>-1115.6721184667706</v>
      </c>
      <c r="AJ51" s="32">
        <v>0</v>
      </c>
      <c r="AK51" s="36">
        <v>0</v>
      </c>
      <c r="AL51" s="32">
        <v>-17754.236346041314</v>
      </c>
      <c r="AM51" s="36">
        <v>0</v>
      </c>
      <c r="AN51" s="32">
        <v>162482.01578532023</v>
      </c>
      <c r="AO51" s="36">
        <v>0</v>
      </c>
      <c r="AP51" s="32">
        <v>0</v>
      </c>
      <c r="AQ51" s="36">
        <v>0</v>
      </c>
      <c r="AR51" s="32">
        <v>111985.02252280069</v>
      </c>
      <c r="AS51" s="36">
        <v>-50496.993262521828</v>
      </c>
      <c r="AT51" s="32">
        <v>0</v>
      </c>
      <c r="AU51" s="42">
        <v>162482.0157853202</v>
      </c>
      <c r="AX51" s="138"/>
      <c r="AY51" s="138"/>
    </row>
    <row r="52" spans="1:51" x14ac:dyDescent="0.3">
      <c r="A52" s="173"/>
      <c r="B52" s="134" t="s">
        <v>252</v>
      </c>
      <c r="C52" s="61" t="s">
        <v>253</v>
      </c>
      <c r="D52" s="32">
        <v>294394.27496513282</v>
      </c>
      <c r="E52" s="36">
        <v>2020087.6804564211</v>
      </c>
      <c r="F52" s="32">
        <v>-137.27397789856397</v>
      </c>
      <c r="G52" s="36">
        <v>3820.1380000000008</v>
      </c>
      <c r="H52" s="32">
        <v>394.85646680000639</v>
      </c>
      <c r="I52" s="36">
        <v>225616.84920597263</v>
      </c>
      <c r="J52" s="32">
        <v>294136.69247623137</v>
      </c>
      <c r="K52" s="36">
        <v>1790650.6932504484</v>
      </c>
      <c r="L52" s="32">
        <v>88738.032204816423</v>
      </c>
      <c r="M52" s="36">
        <v>252902.98239092989</v>
      </c>
      <c r="N52" s="32">
        <v>86772.667787362938</v>
      </c>
      <c r="O52" s="36">
        <v>62375.295873999996</v>
      </c>
      <c r="P52" s="32">
        <v>2449.9893833634865</v>
      </c>
      <c r="Q52" s="36">
        <v>153466.74869289951</v>
      </c>
      <c r="R52" s="32">
        <v>0</v>
      </c>
      <c r="S52" s="36">
        <v>0</v>
      </c>
      <c r="T52" s="32">
        <v>0</v>
      </c>
      <c r="U52" s="36">
        <v>6888.6074166999997</v>
      </c>
      <c r="V52" s="32">
        <v>0</v>
      </c>
      <c r="W52" s="36">
        <v>5513.0987808500013</v>
      </c>
      <c r="X52" s="32">
        <v>1.1000000000000001</v>
      </c>
      <c r="Y52" s="36">
        <v>17354.651382370444</v>
      </c>
      <c r="Z52" s="32">
        <v>-4306.4330659099942</v>
      </c>
      <c r="AA52" s="36">
        <v>-5350.3027150799771</v>
      </c>
      <c r="AB52" s="32">
        <v>3820.7080999999989</v>
      </c>
      <c r="AC52" s="36">
        <v>12654.882959189952</v>
      </c>
      <c r="AD52" s="32">
        <v>62374.725783999973</v>
      </c>
      <c r="AE52" s="36">
        <v>0</v>
      </c>
      <c r="AF52" s="32">
        <v>62374.725783999973</v>
      </c>
      <c r="AG52" s="36">
        <v>0</v>
      </c>
      <c r="AH52" s="32">
        <v>0</v>
      </c>
      <c r="AI52" s="36">
        <v>0</v>
      </c>
      <c r="AJ52" s="32">
        <v>0</v>
      </c>
      <c r="AK52" s="36">
        <v>0</v>
      </c>
      <c r="AL52" s="32">
        <v>2.2737367544323206E-13</v>
      </c>
      <c r="AM52" s="36">
        <v>0</v>
      </c>
      <c r="AN52" s="32">
        <v>423632.22671389126</v>
      </c>
      <c r="AO52" s="36">
        <v>0</v>
      </c>
      <c r="AP52" s="32">
        <v>0</v>
      </c>
      <c r="AQ52" s="36">
        <v>6.7501559897209518E-13</v>
      </c>
      <c r="AR52" s="32">
        <v>869139.25966784044</v>
      </c>
      <c r="AS52" s="36">
        <v>2272990.6628473513</v>
      </c>
      <c r="AT52" s="32">
        <v>1544894.1483979993</v>
      </c>
      <c r="AU52" s="42">
        <v>141042.74515242918</v>
      </c>
      <c r="AX52" s="138"/>
      <c r="AY52" s="138"/>
    </row>
    <row r="53" spans="1:51" x14ac:dyDescent="0.3">
      <c r="A53" s="173"/>
      <c r="B53" s="23" t="s">
        <v>254</v>
      </c>
      <c r="C53" s="62" t="s">
        <v>255</v>
      </c>
      <c r="D53" s="32">
        <v>294514.4566081714</v>
      </c>
      <c r="E53" s="36">
        <v>1714213.9268377384</v>
      </c>
      <c r="F53" s="32">
        <v>0</v>
      </c>
      <c r="G53" s="36">
        <v>0</v>
      </c>
      <c r="H53" s="32">
        <v>0</v>
      </c>
      <c r="I53" s="36">
        <v>0</v>
      </c>
      <c r="J53" s="32">
        <v>294514.4566081714</v>
      </c>
      <c r="K53" s="36">
        <v>1714213.9268377384</v>
      </c>
      <c r="L53" s="32">
        <v>-5036.4972625465098</v>
      </c>
      <c r="M53" s="36">
        <v>68534.747579519768</v>
      </c>
      <c r="N53" s="32">
        <v>0</v>
      </c>
      <c r="O53" s="36">
        <v>0</v>
      </c>
      <c r="P53" s="32">
        <v>-730.06419663651593</v>
      </c>
      <c r="Q53" s="36">
        <v>46939.232148169736</v>
      </c>
      <c r="R53" s="32">
        <v>0</v>
      </c>
      <c r="S53" s="36">
        <v>0</v>
      </c>
      <c r="T53" s="32">
        <v>0</v>
      </c>
      <c r="U53" s="36">
        <v>0</v>
      </c>
      <c r="V53" s="32">
        <v>0</v>
      </c>
      <c r="W53" s="36">
        <v>5513.0987808500013</v>
      </c>
      <c r="X53" s="32">
        <v>0</v>
      </c>
      <c r="Y53" s="36">
        <v>14030.721838100022</v>
      </c>
      <c r="Z53" s="32">
        <v>-4306.4330659099942</v>
      </c>
      <c r="AA53" s="36">
        <v>2051.6948124000023</v>
      </c>
      <c r="AB53" s="32">
        <v>0</v>
      </c>
      <c r="AC53" s="36">
        <v>0</v>
      </c>
      <c r="AD53" s="32">
        <v>0</v>
      </c>
      <c r="AE53" s="36">
        <v>0</v>
      </c>
      <c r="AF53" s="32">
        <v>0</v>
      </c>
      <c r="AG53" s="36">
        <v>0</v>
      </c>
      <c r="AH53" s="32">
        <v>0</v>
      </c>
      <c r="AI53" s="36">
        <v>0</v>
      </c>
      <c r="AJ53" s="32">
        <v>0</v>
      </c>
      <c r="AK53" s="36">
        <v>0</v>
      </c>
      <c r="AL53" s="32">
        <v>0</v>
      </c>
      <c r="AM53" s="36">
        <v>0</v>
      </c>
      <c r="AN53" s="32">
        <v>0</v>
      </c>
      <c r="AO53" s="36">
        <v>0</v>
      </c>
      <c r="AP53" s="32">
        <v>0</v>
      </c>
      <c r="AQ53" s="36">
        <v>0</v>
      </c>
      <c r="AR53" s="32">
        <v>289477.9593456249</v>
      </c>
      <c r="AS53" s="36">
        <v>1782748.6744172582</v>
      </c>
      <c r="AT53" s="32">
        <v>1547278.9709932576</v>
      </c>
      <c r="AU53" s="42">
        <v>54008.255859924837</v>
      </c>
      <c r="AX53" s="138"/>
      <c r="AY53" s="138"/>
    </row>
    <row r="54" spans="1:51" x14ac:dyDescent="0.3">
      <c r="A54" s="173"/>
      <c r="B54" s="23" t="s">
        <v>256</v>
      </c>
      <c r="C54" s="62" t="s">
        <v>257</v>
      </c>
      <c r="D54" s="32">
        <v>-120.18164303858032</v>
      </c>
      <c r="E54" s="36">
        <v>305873.75361868273</v>
      </c>
      <c r="F54" s="32">
        <v>-137.27397789856397</v>
      </c>
      <c r="G54" s="36">
        <v>3820.1380000000008</v>
      </c>
      <c r="H54" s="32">
        <v>394.85646680000639</v>
      </c>
      <c r="I54" s="36">
        <v>225616.84920597263</v>
      </c>
      <c r="J54" s="32">
        <v>-377.76413194002271</v>
      </c>
      <c r="K54" s="36">
        <v>76436.766412710189</v>
      </c>
      <c r="L54" s="32">
        <v>93774.52946736294</v>
      </c>
      <c r="M54" s="36">
        <v>184368.23481141013</v>
      </c>
      <c r="N54" s="32">
        <v>86772.667787362938</v>
      </c>
      <c r="O54" s="36">
        <v>62375.295873999996</v>
      </c>
      <c r="P54" s="32">
        <v>3180.0535800000025</v>
      </c>
      <c r="Q54" s="36">
        <v>106527.51654472978</v>
      </c>
      <c r="R54" s="32">
        <v>0</v>
      </c>
      <c r="S54" s="36">
        <v>0</v>
      </c>
      <c r="T54" s="32">
        <v>0</v>
      </c>
      <c r="U54" s="36">
        <v>6888.6074166999997</v>
      </c>
      <c r="V54" s="32">
        <v>0</v>
      </c>
      <c r="W54" s="36">
        <v>0</v>
      </c>
      <c r="X54" s="32">
        <v>1.1000000000000001</v>
      </c>
      <c r="Y54" s="36">
        <v>3323.9295442704229</v>
      </c>
      <c r="Z54" s="32">
        <v>0</v>
      </c>
      <c r="AA54" s="36">
        <v>-7401.9975274799799</v>
      </c>
      <c r="AB54" s="32">
        <v>3820.7080999999989</v>
      </c>
      <c r="AC54" s="36">
        <v>12654.882959189952</v>
      </c>
      <c r="AD54" s="32">
        <v>62374.725783999973</v>
      </c>
      <c r="AE54" s="36">
        <v>0</v>
      </c>
      <c r="AF54" s="32">
        <v>62374.725783999973</v>
      </c>
      <c r="AG54" s="36">
        <v>0</v>
      </c>
      <c r="AH54" s="32">
        <v>0</v>
      </c>
      <c r="AI54" s="36">
        <v>0</v>
      </c>
      <c r="AJ54" s="32">
        <v>0</v>
      </c>
      <c r="AK54" s="36">
        <v>0</v>
      </c>
      <c r="AL54" s="32">
        <v>2.2737367544323206E-13</v>
      </c>
      <c r="AM54" s="36">
        <v>0</v>
      </c>
      <c r="AN54" s="32">
        <v>423632.22671389126</v>
      </c>
      <c r="AO54" s="36">
        <v>0</v>
      </c>
      <c r="AP54" s="32">
        <v>0</v>
      </c>
      <c r="AQ54" s="36">
        <v>6.7501559897209518E-13</v>
      </c>
      <c r="AR54" s="32">
        <v>579661.30032221554</v>
      </c>
      <c r="AS54" s="36">
        <v>490241.98843009287</v>
      </c>
      <c r="AT54" s="32">
        <v>-2384.8225952583307</v>
      </c>
      <c r="AU54" s="42">
        <v>87034.489292504339</v>
      </c>
      <c r="AX54" s="138"/>
      <c r="AY54" s="138"/>
    </row>
    <row r="55" spans="1:51" x14ac:dyDescent="0.3">
      <c r="A55" s="173"/>
      <c r="B55" s="9" t="s">
        <v>203</v>
      </c>
      <c r="C55" s="13" t="s">
        <v>204</v>
      </c>
      <c r="D55" s="30">
        <v>-10393.002101199443</v>
      </c>
      <c r="E55" s="35">
        <v>105412.30383822149</v>
      </c>
      <c r="F55" s="30">
        <v>-8259.5731648283963</v>
      </c>
      <c r="G55" s="35">
        <v>0</v>
      </c>
      <c r="H55" s="30">
        <v>-1064.539369092437</v>
      </c>
      <c r="I55" s="35">
        <v>105412.30383822149</v>
      </c>
      <c r="J55" s="30">
        <v>-1068.8895672786093</v>
      </c>
      <c r="K55" s="35">
        <v>0</v>
      </c>
      <c r="L55" s="30">
        <v>275872.55034836475</v>
      </c>
      <c r="M55" s="35">
        <v>215903.35319846214</v>
      </c>
      <c r="N55" s="30">
        <v>0</v>
      </c>
      <c r="O55" s="35">
        <v>0</v>
      </c>
      <c r="P55" s="30">
        <v>150744.28095244401</v>
      </c>
      <c r="Q55" s="35">
        <v>0</v>
      </c>
      <c r="R55" s="30">
        <v>1003.4805341990707</v>
      </c>
      <c r="S55" s="35">
        <v>204499.59564156216</v>
      </c>
      <c r="T55" s="30">
        <v>8508.8854103958547</v>
      </c>
      <c r="U55" s="35">
        <v>11403.757556899967</v>
      </c>
      <c r="V55" s="30">
        <v>383.60962678560293</v>
      </c>
      <c r="W55" s="35">
        <v>0</v>
      </c>
      <c r="X55" s="30">
        <v>183.31312235984024</v>
      </c>
      <c r="Y55" s="35">
        <v>0</v>
      </c>
      <c r="Z55" s="30">
        <v>0</v>
      </c>
      <c r="AA55" s="35">
        <v>0</v>
      </c>
      <c r="AB55" s="30">
        <v>115048.98070218033</v>
      </c>
      <c r="AC55" s="35">
        <v>0</v>
      </c>
      <c r="AD55" s="30">
        <v>88172.052744933055</v>
      </c>
      <c r="AE55" s="35">
        <v>0</v>
      </c>
      <c r="AF55" s="30">
        <v>2206.8930114599998</v>
      </c>
      <c r="AG55" s="35">
        <v>0</v>
      </c>
      <c r="AH55" s="30">
        <v>-7844.2834729813258</v>
      </c>
      <c r="AI55" s="35">
        <v>0</v>
      </c>
      <c r="AJ55" s="30">
        <v>7.4413281771779971E-2</v>
      </c>
      <c r="AK55" s="35">
        <v>0</v>
      </c>
      <c r="AL55" s="30">
        <v>93809.368793172616</v>
      </c>
      <c r="AM55" s="35">
        <v>0</v>
      </c>
      <c r="AN55" s="30">
        <v>127329.17301004929</v>
      </c>
      <c r="AO55" s="35">
        <v>0</v>
      </c>
      <c r="AP55" s="30">
        <v>-23307.086702453176</v>
      </c>
      <c r="AQ55" s="35">
        <v>0</v>
      </c>
      <c r="AR55" s="30">
        <v>457673.68729969446</v>
      </c>
      <c r="AS55" s="35">
        <v>321315.65703668364</v>
      </c>
      <c r="AT55" s="30">
        <v>-56.729557416740136</v>
      </c>
      <c r="AU55" s="43">
        <v>136301.30014099416</v>
      </c>
      <c r="AX55" s="138"/>
      <c r="AY55" s="138"/>
    </row>
    <row r="56" spans="1:51" x14ac:dyDescent="0.3">
      <c r="A56" s="173"/>
      <c r="B56" s="134" t="s">
        <v>205</v>
      </c>
      <c r="C56" s="61" t="s">
        <v>258</v>
      </c>
      <c r="D56" s="32">
        <v>-10471.735512198355</v>
      </c>
      <c r="E56" s="36">
        <v>-17.879010986649348</v>
      </c>
      <c r="F56" s="32">
        <v>-8260.0364290383677</v>
      </c>
      <c r="G56" s="36">
        <v>0</v>
      </c>
      <c r="H56" s="32">
        <v>-1142.8089512813799</v>
      </c>
      <c r="I56" s="36">
        <v>-17.879010986649348</v>
      </c>
      <c r="J56" s="32">
        <v>-1068.8901318786084</v>
      </c>
      <c r="K56" s="36">
        <v>0</v>
      </c>
      <c r="L56" s="32">
        <v>154377.36033973555</v>
      </c>
      <c r="M56" s="36">
        <v>204499.59564156216</v>
      </c>
      <c r="N56" s="32">
        <v>0</v>
      </c>
      <c r="O56" s="36">
        <v>0</v>
      </c>
      <c r="P56" s="32">
        <v>147475.61885296972</v>
      </c>
      <c r="Q56" s="36">
        <v>0</v>
      </c>
      <c r="R56" s="32">
        <v>1003.4805341990707</v>
      </c>
      <c r="S56" s="36">
        <v>204499.59564156216</v>
      </c>
      <c r="T56" s="32">
        <v>1599.0165557354298</v>
      </c>
      <c r="U56" s="36">
        <v>0</v>
      </c>
      <c r="V56" s="32">
        <v>372.24040232999999</v>
      </c>
      <c r="W56" s="36">
        <v>0</v>
      </c>
      <c r="X56" s="32">
        <v>-1623.5200152524014</v>
      </c>
      <c r="Y56" s="36">
        <v>0</v>
      </c>
      <c r="Z56" s="32">
        <v>0</v>
      </c>
      <c r="AA56" s="36">
        <v>0</v>
      </c>
      <c r="AB56" s="32">
        <v>5550.5240097537162</v>
      </c>
      <c r="AC56" s="36">
        <v>0</v>
      </c>
      <c r="AD56" s="32">
        <v>3691.8670169111483</v>
      </c>
      <c r="AE56" s="36">
        <v>0</v>
      </c>
      <c r="AF56" s="32">
        <v>2206.8930114599998</v>
      </c>
      <c r="AG56" s="36">
        <v>0</v>
      </c>
      <c r="AH56" s="32">
        <v>-7710.836517309619</v>
      </c>
      <c r="AI56" s="36">
        <v>0</v>
      </c>
      <c r="AJ56" s="32">
        <v>0</v>
      </c>
      <c r="AK56" s="36">
        <v>0</v>
      </c>
      <c r="AL56" s="32">
        <v>9195.8105227607666</v>
      </c>
      <c r="AM56" s="36">
        <v>0</v>
      </c>
      <c r="AN56" s="32">
        <v>99429.131754799193</v>
      </c>
      <c r="AO56" s="36">
        <v>0</v>
      </c>
      <c r="AP56" s="32">
        <v>-23307.086702453176</v>
      </c>
      <c r="AQ56" s="36">
        <v>0</v>
      </c>
      <c r="AR56" s="32">
        <v>223719.53689679434</v>
      </c>
      <c r="AS56" s="36">
        <v>204481.71663057551</v>
      </c>
      <c r="AT56" s="32">
        <v>0</v>
      </c>
      <c r="AU56" s="42">
        <v>19237.820266218929</v>
      </c>
      <c r="AX56" s="138"/>
      <c r="AY56" s="138"/>
    </row>
    <row r="57" spans="1:51" x14ac:dyDescent="0.3">
      <c r="A57" s="173"/>
      <c r="B57" s="134" t="s">
        <v>206</v>
      </c>
      <c r="C57" s="61" t="s">
        <v>259</v>
      </c>
      <c r="D57" s="32">
        <v>78.733410998912404</v>
      </c>
      <c r="E57" s="36">
        <v>105430.18284920814</v>
      </c>
      <c r="F57" s="32">
        <v>0.46326420997058904</v>
      </c>
      <c r="G57" s="36">
        <v>0</v>
      </c>
      <c r="H57" s="32">
        <v>78.269582188942877</v>
      </c>
      <c r="I57" s="36">
        <v>105430.18284920814</v>
      </c>
      <c r="J57" s="32">
        <v>5.6459999905200675E-4</v>
      </c>
      <c r="K57" s="36">
        <v>0</v>
      </c>
      <c r="L57" s="32">
        <v>121495.19000862917</v>
      </c>
      <c r="M57" s="36">
        <v>11403.757556899967</v>
      </c>
      <c r="N57" s="32">
        <v>0</v>
      </c>
      <c r="O57" s="36">
        <v>0</v>
      </c>
      <c r="P57" s="32">
        <v>3268.6620994742989</v>
      </c>
      <c r="Q57" s="36">
        <v>0</v>
      </c>
      <c r="R57" s="32">
        <v>0</v>
      </c>
      <c r="S57" s="36">
        <v>0</v>
      </c>
      <c r="T57" s="32">
        <v>6909.8688546604244</v>
      </c>
      <c r="U57" s="36">
        <v>11403.757556899967</v>
      </c>
      <c r="V57" s="32">
        <v>11.369224455602925</v>
      </c>
      <c r="W57" s="36">
        <v>0</v>
      </c>
      <c r="X57" s="32">
        <v>1806.8331376122417</v>
      </c>
      <c r="Y57" s="36">
        <v>0</v>
      </c>
      <c r="Z57" s="32">
        <v>0</v>
      </c>
      <c r="AA57" s="36">
        <v>0</v>
      </c>
      <c r="AB57" s="32">
        <v>109498.45669242661</v>
      </c>
      <c r="AC57" s="36">
        <v>0</v>
      </c>
      <c r="AD57" s="32">
        <v>84480.185728021912</v>
      </c>
      <c r="AE57" s="36">
        <v>0</v>
      </c>
      <c r="AF57" s="32">
        <v>0</v>
      </c>
      <c r="AG57" s="36">
        <v>0</v>
      </c>
      <c r="AH57" s="32">
        <v>-133.44695567170663</v>
      </c>
      <c r="AI57" s="36">
        <v>0</v>
      </c>
      <c r="AJ57" s="32">
        <v>7.4413281771779971E-2</v>
      </c>
      <c r="AK57" s="36">
        <v>0</v>
      </c>
      <c r="AL57" s="32">
        <v>84613.558270411842</v>
      </c>
      <c r="AM57" s="36">
        <v>0</v>
      </c>
      <c r="AN57" s="32">
        <v>27900.041255250093</v>
      </c>
      <c r="AO57" s="36">
        <v>0</v>
      </c>
      <c r="AP57" s="32">
        <v>0</v>
      </c>
      <c r="AQ57" s="36">
        <v>0</v>
      </c>
      <c r="AR57" s="32">
        <v>233954.15040290012</v>
      </c>
      <c r="AS57" s="36">
        <v>116833.9404061081</v>
      </c>
      <c r="AT57" s="32">
        <v>-56.729557416740136</v>
      </c>
      <c r="AU57" s="42">
        <v>117063.47987477524</v>
      </c>
      <c r="AX57" s="138"/>
      <c r="AY57" s="138"/>
    </row>
    <row r="58" spans="1:51" x14ac:dyDescent="0.3">
      <c r="A58" s="173"/>
      <c r="B58" s="7"/>
      <c r="C58" s="18"/>
      <c r="D58" s="32"/>
      <c r="E58" s="36"/>
      <c r="F58" s="32"/>
      <c r="G58" s="36"/>
      <c r="H58" s="32"/>
      <c r="I58" s="36"/>
      <c r="J58" s="32"/>
      <c r="K58" s="36"/>
      <c r="L58" s="32"/>
      <c r="M58" s="36"/>
      <c r="N58" s="32"/>
      <c r="O58" s="36"/>
      <c r="P58" s="32"/>
      <c r="Q58" s="36"/>
      <c r="R58" s="32"/>
      <c r="S58" s="36"/>
      <c r="T58" s="32"/>
      <c r="U58" s="36"/>
      <c r="V58" s="32"/>
      <c r="W58" s="36"/>
      <c r="X58" s="32"/>
      <c r="Y58" s="36"/>
      <c r="Z58" s="32"/>
      <c r="AA58" s="36"/>
      <c r="AB58" s="32"/>
      <c r="AC58" s="36"/>
      <c r="AD58" s="32"/>
      <c r="AE58" s="36"/>
      <c r="AF58" s="32"/>
      <c r="AG58" s="36"/>
      <c r="AH58" s="32"/>
      <c r="AI58" s="36"/>
      <c r="AJ58" s="32"/>
      <c r="AK58" s="36"/>
      <c r="AL58" s="32"/>
      <c r="AM58" s="36"/>
      <c r="AN58" s="32"/>
      <c r="AO58" s="36"/>
      <c r="AP58" s="32"/>
      <c r="AQ58" s="36"/>
      <c r="AR58" s="32"/>
      <c r="AS58" s="36"/>
      <c r="AT58" s="32"/>
      <c r="AU58" s="42"/>
      <c r="AX58" s="138"/>
      <c r="AY58" s="138"/>
    </row>
    <row r="59" spans="1:51" x14ac:dyDescent="0.3">
      <c r="A59" s="173"/>
      <c r="B59" s="9" t="s">
        <v>207</v>
      </c>
      <c r="C59" s="13" t="s">
        <v>208</v>
      </c>
      <c r="D59" s="30">
        <v>-8780.0404901369493</v>
      </c>
      <c r="E59" s="35">
        <v>27365.070801339614</v>
      </c>
      <c r="F59" s="30">
        <v>-727.55814228832821</v>
      </c>
      <c r="G59" s="35">
        <v>23207.93952373962</v>
      </c>
      <c r="H59" s="30">
        <v>1648.6929933875508</v>
      </c>
      <c r="I59" s="35">
        <v>793.73262409999916</v>
      </c>
      <c r="J59" s="30">
        <v>-9701.1753412361722</v>
      </c>
      <c r="K59" s="35">
        <v>3363.3986534999945</v>
      </c>
      <c r="L59" s="30">
        <v>-20767.341373007879</v>
      </c>
      <c r="M59" s="35">
        <v>795161.91936500021</v>
      </c>
      <c r="N59" s="30">
        <v>-4.8249819279990618</v>
      </c>
      <c r="O59" s="35">
        <v>0</v>
      </c>
      <c r="P59" s="30">
        <v>-1159.6285851605901</v>
      </c>
      <c r="Q59" s="35">
        <v>-1189.7709155999992</v>
      </c>
      <c r="R59" s="30">
        <v>0</v>
      </c>
      <c r="S59" s="35">
        <v>0</v>
      </c>
      <c r="T59" s="30">
        <v>-59.889306382337963</v>
      </c>
      <c r="U59" s="35">
        <v>0</v>
      </c>
      <c r="V59" s="30">
        <v>-9.9182259211890624</v>
      </c>
      <c r="W59" s="35">
        <v>0</v>
      </c>
      <c r="X59" s="30">
        <v>-42.133458760241716</v>
      </c>
      <c r="Y59" s="35">
        <v>829.24304690083625</v>
      </c>
      <c r="Z59" s="30">
        <v>-185.87580248040805</v>
      </c>
      <c r="AA59" s="35">
        <v>1.2243181900000089</v>
      </c>
      <c r="AB59" s="30">
        <v>-19305.071012375112</v>
      </c>
      <c r="AC59" s="35">
        <v>795521.22291550937</v>
      </c>
      <c r="AD59" s="30">
        <v>-1068.463324114048</v>
      </c>
      <c r="AE59" s="35">
        <v>15403.501642950001</v>
      </c>
      <c r="AF59" s="30">
        <v>-389.25174999415924</v>
      </c>
      <c r="AG59" s="35">
        <v>0</v>
      </c>
      <c r="AH59" s="30">
        <v>-354.02109502116485</v>
      </c>
      <c r="AI59" s="35">
        <v>1228.9711058700009</v>
      </c>
      <c r="AJ59" s="30">
        <v>-141.8448844586386</v>
      </c>
      <c r="AK59" s="35">
        <v>0</v>
      </c>
      <c r="AL59" s="30">
        <v>-183.34559464008532</v>
      </c>
      <c r="AM59" s="35">
        <v>14174.53053708</v>
      </c>
      <c r="AN59" s="30">
        <v>852395.38069766038</v>
      </c>
      <c r="AO59" s="35">
        <v>0</v>
      </c>
      <c r="AP59" s="30">
        <v>-149.07986626175278</v>
      </c>
      <c r="AQ59" s="35">
        <v>353.34808759999896</v>
      </c>
      <c r="AR59" s="30">
        <v>821630.45564413979</v>
      </c>
      <c r="AS59" s="35">
        <v>838283.83989688987</v>
      </c>
      <c r="AT59" s="30">
        <v>-2638.0548860099975</v>
      </c>
      <c r="AU59" s="43">
        <v>-19291.439138759997</v>
      </c>
      <c r="AX59" s="138"/>
      <c r="AY59" s="138"/>
    </row>
    <row r="60" spans="1:51" x14ac:dyDescent="0.3">
      <c r="A60" s="173"/>
      <c r="B60" s="134" t="s">
        <v>209</v>
      </c>
      <c r="C60" s="61" t="s">
        <v>210</v>
      </c>
      <c r="D60" s="32">
        <v>-8780.0404901369493</v>
      </c>
      <c r="E60" s="36">
        <v>0</v>
      </c>
      <c r="F60" s="32">
        <v>-727.55814228832821</v>
      </c>
      <c r="G60" s="36">
        <v>0</v>
      </c>
      <c r="H60" s="32">
        <v>1648.6929933875508</v>
      </c>
      <c r="I60" s="36">
        <v>0</v>
      </c>
      <c r="J60" s="32">
        <v>-9701.1753412361722</v>
      </c>
      <c r="K60" s="36">
        <v>0</v>
      </c>
      <c r="L60" s="32">
        <v>-20132.884370087882</v>
      </c>
      <c r="M60" s="36">
        <v>-21820.080608239994</v>
      </c>
      <c r="N60" s="32">
        <v>-4.8249819279990618</v>
      </c>
      <c r="O60" s="36">
        <v>0</v>
      </c>
      <c r="P60" s="32">
        <v>-1159.6285851605901</v>
      </c>
      <c r="Q60" s="36">
        <v>0</v>
      </c>
      <c r="R60" s="32">
        <v>0</v>
      </c>
      <c r="S60" s="36">
        <v>0</v>
      </c>
      <c r="T60" s="32">
        <v>-59.889306382337963</v>
      </c>
      <c r="U60" s="36">
        <v>0</v>
      </c>
      <c r="V60" s="32">
        <v>-9.9182259211890624</v>
      </c>
      <c r="W60" s="36">
        <v>0</v>
      </c>
      <c r="X60" s="32">
        <v>-42.133458760241716</v>
      </c>
      <c r="Y60" s="36">
        <v>0</v>
      </c>
      <c r="Z60" s="32">
        <v>-185.87580248040805</v>
      </c>
      <c r="AA60" s="36">
        <v>0</v>
      </c>
      <c r="AB60" s="32">
        <v>-18670.614009455116</v>
      </c>
      <c r="AC60" s="36">
        <v>-21820.080608239994</v>
      </c>
      <c r="AD60" s="32">
        <v>-1068.463324114048</v>
      </c>
      <c r="AE60" s="36">
        <v>0</v>
      </c>
      <c r="AF60" s="32">
        <v>-389.25174999415924</v>
      </c>
      <c r="AG60" s="36">
        <v>0</v>
      </c>
      <c r="AH60" s="32">
        <v>-354.02109502116485</v>
      </c>
      <c r="AI60" s="36">
        <v>0</v>
      </c>
      <c r="AJ60" s="32">
        <v>-141.8448844586386</v>
      </c>
      <c r="AK60" s="36">
        <v>0</v>
      </c>
      <c r="AL60" s="32">
        <v>-183.34559464008532</v>
      </c>
      <c r="AM60" s="36">
        <v>0</v>
      </c>
      <c r="AN60" s="32">
        <v>-10346.594693479366</v>
      </c>
      <c r="AO60" s="36">
        <v>0</v>
      </c>
      <c r="AP60" s="32">
        <v>-149.07986626175278</v>
      </c>
      <c r="AQ60" s="36">
        <v>0</v>
      </c>
      <c r="AR60" s="32">
        <v>-40477.062744080002</v>
      </c>
      <c r="AS60" s="36">
        <v>-21820.080608239994</v>
      </c>
      <c r="AT60" s="32">
        <v>9.0949470177292824E-13</v>
      </c>
      <c r="AU60" s="42">
        <v>-18656.98213584</v>
      </c>
      <c r="AX60" s="138"/>
      <c r="AY60" s="138"/>
    </row>
    <row r="61" spans="1:51" x14ac:dyDescent="0.3">
      <c r="A61" s="173"/>
      <c r="B61" s="134" t="s">
        <v>211</v>
      </c>
      <c r="C61" s="61" t="s">
        <v>212</v>
      </c>
      <c r="D61" s="32">
        <v>0</v>
      </c>
      <c r="E61" s="36">
        <v>0</v>
      </c>
      <c r="F61" s="32">
        <v>0</v>
      </c>
      <c r="G61" s="36">
        <v>0</v>
      </c>
      <c r="H61" s="32">
        <v>0</v>
      </c>
      <c r="I61" s="36">
        <v>0</v>
      </c>
      <c r="J61" s="32">
        <v>0</v>
      </c>
      <c r="K61" s="36">
        <v>0</v>
      </c>
      <c r="L61" s="32">
        <v>-634.45700291999583</v>
      </c>
      <c r="M61" s="36">
        <v>87540.265458570022</v>
      </c>
      <c r="N61" s="32">
        <v>0</v>
      </c>
      <c r="O61" s="36">
        <v>0</v>
      </c>
      <c r="P61" s="32">
        <v>0</v>
      </c>
      <c r="Q61" s="36">
        <v>0</v>
      </c>
      <c r="R61" s="32">
        <v>0</v>
      </c>
      <c r="S61" s="36">
        <v>0</v>
      </c>
      <c r="T61" s="32">
        <v>0</v>
      </c>
      <c r="U61" s="36">
        <v>0</v>
      </c>
      <c r="V61" s="32">
        <v>0</v>
      </c>
      <c r="W61" s="36">
        <v>0</v>
      </c>
      <c r="X61" s="32">
        <v>0</v>
      </c>
      <c r="Y61" s="36">
        <v>0</v>
      </c>
      <c r="Z61" s="32">
        <v>0</v>
      </c>
      <c r="AA61" s="36">
        <v>0</v>
      </c>
      <c r="AB61" s="32">
        <v>-634.45700291999583</v>
      </c>
      <c r="AC61" s="36">
        <v>87540.265458570022</v>
      </c>
      <c r="AD61" s="32">
        <v>0</v>
      </c>
      <c r="AE61" s="36">
        <v>0</v>
      </c>
      <c r="AF61" s="32">
        <v>0</v>
      </c>
      <c r="AG61" s="36">
        <v>0</v>
      </c>
      <c r="AH61" s="32">
        <v>0</v>
      </c>
      <c r="AI61" s="36">
        <v>0</v>
      </c>
      <c r="AJ61" s="32">
        <v>0</v>
      </c>
      <c r="AK61" s="36">
        <v>0</v>
      </c>
      <c r="AL61" s="32">
        <v>0</v>
      </c>
      <c r="AM61" s="36">
        <v>0</v>
      </c>
      <c r="AN61" s="32">
        <v>90178.320344580003</v>
      </c>
      <c r="AO61" s="36">
        <v>0</v>
      </c>
      <c r="AP61" s="32">
        <v>0</v>
      </c>
      <c r="AQ61" s="36">
        <v>0</v>
      </c>
      <c r="AR61" s="32">
        <v>89543.863341660006</v>
      </c>
      <c r="AS61" s="36">
        <v>87540.265458570022</v>
      </c>
      <c r="AT61" s="32">
        <v>-2638.0548860099984</v>
      </c>
      <c r="AU61" s="42">
        <v>-634.45700291999583</v>
      </c>
      <c r="AX61" s="138"/>
      <c r="AY61" s="138"/>
    </row>
    <row r="62" spans="1:51" x14ac:dyDescent="0.3">
      <c r="A62" s="173"/>
      <c r="B62" s="134" t="s">
        <v>213</v>
      </c>
      <c r="C62" s="61" t="s">
        <v>214</v>
      </c>
      <c r="D62" s="32">
        <v>0</v>
      </c>
      <c r="E62" s="36">
        <v>0</v>
      </c>
      <c r="F62" s="32">
        <v>0</v>
      </c>
      <c r="G62" s="36">
        <v>0</v>
      </c>
      <c r="H62" s="32">
        <v>0</v>
      </c>
      <c r="I62" s="36">
        <v>0</v>
      </c>
      <c r="J62" s="32">
        <v>0</v>
      </c>
      <c r="K62" s="36">
        <v>0</v>
      </c>
      <c r="L62" s="32">
        <v>0</v>
      </c>
      <c r="M62" s="36">
        <v>858964.67839847936</v>
      </c>
      <c r="N62" s="32">
        <v>0</v>
      </c>
      <c r="O62" s="36">
        <v>0</v>
      </c>
      <c r="P62" s="32">
        <v>0</v>
      </c>
      <c r="Q62" s="36">
        <v>0</v>
      </c>
      <c r="R62" s="32">
        <v>0</v>
      </c>
      <c r="S62" s="36">
        <v>0</v>
      </c>
      <c r="T62" s="32">
        <v>0</v>
      </c>
      <c r="U62" s="36">
        <v>0</v>
      </c>
      <c r="V62" s="32">
        <v>0</v>
      </c>
      <c r="W62" s="36">
        <v>0</v>
      </c>
      <c r="X62" s="32">
        <v>0</v>
      </c>
      <c r="Y62" s="36">
        <v>0</v>
      </c>
      <c r="Z62" s="32">
        <v>0</v>
      </c>
      <c r="AA62" s="36">
        <v>0</v>
      </c>
      <c r="AB62" s="32">
        <v>0</v>
      </c>
      <c r="AC62" s="36">
        <v>858964.67839847936</v>
      </c>
      <c r="AD62" s="32">
        <v>0</v>
      </c>
      <c r="AE62" s="36">
        <v>0</v>
      </c>
      <c r="AF62" s="32">
        <v>0</v>
      </c>
      <c r="AG62" s="36">
        <v>0</v>
      </c>
      <c r="AH62" s="32">
        <v>0</v>
      </c>
      <c r="AI62" s="36">
        <v>0</v>
      </c>
      <c r="AJ62" s="32">
        <v>0</v>
      </c>
      <c r="AK62" s="36">
        <v>0</v>
      </c>
      <c r="AL62" s="32">
        <v>0</v>
      </c>
      <c r="AM62" s="36">
        <v>0</v>
      </c>
      <c r="AN62" s="32">
        <v>858964.67839847936</v>
      </c>
      <c r="AO62" s="36">
        <v>0</v>
      </c>
      <c r="AP62" s="32">
        <v>0</v>
      </c>
      <c r="AQ62" s="36">
        <v>0</v>
      </c>
      <c r="AR62" s="32">
        <v>858964.67839847936</v>
      </c>
      <c r="AS62" s="36">
        <v>858964.67839847936</v>
      </c>
      <c r="AT62" s="32">
        <v>0</v>
      </c>
      <c r="AU62" s="42">
        <v>0</v>
      </c>
      <c r="AX62" s="138"/>
      <c r="AY62" s="138"/>
    </row>
    <row r="63" spans="1:51" x14ac:dyDescent="0.3">
      <c r="A63" s="173"/>
      <c r="B63" s="134" t="s">
        <v>215</v>
      </c>
      <c r="C63" s="61" t="s">
        <v>216</v>
      </c>
      <c r="D63" s="32">
        <v>0</v>
      </c>
      <c r="E63" s="36">
        <v>0</v>
      </c>
      <c r="F63" s="32">
        <v>0</v>
      </c>
      <c r="G63" s="36">
        <v>0</v>
      </c>
      <c r="H63" s="32">
        <v>0</v>
      </c>
      <c r="I63" s="36">
        <v>0</v>
      </c>
      <c r="J63" s="32">
        <v>0</v>
      </c>
      <c r="K63" s="36">
        <v>0</v>
      </c>
      <c r="L63" s="32">
        <v>0</v>
      </c>
      <c r="M63" s="36">
        <v>0</v>
      </c>
      <c r="N63" s="32">
        <v>0</v>
      </c>
      <c r="O63" s="36">
        <v>0</v>
      </c>
      <c r="P63" s="32">
        <v>0</v>
      </c>
      <c r="Q63" s="36">
        <v>0</v>
      </c>
      <c r="R63" s="32">
        <v>0</v>
      </c>
      <c r="S63" s="36">
        <v>0</v>
      </c>
      <c r="T63" s="32">
        <v>0</v>
      </c>
      <c r="U63" s="36">
        <v>0</v>
      </c>
      <c r="V63" s="32">
        <v>0</v>
      </c>
      <c r="W63" s="36">
        <v>0</v>
      </c>
      <c r="X63" s="32">
        <v>0</v>
      </c>
      <c r="Y63" s="36">
        <v>0</v>
      </c>
      <c r="Z63" s="32">
        <v>0</v>
      </c>
      <c r="AA63" s="36">
        <v>0</v>
      </c>
      <c r="AB63" s="32">
        <v>0</v>
      </c>
      <c r="AC63" s="36">
        <v>0</v>
      </c>
      <c r="AD63" s="32">
        <v>0</v>
      </c>
      <c r="AE63" s="36">
        <v>0</v>
      </c>
      <c r="AF63" s="32">
        <v>0</v>
      </c>
      <c r="AG63" s="36">
        <v>0</v>
      </c>
      <c r="AH63" s="32">
        <v>0</v>
      </c>
      <c r="AI63" s="36">
        <v>0</v>
      </c>
      <c r="AJ63" s="32">
        <v>0</v>
      </c>
      <c r="AK63" s="36">
        <v>0</v>
      </c>
      <c r="AL63" s="32">
        <v>0</v>
      </c>
      <c r="AM63" s="36">
        <v>0</v>
      </c>
      <c r="AN63" s="32">
        <v>0</v>
      </c>
      <c r="AO63" s="36">
        <v>0</v>
      </c>
      <c r="AP63" s="32">
        <v>0</v>
      </c>
      <c r="AQ63" s="36">
        <v>0</v>
      </c>
      <c r="AR63" s="32">
        <v>0</v>
      </c>
      <c r="AS63" s="36">
        <v>0</v>
      </c>
      <c r="AT63" s="32">
        <v>0</v>
      </c>
      <c r="AU63" s="42">
        <v>0</v>
      </c>
      <c r="AX63" s="138"/>
      <c r="AY63" s="138"/>
    </row>
    <row r="64" spans="1:51" x14ac:dyDescent="0.3">
      <c r="A64" s="173"/>
      <c r="B64" s="134" t="s">
        <v>217</v>
      </c>
      <c r="C64" s="61" t="s">
        <v>218</v>
      </c>
      <c r="D64" s="32">
        <v>0</v>
      </c>
      <c r="E64" s="36">
        <v>27365.070801339614</v>
      </c>
      <c r="F64" s="32">
        <v>0</v>
      </c>
      <c r="G64" s="36">
        <v>23207.93952373962</v>
      </c>
      <c r="H64" s="32">
        <v>0</v>
      </c>
      <c r="I64" s="36">
        <v>793.73262409999916</v>
      </c>
      <c r="J64" s="32">
        <v>0</v>
      </c>
      <c r="K64" s="36">
        <v>3363.3986534999945</v>
      </c>
      <c r="L64" s="32">
        <v>0</v>
      </c>
      <c r="M64" s="36">
        <v>-129522.94388380914</v>
      </c>
      <c r="N64" s="32">
        <v>0</v>
      </c>
      <c r="O64" s="36">
        <v>0</v>
      </c>
      <c r="P64" s="32">
        <v>0</v>
      </c>
      <c r="Q64" s="36">
        <v>-1189.7709155999992</v>
      </c>
      <c r="R64" s="32">
        <v>0</v>
      </c>
      <c r="S64" s="36">
        <v>0</v>
      </c>
      <c r="T64" s="32">
        <v>0</v>
      </c>
      <c r="U64" s="36">
        <v>0</v>
      </c>
      <c r="V64" s="32">
        <v>0</v>
      </c>
      <c r="W64" s="36">
        <v>0</v>
      </c>
      <c r="X64" s="32">
        <v>0</v>
      </c>
      <c r="Y64" s="36">
        <v>829.24304690083625</v>
      </c>
      <c r="Z64" s="32">
        <v>0</v>
      </c>
      <c r="AA64" s="36">
        <v>1.2243181900000089</v>
      </c>
      <c r="AB64" s="32">
        <v>0</v>
      </c>
      <c r="AC64" s="36">
        <v>-129163.64033329998</v>
      </c>
      <c r="AD64" s="32">
        <v>0</v>
      </c>
      <c r="AE64" s="36">
        <v>15403.501642950001</v>
      </c>
      <c r="AF64" s="32">
        <v>0</v>
      </c>
      <c r="AG64" s="36">
        <v>0</v>
      </c>
      <c r="AH64" s="32">
        <v>0</v>
      </c>
      <c r="AI64" s="36">
        <v>1228.9711058700009</v>
      </c>
      <c r="AJ64" s="32">
        <v>0</v>
      </c>
      <c r="AK64" s="36">
        <v>0</v>
      </c>
      <c r="AL64" s="32">
        <v>0</v>
      </c>
      <c r="AM64" s="36">
        <v>14174.53053708</v>
      </c>
      <c r="AN64" s="32">
        <v>-86401.023351919546</v>
      </c>
      <c r="AO64" s="36">
        <v>0</v>
      </c>
      <c r="AP64" s="32">
        <v>0</v>
      </c>
      <c r="AQ64" s="36">
        <v>353.34808759999896</v>
      </c>
      <c r="AR64" s="32">
        <v>-86401.023351919546</v>
      </c>
      <c r="AS64" s="36">
        <v>-86401.023351919546</v>
      </c>
      <c r="AT64" s="32">
        <v>0</v>
      </c>
      <c r="AU64" s="42">
        <v>0</v>
      </c>
      <c r="AX64" s="138"/>
      <c r="AY64" s="138"/>
    </row>
    <row r="65" spans="1:63" x14ac:dyDescent="0.3">
      <c r="A65" s="173"/>
      <c r="B65" s="134" t="s">
        <v>219</v>
      </c>
      <c r="C65" s="61" t="s">
        <v>220</v>
      </c>
      <c r="D65" s="32">
        <v>0</v>
      </c>
      <c r="E65" s="36">
        <v>0</v>
      </c>
      <c r="F65" s="32">
        <v>0</v>
      </c>
      <c r="G65" s="36">
        <v>0</v>
      </c>
      <c r="H65" s="32">
        <v>0</v>
      </c>
      <c r="I65" s="36">
        <v>0</v>
      </c>
      <c r="J65" s="32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6">
        <v>0</v>
      </c>
      <c r="R65" s="32">
        <v>0</v>
      </c>
      <c r="S65" s="36">
        <v>0</v>
      </c>
      <c r="T65" s="32">
        <v>0</v>
      </c>
      <c r="U65" s="36">
        <v>0</v>
      </c>
      <c r="V65" s="32">
        <v>0</v>
      </c>
      <c r="W65" s="36">
        <v>0</v>
      </c>
      <c r="X65" s="32">
        <v>0</v>
      </c>
      <c r="Y65" s="36">
        <v>0</v>
      </c>
      <c r="Z65" s="32">
        <v>0</v>
      </c>
      <c r="AA65" s="36">
        <v>0</v>
      </c>
      <c r="AB65" s="32">
        <v>0</v>
      </c>
      <c r="AC65" s="36">
        <v>0</v>
      </c>
      <c r="AD65" s="32">
        <v>0</v>
      </c>
      <c r="AE65" s="36">
        <v>0</v>
      </c>
      <c r="AF65" s="32">
        <v>0</v>
      </c>
      <c r="AG65" s="36">
        <v>0</v>
      </c>
      <c r="AH65" s="32">
        <v>0</v>
      </c>
      <c r="AI65" s="36">
        <v>0</v>
      </c>
      <c r="AJ65" s="32">
        <v>0</v>
      </c>
      <c r="AK65" s="36">
        <v>0</v>
      </c>
      <c r="AL65" s="32">
        <v>0</v>
      </c>
      <c r="AM65" s="36">
        <v>0</v>
      </c>
      <c r="AN65" s="32">
        <v>0</v>
      </c>
      <c r="AO65" s="36">
        <v>0</v>
      </c>
      <c r="AP65" s="32">
        <v>0</v>
      </c>
      <c r="AQ65" s="36">
        <v>0</v>
      </c>
      <c r="AR65" s="32">
        <v>0</v>
      </c>
      <c r="AS65" s="36">
        <v>0</v>
      </c>
      <c r="AT65" s="32">
        <v>0</v>
      </c>
      <c r="AU65" s="42">
        <v>0</v>
      </c>
      <c r="AX65" s="138"/>
      <c r="AY65" s="138"/>
    </row>
    <row r="66" spans="1:63" x14ac:dyDescent="0.3">
      <c r="A66" s="173"/>
      <c r="B66" s="7"/>
      <c r="C66" s="18"/>
      <c r="D66" s="32"/>
      <c r="E66" s="36"/>
      <c r="F66" s="32"/>
      <c r="G66" s="36"/>
      <c r="H66" s="32"/>
      <c r="I66" s="36"/>
      <c r="J66" s="32"/>
      <c r="K66" s="36"/>
      <c r="L66" s="32"/>
      <c r="M66" s="36"/>
      <c r="N66" s="32"/>
      <c r="O66" s="36"/>
      <c r="P66" s="32"/>
      <c r="Q66" s="36"/>
      <c r="R66" s="32"/>
      <c r="S66" s="36"/>
      <c r="T66" s="32"/>
      <c r="U66" s="36"/>
      <c r="V66" s="32"/>
      <c r="W66" s="36"/>
      <c r="X66" s="32"/>
      <c r="Y66" s="36"/>
      <c r="Z66" s="32"/>
      <c r="AA66" s="36"/>
      <c r="AB66" s="32"/>
      <c r="AC66" s="36"/>
      <c r="AD66" s="32"/>
      <c r="AE66" s="36"/>
      <c r="AF66" s="32"/>
      <c r="AG66" s="36"/>
      <c r="AH66" s="32"/>
      <c r="AI66" s="36"/>
      <c r="AJ66" s="32"/>
      <c r="AK66" s="36"/>
      <c r="AL66" s="32"/>
      <c r="AM66" s="36"/>
      <c r="AN66" s="32"/>
      <c r="AO66" s="36"/>
      <c r="AP66" s="32"/>
      <c r="AQ66" s="36"/>
      <c r="AR66" s="32"/>
      <c r="AS66" s="36"/>
      <c r="AT66" s="32"/>
      <c r="AU66" s="42"/>
      <c r="AX66" s="138"/>
      <c r="AY66" s="138"/>
    </row>
    <row r="67" spans="1:63" x14ac:dyDescent="0.3">
      <c r="A67" s="173"/>
      <c r="B67" s="9" t="s">
        <v>221</v>
      </c>
      <c r="C67" s="13" t="s">
        <v>222</v>
      </c>
      <c r="D67" s="30">
        <v>1885.5397399504509</v>
      </c>
      <c r="E67" s="35">
        <v>17938.643563902933</v>
      </c>
      <c r="F67" s="30">
        <v>0</v>
      </c>
      <c r="G67" s="35">
        <v>0</v>
      </c>
      <c r="H67" s="30">
        <v>-8332.9088723900004</v>
      </c>
      <c r="I67" s="35">
        <v>19373.619388420084</v>
      </c>
      <c r="J67" s="30">
        <v>10218.448612340451</v>
      </c>
      <c r="K67" s="35">
        <v>-1434.9758245171499</v>
      </c>
      <c r="L67" s="30">
        <v>5962.1381039238004</v>
      </c>
      <c r="M67" s="35">
        <v>-8423.2804672900002</v>
      </c>
      <c r="N67" s="30">
        <v>-12016.279823153605</v>
      </c>
      <c r="O67" s="35">
        <v>0</v>
      </c>
      <c r="P67" s="30">
        <v>13981.924373117405</v>
      </c>
      <c r="Q67" s="35">
        <v>-8423.2804672900002</v>
      </c>
      <c r="R67" s="30">
        <v>0</v>
      </c>
      <c r="S67" s="35">
        <v>0</v>
      </c>
      <c r="T67" s="30">
        <v>0</v>
      </c>
      <c r="U67" s="35">
        <v>0</v>
      </c>
      <c r="V67" s="30">
        <v>0</v>
      </c>
      <c r="W67" s="35">
        <v>0</v>
      </c>
      <c r="X67" s="30">
        <v>0</v>
      </c>
      <c r="Y67" s="35">
        <v>0</v>
      </c>
      <c r="Z67" s="30">
        <v>3996.4935539600006</v>
      </c>
      <c r="AA67" s="35">
        <v>0</v>
      </c>
      <c r="AB67" s="30">
        <v>0</v>
      </c>
      <c r="AC67" s="35">
        <v>0</v>
      </c>
      <c r="AD67" s="30">
        <v>0</v>
      </c>
      <c r="AE67" s="35">
        <v>0</v>
      </c>
      <c r="AF67" s="30">
        <v>0</v>
      </c>
      <c r="AG67" s="35">
        <v>0</v>
      </c>
      <c r="AH67" s="30">
        <v>0</v>
      </c>
      <c r="AI67" s="35">
        <v>0</v>
      </c>
      <c r="AJ67" s="30">
        <v>0</v>
      </c>
      <c r="AK67" s="35">
        <v>0</v>
      </c>
      <c r="AL67" s="30">
        <v>0</v>
      </c>
      <c r="AM67" s="35">
        <v>0</v>
      </c>
      <c r="AN67" s="30">
        <v>0</v>
      </c>
      <c r="AO67" s="35">
        <v>0</v>
      </c>
      <c r="AP67" s="30">
        <v>0</v>
      </c>
      <c r="AQ67" s="35">
        <v>0</v>
      </c>
      <c r="AR67" s="30">
        <v>7847.6778438742513</v>
      </c>
      <c r="AS67" s="35">
        <v>9515.3630966129349</v>
      </c>
      <c r="AT67" s="30">
        <v>-1434.9758245171499</v>
      </c>
      <c r="AU67" s="43">
        <v>-3102.6610772558365</v>
      </c>
      <c r="AX67" s="138"/>
      <c r="AY67" s="138"/>
    </row>
    <row r="68" spans="1:63" x14ac:dyDescent="0.3">
      <c r="A68" s="173"/>
      <c r="B68" s="134" t="s">
        <v>223</v>
      </c>
      <c r="C68" s="61" t="s">
        <v>224</v>
      </c>
      <c r="D68" s="32">
        <v>1885.5397399504509</v>
      </c>
      <c r="E68" s="36">
        <v>17938.643563902933</v>
      </c>
      <c r="F68" s="32">
        <v>0</v>
      </c>
      <c r="G68" s="36">
        <v>0</v>
      </c>
      <c r="H68" s="32">
        <v>-8332.9088723900004</v>
      </c>
      <c r="I68" s="36">
        <v>19373.619388420084</v>
      </c>
      <c r="J68" s="32">
        <v>10218.448612340451</v>
      </c>
      <c r="K68" s="36">
        <v>-1434.9758245171499</v>
      </c>
      <c r="L68" s="32">
        <v>5962.1381039238004</v>
      </c>
      <c r="M68" s="36">
        <v>-8423.2804672900002</v>
      </c>
      <c r="N68" s="32">
        <v>-12016.279823153605</v>
      </c>
      <c r="O68" s="36">
        <v>0</v>
      </c>
      <c r="P68" s="32">
        <v>13981.924373117405</v>
      </c>
      <c r="Q68" s="36">
        <v>-8423.2804672900002</v>
      </c>
      <c r="R68" s="32">
        <v>0</v>
      </c>
      <c r="S68" s="36">
        <v>0</v>
      </c>
      <c r="T68" s="32">
        <v>0</v>
      </c>
      <c r="U68" s="36">
        <v>0</v>
      </c>
      <c r="V68" s="32">
        <v>0</v>
      </c>
      <c r="W68" s="36">
        <v>0</v>
      </c>
      <c r="X68" s="32">
        <v>0</v>
      </c>
      <c r="Y68" s="36">
        <v>0</v>
      </c>
      <c r="Z68" s="32">
        <v>3996.4935539600006</v>
      </c>
      <c r="AA68" s="36">
        <v>0</v>
      </c>
      <c r="AB68" s="32">
        <v>0</v>
      </c>
      <c r="AC68" s="36">
        <v>0</v>
      </c>
      <c r="AD68" s="32">
        <v>0</v>
      </c>
      <c r="AE68" s="36">
        <v>0</v>
      </c>
      <c r="AF68" s="32">
        <v>0</v>
      </c>
      <c r="AG68" s="36">
        <v>0</v>
      </c>
      <c r="AH68" s="32">
        <v>0</v>
      </c>
      <c r="AI68" s="36">
        <v>0</v>
      </c>
      <c r="AJ68" s="32">
        <v>0</v>
      </c>
      <c r="AK68" s="36">
        <v>0</v>
      </c>
      <c r="AL68" s="32">
        <v>0</v>
      </c>
      <c r="AM68" s="36">
        <v>0</v>
      </c>
      <c r="AN68" s="32">
        <v>0</v>
      </c>
      <c r="AO68" s="36">
        <v>0</v>
      </c>
      <c r="AP68" s="32">
        <v>0</v>
      </c>
      <c r="AQ68" s="36">
        <v>0</v>
      </c>
      <c r="AR68" s="32">
        <v>7847.6778438742513</v>
      </c>
      <c r="AS68" s="36">
        <v>9515.3630966129349</v>
      </c>
      <c r="AT68" s="32">
        <v>-1434.9758245171499</v>
      </c>
      <c r="AU68" s="42">
        <v>-3102.6610772558365</v>
      </c>
      <c r="AX68" s="138"/>
      <c r="AY68" s="138"/>
    </row>
    <row r="69" spans="1:63" x14ac:dyDescent="0.3">
      <c r="A69" s="173"/>
      <c r="B69" s="134" t="s">
        <v>225</v>
      </c>
      <c r="C69" s="61" t="s">
        <v>226</v>
      </c>
      <c r="D69" s="32">
        <v>0</v>
      </c>
      <c r="E69" s="36">
        <v>0</v>
      </c>
      <c r="F69" s="32">
        <v>0</v>
      </c>
      <c r="G69" s="36">
        <v>0</v>
      </c>
      <c r="H69" s="32">
        <v>0</v>
      </c>
      <c r="I69" s="36">
        <v>0</v>
      </c>
      <c r="J69" s="32">
        <v>0</v>
      </c>
      <c r="K69" s="36">
        <v>0</v>
      </c>
      <c r="L69" s="32">
        <v>0</v>
      </c>
      <c r="M69" s="36">
        <v>0</v>
      </c>
      <c r="N69" s="32">
        <v>0</v>
      </c>
      <c r="O69" s="36">
        <v>0</v>
      </c>
      <c r="P69" s="32">
        <v>0</v>
      </c>
      <c r="Q69" s="36">
        <v>0</v>
      </c>
      <c r="R69" s="32">
        <v>0</v>
      </c>
      <c r="S69" s="36">
        <v>0</v>
      </c>
      <c r="T69" s="32">
        <v>0</v>
      </c>
      <c r="U69" s="36">
        <v>0</v>
      </c>
      <c r="V69" s="32">
        <v>0</v>
      </c>
      <c r="W69" s="36">
        <v>0</v>
      </c>
      <c r="X69" s="32">
        <v>0</v>
      </c>
      <c r="Y69" s="36">
        <v>0</v>
      </c>
      <c r="Z69" s="32">
        <v>0</v>
      </c>
      <c r="AA69" s="36">
        <v>0</v>
      </c>
      <c r="AB69" s="32">
        <v>0</v>
      </c>
      <c r="AC69" s="36">
        <v>0</v>
      </c>
      <c r="AD69" s="32">
        <v>0</v>
      </c>
      <c r="AE69" s="36">
        <v>0</v>
      </c>
      <c r="AF69" s="32">
        <v>0</v>
      </c>
      <c r="AG69" s="36">
        <v>0</v>
      </c>
      <c r="AH69" s="32">
        <v>0</v>
      </c>
      <c r="AI69" s="36">
        <v>0</v>
      </c>
      <c r="AJ69" s="32">
        <v>0</v>
      </c>
      <c r="AK69" s="36">
        <v>0</v>
      </c>
      <c r="AL69" s="32">
        <v>0</v>
      </c>
      <c r="AM69" s="36">
        <v>0</v>
      </c>
      <c r="AN69" s="32">
        <v>0</v>
      </c>
      <c r="AO69" s="36">
        <v>0</v>
      </c>
      <c r="AP69" s="32">
        <v>0</v>
      </c>
      <c r="AQ69" s="36">
        <v>0</v>
      </c>
      <c r="AR69" s="32">
        <v>0</v>
      </c>
      <c r="AS69" s="36">
        <v>0</v>
      </c>
      <c r="AT69" s="32">
        <v>0</v>
      </c>
      <c r="AU69" s="42">
        <v>0</v>
      </c>
      <c r="AX69" s="138"/>
      <c r="AY69" s="138"/>
    </row>
    <row r="70" spans="1:63" x14ac:dyDescent="0.3">
      <c r="A70" s="173"/>
      <c r="B70" s="7"/>
      <c r="C70" s="18"/>
      <c r="D70" s="32"/>
      <c r="E70" s="36"/>
      <c r="F70" s="32"/>
      <c r="G70" s="36"/>
      <c r="H70" s="32"/>
      <c r="I70" s="36"/>
      <c r="J70" s="32"/>
      <c r="K70" s="36"/>
      <c r="L70" s="32"/>
      <c r="M70" s="36"/>
      <c r="N70" s="32"/>
      <c r="O70" s="36"/>
      <c r="P70" s="32"/>
      <c r="Q70" s="36"/>
      <c r="R70" s="32"/>
      <c r="S70" s="36"/>
      <c r="T70" s="32"/>
      <c r="U70" s="36"/>
      <c r="V70" s="32"/>
      <c r="W70" s="36"/>
      <c r="X70" s="32"/>
      <c r="Y70" s="36"/>
      <c r="Z70" s="32"/>
      <c r="AA70" s="36"/>
      <c r="AB70" s="32"/>
      <c r="AC70" s="36"/>
      <c r="AD70" s="32"/>
      <c r="AE70" s="36"/>
      <c r="AF70" s="32"/>
      <c r="AG70" s="36"/>
      <c r="AH70" s="32"/>
      <c r="AI70" s="36"/>
      <c r="AJ70" s="32"/>
      <c r="AK70" s="36"/>
      <c r="AL70" s="32"/>
      <c r="AM70" s="36"/>
      <c r="AN70" s="32"/>
      <c r="AO70" s="36"/>
      <c r="AP70" s="32"/>
      <c r="AQ70" s="36"/>
      <c r="AR70" s="32"/>
      <c r="AS70" s="36"/>
      <c r="AT70" s="32"/>
      <c r="AU70" s="42"/>
      <c r="AX70" s="138"/>
      <c r="AY70" s="138"/>
    </row>
    <row r="71" spans="1:63" s="3" customFormat="1" x14ac:dyDescent="0.3">
      <c r="A71" s="173"/>
      <c r="B71" s="9" t="s">
        <v>227</v>
      </c>
      <c r="C71" s="13" t="s">
        <v>260</v>
      </c>
      <c r="D71" s="30">
        <v>-242826.07549040869</v>
      </c>
      <c r="E71" s="35">
        <v>-910226.70631728717</v>
      </c>
      <c r="F71" s="30">
        <v>-13994.353550062762</v>
      </c>
      <c r="G71" s="35">
        <v>31264.177456249454</v>
      </c>
      <c r="H71" s="30">
        <v>-834494.33091193915</v>
      </c>
      <c r="I71" s="35">
        <v>-1460833.3016544408</v>
      </c>
      <c r="J71" s="30">
        <v>605662.6089715932</v>
      </c>
      <c r="K71" s="35">
        <v>519342.41788090428</v>
      </c>
      <c r="L71" s="30">
        <v>-1557882.5870874352</v>
      </c>
      <c r="M71" s="35">
        <v>-1373148.61659017</v>
      </c>
      <c r="N71" s="30">
        <v>-46.498165338699863</v>
      </c>
      <c r="O71" s="35">
        <v>22066.557297063489</v>
      </c>
      <c r="P71" s="30">
        <v>-1474539.9795296267</v>
      </c>
      <c r="Q71" s="35">
        <v>-1383976.9239870992</v>
      </c>
      <c r="R71" s="30">
        <v>-104.062307</v>
      </c>
      <c r="S71" s="35">
        <v>124.54637750000018</v>
      </c>
      <c r="T71" s="30">
        <v>3150.9675242900003</v>
      </c>
      <c r="U71" s="35">
        <v>643.11939456551488</v>
      </c>
      <c r="V71" s="30">
        <v>-80068.545219203908</v>
      </c>
      <c r="W71" s="35">
        <v>4362.2298560732088</v>
      </c>
      <c r="X71" s="30">
        <v>-974.82410597124647</v>
      </c>
      <c r="Y71" s="35">
        <v>-18349.106802529626</v>
      </c>
      <c r="Z71" s="30">
        <v>29.694118920823712</v>
      </c>
      <c r="AA71" s="35">
        <v>-8323.7925909979112</v>
      </c>
      <c r="AB71" s="30">
        <v>-5329.3394035052434</v>
      </c>
      <c r="AC71" s="35">
        <v>10304.753865254115</v>
      </c>
      <c r="AD71" s="30">
        <v>271233.90432089346</v>
      </c>
      <c r="AE71" s="35">
        <v>-16041.361762166394</v>
      </c>
      <c r="AF71" s="30">
        <v>162645.34993216503</v>
      </c>
      <c r="AG71" s="35">
        <v>11535.158813329093</v>
      </c>
      <c r="AH71" s="30">
        <v>38801.344758878673</v>
      </c>
      <c r="AI71" s="35">
        <v>-9179.5504216565023</v>
      </c>
      <c r="AJ71" s="30">
        <v>1020.3010163843264</v>
      </c>
      <c r="AK71" s="35">
        <v>286.93442392100792</v>
      </c>
      <c r="AL71" s="30">
        <v>68766.908613465406</v>
      </c>
      <c r="AM71" s="35">
        <v>-18683.904577759979</v>
      </c>
      <c r="AN71" s="30">
        <v>-463916.28507741005</v>
      </c>
      <c r="AO71" s="35">
        <v>400403.77277676587</v>
      </c>
      <c r="AP71" s="30">
        <v>-4533.797037229735</v>
      </c>
      <c r="AQ71" s="35">
        <v>15023.058322818131</v>
      </c>
      <c r="AR71" s="30">
        <v>-1997924.8403715903</v>
      </c>
      <c r="AS71" s="35">
        <v>-1883989.8535700394</v>
      </c>
      <c r="AT71" s="30">
        <v>73353.833164443204</v>
      </c>
      <c r="AU71" s="43">
        <v>-40581.1536378686</v>
      </c>
      <c r="AV71" s="59"/>
      <c r="AX71" s="138"/>
      <c r="AY71" s="138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</row>
    <row r="72" spans="1:63" x14ac:dyDescent="0.3">
      <c r="A72" s="173"/>
      <c r="B72" s="134" t="s">
        <v>228</v>
      </c>
      <c r="C72" s="61" t="s">
        <v>229</v>
      </c>
      <c r="D72" s="32">
        <v>725373.96742933383</v>
      </c>
      <c r="E72" s="36">
        <v>777068.75691269164</v>
      </c>
      <c r="F72" s="32">
        <v>58346.909108088315</v>
      </c>
      <c r="G72" s="36">
        <v>82432.326226101417</v>
      </c>
      <c r="H72" s="32">
        <v>253853.62542464622</v>
      </c>
      <c r="I72" s="36">
        <v>141462.89922857092</v>
      </c>
      <c r="J72" s="32">
        <v>413173.43289659929</v>
      </c>
      <c r="K72" s="36">
        <v>553173.53145801928</v>
      </c>
      <c r="L72" s="32">
        <v>-32559.641460784485</v>
      </c>
      <c r="M72" s="36">
        <v>-20922.467590024768</v>
      </c>
      <c r="N72" s="32">
        <v>0</v>
      </c>
      <c r="O72" s="36">
        <v>0</v>
      </c>
      <c r="P72" s="32">
        <v>-29155.866272986783</v>
      </c>
      <c r="Q72" s="36">
        <v>200.02908800380811</v>
      </c>
      <c r="R72" s="32">
        <v>0</v>
      </c>
      <c r="S72" s="36">
        <v>0</v>
      </c>
      <c r="T72" s="32">
        <v>0</v>
      </c>
      <c r="U72" s="36">
        <v>0</v>
      </c>
      <c r="V72" s="32">
        <v>-1192.8677048816539</v>
      </c>
      <c r="W72" s="36">
        <v>-18778.243568927563</v>
      </c>
      <c r="X72" s="32">
        <v>22.604897000000001</v>
      </c>
      <c r="Y72" s="36">
        <v>-227.42046504000004</v>
      </c>
      <c r="Z72" s="32">
        <v>-22.482295376051439</v>
      </c>
      <c r="AA72" s="36">
        <v>42.310261999999973</v>
      </c>
      <c r="AB72" s="32">
        <v>-2211.0300845400006</v>
      </c>
      <c r="AC72" s="36">
        <v>-2159.1429060610135</v>
      </c>
      <c r="AD72" s="32">
        <v>-7396.7443789586741</v>
      </c>
      <c r="AE72" s="36">
        <v>-50156.732431887933</v>
      </c>
      <c r="AF72" s="32">
        <v>115.08345928999999</v>
      </c>
      <c r="AG72" s="36">
        <v>-39931.929894448353</v>
      </c>
      <c r="AH72" s="32">
        <v>-144.5694330886754</v>
      </c>
      <c r="AI72" s="36">
        <v>-1178.363736020618</v>
      </c>
      <c r="AJ72" s="32">
        <v>-116.27930806000001</v>
      </c>
      <c r="AK72" s="36">
        <v>177.71121668100781</v>
      </c>
      <c r="AL72" s="32">
        <v>-7250.9790970999984</v>
      </c>
      <c r="AM72" s="36">
        <v>-9224.1500180999756</v>
      </c>
      <c r="AN72" s="32">
        <v>-52.42863071</v>
      </c>
      <c r="AO72" s="36">
        <v>418555.9220238016</v>
      </c>
      <c r="AP72" s="32">
        <v>2469.4552690999699</v>
      </c>
      <c r="AQ72" s="36">
        <v>2285.111468980263</v>
      </c>
      <c r="AR72" s="32">
        <v>687834.60822798067</v>
      </c>
      <c r="AS72" s="36">
        <v>1126830.5903835609</v>
      </c>
      <c r="AT72" s="32">
        <v>335735.28291132516</v>
      </c>
      <c r="AU72" s="42">
        <v>-103260.69924355502</v>
      </c>
      <c r="AX72" s="138"/>
      <c r="AY72" s="138"/>
    </row>
    <row r="73" spans="1:63" x14ac:dyDescent="0.3">
      <c r="A73" s="173"/>
      <c r="B73" s="135" t="s">
        <v>261</v>
      </c>
      <c r="C73" s="63" t="s">
        <v>262</v>
      </c>
      <c r="D73" s="32">
        <v>15782.349322709633</v>
      </c>
      <c r="E73" s="36">
        <v>509948.2089060304</v>
      </c>
      <c r="F73" s="32">
        <v>0</v>
      </c>
      <c r="G73" s="36">
        <v>0</v>
      </c>
      <c r="H73" s="32">
        <v>0</v>
      </c>
      <c r="I73" s="36">
        <v>0</v>
      </c>
      <c r="J73" s="32">
        <v>15782.349322709633</v>
      </c>
      <c r="K73" s="36">
        <v>509948.2089060304</v>
      </c>
      <c r="L73" s="32">
        <v>0</v>
      </c>
      <c r="M73" s="36">
        <v>0</v>
      </c>
      <c r="N73" s="32">
        <v>0</v>
      </c>
      <c r="O73" s="36">
        <v>0</v>
      </c>
      <c r="P73" s="32">
        <v>0</v>
      </c>
      <c r="Q73" s="36">
        <v>0</v>
      </c>
      <c r="R73" s="32">
        <v>0</v>
      </c>
      <c r="S73" s="36">
        <v>0</v>
      </c>
      <c r="T73" s="32">
        <v>0</v>
      </c>
      <c r="U73" s="36">
        <v>0</v>
      </c>
      <c r="V73" s="32">
        <v>0</v>
      </c>
      <c r="W73" s="36">
        <v>0</v>
      </c>
      <c r="X73" s="32">
        <v>0</v>
      </c>
      <c r="Y73" s="36">
        <v>0</v>
      </c>
      <c r="Z73" s="32">
        <v>0</v>
      </c>
      <c r="AA73" s="36">
        <v>0</v>
      </c>
      <c r="AB73" s="32">
        <v>0</v>
      </c>
      <c r="AC73" s="36">
        <v>0</v>
      </c>
      <c r="AD73" s="32">
        <v>0</v>
      </c>
      <c r="AE73" s="36">
        <v>0</v>
      </c>
      <c r="AF73" s="32">
        <v>0</v>
      </c>
      <c r="AG73" s="36">
        <v>0</v>
      </c>
      <c r="AH73" s="32">
        <v>0</v>
      </c>
      <c r="AI73" s="36">
        <v>0</v>
      </c>
      <c r="AJ73" s="32">
        <v>0</v>
      </c>
      <c r="AK73" s="36">
        <v>0</v>
      </c>
      <c r="AL73" s="32">
        <v>0</v>
      </c>
      <c r="AM73" s="36">
        <v>0</v>
      </c>
      <c r="AN73" s="32">
        <v>0</v>
      </c>
      <c r="AO73" s="36">
        <v>0</v>
      </c>
      <c r="AP73" s="32">
        <v>0</v>
      </c>
      <c r="AQ73" s="36">
        <v>0</v>
      </c>
      <c r="AR73" s="32">
        <v>15782.349322709633</v>
      </c>
      <c r="AS73" s="36">
        <v>509948.2089060304</v>
      </c>
      <c r="AT73" s="32">
        <v>352510.97840995033</v>
      </c>
      <c r="AU73" s="42">
        <v>-141654.88117337038</v>
      </c>
      <c r="AX73" s="138"/>
      <c r="AY73" s="138"/>
    </row>
    <row r="74" spans="1:63" x14ac:dyDescent="0.3">
      <c r="A74" s="173"/>
      <c r="B74" s="135" t="s">
        <v>263</v>
      </c>
      <c r="C74" s="63" t="s">
        <v>264</v>
      </c>
      <c r="D74" s="32">
        <v>709591.61810662423</v>
      </c>
      <c r="E74" s="36">
        <v>267120.54800666124</v>
      </c>
      <c r="F74" s="32">
        <v>58346.909108088315</v>
      </c>
      <c r="G74" s="36">
        <v>82432.326226101417</v>
      </c>
      <c r="H74" s="32">
        <v>253853.62542464622</v>
      </c>
      <c r="I74" s="36">
        <v>141462.89922857092</v>
      </c>
      <c r="J74" s="32">
        <v>397391.08357388969</v>
      </c>
      <c r="K74" s="36">
        <v>43225.322551988924</v>
      </c>
      <c r="L74" s="32">
        <v>-32559.641460784485</v>
      </c>
      <c r="M74" s="36">
        <v>-20922.467590024768</v>
      </c>
      <c r="N74" s="32">
        <v>0</v>
      </c>
      <c r="O74" s="36">
        <v>0</v>
      </c>
      <c r="P74" s="32">
        <v>-29155.866272986783</v>
      </c>
      <c r="Q74" s="36">
        <v>200.02908800380811</v>
      </c>
      <c r="R74" s="32">
        <v>0</v>
      </c>
      <c r="S74" s="36">
        <v>0</v>
      </c>
      <c r="T74" s="32">
        <v>0</v>
      </c>
      <c r="U74" s="36">
        <v>0</v>
      </c>
      <c r="V74" s="32">
        <v>-1192.8677048816539</v>
      </c>
      <c r="W74" s="36">
        <v>-18778.243568927563</v>
      </c>
      <c r="X74" s="32">
        <v>22.604897000000001</v>
      </c>
      <c r="Y74" s="36">
        <v>-227.42046504000004</v>
      </c>
      <c r="Z74" s="32">
        <v>-22.482295376051439</v>
      </c>
      <c r="AA74" s="36">
        <v>42.310261999999973</v>
      </c>
      <c r="AB74" s="32">
        <v>-2211.0300845400006</v>
      </c>
      <c r="AC74" s="36">
        <v>-2159.1429060610135</v>
      </c>
      <c r="AD74" s="32">
        <v>-7396.7443789586741</v>
      </c>
      <c r="AE74" s="36">
        <v>-50156.732431887933</v>
      </c>
      <c r="AF74" s="32">
        <v>115.08345928999999</v>
      </c>
      <c r="AG74" s="36">
        <v>-39931.929894448353</v>
      </c>
      <c r="AH74" s="32">
        <v>-144.5694330886754</v>
      </c>
      <c r="AI74" s="36">
        <v>-1178.363736020618</v>
      </c>
      <c r="AJ74" s="32">
        <v>-116.27930806000001</v>
      </c>
      <c r="AK74" s="36">
        <v>177.71121668100781</v>
      </c>
      <c r="AL74" s="32">
        <v>-7250.9790970999984</v>
      </c>
      <c r="AM74" s="36">
        <v>-9224.1500180999756</v>
      </c>
      <c r="AN74" s="32">
        <v>-52.42863071</v>
      </c>
      <c r="AO74" s="36">
        <v>418555.9220238016</v>
      </c>
      <c r="AP74" s="32">
        <v>2469.4552690999699</v>
      </c>
      <c r="AQ74" s="36">
        <v>2285.111468980263</v>
      </c>
      <c r="AR74" s="32">
        <v>672052.25890527107</v>
      </c>
      <c r="AS74" s="36">
        <v>616882.38147753035</v>
      </c>
      <c r="AT74" s="32">
        <v>-16775.69549862518</v>
      </c>
      <c r="AU74" s="42">
        <v>38394.18192981535</v>
      </c>
      <c r="AX74" s="138"/>
      <c r="AY74" s="138"/>
    </row>
    <row r="75" spans="1:63" x14ac:dyDescent="0.3">
      <c r="A75" s="173"/>
      <c r="B75" s="134" t="s">
        <v>230</v>
      </c>
      <c r="C75" s="61" t="s">
        <v>265</v>
      </c>
      <c r="D75" s="32">
        <v>59585.776153847743</v>
      </c>
      <c r="E75" s="36">
        <v>101828.65035625391</v>
      </c>
      <c r="F75" s="32">
        <v>6684.4725401678497</v>
      </c>
      <c r="G75" s="36">
        <v>20329.059856173906</v>
      </c>
      <c r="H75" s="32">
        <v>-11.14750244</v>
      </c>
      <c r="I75" s="36">
        <v>46895.413090620023</v>
      </c>
      <c r="J75" s="32">
        <v>52912.45111611989</v>
      </c>
      <c r="K75" s="36">
        <v>34604.177409459975</v>
      </c>
      <c r="L75" s="32">
        <v>-8103.3668871386717</v>
      </c>
      <c r="M75" s="36">
        <v>6891.5569619634844</v>
      </c>
      <c r="N75" s="32">
        <v>0</v>
      </c>
      <c r="O75" s="36">
        <v>1032.8756583800005</v>
      </c>
      <c r="P75" s="32">
        <v>-1137.3412497799982</v>
      </c>
      <c r="Q75" s="36">
        <v>27842.113348513638</v>
      </c>
      <c r="R75" s="32">
        <v>0</v>
      </c>
      <c r="S75" s="36">
        <v>7.9004566999999994</v>
      </c>
      <c r="T75" s="32">
        <v>0</v>
      </c>
      <c r="U75" s="36">
        <v>251.57161880000004</v>
      </c>
      <c r="V75" s="32">
        <v>2288.3124189999999</v>
      </c>
      <c r="W75" s="36">
        <v>-6276.9079628423733</v>
      </c>
      <c r="X75" s="32">
        <v>-445.81319599000011</v>
      </c>
      <c r="Y75" s="36">
        <v>1536.505113522232</v>
      </c>
      <c r="Z75" s="32">
        <v>1914.0239618229623</v>
      </c>
      <c r="AA75" s="36">
        <v>-11.844521789999988</v>
      </c>
      <c r="AB75" s="32">
        <v>-10722.548822191635</v>
      </c>
      <c r="AC75" s="36">
        <v>-17490.656749320013</v>
      </c>
      <c r="AD75" s="32">
        <v>107406.88649352698</v>
      </c>
      <c r="AE75" s="36">
        <v>53676.272370068458</v>
      </c>
      <c r="AF75" s="32">
        <v>107005.95307160699</v>
      </c>
      <c r="AG75" s="36">
        <v>51942.691546519032</v>
      </c>
      <c r="AH75" s="32">
        <v>441.75750117000001</v>
      </c>
      <c r="AI75" s="36">
        <v>209.68946437943151</v>
      </c>
      <c r="AJ75" s="32">
        <v>-40.824079250000295</v>
      </c>
      <c r="AK75" s="36">
        <v>0</v>
      </c>
      <c r="AL75" s="32">
        <v>0</v>
      </c>
      <c r="AM75" s="36">
        <v>1523.8913591699993</v>
      </c>
      <c r="AN75" s="32">
        <v>2396.9484286499105</v>
      </c>
      <c r="AO75" s="36">
        <v>-1416.9527133599995</v>
      </c>
      <c r="AP75" s="32">
        <v>0</v>
      </c>
      <c r="AQ75" s="36">
        <v>0</v>
      </c>
      <c r="AR75" s="32">
        <v>161286.24418888596</v>
      </c>
      <c r="AS75" s="36">
        <v>160979.52697492586</v>
      </c>
      <c r="AT75" s="32">
        <v>0.45703499999999986</v>
      </c>
      <c r="AU75" s="42">
        <v>307.17424899999997</v>
      </c>
      <c r="AX75" s="138"/>
      <c r="AY75" s="138"/>
    </row>
    <row r="76" spans="1:63" x14ac:dyDescent="0.3">
      <c r="A76" s="173"/>
      <c r="B76" s="134" t="s">
        <v>231</v>
      </c>
      <c r="C76" s="61" t="s">
        <v>266</v>
      </c>
      <c r="D76" s="32">
        <v>-1027785.8190735902</v>
      </c>
      <c r="E76" s="36">
        <v>-1789124.1135862328</v>
      </c>
      <c r="F76" s="32">
        <v>-79025.735198318929</v>
      </c>
      <c r="G76" s="36">
        <v>-71497.208626025866</v>
      </c>
      <c r="H76" s="32">
        <v>-1088336.8088341453</v>
      </c>
      <c r="I76" s="36">
        <v>-1649191.6139736318</v>
      </c>
      <c r="J76" s="32">
        <v>139576.72495887411</v>
      </c>
      <c r="K76" s="36">
        <v>-68435.290986574924</v>
      </c>
      <c r="L76" s="32">
        <v>-1517219.578739512</v>
      </c>
      <c r="M76" s="36">
        <v>-1359117.7059621087</v>
      </c>
      <c r="N76" s="32">
        <v>-46.498165338699863</v>
      </c>
      <c r="O76" s="36">
        <v>21033.681638683491</v>
      </c>
      <c r="P76" s="32">
        <v>-1444246.77200686</v>
      </c>
      <c r="Q76" s="36">
        <v>-1412019.0664236166</v>
      </c>
      <c r="R76" s="32">
        <v>-104.062307</v>
      </c>
      <c r="S76" s="36">
        <v>116.64592080000017</v>
      </c>
      <c r="T76" s="32">
        <v>3150.9675242900003</v>
      </c>
      <c r="U76" s="36">
        <v>391.54777576551487</v>
      </c>
      <c r="V76" s="32">
        <v>-81163.989933322257</v>
      </c>
      <c r="W76" s="36">
        <v>29417.381387843147</v>
      </c>
      <c r="X76" s="32">
        <v>-551.61580698124635</v>
      </c>
      <c r="Y76" s="36">
        <v>-19658.191451011859</v>
      </c>
      <c r="Z76" s="32">
        <v>-1861.8475475260871</v>
      </c>
      <c r="AA76" s="36">
        <v>-8354.2583312079114</v>
      </c>
      <c r="AB76" s="32">
        <v>7604.2395032263939</v>
      </c>
      <c r="AC76" s="36">
        <v>29954.553520635141</v>
      </c>
      <c r="AD76" s="32">
        <v>171223.76220632513</v>
      </c>
      <c r="AE76" s="36">
        <v>-19560.90170034692</v>
      </c>
      <c r="AF76" s="32">
        <v>55524.313401268038</v>
      </c>
      <c r="AG76" s="36">
        <v>-475.60283874158631</v>
      </c>
      <c r="AH76" s="32">
        <v>38504.156690797347</v>
      </c>
      <c r="AI76" s="36">
        <v>-8210.8761500153159</v>
      </c>
      <c r="AJ76" s="32">
        <v>1177.4044036943267</v>
      </c>
      <c r="AK76" s="36">
        <v>109.22320724000008</v>
      </c>
      <c r="AL76" s="32">
        <v>76017.88771056541</v>
      </c>
      <c r="AM76" s="36">
        <v>-10983.645918830003</v>
      </c>
      <c r="AN76" s="32">
        <v>-466260.80487534998</v>
      </c>
      <c r="AO76" s="36">
        <v>-16735.19653367572</v>
      </c>
      <c r="AP76" s="32">
        <v>-7003.2523063297049</v>
      </c>
      <c r="AQ76" s="36">
        <v>12737.946853837868</v>
      </c>
      <c r="AR76" s="32">
        <v>-2847045.692788457</v>
      </c>
      <c r="AS76" s="36">
        <v>-3171799.970928526</v>
      </c>
      <c r="AT76" s="32">
        <v>-262381.90678188199</v>
      </c>
      <c r="AU76" s="42">
        <v>62372.371356686417</v>
      </c>
      <c r="AX76" s="138"/>
      <c r="AY76" s="138"/>
    </row>
    <row r="77" spans="1:63" x14ac:dyDescent="0.3">
      <c r="A77" s="173"/>
      <c r="B77" s="135" t="s">
        <v>267</v>
      </c>
      <c r="C77" s="63" t="s">
        <v>268</v>
      </c>
      <c r="D77" s="32">
        <v>115666.11938937075</v>
      </c>
      <c r="E77" s="36">
        <v>16874.780743892519</v>
      </c>
      <c r="F77" s="32">
        <v>0</v>
      </c>
      <c r="G77" s="36">
        <v>0</v>
      </c>
      <c r="H77" s="32">
        <v>0</v>
      </c>
      <c r="I77" s="36">
        <v>0</v>
      </c>
      <c r="J77" s="32">
        <v>115666.11938937075</v>
      </c>
      <c r="K77" s="36">
        <v>16874.780743892519</v>
      </c>
      <c r="L77" s="32">
        <v>0</v>
      </c>
      <c r="M77" s="36">
        <v>0</v>
      </c>
      <c r="N77" s="32">
        <v>0</v>
      </c>
      <c r="O77" s="36">
        <v>0</v>
      </c>
      <c r="P77" s="32">
        <v>0</v>
      </c>
      <c r="Q77" s="36">
        <v>0</v>
      </c>
      <c r="R77" s="32">
        <v>0</v>
      </c>
      <c r="S77" s="36">
        <v>0</v>
      </c>
      <c r="T77" s="32">
        <v>0</v>
      </c>
      <c r="U77" s="36">
        <v>0</v>
      </c>
      <c r="V77" s="32">
        <v>0</v>
      </c>
      <c r="W77" s="36">
        <v>0</v>
      </c>
      <c r="X77" s="32">
        <v>0</v>
      </c>
      <c r="Y77" s="36">
        <v>0</v>
      </c>
      <c r="Z77" s="32">
        <v>0</v>
      </c>
      <c r="AA77" s="36">
        <v>0</v>
      </c>
      <c r="AB77" s="32">
        <v>0</v>
      </c>
      <c r="AC77" s="36">
        <v>0</v>
      </c>
      <c r="AD77" s="32">
        <v>0</v>
      </c>
      <c r="AE77" s="36">
        <v>0</v>
      </c>
      <c r="AF77" s="32">
        <v>0</v>
      </c>
      <c r="AG77" s="36">
        <v>0</v>
      </c>
      <c r="AH77" s="32">
        <v>0</v>
      </c>
      <c r="AI77" s="36">
        <v>0</v>
      </c>
      <c r="AJ77" s="32">
        <v>0</v>
      </c>
      <c r="AK77" s="36">
        <v>0</v>
      </c>
      <c r="AL77" s="32">
        <v>0</v>
      </c>
      <c r="AM77" s="36">
        <v>0</v>
      </c>
      <c r="AN77" s="32">
        <v>0</v>
      </c>
      <c r="AO77" s="36">
        <v>0</v>
      </c>
      <c r="AP77" s="32">
        <v>0</v>
      </c>
      <c r="AQ77" s="36">
        <v>0</v>
      </c>
      <c r="AR77" s="32">
        <v>115666.11938937075</v>
      </c>
      <c r="AS77" s="36">
        <v>16874.780743892519</v>
      </c>
      <c r="AT77" s="32">
        <v>-683.72605674757301</v>
      </c>
      <c r="AU77" s="42">
        <v>98107.612588730641</v>
      </c>
      <c r="AX77" s="138"/>
      <c r="AY77" s="138"/>
    </row>
    <row r="78" spans="1:63" x14ac:dyDescent="0.3">
      <c r="A78" s="173"/>
      <c r="B78" s="135" t="s">
        <v>269</v>
      </c>
      <c r="C78" s="63" t="s">
        <v>270</v>
      </c>
      <c r="D78" s="32">
        <v>-1143451.938462961</v>
      </c>
      <c r="E78" s="36">
        <v>-1805998.8943301253</v>
      </c>
      <c r="F78" s="32">
        <v>-79025.735198318929</v>
      </c>
      <c r="G78" s="36">
        <v>-71497.208626025866</v>
      </c>
      <c r="H78" s="32">
        <v>-1088336.8088341453</v>
      </c>
      <c r="I78" s="36">
        <v>-1649191.6139736318</v>
      </c>
      <c r="J78" s="32">
        <v>23910.605569503343</v>
      </c>
      <c r="K78" s="36">
        <v>-85310.071730467447</v>
      </c>
      <c r="L78" s="32">
        <v>-1517219.578739512</v>
      </c>
      <c r="M78" s="36">
        <v>-1359117.7059621087</v>
      </c>
      <c r="N78" s="32">
        <v>-46.498165338699863</v>
      </c>
      <c r="O78" s="36">
        <v>21033.681638683491</v>
      </c>
      <c r="P78" s="32">
        <v>-1444246.77200686</v>
      </c>
      <c r="Q78" s="36">
        <v>-1412019.0664236166</v>
      </c>
      <c r="R78" s="32">
        <v>-104.062307</v>
      </c>
      <c r="S78" s="36">
        <v>116.64592080000017</v>
      </c>
      <c r="T78" s="32">
        <v>3150.9675242900003</v>
      </c>
      <c r="U78" s="36">
        <v>391.54777576551487</v>
      </c>
      <c r="V78" s="32">
        <v>-81163.989933322257</v>
      </c>
      <c r="W78" s="36">
        <v>29417.381387843147</v>
      </c>
      <c r="X78" s="32">
        <v>-551.61580698124635</v>
      </c>
      <c r="Y78" s="36">
        <v>-19658.191451011859</v>
      </c>
      <c r="Z78" s="32">
        <v>-1861.8475475260871</v>
      </c>
      <c r="AA78" s="36">
        <v>-8354.2583312079114</v>
      </c>
      <c r="AB78" s="32">
        <v>7604.2395032263939</v>
      </c>
      <c r="AC78" s="36">
        <v>29954.553520635141</v>
      </c>
      <c r="AD78" s="32">
        <v>171223.76220632513</v>
      </c>
      <c r="AE78" s="36">
        <v>-19560.90170034692</v>
      </c>
      <c r="AF78" s="32">
        <v>55524.313401268038</v>
      </c>
      <c r="AG78" s="36">
        <v>-475.60283874158631</v>
      </c>
      <c r="AH78" s="32">
        <v>38504.156690797347</v>
      </c>
      <c r="AI78" s="36">
        <v>-8210.8761500153159</v>
      </c>
      <c r="AJ78" s="32">
        <v>1177.4044036943267</v>
      </c>
      <c r="AK78" s="36">
        <v>109.22320724000008</v>
      </c>
      <c r="AL78" s="32">
        <v>76017.88771056541</v>
      </c>
      <c r="AM78" s="36">
        <v>-10983.645918830003</v>
      </c>
      <c r="AN78" s="32">
        <v>-466260.80487534998</v>
      </c>
      <c r="AO78" s="36">
        <v>-16735.19653367572</v>
      </c>
      <c r="AP78" s="32">
        <v>-7003.2523063297049</v>
      </c>
      <c r="AQ78" s="36">
        <v>12737.946853837868</v>
      </c>
      <c r="AR78" s="32">
        <v>-2962711.8121778276</v>
      </c>
      <c r="AS78" s="36">
        <v>-3188674.7516724183</v>
      </c>
      <c r="AT78" s="32">
        <v>-261698.18072513444</v>
      </c>
      <c r="AU78" s="42">
        <v>-35735.241232044224</v>
      </c>
      <c r="AX78" s="138"/>
      <c r="AY78" s="138"/>
    </row>
    <row r="79" spans="1:63" x14ac:dyDescent="0.3">
      <c r="A79" s="173"/>
      <c r="B79" s="19"/>
      <c r="C79" s="22"/>
      <c r="D79" s="47"/>
      <c r="E79" s="45"/>
      <c r="F79" s="47"/>
      <c r="G79" s="45"/>
      <c r="H79" s="47"/>
      <c r="I79" s="45"/>
      <c r="J79" s="47"/>
      <c r="K79" s="45"/>
      <c r="L79" s="47"/>
      <c r="M79" s="45"/>
      <c r="N79" s="47"/>
      <c r="O79" s="45"/>
      <c r="P79" s="47"/>
      <c r="Q79" s="45"/>
      <c r="R79" s="47"/>
      <c r="S79" s="45"/>
      <c r="T79" s="47"/>
      <c r="U79" s="45"/>
      <c r="V79" s="47"/>
      <c r="W79" s="45"/>
      <c r="X79" s="47"/>
      <c r="Y79" s="45"/>
      <c r="Z79" s="47"/>
      <c r="AA79" s="45"/>
      <c r="AB79" s="47"/>
      <c r="AC79" s="45"/>
      <c r="AD79" s="47"/>
      <c r="AE79" s="45"/>
      <c r="AF79" s="47"/>
      <c r="AG79" s="45"/>
      <c r="AH79" s="47"/>
      <c r="AI79" s="45"/>
      <c r="AJ79" s="47"/>
      <c r="AK79" s="45"/>
      <c r="AL79" s="47"/>
      <c r="AM79" s="45"/>
      <c r="AN79" s="47"/>
      <c r="AO79" s="45"/>
      <c r="AP79" s="47"/>
      <c r="AQ79" s="45"/>
      <c r="AR79" s="47"/>
      <c r="AS79" s="45"/>
      <c r="AT79" s="47"/>
      <c r="AU79" s="48"/>
      <c r="AX79" s="138"/>
      <c r="AY79" s="138"/>
    </row>
    <row r="80" spans="1:63" s="58" customFormat="1" x14ac:dyDescent="0.3"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</row>
    <row r="81" spans="53:63" s="58" customFormat="1" x14ac:dyDescent="0.3"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</row>
    <row r="82" spans="53:63" s="58" customFormat="1" x14ac:dyDescent="0.3"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</row>
    <row r="83" spans="53:63" s="58" customFormat="1" x14ac:dyDescent="0.3"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</row>
    <row r="84" spans="53:63" x14ac:dyDescent="0.3"/>
  </sheetData>
  <mergeCells count="52">
    <mergeCell ref="J5:K5"/>
    <mergeCell ref="L5:M5"/>
    <mergeCell ref="N5:O5"/>
    <mergeCell ref="P5:Q5"/>
    <mergeCell ref="R5:S5"/>
    <mergeCell ref="L6:M9"/>
    <mergeCell ref="N6:O9"/>
    <mergeCell ref="AN6:AO9"/>
    <mergeCell ref="A11:A22"/>
    <mergeCell ref="A27:A79"/>
    <mergeCell ref="B5:B10"/>
    <mergeCell ref="C5:C10"/>
    <mergeCell ref="D5:E5"/>
    <mergeCell ref="F5:G5"/>
    <mergeCell ref="H5:I5"/>
    <mergeCell ref="AF5:AG5"/>
    <mergeCell ref="AH5:AI5"/>
    <mergeCell ref="AJ5:AK5"/>
    <mergeCell ref="T6:U9"/>
    <mergeCell ref="V6:W9"/>
    <mergeCell ref="X6:Y9"/>
    <mergeCell ref="C1:AU1"/>
    <mergeCell ref="C2:AU2"/>
    <mergeCell ref="C3:AU3"/>
    <mergeCell ref="C4:AU4"/>
    <mergeCell ref="D6:E9"/>
    <mergeCell ref="F6:G9"/>
    <mergeCell ref="H6:I9"/>
    <mergeCell ref="J6:K9"/>
    <mergeCell ref="AT5:AU5"/>
    <mergeCell ref="X5:Y5"/>
    <mergeCell ref="Z5:AA5"/>
    <mergeCell ref="AB5:AC5"/>
    <mergeCell ref="AD5:AE5"/>
    <mergeCell ref="Z6:AA9"/>
    <mergeCell ref="AB6:AC9"/>
    <mergeCell ref="AD6:AE9"/>
    <mergeCell ref="P6:Q9"/>
    <mergeCell ref="R6:S9"/>
    <mergeCell ref="AT6:AU9"/>
    <mergeCell ref="AJ6:AK9"/>
    <mergeCell ref="V5:W5"/>
    <mergeCell ref="T5:U5"/>
    <mergeCell ref="AF6:AG9"/>
    <mergeCell ref="AH6:AI9"/>
    <mergeCell ref="AP6:AQ9"/>
    <mergeCell ref="AR6:AS9"/>
    <mergeCell ref="AL6:AM9"/>
    <mergeCell ref="AP5:AQ5"/>
    <mergeCell ref="AR5:AS5"/>
    <mergeCell ref="AL5:AM5"/>
    <mergeCell ref="AN5:AO5"/>
  </mergeCells>
  <pageMargins left="0.7" right="0.7" top="0.75" bottom="0.75" header="0.3" footer="0.3"/>
  <pageSetup orientation="portrait" horizontalDpi="90" verticalDpi="90" r:id="rId1"/>
  <headerFooter>
    <oddFooter>&amp;C&amp;1#&amp;"Calibri"&amp;10&amp;K000000Uso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showGridLines="0" zoomScale="40" zoomScaleNormal="40" workbookViewId="0">
      <selection activeCell="B4" sqref="B4:L4"/>
    </sheetView>
  </sheetViews>
  <sheetFormatPr baseColWidth="10" defaultColWidth="11.44140625" defaultRowHeight="14.4" x14ac:dyDescent="0.3"/>
  <cols>
    <col min="1" max="1" width="4.44140625" style="68" customWidth="1"/>
    <col min="2" max="2" width="105.33203125" style="68" customWidth="1"/>
    <col min="3" max="3" width="10.88671875" style="68" customWidth="1"/>
    <col min="4" max="4" width="117.88671875" style="68" customWidth="1"/>
    <col min="5" max="5" width="13.88671875" style="108" customWidth="1"/>
    <col min="6" max="6" width="97.109375" style="68" customWidth="1"/>
    <col min="7" max="7" width="11" style="68" bestFit="1" customWidth="1"/>
    <col min="8" max="8" width="37.33203125" style="68" customWidth="1"/>
    <col min="9" max="9" width="3.6640625" style="68" customWidth="1"/>
    <col min="10" max="10" width="41.6640625" style="68" customWidth="1"/>
    <col min="11" max="11" width="3.6640625" style="68" customWidth="1"/>
    <col min="12" max="12" width="3.88671875" style="68" customWidth="1"/>
    <col min="13" max="13" width="11.44140625" style="68"/>
    <col min="14" max="14" width="39.44140625" style="68" customWidth="1"/>
    <col min="15" max="15" width="3.109375" style="68" customWidth="1"/>
    <col min="16" max="16384" width="11.44140625" style="68"/>
  </cols>
  <sheetData>
    <row r="1" spans="2:14" ht="39" customHeight="1" thickBot="1" x14ac:dyDescent="0.45">
      <c r="B1" s="174" t="s">
        <v>271</v>
      </c>
      <c r="C1" s="175"/>
      <c r="D1" s="175"/>
      <c r="E1" s="175"/>
      <c r="F1" s="175"/>
      <c r="G1" s="175"/>
      <c r="H1" s="175"/>
      <c r="I1" s="175"/>
      <c r="J1" s="175"/>
      <c r="K1" s="175"/>
      <c r="L1" s="176"/>
    </row>
    <row r="2" spans="2:14" ht="39" customHeight="1" x14ac:dyDescent="0.4">
      <c r="B2" s="177" t="s">
        <v>272</v>
      </c>
      <c r="C2" s="178"/>
      <c r="D2" s="178"/>
      <c r="E2" s="178"/>
      <c r="F2" s="178"/>
      <c r="G2" s="178"/>
      <c r="H2" s="178"/>
      <c r="I2" s="178"/>
      <c r="J2" s="178"/>
      <c r="K2" s="178"/>
      <c r="L2" s="179"/>
      <c r="N2" s="180" t="s">
        <v>273</v>
      </c>
    </row>
    <row r="3" spans="2:14" ht="39" customHeight="1" x14ac:dyDescent="0.4">
      <c r="B3" s="177" t="s">
        <v>274</v>
      </c>
      <c r="C3" s="178"/>
      <c r="D3" s="178"/>
      <c r="E3" s="178"/>
      <c r="F3" s="178"/>
      <c r="G3" s="178"/>
      <c r="H3" s="178"/>
      <c r="I3" s="178"/>
      <c r="J3" s="178"/>
      <c r="K3" s="178"/>
      <c r="L3" s="179"/>
      <c r="N3" s="181"/>
    </row>
    <row r="4" spans="2:14" ht="39" customHeight="1" thickBot="1" x14ac:dyDescent="0.45">
      <c r="B4" s="183" t="s">
        <v>339</v>
      </c>
      <c r="C4" s="184"/>
      <c r="D4" s="184"/>
      <c r="E4" s="184"/>
      <c r="F4" s="184"/>
      <c r="G4" s="184"/>
      <c r="H4" s="184"/>
      <c r="I4" s="184"/>
      <c r="J4" s="184"/>
      <c r="K4" s="184"/>
      <c r="L4" s="185"/>
      <c r="N4" s="182"/>
    </row>
    <row r="5" spans="2:14" ht="54.75" customHeight="1" thickBot="1" x14ac:dyDescent="0.35">
      <c r="B5" s="69"/>
      <c r="C5" s="69"/>
      <c r="D5" s="69"/>
      <c r="E5" s="70"/>
      <c r="F5" s="69"/>
      <c r="G5" s="69"/>
      <c r="H5" s="69"/>
      <c r="I5" s="69"/>
      <c r="J5" s="69"/>
      <c r="K5" s="69"/>
      <c r="L5" s="69"/>
    </row>
    <row r="6" spans="2:14" s="76" customFormat="1" ht="67.5" customHeight="1" thickBot="1" x14ac:dyDescent="0.5">
      <c r="B6" s="71" t="s">
        <v>275</v>
      </c>
      <c r="C6" s="72"/>
      <c r="D6" s="71" t="s">
        <v>276</v>
      </c>
      <c r="E6" s="73"/>
      <c r="F6" s="71" t="s">
        <v>277</v>
      </c>
      <c r="G6" s="72"/>
      <c r="H6" s="71" t="s">
        <v>278</v>
      </c>
      <c r="I6" s="72"/>
      <c r="J6" s="71" t="s">
        <v>279</v>
      </c>
      <c r="K6" s="74"/>
      <c r="L6" s="75"/>
    </row>
    <row r="7" spans="2:14" x14ac:dyDescent="0.3">
      <c r="B7" s="77"/>
      <c r="C7" s="78"/>
      <c r="D7" s="78"/>
      <c r="E7" s="70"/>
      <c r="F7" s="78"/>
      <c r="G7" s="78"/>
      <c r="H7" s="78"/>
      <c r="I7" s="78"/>
      <c r="J7" s="78"/>
      <c r="K7" s="79"/>
      <c r="L7" s="69"/>
    </row>
    <row r="8" spans="2:14" ht="12" customHeight="1" x14ac:dyDescent="0.3">
      <c r="B8" s="69"/>
      <c r="C8" s="69"/>
      <c r="D8" s="69"/>
      <c r="E8" s="70"/>
      <c r="F8" s="69"/>
      <c r="G8" s="69"/>
      <c r="H8" s="69"/>
      <c r="I8" s="69"/>
      <c r="J8" s="69"/>
      <c r="K8" s="69"/>
      <c r="L8" s="69"/>
    </row>
    <row r="9" spans="2:14" x14ac:dyDescent="0.3">
      <c r="B9" s="77"/>
      <c r="C9" s="69"/>
      <c r="D9" s="77"/>
      <c r="E9" s="80"/>
      <c r="F9" s="77"/>
      <c r="G9" s="69"/>
      <c r="H9" s="79"/>
      <c r="I9" s="69"/>
      <c r="J9" s="79"/>
      <c r="K9" s="69"/>
      <c r="L9" s="69"/>
    </row>
    <row r="10" spans="2:14" ht="21" thickBot="1" x14ac:dyDescent="0.4">
      <c r="B10" s="81"/>
      <c r="C10" s="81"/>
      <c r="D10" s="82"/>
      <c r="E10" s="83"/>
      <c r="F10" s="82"/>
      <c r="G10" s="82"/>
      <c r="H10" s="82"/>
      <c r="I10" s="82"/>
      <c r="J10" s="82"/>
      <c r="K10" s="69"/>
      <c r="L10" s="69"/>
    </row>
    <row r="11" spans="2:14" ht="21.6" thickBot="1" x14ac:dyDescent="0.45">
      <c r="B11" s="84" t="s">
        <v>280</v>
      </c>
      <c r="C11" s="82"/>
      <c r="D11" s="84" t="s">
        <v>281</v>
      </c>
      <c r="E11" s="85"/>
      <c r="F11" s="84" t="s">
        <v>282</v>
      </c>
      <c r="G11" s="82"/>
      <c r="H11" s="86" t="s">
        <v>25</v>
      </c>
      <c r="I11" s="82"/>
      <c r="J11" s="86" t="s">
        <v>24</v>
      </c>
      <c r="K11" s="69"/>
      <c r="L11" s="69"/>
    </row>
    <row r="12" spans="2:14" ht="21.6" thickBot="1" x14ac:dyDescent="0.45">
      <c r="B12" s="87"/>
      <c r="C12" s="82"/>
      <c r="D12" s="88"/>
      <c r="E12" s="85"/>
      <c r="F12" s="88"/>
      <c r="G12" s="82"/>
      <c r="H12" s="82"/>
      <c r="I12" s="82"/>
      <c r="J12" s="82"/>
      <c r="K12" s="69"/>
      <c r="L12" s="69"/>
    </row>
    <row r="13" spans="2:14" ht="21.6" thickBot="1" x14ac:dyDescent="0.45">
      <c r="B13" s="84" t="s">
        <v>283</v>
      </c>
      <c r="C13" s="89"/>
      <c r="D13" s="84" t="s">
        <v>284</v>
      </c>
      <c r="E13" s="85"/>
      <c r="F13" s="90" t="s">
        <v>285</v>
      </c>
      <c r="G13" s="82"/>
      <c r="H13" s="82"/>
      <c r="I13" s="82"/>
      <c r="J13" s="82"/>
      <c r="K13" s="69"/>
      <c r="L13" s="69"/>
    </row>
    <row r="14" spans="2:14" ht="21.6" thickBot="1" x14ac:dyDescent="0.45">
      <c r="B14" s="82"/>
      <c r="C14" s="89"/>
      <c r="D14" s="88"/>
      <c r="E14" s="85"/>
      <c r="F14" s="91"/>
      <c r="G14" s="82"/>
      <c r="H14" s="82"/>
      <c r="I14" s="82"/>
      <c r="J14" s="82"/>
      <c r="K14" s="69"/>
      <c r="L14" s="69"/>
    </row>
    <row r="15" spans="2:14" ht="21.6" thickBot="1" x14ac:dyDescent="0.45">
      <c r="B15" s="90" t="s">
        <v>286</v>
      </c>
      <c r="C15" s="89"/>
      <c r="D15" s="84" t="s">
        <v>287</v>
      </c>
      <c r="E15" s="85"/>
      <c r="F15" s="90" t="s">
        <v>288</v>
      </c>
      <c r="G15" s="82"/>
      <c r="H15" s="82"/>
      <c r="I15" s="82"/>
      <c r="J15" s="82"/>
      <c r="K15" s="69"/>
      <c r="L15" s="69"/>
    </row>
    <row r="16" spans="2:14" ht="21" thickBot="1" x14ac:dyDescent="0.4">
      <c r="B16" s="91"/>
      <c r="C16" s="89"/>
      <c r="D16" s="92"/>
      <c r="E16" s="83"/>
      <c r="F16" s="82"/>
      <c r="G16" s="82"/>
      <c r="H16" s="82"/>
      <c r="I16" s="82"/>
      <c r="J16" s="82"/>
      <c r="K16" s="69"/>
      <c r="L16" s="69"/>
    </row>
    <row r="17" spans="2:12" ht="21.6" thickBot="1" x14ac:dyDescent="0.45">
      <c r="B17" s="90" t="s">
        <v>289</v>
      </c>
      <c r="C17" s="89"/>
      <c r="D17" s="90" t="s">
        <v>290</v>
      </c>
      <c r="E17" s="83"/>
      <c r="F17" s="84" t="s">
        <v>291</v>
      </c>
      <c r="G17" s="82"/>
      <c r="H17" s="82"/>
      <c r="I17" s="82"/>
      <c r="J17" s="82"/>
      <c r="K17" s="69"/>
      <c r="L17" s="69"/>
    </row>
    <row r="18" spans="2:12" ht="21.6" thickBot="1" x14ac:dyDescent="0.45">
      <c r="B18" s="93"/>
      <c r="C18" s="89"/>
      <c r="D18" s="91"/>
      <c r="E18" s="94"/>
      <c r="F18" s="88"/>
      <c r="G18" s="82"/>
      <c r="H18" s="82"/>
      <c r="I18" s="82"/>
      <c r="J18" s="82"/>
      <c r="K18" s="69"/>
      <c r="L18" s="69"/>
    </row>
    <row r="19" spans="2:12" ht="21.6" thickBot="1" x14ac:dyDescent="0.45">
      <c r="B19" s="84" t="s">
        <v>292</v>
      </c>
      <c r="C19" s="89"/>
      <c r="D19" s="90" t="s">
        <v>293</v>
      </c>
      <c r="E19" s="83"/>
      <c r="F19" s="90" t="s">
        <v>294</v>
      </c>
      <c r="G19" s="82"/>
      <c r="H19" s="82"/>
      <c r="I19" s="82"/>
      <c r="J19" s="82"/>
      <c r="K19" s="69"/>
      <c r="L19" s="69"/>
    </row>
    <row r="20" spans="2:12" ht="20.399999999999999" x14ac:dyDescent="0.35">
      <c r="B20" s="87"/>
      <c r="C20" s="89"/>
      <c r="D20" s="91"/>
      <c r="E20" s="83"/>
      <c r="F20" s="91"/>
      <c r="G20" s="82"/>
      <c r="H20" s="82"/>
      <c r="I20" s="82"/>
      <c r="J20" s="82"/>
      <c r="K20" s="69"/>
      <c r="L20" s="69"/>
    </row>
    <row r="21" spans="2:12" ht="21" x14ac:dyDescent="0.4">
      <c r="B21" s="87"/>
      <c r="C21" s="89"/>
      <c r="D21" s="95" t="s">
        <v>295</v>
      </c>
      <c r="E21" s="85"/>
      <c r="F21" s="90" t="s">
        <v>296</v>
      </c>
      <c r="G21" s="82"/>
      <c r="H21" s="82"/>
      <c r="I21" s="82"/>
      <c r="J21" s="82"/>
      <c r="K21" s="69"/>
      <c r="L21" s="69"/>
    </row>
    <row r="22" spans="2:12" ht="21.6" thickBot="1" x14ac:dyDescent="0.45">
      <c r="B22" s="87"/>
      <c r="C22" s="89"/>
      <c r="D22" s="95"/>
      <c r="E22" s="85"/>
      <c r="F22" s="96"/>
      <c r="G22" s="82"/>
      <c r="H22" s="82"/>
      <c r="I22" s="82"/>
      <c r="J22" s="82"/>
      <c r="K22" s="69"/>
      <c r="L22" s="69"/>
    </row>
    <row r="23" spans="2:12" ht="21.6" thickBot="1" x14ac:dyDescent="0.45">
      <c r="B23" s="87"/>
      <c r="C23" s="89"/>
      <c r="D23" s="95" t="s">
        <v>297</v>
      </c>
      <c r="E23" s="85"/>
      <c r="F23" s="84" t="s">
        <v>298</v>
      </c>
      <c r="G23" s="82"/>
      <c r="H23" s="82"/>
      <c r="I23" s="82"/>
      <c r="J23" s="82"/>
      <c r="K23" s="69"/>
      <c r="L23" s="69"/>
    </row>
    <row r="24" spans="2:12" ht="21" thickBot="1" x14ac:dyDescent="0.4">
      <c r="B24" s="87"/>
      <c r="C24" s="89"/>
      <c r="D24" s="69"/>
      <c r="E24" s="85"/>
      <c r="F24" s="82"/>
      <c r="G24" s="82"/>
      <c r="H24" s="82"/>
      <c r="I24" s="82"/>
      <c r="J24" s="82"/>
      <c r="K24" s="69"/>
      <c r="L24" s="69"/>
    </row>
    <row r="25" spans="2:12" ht="21.6" thickBot="1" x14ac:dyDescent="0.45">
      <c r="B25" s="87"/>
      <c r="C25" s="89"/>
      <c r="D25" s="84" t="s">
        <v>299</v>
      </c>
      <c r="E25" s="83"/>
      <c r="F25" s="91"/>
      <c r="G25" s="82"/>
      <c r="H25" s="82"/>
      <c r="I25" s="82"/>
      <c r="J25" s="82"/>
      <c r="K25" s="69"/>
      <c r="L25" s="69"/>
    </row>
    <row r="26" spans="2:12" ht="20.399999999999999" x14ac:dyDescent="0.35">
      <c r="B26" s="87"/>
      <c r="C26" s="89"/>
      <c r="D26" s="82"/>
      <c r="E26" s="85"/>
      <c r="F26" s="82"/>
      <c r="G26" s="82"/>
      <c r="H26" s="82"/>
      <c r="I26" s="82"/>
      <c r="J26" s="82"/>
      <c r="K26" s="69"/>
      <c r="L26" s="69"/>
    </row>
    <row r="27" spans="2:12" ht="21" x14ac:dyDescent="0.4">
      <c r="B27" s="82"/>
      <c r="C27" s="82"/>
      <c r="D27" s="90" t="s">
        <v>300</v>
      </c>
      <c r="E27" s="85"/>
      <c r="F27" s="82"/>
      <c r="G27" s="82"/>
      <c r="H27" s="82"/>
      <c r="I27" s="82"/>
      <c r="J27" s="82"/>
      <c r="K27" s="69"/>
      <c r="L27" s="69"/>
    </row>
    <row r="28" spans="2:12" ht="20.399999999999999" x14ac:dyDescent="0.35">
      <c r="B28" s="82"/>
      <c r="C28" s="82"/>
      <c r="D28" s="82"/>
      <c r="E28" s="85"/>
      <c r="F28" s="82"/>
      <c r="G28" s="82"/>
      <c r="H28" s="82"/>
      <c r="I28" s="82"/>
      <c r="J28" s="82"/>
      <c r="K28" s="69"/>
      <c r="L28" s="69"/>
    </row>
    <row r="29" spans="2:12" ht="21" x14ac:dyDescent="0.4">
      <c r="B29" s="82"/>
      <c r="C29" s="82"/>
      <c r="D29" s="90" t="s">
        <v>301</v>
      </c>
      <c r="E29" s="85"/>
      <c r="F29" s="82"/>
      <c r="G29" s="82"/>
      <c r="H29" s="82"/>
      <c r="I29" s="82"/>
      <c r="J29" s="82"/>
      <c r="K29" s="69"/>
      <c r="L29" s="69"/>
    </row>
    <row r="30" spans="2:12" ht="21" x14ac:dyDescent="0.4">
      <c r="B30" s="69"/>
      <c r="C30" s="82"/>
      <c r="D30" s="90"/>
      <c r="E30" s="85"/>
      <c r="F30" s="82"/>
      <c r="G30" s="82"/>
      <c r="H30" s="82"/>
      <c r="I30" s="82"/>
      <c r="J30" s="82"/>
      <c r="K30" s="69"/>
      <c r="L30" s="69"/>
    </row>
    <row r="31" spans="2:12" ht="21" x14ac:dyDescent="0.4">
      <c r="B31" s="69"/>
      <c r="C31" s="82"/>
      <c r="D31" s="95" t="s">
        <v>302</v>
      </c>
      <c r="E31" s="85"/>
      <c r="F31" s="82"/>
      <c r="G31" s="82"/>
      <c r="H31" s="82"/>
      <c r="I31" s="82"/>
      <c r="J31" s="82"/>
      <c r="K31" s="69"/>
      <c r="L31" s="69"/>
    </row>
    <row r="32" spans="2:12" ht="21" x14ac:dyDescent="0.4">
      <c r="B32" s="82"/>
      <c r="C32" s="82"/>
      <c r="D32" s="95"/>
      <c r="E32" s="85"/>
      <c r="F32" s="96"/>
      <c r="G32" s="82"/>
      <c r="H32" s="82"/>
      <c r="I32" s="82"/>
      <c r="J32" s="82"/>
      <c r="K32" s="69"/>
      <c r="L32" s="69"/>
    </row>
    <row r="33" spans="2:12" ht="21" x14ac:dyDescent="0.4">
      <c r="B33" s="82"/>
      <c r="C33" s="82"/>
      <c r="D33" s="95" t="s">
        <v>303</v>
      </c>
      <c r="E33" s="85"/>
      <c r="F33" s="96"/>
      <c r="G33" s="82"/>
      <c r="H33" s="82"/>
      <c r="I33" s="82"/>
      <c r="J33" s="82"/>
      <c r="K33" s="69"/>
      <c r="L33" s="69"/>
    </row>
    <row r="34" spans="2:12" ht="21" thickBot="1" x14ac:dyDescent="0.4">
      <c r="B34" s="97"/>
      <c r="C34" s="82"/>
      <c r="D34" s="96"/>
      <c r="E34" s="85"/>
      <c r="F34" s="82"/>
      <c r="G34" s="82"/>
      <c r="H34" s="82"/>
      <c r="I34" s="82"/>
      <c r="J34" s="82"/>
      <c r="K34" s="69"/>
      <c r="L34" s="69"/>
    </row>
    <row r="35" spans="2:12" ht="21.6" thickBot="1" x14ac:dyDescent="0.45">
      <c r="B35" s="97"/>
      <c r="C35" s="82"/>
      <c r="D35" s="84" t="s">
        <v>304</v>
      </c>
      <c r="E35" s="83"/>
      <c r="F35" s="82"/>
      <c r="G35" s="82"/>
      <c r="H35" s="82"/>
      <c r="I35" s="82"/>
      <c r="J35" s="82"/>
      <c r="K35" s="69"/>
      <c r="L35" s="69"/>
    </row>
    <row r="36" spans="2:12" ht="21" thickBot="1" x14ac:dyDescent="0.4">
      <c r="B36" s="97"/>
      <c r="C36" s="82"/>
      <c r="D36" s="97"/>
      <c r="E36" s="85"/>
      <c r="F36" s="82"/>
      <c r="G36" s="98"/>
      <c r="H36" s="82"/>
      <c r="I36" s="82"/>
      <c r="J36" s="82"/>
      <c r="K36" s="69"/>
      <c r="L36" s="69"/>
    </row>
    <row r="37" spans="2:12" ht="21.6" thickBot="1" x14ac:dyDescent="0.45">
      <c r="B37" s="81"/>
      <c r="C37" s="82"/>
      <c r="D37" s="84" t="s">
        <v>305</v>
      </c>
      <c r="E37" s="83"/>
      <c r="F37" s="82"/>
      <c r="G37" s="98"/>
      <c r="H37" s="82"/>
      <c r="I37" s="82"/>
      <c r="J37" s="82"/>
      <c r="K37" s="69"/>
      <c r="L37" s="69"/>
    </row>
    <row r="38" spans="2:12" ht="24" customHeight="1" thickBot="1" x14ac:dyDescent="0.45">
      <c r="B38" s="81"/>
      <c r="C38" s="82"/>
      <c r="D38" s="88"/>
      <c r="E38" s="83"/>
      <c r="F38" s="82"/>
      <c r="G38" s="98"/>
      <c r="H38" s="82"/>
      <c r="I38" s="82"/>
      <c r="J38" s="82"/>
      <c r="K38" s="69"/>
      <c r="L38" s="69"/>
    </row>
    <row r="39" spans="2:12" ht="15" customHeight="1" thickBot="1" x14ac:dyDescent="0.45">
      <c r="B39" s="99"/>
      <c r="C39" s="82"/>
      <c r="D39" s="84" t="s">
        <v>306</v>
      </c>
      <c r="E39" s="83"/>
      <c r="F39" s="96"/>
      <c r="G39" s="98"/>
      <c r="H39" s="82"/>
      <c r="I39" s="82"/>
      <c r="J39" s="82"/>
      <c r="K39" s="69"/>
      <c r="L39" s="69"/>
    </row>
    <row r="40" spans="2:12" ht="21" x14ac:dyDescent="0.4">
      <c r="B40" s="99"/>
      <c r="C40" s="82"/>
      <c r="D40" s="100"/>
      <c r="E40" s="83"/>
      <c r="F40" s="96"/>
      <c r="G40" s="98"/>
      <c r="H40" s="82"/>
      <c r="I40" s="82"/>
      <c r="J40" s="82"/>
      <c r="K40" s="69"/>
      <c r="L40" s="69"/>
    </row>
    <row r="41" spans="2:12" ht="21" x14ac:dyDescent="0.4">
      <c r="B41" s="101"/>
      <c r="C41" s="82"/>
      <c r="D41" s="90" t="s">
        <v>307</v>
      </c>
      <c r="E41" s="83"/>
      <c r="F41" s="96"/>
      <c r="G41" s="98"/>
      <c r="H41" s="82"/>
      <c r="I41" s="82"/>
      <c r="J41" s="82"/>
      <c r="K41" s="69"/>
      <c r="L41" s="69"/>
    </row>
    <row r="42" spans="2:12" ht="20.399999999999999" x14ac:dyDescent="0.35">
      <c r="B42" s="101"/>
      <c r="C42" s="82"/>
      <c r="D42" s="82"/>
      <c r="E42" s="83"/>
      <c r="F42" s="96"/>
      <c r="G42" s="98"/>
      <c r="H42" s="82"/>
      <c r="I42" s="82"/>
      <c r="J42" s="82"/>
      <c r="K42" s="69"/>
      <c r="L42" s="69"/>
    </row>
    <row r="43" spans="2:12" ht="21" x14ac:dyDescent="0.4">
      <c r="B43" s="102"/>
      <c r="C43" s="82"/>
      <c r="D43" s="90" t="s">
        <v>308</v>
      </c>
      <c r="E43" s="83"/>
      <c r="F43" s="96"/>
      <c r="G43" s="98"/>
      <c r="H43" s="82"/>
      <c r="I43" s="82"/>
      <c r="J43" s="82"/>
      <c r="K43" s="69"/>
      <c r="L43" s="69"/>
    </row>
    <row r="44" spans="2:12" ht="21" x14ac:dyDescent="0.4">
      <c r="B44" s="102"/>
      <c r="C44" s="82"/>
      <c r="D44" s="90"/>
      <c r="E44" s="83"/>
      <c r="F44" s="91"/>
      <c r="G44" s="82"/>
      <c r="H44" s="82"/>
      <c r="I44" s="82"/>
      <c r="J44" s="82"/>
      <c r="K44" s="69"/>
      <c r="L44" s="69"/>
    </row>
    <row r="45" spans="2:12" ht="21" x14ac:dyDescent="0.4">
      <c r="B45" s="99"/>
      <c r="C45" s="82"/>
      <c r="D45" s="95" t="s">
        <v>309</v>
      </c>
      <c r="E45" s="83"/>
      <c r="F45" s="96"/>
      <c r="G45" s="98"/>
      <c r="H45" s="82"/>
      <c r="I45" s="82"/>
      <c r="J45" s="82"/>
      <c r="K45" s="69"/>
      <c r="L45" s="69"/>
    </row>
    <row r="46" spans="2:12" ht="21" x14ac:dyDescent="0.4">
      <c r="B46" s="99"/>
      <c r="C46" s="82"/>
      <c r="D46" s="95"/>
      <c r="E46" s="83"/>
      <c r="F46" s="96"/>
      <c r="G46" s="98"/>
      <c r="H46" s="82"/>
      <c r="I46" s="82"/>
      <c r="J46" s="82"/>
      <c r="K46" s="69"/>
      <c r="L46" s="69"/>
    </row>
    <row r="47" spans="2:12" ht="21" x14ac:dyDescent="0.4">
      <c r="B47" s="99"/>
      <c r="C47" s="82"/>
      <c r="D47" s="95" t="s">
        <v>310</v>
      </c>
      <c r="E47" s="83"/>
      <c r="F47" s="96"/>
      <c r="G47" s="98"/>
      <c r="H47" s="82"/>
      <c r="I47" s="82"/>
      <c r="J47" s="82"/>
      <c r="K47" s="69"/>
      <c r="L47" s="69"/>
    </row>
    <row r="48" spans="2:12" ht="21.6" thickBot="1" x14ac:dyDescent="0.45">
      <c r="B48" s="99"/>
      <c r="C48" s="82"/>
      <c r="D48" s="95"/>
      <c r="E48" s="83"/>
      <c r="F48" s="96"/>
      <c r="G48" s="98"/>
      <c r="H48" s="82"/>
      <c r="I48" s="82"/>
      <c r="J48" s="82"/>
      <c r="K48" s="69"/>
      <c r="L48" s="69"/>
    </row>
    <row r="49" spans="2:12" ht="21.6" thickBot="1" x14ac:dyDescent="0.45">
      <c r="B49" s="99"/>
      <c r="C49" s="82"/>
      <c r="D49" s="84" t="s">
        <v>311</v>
      </c>
      <c r="E49" s="83"/>
      <c r="F49" s="82"/>
      <c r="G49" s="98"/>
      <c r="H49" s="82"/>
      <c r="I49" s="82"/>
      <c r="J49" s="82"/>
      <c r="K49" s="69"/>
      <c r="L49" s="69"/>
    </row>
    <row r="50" spans="2:12" ht="21" x14ac:dyDescent="0.4">
      <c r="B50" s="99"/>
      <c r="C50" s="82"/>
      <c r="D50" s="100"/>
      <c r="E50" s="83"/>
      <c r="F50" s="82"/>
      <c r="G50" s="98"/>
      <c r="H50" s="82"/>
      <c r="I50" s="82"/>
      <c r="J50" s="82"/>
      <c r="K50" s="69"/>
      <c r="L50" s="69"/>
    </row>
    <row r="51" spans="2:12" ht="21" x14ac:dyDescent="0.4">
      <c r="B51" s="99"/>
      <c r="C51" s="82"/>
      <c r="D51" s="90" t="s">
        <v>312</v>
      </c>
      <c r="E51" s="83"/>
      <c r="F51" s="82"/>
      <c r="G51" s="98"/>
      <c r="H51" s="82"/>
      <c r="I51" s="82"/>
      <c r="J51" s="82"/>
      <c r="K51" s="69"/>
      <c r="L51" s="69"/>
    </row>
    <row r="52" spans="2:12" ht="20.399999999999999" x14ac:dyDescent="0.35">
      <c r="B52" s="99"/>
      <c r="C52" s="82"/>
      <c r="D52" s="82"/>
      <c r="E52" s="83"/>
      <c r="F52" s="82"/>
      <c r="G52" s="98"/>
      <c r="H52" s="82"/>
      <c r="I52" s="82"/>
      <c r="J52" s="82"/>
      <c r="K52" s="69"/>
      <c r="L52" s="69"/>
    </row>
    <row r="53" spans="2:12" ht="21" x14ac:dyDescent="0.4">
      <c r="B53" s="82"/>
      <c r="C53" s="82"/>
      <c r="D53" s="90" t="s">
        <v>313</v>
      </c>
      <c r="E53" s="83"/>
      <c r="F53" s="96"/>
      <c r="G53" s="98"/>
      <c r="H53" s="82"/>
      <c r="I53" s="82"/>
      <c r="J53" s="82"/>
      <c r="K53" s="69"/>
      <c r="L53" s="69"/>
    </row>
    <row r="54" spans="2:12" ht="21" x14ac:dyDescent="0.4">
      <c r="B54" s="82"/>
      <c r="C54" s="82"/>
      <c r="D54" s="90"/>
      <c r="E54" s="83"/>
      <c r="F54" s="96"/>
      <c r="G54" s="98"/>
      <c r="H54" s="82"/>
      <c r="I54" s="82"/>
      <c r="J54" s="82"/>
      <c r="K54" s="69"/>
      <c r="L54" s="69"/>
    </row>
    <row r="55" spans="2:12" ht="21" x14ac:dyDescent="0.4">
      <c r="B55" s="82"/>
      <c r="C55" s="82"/>
      <c r="D55" s="95" t="s">
        <v>314</v>
      </c>
      <c r="E55" s="83"/>
      <c r="F55" s="96"/>
      <c r="G55" s="98"/>
      <c r="H55" s="82"/>
      <c r="I55" s="82"/>
      <c r="J55" s="82"/>
      <c r="K55" s="69"/>
      <c r="L55" s="69"/>
    </row>
    <row r="56" spans="2:12" ht="21" x14ac:dyDescent="0.4">
      <c r="B56" s="82"/>
      <c r="C56" s="82"/>
      <c r="D56" s="95"/>
      <c r="E56" s="83"/>
      <c r="F56" s="96"/>
      <c r="G56" s="98"/>
      <c r="H56" s="82"/>
      <c r="I56" s="82"/>
      <c r="J56" s="82"/>
      <c r="K56" s="69"/>
      <c r="L56" s="69"/>
    </row>
    <row r="57" spans="2:12" ht="21" x14ac:dyDescent="0.4">
      <c r="B57" s="82"/>
      <c r="C57" s="82"/>
      <c r="D57" s="95" t="s">
        <v>315</v>
      </c>
      <c r="E57" s="83"/>
      <c r="F57" s="96"/>
      <c r="G57" s="98"/>
      <c r="H57" s="82"/>
      <c r="I57" s="82"/>
      <c r="J57" s="82"/>
      <c r="K57" s="69"/>
      <c r="L57" s="69"/>
    </row>
    <row r="58" spans="2:12" ht="20.399999999999999" x14ac:dyDescent="0.35">
      <c r="B58" s="82"/>
      <c r="C58" s="82"/>
      <c r="D58" s="91"/>
      <c r="E58" s="83"/>
      <c r="F58" s="96"/>
      <c r="G58" s="98"/>
      <c r="H58" s="82"/>
      <c r="I58" s="82"/>
      <c r="J58" s="82"/>
      <c r="K58" s="69"/>
      <c r="L58" s="69"/>
    </row>
    <row r="59" spans="2:12" ht="21" x14ac:dyDescent="0.4">
      <c r="B59" s="82"/>
      <c r="C59" s="82"/>
      <c r="D59" s="90" t="s">
        <v>316</v>
      </c>
      <c r="E59" s="83"/>
      <c r="F59" s="96"/>
      <c r="G59" s="98"/>
      <c r="H59" s="82"/>
      <c r="I59" s="82"/>
      <c r="J59" s="82"/>
      <c r="K59" s="69"/>
      <c r="L59" s="69"/>
    </row>
    <row r="60" spans="2:12" ht="21" thickBot="1" x14ac:dyDescent="0.4">
      <c r="B60" s="82"/>
      <c r="C60" s="82"/>
      <c r="D60" s="96"/>
      <c r="E60" s="83"/>
      <c r="F60" s="96"/>
      <c r="G60" s="98"/>
      <c r="H60" s="82"/>
      <c r="I60" s="82"/>
      <c r="J60" s="82"/>
      <c r="K60" s="69"/>
      <c r="L60" s="69"/>
    </row>
    <row r="61" spans="2:12" ht="21.6" thickBot="1" x14ac:dyDescent="0.45">
      <c r="B61" s="82"/>
      <c r="C61" s="82"/>
      <c r="D61" s="84" t="s">
        <v>317</v>
      </c>
      <c r="E61" s="83"/>
      <c r="F61" s="96"/>
      <c r="G61" s="98"/>
      <c r="H61" s="82"/>
      <c r="I61" s="82"/>
      <c r="J61" s="82"/>
      <c r="K61" s="69"/>
      <c r="L61" s="69"/>
    </row>
    <row r="62" spans="2:12" ht="20.399999999999999" x14ac:dyDescent="0.35">
      <c r="B62" s="82"/>
      <c r="C62" s="82"/>
      <c r="D62" s="103"/>
      <c r="E62" s="83"/>
      <c r="F62" s="96"/>
      <c r="G62" s="98"/>
      <c r="H62" s="82"/>
      <c r="I62" s="82"/>
      <c r="J62" s="82"/>
      <c r="K62" s="69"/>
      <c r="L62" s="69"/>
    </row>
    <row r="63" spans="2:12" ht="21" x14ac:dyDescent="0.4">
      <c r="B63" s="82"/>
      <c r="C63" s="82"/>
      <c r="D63" s="90" t="s">
        <v>318</v>
      </c>
      <c r="E63" s="83"/>
      <c r="F63" s="82"/>
      <c r="G63" s="98"/>
      <c r="H63" s="82"/>
      <c r="I63" s="82"/>
      <c r="J63" s="82"/>
      <c r="K63" s="69"/>
      <c r="L63" s="69"/>
    </row>
    <row r="64" spans="2:12" ht="20.399999999999999" x14ac:dyDescent="0.35">
      <c r="B64" s="82"/>
      <c r="C64" s="82"/>
      <c r="D64" s="91"/>
      <c r="E64" s="83"/>
      <c r="F64" s="82"/>
      <c r="G64" s="98"/>
      <c r="H64" s="82"/>
      <c r="I64" s="82"/>
      <c r="J64" s="82"/>
      <c r="K64" s="69"/>
      <c r="L64" s="69"/>
    </row>
    <row r="65" spans="2:12" ht="21" x14ac:dyDescent="0.4">
      <c r="B65" s="82"/>
      <c r="C65" s="82"/>
      <c r="D65" s="90" t="s">
        <v>319</v>
      </c>
      <c r="E65" s="85"/>
      <c r="F65" s="82"/>
      <c r="G65" s="98"/>
      <c r="H65" s="82"/>
      <c r="I65" s="82"/>
      <c r="J65" s="82"/>
      <c r="K65" s="69"/>
      <c r="L65" s="69"/>
    </row>
    <row r="66" spans="2:12" ht="21" x14ac:dyDescent="0.4">
      <c r="B66" s="82"/>
      <c r="C66" s="82"/>
      <c r="D66" s="90"/>
      <c r="E66" s="85"/>
      <c r="F66" s="82"/>
      <c r="G66" s="98"/>
      <c r="H66" s="82"/>
      <c r="I66" s="82"/>
      <c r="J66" s="82"/>
      <c r="K66" s="69"/>
      <c r="L66" s="69"/>
    </row>
    <row r="67" spans="2:12" ht="21" x14ac:dyDescent="0.4">
      <c r="B67" s="82"/>
      <c r="C67" s="82"/>
      <c r="D67" s="95" t="s">
        <v>320</v>
      </c>
      <c r="E67" s="85"/>
      <c r="F67" s="82"/>
      <c r="G67" s="98"/>
      <c r="H67" s="82"/>
      <c r="I67" s="82"/>
      <c r="J67" s="82"/>
      <c r="K67" s="69"/>
      <c r="L67" s="69"/>
    </row>
    <row r="68" spans="2:12" ht="21" x14ac:dyDescent="0.4">
      <c r="B68" s="82"/>
      <c r="C68" s="82"/>
      <c r="D68" s="95"/>
      <c r="E68" s="85"/>
      <c r="F68" s="82"/>
      <c r="G68" s="98"/>
      <c r="H68" s="82"/>
      <c r="I68" s="82"/>
      <c r="J68" s="82"/>
      <c r="K68" s="69"/>
      <c r="L68" s="69"/>
    </row>
    <row r="69" spans="2:12" ht="21" x14ac:dyDescent="0.4">
      <c r="B69" s="82"/>
      <c r="C69" s="82"/>
      <c r="D69" s="95" t="s">
        <v>321</v>
      </c>
      <c r="E69" s="85"/>
      <c r="F69" s="82"/>
      <c r="G69" s="98"/>
      <c r="H69" s="82"/>
      <c r="I69" s="82"/>
      <c r="J69" s="82"/>
      <c r="K69" s="69"/>
      <c r="L69" s="69"/>
    </row>
    <row r="70" spans="2:12" ht="21" thickBot="1" x14ac:dyDescent="0.4">
      <c r="B70" s="82"/>
      <c r="C70" s="82"/>
      <c r="D70" s="91"/>
      <c r="E70" s="85"/>
      <c r="F70" s="82"/>
      <c r="G70" s="98"/>
      <c r="H70" s="82"/>
      <c r="I70" s="82"/>
      <c r="J70" s="82"/>
      <c r="K70" s="69"/>
      <c r="L70" s="69"/>
    </row>
    <row r="71" spans="2:12" ht="21.6" thickBot="1" x14ac:dyDescent="0.45">
      <c r="B71" s="82"/>
      <c r="C71" s="82"/>
      <c r="D71" s="84" t="s">
        <v>322</v>
      </c>
      <c r="E71" s="83"/>
      <c r="F71" s="82"/>
      <c r="G71" s="98"/>
      <c r="H71" s="82"/>
      <c r="I71" s="82"/>
      <c r="J71" s="82"/>
      <c r="K71" s="69"/>
      <c r="L71" s="69"/>
    </row>
    <row r="72" spans="2:12" ht="20.399999999999999" x14ac:dyDescent="0.35">
      <c r="B72" s="82"/>
      <c r="C72" s="82"/>
      <c r="D72" s="91"/>
      <c r="E72" s="83"/>
      <c r="F72" s="82"/>
      <c r="G72" s="98"/>
      <c r="H72" s="82"/>
      <c r="I72" s="82"/>
      <c r="J72" s="82"/>
      <c r="K72" s="69"/>
      <c r="L72" s="69"/>
    </row>
    <row r="73" spans="2:12" ht="21" x14ac:dyDescent="0.4">
      <c r="B73" s="82"/>
      <c r="C73" s="82"/>
      <c r="D73" s="90" t="s">
        <v>323</v>
      </c>
      <c r="E73" s="83"/>
      <c r="F73" s="82"/>
      <c r="G73" s="98"/>
      <c r="H73" s="82"/>
      <c r="I73" s="82"/>
      <c r="J73" s="82"/>
      <c r="K73" s="69"/>
      <c r="L73" s="69"/>
    </row>
    <row r="74" spans="2:12" ht="20.399999999999999" x14ac:dyDescent="0.35">
      <c r="B74" s="82"/>
      <c r="C74" s="82"/>
      <c r="D74" s="91"/>
      <c r="E74" s="83"/>
      <c r="F74" s="82"/>
      <c r="G74" s="98"/>
      <c r="H74" s="82"/>
      <c r="I74" s="82"/>
      <c r="J74" s="82"/>
      <c r="K74" s="69"/>
      <c r="L74" s="69"/>
    </row>
    <row r="75" spans="2:12" ht="21" x14ac:dyDescent="0.4">
      <c r="B75" s="82"/>
      <c r="C75" s="82"/>
      <c r="D75" s="90" t="s">
        <v>324</v>
      </c>
      <c r="E75" s="83"/>
      <c r="F75" s="82"/>
      <c r="G75" s="98"/>
      <c r="H75" s="82"/>
      <c r="I75" s="82"/>
      <c r="J75" s="82"/>
      <c r="K75" s="69"/>
      <c r="L75" s="69"/>
    </row>
    <row r="76" spans="2:12" ht="21" x14ac:dyDescent="0.4">
      <c r="B76" s="82"/>
      <c r="C76" s="82"/>
      <c r="D76" s="90"/>
      <c r="E76" s="83"/>
      <c r="F76" s="82"/>
      <c r="G76" s="98"/>
      <c r="H76" s="82"/>
      <c r="I76" s="82"/>
      <c r="J76" s="82"/>
      <c r="K76" s="69"/>
      <c r="L76" s="69"/>
    </row>
    <row r="77" spans="2:12" ht="21" x14ac:dyDescent="0.4">
      <c r="B77" s="82"/>
      <c r="C77" s="82"/>
      <c r="D77" s="95" t="s">
        <v>325</v>
      </c>
      <c r="E77" s="83"/>
      <c r="F77" s="82"/>
      <c r="G77" s="98"/>
      <c r="H77" s="82"/>
      <c r="I77" s="82"/>
      <c r="J77" s="82"/>
      <c r="K77" s="69"/>
      <c r="L77" s="69"/>
    </row>
    <row r="78" spans="2:12" ht="21" x14ac:dyDescent="0.4">
      <c r="B78" s="82"/>
      <c r="C78" s="82"/>
      <c r="D78" s="95"/>
      <c r="E78" s="83"/>
      <c r="F78" s="82"/>
      <c r="G78" s="98"/>
      <c r="H78" s="82"/>
      <c r="I78" s="82"/>
      <c r="J78" s="82"/>
      <c r="K78" s="69"/>
      <c r="L78" s="69"/>
    </row>
    <row r="79" spans="2:12" ht="21" x14ac:dyDescent="0.4">
      <c r="B79" s="82"/>
      <c r="C79" s="82"/>
      <c r="D79" s="95" t="s">
        <v>326</v>
      </c>
      <c r="E79" s="83"/>
      <c r="F79" s="82"/>
      <c r="G79" s="98"/>
      <c r="H79" s="82"/>
      <c r="I79" s="82"/>
      <c r="J79" s="82"/>
      <c r="K79" s="69"/>
      <c r="L79" s="69"/>
    </row>
    <row r="80" spans="2:12" ht="21.6" thickBot="1" x14ac:dyDescent="0.45">
      <c r="B80" s="82"/>
      <c r="C80" s="82"/>
      <c r="D80" s="95"/>
      <c r="E80" s="83"/>
      <c r="F80" s="82"/>
      <c r="G80" s="98"/>
      <c r="H80" s="82"/>
      <c r="I80" s="82"/>
      <c r="J80" s="82"/>
      <c r="K80" s="69"/>
      <c r="L80" s="69"/>
    </row>
    <row r="81" spans="2:12" ht="21.6" thickBot="1" x14ac:dyDescent="0.45">
      <c r="B81" s="82"/>
      <c r="C81" s="82"/>
      <c r="D81" s="84" t="s">
        <v>327</v>
      </c>
      <c r="E81" s="83"/>
      <c r="F81" s="82"/>
      <c r="G81" s="98"/>
      <c r="H81" s="82"/>
      <c r="I81" s="82"/>
      <c r="J81" s="82"/>
      <c r="K81" s="69"/>
      <c r="L81" s="69"/>
    </row>
    <row r="82" spans="2:12" ht="20.399999999999999" x14ac:dyDescent="0.35">
      <c r="B82" s="82"/>
      <c r="C82" s="82"/>
      <c r="D82" s="103"/>
      <c r="E82" s="83"/>
      <c r="F82" s="82"/>
      <c r="G82" s="98"/>
      <c r="H82" s="82"/>
      <c r="I82" s="82"/>
      <c r="J82" s="82"/>
      <c r="K82" s="69"/>
      <c r="L82" s="69"/>
    </row>
    <row r="83" spans="2:12" ht="21" x14ac:dyDescent="0.4">
      <c r="B83" s="82"/>
      <c r="C83" s="82"/>
      <c r="D83" s="90" t="s">
        <v>328</v>
      </c>
      <c r="E83" s="83"/>
      <c r="F83" s="82"/>
      <c r="G83" s="98"/>
      <c r="H83" s="82"/>
      <c r="I83" s="82"/>
      <c r="J83" s="82"/>
      <c r="K83" s="69"/>
      <c r="L83" s="69"/>
    </row>
    <row r="84" spans="2:12" ht="20.399999999999999" x14ac:dyDescent="0.35">
      <c r="B84" s="82"/>
      <c r="C84" s="82"/>
      <c r="D84" s="104"/>
      <c r="E84" s="83"/>
      <c r="F84" s="82"/>
      <c r="G84" s="98"/>
      <c r="H84" s="82"/>
      <c r="I84" s="82"/>
      <c r="J84" s="82"/>
      <c r="K84" s="69"/>
      <c r="L84" s="69"/>
    </row>
    <row r="85" spans="2:12" ht="21" x14ac:dyDescent="0.4">
      <c r="B85" s="82"/>
      <c r="C85" s="82"/>
      <c r="D85" s="90" t="s">
        <v>329</v>
      </c>
      <c r="E85" s="83"/>
      <c r="F85" s="82"/>
      <c r="G85" s="98"/>
      <c r="H85" s="82"/>
      <c r="I85" s="82"/>
      <c r="J85" s="82"/>
      <c r="K85" s="69"/>
      <c r="L85" s="69"/>
    </row>
    <row r="86" spans="2:12" ht="21" x14ac:dyDescent="0.4">
      <c r="B86" s="105"/>
      <c r="C86" s="105"/>
      <c r="D86" s="105"/>
      <c r="E86" s="106"/>
      <c r="F86" s="105"/>
      <c r="G86" s="107"/>
      <c r="H86" s="105"/>
      <c r="I86" s="105"/>
      <c r="J86" s="105"/>
    </row>
    <row r="87" spans="2:12" x14ac:dyDescent="0.3">
      <c r="G87" s="109"/>
    </row>
    <row r="88" spans="2:12" x14ac:dyDescent="0.3">
      <c r="G88" s="109"/>
    </row>
    <row r="89" spans="2:12" x14ac:dyDescent="0.3">
      <c r="F89" s="110"/>
      <c r="G89" s="109"/>
    </row>
    <row r="90" spans="2:12" x14ac:dyDescent="0.3">
      <c r="F90" s="110"/>
      <c r="G90" s="109"/>
      <c r="H90" s="111"/>
    </row>
    <row r="91" spans="2:12" x14ac:dyDescent="0.3">
      <c r="F91" s="110"/>
      <c r="G91" s="109"/>
    </row>
    <row r="92" spans="2:12" x14ac:dyDescent="0.3">
      <c r="F92" s="110"/>
      <c r="G92" s="109"/>
    </row>
    <row r="93" spans="2:12" x14ac:dyDescent="0.3">
      <c r="F93" s="110"/>
      <c r="G93" s="109"/>
    </row>
    <row r="94" spans="2:12" x14ac:dyDescent="0.3">
      <c r="F94" s="110"/>
      <c r="G94" s="109"/>
    </row>
    <row r="95" spans="2:12" x14ac:dyDescent="0.3">
      <c r="F95" s="110"/>
      <c r="G95" s="109"/>
    </row>
    <row r="96" spans="2:12" x14ac:dyDescent="0.3">
      <c r="F96" s="110"/>
      <c r="G96" s="109"/>
    </row>
    <row r="97" spans="6:7" x14ac:dyDescent="0.3">
      <c r="F97" s="110"/>
      <c r="G97" s="109"/>
    </row>
    <row r="98" spans="6:7" x14ac:dyDescent="0.3">
      <c r="F98" s="110"/>
      <c r="G98" s="109"/>
    </row>
    <row r="99" spans="6:7" x14ac:dyDescent="0.3">
      <c r="F99" s="110"/>
      <c r="G99" s="109"/>
    </row>
    <row r="100" spans="6:7" x14ac:dyDescent="0.3">
      <c r="F100" s="110"/>
      <c r="G100" s="109"/>
    </row>
    <row r="101" spans="6:7" x14ac:dyDescent="0.3">
      <c r="F101" s="110"/>
      <c r="G101" s="109"/>
    </row>
    <row r="102" spans="6:7" x14ac:dyDescent="0.3">
      <c r="F102" s="110"/>
      <c r="G102" s="109"/>
    </row>
    <row r="103" spans="6:7" x14ac:dyDescent="0.3">
      <c r="F103" s="110"/>
      <c r="G103" s="109"/>
    </row>
    <row r="104" spans="6:7" x14ac:dyDescent="0.3">
      <c r="F104" s="110"/>
      <c r="G104" s="109"/>
    </row>
    <row r="105" spans="6:7" x14ac:dyDescent="0.3">
      <c r="F105" s="110"/>
      <c r="G105" s="109"/>
    </row>
    <row r="106" spans="6:7" x14ac:dyDescent="0.3">
      <c r="F106" s="110"/>
      <c r="G106" s="109"/>
    </row>
    <row r="107" spans="6:7" x14ac:dyDescent="0.3">
      <c r="F107" s="110"/>
      <c r="G107" s="109"/>
    </row>
    <row r="108" spans="6:7" x14ac:dyDescent="0.3">
      <c r="F108" s="110"/>
      <c r="G108" s="109"/>
    </row>
    <row r="109" spans="6:7" x14ac:dyDescent="0.3">
      <c r="F109" s="110"/>
      <c r="G109" s="109"/>
    </row>
    <row r="110" spans="6:7" x14ac:dyDescent="0.3">
      <c r="F110" s="110"/>
      <c r="G110" s="109"/>
    </row>
    <row r="111" spans="6:7" x14ac:dyDescent="0.3">
      <c r="F111" s="110"/>
      <c r="G111" s="109"/>
    </row>
    <row r="112" spans="6:7" x14ac:dyDescent="0.3">
      <c r="G112" s="109"/>
    </row>
    <row r="113" spans="5:7" x14ac:dyDescent="0.3">
      <c r="G113" s="109"/>
    </row>
    <row r="114" spans="5:7" x14ac:dyDescent="0.3">
      <c r="G114" s="109"/>
    </row>
    <row r="115" spans="5:7" x14ac:dyDescent="0.3">
      <c r="G115" s="109"/>
    </row>
    <row r="116" spans="5:7" x14ac:dyDescent="0.3">
      <c r="G116" s="109"/>
    </row>
    <row r="117" spans="5:7" x14ac:dyDescent="0.3">
      <c r="G117" s="109"/>
    </row>
    <row r="118" spans="5:7" x14ac:dyDescent="0.3">
      <c r="G118" s="109"/>
    </row>
    <row r="119" spans="5:7" x14ac:dyDescent="0.3">
      <c r="G119" s="109"/>
    </row>
    <row r="120" spans="5:7" x14ac:dyDescent="0.3">
      <c r="E120" s="112"/>
      <c r="G120" s="109"/>
    </row>
    <row r="121" spans="5:7" x14ac:dyDescent="0.3">
      <c r="E121" s="112"/>
      <c r="G121" s="109"/>
    </row>
    <row r="122" spans="5:7" x14ac:dyDescent="0.3">
      <c r="G122" s="109"/>
    </row>
    <row r="123" spans="5:7" x14ac:dyDescent="0.3">
      <c r="G123" s="109"/>
    </row>
    <row r="124" spans="5:7" x14ac:dyDescent="0.3">
      <c r="G124" s="109"/>
    </row>
    <row r="125" spans="5:7" x14ac:dyDescent="0.3">
      <c r="G125" s="109"/>
    </row>
    <row r="126" spans="5:7" x14ac:dyDescent="0.3">
      <c r="F126" s="110"/>
      <c r="G126" s="109"/>
    </row>
    <row r="127" spans="5:7" x14ac:dyDescent="0.3">
      <c r="F127" s="110"/>
      <c r="G127" s="109"/>
    </row>
    <row r="128" spans="5:7" x14ac:dyDescent="0.3">
      <c r="F128" s="110"/>
      <c r="G128" s="109"/>
    </row>
    <row r="129" spans="5:7" x14ac:dyDescent="0.3">
      <c r="F129" s="110"/>
      <c r="G129" s="109"/>
    </row>
    <row r="130" spans="5:7" x14ac:dyDescent="0.3">
      <c r="F130" s="110"/>
      <c r="G130" s="109"/>
    </row>
    <row r="131" spans="5:7" ht="12" customHeight="1" x14ac:dyDescent="0.3">
      <c r="F131" s="110"/>
      <c r="G131" s="109"/>
    </row>
    <row r="132" spans="5:7" x14ac:dyDescent="0.3">
      <c r="E132" s="112"/>
      <c r="F132" s="110"/>
      <c r="G132" s="109"/>
    </row>
    <row r="133" spans="5:7" ht="12.75" customHeight="1" x14ac:dyDescent="0.3">
      <c r="E133" s="112"/>
      <c r="F133" s="110"/>
      <c r="G133" s="109"/>
    </row>
    <row r="134" spans="5:7" x14ac:dyDescent="0.3">
      <c r="E134" s="112"/>
      <c r="F134" s="110"/>
      <c r="G134" s="109"/>
    </row>
    <row r="135" spans="5:7" x14ac:dyDescent="0.3">
      <c r="E135" s="112"/>
      <c r="F135" s="110"/>
      <c r="G135" s="109"/>
    </row>
    <row r="136" spans="5:7" x14ac:dyDescent="0.3">
      <c r="E136" s="112"/>
      <c r="F136" s="110"/>
      <c r="G136" s="109"/>
    </row>
    <row r="137" spans="5:7" x14ac:dyDescent="0.3">
      <c r="F137" s="110"/>
      <c r="G137" s="109"/>
    </row>
    <row r="138" spans="5:7" x14ac:dyDescent="0.3">
      <c r="F138" s="110"/>
      <c r="G138" s="109"/>
    </row>
    <row r="139" spans="5:7" x14ac:dyDescent="0.3">
      <c r="F139" s="110"/>
    </row>
    <row r="140" spans="5:7" x14ac:dyDescent="0.3">
      <c r="F140" s="110"/>
    </row>
    <row r="141" spans="5:7" x14ac:dyDescent="0.3">
      <c r="F141" s="110"/>
    </row>
    <row r="142" spans="5:7" x14ac:dyDescent="0.3">
      <c r="F142" s="110"/>
    </row>
    <row r="143" spans="5:7" x14ac:dyDescent="0.3">
      <c r="F143" s="110"/>
    </row>
    <row r="144" spans="5:7" x14ac:dyDescent="0.3">
      <c r="F144" s="110"/>
    </row>
    <row r="145" spans="2:7" x14ac:dyDescent="0.3">
      <c r="F145" s="110"/>
      <c r="G145" s="109"/>
    </row>
    <row r="146" spans="2:7" x14ac:dyDescent="0.3">
      <c r="F146" s="110"/>
      <c r="G146" s="109"/>
    </row>
    <row r="147" spans="2:7" x14ac:dyDescent="0.3">
      <c r="F147" s="110"/>
      <c r="G147" s="109"/>
    </row>
    <row r="148" spans="2:7" x14ac:dyDescent="0.3">
      <c r="E148" s="112"/>
      <c r="F148" s="110"/>
      <c r="G148" s="109"/>
    </row>
    <row r="149" spans="2:7" x14ac:dyDescent="0.3">
      <c r="D149" s="113"/>
      <c r="F149" s="110"/>
      <c r="G149" s="109"/>
    </row>
    <row r="150" spans="2:7" x14ac:dyDescent="0.3">
      <c r="F150" s="110"/>
      <c r="G150" s="109"/>
    </row>
    <row r="151" spans="2:7" ht="12" customHeight="1" x14ac:dyDescent="0.3">
      <c r="F151" s="110"/>
      <c r="G151" s="109"/>
    </row>
    <row r="152" spans="2:7" x14ac:dyDescent="0.3">
      <c r="B152" s="114"/>
      <c r="F152" s="110"/>
      <c r="G152" s="109"/>
    </row>
    <row r="153" spans="2:7" x14ac:dyDescent="0.3">
      <c r="B153" s="114"/>
      <c r="F153" s="110"/>
      <c r="G153" s="109"/>
    </row>
    <row r="154" spans="2:7" x14ac:dyDescent="0.3">
      <c r="B154" s="114"/>
      <c r="F154" s="110"/>
      <c r="G154" s="109"/>
    </row>
    <row r="155" spans="2:7" x14ac:dyDescent="0.3">
      <c r="B155" s="114"/>
      <c r="F155" s="110"/>
      <c r="G155" s="109"/>
    </row>
    <row r="156" spans="2:7" x14ac:dyDescent="0.3">
      <c r="B156" s="114"/>
      <c r="F156" s="110"/>
      <c r="G156" s="109"/>
    </row>
    <row r="157" spans="2:7" x14ac:dyDescent="0.3">
      <c r="B157" s="114"/>
      <c r="F157" s="110"/>
      <c r="G157" s="109"/>
    </row>
    <row r="158" spans="2:7" x14ac:dyDescent="0.3">
      <c r="B158" s="114"/>
      <c r="F158" s="110"/>
      <c r="G158" s="109"/>
    </row>
    <row r="159" spans="2:7" x14ac:dyDescent="0.3">
      <c r="B159" s="114"/>
      <c r="F159" s="110"/>
      <c r="G159" s="109"/>
    </row>
    <row r="160" spans="2:7" x14ac:dyDescent="0.3">
      <c r="B160" s="114"/>
      <c r="F160" s="110"/>
      <c r="G160" s="109"/>
    </row>
    <row r="161" spans="1:7" x14ac:dyDescent="0.3">
      <c r="B161" s="114"/>
      <c r="F161" s="110"/>
      <c r="G161" s="109"/>
    </row>
    <row r="162" spans="1:7" x14ac:dyDescent="0.3">
      <c r="B162" s="114"/>
      <c r="F162" s="110"/>
      <c r="G162" s="109"/>
    </row>
    <row r="163" spans="1:7" x14ac:dyDescent="0.3">
      <c r="B163" s="114"/>
      <c r="F163" s="110"/>
      <c r="G163" s="109"/>
    </row>
    <row r="164" spans="1:7" x14ac:dyDescent="0.3">
      <c r="B164" s="114"/>
      <c r="F164" s="110"/>
      <c r="G164" s="109"/>
    </row>
    <row r="165" spans="1:7" x14ac:dyDescent="0.3">
      <c r="B165" s="114"/>
      <c r="F165" s="110"/>
      <c r="G165" s="109"/>
    </row>
    <row r="166" spans="1:7" x14ac:dyDescent="0.3">
      <c r="B166" s="114"/>
      <c r="F166" s="110"/>
      <c r="G166" s="109"/>
    </row>
    <row r="167" spans="1:7" x14ac:dyDescent="0.3">
      <c r="F167" s="110"/>
      <c r="G167" s="109"/>
    </row>
    <row r="168" spans="1:7" x14ac:dyDescent="0.3">
      <c r="F168" s="110"/>
      <c r="G168" s="109"/>
    </row>
    <row r="169" spans="1:7" x14ac:dyDescent="0.3">
      <c r="F169" s="110"/>
      <c r="G169" s="109"/>
    </row>
    <row r="170" spans="1:7" x14ac:dyDescent="0.3">
      <c r="B170" s="114"/>
      <c r="F170" s="110"/>
      <c r="G170" s="109"/>
    </row>
    <row r="171" spans="1:7" x14ac:dyDescent="0.3">
      <c r="A171" s="114"/>
      <c r="B171" s="114"/>
      <c r="D171" s="113"/>
      <c r="F171" s="110"/>
      <c r="G171" s="109"/>
    </row>
    <row r="172" spans="1:7" x14ac:dyDescent="0.3">
      <c r="A172" s="114"/>
      <c r="B172" s="114"/>
      <c r="D172" s="113"/>
      <c r="F172" s="110"/>
      <c r="G172" s="109"/>
    </row>
    <row r="173" spans="1:7" x14ac:dyDescent="0.3">
      <c r="A173" s="114"/>
      <c r="B173" s="114"/>
      <c r="D173" s="113"/>
      <c r="F173" s="110"/>
      <c r="G173" s="109"/>
    </row>
    <row r="174" spans="1:7" x14ac:dyDescent="0.3">
      <c r="A174" s="114"/>
      <c r="B174" s="114"/>
      <c r="D174" s="113"/>
      <c r="F174" s="110"/>
      <c r="G174" s="109"/>
    </row>
    <row r="175" spans="1:7" x14ac:dyDescent="0.3">
      <c r="A175" s="114"/>
      <c r="B175" s="114"/>
      <c r="D175" s="113"/>
      <c r="F175" s="110"/>
      <c r="G175" s="109"/>
    </row>
    <row r="176" spans="1:7" x14ac:dyDescent="0.3">
      <c r="A176" s="114"/>
      <c r="B176" s="114"/>
      <c r="D176" s="113"/>
      <c r="F176" s="110"/>
      <c r="G176" s="109"/>
    </row>
    <row r="177" spans="1:7" x14ac:dyDescent="0.3">
      <c r="A177" s="114"/>
      <c r="B177" s="114"/>
      <c r="D177" s="113"/>
      <c r="F177" s="110"/>
      <c r="G177" s="109"/>
    </row>
    <row r="178" spans="1:7" x14ac:dyDescent="0.3">
      <c r="A178" s="114"/>
      <c r="B178" s="114"/>
      <c r="D178" s="113"/>
      <c r="F178" s="110"/>
      <c r="G178" s="109"/>
    </row>
    <row r="179" spans="1:7" x14ac:dyDescent="0.3">
      <c r="A179" s="114"/>
      <c r="B179" s="114"/>
      <c r="D179" s="113"/>
      <c r="F179" s="110"/>
      <c r="G179" s="109"/>
    </row>
    <row r="180" spans="1:7" x14ac:dyDescent="0.3">
      <c r="A180" s="114"/>
      <c r="B180" s="114"/>
      <c r="D180" s="113"/>
      <c r="F180" s="110"/>
      <c r="G180" s="109"/>
    </row>
    <row r="181" spans="1:7" x14ac:dyDescent="0.3">
      <c r="A181" s="114"/>
      <c r="B181" s="114"/>
      <c r="D181" s="115"/>
      <c r="F181" s="110"/>
      <c r="G181" s="109"/>
    </row>
    <row r="182" spans="1:7" x14ac:dyDescent="0.3">
      <c r="A182" s="114"/>
      <c r="B182" s="114"/>
      <c r="F182" s="110"/>
      <c r="G182" s="109"/>
    </row>
    <row r="183" spans="1:7" x14ac:dyDescent="0.3">
      <c r="A183" s="114"/>
      <c r="B183" s="114"/>
      <c r="F183" s="110"/>
      <c r="G183" s="109"/>
    </row>
    <row r="184" spans="1:7" x14ac:dyDescent="0.3">
      <c r="A184" s="114"/>
      <c r="B184" s="114"/>
      <c r="F184" s="110"/>
      <c r="G184" s="109"/>
    </row>
    <row r="185" spans="1:7" x14ac:dyDescent="0.3">
      <c r="A185" s="114"/>
      <c r="B185" s="109"/>
      <c r="F185" s="110"/>
      <c r="G185" s="109"/>
    </row>
    <row r="186" spans="1:7" x14ac:dyDescent="0.3">
      <c r="A186" s="109"/>
      <c r="B186" s="109"/>
      <c r="D186" s="110"/>
      <c r="F186" s="110"/>
      <c r="G186" s="109"/>
    </row>
    <row r="187" spans="1:7" x14ac:dyDescent="0.3">
      <c r="A187" s="109"/>
      <c r="D187" s="110"/>
      <c r="F187" s="110"/>
      <c r="G187" s="109"/>
    </row>
    <row r="188" spans="1:7" x14ac:dyDescent="0.3">
      <c r="D188" s="110"/>
      <c r="F188" s="110"/>
      <c r="G188" s="109"/>
    </row>
    <row r="189" spans="1:7" x14ac:dyDescent="0.3">
      <c r="D189" s="110"/>
      <c r="F189" s="110"/>
      <c r="G189" s="109"/>
    </row>
    <row r="190" spans="1:7" x14ac:dyDescent="0.3">
      <c r="D190" s="116"/>
      <c r="F190" s="110"/>
      <c r="G190" s="109"/>
    </row>
    <row r="191" spans="1:7" x14ac:dyDescent="0.3">
      <c r="F191" s="110"/>
      <c r="G191" s="109"/>
    </row>
    <row r="192" spans="1:7" x14ac:dyDescent="0.3">
      <c r="F192" s="110"/>
      <c r="G192" s="109"/>
    </row>
    <row r="193" spans="5:7" x14ac:dyDescent="0.3">
      <c r="F193" s="110"/>
      <c r="G193" s="109"/>
    </row>
    <row r="194" spans="5:7" x14ac:dyDescent="0.3">
      <c r="F194" s="110"/>
      <c r="G194" s="109"/>
    </row>
    <row r="195" spans="5:7" x14ac:dyDescent="0.3">
      <c r="F195" s="110"/>
      <c r="G195" s="109"/>
    </row>
    <row r="196" spans="5:7" x14ac:dyDescent="0.3">
      <c r="F196" s="110"/>
      <c r="G196" s="109"/>
    </row>
    <row r="197" spans="5:7" x14ac:dyDescent="0.3">
      <c r="F197" s="110"/>
      <c r="G197" s="109"/>
    </row>
    <row r="198" spans="5:7" x14ac:dyDescent="0.3">
      <c r="E198" s="112"/>
      <c r="F198" s="110"/>
      <c r="G198" s="109"/>
    </row>
    <row r="199" spans="5:7" x14ac:dyDescent="0.3">
      <c r="E199" s="112"/>
      <c r="F199" s="110"/>
      <c r="G199" s="109"/>
    </row>
    <row r="200" spans="5:7" x14ac:dyDescent="0.3">
      <c r="E200" s="112"/>
      <c r="F200" s="110"/>
      <c r="G200" s="109"/>
    </row>
    <row r="201" spans="5:7" x14ac:dyDescent="0.3">
      <c r="E201" s="112"/>
      <c r="F201" s="110"/>
      <c r="G201" s="109"/>
    </row>
    <row r="202" spans="5:7" x14ac:dyDescent="0.3">
      <c r="F202" s="110"/>
      <c r="G202" s="109"/>
    </row>
    <row r="203" spans="5:7" x14ac:dyDescent="0.3">
      <c r="F203" s="110"/>
      <c r="G203" s="109"/>
    </row>
    <row r="204" spans="5:7" x14ac:dyDescent="0.3">
      <c r="F204" s="110"/>
      <c r="G204" s="109"/>
    </row>
    <row r="205" spans="5:7" x14ac:dyDescent="0.3">
      <c r="F205" s="110"/>
      <c r="G205" s="109"/>
    </row>
    <row r="206" spans="5:7" x14ac:dyDescent="0.3">
      <c r="F206" s="110"/>
      <c r="G206" s="109"/>
    </row>
    <row r="207" spans="5:7" x14ac:dyDescent="0.3">
      <c r="F207" s="110"/>
      <c r="G207" s="109"/>
    </row>
    <row r="208" spans="5:7" x14ac:dyDescent="0.3">
      <c r="F208" s="110"/>
      <c r="G208" s="109"/>
    </row>
    <row r="209" spans="4:7" x14ac:dyDescent="0.3">
      <c r="G209" s="109"/>
    </row>
    <row r="210" spans="4:7" x14ac:dyDescent="0.3">
      <c r="G210" s="109"/>
    </row>
    <row r="211" spans="4:7" x14ac:dyDescent="0.3">
      <c r="G211" s="109"/>
    </row>
    <row r="212" spans="4:7" x14ac:dyDescent="0.3">
      <c r="D212" s="113"/>
      <c r="G212" s="109"/>
    </row>
    <row r="213" spans="4:7" x14ac:dyDescent="0.3">
      <c r="D213" s="113"/>
      <c r="G213" s="109"/>
    </row>
    <row r="214" spans="4:7" x14ac:dyDescent="0.3">
      <c r="D214" s="113"/>
      <c r="G214" s="109"/>
    </row>
    <row r="215" spans="4:7" x14ac:dyDescent="0.3">
      <c r="D215" s="113"/>
      <c r="F215" s="113"/>
      <c r="G215" s="109"/>
    </row>
    <row r="216" spans="4:7" x14ac:dyDescent="0.3">
      <c r="D216" s="113"/>
      <c r="F216" s="113"/>
      <c r="G216" s="109"/>
    </row>
    <row r="217" spans="4:7" x14ac:dyDescent="0.3">
      <c r="D217" s="113"/>
      <c r="F217" s="113"/>
      <c r="G217" s="109"/>
    </row>
    <row r="218" spans="4:7" x14ac:dyDescent="0.3">
      <c r="D218" s="113"/>
      <c r="F218" s="113"/>
      <c r="G218" s="109"/>
    </row>
    <row r="219" spans="4:7" x14ac:dyDescent="0.3">
      <c r="D219" s="113"/>
      <c r="F219" s="113"/>
      <c r="G219" s="109"/>
    </row>
    <row r="220" spans="4:7" x14ac:dyDescent="0.3">
      <c r="D220" s="113"/>
      <c r="F220" s="113"/>
      <c r="G220" s="109"/>
    </row>
    <row r="221" spans="4:7" x14ac:dyDescent="0.3">
      <c r="D221" s="113"/>
      <c r="F221" s="113"/>
      <c r="G221" s="109"/>
    </row>
    <row r="222" spans="4:7" x14ac:dyDescent="0.3">
      <c r="D222" s="113"/>
      <c r="F222" s="113"/>
      <c r="G222" s="109"/>
    </row>
    <row r="223" spans="4:7" x14ac:dyDescent="0.3">
      <c r="D223" s="113"/>
      <c r="F223" s="113"/>
      <c r="G223" s="109"/>
    </row>
    <row r="224" spans="4:7" x14ac:dyDescent="0.3">
      <c r="D224" s="113"/>
      <c r="F224" s="110"/>
      <c r="G224" s="109"/>
    </row>
    <row r="225" spans="4:8" x14ac:dyDescent="0.3">
      <c r="D225" s="113"/>
      <c r="G225" s="109"/>
    </row>
    <row r="226" spans="4:8" x14ac:dyDescent="0.3">
      <c r="D226" s="113"/>
      <c r="G226" s="109"/>
    </row>
    <row r="227" spans="4:8" x14ac:dyDescent="0.3">
      <c r="D227" s="113"/>
      <c r="F227" s="68" t="str">
        <f>""</f>
        <v/>
      </c>
      <c r="G227" s="109"/>
      <c r="H227" s="113"/>
    </row>
    <row r="228" spans="4:8" x14ac:dyDescent="0.3">
      <c r="D228" s="113"/>
      <c r="F228" s="110"/>
      <c r="G228" s="109"/>
      <c r="H228" s="113"/>
    </row>
    <row r="229" spans="4:8" x14ac:dyDescent="0.3">
      <c r="D229" s="113"/>
      <c r="F229" s="117"/>
      <c r="G229" s="109"/>
      <c r="H229" s="113"/>
    </row>
    <row r="230" spans="4:8" x14ac:dyDescent="0.3">
      <c r="D230" s="113"/>
      <c r="F230" s="117"/>
      <c r="G230" s="109"/>
      <c r="H230" s="113"/>
    </row>
    <row r="231" spans="4:8" x14ac:dyDescent="0.3">
      <c r="D231" s="113"/>
      <c r="F231" s="117"/>
      <c r="G231" s="109"/>
      <c r="H231" s="113"/>
    </row>
    <row r="232" spans="4:8" x14ac:dyDescent="0.3">
      <c r="D232" s="113"/>
      <c r="F232" s="117"/>
      <c r="G232" s="109"/>
      <c r="H232" s="113"/>
    </row>
    <row r="233" spans="4:8" x14ac:dyDescent="0.3">
      <c r="D233" s="113"/>
      <c r="G233" s="109"/>
    </row>
    <row r="234" spans="4:8" x14ac:dyDescent="0.3">
      <c r="D234" s="113"/>
      <c r="G234" s="109"/>
    </row>
    <row r="235" spans="4:8" x14ac:dyDescent="0.3">
      <c r="D235" s="113"/>
      <c r="G235" s="109"/>
    </row>
    <row r="236" spans="4:8" x14ac:dyDescent="0.3">
      <c r="D236" s="113"/>
      <c r="G236" s="113"/>
    </row>
    <row r="237" spans="4:8" x14ac:dyDescent="0.3">
      <c r="D237" s="113"/>
      <c r="G237" s="113"/>
    </row>
    <row r="238" spans="4:8" x14ac:dyDescent="0.3">
      <c r="D238" s="113"/>
      <c r="G238" s="113"/>
    </row>
    <row r="239" spans="4:8" x14ac:dyDescent="0.3">
      <c r="D239" s="113"/>
      <c r="G239" s="113"/>
    </row>
    <row r="240" spans="4:8" x14ac:dyDescent="0.3">
      <c r="D240" s="113"/>
      <c r="G240" s="109"/>
    </row>
    <row r="241" spans="4:7" x14ac:dyDescent="0.3">
      <c r="D241" s="113"/>
      <c r="G241" s="109"/>
    </row>
    <row r="242" spans="4:7" x14ac:dyDescent="0.3">
      <c r="D242" s="113"/>
    </row>
    <row r="243" spans="4:7" x14ac:dyDescent="0.3">
      <c r="D243" s="113"/>
      <c r="G243" s="109"/>
    </row>
    <row r="244" spans="4:7" x14ac:dyDescent="0.3">
      <c r="D244" s="113"/>
      <c r="G244" s="109"/>
    </row>
    <row r="245" spans="4:7" x14ac:dyDescent="0.3">
      <c r="D245" s="113"/>
    </row>
    <row r="246" spans="4:7" x14ac:dyDescent="0.3">
      <c r="D246" s="113"/>
      <c r="G246" s="109"/>
    </row>
    <row r="247" spans="4:7" x14ac:dyDescent="0.3">
      <c r="D247" s="113"/>
      <c r="G247" s="109"/>
    </row>
    <row r="248" spans="4:7" x14ac:dyDescent="0.3">
      <c r="D248" s="113"/>
    </row>
    <row r="249" spans="4:7" x14ac:dyDescent="0.3">
      <c r="D249" s="113"/>
      <c r="G249" s="109"/>
    </row>
    <row r="250" spans="4:7" x14ac:dyDescent="0.3">
      <c r="D250" s="113"/>
    </row>
    <row r="251" spans="4:7" x14ac:dyDescent="0.3">
      <c r="D251" s="113"/>
    </row>
    <row r="252" spans="4:7" x14ac:dyDescent="0.3">
      <c r="D252" s="113"/>
    </row>
    <row r="253" spans="4:7" x14ac:dyDescent="0.3">
      <c r="D253" s="113"/>
    </row>
    <row r="254" spans="4:7" x14ac:dyDescent="0.3">
      <c r="D254" s="113"/>
    </row>
    <row r="255" spans="4:7" x14ac:dyDescent="0.3">
      <c r="D255" s="113"/>
      <c r="G255" s="109"/>
    </row>
    <row r="256" spans="4:7" x14ac:dyDescent="0.3">
      <c r="D256" s="113"/>
      <c r="G256" s="109"/>
    </row>
    <row r="257" spans="1:14" x14ac:dyDescent="0.3">
      <c r="D257" s="113"/>
      <c r="G257" s="109"/>
    </row>
    <row r="258" spans="1:14" x14ac:dyDescent="0.3">
      <c r="D258" s="113"/>
      <c r="G258" s="109"/>
    </row>
    <row r="259" spans="1:14" x14ac:dyDescent="0.3">
      <c r="D259" s="113"/>
    </row>
    <row r="260" spans="1:14" x14ac:dyDescent="0.3">
      <c r="D260" s="113"/>
    </row>
    <row r="261" spans="1:14" x14ac:dyDescent="0.3">
      <c r="D261" s="113"/>
    </row>
    <row r="262" spans="1:14" x14ac:dyDescent="0.3">
      <c r="D262" s="113"/>
    </row>
    <row r="263" spans="1:14" x14ac:dyDescent="0.3">
      <c r="D263" s="113"/>
    </row>
    <row r="264" spans="1:14" x14ac:dyDescent="0.3">
      <c r="D264" s="113"/>
    </row>
    <row r="265" spans="1:14" s="108" customFormat="1" x14ac:dyDescent="0.3">
      <c r="A265" s="68"/>
      <c r="B265" s="68"/>
      <c r="C265" s="68"/>
      <c r="D265" s="113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s="108" customFormat="1" x14ac:dyDescent="0.3">
      <c r="A266" s="68"/>
      <c r="B266" s="68"/>
      <c r="C266" s="68"/>
      <c r="D266" s="113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s="108" customFormat="1" x14ac:dyDescent="0.3">
      <c r="A267" s="68"/>
      <c r="B267" s="68"/>
      <c r="C267" s="68"/>
      <c r="D267" s="113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s="108" customFormat="1" x14ac:dyDescent="0.3">
      <c r="A268" s="68"/>
      <c r="B268" s="68"/>
      <c r="C268" s="68"/>
      <c r="D268" s="113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s="108" customFormat="1" x14ac:dyDescent="0.3">
      <c r="A269" s="68"/>
      <c r="B269" s="68"/>
      <c r="C269" s="68"/>
      <c r="D269" s="113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s="108" customFormat="1" x14ac:dyDescent="0.3">
      <c r="A270" s="68"/>
      <c r="B270" s="68"/>
      <c r="C270" s="68"/>
      <c r="D270" s="113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s="108" customFormat="1" x14ac:dyDescent="0.3">
      <c r="A271" s="68"/>
      <c r="B271" s="68"/>
      <c r="C271" s="68"/>
      <c r="D271" s="113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s="108" customFormat="1" x14ac:dyDescent="0.3">
      <c r="A272" s="68"/>
      <c r="B272" s="68"/>
      <c r="C272" s="68"/>
      <c r="D272" s="113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s="108" customFormat="1" x14ac:dyDescent="0.3">
      <c r="A273" s="68"/>
      <c r="B273" s="68"/>
      <c r="C273" s="68"/>
      <c r="D273" s="113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s="108" customFormat="1" x14ac:dyDescent="0.3">
      <c r="A274" s="68"/>
      <c r="B274" s="68"/>
      <c r="C274" s="68"/>
      <c r="D274" s="113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s="108" customFormat="1" x14ac:dyDescent="0.3">
      <c r="A275" s="68"/>
      <c r="B275" s="68"/>
      <c r="C275" s="68"/>
      <c r="D275" s="113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s="108" customFormat="1" x14ac:dyDescent="0.3">
      <c r="A276" s="68"/>
      <c r="B276" s="68"/>
      <c r="C276" s="68"/>
      <c r="D276" s="113"/>
      <c r="F276" s="68"/>
      <c r="G276" s="68"/>
      <c r="H276" s="68"/>
      <c r="I276" s="68"/>
      <c r="J276" s="68"/>
      <c r="K276" s="68"/>
      <c r="L276" s="68"/>
      <c r="M276" s="68"/>
      <c r="N276" s="68"/>
    </row>
    <row r="285" spans="1:14" x14ac:dyDescent="0.3">
      <c r="E285" s="118"/>
    </row>
    <row r="286" spans="1:14" x14ac:dyDescent="0.3">
      <c r="E286" s="118"/>
    </row>
    <row r="287" spans="1:14" x14ac:dyDescent="0.3">
      <c r="E287" s="118"/>
    </row>
    <row r="298" spans="1:14" s="108" customFormat="1" x14ac:dyDescent="0.3">
      <c r="A298" s="68"/>
      <c r="B298" s="68"/>
      <c r="C298" s="68"/>
      <c r="D298" s="113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s="108" customFormat="1" x14ac:dyDescent="0.3">
      <c r="A299" s="68"/>
      <c r="B299" s="68"/>
      <c r="C299" s="68"/>
      <c r="D299" s="110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s="108" customFormat="1" x14ac:dyDescent="0.3">
      <c r="A300" s="68"/>
      <c r="B300" s="68"/>
      <c r="C300" s="68"/>
      <c r="D300" s="110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s="108" customFormat="1" x14ac:dyDescent="0.3">
      <c r="A301" s="68"/>
      <c r="B301" s="68"/>
      <c r="C301" s="68"/>
      <c r="D301" s="113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s="108" customFormat="1" x14ac:dyDescent="0.3">
      <c r="A302" s="68"/>
      <c r="B302" s="68"/>
      <c r="C302" s="68"/>
      <c r="D302" s="119"/>
      <c r="F302" s="68"/>
      <c r="G302" s="68"/>
      <c r="H302" s="68"/>
      <c r="I302" s="68"/>
      <c r="J302" s="68"/>
      <c r="K302" s="68"/>
      <c r="L302" s="68"/>
      <c r="M302" s="68"/>
      <c r="N302" s="68"/>
    </row>
    <row r="304" spans="1:14" s="108" customFormat="1" x14ac:dyDescent="0.3">
      <c r="A304" s="68"/>
      <c r="B304" s="68"/>
      <c r="C304" s="68"/>
      <c r="D304" s="119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s="108" customFormat="1" x14ac:dyDescent="0.3">
      <c r="A305" s="68"/>
      <c r="B305" s="68"/>
      <c r="C305" s="68"/>
      <c r="D305" s="119"/>
      <c r="F305" s="68"/>
      <c r="G305" s="68"/>
      <c r="H305" s="68"/>
      <c r="I305" s="68"/>
      <c r="J305" s="68"/>
      <c r="K305" s="68"/>
      <c r="L305" s="68"/>
      <c r="M305" s="68"/>
      <c r="N305" s="68"/>
    </row>
    <row r="307" spans="1:14" s="108" customFormat="1" x14ac:dyDescent="0.3">
      <c r="A307" s="68"/>
      <c r="B307" s="68"/>
      <c r="C307" s="68"/>
      <c r="D307" s="115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s="108" customFormat="1" x14ac:dyDescent="0.3">
      <c r="A308" s="68"/>
      <c r="B308" s="68"/>
      <c r="C308" s="68"/>
      <c r="D308" s="115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s="108" customFormat="1" x14ac:dyDescent="0.3">
      <c r="A309" s="68"/>
      <c r="B309" s="68"/>
      <c r="C309" s="68"/>
      <c r="D309" s="115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s="108" customFormat="1" x14ac:dyDescent="0.3">
      <c r="A310" s="68"/>
      <c r="B310" s="68"/>
      <c r="C310" s="68"/>
      <c r="D310" s="115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s="108" customFormat="1" x14ac:dyDescent="0.3">
      <c r="A311" s="68"/>
      <c r="B311" s="68"/>
      <c r="C311" s="68"/>
      <c r="D311" s="115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s="108" customFormat="1" x14ac:dyDescent="0.3">
      <c r="A312" s="68"/>
      <c r="B312" s="68"/>
      <c r="C312" s="68"/>
      <c r="D312" s="115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s="108" customFormat="1" x14ac:dyDescent="0.3">
      <c r="A313" s="68"/>
      <c r="B313" s="68"/>
      <c r="C313" s="68"/>
      <c r="D313" s="115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s="108" customFormat="1" x14ac:dyDescent="0.3">
      <c r="A314" s="68"/>
      <c r="B314" s="68"/>
      <c r="C314" s="68"/>
      <c r="D314" s="115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s="108" customFormat="1" x14ac:dyDescent="0.3">
      <c r="A315" s="68"/>
      <c r="B315" s="68"/>
      <c r="C315" s="68"/>
      <c r="D315" s="115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s="108" customFormat="1" x14ac:dyDescent="0.3">
      <c r="A316" s="68"/>
      <c r="B316" s="68"/>
      <c r="C316" s="68"/>
      <c r="D316" s="115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s="108" customFormat="1" x14ac:dyDescent="0.3">
      <c r="A317" s="68"/>
      <c r="B317" s="68"/>
      <c r="C317" s="68"/>
      <c r="D317" s="115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s="108" customFormat="1" x14ac:dyDescent="0.3">
      <c r="A318" s="68"/>
      <c r="B318" s="68"/>
      <c r="C318" s="68"/>
      <c r="D318" s="119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s="108" customFormat="1" x14ac:dyDescent="0.3">
      <c r="A319" s="68"/>
      <c r="B319" s="68"/>
      <c r="C319" s="68"/>
      <c r="D319" s="119"/>
      <c r="F319" s="68"/>
      <c r="G319" s="68"/>
      <c r="H319" s="68"/>
      <c r="I319" s="68"/>
      <c r="J319" s="68"/>
      <c r="K319" s="68"/>
      <c r="L319" s="68"/>
      <c r="M319" s="68"/>
      <c r="N319" s="68"/>
    </row>
    <row r="325" spans="1:14" s="108" customFormat="1" x14ac:dyDescent="0.3">
      <c r="A325" s="68"/>
      <c r="B325" s="68"/>
      <c r="C325" s="68"/>
      <c r="D325" s="113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s="108" customFormat="1" x14ac:dyDescent="0.3">
      <c r="A326" s="68"/>
      <c r="B326" s="68"/>
      <c r="C326" s="68"/>
      <c r="D326" s="113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s="108" customFormat="1" x14ac:dyDescent="0.3">
      <c r="A327" s="68"/>
      <c r="B327" s="68"/>
      <c r="C327" s="68"/>
      <c r="D327" s="113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s="108" customFormat="1" x14ac:dyDescent="0.3">
      <c r="A328" s="68"/>
      <c r="B328" s="68"/>
      <c r="C328" s="68"/>
      <c r="D328" s="113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s="108" customFormat="1" x14ac:dyDescent="0.3">
      <c r="A329" s="68"/>
      <c r="B329" s="68"/>
      <c r="C329" s="68"/>
      <c r="D329" s="113"/>
      <c r="F329" s="68"/>
      <c r="G329" s="68"/>
      <c r="H329" s="68"/>
      <c r="I329" s="68"/>
      <c r="J329" s="68"/>
      <c r="K329" s="68"/>
      <c r="L329" s="68"/>
      <c r="M329" s="68"/>
      <c r="N329" s="68"/>
    </row>
    <row r="332" spans="1:14" s="108" customFormat="1" x14ac:dyDescent="0.3">
      <c r="A332" s="68"/>
      <c r="B332" s="68"/>
      <c r="C332" s="68"/>
      <c r="D332" s="113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s="108" customFormat="1" x14ac:dyDescent="0.3">
      <c r="A333" s="68"/>
      <c r="B333" s="68"/>
      <c r="C333" s="68"/>
      <c r="D333" s="113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s="108" customFormat="1" x14ac:dyDescent="0.3">
      <c r="A334" s="68"/>
      <c r="B334" s="68"/>
      <c r="C334" s="68"/>
      <c r="D334" s="113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s="108" customFormat="1" x14ac:dyDescent="0.3">
      <c r="A335" s="68"/>
      <c r="B335" s="68"/>
      <c r="C335" s="68"/>
      <c r="D335" s="113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s="108" customFormat="1" x14ac:dyDescent="0.3">
      <c r="A336" s="68"/>
      <c r="B336" s="68"/>
      <c r="C336" s="68"/>
      <c r="D336" s="113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s="108" customFormat="1" x14ac:dyDescent="0.3">
      <c r="A337" s="68"/>
      <c r="B337" s="68"/>
      <c r="C337" s="68"/>
      <c r="D337" s="110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s="108" customFormat="1" x14ac:dyDescent="0.3">
      <c r="A338" s="68"/>
      <c r="B338" s="68"/>
      <c r="C338" s="68"/>
      <c r="D338" s="113"/>
      <c r="F338" s="68"/>
      <c r="G338" s="68"/>
      <c r="H338" s="68"/>
      <c r="I338" s="68"/>
      <c r="J338" s="68"/>
      <c r="K338" s="68"/>
      <c r="L338" s="68"/>
      <c r="M338" s="68"/>
      <c r="N338" s="68"/>
    </row>
    <row r="343" spans="1:14" s="108" customFormat="1" x14ac:dyDescent="0.3">
      <c r="A343" s="68"/>
      <c r="B343" s="68"/>
      <c r="C343" s="68"/>
      <c r="D343" s="120"/>
      <c r="F343" s="68"/>
      <c r="G343" s="68"/>
      <c r="H343" s="68"/>
      <c r="I343" s="68"/>
      <c r="J343" s="68"/>
      <c r="K343" s="68"/>
      <c r="L343" s="68"/>
      <c r="M343" s="68"/>
      <c r="N343" s="68"/>
    </row>
    <row r="352" spans="1:14" s="108" customFormat="1" x14ac:dyDescent="0.3">
      <c r="A352" s="68"/>
      <c r="B352" s="68"/>
      <c r="C352" s="68"/>
      <c r="D352" s="110"/>
      <c r="F352" s="68"/>
      <c r="G352" s="68"/>
      <c r="H352" s="68"/>
      <c r="I352" s="68"/>
      <c r="J352" s="68"/>
      <c r="K352" s="68"/>
      <c r="L352" s="68"/>
      <c r="M352" s="68"/>
      <c r="N352" s="68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>
    <oddFooter>&amp;C&amp;1#&amp;"Calibri"&amp;10&amp;K000000Uso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DB492B116284EBC3E85EF8FE2B8D7" ma:contentTypeVersion="2" ma:contentTypeDescription="Crear nuevo documento." ma:contentTypeScope="" ma:versionID="df4cf1c5d812389ff1e7468ec280987f">
  <xsd:schema xmlns:xsd="http://www.w3.org/2001/XMLSchema" xmlns:xs="http://www.w3.org/2001/XMLSchema" xmlns:p="http://schemas.microsoft.com/office/2006/metadata/properties" xmlns:ns2="8a0a4788-06ca-437b-bfc6-ffe2f4a28eed" xmlns:ns3="4647a3be-3f89-4924-8971-f9f2ff1185f6" targetNamespace="http://schemas.microsoft.com/office/2006/metadata/properties" ma:root="true" ma:fieldsID="c3aa1758753860e784d980d22aa34b37" ns2:_="" ns3:_="">
    <xsd:import namespace="8a0a4788-06ca-437b-bfc6-ffe2f4a28eed"/>
    <xsd:import namespace="4647a3be-3f89-4924-8971-f9f2ff1185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Clasific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7a3be-3f89-4924-8971-f9f2ff1185f6" elementFormDefault="qualified">
    <xsd:import namespace="http://schemas.microsoft.com/office/2006/documentManagement/types"/>
    <xsd:import namespace="http://schemas.microsoft.com/office/infopath/2007/PartnerControls"/>
    <xsd:element name="Clasificacion" ma:index="9" nillable="true" ma:displayName="Clasificacion" ma:format="Dropdown" ma:internalName="Clasificacion">
      <xsd:simpleType>
        <xsd:restriction base="dms:Choice">
          <xsd:enumeration value="Datos de cuentas nacionales"/>
          <xsd:enumeration value="Presentación de resultados y estudi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ificacion xmlns="4647a3be-3f89-4924-8971-f9f2ff1185f6">Datos de cuentas nacionales</Clasificacion>
  </documentManagement>
</p:properties>
</file>

<file path=customXml/itemProps1.xml><?xml version="1.0" encoding="utf-8"?>
<ds:datastoreItem xmlns:ds="http://schemas.openxmlformats.org/officeDocument/2006/customXml" ds:itemID="{71276C6E-1E35-44C8-9665-A75E417516F4}"/>
</file>

<file path=customXml/itemProps2.xml><?xml version="1.0" encoding="utf-8"?>
<ds:datastoreItem xmlns:ds="http://schemas.openxmlformats.org/officeDocument/2006/customXml" ds:itemID="{FBFF7925-212E-4DC9-97E7-29DA6B1CAF87}"/>
</file>

<file path=customXml/itemProps3.xml><?xml version="1.0" encoding="utf-8"?>
<ds:datastoreItem xmlns:ds="http://schemas.openxmlformats.org/officeDocument/2006/customXml" ds:itemID="{A7F3A5D0-A60B-4BAF-A2DC-11AE9D333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CORRIENTES</vt:lpstr>
      <vt:lpstr>CUENTAS ACUMULACIÓN</vt:lpstr>
      <vt:lpstr>SECTORES INSTITUCIONALES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2019</dc:title>
  <dc:creator>PIERCE PORRAS ALLISON</dc:creator>
  <cp:lastModifiedBy>PIERCE PORRAS ALLISON</cp:lastModifiedBy>
  <dcterms:created xsi:type="dcterms:W3CDTF">2020-06-30T21:20:13Z</dcterms:created>
  <dcterms:modified xsi:type="dcterms:W3CDTF">2023-03-07T22:37:35Z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2023-03-01T17:13:08Z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00340488-6ac8-4a76-b880-00001047bb48</vt:lpwstr>
  </property>
  <property fmtid="{D5CDD505-2E9C-101B-9397-08002B2CF9AE}" pid="8" name="MSIP_Label_b8b4be34-365a-4a68-b9fb-75c1b6874315_ContentBits">
    <vt:lpwstr>2</vt:lpwstr>
  </property>
  <property fmtid="{D5CDD505-2E9C-101B-9397-08002B2CF9AE}" pid="9" name="ContentTypeId">
    <vt:lpwstr>0x01010044DDB492B116284EBC3E85EF8FE2B8D7</vt:lpwstr>
  </property>
</Properties>
</file>