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Y:\CAB\Publicaciones SCN2008\Archivos para publicación en valores\CEI\"/>
    </mc:Choice>
  </mc:AlternateContent>
  <xr:revisionPtr revIDLastSave="0" documentId="13_ncr:1_{2638ACB6-867D-4029-892B-3777E3B157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UENTAS CORRIENTES" sheetId="1" r:id="rId1"/>
    <sheet name="CUENTAS ACUMULACIÓN" sheetId="2" r:id="rId2"/>
    <sheet name="SECTORES INSTITUCIONALES" sheetId="5" r:id="rId3"/>
  </sheets>
  <definedNames>
    <definedName name="_xlnm._FilterDatabase" localSheetId="2" hidden="1">'SECTORES INSTITUCIONALES'!$G$1:$G$353</definedName>
    <definedName name="Z_2774DD57_73EE_47AD_B017_9DB58A2D8BC7_.wvu.FilterData" localSheetId="2" hidden="1">'SECTORES INSTITUCIONALES'!$G$1:$G$353</definedName>
    <definedName name="Z_2774DD57_73EE_47AD_B017_9DB58A2D8BC7_.wvu.PrintArea" localSheetId="2" hidden="1">'SECTORES INSTITUCIONALES'!$A$1:$O$506</definedName>
    <definedName name="Z_2774DD57_73EE_47AD_B017_9DB58A2D8BC7_.wvu.PrintTitles" localSheetId="2" hidden="1">'SECTORES INSTITUCIONALES'!$1:$6</definedName>
    <definedName name="Z_BA77D0BB_6118_42DC_9B8B_C078B967D470_.wvu.FilterData" localSheetId="2" hidden="1">'SECTORES INSTITUCIONALES'!$G$1:$G$353</definedName>
    <definedName name="Z_BA77D0BB_6118_42DC_9B8B_C078B967D470_.wvu.PrintArea" localSheetId="2" hidden="1">'SECTORES INSTITUCIONALES'!$A$1:$O$506</definedName>
    <definedName name="Z_BA77D0BB_6118_42DC_9B8B_C078B967D470_.wvu.PrintTitles" localSheetId="2" hidden="1">'SECTORES INSTITUCIONALES'!$1:$6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70" i="2" l="1"/>
  <c r="AV66" i="2"/>
  <c r="AV58" i="2"/>
  <c r="AV47" i="2"/>
  <c r="AV42" i="2"/>
  <c r="AV38" i="2"/>
  <c r="U48" i="2" l="1"/>
  <c r="S48" i="2"/>
  <c r="R47" i="2"/>
  <c r="O47" i="2"/>
  <c r="N47" i="2" l="1"/>
  <c r="S47" i="2"/>
  <c r="F227" i="5" l="1"/>
  <c r="AP24" i="2" l="1"/>
  <c r="AF24" i="2"/>
  <c r="T24" i="2"/>
  <c r="N24" i="2"/>
  <c r="J24" i="2" l="1"/>
  <c r="F24" i="2"/>
  <c r="AT24" i="2"/>
  <c r="R24" i="2"/>
  <c r="AH24" i="2"/>
  <c r="AL24" i="2"/>
  <c r="AU13" i="2"/>
  <c r="AU12" i="2"/>
  <c r="AU82" i="1"/>
  <c r="AU38" i="1"/>
  <c r="AQ13" i="2"/>
  <c r="AQ12" i="2"/>
  <c r="AQ38" i="1"/>
  <c r="AQ37" i="1"/>
  <c r="AQ26" i="1"/>
  <c r="AO26" i="1"/>
  <c r="AO12" i="2"/>
  <c r="AO82" i="1"/>
  <c r="AO38" i="1"/>
  <c r="AO37" i="1"/>
  <c r="AM13" i="2"/>
  <c r="AM12" i="2"/>
  <c r="AM82" i="1"/>
  <c r="AM69" i="1"/>
  <c r="AM73" i="1" s="1"/>
  <c r="AM54" i="1"/>
  <c r="AM38" i="1"/>
  <c r="AM37" i="1"/>
  <c r="AM26" i="1"/>
  <c r="AK38" i="1"/>
  <c r="AI13" i="2"/>
  <c r="AI12" i="2"/>
  <c r="AI82" i="1"/>
  <c r="AI69" i="1"/>
  <c r="AI73" i="1" s="1"/>
  <c r="AI54" i="1"/>
  <c r="AI38" i="1"/>
  <c r="AI37" i="1"/>
  <c r="AI26" i="1"/>
  <c r="AG13" i="2"/>
  <c r="AG12" i="2"/>
  <c r="AG82" i="1"/>
  <c r="AG69" i="1"/>
  <c r="AG73" i="1" s="1"/>
  <c r="AG54" i="1"/>
  <c r="AG38" i="1"/>
  <c r="AG37" i="1"/>
  <c r="AG26" i="1"/>
  <c r="AE38" i="1"/>
  <c r="AC38" i="1"/>
  <c r="AA38" i="1"/>
  <c r="Y38" i="1"/>
  <c r="W38" i="1"/>
  <c r="U13" i="2"/>
  <c r="U12" i="2"/>
  <c r="U82" i="1"/>
  <c r="U69" i="1"/>
  <c r="U73" i="1" s="1"/>
  <c r="U54" i="1"/>
  <c r="U38" i="1"/>
  <c r="U37" i="1"/>
  <c r="U26" i="1"/>
  <c r="S13" i="2"/>
  <c r="S12" i="2"/>
  <c r="S82" i="1"/>
  <c r="S69" i="1"/>
  <c r="S73" i="1" s="1"/>
  <c r="S54" i="1"/>
  <c r="S38" i="1"/>
  <c r="S37" i="1"/>
  <c r="S26" i="1"/>
  <c r="Q38" i="1"/>
  <c r="O13" i="2"/>
  <c r="O12" i="2"/>
  <c r="O82" i="1"/>
  <c r="O69" i="1"/>
  <c r="O73" i="1" s="1"/>
  <c r="O54" i="1"/>
  <c r="O38" i="1"/>
  <c r="O37" i="1"/>
  <c r="O26" i="1"/>
  <c r="M38" i="1"/>
  <c r="K13" i="2"/>
  <c r="K12" i="2"/>
  <c r="K82" i="1"/>
  <c r="K69" i="1"/>
  <c r="K73" i="1" s="1"/>
  <c r="K54" i="1"/>
  <c r="K38" i="1"/>
  <c r="K37" i="1"/>
  <c r="K26" i="1"/>
  <c r="G82" i="1"/>
  <c r="I38" i="1"/>
  <c r="I37" i="1"/>
  <c r="G37" i="1"/>
  <c r="G38" i="1"/>
  <c r="E38" i="1"/>
  <c r="G26" i="1"/>
  <c r="AQ82" i="1"/>
  <c r="G12" i="2"/>
  <c r="G13" i="2"/>
  <c r="G69" i="1"/>
  <c r="G73" i="1" s="1"/>
  <c r="AO69" i="1"/>
  <c r="AO73" i="1" s="1"/>
  <c r="AQ69" i="1"/>
  <c r="AQ73" i="1" s="1"/>
  <c r="AU69" i="1"/>
  <c r="AU54" i="1"/>
  <c r="G54" i="1"/>
  <c r="AO54" i="1"/>
  <c r="AQ54" i="1"/>
  <c r="AU37" i="1"/>
  <c r="I26" i="1"/>
  <c r="AO13" i="2" l="1"/>
  <c r="AT58" i="1"/>
  <c r="AP58" i="1"/>
  <c r="AM58" i="1"/>
  <c r="S58" i="1"/>
  <c r="AG58" i="1"/>
  <c r="K58" i="1"/>
  <c r="J58" i="1"/>
  <c r="T58" i="1"/>
  <c r="U58" i="1"/>
  <c r="F58" i="1"/>
  <c r="O58" i="1"/>
  <c r="AF58" i="1"/>
  <c r="AH58" i="1"/>
  <c r="AL58" i="1"/>
  <c r="AI58" i="1"/>
  <c r="R58" i="1"/>
  <c r="N58" i="1"/>
  <c r="AU58" i="1"/>
  <c r="AQ58" i="1"/>
  <c r="G58" i="1"/>
  <c r="AN58" i="1"/>
  <c r="AK69" i="1" l="1"/>
  <c r="AK73" i="1" s="1"/>
  <c r="AE69" i="1" l="1"/>
  <c r="AE73" i="1" l="1"/>
  <c r="AO58" i="1"/>
  <c r="H24" i="2" l="1"/>
  <c r="AN24" i="2" l="1"/>
  <c r="AK54" i="1" l="1"/>
  <c r="AK26" i="1"/>
  <c r="AK82" i="1"/>
  <c r="AK12" i="2"/>
  <c r="AK13" i="2"/>
  <c r="W26" i="1"/>
  <c r="AK37" i="1" l="1"/>
  <c r="AE13" i="2"/>
  <c r="AB58" i="1"/>
  <c r="X58" i="1"/>
  <c r="Z58" i="1"/>
  <c r="V58" i="1"/>
  <c r="AA26" i="1"/>
  <c r="AC26" i="1"/>
  <c r="Y26" i="1"/>
  <c r="AE54" i="1" l="1"/>
  <c r="AE82" i="1"/>
  <c r="AE12" i="2"/>
  <c r="H58" i="1"/>
  <c r="AA58" i="1"/>
  <c r="W58" i="1"/>
  <c r="Y58" i="1"/>
  <c r="P58" i="1"/>
  <c r="AK58" i="1" l="1"/>
  <c r="AJ58" i="1"/>
  <c r="AE37" i="1"/>
  <c r="AC58" i="1"/>
  <c r="AC37" i="1"/>
  <c r="I58" i="1"/>
  <c r="Y37" i="1"/>
  <c r="Q58" i="1"/>
  <c r="AE26" i="1" l="1"/>
  <c r="AA37" i="1"/>
  <c r="Y54" i="1"/>
  <c r="Q26" i="1"/>
  <c r="I54" i="1"/>
  <c r="M58" i="1"/>
  <c r="L58" i="1"/>
  <c r="AA54" i="1"/>
  <c r="Q37" i="1"/>
  <c r="AE58" i="1" l="1"/>
  <c r="AD58" i="1"/>
  <c r="AA69" i="1"/>
  <c r="AA73" i="1" s="1"/>
  <c r="Y69" i="1"/>
  <c r="Y73" i="1" s="1"/>
  <c r="W37" i="1"/>
  <c r="M26" i="1"/>
  <c r="Q54" i="1"/>
  <c r="Y82" i="1"/>
  <c r="AA82" i="1"/>
  <c r="AJ24" i="2" l="1"/>
  <c r="W54" i="1"/>
  <c r="I69" i="1"/>
  <c r="I73" i="1" s="1"/>
  <c r="M37" i="1"/>
  <c r="I82" i="1"/>
  <c r="P47" i="2"/>
  <c r="Y12" i="2"/>
  <c r="AA12" i="2"/>
  <c r="AD24" i="2" l="1"/>
  <c r="W69" i="1"/>
  <c r="W73" i="1" s="1"/>
  <c r="Q47" i="2"/>
  <c r="Q69" i="1"/>
  <c r="Q73" i="1" s="1"/>
  <c r="M54" i="1"/>
  <c r="M47" i="2"/>
  <c r="I12" i="2"/>
  <c r="Y13" i="2"/>
  <c r="AA13" i="2"/>
  <c r="Q82" i="1"/>
  <c r="I13" i="2"/>
  <c r="AB24" i="2" l="1"/>
  <c r="W82" i="1"/>
  <c r="L47" i="2"/>
  <c r="Q12" i="2"/>
  <c r="W12" i="2" l="1"/>
  <c r="W13" i="2"/>
  <c r="M69" i="1"/>
  <c r="Z24" i="2"/>
  <c r="M82" i="1"/>
  <c r="X24" i="2"/>
  <c r="Q13" i="2"/>
  <c r="M73" i="1" l="1"/>
  <c r="M12" i="2"/>
  <c r="M13" i="2"/>
  <c r="V24" i="2" l="1"/>
  <c r="P24" i="2"/>
  <c r="L24" i="2" l="1"/>
  <c r="AC54" i="1" l="1"/>
  <c r="AC82" i="1" l="1"/>
  <c r="AC69" i="1"/>
  <c r="AC73" i="1" l="1"/>
  <c r="AC12" i="2"/>
  <c r="AC13" i="2"/>
  <c r="AV63" i="2" l="1"/>
  <c r="AS38" i="1"/>
  <c r="AV61" i="2" l="1"/>
  <c r="AV62" i="2"/>
  <c r="E26" i="1"/>
  <c r="AV75" i="2" l="1"/>
  <c r="AV65" i="2"/>
  <c r="AV69" i="2"/>
  <c r="AV32" i="2"/>
  <c r="D58" i="1"/>
  <c r="AV41" i="2" l="1"/>
  <c r="E58" i="1"/>
  <c r="AV46" i="2"/>
  <c r="AV37" i="2" l="1"/>
  <c r="AV54" i="2"/>
  <c r="AV44" i="2"/>
  <c r="AV56" i="2"/>
  <c r="AV57" i="2"/>
  <c r="AV64" i="2"/>
  <c r="AV60" i="2"/>
  <c r="AV78" i="2"/>
  <c r="AV35" i="2"/>
  <c r="AV74" i="2"/>
  <c r="AX15" i="1" l="1"/>
  <c r="AV55" i="2"/>
  <c r="AV77" i="2"/>
  <c r="AV40" i="2"/>
  <c r="AV67" i="2"/>
  <c r="AV68" i="2"/>
  <c r="AV39" i="2"/>
  <c r="AV59" i="2"/>
  <c r="E37" i="1"/>
  <c r="AS26" i="1"/>
  <c r="AV50" i="2"/>
  <c r="AR58" i="1"/>
  <c r="AS58" i="1"/>
  <c r="AV52" i="2" l="1"/>
  <c r="AV53" i="2"/>
  <c r="AV73" i="2"/>
  <c r="AV43" i="2"/>
  <c r="AV45" i="2"/>
  <c r="AV34" i="2"/>
  <c r="AV36" i="2"/>
  <c r="AV76" i="2"/>
  <c r="E54" i="1"/>
  <c r="AV51" i="2" l="1"/>
  <c r="AV71" i="2"/>
  <c r="AV72" i="2"/>
  <c r="AX17" i="1"/>
  <c r="AS37" i="1" l="1"/>
  <c r="AV49" i="2"/>
  <c r="E73" i="1"/>
  <c r="E69" i="1"/>
  <c r="E82" i="1"/>
  <c r="AX19" i="1" l="1"/>
  <c r="AV48" i="2"/>
  <c r="AS54" i="1"/>
  <c r="D24" i="2"/>
  <c r="E13" i="2" l="1"/>
  <c r="E12" i="2"/>
  <c r="AS69" i="1"/>
  <c r="AS73" i="1" s="1"/>
  <c r="AS82" i="1" l="1"/>
  <c r="AS13" i="2" l="1"/>
  <c r="AS12" i="2"/>
  <c r="AR24" i="2" l="1"/>
</calcChain>
</file>

<file path=xl/sharedStrings.xml><?xml version="1.0" encoding="utf-8"?>
<sst xmlns="http://schemas.openxmlformats.org/spreadsheetml/2006/main" count="516" uniqueCount="340">
  <si>
    <t>S2</t>
  </si>
  <si>
    <t>S1</t>
  </si>
  <si>
    <t>S15</t>
  </si>
  <si>
    <t>S14</t>
  </si>
  <si>
    <t>S13111</t>
  </si>
  <si>
    <t>S13112</t>
  </si>
  <si>
    <t>S1313</t>
  </si>
  <si>
    <t>S1314</t>
  </si>
  <si>
    <t>S12</t>
  </si>
  <si>
    <t>S121</t>
  </si>
  <si>
    <t>S122</t>
  </si>
  <si>
    <t>S123</t>
  </si>
  <si>
    <t>S124</t>
  </si>
  <si>
    <t>S125</t>
  </si>
  <si>
    <t>S126</t>
  </si>
  <si>
    <t>S127</t>
  </si>
  <si>
    <t>S128-S129</t>
  </si>
  <si>
    <t>S11</t>
  </si>
  <si>
    <t>S11001</t>
  </si>
  <si>
    <t>Código</t>
  </si>
  <si>
    <t>TRANSACCIONES Y SALDOS CONTABLES</t>
  </si>
  <si>
    <t xml:space="preserve">S13 </t>
  </si>
  <si>
    <t>Resto del Mundo</t>
  </si>
  <si>
    <t>Economía Nacional</t>
  </si>
  <si>
    <t>ISFLSH</t>
  </si>
  <si>
    <t>Hogares</t>
  </si>
  <si>
    <t>Gobierno General</t>
  </si>
  <si>
    <t>Gobierno Central, exc. seguridad social e ISFLSG</t>
  </si>
  <si>
    <t>Instituciones sin fines de lucro que sirven al Gobierno Central</t>
  </si>
  <si>
    <t>Gobiernos Locales</t>
  </si>
  <si>
    <t>Fondos de Seguridad Social</t>
  </si>
  <si>
    <t>Sociedades Financieras</t>
  </si>
  <si>
    <t xml:space="preserve">Banco Central </t>
  </si>
  <si>
    <t>Sociedades de Depósito, exc. Banco Central</t>
  </si>
  <si>
    <t>Fondos de inversión del mercado de dinero</t>
  </si>
  <si>
    <t>Fondos de inversión, excepto FMDs</t>
  </si>
  <si>
    <t>Otros intermediarios financieros, exc. Sociedades de seguro y fondos de pensiones</t>
  </si>
  <si>
    <t>Auxiliares financieros</t>
  </si>
  <si>
    <t>Instituciones financieras cautivas y prestamistas de dinero</t>
  </si>
  <si>
    <t>Sociedades de seguros y Fondos de pensión</t>
  </si>
  <si>
    <t>Sociedades no Financieras</t>
  </si>
  <si>
    <t>Sociedades no Financieras Públicas</t>
  </si>
  <si>
    <t>I. CUENTA DE PRODUCCIÓN / CUENTA DE BIENES Y SERVICIOS CON EL EXTERIOR</t>
  </si>
  <si>
    <t>P7</t>
  </si>
  <si>
    <t>Importaciones de bienes y servicios</t>
  </si>
  <si>
    <t>P71</t>
  </si>
  <si>
    <t>Importaciones de bienes</t>
  </si>
  <si>
    <t>P72</t>
  </si>
  <si>
    <t>Importaciones de servicios</t>
  </si>
  <si>
    <t xml:space="preserve">P6 </t>
  </si>
  <si>
    <t>Exportaciones de bienes y servicios</t>
  </si>
  <si>
    <t>P61</t>
  </si>
  <si>
    <t>Exportaciones de bienes</t>
  </si>
  <si>
    <t>P62</t>
  </si>
  <si>
    <t>Exportaciones de servicios</t>
  </si>
  <si>
    <t>P1</t>
  </si>
  <si>
    <t>Producción bruta</t>
  </si>
  <si>
    <t>P11</t>
  </si>
  <si>
    <t>Producción de mercado</t>
  </si>
  <si>
    <t>P12</t>
  </si>
  <si>
    <t>Producción para uso final propio</t>
  </si>
  <si>
    <t>P13</t>
  </si>
  <si>
    <t>Otra producción no de mercado</t>
  </si>
  <si>
    <t>P2</t>
  </si>
  <si>
    <t>Consumo intermedio</t>
  </si>
  <si>
    <t>D21-D31</t>
  </si>
  <si>
    <t>Impuestos menos subvenciones sobre productos</t>
  </si>
  <si>
    <t>B1b</t>
  </si>
  <si>
    <t>Valor agregado bruto / Producto interno bruto</t>
  </si>
  <si>
    <t>B11</t>
  </si>
  <si>
    <t>Saldo de bienes y servicios con el exterior</t>
  </si>
  <si>
    <t>II. 1.1. CUENTA DE GENERACIÓN DEL INGRESO</t>
  </si>
  <si>
    <t>D1</t>
  </si>
  <si>
    <t>Remuneración de los asalariados</t>
  </si>
  <si>
    <t>D11</t>
  </si>
  <si>
    <t>Sueldos y salarios</t>
  </si>
  <si>
    <t>D12</t>
  </si>
  <si>
    <t>Contribuciones sociales de los empleadores</t>
  </si>
  <si>
    <t>D2</t>
  </si>
  <si>
    <t>Impuestos sobre la producción y las importaciones</t>
  </si>
  <si>
    <t>D21</t>
  </si>
  <si>
    <t>Impuestos sobre los productos</t>
  </si>
  <si>
    <t>D29</t>
  </si>
  <si>
    <t>Otros impuestos sobre la producción</t>
  </si>
  <si>
    <t>D3</t>
  </si>
  <si>
    <t>Subvenciones a la producción y los productos</t>
  </si>
  <si>
    <t>B2b</t>
  </si>
  <si>
    <t>Excedente de explotación bruto</t>
  </si>
  <si>
    <t>B3b</t>
  </si>
  <si>
    <t>Ingreso mixto bruto</t>
  </si>
  <si>
    <t>II. 1.2. CUENTA DE ASIGNACIÓN DEL INGRESO PRIMARIO</t>
  </si>
  <si>
    <t>D4</t>
  </si>
  <si>
    <t>Renta de la propiedad</t>
  </si>
  <si>
    <t>D41</t>
  </si>
  <si>
    <t>Intereses</t>
  </si>
  <si>
    <t>D42</t>
  </si>
  <si>
    <t>Renta distribuida de las sociedades</t>
  </si>
  <si>
    <t>D43</t>
  </si>
  <si>
    <t>Utilidades reinvertidas de la inversión directa extranjera</t>
  </si>
  <si>
    <t>D44</t>
  </si>
  <si>
    <t>Renta distribuida de la inversión</t>
  </si>
  <si>
    <t>D45</t>
  </si>
  <si>
    <t>Renta de recursos naturales</t>
  </si>
  <si>
    <t>B.5b</t>
  </si>
  <si>
    <t>Saldo de ingreso primario bruto / Ingreso nacional bruto</t>
  </si>
  <si>
    <t>II. 2 CUENTA DE DISTRIBUCIÓN SECUNDARIA DEL INGRESO</t>
  </si>
  <si>
    <t>D5</t>
  </si>
  <si>
    <t>Impuestos corrientes sobre el ingreso, la riqueza, etc</t>
  </si>
  <si>
    <t>D51</t>
  </si>
  <si>
    <t>Impuestos sobre el ingreso</t>
  </si>
  <si>
    <t>D59</t>
  </si>
  <si>
    <t>Otros impuestos corrientes</t>
  </si>
  <si>
    <t>D6</t>
  </si>
  <si>
    <t>Contribuciones y prestaciones sociales</t>
  </si>
  <si>
    <t>D61</t>
  </si>
  <si>
    <t>Contribuciones sociales netas</t>
  </si>
  <si>
    <t>D62</t>
  </si>
  <si>
    <t>Prestaciones sociales distintas a las transf. soc. en especie</t>
  </si>
  <si>
    <t>D7</t>
  </si>
  <si>
    <t>Otras transferencias corrientes</t>
  </si>
  <si>
    <t>D71</t>
  </si>
  <si>
    <t xml:space="preserve">Primas netas de seguros no de vida </t>
  </si>
  <si>
    <t>D72</t>
  </si>
  <si>
    <t xml:space="preserve">Indemnizaciones de seguros no de vida </t>
  </si>
  <si>
    <t>D73</t>
  </si>
  <si>
    <t>Transferencias corrientes dentro del gobierno general</t>
  </si>
  <si>
    <t>D74</t>
  </si>
  <si>
    <t>Cooperación internacional, corriente</t>
  </si>
  <si>
    <t>D75</t>
  </si>
  <si>
    <t>Transferencias corrientes diversas</t>
  </si>
  <si>
    <t>B6b</t>
  </si>
  <si>
    <t>Ingreso disponible bruto</t>
  </si>
  <si>
    <t>II. 3. CUENTA DE REDISTRIBUCIÓN DEL INGRESO EN ESPECIE</t>
  </si>
  <si>
    <t>D63</t>
  </si>
  <si>
    <t>Transferencias sociales en especie</t>
  </si>
  <si>
    <t>B7b</t>
  </si>
  <si>
    <t>Ingreso disponible ajustado bruto</t>
  </si>
  <si>
    <t>II. 4 CUENTA DE UTILIZACIÓN DEL INGRESO DISPONIBLE</t>
  </si>
  <si>
    <t>P3</t>
  </si>
  <si>
    <t>Gasto de consumo final</t>
  </si>
  <si>
    <t>P31</t>
  </si>
  <si>
    <t>Gasto de consumo individual</t>
  </si>
  <si>
    <t>P32</t>
  </si>
  <si>
    <t>Gasto de consumo colectivo</t>
  </si>
  <si>
    <t>D8</t>
  </si>
  <si>
    <t>Ajuste por cambios en los derechos de pensión y no pensión</t>
  </si>
  <si>
    <t>B8b</t>
  </si>
  <si>
    <t>Ahorro bruto</t>
  </si>
  <si>
    <t>B12</t>
  </si>
  <si>
    <t>Ahorro neto / Saldo corriente con el exterior</t>
  </si>
  <si>
    <t>II. 4 CUENTA DE UTILIZACIÓN DEL INGRESO DISPONIBLE AJUSTADO</t>
  </si>
  <si>
    <t>P4</t>
  </si>
  <si>
    <t>Consumo final efectivo</t>
  </si>
  <si>
    <t>P41</t>
  </si>
  <si>
    <t>Consumo individual efectivo</t>
  </si>
  <si>
    <t>P42</t>
  </si>
  <si>
    <t>Consumo colectivo efectivo</t>
  </si>
  <si>
    <t>CUADRO  2</t>
  </si>
  <si>
    <t>Millones de Colones</t>
  </si>
  <si>
    <t>III. 1 CUENTA DE CAPITAL</t>
  </si>
  <si>
    <t>P51</t>
  </si>
  <si>
    <t>Formación bruta de capital fijo</t>
  </si>
  <si>
    <t>P52</t>
  </si>
  <si>
    <t>Variaciones de existencias</t>
  </si>
  <si>
    <t>P53</t>
  </si>
  <si>
    <t>Adquisiciones - disposic.  de objetos valiosos</t>
  </si>
  <si>
    <t>NP</t>
  </si>
  <si>
    <t>Adquisiciones menos disposiciones de activos no financieros no producidos</t>
  </si>
  <si>
    <t>D9r</t>
  </si>
  <si>
    <t>Transferencias de capital recibidas</t>
  </si>
  <si>
    <t>D9p</t>
  </si>
  <si>
    <t>Transferencias de capital pagadas</t>
  </si>
  <si>
    <t>B101</t>
  </si>
  <si>
    <t>Variaciones del valor neto debidas al ahorro y a las transferencias de capital</t>
  </si>
  <si>
    <t>B9</t>
  </si>
  <si>
    <t>Préstamo neto (+) / Endeudamiento neto (-)</t>
  </si>
  <si>
    <t>III. 2. CUENTA FINANCIERA</t>
  </si>
  <si>
    <t>F.</t>
  </si>
  <si>
    <t>Adquisición neta de activos financieros/</t>
  </si>
  <si>
    <t>Emisión neta de pasivos</t>
  </si>
  <si>
    <t>F1</t>
  </si>
  <si>
    <t>Oro monetario y DEG</t>
  </si>
  <si>
    <t>F11</t>
  </si>
  <si>
    <t>Oro monetario</t>
  </si>
  <si>
    <t>F12</t>
  </si>
  <si>
    <t>DEG</t>
  </si>
  <si>
    <t>F2</t>
  </si>
  <si>
    <t>F21</t>
  </si>
  <si>
    <t>F22</t>
  </si>
  <si>
    <t>Depósitos transferibles</t>
  </si>
  <si>
    <t>F29</t>
  </si>
  <si>
    <t>Otros depósitos</t>
  </si>
  <si>
    <t>F3</t>
  </si>
  <si>
    <t>Títulos de deuda</t>
  </si>
  <si>
    <t>Moneda nacional</t>
  </si>
  <si>
    <t>Moneda extranjera</t>
  </si>
  <si>
    <t>F4</t>
  </si>
  <si>
    <t>Préstamos</t>
  </si>
  <si>
    <t>F5</t>
  </si>
  <si>
    <t>Participaciones de capital y acciones de fondos de inversión</t>
  </si>
  <si>
    <t>F51</t>
  </si>
  <si>
    <t>Participaciones de capital</t>
  </si>
  <si>
    <t>F511</t>
  </si>
  <si>
    <t>F52</t>
  </si>
  <si>
    <t>Acciones/unidades de fondos de inversión</t>
  </si>
  <si>
    <t>F521</t>
  </si>
  <si>
    <t>F522</t>
  </si>
  <si>
    <t>F6</t>
  </si>
  <si>
    <t>Seguros, pensiones y sistemas de garantías normalizadas</t>
  </si>
  <si>
    <t>F61</t>
  </si>
  <si>
    <t>Reservas técnicas de seguros no de vida</t>
  </si>
  <si>
    <t>F62</t>
  </si>
  <si>
    <t>Derechos a seguros de vida y anualidades</t>
  </si>
  <si>
    <t>F63</t>
  </si>
  <si>
    <t>Derechos de pensión</t>
  </si>
  <si>
    <t>F64</t>
  </si>
  <si>
    <t>Indemnización de fondos de pensiones</t>
  </si>
  <si>
    <t>F65</t>
  </si>
  <si>
    <t>Derechos a las prestaciones de los no pensionados</t>
  </si>
  <si>
    <t>F66</t>
  </si>
  <si>
    <t>Reservas para la ejecución de garantías normalizadas</t>
  </si>
  <si>
    <t>F7</t>
  </si>
  <si>
    <t>Derivados financieros y opciones de compra de acciones por parte de empleados</t>
  </si>
  <si>
    <t>F71</t>
  </si>
  <si>
    <t>Derivados financieros</t>
  </si>
  <si>
    <t>F72</t>
  </si>
  <si>
    <t>Opciones de compra de acciones para empleados</t>
  </si>
  <si>
    <t>F8</t>
  </si>
  <si>
    <t>F81</t>
  </si>
  <si>
    <t>Créditos y anticipos comerciales</t>
  </si>
  <si>
    <t>F82</t>
  </si>
  <si>
    <t>F89</t>
  </si>
  <si>
    <t>S110021</t>
  </si>
  <si>
    <t>S110022</t>
  </si>
  <si>
    <t>Sociedades no Financieras Privadas Participación Extranjera</t>
  </si>
  <si>
    <t>CUADRO  1</t>
  </si>
  <si>
    <t>Sociedades no Financieras Privadas Control Doméstico*</t>
  </si>
  <si>
    <t>CUENTAS ECONÓMICAS INTEGRADAS: CUENTAS CORRIENTES</t>
  </si>
  <si>
    <t>CUENTAS ECONÓMICAS INTEGRADAS: CUENTAS DE ACUMULACIÓN</t>
  </si>
  <si>
    <t>Dinero legal y depósitos</t>
  </si>
  <si>
    <t xml:space="preserve">Dinero legal  </t>
  </si>
  <si>
    <t>F301</t>
  </si>
  <si>
    <t>F302</t>
  </si>
  <si>
    <t>F401</t>
  </si>
  <si>
    <t>Títulos de deuda con acuerdo de recompra</t>
  </si>
  <si>
    <t>F402</t>
  </si>
  <si>
    <t>Otros préstamos con empresas relacionadas de IED</t>
  </si>
  <si>
    <t>F409</t>
  </si>
  <si>
    <t>Otros préstamos</t>
  </si>
  <si>
    <t>Acciones cotizadas y no cotizadas</t>
  </si>
  <si>
    <t>F513</t>
  </si>
  <si>
    <t>Depósitos en fideicomisos</t>
  </si>
  <si>
    <t>F519</t>
  </si>
  <si>
    <t>Otras participaciones de capital</t>
  </si>
  <si>
    <t>F5191</t>
  </si>
  <si>
    <t>Otras participaciones de capital con empresas relacionadas de IED</t>
  </si>
  <si>
    <t>F5192</t>
  </si>
  <si>
    <t>Otras participaciones de capital ncp</t>
  </si>
  <si>
    <t>Acciones/unidades de fondos de inversión del mercado de dinero (FMD)</t>
  </si>
  <si>
    <t>Acciones/unidades de fondos de inversión, excepto FMDs</t>
  </si>
  <si>
    <t xml:space="preserve">Otras cuentas por cobrar/pagar </t>
  </si>
  <si>
    <t>F811</t>
  </si>
  <si>
    <t>Créditos y anticipos comerciales con empresas relacionadas de IED</t>
  </si>
  <si>
    <t>F812</t>
  </si>
  <si>
    <t>Otros créditos y anticipos comerciales</t>
  </si>
  <si>
    <t>Impuestos por cobrar/pagar</t>
  </si>
  <si>
    <t>Otras cuentas por cobrar/por pagar</t>
  </si>
  <si>
    <t>F891</t>
  </si>
  <si>
    <t>Otras cuentas por cobrar/ por pagar con empresas relacionadas de IED</t>
  </si>
  <si>
    <t>F892</t>
  </si>
  <si>
    <t>Otras cuentas por cobrar/ por pagar ncp</t>
  </si>
  <si>
    <t>SISTEMA DE CUENTAS NACIONALES PERIODO DE REFERENCIA 2017</t>
  </si>
  <si>
    <t>CLASIFICACION DE LOS SECTORES INSTITUCIONALES: SCN 2008</t>
  </si>
  <si>
    <t>S2 Resto del mundo</t>
  </si>
  <si>
    <t>S1   ECONOMÍA TOTAL</t>
  </si>
  <si>
    <t>S11  Sociedades No Financieras</t>
  </si>
  <si>
    <t>S12   Sociedades Financieras</t>
  </si>
  <si>
    <t>S13   Gobierno General</t>
  </si>
  <si>
    <t xml:space="preserve">S14   Hogares </t>
  </si>
  <si>
    <t>S15   Instituciones sin fines de lucro que sirven a los hogares</t>
  </si>
  <si>
    <t>S11001   Sociedades No financieras públicas.</t>
  </si>
  <si>
    <t>S121   Banco Central  de Costa Rica</t>
  </si>
  <si>
    <t>S1311   Gobierno Central, excluida seguridad social</t>
  </si>
  <si>
    <t>S11002  Sociedades No financieras privadas</t>
  </si>
  <si>
    <t>S122   Sociedades de depósito,  excepto el Banco Central de Costa Rica</t>
  </si>
  <si>
    <t>S13111   Gobierno Central, excluida seguridad social e ISFLSG</t>
  </si>
  <si>
    <t>S110021   Sociedades no financieras privadas de control nacional</t>
  </si>
  <si>
    <t>S1221   Sociedades monetarias de depósito, excepto el Banco Central.</t>
  </si>
  <si>
    <t>S13112   Instituciones sin fines de lucro que sirven al Gobierno Central</t>
  </si>
  <si>
    <t>S110022  Sociedades no financieras privadas de participación extranjera</t>
  </si>
  <si>
    <t>S12211   Sociedades monetarias de depósito públicas.</t>
  </si>
  <si>
    <t>S1313   Gobiernos Locales</t>
  </si>
  <si>
    <t>S11003  Instituciones sin fines de lucro que sirven a las Sociedades No Financieras</t>
  </si>
  <si>
    <t>S12212   Sociedades monetarias de depósito privadas.</t>
  </si>
  <si>
    <t>S13131   Municipalidades</t>
  </si>
  <si>
    <t>S122121 Sociedades monetarias de depósito privadas nacionales</t>
  </si>
  <si>
    <t>S13132   Instituciones sin fines de lucro que sirven a los Gobiernos Locales</t>
  </si>
  <si>
    <t>S122122 Sociedades monetarias de depósito privadas de participación extranjera</t>
  </si>
  <si>
    <t>S1314   Fondos de Seguridad Social</t>
  </si>
  <si>
    <t>S1222   Otras sociedades de depósito.</t>
  </si>
  <si>
    <t>S12221   Otras sociedades de depósito públicas.</t>
  </si>
  <si>
    <t>S12222   Otras sociedades de depósito privadas.</t>
  </si>
  <si>
    <t>S122221 Otras sociedades de depósito privadas nacionales</t>
  </si>
  <si>
    <t>S122222 Otras sociedades de depósito privadas de participación extranjera</t>
  </si>
  <si>
    <t>S123   Fondos de inversión del mercado de dinero (FMD)</t>
  </si>
  <si>
    <t>S124   Fondos de inversión, excepto FMDs</t>
  </si>
  <si>
    <t>S125   Otros intermediarios financieros excepto sociedades de seguros y fondos de pensión</t>
  </si>
  <si>
    <t>S1251   Otros intermediarios financieros públicos, excepto soc de seg y fondos de pensión</t>
  </si>
  <si>
    <t>S1252   Otros intermediarios financieros  privados, excepto soc de seg y fondos de pensión</t>
  </si>
  <si>
    <t>S12521 Otros intermediarios financieros privados nacionales, excepto soc de seg y fondos de pensión</t>
  </si>
  <si>
    <t>S12522 Otros intermediarios financieros privadas de participación extranjera, excepto soc de seg y fondos de pensión</t>
  </si>
  <si>
    <t>S126   Auxiliares financieros</t>
  </si>
  <si>
    <t>S1261   Auxiliares financieros públicos</t>
  </si>
  <si>
    <t>S1262   Auxiliares financieros privados</t>
  </si>
  <si>
    <t>S12621   Auxiliares financieros privados nacionales</t>
  </si>
  <si>
    <t>S12622   Auxiliares financieros privados de participación extranjera</t>
  </si>
  <si>
    <t>S1263   Instituciones sin Fines de Lucro que sirven a las Sociedades Financieras</t>
  </si>
  <si>
    <t>S127   Instituciones financieras cautivas y prestamistas de dinero</t>
  </si>
  <si>
    <t>S1271 Instituciones financieras cautivas y prestamistas de dinero públicas</t>
  </si>
  <si>
    <t>S1272 Instituciones financieras cautivas y prestamistas de dinero privadas</t>
  </si>
  <si>
    <t>S12721 Instituciones financieras cautivas y prestamistas de dinero privadas nacionales</t>
  </si>
  <si>
    <t>S12722 Instituciones financieras cautivas y prestamistas de dinero privadas de participación extranjera</t>
  </si>
  <si>
    <t>S128   Sociedades de seguros</t>
  </si>
  <si>
    <t>S1281 Sociedades de seguros públicas</t>
  </si>
  <si>
    <t>S1282 Sociedades de seguros privadas</t>
  </si>
  <si>
    <t>S12821 Sociedades de seguros privadas nacionales</t>
  </si>
  <si>
    <t>S12822 Sociedades de seguros departicipación extranjera</t>
  </si>
  <si>
    <t>S129   Fondos de pensión</t>
  </si>
  <si>
    <t>S1291   Regímenes colectivos</t>
  </si>
  <si>
    <t>S1292   Regímenes individuales</t>
  </si>
  <si>
    <t>Discrepancia entre Préstamo neto (+) / Endeudamiento neto (-)</t>
  </si>
  <si>
    <t>PRODUCCIÓN</t>
  </si>
  <si>
    <t>GASTO</t>
  </si>
  <si>
    <t>INGRESO</t>
  </si>
  <si>
    <t>PRODUCTO INTERNO BRUTO (PIB)</t>
  </si>
  <si>
    <t>Empleo</t>
  </si>
  <si>
    <t>Recurso</t>
  </si>
  <si>
    <t>Activo</t>
  </si>
  <si>
    <t>Pasivo</t>
  </si>
  <si>
    <t>Año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</si>
</sst>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000_-;\-* #,##0.0000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8" tint="-0.249977111117893"/>
      <name val="Arial"/>
      <family val="2"/>
    </font>
    <font>
      <b/>
      <sz val="18"/>
      <color theme="0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sz val="18"/>
      <name val="Arial"/>
      <family val="2"/>
    </font>
    <font>
      <b/>
      <sz val="18"/>
      <color indexed="63"/>
      <name val="Arial"/>
      <family val="2"/>
    </font>
    <font>
      <sz val="18"/>
      <name val="Calibri"/>
      <family val="2"/>
      <scheme val="minor"/>
    </font>
    <font>
      <b/>
      <sz val="11"/>
      <color indexed="63"/>
      <name val="Arial"/>
      <family val="2"/>
    </font>
    <font>
      <sz val="16"/>
      <color indexed="63"/>
      <name val="Arial"/>
      <family val="2"/>
    </font>
    <font>
      <sz val="16"/>
      <name val="Arial"/>
      <family val="2"/>
    </font>
    <font>
      <b/>
      <sz val="16"/>
      <color theme="0"/>
      <name val="Arial"/>
      <family val="2"/>
    </font>
    <font>
      <b/>
      <sz val="16"/>
      <color indexed="63"/>
      <name val="Arial"/>
      <family val="2"/>
    </font>
    <font>
      <b/>
      <sz val="16"/>
      <name val="Arial"/>
      <family val="2"/>
    </font>
    <font>
      <sz val="11"/>
      <color indexed="8"/>
      <name val="Arial"/>
      <family val="2"/>
    </font>
    <font>
      <sz val="16"/>
      <color rgb="FFFF0000"/>
      <name val="Arial"/>
      <family val="2"/>
    </font>
    <font>
      <sz val="16"/>
      <name val="Calibri"/>
      <family val="2"/>
      <scheme val="minor"/>
    </font>
    <font>
      <sz val="11"/>
      <color indexed="6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1F497D"/>
        <bgColor indexed="9"/>
      </patternFill>
    </fill>
    <fill>
      <patternFill patternType="solid">
        <fgColor theme="8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</cellStyleXfs>
  <cellXfs count="188">
    <xf numFmtId="0" fontId="0" fillId="0" borderId="0" xfId="0"/>
    <xf numFmtId="0" fontId="7" fillId="4" borderId="7" xfId="2" applyFont="1" applyFill="1" applyBorder="1" applyAlignment="1" applyProtection="1">
      <alignment horizontal="center" vertical="center" textRotation="90" wrapText="1"/>
    </xf>
    <xf numFmtId="0" fontId="8" fillId="4" borderId="9" xfId="2" applyFont="1" applyFill="1" applyBorder="1" applyAlignment="1">
      <alignment horizontal="center" vertical="center" textRotation="90" wrapText="1"/>
    </xf>
    <xf numFmtId="0" fontId="3" fillId="0" borderId="0" xfId="0" applyFont="1"/>
    <xf numFmtId="0" fontId="7" fillId="4" borderId="8" xfId="2" applyFont="1" applyFill="1" applyBorder="1" applyAlignment="1" applyProtection="1">
      <alignment vertical="center"/>
    </xf>
    <xf numFmtId="3" fontId="3" fillId="5" borderId="1" xfId="2" applyNumberFormat="1" applyFont="1" applyFill="1" applyBorder="1" applyAlignment="1" applyProtection="1">
      <alignment horizontal="left" vertical="center"/>
    </xf>
    <xf numFmtId="3" fontId="3" fillId="5" borderId="2" xfId="2" applyNumberFormat="1" applyFont="1" applyFill="1" applyBorder="1" applyAlignment="1" applyProtection="1">
      <alignment horizontal="left" vertical="center"/>
    </xf>
    <xf numFmtId="3" fontId="1" fillId="5" borderId="3" xfId="2" applyNumberFormat="1" applyFont="1" applyFill="1" applyBorder="1" applyAlignment="1" applyProtection="1">
      <alignment horizontal="left" vertical="center"/>
    </xf>
    <xf numFmtId="3" fontId="1" fillId="5" borderId="4" xfId="2" applyNumberFormat="1" applyFont="1" applyFill="1" applyBorder="1" applyAlignment="1" applyProtection="1">
      <alignment horizontal="left" vertical="center"/>
    </xf>
    <xf numFmtId="3" fontId="3" fillId="5" borderId="3" xfId="2" applyNumberFormat="1" applyFont="1" applyFill="1" applyBorder="1" applyAlignment="1" applyProtection="1">
      <alignment horizontal="left" vertical="center"/>
    </xf>
    <xf numFmtId="3" fontId="3" fillId="5" borderId="4" xfId="2" applyNumberFormat="1" applyFont="1" applyFill="1" applyBorder="1" applyAlignment="1" applyProtection="1">
      <alignment horizontal="left" vertical="center"/>
    </xf>
    <xf numFmtId="3" fontId="3" fillId="5" borderId="3" xfId="2" applyNumberFormat="1" applyFont="1" applyFill="1" applyBorder="1" applyAlignment="1">
      <alignment horizontal="left" vertical="center"/>
    </xf>
    <xf numFmtId="3" fontId="3" fillId="5" borderId="4" xfId="2" applyNumberFormat="1" applyFont="1" applyFill="1" applyBorder="1" applyAlignment="1">
      <alignment horizontal="left" vertical="center"/>
    </xf>
    <xf numFmtId="3" fontId="3" fillId="5" borderId="0" xfId="2" applyNumberFormat="1" applyFont="1" applyFill="1" applyBorder="1" applyAlignment="1" applyProtection="1">
      <alignment horizontal="left" vertical="center"/>
    </xf>
    <xf numFmtId="3" fontId="3" fillId="5" borderId="4" xfId="2" applyNumberFormat="1" applyFont="1" applyFill="1" applyBorder="1" applyAlignment="1" applyProtection="1">
      <alignment vertical="center"/>
    </xf>
    <xf numFmtId="3" fontId="3" fillId="5" borderId="5" xfId="2" applyNumberFormat="1" applyFont="1" applyFill="1" applyBorder="1" applyAlignment="1" applyProtection="1">
      <alignment horizontal="left" vertical="center"/>
    </xf>
    <xf numFmtId="3" fontId="3" fillId="5" borderId="6" xfId="2" applyNumberFormat="1" applyFont="1" applyFill="1" applyBorder="1" applyAlignment="1" applyProtection="1">
      <alignment horizontal="left" vertical="center"/>
    </xf>
    <xf numFmtId="3" fontId="1" fillId="5" borderId="1" xfId="2" applyNumberFormat="1" applyFont="1" applyFill="1" applyBorder="1" applyAlignment="1" applyProtection="1">
      <alignment horizontal="left" vertical="center"/>
    </xf>
    <xf numFmtId="3" fontId="1" fillId="5" borderId="0" xfId="2" applyNumberFormat="1" applyFont="1" applyFill="1" applyBorder="1" applyAlignment="1" applyProtection="1">
      <alignment horizontal="left" vertical="center"/>
    </xf>
    <xf numFmtId="3" fontId="1" fillId="5" borderId="5" xfId="2" applyNumberFormat="1" applyFont="1" applyFill="1" applyBorder="1" applyAlignment="1" applyProtection="1">
      <alignment horizontal="left" vertical="center"/>
    </xf>
    <xf numFmtId="3" fontId="1" fillId="5" borderId="6" xfId="2" applyNumberFormat="1" applyFont="1" applyFill="1" applyBorder="1" applyAlignment="1" applyProtection="1">
      <alignment horizontal="left" vertical="center"/>
    </xf>
    <xf numFmtId="3" fontId="3" fillId="5" borderId="10" xfId="2" applyNumberFormat="1" applyFont="1" applyFill="1" applyBorder="1" applyAlignment="1" applyProtection="1">
      <alignment horizontal="left" vertical="center"/>
    </xf>
    <xf numFmtId="3" fontId="1" fillId="5" borderId="10" xfId="2" applyNumberFormat="1" applyFont="1" applyFill="1" applyBorder="1" applyAlignment="1" applyProtection="1">
      <alignment horizontal="left" vertical="center"/>
    </xf>
    <xf numFmtId="3" fontId="1" fillId="5" borderId="3" xfId="2" applyNumberFormat="1" applyFont="1" applyFill="1" applyBorder="1" applyAlignment="1" applyProtection="1">
      <alignment horizontal="left" vertical="center" indent="2"/>
    </xf>
    <xf numFmtId="3" fontId="1" fillId="5" borderId="4" xfId="2" applyNumberFormat="1" applyFont="1" applyFill="1" applyBorder="1" applyAlignment="1" applyProtection="1">
      <alignment horizontal="left" vertical="center" indent="2"/>
    </xf>
    <xf numFmtId="3" fontId="1" fillId="5" borderId="5" xfId="2" applyNumberFormat="1" applyFont="1" applyFill="1" applyBorder="1" applyAlignment="1">
      <alignment horizontal="left" vertical="center"/>
    </xf>
    <xf numFmtId="3" fontId="1" fillId="5" borderId="6" xfId="2" applyNumberFormat="1" applyFont="1" applyFill="1" applyBorder="1" applyAlignment="1">
      <alignment horizontal="left" vertical="center"/>
    </xf>
    <xf numFmtId="3" fontId="3" fillId="5" borderId="1" xfId="2" applyNumberFormat="1" applyFont="1" applyFill="1" applyBorder="1" applyAlignment="1">
      <alignment horizontal="left" vertical="center"/>
    </xf>
    <xf numFmtId="3" fontId="3" fillId="5" borderId="2" xfId="2" applyNumberFormat="1" applyFont="1" applyFill="1" applyBorder="1" applyAlignment="1">
      <alignment horizontal="left" vertical="center"/>
    </xf>
    <xf numFmtId="164" fontId="6" fillId="6" borderId="3" xfId="1" applyNumberFormat="1" applyFont="1" applyFill="1" applyBorder="1"/>
    <xf numFmtId="164" fontId="6" fillId="6" borderId="0" xfId="1" applyNumberFormat="1" applyFont="1" applyFill="1" applyBorder="1"/>
    <xf numFmtId="164" fontId="5" fillId="6" borderId="3" xfId="1" applyNumberFormat="1" applyFont="1" applyFill="1" applyBorder="1"/>
    <xf numFmtId="164" fontId="5" fillId="6" borderId="0" xfId="1" applyNumberFormat="1" applyFont="1" applyFill="1" applyBorder="1"/>
    <xf numFmtId="164" fontId="6" fillId="6" borderId="14" xfId="1" applyNumberFormat="1" applyFont="1" applyFill="1" applyBorder="1"/>
    <xf numFmtId="164" fontId="5" fillId="6" borderId="14" xfId="1" applyNumberFormat="1" applyFont="1" applyFill="1" applyBorder="1"/>
    <xf numFmtId="164" fontId="6" fillId="6" borderId="17" xfId="1" applyNumberFormat="1" applyFont="1" applyFill="1" applyBorder="1"/>
    <xf numFmtId="164" fontId="5" fillId="6" borderId="17" xfId="1" applyNumberFormat="1" applyFont="1" applyFill="1" applyBorder="1"/>
    <xf numFmtId="164" fontId="5" fillId="6" borderId="1" xfId="1" applyNumberFormat="1" applyFont="1" applyFill="1" applyBorder="1"/>
    <xf numFmtId="164" fontId="5" fillId="6" borderId="16" xfId="1" applyNumberFormat="1" applyFont="1" applyFill="1" applyBorder="1"/>
    <xf numFmtId="164" fontId="5" fillId="6" borderId="13" xfId="1" applyNumberFormat="1" applyFont="1" applyFill="1" applyBorder="1"/>
    <xf numFmtId="164" fontId="5" fillId="6" borderId="12" xfId="1" applyNumberFormat="1" applyFont="1" applyFill="1" applyBorder="1"/>
    <xf numFmtId="164" fontId="6" fillId="6" borderId="2" xfId="1" applyNumberFormat="1" applyFont="1" applyFill="1" applyBorder="1"/>
    <xf numFmtId="164" fontId="5" fillId="6" borderId="4" xfId="1" applyNumberFormat="1" applyFont="1" applyFill="1" applyBorder="1"/>
    <xf numFmtId="164" fontId="6" fillId="6" borderId="4" xfId="1" applyNumberFormat="1" applyFont="1" applyFill="1" applyBorder="1"/>
    <xf numFmtId="164" fontId="5" fillId="6" borderId="5" xfId="1" applyNumberFormat="1" applyFont="1" applyFill="1" applyBorder="1"/>
    <xf numFmtId="164" fontId="5" fillId="6" borderId="18" xfId="1" applyNumberFormat="1" applyFont="1" applyFill="1" applyBorder="1"/>
    <xf numFmtId="164" fontId="5" fillId="6" borderId="15" xfId="1" applyNumberFormat="1" applyFont="1" applyFill="1" applyBorder="1"/>
    <xf numFmtId="164" fontId="5" fillId="6" borderId="10" xfId="1" applyNumberFormat="1" applyFont="1" applyFill="1" applyBorder="1"/>
    <xf numFmtId="164" fontId="5" fillId="6" borderId="6" xfId="1" applyNumberFormat="1" applyFont="1" applyFill="1" applyBorder="1"/>
    <xf numFmtId="164" fontId="6" fillId="6" borderId="1" xfId="1" applyNumberFormat="1" applyFont="1" applyFill="1" applyBorder="1"/>
    <xf numFmtId="164" fontId="6" fillId="6" borderId="16" xfId="1" applyNumberFormat="1" applyFont="1" applyFill="1" applyBorder="1"/>
    <xf numFmtId="164" fontId="6" fillId="6" borderId="13" xfId="1" applyNumberFormat="1" applyFont="1" applyFill="1" applyBorder="1"/>
    <xf numFmtId="164" fontId="6" fillId="6" borderId="12" xfId="1" applyNumberFormat="1" applyFont="1" applyFill="1" applyBorder="1"/>
    <xf numFmtId="164" fontId="6" fillId="6" borderId="5" xfId="1" applyNumberFormat="1" applyFont="1" applyFill="1" applyBorder="1"/>
    <xf numFmtId="164" fontId="6" fillId="6" borderId="18" xfId="1" applyNumberFormat="1" applyFont="1" applyFill="1" applyBorder="1"/>
    <xf numFmtId="164" fontId="6" fillId="6" borderId="15" xfId="1" applyNumberFormat="1" applyFont="1" applyFill="1" applyBorder="1"/>
    <xf numFmtId="164" fontId="6" fillId="6" borderId="10" xfId="1" applyNumberFormat="1" applyFont="1" applyFill="1" applyBorder="1"/>
    <xf numFmtId="164" fontId="6" fillId="6" borderId="6" xfId="1" applyNumberFormat="1" applyFont="1" applyFill="1" applyBorder="1"/>
    <xf numFmtId="0" fontId="0" fillId="6" borderId="0" xfId="0" applyFill="1"/>
    <xf numFmtId="0" fontId="3" fillId="6" borderId="0" xfId="0" applyFont="1" applyFill="1"/>
    <xf numFmtId="3" fontId="1" fillId="5" borderId="12" xfId="2" applyNumberFormat="1" applyFont="1" applyFill="1" applyBorder="1" applyAlignment="1" applyProtection="1">
      <alignment vertical="center"/>
    </xf>
    <xf numFmtId="3" fontId="1" fillId="5" borderId="0" xfId="2" applyNumberFormat="1" applyFont="1" applyFill="1" applyBorder="1" applyAlignment="1" applyProtection="1">
      <alignment horizontal="left" vertical="center" indent="1"/>
    </xf>
    <xf numFmtId="3" fontId="1" fillId="5" borderId="0" xfId="2" applyNumberFormat="1" applyFont="1" applyFill="1" applyBorder="1" applyAlignment="1" applyProtection="1">
      <alignment horizontal="left" vertical="center" indent="2"/>
    </xf>
    <xf numFmtId="3" fontId="1" fillId="5" borderId="0" xfId="2" applyNumberFormat="1" applyFont="1" applyFill="1" applyBorder="1" applyAlignment="1" applyProtection="1">
      <alignment horizontal="left" vertical="center" indent="3"/>
    </xf>
    <xf numFmtId="0" fontId="0" fillId="6" borderId="12" xfId="0" applyFill="1" applyBorder="1"/>
    <xf numFmtId="0" fontId="0" fillId="6" borderId="16" xfId="0" applyFill="1" applyBorder="1"/>
    <xf numFmtId="0" fontId="0" fillId="6" borderId="13" xfId="0" applyFill="1" applyBorder="1"/>
    <xf numFmtId="0" fontId="0" fillId="6" borderId="2" xfId="0" applyFill="1" applyBorder="1"/>
    <xf numFmtId="0" fontId="8" fillId="0" borderId="0" xfId="3" applyFont="1" applyAlignment="1"/>
    <xf numFmtId="0" fontId="12" fillId="0" borderId="0" xfId="3" applyFont="1" applyAlignment="1"/>
    <xf numFmtId="0" fontId="12" fillId="0" borderId="0" xfId="3" applyFont="1" applyFill="1" applyAlignment="1">
      <alignment horizontal="left"/>
    </xf>
    <xf numFmtId="0" fontId="13" fillId="2" borderId="30" xfId="3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Continuous"/>
    </xf>
    <xf numFmtId="0" fontId="14" fillId="0" borderId="0" xfId="3" applyFont="1" applyFill="1" applyAlignment="1">
      <alignment horizontal="left"/>
    </xf>
    <xf numFmtId="0" fontId="15" fillId="0" borderId="0" xfId="3" applyFont="1" applyAlignment="1">
      <alignment horizontal="centerContinuous" vertical="center" wrapText="1"/>
    </xf>
    <xf numFmtId="0" fontId="14" fillId="0" borderId="0" xfId="3" applyFont="1" applyAlignment="1"/>
    <xf numFmtId="0" fontId="16" fillId="0" borderId="0" xfId="3" applyFont="1" applyAlignment="1"/>
    <xf numFmtId="0" fontId="17" fillId="0" borderId="0" xfId="3" applyFont="1" applyAlignment="1">
      <alignment horizontal="centerContinuous" vertical="center"/>
    </xf>
    <xf numFmtId="0" fontId="12" fillId="0" borderId="0" xfId="3" applyFont="1" applyAlignment="1">
      <alignment horizontal="centerContinuous"/>
    </xf>
    <xf numFmtId="0" fontId="17" fillId="0" borderId="0" xfId="3" applyFont="1" applyAlignment="1">
      <alignment horizontal="centerContinuous" vertical="center" wrapText="1"/>
    </xf>
    <xf numFmtId="0" fontId="17" fillId="0" borderId="0" xfId="3" applyFont="1" applyFill="1" applyAlignment="1">
      <alignment horizontal="left" vertical="center"/>
    </xf>
    <xf numFmtId="0" fontId="18" fillId="0" borderId="0" xfId="3" applyFont="1" applyAlignment="1"/>
    <xf numFmtId="0" fontId="19" fillId="0" borderId="0" xfId="3" applyFont="1" applyAlignment="1"/>
    <xf numFmtId="0" fontId="19" fillId="0" borderId="0" xfId="3" applyFont="1" applyFill="1" applyAlignment="1">
      <alignment horizontal="left"/>
    </xf>
    <xf numFmtId="0" fontId="20" fillId="9" borderId="30" xfId="3" applyFont="1" applyFill="1" applyBorder="1" applyAlignment="1">
      <alignment horizontal="left"/>
    </xf>
    <xf numFmtId="0" fontId="18" fillId="0" borderId="0" xfId="3" applyFont="1" applyFill="1" applyAlignment="1">
      <alignment horizontal="left"/>
    </xf>
    <xf numFmtId="0" fontId="20" fillId="9" borderId="30" xfId="3" applyFont="1" applyFill="1" applyBorder="1" applyAlignment="1">
      <alignment horizontal="center"/>
    </xf>
    <xf numFmtId="0" fontId="18" fillId="0" borderId="0" xfId="3" applyFont="1" applyAlignment="1">
      <alignment horizontal="left" indent="1"/>
    </xf>
    <xf numFmtId="0" fontId="21" fillId="0" borderId="0" xfId="3" applyFont="1" applyFill="1" applyAlignment="1">
      <alignment horizontal="left"/>
    </xf>
    <xf numFmtId="0" fontId="19" fillId="0" borderId="0" xfId="3" applyFont="1" applyAlignment="1">
      <alignment horizontal="left"/>
    </xf>
    <xf numFmtId="0" fontId="21" fillId="0" borderId="0" xfId="3" applyFont="1" applyAlignment="1">
      <alignment horizontal="left" indent="4"/>
    </xf>
    <xf numFmtId="0" fontId="18" fillId="0" borderId="0" xfId="3" applyFont="1" applyAlignment="1">
      <alignment horizontal="left" indent="6"/>
    </xf>
    <xf numFmtId="0" fontId="19" fillId="0" borderId="0" xfId="3" applyFont="1" applyFill="1" applyAlignment="1">
      <alignment horizontal="left" indent="2"/>
    </xf>
    <xf numFmtId="0" fontId="22" fillId="0" borderId="0" xfId="3" applyFont="1" applyAlignment="1"/>
    <xf numFmtId="0" fontId="21" fillId="0" borderId="0" xfId="3" applyFont="1" applyFill="1" applyAlignment="1">
      <alignment horizontal="left" wrapText="1"/>
    </xf>
    <xf numFmtId="0" fontId="21" fillId="0" borderId="0" xfId="3" applyFont="1" applyAlignment="1">
      <alignment horizontal="left" indent="5"/>
    </xf>
    <xf numFmtId="0" fontId="18" fillId="0" borderId="0" xfId="3" applyFont="1" applyFill="1" applyAlignment="1">
      <alignment horizontal="left" indent="6"/>
    </xf>
    <xf numFmtId="0" fontId="18" fillId="0" borderId="0" xfId="3" applyFont="1"/>
    <xf numFmtId="0" fontId="19" fillId="0" borderId="0" xfId="3" applyFont="1" applyFill="1" applyAlignment="1"/>
    <xf numFmtId="1" fontId="19" fillId="0" borderId="0" xfId="3" applyNumberFormat="1" applyFont="1"/>
    <xf numFmtId="0" fontId="21" fillId="0" borderId="0" xfId="3" applyFont="1" applyFill="1" applyAlignment="1" applyProtection="1">
      <alignment horizontal="left"/>
      <protection locked="0"/>
    </xf>
    <xf numFmtId="0" fontId="23" fillId="0" borderId="0" xfId="4" applyFont="1" applyFill="1" applyBorder="1" applyAlignment="1" applyProtection="1">
      <alignment horizontal="left" indent="2"/>
    </xf>
    <xf numFmtId="0" fontId="23" fillId="0" borderId="0" xfId="4" applyFont="1" applyFill="1" applyBorder="1" applyAlignment="1" applyProtection="1">
      <alignment horizontal="left" indent="3"/>
    </xf>
    <xf numFmtId="0" fontId="18" fillId="0" borderId="0" xfId="3" applyFont="1" applyFill="1"/>
    <xf numFmtId="0" fontId="24" fillId="0" borderId="0" xfId="3" applyFont="1" applyFill="1" applyAlignment="1">
      <alignment horizontal="left" indent="6"/>
    </xf>
    <xf numFmtId="0" fontId="25" fillId="0" borderId="0" xfId="3" applyFont="1" applyAlignment="1"/>
    <xf numFmtId="0" fontId="25" fillId="0" borderId="0" xfId="3" applyFont="1" applyFill="1" applyAlignment="1">
      <alignment horizontal="left"/>
    </xf>
    <xf numFmtId="0" fontId="25" fillId="0" borderId="0" xfId="3" applyFont="1" applyFill="1" applyAlignment="1"/>
    <xf numFmtId="0" fontId="8" fillId="0" borderId="0" xfId="3" applyFont="1" applyFill="1" applyAlignment="1">
      <alignment horizontal="left"/>
    </xf>
    <xf numFmtId="0" fontId="8" fillId="0" borderId="0" xfId="3" applyFont="1" applyFill="1" applyAlignment="1"/>
    <xf numFmtId="0" fontId="26" fillId="0" borderId="0" xfId="3" applyFont="1" applyFill="1" applyAlignment="1">
      <alignment horizontal="left" indent="6"/>
    </xf>
    <xf numFmtId="0" fontId="7" fillId="0" borderId="0" xfId="3" applyFont="1" applyAlignment="1"/>
    <xf numFmtId="0" fontId="26" fillId="0" borderId="0" xfId="3" applyFont="1" applyFill="1" applyAlignment="1">
      <alignment horizontal="left" indent="4"/>
    </xf>
    <xf numFmtId="0" fontId="26" fillId="0" borderId="0" xfId="3" applyFont="1" applyAlignment="1">
      <alignment horizontal="left" indent="6"/>
    </xf>
    <xf numFmtId="1" fontId="12" fillId="0" borderId="0" xfId="3" applyNumberFormat="1" applyFont="1" applyFill="1"/>
    <xf numFmtId="0" fontId="26" fillId="0" borderId="0" xfId="3" applyFont="1" applyAlignment="1">
      <alignment horizontal="left" indent="4"/>
    </xf>
    <xf numFmtId="0" fontId="7" fillId="0" borderId="0" xfId="3" applyFont="1" applyFill="1" applyAlignment="1">
      <alignment horizontal="left" indent="2"/>
    </xf>
    <xf numFmtId="0" fontId="8" fillId="0" borderId="0" xfId="3" applyFont="1" applyFill="1" applyAlignment="1">
      <alignment horizontal="left" indent="6"/>
    </xf>
    <xf numFmtId="0" fontId="8" fillId="0" borderId="0" xfId="3" applyFont="1" applyAlignment="1">
      <alignment horizontal="left"/>
    </xf>
    <xf numFmtId="0" fontId="26" fillId="0" borderId="0" xfId="3" applyFont="1" applyFill="1"/>
    <xf numFmtId="0" fontId="9" fillId="0" borderId="0" xfId="3" applyFont="1" applyFill="1" applyAlignment="1">
      <alignment horizontal="left" indent="6"/>
    </xf>
    <xf numFmtId="164" fontId="5" fillId="6" borderId="31" xfId="1" applyNumberFormat="1" applyFont="1" applyFill="1" applyBorder="1"/>
    <xf numFmtId="164" fontId="5" fillId="6" borderId="32" xfId="1" applyNumberFormat="1" applyFont="1" applyFill="1" applyBorder="1"/>
    <xf numFmtId="164" fontId="5" fillId="6" borderId="33" xfId="1" applyNumberFormat="1" applyFont="1" applyFill="1" applyBorder="1"/>
    <xf numFmtId="164" fontId="5" fillId="6" borderId="34" xfId="1" applyNumberFormat="1" applyFont="1" applyFill="1" applyBorder="1"/>
    <xf numFmtId="164" fontId="5" fillId="6" borderId="35" xfId="1" applyNumberFormat="1" applyFont="1" applyFill="1" applyBorder="1"/>
    <xf numFmtId="164" fontId="0" fillId="6" borderId="0" xfId="0" applyNumberFormat="1" applyFill="1"/>
    <xf numFmtId="0" fontId="8" fillId="4" borderId="7" xfId="2" applyFont="1" applyFill="1" applyBorder="1" applyAlignment="1">
      <alignment horizontal="center" vertical="center" textRotation="90" wrapText="1"/>
    </xf>
    <xf numFmtId="0" fontId="2" fillId="6" borderId="0" xfId="0" applyFont="1" applyFill="1"/>
    <xf numFmtId="0" fontId="2" fillId="7" borderId="0" xfId="0" applyFont="1" applyFill="1"/>
    <xf numFmtId="164" fontId="2" fillId="7" borderId="0" xfId="0" applyNumberFormat="1" applyFont="1" applyFill="1"/>
    <xf numFmtId="164" fontId="2" fillId="6" borderId="0" xfId="0" applyNumberFormat="1" applyFont="1" applyFill="1"/>
    <xf numFmtId="164" fontId="5" fillId="6" borderId="2" xfId="1" applyNumberFormat="1" applyFont="1" applyFill="1" applyBorder="1"/>
    <xf numFmtId="3" fontId="1" fillId="5" borderId="12" xfId="2" applyNumberFormat="1" applyFont="1" applyFill="1" applyBorder="1" applyAlignment="1" applyProtection="1">
      <alignment horizontal="left" vertical="center"/>
    </xf>
    <xf numFmtId="3" fontId="1" fillId="5" borderId="3" xfId="2" applyNumberFormat="1" applyFont="1" applyFill="1" applyBorder="1" applyAlignment="1" applyProtection="1">
      <alignment horizontal="left" vertical="center" indent="1"/>
    </xf>
    <xf numFmtId="3" fontId="1" fillId="5" borderId="3" xfId="2" applyNumberFormat="1" applyFont="1" applyFill="1" applyBorder="1" applyAlignment="1" applyProtection="1">
      <alignment horizontal="left" vertical="center" indent="3"/>
    </xf>
    <xf numFmtId="0" fontId="2" fillId="2" borderId="11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164" fontId="0" fillId="0" borderId="0" xfId="0" applyNumberFormat="1"/>
    <xf numFmtId="43" fontId="0" fillId="0" borderId="0" xfId="1" applyFont="1"/>
    <xf numFmtId="43" fontId="0" fillId="6" borderId="0" xfId="1" applyFont="1" applyFill="1"/>
    <xf numFmtId="0" fontId="2" fillId="7" borderId="11" xfId="2" applyFont="1" applyFill="1" applyBorder="1" applyAlignment="1">
      <alignment horizontal="center" vertical="center" wrapText="1"/>
    </xf>
    <xf numFmtId="165" fontId="0" fillId="6" borderId="0" xfId="0" applyNumberFormat="1" applyFill="1"/>
    <xf numFmtId="166" fontId="0" fillId="6" borderId="0" xfId="1" applyNumberFormat="1" applyFont="1" applyFill="1"/>
    <xf numFmtId="0" fontId="2" fillId="3" borderId="11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 applyProtection="1">
      <alignment horizontal="center" vertical="center"/>
    </xf>
    <xf numFmtId="0" fontId="2" fillId="2" borderId="11" xfId="2" applyFont="1" applyFill="1" applyBorder="1" applyAlignment="1" applyProtection="1">
      <alignment horizontal="center" vertical="center"/>
    </xf>
    <xf numFmtId="0" fontId="7" fillId="4" borderId="7" xfId="2" applyFont="1" applyFill="1" applyBorder="1" applyAlignment="1" applyProtection="1">
      <alignment horizontal="center" vertical="center" textRotation="90" wrapText="1"/>
    </xf>
    <xf numFmtId="0" fontId="7" fillId="4" borderId="8" xfId="2" applyFont="1" applyFill="1" applyBorder="1" applyAlignment="1" applyProtection="1">
      <alignment horizontal="center" vertical="center" textRotation="90" wrapText="1"/>
    </xf>
    <xf numFmtId="0" fontId="7" fillId="4" borderId="9" xfId="2" applyFont="1" applyFill="1" applyBorder="1" applyAlignment="1" applyProtection="1">
      <alignment horizontal="center" vertical="center" textRotation="90" wrapText="1"/>
    </xf>
    <xf numFmtId="0" fontId="8" fillId="4" borderId="8" xfId="2" applyFont="1" applyFill="1" applyBorder="1" applyAlignment="1">
      <alignment horizontal="center" vertical="center" textRotation="90" wrapText="1"/>
    </xf>
    <xf numFmtId="0" fontId="8" fillId="4" borderId="9" xfId="2" applyFont="1" applyFill="1" applyBorder="1" applyAlignment="1">
      <alignment horizontal="center" vertical="center" textRotation="90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2" fillId="7" borderId="11" xfId="2" applyFont="1" applyFill="1" applyBorder="1" applyAlignment="1" applyProtection="1">
      <alignment horizontal="center" vertical="center"/>
    </xf>
    <xf numFmtId="0" fontId="2" fillId="10" borderId="0" xfId="0" applyFont="1" applyFill="1" applyAlignment="1">
      <alignment horizontal="center" wrapText="1"/>
    </xf>
    <xf numFmtId="0" fontId="2" fillId="7" borderId="1" xfId="2" applyFont="1" applyFill="1" applyBorder="1" applyAlignment="1">
      <alignment horizontal="center" vertical="center" wrapText="1"/>
    </xf>
    <xf numFmtId="0" fontId="2" fillId="7" borderId="2" xfId="2" applyFont="1" applyFill="1" applyBorder="1" applyAlignment="1">
      <alignment horizontal="center" vertical="center" wrapText="1"/>
    </xf>
    <xf numFmtId="0" fontId="2" fillId="7" borderId="3" xfId="2" applyFont="1" applyFill="1" applyBorder="1" applyAlignment="1">
      <alignment horizontal="center" vertical="center" wrapText="1"/>
    </xf>
    <xf numFmtId="0" fontId="2" fillId="7" borderId="4" xfId="2" applyFont="1" applyFill="1" applyBorder="1" applyAlignment="1">
      <alignment horizontal="center" vertical="center" wrapText="1"/>
    </xf>
    <xf numFmtId="0" fontId="2" fillId="7" borderId="5" xfId="2" applyFont="1" applyFill="1" applyBorder="1" applyAlignment="1">
      <alignment horizontal="center" vertical="center" wrapText="1"/>
    </xf>
    <xf numFmtId="0" fontId="2" fillId="7" borderId="6" xfId="2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2" fillId="3" borderId="3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 wrapText="1"/>
    </xf>
    <xf numFmtId="0" fontId="7" fillId="4" borderId="11" xfId="2" applyFont="1" applyFill="1" applyBorder="1" applyAlignment="1" applyProtection="1">
      <alignment horizontal="center" vertical="center" textRotation="90" wrapText="1"/>
    </xf>
    <xf numFmtId="0" fontId="8" fillId="4" borderId="11" xfId="2" applyFont="1" applyFill="1" applyBorder="1" applyAlignment="1">
      <alignment horizontal="center" vertical="center" textRotation="90" wrapText="1"/>
    </xf>
    <xf numFmtId="0" fontId="10" fillId="8" borderId="19" xfId="3" applyFont="1" applyFill="1" applyBorder="1" applyAlignment="1">
      <alignment horizontal="center"/>
    </xf>
    <xf numFmtId="0" fontId="10" fillId="8" borderId="20" xfId="3" applyFont="1" applyFill="1" applyBorder="1" applyAlignment="1">
      <alignment horizontal="center"/>
    </xf>
    <xf numFmtId="0" fontId="10" fillId="8" borderId="21" xfId="3" applyFont="1" applyFill="1" applyBorder="1" applyAlignment="1">
      <alignment horizontal="center"/>
    </xf>
    <xf numFmtId="0" fontId="10" fillId="8" borderId="22" xfId="3" applyFont="1" applyFill="1" applyBorder="1" applyAlignment="1">
      <alignment horizontal="center"/>
    </xf>
    <xf numFmtId="0" fontId="10" fillId="8" borderId="0" xfId="3" applyFont="1" applyFill="1" applyBorder="1" applyAlignment="1">
      <alignment horizontal="center"/>
    </xf>
    <xf numFmtId="0" fontId="10" fillId="8" borderId="23" xfId="3" applyFont="1" applyFill="1" applyBorder="1" applyAlignment="1">
      <alignment horizontal="center"/>
    </xf>
    <xf numFmtId="0" fontId="11" fillId="2" borderId="24" xfId="3" applyFont="1" applyFill="1" applyBorder="1" applyAlignment="1">
      <alignment horizontal="center" vertical="center" wrapText="1"/>
    </xf>
    <xf numFmtId="0" fontId="11" fillId="2" borderId="25" xfId="3" applyFont="1" applyFill="1" applyBorder="1" applyAlignment="1">
      <alignment horizontal="center" vertical="center" wrapText="1"/>
    </xf>
    <xf numFmtId="0" fontId="11" fillId="2" borderId="29" xfId="3" applyFont="1" applyFill="1" applyBorder="1" applyAlignment="1">
      <alignment horizontal="center" vertical="center" wrapText="1"/>
    </xf>
    <xf numFmtId="0" fontId="10" fillId="8" borderId="26" xfId="3" applyFont="1" applyFill="1" applyBorder="1" applyAlignment="1">
      <alignment horizontal="center"/>
    </xf>
    <xf numFmtId="0" fontId="10" fillId="8" borderId="27" xfId="3" applyFont="1" applyFill="1" applyBorder="1" applyAlignment="1">
      <alignment horizontal="center"/>
    </xf>
    <xf numFmtId="0" fontId="10" fillId="8" borderId="28" xfId="3" applyFont="1" applyFill="1" applyBorder="1" applyAlignment="1">
      <alignment horizontal="center"/>
    </xf>
  </cellXfs>
  <cellStyles count="6">
    <cellStyle name="Millares" xfId="1" builtinId="3"/>
    <cellStyle name="Normal" xfId="0" builtinId="0"/>
    <cellStyle name="Normal 11" xfId="5" xr:uid="{00000000-0005-0000-0000-000002000000}"/>
    <cellStyle name="Normal 14" xfId="4" xr:uid="{00000000-0005-0000-0000-000003000000}"/>
    <cellStyle name="Normal 2" xfId="2" xr:uid="{00000000-0005-0000-0000-000004000000}"/>
    <cellStyle name="Normal 3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752725" cy="1085850"/>
    <xdr:pic>
      <xdr:nvPicPr>
        <xdr:cNvPr id="2" name="1 Imagen" descr="Descripción: Descripción: logoBCCR-sombr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2752725" cy="1085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752725" cy="1085850"/>
    <xdr:pic>
      <xdr:nvPicPr>
        <xdr:cNvPr id="2" name="1 Imagen" descr="Descripción: Descripción: logoBCCR-sombr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0"/>
          <a:ext cx="2752725" cy="108585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2211916</xdr:colOff>
      <xdr:row>4</xdr:row>
      <xdr:rowOff>14286</xdr:rowOff>
    </xdr:from>
    <xdr:to>
      <xdr:col>9</xdr:col>
      <xdr:colOff>2209800</xdr:colOff>
      <xdr:row>5</xdr:row>
      <xdr:rowOff>31751</xdr:rowOff>
    </xdr:to>
    <xdr:grpSp>
      <xdr:nvGrpSpPr>
        <xdr:cNvPr id="2" name="25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516716" y="1995486"/>
          <a:ext cx="27220334" cy="703265"/>
          <a:chOff x="1165700" y="1752599"/>
          <a:chExt cx="10954706" cy="714359"/>
        </a:xfrm>
      </xdr:grpSpPr>
      <xdr:grpSp>
        <xdr:nvGrpSpPr>
          <xdr:cNvPr id="3" name="13 Grupo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1165700" y="2012198"/>
            <a:ext cx="10954706" cy="454760"/>
            <a:chOff x="1165700" y="2012198"/>
            <a:chExt cx="10954706" cy="454760"/>
          </a:xfrm>
        </xdr:grpSpPr>
        <xdr:cxnSp macro="">
          <xdr:nvCxnSpPr>
            <xdr:cNvPr id="5" name="2 Conector recto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 flipV="1">
              <a:off x="1166656" y="2024141"/>
              <a:ext cx="10953750" cy="19049"/>
            </a:xfrm>
            <a:prstGeom prst="line">
              <a:avLst/>
            </a:prstGeom>
            <a:ln w="38100">
              <a:solidFill>
                <a:schemeClr val="tx1"/>
              </a:solidFill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6" name="5 Conector recto de flecha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CxnSpPr/>
          </xdr:nvCxnSpPr>
          <xdr:spPr>
            <a:xfrm>
              <a:off x="1165700" y="2034014"/>
              <a:ext cx="5613" cy="411824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7" name="9 Conector recto de flecha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CxnSpPr/>
          </xdr:nvCxnSpPr>
          <xdr:spPr>
            <a:xfrm>
              <a:off x="4780226" y="2044573"/>
              <a:ext cx="0" cy="380146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8" name="10 Conector recto de flecha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CxnSpPr/>
          </xdr:nvCxnSpPr>
          <xdr:spPr>
            <a:xfrm>
              <a:off x="7710012" y="2034014"/>
              <a:ext cx="0" cy="411824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9" name="11 Conector recto de flecha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CxnSpPr/>
          </xdr:nvCxnSpPr>
          <xdr:spPr>
            <a:xfrm>
              <a:off x="9582151" y="2038350"/>
              <a:ext cx="2475" cy="428608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0" name="12 Conector recto de flecha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CxnSpPr/>
          </xdr:nvCxnSpPr>
          <xdr:spPr>
            <a:xfrm flipH="1">
              <a:off x="12110303" y="2012198"/>
              <a:ext cx="579" cy="444200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cxnSp macro="">
        <xdr:nvCxnSpPr>
          <xdr:cNvPr id="4" name="24 Conector recto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5400000">
            <a:off x="6738938" y="1871662"/>
            <a:ext cx="238125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222817</xdr:colOff>
      <xdr:row>2</xdr:row>
      <xdr:rowOff>81643</xdr:rowOff>
    </xdr:from>
    <xdr:to>
      <xdr:col>13</xdr:col>
      <xdr:colOff>0</xdr:colOff>
      <xdr:row>2</xdr:row>
      <xdr:rowOff>83723</xdr:rowOff>
    </xdr:to>
    <xdr:cxnSp macro="">
      <xdr:nvCxnSpPr>
        <xdr:cNvPr id="11" name="29 Conector recto de fl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30017017" y="1072243"/>
          <a:ext cx="796358" cy="2080"/>
        </a:xfrm>
        <a:prstGeom prst="straightConnector1">
          <a:avLst/>
        </a:prstGeom>
        <a:noFill/>
        <a:ln w="38100" cap="flat" cmpd="sng" algn="ctr">
          <a:solidFill>
            <a:schemeClr val="tx1"/>
          </a:solidFill>
          <a:prstDash val="solid"/>
          <a:tailEnd type="arrow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 editAs="oneCell">
    <xdr:from>
      <xdr:col>1</xdr:col>
      <xdr:colOff>904875</xdr:colOff>
      <xdr:row>0</xdr:row>
      <xdr:rowOff>238125</xdr:rowOff>
    </xdr:from>
    <xdr:to>
      <xdr:col>1</xdr:col>
      <xdr:colOff>5191125</xdr:colOff>
      <xdr:row>3</xdr:row>
      <xdr:rowOff>425885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00150" y="238125"/>
          <a:ext cx="4286250" cy="1673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94"/>
  <sheetViews>
    <sheetView tabSelected="1" zoomScale="60" zoomScaleNormal="60" workbookViewId="0">
      <pane xSplit="3" ySplit="10" topLeftCell="D23" activePane="bottomRight" state="frozen"/>
      <selection pane="topRight" activeCell="D1" sqref="D1"/>
      <selection pane="bottomLeft" activeCell="A10" sqref="A10"/>
      <selection pane="bottomRight" activeCell="AW33" sqref="AW33"/>
    </sheetView>
  </sheetViews>
  <sheetFormatPr baseColWidth="10" defaultColWidth="0" defaultRowHeight="14.4" zeroHeight="1" outlineLevelCol="1" x14ac:dyDescent="0.3"/>
  <cols>
    <col min="1" max="1" width="17.109375" customWidth="1"/>
    <col min="2" max="2" width="11.44140625" customWidth="1"/>
    <col min="3" max="3" width="50.33203125" bestFit="1" customWidth="1"/>
    <col min="4" max="4" width="15.88671875" bestFit="1" customWidth="1"/>
    <col min="5" max="5" width="16.5546875" bestFit="1" customWidth="1"/>
    <col min="6" max="7" width="14.6640625" hidden="1" customWidth="1" outlineLevel="1"/>
    <col min="8" max="11" width="15.6640625" hidden="1" customWidth="1" outlineLevel="1"/>
    <col min="12" max="12" width="14.6640625" customWidth="1" collapsed="1"/>
    <col min="13" max="13" width="14.6640625" customWidth="1"/>
    <col min="14" max="29" width="14.6640625" hidden="1" customWidth="1" outlineLevel="1"/>
    <col min="30" max="30" width="14.6640625" customWidth="1" collapsed="1"/>
    <col min="31" max="31" width="14.6640625" customWidth="1"/>
    <col min="32" max="39" width="14.6640625" hidden="1" customWidth="1" outlineLevel="1"/>
    <col min="40" max="40" width="16.88671875" customWidth="1" collapsed="1"/>
    <col min="41" max="41" width="16.109375" customWidth="1"/>
    <col min="42" max="43" width="14.6640625" customWidth="1"/>
    <col min="44" max="44" width="17.44140625" bestFit="1" customWidth="1"/>
    <col min="45" max="45" width="16.6640625" customWidth="1"/>
    <col min="46" max="46" width="15.88671875" bestFit="1" customWidth="1"/>
    <col min="47" max="47" width="16.33203125" bestFit="1" customWidth="1"/>
    <col min="48" max="48" width="11.44140625" style="58" customWidth="1"/>
    <col min="49" max="49" width="17" style="58" bestFit="1" customWidth="1"/>
    <col min="50" max="50" width="15.88671875" style="58" bestFit="1" customWidth="1"/>
    <col min="51" max="51" width="2.88671875" style="58" customWidth="1"/>
    <col min="52" max="53" width="11.44140625" hidden="1" customWidth="1"/>
    <col min="54" max="54" width="17.109375" hidden="1" customWidth="1"/>
    <col min="55" max="55" width="5.5546875" hidden="1" customWidth="1"/>
    <col min="56" max="57" width="11.44140625" hidden="1" customWidth="1"/>
    <col min="58" max="58" width="5.88671875" hidden="1" customWidth="1"/>
    <col min="59" max="63" width="0" hidden="1" customWidth="1"/>
    <col min="64" max="16384" width="11.44140625" hidden="1"/>
  </cols>
  <sheetData>
    <row r="1" spans="1:50" s="58" customFormat="1" x14ac:dyDescent="0.3">
      <c r="C1" s="158" t="s">
        <v>235</v>
      </c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</row>
    <row r="2" spans="1:50" s="58" customFormat="1" x14ac:dyDescent="0.3">
      <c r="C2" s="158" t="s">
        <v>237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</row>
    <row r="3" spans="1:50" s="58" customFormat="1" x14ac:dyDescent="0.3">
      <c r="C3" s="158" t="s">
        <v>339</v>
      </c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</row>
    <row r="4" spans="1:50" s="58" customFormat="1" x14ac:dyDescent="0.3">
      <c r="C4" s="159" t="s">
        <v>158</v>
      </c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</row>
    <row r="5" spans="1:50" ht="15" customHeight="1" x14ac:dyDescent="0.3">
      <c r="A5" s="58"/>
      <c r="B5" s="146" t="s">
        <v>19</v>
      </c>
      <c r="C5" s="146" t="s">
        <v>20</v>
      </c>
      <c r="D5" s="146" t="s">
        <v>17</v>
      </c>
      <c r="E5" s="146"/>
      <c r="F5" s="145" t="s">
        <v>18</v>
      </c>
      <c r="G5" s="145"/>
      <c r="H5" s="145" t="s">
        <v>232</v>
      </c>
      <c r="I5" s="145"/>
      <c r="J5" s="145" t="s">
        <v>233</v>
      </c>
      <c r="K5" s="145"/>
      <c r="L5" s="146" t="s">
        <v>8</v>
      </c>
      <c r="M5" s="146"/>
      <c r="N5" s="145" t="s">
        <v>9</v>
      </c>
      <c r="O5" s="145"/>
      <c r="P5" s="145" t="s">
        <v>10</v>
      </c>
      <c r="Q5" s="145"/>
      <c r="R5" s="145" t="s">
        <v>11</v>
      </c>
      <c r="S5" s="145"/>
      <c r="T5" s="145" t="s">
        <v>12</v>
      </c>
      <c r="U5" s="145"/>
      <c r="V5" s="145" t="s">
        <v>13</v>
      </c>
      <c r="W5" s="145"/>
      <c r="X5" s="145" t="s">
        <v>14</v>
      </c>
      <c r="Y5" s="145"/>
      <c r="Z5" s="145" t="s">
        <v>15</v>
      </c>
      <c r="AA5" s="145"/>
      <c r="AB5" s="145" t="s">
        <v>16</v>
      </c>
      <c r="AC5" s="145"/>
      <c r="AD5" s="146" t="s">
        <v>21</v>
      </c>
      <c r="AE5" s="146"/>
      <c r="AF5" s="145" t="s">
        <v>4</v>
      </c>
      <c r="AG5" s="145"/>
      <c r="AH5" s="145" t="s">
        <v>5</v>
      </c>
      <c r="AI5" s="145"/>
      <c r="AJ5" s="145" t="s">
        <v>6</v>
      </c>
      <c r="AK5" s="145"/>
      <c r="AL5" s="145" t="s">
        <v>7</v>
      </c>
      <c r="AM5" s="145"/>
      <c r="AN5" s="146" t="s">
        <v>3</v>
      </c>
      <c r="AO5" s="146"/>
      <c r="AP5" s="146" t="s">
        <v>2</v>
      </c>
      <c r="AQ5" s="146"/>
      <c r="AR5" s="146" t="s">
        <v>1</v>
      </c>
      <c r="AS5" s="146"/>
      <c r="AT5" s="160" t="s">
        <v>0</v>
      </c>
      <c r="AU5" s="160"/>
    </row>
    <row r="6" spans="1:50" ht="15" customHeight="1" x14ac:dyDescent="0.3">
      <c r="A6" s="58"/>
      <c r="B6" s="146"/>
      <c r="C6" s="146"/>
      <c r="D6" s="152" t="s">
        <v>40</v>
      </c>
      <c r="E6" s="153"/>
      <c r="F6" s="144" t="s">
        <v>41</v>
      </c>
      <c r="G6" s="144"/>
      <c r="H6" s="144" t="s">
        <v>236</v>
      </c>
      <c r="I6" s="144"/>
      <c r="J6" s="144" t="s">
        <v>234</v>
      </c>
      <c r="K6" s="144"/>
      <c r="L6" s="152" t="s">
        <v>31</v>
      </c>
      <c r="M6" s="153"/>
      <c r="N6" s="144" t="s">
        <v>32</v>
      </c>
      <c r="O6" s="144"/>
      <c r="P6" s="144" t="s">
        <v>33</v>
      </c>
      <c r="Q6" s="144"/>
      <c r="R6" s="144" t="s">
        <v>34</v>
      </c>
      <c r="S6" s="144"/>
      <c r="T6" s="144" t="s">
        <v>35</v>
      </c>
      <c r="U6" s="144"/>
      <c r="V6" s="144" t="s">
        <v>36</v>
      </c>
      <c r="W6" s="144"/>
      <c r="X6" s="144" t="s">
        <v>37</v>
      </c>
      <c r="Y6" s="144"/>
      <c r="Z6" s="144" t="s">
        <v>38</v>
      </c>
      <c r="AA6" s="144"/>
      <c r="AB6" s="144" t="s">
        <v>39</v>
      </c>
      <c r="AC6" s="144"/>
      <c r="AD6" s="152" t="s">
        <v>26</v>
      </c>
      <c r="AE6" s="153"/>
      <c r="AF6" s="144" t="s">
        <v>27</v>
      </c>
      <c r="AG6" s="144"/>
      <c r="AH6" s="144" t="s">
        <v>28</v>
      </c>
      <c r="AI6" s="144"/>
      <c r="AJ6" s="144" t="s">
        <v>29</v>
      </c>
      <c r="AK6" s="144"/>
      <c r="AL6" s="144" t="s">
        <v>30</v>
      </c>
      <c r="AM6" s="144"/>
      <c r="AN6" s="152" t="s">
        <v>25</v>
      </c>
      <c r="AO6" s="153"/>
      <c r="AP6" s="152" t="s">
        <v>24</v>
      </c>
      <c r="AQ6" s="153"/>
      <c r="AR6" s="152" t="s">
        <v>23</v>
      </c>
      <c r="AS6" s="153"/>
      <c r="AT6" s="162" t="s">
        <v>22</v>
      </c>
      <c r="AU6" s="163"/>
    </row>
    <row r="7" spans="1:50" x14ac:dyDescent="0.3">
      <c r="A7" s="58"/>
      <c r="B7" s="146"/>
      <c r="C7" s="146"/>
      <c r="D7" s="154"/>
      <c r="E7" s="155"/>
      <c r="F7" s="144"/>
      <c r="G7" s="144"/>
      <c r="H7" s="144"/>
      <c r="I7" s="144"/>
      <c r="J7" s="144"/>
      <c r="K7" s="144"/>
      <c r="L7" s="154"/>
      <c r="M7" s="155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54"/>
      <c r="AE7" s="155"/>
      <c r="AF7" s="144"/>
      <c r="AG7" s="144"/>
      <c r="AH7" s="144"/>
      <c r="AI7" s="144"/>
      <c r="AJ7" s="144"/>
      <c r="AK7" s="144"/>
      <c r="AL7" s="144"/>
      <c r="AM7" s="144"/>
      <c r="AN7" s="154"/>
      <c r="AO7" s="155"/>
      <c r="AP7" s="154"/>
      <c r="AQ7" s="155"/>
      <c r="AR7" s="154"/>
      <c r="AS7" s="155"/>
      <c r="AT7" s="164"/>
      <c r="AU7" s="165"/>
    </row>
    <row r="8" spans="1:50" x14ac:dyDescent="0.3">
      <c r="A8" s="58"/>
      <c r="B8" s="146"/>
      <c r="C8" s="146"/>
      <c r="D8" s="154"/>
      <c r="E8" s="155"/>
      <c r="F8" s="144"/>
      <c r="G8" s="144"/>
      <c r="H8" s="144"/>
      <c r="I8" s="144"/>
      <c r="J8" s="144"/>
      <c r="K8" s="144"/>
      <c r="L8" s="154"/>
      <c r="M8" s="155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54"/>
      <c r="AE8" s="155"/>
      <c r="AF8" s="144"/>
      <c r="AG8" s="144"/>
      <c r="AH8" s="144"/>
      <c r="AI8" s="144"/>
      <c r="AJ8" s="144"/>
      <c r="AK8" s="144"/>
      <c r="AL8" s="144"/>
      <c r="AM8" s="144"/>
      <c r="AN8" s="154"/>
      <c r="AO8" s="155"/>
      <c r="AP8" s="154"/>
      <c r="AQ8" s="155"/>
      <c r="AR8" s="154"/>
      <c r="AS8" s="155"/>
      <c r="AT8" s="164"/>
      <c r="AU8" s="165"/>
    </row>
    <row r="9" spans="1:50" x14ac:dyDescent="0.3">
      <c r="A9" s="58"/>
      <c r="B9" s="146"/>
      <c r="C9" s="146"/>
      <c r="D9" s="156"/>
      <c r="E9" s="157"/>
      <c r="F9" s="144"/>
      <c r="G9" s="144"/>
      <c r="H9" s="144"/>
      <c r="I9" s="144"/>
      <c r="J9" s="144"/>
      <c r="K9" s="144"/>
      <c r="L9" s="156"/>
      <c r="M9" s="157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56"/>
      <c r="AE9" s="157"/>
      <c r="AF9" s="144"/>
      <c r="AG9" s="144"/>
      <c r="AH9" s="144"/>
      <c r="AI9" s="144"/>
      <c r="AJ9" s="144"/>
      <c r="AK9" s="144"/>
      <c r="AL9" s="144"/>
      <c r="AM9" s="144"/>
      <c r="AN9" s="156"/>
      <c r="AO9" s="157"/>
      <c r="AP9" s="156"/>
      <c r="AQ9" s="157"/>
      <c r="AR9" s="156"/>
      <c r="AS9" s="157"/>
      <c r="AT9" s="166"/>
      <c r="AU9" s="167"/>
    </row>
    <row r="10" spans="1:50" x14ac:dyDescent="0.3">
      <c r="A10" s="58"/>
      <c r="B10" s="146"/>
      <c r="C10" s="146"/>
      <c r="D10" s="136" t="s">
        <v>335</v>
      </c>
      <c r="E10" s="136" t="s">
        <v>336</v>
      </c>
      <c r="F10" s="137" t="s">
        <v>335</v>
      </c>
      <c r="G10" s="137" t="s">
        <v>336</v>
      </c>
      <c r="H10" s="137" t="s">
        <v>335</v>
      </c>
      <c r="I10" s="137" t="s">
        <v>336</v>
      </c>
      <c r="J10" s="137" t="s">
        <v>335</v>
      </c>
      <c r="K10" s="137" t="s">
        <v>336</v>
      </c>
      <c r="L10" s="136" t="s">
        <v>335</v>
      </c>
      <c r="M10" s="136" t="s">
        <v>336</v>
      </c>
      <c r="N10" s="137" t="s">
        <v>335</v>
      </c>
      <c r="O10" s="137" t="s">
        <v>336</v>
      </c>
      <c r="P10" s="137" t="s">
        <v>335</v>
      </c>
      <c r="Q10" s="137" t="s">
        <v>336</v>
      </c>
      <c r="R10" s="137" t="s">
        <v>335</v>
      </c>
      <c r="S10" s="137" t="s">
        <v>336</v>
      </c>
      <c r="T10" s="137" t="s">
        <v>335</v>
      </c>
      <c r="U10" s="137" t="s">
        <v>336</v>
      </c>
      <c r="V10" s="137" t="s">
        <v>335</v>
      </c>
      <c r="W10" s="137" t="s">
        <v>336</v>
      </c>
      <c r="X10" s="137" t="s">
        <v>335</v>
      </c>
      <c r="Y10" s="137" t="s">
        <v>336</v>
      </c>
      <c r="Z10" s="137" t="s">
        <v>335</v>
      </c>
      <c r="AA10" s="137" t="s">
        <v>336</v>
      </c>
      <c r="AB10" s="137" t="s">
        <v>335</v>
      </c>
      <c r="AC10" s="137" t="s">
        <v>336</v>
      </c>
      <c r="AD10" s="136" t="s">
        <v>335</v>
      </c>
      <c r="AE10" s="136" t="s">
        <v>336</v>
      </c>
      <c r="AF10" s="137" t="s">
        <v>335</v>
      </c>
      <c r="AG10" s="137" t="s">
        <v>336</v>
      </c>
      <c r="AH10" s="137" t="s">
        <v>335</v>
      </c>
      <c r="AI10" s="137" t="s">
        <v>336</v>
      </c>
      <c r="AJ10" s="137" t="s">
        <v>335</v>
      </c>
      <c r="AK10" s="137" t="s">
        <v>336</v>
      </c>
      <c r="AL10" s="137" t="s">
        <v>335</v>
      </c>
      <c r="AM10" s="137" t="s">
        <v>336</v>
      </c>
      <c r="AN10" s="136" t="s">
        <v>335</v>
      </c>
      <c r="AO10" s="136" t="s">
        <v>336</v>
      </c>
      <c r="AP10" s="136" t="s">
        <v>335</v>
      </c>
      <c r="AQ10" s="136" t="s">
        <v>336</v>
      </c>
      <c r="AR10" s="136" t="s">
        <v>335</v>
      </c>
      <c r="AS10" s="136" t="s">
        <v>336</v>
      </c>
      <c r="AT10" s="141" t="s">
        <v>335</v>
      </c>
      <c r="AU10" s="141" t="s">
        <v>336</v>
      </c>
    </row>
    <row r="11" spans="1:50" x14ac:dyDescent="0.3">
      <c r="A11" s="147" t="s">
        <v>42</v>
      </c>
      <c r="B11" s="5" t="s">
        <v>43</v>
      </c>
      <c r="C11" s="6" t="s">
        <v>44</v>
      </c>
      <c r="D11" s="37"/>
      <c r="E11" s="38"/>
      <c r="F11" s="40"/>
      <c r="G11" s="38"/>
      <c r="H11" s="39"/>
      <c r="I11" s="38"/>
      <c r="J11" s="39"/>
      <c r="K11" s="38"/>
      <c r="L11" s="40"/>
      <c r="M11" s="38"/>
      <c r="N11" s="40"/>
      <c r="O11" s="38"/>
      <c r="P11" s="40"/>
      <c r="Q11" s="40"/>
      <c r="R11" s="39"/>
      <c r="S11" s="38"/>
      <c r="T11" s="40"/>
      <c r="U11" s="40"/>
      <c r="V11" s="39"/>
      <c r="W11" s="38"/>
      <c r="X11" s="40"/>
      <c r="Y11" s="40"/>
      <c r="Z11" s="39"/>
      <c r="AA11" s="38"/>
      <c r="AB11" s="40"/>
      <c r="AC11" s="40"/>
      <c r="AD11" s="39"/>
      <c r="AE11" s="38"/>
      <c r="AF11" s="40"/>
      <c r="AG11" s="40"/>
      <c r="AH11" s="39"/>
      <c r="AI11" s="38"/>
      <c r="AJ11" s="40"/>
      <c r="AK11" s="40"/>
      <c r="AL11" s="39"/>
      <c r="AM11" s="38"/>
      <c r="AN11" s="40"/>
      <c r="AO11" s="38"/>
      <c r="AP11" s="39"/>
      <c r="AQ11" s="38"/>
      <c r="AR11" s="40"/>
      <c r="AS11" s="38"/>
      <c r="AT11" s="40"/>
      <c r="AU11" s="41">
        <v>10303844.644286867</v>
      </c>
    </row>
    <row r="12" spans="1:50" x14ac:dyDescent="0.3">
      <c r="A12" s="148"/>
      <c r="B12" s="23" t="s">
        <v>45</v>
      </c>
      <c r="C12" s="24" t="s">
        <v>46</v>
      </c>
      <c r="D12" s="31"/>
      <c r="E12" s="36"/>
      <c r="F12" s="32"/>
      <c r="G12" s="36"/>
      <c r="H12" s="34"/>
      <c r="I12" s="36"/>
      <c r="J12" s="34"/>
      <c r="K12" s="36"/>
      <c r="L12" s="32"/>
      <c r="M12" s="36"/>
      <c r="N12" s="32"/>
      <c r="O12" s="36"/>
      <c r="P12" s="32"/>
      <c r="Q12" s="32"/>
      <c r="R12" s="34"/>
      <c r="S12" s="36"/>
      <c r="T12" s="32"/>
      <c r="U12" s="32"/>
      <c r="V12" s="34"/>
      <c r="W12" s="36"/>
      <c r="X12" s="32"/>
      <c r="Y12" s="32"/>
      <c r="Z12" s="34"/>
      <c r="AA12" s="36"/>
      <c r="AB12" s="32"/>
      <c r="AC12" s="32"/>
      <c r="AD12" s="34"/>
      <c r="AE12" s="36"/>
      <c r="AF12" s="32"/>
      <c r="AG12" s="32"/>
      <c r="AH12" s="34"/>
      <c r="AI12" s="36"/>
      <c r="AJ12" s="32"/>
      <c r="AK12" s="32"/>
      <c r="AL12" s="34"/>
      <c r="AM12" s="36"/>
      <c r="AN12" s="32"/>
      <c r="AO12" s="36"/>
      <c r="AP12" s="34"/>
      <c r="AQ12" s="36"/>
      <c r="AR12" s="32"/>
      <c r="AS12" s="36"/>
      <c r="AT12" s="32"/>
      <c r="AU12" s="42">
        <v>8257665.0435260581</v>
      </c>
      <c r="AW12" s="161" t="s">
        <v>334</v>
      </c>
      <c r="AX12" s="161"/>
    </row>
    <row r="13" spans="1:50" x14ac:dyDescent="0.3">
      <c r="A13" s="148"/>
      <c r="B13" s="23" t="s">
        <v>47</v>
      </c>
      <c r="C13" s="24" t="s">
        <v>48</v>
      </c>
      <c r="D13" s="31"/>
      <c r="E13" s="36"/>
      <c r="F13" s="32"/>
      <c r="G13" s="36"/>
      <c r="H13" s="34"/>
      <c r="I13" s="36"/>
      <c r="J13" s="34"/>
      <c r="K13" s="36"/>
      <c r="L13" s="32"/>
      <c r="M13" s="36"/>
      <c r="N13" s="32"/>
      <c r="O13" s="36"/>
      <c r="P13" s="32"/>
      <c r="Q13" s="32"/>
      <c r="R13" s="34"/>
      <c r="S13" s="36"/>
      <c r="T13" s="32"/>
      <c r="U13" s="32"/>
      <c r="V13" s="34"/>
      <c r="W13" s="36"/>
      <c r="X13" s="32"/>
      <c r="Y13" s="32"/>
      <c r="Z13" s="34"/>
      <c r="AA13" s="36"/>
      <c r="AB13" s="32"/>
      <c r="AC13" s="32"/>
      <c r="AD13" s="34"/>
      <c r="AE13" s="36"/>
      <c r="AF13" s="32"/>
      <c r="AG13" s="32"/>
      <c r="AH13" s="34"/>
      <c r="AI13" s="36"/>
      <c r="AJ13" s="32"/>
      <c r="AK13" s="32"/>
      <c r="AL13" s="34"/>
      <c r="AM13" s="36"/>
      <c r="AN13" s="32"/>
      <c r="AO13" s="36"/>
      <c r="AP13" s="34"/>
      <c r="AQ13" s="36"/>
      <c r="AR13" s="32"/>
      <c r="AS13" s="36"/>
      <c r="AT13" s="32"/>
      <c r="AU13" s="42">
        <v>2046179.6007608089</v>
      </c>
      <c r="AW13" s="161"/>
      <c r="AX13" s="161"/>
    </row>
    <row r="14" spans="1:50" x14ac:dyDescent="0.3">
      <c r="A14" s="148"/>
      <c r="B14" s="9" t="s">
        <v>49</v>
      </c>
      <c r="C14" s="10" t="s">
        <v>50</v>
      </c>
      <c r="D14" s="31"/>
      <c r="E14" s="36"/>
      <c r="F14" s="32"/>
      <c r="G14" s="36"/>
      <c r="H14" s="34"/>
      <c r="I14" s="36"/>
      <c r="J14" s="34"/>
      <c r="K14" s="36"/>
      <c r="L14" s="32"/>
      <c r="M14" s="36"/>
      <c r="N14" s="32"/>
      <c r="O14" s="36"/>
      <c r="P14" s="32"/>
      <c r="Q14" s="32"/>
      <c r="R14" s="34"/>
      <c r="S14" s="36"/>
      <c r="T14" s="32"/>
      <c r="U14" s="32"/>
      <c r="V14" s="34"/>
      <c r="W14" s="36"/>
      <c r="X14" s="32"/>
      <c r="Y14" s="32"/>
      <c r="Z14" s="34"/>
      <c r="AA14" s="36"/>
      <c r="AB14" s="32"/>
      <c r="AC14" s="32"/>
      <c r="AD14" s="34"/>
      <c r="AE14" s="36"/>
      <c r="AF14" s="32"/>
      <c r="AG14" s="32"/>
      <c r="AH14" s="34"/>
      <c r="AI14" s="36"/>
      <c r="AJ14" s="32"/>
      <c r="AK14" s="32"/>
      <c r="AL14" s="34"/>
      <c r="AM14" s="36"/>
      <c r="AN14" s="32"/>
      <c r="AO14" s="36"/>
      <c r="AP14" s="34"/>
      <c r="AQ14" s="36"/>
      <c r="AR14" s="32"/>
      <c r="AS14" s="36"/>
      <c r="AT14" s="30">
        <v>11644354.836270753</v>
      </c>
      <c r="AU14" s="42"/>
    </row>
    <row r="15" spans="1:50" x14ac:dyDescent="0.3">
      <c r="A15" s="148"/>
      <c r="B15" s="23" t="s">
        <v>51</v>
      </c>
      <c r="C15" s="24" t="s">
        <v>52</v>
      </c>
      <c r="D15" s="31"/>
      <c r="E15" s="36"/>
      <c r="F15" s="32"/>
      <c r="G15" s="36"/>
      <c r="H15" s="34"/>
      <c r="I15" s="36"/>
      <c r="J15" s="34"/>
      <c r="K15" s="36"/>
      <c r="L15" s="32"/>
      <c r="M15" s="36"/>
      <c r="N15" s="32"/>
      <c r="O15" s="36"/>
      <c r="P15" s="32"/>
      <c r="Q15" s="32"/>
      <c r="R15" s="34"/>
      <c r="S15" s="36"/>
      <c r="T15" s="32"/>
      <c r="U15" s="32"/>
      <c r="V15" s="34"/>
      <c r="W15" s="36"/>
      <c r="X15" s="32"/>
      <c r="Y15" s="32"/>
      <c r="Z15" s="34"/>
      <c r="AA15" s="36"/>
      <c r="AB15" s="32"/>
      <c r="AC15" s="32"/>
      <c r="AD15" s="34"/>
      <c r="AE15" s="36"/>
      <c r="AF15" s="32"/>
      <c r="AG15" s="32"/>
      <c r="AH15" s="34"/>
      <c r="AI15" s="36"/>
      <c r="AJ15" s="32"/>
      <c r="AK15" s="32"/>
      <c r="AL15" s="34"/>
      <c r="AM15" s="36"/>
      <c r="AN15" s="32"/>
      <c r="AO15" s="36"/>
      <c r="AP15" s="34"/>
      <c r="AQ15" s="36"/>
      <c r="AR15" s="32"/>
      <c r="AS15" s="36"/>
      <c r="AT15" s="32">
        <v>7073282.5945135579</v>
      </c>
      <c r="AU15" s="42"/>
      <c r="AW15" s="129" t="s">
        <v>331</v>
      </c>
      <c r="AX15" s="130">
        <f>+AS17-AR21+AR22</f>
        <v>36495246.082065381</v>
      </c>
    </row>
    <row r="16" spans="1:50" x14ac:dyDescent="0.3">
      <c r="A16" s="148"/>
      <c r="B16" s="23" t="s">
        <v>53</v>
      </c>
      <c r="C16" s="24" t="s">
        <v>54</v>
      </c>
      <c r="D16" s="121"/>
      <c r="E16" s="122"/>
      <c r="F16" s="123"/>
      <c r="G16" s="122"/>
      <c r="H16" s="124"/>
      <c r="I16" s="122"/>
      <c r="J16" s="124"/>
      <c r="K16" s="122"/>
      <c r="L16" s="123"/>
      <c r="M16" s="122"/>
      <c r="N16" s="123"/>
      <c r="O16" s="122"/>
      <c r="P16" s="123"/>
      <c r="Q16" s="123"/>
      <c r="R16" s="124"/>
      <c r="S16" s="122"/>
      <c r="T16" s="123"/>
      <c r="U16" s="123"/>
      <c r="V16" s="124"/>
      <c r="W16" s="122"/>
      <c r="X16" s="123"/>
      <c r="Y16" s="123"/>
      <c r="Z16" s="124"/>
      <c r="AA16" s="122"/>
      <c r="AB16" s="123"/>
      <c r="AC16" s="123"/>
      <c r="AD16" s="124"/>
      <c r="AE16" s="122"/>
      <c r="AF16" s="123"/>
      <c r="AG16" s="123"/>
      <c r="AH16" s="124"/>
      <c r="AI16" s="122"/>
      <c r="AJ16" s="123"/>
      <c r="AK16" s="123"/>
      <c r="AL16" s="124"/>
      <c r="AM16" s="122"/>
      <c r="AN16" s="123"/>
      <c r="AO16" s="122"/>
      <c r="AP16" s="124"/>
      <c r="AQ16" s="122"/>
      <c r="AR16" s="123"/>
      <c r="AS16" s="122"/>
      <c r="AT16" s="123">
        <v>4571072.2417571964</v>
      </c>
      <c r="AU16" s="125"/>
      <c r="AW16" s="128"/>
      <c r="AX16" s="131"/>
    </row>
    <row r="17" spans="1:63" x14ac:dyDescent="0.3">
      <c r="A17" s="148"/>
      <c r="B17" s="9" t="s">
        <v>55</v>
      </c>
      <c r="C17" s="10" t="s">
        <v>56</v>
      </c>
      <c r="D17" s="29"/>
      <c r="E17" s="35">
        <v>37167153.317689419</v>
      </c>
      <c r="F17" s="30"/>
      <c r="G17" s="35">
        <v>2088792.1213233662</v>
      </c>
      <c r="H17" s="33"/>
      <c r="I17" s="35">
        <v>20758258.47307191</v>
      </c>
      <c r="J17" s="33"/>
      <c r="K17" s="35">
        <v>14320102.723294146</v>
      </c>
      <c r="L17" s="30"/>
      <c r="M17" s="35">
        <v>3521015.6172153987</v>
      </c>
      <c r="N17" s="30"/>
      <c r="O17" s="35">
        <v>104167.53924423738</v>
      </c>
      <c r="P17" s="30"/>
      <c r="Q17" s="30">
        <v>2210163.1670598686</v>
      </c>
      <c r="R17" s="33"/>
      <c r="S17" s="35">
        <v>59378.043259207254</v>
      </c>
      <c r="T17" s="30"/>
      <c r="U17" s="30">
        <v>5196.5980441430547</v>
      </c>
      <c r="V17" s="33"/>
      <c r="W17" s="35">
        <v>188647.83291496013</v>
      </c>
      <c r="X17" s="30"/>
      <c r="Y17" s="30">
        <v>239786.42591684821</v>
      </c>
      <c r="Z17" s="33"/>
      <c r="AA17" s="35">
        <v>148655.08181459532</v>
      </c>
      <c r="AB17" s="30"/>
      <c r="AC17" s="30">
        <v>565020.92896153848</v>
      </c>
      <c r="AD17" s="33"/>
      <c r="AE17" s="35">
        <v>6481900.1565972073</v>
      </c>
      <c r="AF17" s="30"/>
      <c r="AG17" s="30">
        <v>2923889.6304196008</v>
      </c>
      <c r="AH17" s="33"/>
      <c r="AI17" s="35">
        <v>1206935.1015981021</v>
      </c>
      <c r="AJ17" s="30"/>
      <c r="AK17" s="30">
        <v>381135.37068155874</v>
      </c>
      <c r="AL17" s="33"/>
      <c r="AM17" s="35">
        <v>1969940.0538979457</v>
      </c>
      <c r="AN17" s="30"/>
      <c r="AO17" s="35">
        <v>9804072.2234902009</v>
      </c>
      <c r="AP17" s="33"/>
      <c r="AQ17" s="35">
        <v>465752.68410377344</v>
      </c>
      <c r="AR17" s="30"/>
      <c r="AS17" s="35">
        <v>57439893.999095999</v>
      </c>
      <c r="AT17" s="30"/>
      <c r="AU17" s="43"/>
      <c r="AW17" s="129" t="s">
        <v>332</v>
      </c>
      <c r="AX17" s="130">
        <f>+AT14-AU11+AR74+'CUENTAS ACUMULACIÓN'!AR14+'CUENTAS ACUMULACIÓN'!AR15+'CUENTAS ACUMULACIÓN'!AR16</f>
        <v>36495246.081188612</v>
      </c>
      <c r="BA17" s="138"/>
      <c r="BB17" s="138"/>
      <c r="BD17" s="138"/>
      <c r="BE17" s="138"/>
      <c r="BG17" s="138"/>
      <c r="BH17" s="138"/>
      <c r="BJ17" s="138"/>
      <c r="BK17" s="138"/>
    </row>
    <row r="18" spans="1:63" x14ac:dyDescent="0.3">
      <c r="A18" s="148"/>
      <c r="B18" s="23" t="s">
        <v>57</v>
      </c>
      <c r="C18" s="24" t="s">
        <v>58</v>
      </c>
      <c r="D18" s="31"/>
      <c r="E18" s="36">
        <v>36874613.238175653</v>
      </c>
      <c r="F18" s="32"/>
      <c r="G18" s="36">
        <v>1899422.5529858277</v>
      </c>
      <c r="H18" s="34"/>
      <c r="I18" s="36">
        <v>20655087.961895682</v>
      </c>
      <c r="J18" s="34"/>
      <c r="K18" s="36">
        <v>14320102.723294146</v>
      </c>
      <c r="L18" s="32"/>
      <c r="M18" s="36">
        <v>3466737.1886673216</v>
      </c>
      <c r="N18" s="32"/>
      <c r="O18" s="36">
        <v>49889.110696160438</v>
      </c>
      <c r="P18" s="32"/>
      <c r="Q18" s="32">
        <v>2210163.1670598686</v>
      </c>
      <c r="R18" s="34"/>
      <c r="S18" s="36">
        <v>59378.043259207254</v>
      </c>
      <c r="T18" s="32"/>
      <c r="U18" s="32">
        <v>5196.5980441430547</v>
      </c>
      <c r="V18" s="34"/>
      <c r="W18" s="36">
        <v>188647.83291496013</v>
      </c>
      <c r="X18" s="32"/>
      <c r="Y18" s="32">
        <v>239786.42591684821</v>
      </c>
      <c r="Z18" s="34"/>
      <c r="AA18" s="36">
        <v>148655.08181459532</v>
      </c>
      <c r="AB18" s="32"/>
      <c r="AC18" s="32">
        <v>565020.92896153848</v>
      </c>
      <c r="AD18" s="34"/>
      <c r="AE18" s="36">
        <v>247124.80096621238</v>
      </c>
      <c r="AF18" s="32"/>
      <c r="AG18" s="32">
        <v>289.48547268999999</v>
      </c>
      <c r="AH18" s="34"/>
      <c r="AI18" s="36">
        <v>63597.553302776847</v>
      </c>
      <c r="AJ18" s="32"/>
      <c r="AK18" s="32">
        <v>127168.76541818553</v>
      </c>
      <c r="AL18" s="34"/>
      <c r="AM18" s="36">
        <v>56068.99677256</v>
      </c>
      <c r="AN18" s="32"/>
      <c r="AO18" s="36">
        <v>7117641.8431288572</v>
      </c>
      <c r="AP18" s="34"/>
      <c r="AQ18" s="36">
        <v>50896.263251065335</v>
      </c>
      <c r="AR18" s="32"/>
      <c r="AS18" s="36">
        <v>47757013.33418911</v>
      </c>
      <c r="AT18" s="32"/>
      <c r="AU18" s="42"/>
      <c r="AW18" s="128"/>
      <c r="AX18" s="131"/>
      <c r="BA18" s="138"/>
      <c r="BB18" s="138"/>
      <c r="BD18" s="138"/>
      <c r="BE18" s="138"/>
      <c r="BG18" s="138"/>
      <c r="BH18" s="138"/>
      <c r="BJ18" s="138"/>
      <c r="BK18" s="138"/>
    </row>
    <row r="19" spans="1:63" x14ac:dyDescent="0.3">
      <c r="A19" s="148"/>
      <c r="B19" s="23" t="s">
        <v>59</v>
      </c>
      <c r="C19" s="24" t="s">
        <v>60</v>
      </c>
      <c r="D19" s="31"/>
      <c r="E19" s="36">
        <v>292540.07951376581</v>
      </c>
      <c r="F19" s="32"/>
      <c r="G19" s="36">
        <v>189369.5683375384</v>
      </c>
      <c r="H19" s="34"/>
      <c r="I19" s="36">
        <v>103170.51117622742</v>
      </c>
      <c r="J19" s="34"/>
      <c r="K19" s="36">
        <v>0</v>
      </c>
      <c r="L19" s="32"/>
      <c r="M19" s="36">
        <v>3633.9892713073882</v>
      </c>
      <c r="N19" s="32"/>
      <c r="O19" s="36">
        <v>3633.9892713073882</v>
      </c>
      <c r="P19" s="32"/>
      <c r="Q19" s="32">
        <v>0</v>
      </c>
      <c r="R19" s="34"/>
      <c r="S19" s="36">
        <v>0</v>
      </c>
      <c r="T19" s="32"/>
      <c r="U19" s="32">
        <v>0</v>
      </c>
      <c r="V19" s="34"/>
      <c r="W19" s="36">
        <v>0</v>
      </c>
      <c r="X19" s="32"/>
      <c r="Y19" s="32">
        <v>0</v>
      </c>
      <c r="Z19" s="34"/>
      <c r="AA19" s="36">
        <v>0</v>
      </c>
      <c r="AB19" s="32"/>
      <c r="AC19" s="32">
        <v>0</v>
      </c>
      <c r="AD19" s="34"/>
      <c r="AE19" s="36">
        <v>146201.97747714299</v>
      </c>
      <c r="AF19" s="32"/>
      <c r="AG19" s="32">
        <v>18074.073052515429</v>
      </c>
      <c r="AH19" s="34"/>
      <c r="AI19" s="36">
        <v>46449.285454875011</v>
      </c>
      <c r="AJ19" s="32"/>
      <c r="AK19" s="32">
        <v>81678.61896975257</v>
      </c>
      <c r="AL19" s="34"/>
      <c r="AM19" s="36">
        <v>0</v>
      </c>
      <c r="AN19" s="32"/>
      <c r="AO19" s="36">
        <v>2686430.3803613428</v>
      </c>
      <c r="AP19" s="34"/>
      <c r="AQ19" s="36">
        <v>38099.037843379767</v>
      </c>
      <c r="AR19" s="32"/>
      <c r="AS19" s="36">
        <v>3166905.4644669387</v>
      </c>
      <c r="AT19" s="32"/>
      <c r="AU19" s="42"/>
      <c r="AW19" s="129" t="s">
        <v>333</v>
      </c>
      <c r="AX19" s="130">
        <f>+AR27+AR30+AR33+AR34+AR35</f>
        <v>36495246.082065381</v>
      </c>
      <c r="BA19" s="138"/>
      <c r="BB19" s="138"/>
      <c r="BD19" s="138"/>
      <c r="BE19" s="138"/>
      <c r="BG19" s="138"/>
      <c r="BH19" s="138"/>
      <c r="BJ19" s="138"/>
      <c r="BK19" s="138"/>
    </row>
    <row r="20" spans="1:63" x14ac:dyDescent="0.3">
      <c r="A20" s="148"/>
      <c r="B20" s="23" t="s">
        <v>61</v>
      </c>
      <c r="C20" s="24" t="s">
        <v>62</v>
      </c>
      <c r="D20" s="31"/>
      <c r="E20" s="36">
        <v>0</v>
      </c>
      <c r="F20" s="32"/>
      <c r="G20" s="36">
        <v>0</v>
      </c>
      <c r="H20" s="34"/>
      <c r="I20" s="36">
        <v>0</v>
      </c>
      <c r="J20" s="34"/>
      <c r="K20" s="36">
        <v>0</v>
      </c>
      <c r="L20" s="32"/>
      <c r="M20" s="36">
        <v>50644.439276769554</v>
      </c>
      <c r="N20" s="32"/>
      <c r="O20" s="36">
        <v>50644.439276769554</v>
      </c>
      <c r="P20" s="32"/>
      <c r="Q20" s="32">
        <v>0</v>
      </c>
      <c r="R20" s="34"/>
      <c r="S20" s="36">
        <v>0</v>
      </c>
      <c r="T20" s="32"/>
      <c r="U20" s="32">
        <v>0</v>
      </c>
      <c r="V20" s="34"/>
      <c r="W20" s="36">
        <v>0</v>
      </c>
      <c r="X20" s="32"/>
      <c r="Y20" s="32">
        <v>0</v>
      </c>
      <c r="Z20" s="34"/>
      <c r="AA20" s="36">
        <v>0</v>
      </c>
      <c r="AB20" s="32"/>
      <c r="AC20" s="32">
        <v>0</v>
      </c>
      <c r="AD20" s="34"/>
      <c r="AE20" s="36">
        <v>6088573.3781538522</v>
      </c>
      <c r="AF20" s="32"/>
      <c r="AG20" s="32">
        <v>2905526.0718943956</v>
      </c>
      <c r="AH20" s="34"/>
      <c r="AI20" s="36">
        <v>1096888.2628404503</v>
      </c>
      <c r="AJ20" s="32"/>
      <c r="AK20" s="32">
        <v>172287.9862936206</v>
      </c>
      <c r="AL20" s="34"/>
      <c r="AM20" s="36">
        <v>1913871.0571253856</v>
      </c>
      <c r="AN20" s="32"/>
      <c r="AO20" s="36">
        <v>0</v>
      </c>
      <c r="AP20" s="34"/>
      <c r="AQ20" s="36">
        <v>376757.38300932833</v>
      </c>
      <c r="AR20" s="32"/>
      <c r="AS20" s="36">
        <v>6515975.2004399505</v>
      </c>
      <c r="AT20" s="32"/>
      <c r="AU20" s="42"/>
      <c r="BA20" s="138"/>
      <c r="BB20" s="138"/>
      <c r="BD20" s="138"/>
      <c r="BE20" s="138"/>
      <c r="BG20" s="138"/>
      <c r="BH20" s="138"/>
      <c r="BJ20" s="138"/>
      <c r="BK20" s="138"/>
    </row>
    <row r="21" spans="1:63" x14ac:dyDescent="0.3">
      <c r="A21" s="148"/>
      <c r="B21" s="9" t="s">
        <v>63</v>
      </c>
      <c r="C21" s="10" t="s">
        <v>64</v>
      </c>
      <c r="D21" s="29">
        <v>17938579.852551483</v>
      </c>
      <c r="E21" s="35"/>
      <c r="F21" s="30">
        <v>666216.51610684139</v>
      </c>
      <c r="G21" s="35"/>
      <c r="H21" s="33">
        <v>10333818.949751904</v>
      </c>
      <c r="I21" s="35"/>
      <c r="J21" s="33">
        <v>6938544.3866927382</v>
      </c>
      <c r="K21" s="35"/>
      <c r="L21" s="30">
        <v>1430772.0561924654</v>
      </c>
      <c r="M21" s="35"/>
      <c r="N21" s="30">
        <v>18929.454433370571</v>
      </c>
      <c r="O21" s="35"/>
      <c r="P21" s="30">
        <v>692641.31319808646</v>
      </c>
      <c r="Q21" s="30"/>
      <c r="R21" s="33">
        <v>59378.043259207254</v>
      </c>
      <c r="S21" s="35"/>
      <c r="T21" s="30">
        <v>5196.5980441430547</v>
      </c>
      <c r="U21" s="30"/>
      <c r="V21" s="33">
        <v>158453.11714780371</v>
      </c>
      <c r="W21" s="35"/>
      <c r="X21" s="30">
        <v>126353.87976049671</v>
      </c>
      <c r="Y21" s="30"/>
      <c r="Z21" s="33">
        <v>41586.15423575919</v>
      </c>
      <c r="AA21" s="35"/>
      <c r="AB21" s="30">
        <v>328233.49611359817</v>
      </c>
      <c r="AC21" s="30"/>
      <c r="AD21" s="33">
        <v>1186817.3810274638</v>
      </c>
      <c r="AE21" s="35"/>
      <c r="AF21" s="30">
        <v>321279.82008122263</v>
      </c>
      <c r="AG21" s="30"/>
      <c r="AH21" s="33">
        <v>337185.15209304873</v>
      </c>
      <c r="AI21" s="35"/>
      <c r="AJ21" s="30">
        <v>144492.46913688976</v>
      </c>
      <c r="AK21" s="30"/>
      <c r="AL21" s="33">
        <v>383859.93971630267</v>
      </c>
      <c r="AM21" s="35"/>
      <c r="AN21" s="30">
        <v>2759399.3774709795</v>
      </c>
      <c r="AO21" s="35"/>
      <c r="AP21" s="33">
        <v>204007.18482841979</v>
      </c>
      <c r="AQ21" s="35"/>
      <c r="AR21" s="30">
        <v>23519575.852070812</v>
      </c>
      <c r="AS21" s="35"/>
      <c r="AT21" s="30"/>
      <c r="AU21" s="43"/>
      <c r="AX21" s="143"/>
      <c r="BA21" s="138"/>
      <c r="BB21" s="138"/>
      <c r="BD21" s="138"/>
      <c r="BE21" s="138"/>
      <c r="BG21" s="138"/>
      <c r="BH21" s="138"/>
      <c r="BJ21" s="138"/>
      <c r="BK21" s="138"/>
    </row>
    <row r="22" spans="1:63" x14ac:dyDescent="0.3">
      <c r="A22" s="148"/>
      <c r="B22" s="7" t="s">
        <v>65</v>
      </c>
      <c r="C22" s="8" t="s">
        <v>66</v>
      </c>
      <c r="D22" s="31"/>
      <c r="E22" s="36"/>
      <c r="F22" s="32"/>
      <c r="G22" s="36"/>
      <c r="H22" s="34"/>
      <c r="I22" s="36"/>
      <c r="J22" s="34"/>
      <c r="K22" s="36"/>
      <c r="L22" s="32"/>
      <c r="M22" s="36"/>
      <c r="N22" s="32"/>
      <c r="O22" s="36"/>
      <c r="P22" s="32"/>
      <c r="Q22" s="32"/>
      <c r="R22" s="34"/>
      <c r="S22" s="36"/>
      <c r="T22" s="32"/>
      <c r="U22" s="32"/>
      <c r="V22" s="34"/>
      <c r="W22" s="36"/>
      <c r="X22" s="32"/>
      <c r="Y22" s="32"/>
      <c r="Z22" s="34"/>
      <c r="AA22" s="36"/>
      <c r="AB22" s="32"/>
      <c r="AC22" s="32"/>
      <c r="AD22" s="34"/>
      <c r="AE22" s="36"/>
      <c r="AF22" s="32"/>
      <c r="AG22" s="32"/>
      <c r="AH22" s="34"/>
      <c r="AI22" s="36"/>
      <c r="AJ22" s="32"/>
      <c r="AK22" s="32"/>
      <c r="AL22" s="34"/>
      <c r="AM22" s="36"/>
      <c r="AN22" s="32"/>
      <c r="AO22" s="36"/>
      <c r="AP22" s="34"/>
      <c r="AQ22" s="36"/>
      <c r="AR22" s="32">
        <v>2574927.9350402011</v>
      </c>
      <c r="AS22" s="36"/>
      <c r="AT22" s="32"/>
      <c r="AU22" s="42"/>
      <c r="AX22" s="143"/>
      <c r="BA22" s="138"/>
      <c r="BB22" s="138"/>
      <c r="BD22" s="138"/>
      <c r="BE22" s="138"/>
      <c r="BG22" s="138"/>
      <c r="BH22" s="138"/>
      <c r="BJ22" s="138"/>
      <c r="BK22" s="138"/>
    </row>
    <row r="23" spans="1:63" x14ac:dyDescent="0.3">
      <c r="A23" s="148"/>
      <c r="B23" s="9" t="s">
        <v>67</v>
      </c>
      <c r="C23" s="10" t="s">
        <v>68</v>
      </c>
      <c r="D23" s="29">
        <v>19228573.46513794</v>
      </c>
      <c r="E23" s="35"/>
      <c r="F23" s="30">
        <v>1422575.6052165248</v>
      </c>
      <c r="G23" s="35"/>
      <c r="H23" s="33">
        <v>10424439.523320006</v>
      </c>
      <c r="I23" s="35"/>
      <c r="J23" s="33">
        <v>7381558.3366014082</v>
      </c>
      <c r="K23" s="35"/>
      <c r="L23" s="30">
        <v>2090243.5610229333</v>
      </c>
      <c r="M23" s="35"/>
      <c r="N23" s="30">
        <v>85238.084810866814</v>
      </c>
      <c r="O23" s="35"/>
      <c r="P23" s="30">
        <v>1517521.8538617822</v>
      </c>
      <c r="Q23" s="30"/>
      <c r="R23" s="33">
        <v>0</v>
      </c>
      <c r="S23" s="35"/>
      <c r="T23" s="30">
        <v>0</v>
      </c>
      <c r="U23" s="30"/>
      <c r="V23" s="33">
        <v>30194.71576715642</v>
      </c>
      <c r="W23" s="35"/>
      <c r="X23" s="30">
        <v>113432.5461563515</v>
      </c>
      <c r="Y23" s="30"/>
      <c r="Z23" s="33">
        <v>107068.92757883613</v>
      </c>
      <c r="AA23" s="35"/>
      <c r="AB23" s="30">
        <v>236787.43284794033</v>
      </c>
      <c r="AC23" s="30"/>
      <c r="AD23" s="33">
        <v>5295082.7755697435</v>
      </c>
      <c r="AE23" s="35"/>
      <c r="AF23" s="30">
        <v>2602609.810338378</v>
      </c>
      <c r="AG23" s="30"/>
      <c r="AH23" s="33">
        <v>869749.94950505346</v>
      </c>
      <c r="AI23" s="35"/>
      <c r="AJ23" s="30">
        <v>236642.90154466894</v>
      </c>
      <c r="AK23" s="30"/>
      <c r="AL23" s="33">
        <v>1586080.1141816429</v>
      </c>
      <c r="AM23" s="35"/>
      <c r="AN23" s="30">
        <v>7044672.8460192215</v>
      </c>
      <c r="AO23" s="35"/>
      <c r="AP23" s="33">
        <v>261745.49927535365</v>
      </c>
      <c r="AQ23" s="35"/>
      <c r="AR23" s="30">
        <v>36495246.082065381</v>
      </c>
      <c r="AS23" s="35"/>
      <c r="AT23" s="32"/>
      <c r="AU23" s="42"/>
      <c r="AX23" s="143"/>
      <c r="BA23" s="138"/>
      <c r="BB23" s="138"/>
      <c r="BD23" s="138"/>
      <c r="BE23" s="138"/>
      <c r="BG23" s="138"/>
      <c r="BH23" s="138"/>
      <c r="BJ23" s="138"/>
      <c r="BK23" s="138"/>
    </row>
    <row r="24" spans="1:63" x14ac:dyDescent="0.3">
      <c r="A24" s="148"/>
      <c r="B24" s="9" t="s">
        <v>69</v>
      </c>
      <c r="C24" s="10" t="s">
        <v>70</v>
      </c>
      <c r="D24" s="31"/>
      <c r="E24" s="36"/>
      <c r="F24" s="32"/>
      <c r="G24" s="36"/>
      <c r="H24" s="34"/>
      <c r="I24" s="36"/>
      <c r="J24" s="34"/>
      <c r="K24" s="36"/>
      <c r="L24" s="32"/>
      <c r="M24" s="36"/>
      <c r="N24" s="32"/>
      <c r="O24" s="36"/>
      <c r="P24" s="32"/>
      <c r="Q24" s="32"/>
      <c r="R24" s="34"/>
      <c r="S24" s="36"/>
      <c r="T24" s="32"/>
      <c r="U24" s="32"/>
      <c r="V24" s="34"/>
      <c r="W24" s="36"/>
      <c r="X24" s="32"/>
      <c r="Y24" s="32"/>
      <c r="Z24" s="34"/>
      <c r="AA24" s="36"/>
      <c r="AB24" s="32"/>
      <c r="AC24" s="32"/>
      <c r="AD24" s="34"/>
      <c r="AE24" s="36"/>
      <c r="AF24" s="32"/>
      <c r="AG24" s="32"/>
      <c r="AH24" s="34"/>
      <c r="AI24" s="36"/>
      <c r="AJ24" s="32"/>
      <c r="AK24" s="32"/>
      <c r="AL24" s="34"/>
      <c r="AM24" s="36"/>
      <c r="AN24" s="32"/>
      <c r="AO24" s="36"/>
      <c r="AP24" s="34"/>
      <c r="AQ24" s="36"/>
      <c r="AR24" s="32"/>
      <c r="AS24" s="36"/>
      <c r="AT24" s="32">
        <v>0</v>
      </c>
      <c r="AU24" s="42"/>
      <c r="AX24" s="126"/>
      <c r="BA24" s="138"/>
      <c r="BB24" s="138"/>
      <c r="BD24" s="138"/>
      <c r="BE24" s="138"/>
      <c r="BG24" s="138"/>
      <c r="BH24" s="138"/>
      <c r="BJ24" s="138"/>
      <c r="BK24" s="138"/>
    </row>
    <row r="25" spans="1:63" x14ac:dyDescent="0.3">
      <c r="A25" s="149"/>
      <c r="B25" s="19"/>
      <c r="C25" s="20"/>
      <c r="D25" s="44"/>
      <c r="E25" s="45"/>
      <c r="F25" s="47"/>
      <c r="G25" s="45"/>
      <c r="H25" s="46"/>
      <c r="I25" s="45"/>
      <c r="J25" s="46"/>
      <c r="K25" s="45"/>
      <c r="L25" s="47"/>
      <c r="M25" s="45"/>
      <c r="N25" s="47"/>
      <c r="O25" s="45"/>
      <c r="P25" s="47"/>
      <c r="Q25" s="47"/>
      <c r="R25" s="46"/>
      <c r="S25" s="45"/>
      <c r="T25" s="47"/>
      <c r="U25" s="47"/>
      <c r="V25" s="46"/>
      <c r="W25" s="45"/>
      <c r="X25" s="47"/>
      <c r="Y25" s="47"/>
      <c r="Z25" s="46"/>
      <c r="AA25" s="45"/>
      <c r="AB25" s="47"/>
      <c r="AC25" s="47"/>
      <c r="AD25" s="46"/>
      <c r="AE25" s="45"/>
      <c r="AF25" s="47"/>
      <c r="AG25" s="47"/>
      <c r="AH25" s="46"/>
      <c r="AI25" s="45"/>
      <c r="AJ25" s="47"/>
      <c r="AK25" s="47"/>
      <c r="AL25" s="46"/>
      <c r="AM25" s="45"/>
      <c r="AN25" s="47"/>
      <c r="AO25" s="45"/>
      <c r="AP25" s="46"/>
      <c r="AQ25" s="45"/>
      <c r="AR25" s="47"/>
      <c r="AS25" s="45"/>
      <c r="AT25" s="47"/>
      <c r="AU25" s="48"/>
      <c r="BA25" s="138"/>
      <c r="BB25" s="138"/>
      <c r="BD25" s="138"/>
      <c r="BE25" s="138"/>
      <c r="BG25" s="138"/>
      <c r="BH25" s="138"/>
      <c r="BJ25" s="138"/>
      <c r="BK25" s="138"/>
    </row>
    <row r="26" spans="1:63" x14ac:dyDescent="0.3">
      <c r="A26" s="147" t="s">
        <v>71</v>
      </c>
      <c r="B26" s="5" t="s">
        <v>67</v>
      </c>
      <c r="C26" s="6" t="s">
        <v>68</v>
      </c>
      <c r="D26" s="49"/>
      <c r="E26" s="50">
        <f>+D23</f>
        <v>19228573.46513794</v>
      </c>
      <c r="F26" s="51"/>
      <c r="G26" s="50">
        <f t="shared" ref="G26" si="0">+F23</f>
        <v>1422575.6052165248</v>
      </c>
      <c r="H26" s="51"/>
      <c r="I26" s="50">
        <f t="shared" ref="I26" si="1">+H23</f>
        <v>10424439.523320006</v>
      </c>
      <c r="J26" s="51"/>
      <c r="K26" s="50">
        <f t="shared" ref="K26" si="2">+J23</f>
        <v>7381558.3366014082</v>
      </c>
      <c r="L26" s="51"/>
      <c r="M26" s="50">
        <f t="shared" ref="M26:O26" si="3">+L23</f>
        <v>2090243.5610229333</v>
      </c>
      <c r="N26" s="51"/>
      <c r="O26" s="50">
        <f t="shared" si="3"/>
        <v>85238.084810866814</v>
      </c>
      <c r="P26" s="51"/>
      <c r="Q26" s="50">
        <f t="shared" ref="Q26" si="4">+P23</f>
        <v>1517521.8538617822</v>
      </c>
      <c r="R26" s="51"/>
      <c r="S26" s="50">
        <f t="shared" ref="S26" si="5">+R23</f>
        <v>0</v>
      </c>
      <c r="T26" s="51"/>
      <c r="U26" s="50">
        <f t="shared" ref="U26" si="6">+T23</f>
        <v>0</v>
      </c>
      <c r="V26" s="51"/>
      <c r="W26" s="50">
        <f t="shared" ref="W26" si="7">+V23</f>
        <v>30194.71576715642</v>
      </c>
      <c r="X26" s="51"/>
      <c r="Y26" s="50">
        <f t="shared" ref="Y26" si="8">+X23</f>
        <v>113432.5461563515</v>
      </c>
      <c r="Z26" s="51"/>
      <c r="AA26" s="50">
        <f t="shared" ref="AA26" si="9">+Z23</f>
        <v>107068.92757883613</v>
      </c>
      <c r="AB26" s="51"/>
      <c r="AC26" s="50">
        <f t="shared" ref="AC26" si="10">+AB23</f>
        <v>236787.43284794033</v>
      </c>
      <c r="AD26" s="51"/>
      <c r="AE26" s="50">
        <f t="shared" ref="AE26:AG26" si="11">+AD23</f>
        <v>5295082.7755697435</v>
      </c>
      <c r="AF26" s="51"/>
      <c r="AG26" s="50">
        <f t="shared" si="11"/>
        <v>2602609.810338378</v>
      </c>
      <c r="AH26" s="51"/>
      <c r="AI26" s="50">
        <f t="shared" ref="AI26" si="12">+AH23</f>
        <v>869749.94950505346</v>
      </c>
      <c r="AJ26" s="51"/>
      <c r="AK26" s="50">
        <f t="shared" ref="AK26" si="13">+AJ23</f>
        <v>236642.90154466894</v>
      </c>
      <c r="AL26" s="51"/>
      <c r="AM26" s="50">
        <f t="shared" ref="AM26" si="14">+AL23</f>
        <v>1586080.1141816429</v>
      </c>
      <c r="AN26" s="51"/>
      <c r="AO26" s="50">
        <f t="shared" ref="AO26" si="15">+AN23</f>
        <v>7044672.8460192215</v>
      </c>
      <c r="AP26" s="51"/>
      <c r="AQ26" s="50">
        <f t="shared" ref="AQ26" si="16">+AP23</f>
        <v>261745.49927535365</v>
      </c>
      <c r="AR26" s="52"/>
      <c r="AS26" s="50">
        <f t="shared" ref="AS26" si="17">+AR23</f>
        <v>36495246.082065381</v>
      </c>
      <c r="AT26" s="52"/>
      <c r="AU26" s="41"/>
      <c r="BA26" s="138"/>
      <c r="BB26" s="138"/>
      <c r="BD26" s="138"/>
      <c r="BE26" s="138"/>
      <c r="BG26" s="138"/>
      <c r="BH26" s="138"/>
      <c r="BJ26" s="138"/>
      <c r="BK26" s="138"/>
    </row>
    <row r="27" spans="1:63" x14ac:dyDescent="0.3">
      <c r="A27" s="150"/>
      <c r="B27" s="9" t="s">
        <v>72</v>
      </c>
      <c r="C27" s="10" t="s">
        <v>73</v>
      </c>
      <c r="D27" s="29">
        <v>9231171.5112620294</v>
      </c>
      <c r="E27" s="35"/>
      <c r="F27" s="33">
        <v>571696.88043520181</v>
      </c>
      <c r="G27" s="35"/>
      <c r="H27" s="33">
        <v>4850331.4877085574</v>
      </c>
      <c r="I27" s="35"/>
      <c r="J27" s="33">
        <v>3809143.1431182716</v>
      </c>
      <c r="K27" s="35"/>
      <c r="L27" s="33">
        <v>893928.6561248065</v>
      </c>
      <c r="M27" s="35"/>
      <c r="N27" s="33">
        <v>36252.111535590004</v>
      </c>
      <c r="O27" s="35"/>
      <c r="P27" s="33">
        <v>623652.56643106299</v>
      </c>
      <c r="Q27" s="35"/>
      <c r="R27" s="33">
        <v>0</v>
      </c>
      <c r="S27" s="35"/>
      <c r="T27" s="33">
        <v>0</v>
      </c>
      <c r="U27" s="35"/>
      <c r="V27" s="33">
        <v>15597.130583623777</v>
      </c>
      <c r="W27" s="35"/>
      <c r="X27" s="33">
        <v>76990.354608529888</v>
      </c>
      <c r="Y27" s="35"/>
      <c r="Z27" s="33">
        <v>25124.620142719534</v>
      </c>
      <c r="AA27" s="35"/>
      <c r="AB27" s="33">
        <v>116311.87282328017</v>
      </c>
      <c r="AC27" s="35"/>
      <c r="AD27" s="33">
        <v>5091158.7062577168</v>
      </c>
      <c r="AE27" s="35"/>
      <c r="AF27" s="33">
        <v>2545890.7769855531</v>
      </c>
      <c r="AG27" s="35"/>
      <c r="AH27" s="33">
        <v>810431.51705950208</v>
      </c>
      <c r="AI27" s="35"/>
      <c r="AJ27" s="33">
        <v>235524.00838566164</v>
      </c>
      <c r="AK27" s="35"/>
      <c r="AL27" s="33">
        <v>1499312.4038270004</v>
      </c>
      <c r="AM27" s="35"/>
      <c r="AN27" s="33">
        <v>1472947.6748663087</v>
      </c>
      <c r="AO27" s="35"/>
      <c r="AP27" s="33">
        <v>159257.35166645047</v>
      </c>
      <c r="AQ27" s="35"/>
      <c r="AR27" s="30">
        <v>16848463.900177311</v>
      </c>
      <c r="AS27" s="35"/>
      <c r="AT27" s="30">
        <v>0</v>
      </c>
      <c r="AU27" s="43"/>
      <c r="BA27" s="138"/>
      <c r="BB27" s="138"/>
      <c r="BD27" s="138"/>
      <c r="BE27" s="138"/>
      <c r="BG27" s="138"/>
      <c r="BH27" s="138"/>
      <c r="BJ27" s="138"/>
      <c r="BK27" s="138"/>
    </row>
    <row r="28" spans="1:63" x14ac:dyDescent="0.3">
      <c r="A28" s="150"/>
      <c r="B28" s="23" t="s">
        <v>74</v>
      </c>
      <c r="C28" s="24" t="s">
        <v>75</v>
      </c>
      <c r="D28" s="31">
        <v>7666133.9008740503</v>
      </c>
      <c r="E28" s="36"/>
      <c r="F28" s="34">
        <v>453662.96760555531</v>
      </c>
      <c r="G28" s="36"/>
      <c r="H28" s="34">
        <v>4066606.7796182036</v>
      </c>
      <c r="I28" s="36"/>
      <c r="J28" s="34">
        <v>3145864.1536502917</v>
      </c>
      <c r="K28" s="36"/>
      <c r="L28" s="34">
        <v>715001.57709048793</v>
      </c>
      <c r="M28" s="36"/>
      <c r="N28" s="34">
        <v>30535.533188880003</v>
      </c>
      <c r="O28" s="36"/>
      <c r="P28" s="34">
        <v>515603.40184638224</v>
      </c>
      <c r="Q28" s="36"/>
      <c r="R28" s="34">
        <v>0</v>
      </c>
      <c r="S28" s="36"/>
      <c r="T28" s="34">
        <v>0</v>
      </c>
      <c r="U28" s="36"/>
      <c r="V28" s="34">
        <v>13057.466007026846</v>
      </c>
      <c r="W28" s="36"/>
      <c r="X28" s="34">
        <v>64795.108437386669</v>
      </c>
      <c r="Y28" s="36"/>
      <c r="Z28" s="34">
        <v>20342.337752883675</v>
      </c>
      <c r="AA28" s="36"/>
      <c r="AB28" s="34">
        <v>70667.729857928483</v>
      </c>
      <c r="AC28" s="36"/>
      <c r="AD28" s="34">
        <v>4238649.0119581763</v>
      </c>
      <c r="AE28" s="36"/>
      <c r="AF28" s="34">
        <v>2102448.5409779046</v>
      </c>
      <c r="AG28" s="36"/>
      <c r="AH28" s="34">
        <v>674591.27604124497</v>
      </c>
      <c r="AI28" s="36"/>
      <c r="AJ28" s="34">
        <v>191398.18375947207</v>
      </c>
      <c r="AK28" s="36"/>
      <c r="AL28" s="34">
        <v>1270211.011179555</v>
      </c>
      <c r="AM28" s="36"/>
      <c r="AN28" s="34">
        <v>1402295.6214943768</v>
      </c>
      <c r="AO28" s="36"/>
      <c r="AP28" s="34">
        <v>127441.61784506556</v>
      </c>
      <c r="AQ28" s="36"/>
      <c r="AR28" s="32">
        <v>14149521.729262156</v>
      </c>
      <c r="AS28" s="36"/>
      <c r="AT28" s="32">
        <v>0</v>
      </c>
      <c r="AU28" s="42"/>
      <c r="BA28" s="138"/>
      <c r="BB28" s="138"/>
      <c r="BD28" s="138"/>
      <c r="BE28" s="138"/>
      <c r="BG28" s="138"/>
      <c r="BH28" s="138"/>
      <c r="BJ28" s="138"/>
      <c r="BK28" s="138"/>
    </row>
    <row r="29" spans="1:63" x14ac:dyDescent="0.3">
      <c r="A29" s="150"/>
      <c r="B29" s="23" t="s">
        <v>76</v>
      </c>
      <c r="C29" s="24" t="s">
        <v>77</v>
      </c>
      <c r="D29" s="31">
        <v>1565037.6103879795</v>
      </c>
      <c r="E29" s="36"/>
      <c r="F29" s="34">
        <v>118033.91282964645</v>
      </c>
      <c r="G29" s="36"/>
      <c r="H29" s="34">
        <v>783724.70809035318</v>
      </c>
      <c r="I29" s="36"/>
      <c r="J29" s="34">
        <v>663278.98946797987</v>
      </c>
      <c r="K29" s="36"/>
      <c r="L29" s="34">
        <v>178927.07903431851</v>
      </c>
      <c r="M29" s="36"/>
      <c r="N29" s="34">
        <v>5716.5783467100009</v>
      </c>
      <c r="O29" s="36"/>
      <c r="P29" s="34">
        <v>108049.16458468081</v>
      </c>
      <c r="Q29" s="36"/>
      <c r="R29" s="34">
        <v>0</v>
      </c>
      <c r="S29" s="36"/>
      <c r="T29" s="34">
        <v>0</v>
      </c>
      <c r="U29" s="36"/>
      <c r="V29" s="34">
        <v>2539.6645765969315</v>
      </c>
      <c r="W29" s="36"/>
      <c r="X29" s="34">
        <v>12195.246171143226</v>
      </c>
      <c r="Y29" s="36"/>
      <c r="Z29" s="34">
        <v>4782.2823898358565</v>
      </c>
      <c r="AA29" s="36"/>
      <c r="AB29" s="34">
        <v>45644.142965351661</v>
      </c>
      <c r="AC29" s="36"/>
      <c r="AD29" s="34">
        <v>852509.69429954037</v>
      </c>
      <c r="AE29" s="36"/>
      <c r="AF29" s="34">
        <v>443442.2360076484</v>
      </c>
      <c r="AG29" s="36"/>
      <c r="AH29" s="34">
        <v>135840.24101825707</v>
      </c>
      <c r="AI29" s="36"/>
      <c r="AJ29" s="34">
        <v>44125.824626189562</v>
      </c>
      <c r="AK29" s="36"/>
      <c r="AL29" s="34">
        <v>229101.39264744535</v>
      </c>
      <c r="AM29" s="36"/>
      <c r="AN29" s="34">
        <v>70652.053371931979</v>
      </c>
      <c r="AO29" s="36"/>
      <c r="AP29" s="34">
        <v>31815.733821384922</v>
      </c>
      <c r="AQ29" s="36"/>
      <c r="AR29" s="32">
        <v>2698942.1709151557</v>
      </c>
      <c r="AS29" s="36"/>
      <c r="AT29" s="32">
        <v>0</v>
      </c>
      <c r="AU29" s="42"/>
      <c r="BA29" s="138"/>
      <c r="BB29" s="138"/>
      <c r="BD29" s="138"/>
      <c r="BE29" s="138"/>
      <c r="BG29" s="138"/>
      <c r="BH29" s="138"/>
      <c r="BJ29" s="138"/>
      <c r="BK29" s="138"/>
    </row>
    <row r="30" spans="1:63" x14ac:dyDescent="0.3">
      <c r="A30" s="150"/>
      <c r="B30" s="9" t="s">
        <v>78</v>
      </c>
      <c r="C30" s="10" t="s">
        <v>79</v>
      </c>
      <c r="D30" s="29">
        <v>742028.00178929546</v>
      </c>
      <c r="E30" s="35"/>
      <c r="F30" s="33">
        <v>54609.66042711708</v>
      </c>
      <c r="G30" s="35"/>
      <c r="H30" s="33">
        <v>360490.61893782363</v>
      </c>
      <c r="I30" s="35"/>
      <c r="J30" s="33">
        <v>326927.7224243547</v>
      </c>
      <c r="K30" s="35"/>
      <c r="L30" s="33">
        <v>73335.710709736872</v>
      </c>
      <c r="M30" s="35"/>
      <c r="N30" s="33">
        <v>2017.4244092200001</v>
      </c>
      <c r="O30" s="35"/>
      <c r="P30" s="33">
        <v>42421.314002063926</v>
      </c>
      <c r="Q30" s="35"/>
      <c r="R30" s="33">
        <v>0</v>
      </c>
      <c r="S30" s="35"/>
      <c r="T30" s="33">
        <v>0</v>
      </c>
      <c r="U30" s="35"/>
      <c r="V30" s="33">
        <v>2253.57637843879</v>
      </c>
      <c r="W30" s="35"/>
      <c r="X30" s="33">
        <v>5219.0656362677491</v>
      </c>
      <c r="Y30" s="35"/>
      <c r="Z30" s="33">
        <v>2565.3729256445699</v>
      </c>
      <c r="AA30" s="35"/>
      <c r="AB30" s="33">
        <v>18858.957358101838</v>
      </c>
      <c r="AC30" s="35"/>
      <c r="AD30" s="33">
        <v>40680.62345657526</v>
      </c>
      <c r="AE30" s="35"/>
      <c r="AF30" s="33">
        <v>5831.4239562741768</v>
      </c>
      <c r="AG30" s="35"/>
      <c r="AH30" s="33">
        <v>10717.725827011378</v>
      </c>
      <c r="AI30" s="35"/>
      <c r="AJ30" s="33">
        <v>1118.8931590073123</v>
      </c>
      <c r="AK30" s="35"/>
      <c r="AL30" s="33">
        <v>23012.580514282396</v>
      </c>
      <c r="AM30" s="35"/>
      <c r="AN30" s="33">
        <v>162785.47646538858</v>
      </c>
      <c r="AO30" s="35"/>
      <c r="AP30" s="33">
        <v>10222.716064840297</v>
      </c>
      <c r="AQ30" s="35"/>
      <c r="AR30" s="30">
        <v>3603980.4635260375</v>
      </c>
      <c r="AS30" s="35"/>
      <c r="AT30" s="30">
        <v>0</v>
      </c>
      <c r="AU30" s="43"/>
      <c r="BA30" s="138"/>
      <c r="BB30" s="138"/>
      <c r="BD30" s="138"/>
      <c r="BE30" s="138"/>
      <c r="BG30" s="138"/>
      <c r="BH30" s="138"/>
      <c r="BJ30" s="138"/>
      <c r="BK30" s="138"/>
    </row>
    <row r="31" spans="1:63" x14ac:dyDescent="0.3">
      <c r="A31" s="150"/>
      <c r="B31" s="23" t="s">
        <v>80</v>
      </c>
      <c r="C31" s="24" t="s">
        <v>81</v>
      </c>
      <c r="D31" s="31">
        <v>0</v>
      </c>
      <c r="E31" s="36"/>
      <c r="F31" s="34">
        <v>0</v>
      </c>
      <c r="G31" s="36"/>
      <c r="H31" s="34">
        <v>0</v>
      </c>
      <c r="I31" s="36"/>
      <c r="J31" s="34">
        <v>0</v>
      </c>
      <c r="K31" s="36"/>
      <c r="L31" s="34">
        <v>0</v>
      </c>
      <c r="M31" s="36"/>
      <c r="N31" s="34">
        <v>0</v>
      </c>
      <c r="O31" s="36"/>
      <c r="P31" s="34">
        <v>0</v>
      </c>
      <c r="Q31" s="36"/>
      <c r="R31" s="34">
        <v>0</v>
      </c>
      <c r="S31" s="36"/>
      <c r="T31" s="34">
        <v>0</v>
      </c>
      <c r="U31" s="36"/>
      <c r="V31" s="34">
        <v>0</v>
      </c>
      <c r="W31" s="36"/>
      <c r="X31" s="34">
        <v>0</v>
      </c>
      <c r="Y31" s="36"/>
      <c r="Z31" s="34">
        <v>0</v>
      </c>
      <c r="AA31" s="36"/>
      <c r="AB31" s="34">
        <v>0</v>
      </c>
      <c r="AC31" s="36"/>
      <c r="AD31" s="34">
        <v>0</v>
      </c>
      <c r="AE31" s="36"/>
      <c r="AF31" s="34">
        <v>0</v>
      </c>
      <c r="AG31" s="36"/>
      <c r="AH31" s="34">
        <v>0</v>
      </c>
      <c r="AI31" s="36"/>
      <c r="AJ31" s="34">
        <v>0</v>
      </c>
      <c r="AK31" s="36"/>
      <c r="AL31" s="34">
        <v>0</v>
      </c>
      <c r="AM31" s="36"/>
      <c r="AN31" s="34">
        <v>0</v>
      </c>
      <c r="AO31" s="36"/>
      <c r="AP31" s="34">
        <v>0</v>
      </c>
      <c r="AQ31" s="36"/>
      <c r="AR31" s="32">
        <v>2574927.9350402011</v>
      </c>
      <c r="AS31" s="36"/>
      <c r="AT31" s="32">
        <v>0</v>
      </c>
      <c r="AU31" s="42"/>
      <c r="BA31" s="138"/>
      <c r="BB31" s="138"/>
      <c r="BD31" s="138"/>
      <c r="BE31" s="138"/>
      <c r="BG31" s="138"/>
      <c r="BH31" s="138"/>
      <c r="BJ31" s="138"/>
      <c r="BK31" s="138"/>
    </row>
    <row r="32" spans="1:63" x14ac:dyDescent="0.3">
      <c r="A32" s="150"/>
      <c r="B32" s="23" t="s">
        <v>82</v>
      </c>
      <c r="C32" s="24" t="s">
        <v>83</v>
      </c>
      <c r="D32" s="31">
        <v>742028.00178929546</v>
      </c>
      <c r="E32" s="36"/>
      <c r="F32" s="34">
        <v>54609.66042711708</v>
      </c>
      <c r="G32" s="36"/>
      <c r="H32" s="34">
        <v>360490.61893782363</v>
      </c>
      <c r="I32" s="36"/>
      <c r="J32" s="34">
        <v>326927.7224243547</v>
      </c>
      <c r="K32" s="36"/>
      <c r="L32" s="34">
        <v>73335.710709736872</v>
      </c>
      <c r="M32" s="36"/>
      <c r="N32" s="34">
        <v>2017.4244092200001</v>
      </c>
      <c r="O32" s="36"/>
      <c r="P32" s="34">
        <v>42421.314002063926</v>
      </c>
      <c r="Q32" s="36"/>
      <c r="R32" s="34">
        <v>0</v>
      </c>
      <c r="S32" s="36"/>
      <c r="T32" s="34">
        <v>0</v>
      </c>
      <c r="U32" s="36"/>
      <c r="V32" s="34">
        <v>2253.57637843879</v>
      </c>
      <c r="W32" s="36"/>
      <c r="X32" s="34">
        <v>5219.0656362677491</v>
      </c>
      <c r="Y32" s="36"/>
      <c r="Z32" s="34">
        <v>2565.3729256445699</v>
      </c>
      <c r="AA32" s="36"/>
      <c r="AB32" s="34">
        <v>18858.957358101838</v>
      </c>
      <c r="AC32" s="36"/>
      <c r="AD32" s="34">
        <v>40680.62345657526</v>
      </c>
      <c r="AE32" s="36"/>
      <c r="AF32" s="34">
        <v>5831.4239562741768</v>
      </c>
      <c r="AG32" s="36"/>
      <c r="AH32" s="34">
        <v>10717.725827011378</v>
      </c>
      <c r="AI32" s="36"/>
      <c r="AJ32" s="34">
        <v>1118.8931590073123</v>
      </c>
      <c r="AK32" s="36"/>
      <c r="AL32" s="34">
        <v>23012.580514282396</v>
      </c>
      <c r="AM32" s="36"/>
      <c r="AN32" s="34">
        <v>162785.47646538858</v>
      </c>
      <c r="AO32" s="36"/>
      <c r="AP32" s="34">
        <v>10222.716064840297</v>
      </c>
      <c r="AQ32" s="36"/>
      <c r="AR32" s="32">
        <v>1029052.5284858365</v>
      </c>
      <c r="AS32" s="36"/>
      <c r="AT32" s="32">
        <v>0</v>
      </c>
      <c r="AU32" s="42"/>
      <c r="BA32" s="138"/>
      <c r="BB32" s="138"/>
      <c r="BD32" s="138"/>
      <c r="BE32" s="138"/>
      <c r="BG32" s="138"/>
      <c r="BH32" s="138"/>
      <c r="BJ32" s="138"/>
      <c r="BK32" s="138"/>
    </row>
    <row r="33" spans="1:63" x14ac:dyDescent="0.3">
      <c r="A33" s="150"/>
      <c r="B33" s="9" t="s">
        <v>84</v>
      </c>
      <c r="C33" s="10" t="s">
        <v>85</v>
      </c>
      <c r="D33" s="29">
        <v>0</v>
      </c>
      <c r="E33" s="35"/>
      <c r="F33" s="33">
        <v>0</v>
      </c>
      <c r="G33" s="35"/>
      <c r="H33" s="33">
        <v>0</v>
      </c>
      <c r="I33" s="35"/>
      <c r="J33" s="33">
        <v>0</v>
      </c>
      <c r="K33" s="35"/>
      <c r="L33" s="33">
        <v>0</v>
      </c>
      <c r="M33" s="35"/>
      <c r="N33" s="33">
        <v>0</v>
      </c>
      <c r="O33" s="35"/>
      <c r="P33" s="33">
        <v>0</v>
      </c>
      <c r="Q33" s="35"/>
      <c r="R33" s="33">
        <v>0</v>
      </c>
      <c r="S33" s="35"/>
      <c r="T33" s="33">
        <v>0</v>
      </c>
      <c r="U33" s="35"/>
      <c r="V33" s="33">
        <v>0</v>
      </c>
      <c r="W33" s="35"/>
      <c r="X33" s="33">
        <v>0</v>
      </c>
      <c r="Y33" s="35"/>
      <c r="Z33" s="33">
        <v>0</v>
      </c>
      <c r="AA33" s="35"/>
      <c r="AB33" s="33">
        <v>0</v>
      </c>
      <c r="AC33" s="35"/>
      <c r="AD33" s="33">
        <v>0</v>
      </c>
      <c r="AE33" s="35"/>
      <c r="AF33" s="33">
        <v>0</v>
      </c>
      <c r="AG33" s="35"/>
      <c r="AH33" s="33">
        <v>0</v>
      </c>
      <c r="AI33" s="35"/>
      <c r="AJ33" s="33">
        <v>0</v>
      </c>
      <c r="AK33" s="35"/>
      <c r="AL33" s="33">
        <v>0</v>
      </c>
      <c r="AM33" s="35"/>
      <c r="AN33" s="33">
        <v>0</v>
      </c>
      <c r="AO33" s="35"/>
      <c r="AP33" s="33">
        <v>0</v>
      </c>
      <c r="AQ33" s="35"/>
      <c r="AR33" s="30">
        <v>0</v>
      </c>
      <c r="AS33" s="35"/>
      <c r="AT33" s="30">
        <v>0</v>
      </c>
      <c r="AU33" s="43"/>
      <c r="BA33" s="138"/>
      <c r="BB33" s="138"/>
      <c r="BD33" s="138"/>
      <c r="BE33" s="138"/>
      <c r="BG33" s="138"/>
      <c r="BH33" s="138"/>
      <c r="BJ33" s="138"/>
      <c r="BK33" s="138"/>
    </row>
    <row r="34" spans="1:63" x14ac:dyDescent="0.3">
      <c r="A34" s="150"/>
      <c r="B34" s="9" t="s">
        <v>86</v>
      </c>
      <c r="C34" s="10" t="s">
        <v>87</v>
      </c>
      <c r="D34" s="29">
        <v>9255373.9520866144</v>
      </c>
      <c r="E34" s="35"/>
      <c r="F34" s="33">
        <v>796269.06435420597</v>
      </c>
      <c r="G34" s="35"/>
      <c r="H34" s="33">
        <v>5213617.4166736258</v>
      </c>
      <c r="I34" s="35"/>
      <c r="J34" s="33">
        <v>3245487.4710587817</v>
      </c>
      <c r="K34" s="35"/>
      <c r="L34" s="33">
        <v>1122979.1941883899</v>
      </c>
      <c r="M34" s="35"/>
      <c r="N34" s="33">
        <v>46968.548866056808</v>
      </c>
      <c r="O34" s="35"/>
      <c r="P34" s="33">
        <v>851447.9734286553</v>
      </c>
      <c r="Q34" s="35"/>
      <c r="R34" s="33">
        <v>0</v>
      </c>
      <c r="S34" s="35"/>
      <c r="T34" s="33">
        <v>0</v>
      </c>
      <c r="U34" s="35"/>
      <c r="V34" s="33">
        <v>12344.008805093854</v>
      </c>
      <c r="W34" s="35"/>
      <c r="X34" s="33">
        <v>31223.125911553863</v>
      </c>
      <c r="Y34" s="35"/>
      <c r="Z34" s="33">
        <v>79378.934510472027</v>
      </c>
      <c r="AA34" s="35"/>
      <c r="AB34" s="33">
        <v>101616.60266655833</v>
      </c>
      <c r="AC34" s="35"/>
      <c r="AD34" s="33">
        <v>163243.44585545102</v>
      </c>
      <c r="AE34" s="35"/>
      <c r="AF34" s="33">
        <v>50887.609396551008</v>
      </c>
      <c r="AG34" s="35"/>
      <c r="AH34" s="33">
        <v>48600.706618540004</v>
      </c>
      <c r="AI34" s="35"/>
      <c r="AJ34" s="33">
        <v>0</v>
      </c>
      <c r="AK34" s="35"/>
      <c r="AL34" s="33">
        <v>63755.129840360001</v>
      </c>
      <c r="AM34" s="35"/>
      <c r="AN34" s="33">
        <v>2448294.6336206472</v>
      </c>
      <c r="AO34" s="35"/>
      <c r="AP34" s="33">
        <v>92265.431544062885</v>
      </c>
      <c r="AQ34" s="35"/>
      <c r="AR34" s="30">
        <v>13082156.657295156</v>
      </c>
      <c r="AS34" s="35"/>
      <c r="AT34" s="30">
        <v>0</v>
      </c>
      <c r="AU34" s="43"/>
      <c r="BA34" s="138"/>
      <c r="BB34" s="138"/>
      <c r="BD34" s="138"/>
      <c r="BE34" s="138"/>
      <c r="BG34" s="138"/>
      <c r="BH34" s="138"/>
      <c r="BJ34" s="138"/>
      <c r="BK34" s="138"/>
    </row>
    <row r="35" spans="1:63" x14ac:dyDescent="0.3">
      <c r="A35" s="150"/>
      <c r="B35" s="11" t="s">
        <v>88</v>
      </c>
      <c r="C35" s="12" t="s">
        <v>89</v>
      </c>
      <c r="D35" s="29">
        <v>0</v>
      </c>
      <c r="E35" s="35"/>
      <c r="F35" s="33">
        <v>0</v>
      </c>
      <c r="G35" s="35"/>
      <c r="H35" s="33">
        <v>0</v>
      </c>
      <c r="I35" s="35"/>
      <c r="J35" s="33">
        <v>0</v>
      </c>
      <c r="K35" s="35"/>
      <c r="L35" s="33">
        <v>0</v>
      </c>
      <c r="M35" s="35"/>
      <c r="N35" s="33">
        <v>0</v>
      </c>
      <c r="O35" s="35"/>
      <c r="P35" s="33">
        <v>0</v>
      </c>
      <c r="Q35" s="35"/>
      <c r="R35" s="33">
        <v>0</v>
      </c>
      <c r="S35" s="35"/>
      <c r="T35" s="33">
        <v>0</v>
      </c>
      <c r="U35" s="35"/>
      <c r="V35" s="33">
        <v>0</v>
      </c>
      <c r="W35" s="35"/>
      <c r="X35" s="33">
        <v>0</v>
      </c>
      <c r="Y35" s="35"/>
      <c r="Z35" s="33">
        <v>0</v>
      </c>
      <c r="AA35" s="35"/>
      <c r="AB35" s="33">
        <v>0</v>
      </c>
      <c r="AC35" s="35"/>
      <c r="AD35" s="33">
        <v>0</v>
      </c>
      <c r="AE35" s="35"/>
      <c r="AF35" s="33">
        <v>0</v>
      </c>
      <c r="AG35" s="35"/>
      <c r="AH35" s="33">
        <v>0</v>
      </c>
      <c r="AI35" s="35"/>
      <c r="AJ35" s="33">
        <v>0</v>
      </c>
      <c r="AK35" s="35"/>
      <c r="AL35" s="33">
        <v>0</v>
      </c>
      <c r="AM35" s="35"/>
      <c r="AN35" s="33">
        <v>2960645.0610668776</v>
      </c>
      <c r="AO35" s="35"/>
      <c r="AP35" s="33">
        <v>0</v>
      </c>
      <c r="AQ35" s="35"/>
      <c r="AR35" s="30">
        <v>2960645.0610668776</v>
      </c>
      <c r="AS35" s="35"/>
      <c r="AT35" s="30">
        <v>0</v>
      </c>
      <c r="AU35" s="43"/>
      <c r="BA35" s="138"/>
      <c r="BB35" s="138"/>
      <c r="BD35" s="138"/>
      <c r="BE35" s="138"/>
      <c r="BG35" s="138"/>
      <c r="BH35" s="138"/>
      <c r="BJ35" s="138"/>
      <c r="BK35" s="138"/>
    </row>
    <row r="36" spans="1:63" x14ac:dyDescent="0.3">
      <c r="A36" s="151"/>
      <c r="B36" s="25"/>
      <c r="C36" s="26"/>
      <c r="D36" s="44"/>
      <c r="E36" s="45"/>
      <c r="F36" s="46"/>
      <c r="G36" s="45"/>
      <c r="H36" s="46"/>
      <c r="I36" s="45"/>
      <c r="J36" s="46"/>
      <c r="K36" s="45"/>
      <c r="L36" s="46"/>
      <c r="M36" s="45"/>
      <c r="N36" s="46"/>
      <c r="O36" s="45"/>
      <c r="P36" s="46"/>
      <c r="Q36" s="45"/>
      <c r="R36" s="46"/>
      <c r="S36" s="45"/>
      <c r="T36" s="46"/>
      <c r="U36" s="45"/>
      <c r="V36" s="46"/>
      <c r="W36" s="45"/>
      <c r="X36" s="46"/>
      <c r="Y36" s="45"/>
      <c r="Z36" s="46"/>
      <c r="AA36" s="45"/>
      <c r="AB36" s="46"/>
      <c r="AC36" s="45"/>
      <c r="AD36" s="46"/>
      <c r="AE36" s="45"/>
      <c r="AF36" s="46"/>
      <c r="AG36" s="45"/>
      <c r="AH36" s="46"/>
      <c r="AI36" s="45"/>
      <c r="AJ36" s="46"/>
      <c r="AK36" s="45"/>
      <c r="AL36" s="46"/>
      <c r="AM36" s="45"/>
      <c r="AN36" s="46"/>
      <c r="AO36" s="45"/>
      <c r="AP36" s="46"/>
      <c r="AQ36" s="45"/>
      <c r="AR36" s="47"/>
      <c r="AS36" s="45"/>
      <c r="AT36" s="47"/>
      <c r="AU36" s="48"/>
      <c r="BA36" s="138"/>
      <c r="BB36" s="138"/>
      <c r="BD36" s="138"/>
      <c r="BE36" s="138"/>
      <c r="BG36" s="138"/>
      <c r="BH36" s="138"/>
      <c r="BJ36" s="138"/>
      <c r="BK36" s="138"/>
    </row>
    <row r="37" spans="1:63" x14ac:dyDescent="0.3">
      <c r="A37" s="147" t="s">
        <v>90</v>
      </c>
      <c r="B37" s="27" t="s">
        <v>86</v>
      </c>
      <c r="C37" s="28" t="s">
        <v>87</v>
      </c>
      <c r="D37" s="49"/>
      <c r="E37" s="50">
        <f>+D34</f>
        <v>9255373.9520866144</v>
      </c>
      <c r="F37" s="51"/>
      <c r="G37" s="50">
        <f t="shared" ref="G37" si="18">+F34</f>
        <v>796269.06435420597</v>
      </c>
      <c r="H37" s="51"/>
      <c r="I37" s="50">
        <f t="shared" ref="I37" si="19">+H34</f>
        <v>5213617.4166736258</v>
      </c>
      <c r="J37" s="51"/>
      <c r="K37" s="50">
        <f t="shared" ref="K37" si="20">+J34</f>
        <v>3245487.4710587817</v>
      </c>
      <c r="L37" s="51"/>
      <c r="M37" s="50">
        <f t="shared" ref="M37:O37" si="21">+L34</f>
        <v>1122979.1941883899</v>
      </c>
      <c r="N37" s="51"/>
      <c r="O37" s="50">
        <f t="shared" si="21"/>
        <v>46968.548866056808</v>
      </c>
      <c r="P37" s="51"/>
      <c r="Q37" s="50">
        <f t="shared" ref="Q37" si="22">+P34</f>
        <v>851447.9734286553</v>
      </c>
      <c r="R37" s="51"/>
      <c r="S37" s="50">
        <f t="shared" ref="S37" si="23">+R34</f>
        <v>0</v>
      </c>
      <c r="T37" s="51"/>
      <c r="U37" s="50">
        <f t="shared" ref="U37" si="24">+T34</f>
        <v>0</v>
      </c>
      <c r="V37" s="51"/>
      <c r="W37" s="50">
        <f t="shared" ref="W37" si="25">+V34</f>
        <v>12344.008805093854</v>
      </c>
      <c r="X37" s="51"/>
      <c r="Y37" s="50">
        <f t="shared" ref="Y37" si="26">+X34</f>
        <v>31223.125911553863</v>
      </c>
      <c r="Z37" s="51"/>
      <c r="AA37" s="50">
        <f t="shared" ref="AA37" si="27">+Z34</f>
        <v>79378.934510472027</v>
      </c>
      <c r="AB37" s="51"/>
      <c r="AC37" s="50">
        <f t="shared" ref="AC37" si="28">+AB34</f>
        <v>101616.60266655833</v>
      </c>
      <c r="AD37" s="51"/>
      <c r="AE37" s="50">
        <f t="shared" ref="AE37:AG37" si="29">+AD34</f>
        <v>163243.44585545102</v>
      </c>
      <c r="AF37" s="51"/>
      <c r="AG37" s="50">
        <f t="shared" si="29"/>
        <v>50887.609396551008</v>
      </c>
      <c r="AH37" s="51"/>
      <c r="AI37" s="50">
        <f t="shared" ref="AI37" si="30">+AH34</f>
        <v>48600.706618540004</v>
      </c>
      <c r="AJ37" s="51"/>
      <c r="AK37" s="50">
        <f t="shared" ref="AK37" si="31">+AJ34</f>
        <v>0</v>
      </c>
      <c r="AL37" s="51"/>
      <c r="AM37" s="50">
        <f t="shared" ref="AM37" si="32">+AL34</f>
        <v>63755.129840360001</v>
      </c>
      <c r="AN37" s="52"/>
      <c r="AO37" s="50">
        <f t="shared" ref="AO37" si="33">+AN34</f>
        <v>2448294.6336206472</v>
      </c>
      <c r="AP37" s="51"/>
      <c r="AQ37" s="50">
        <f t="shared" ref="AQ37" si="34">+AP34</f>
        <v>92265.431544062885</v>
      </c>
      <c r="AR37" s="52"/>
      <c r="AS37" s="50">
        <f t="shared" ref="AS37" si="35">+AR34</f>
        <v>13082156.657295156</v>
      </c>
      <c r="AT37" s="52"/>
      <c r="AU37" s="41">
        <f t="shared" ref="AU37:AU38" si="36">+AT34</f>
        <v>0</v>
      </c>
      <c r="BA37" s="138"/>
      <c r="BB37" s="138"/>
      <c r="BD37" s="138"/>
      <c r="BE37" s="138"/>
      <c r="BG37" s="138"/>
      <c r="BH37" s="138"/>
      <c r="BJ37" s="138"/>
      <c r="BK37" s="138"/>
    </row>
    <row r="38" spans="1:63" x14ac:dyDescent="0.3">
      <c r="A38" s="148"/>
      <c r="B38" s="11" t="s">
        <v>88</v>
      </c>
      <c r="C38" s="12" t="s">
        <v>89</v>
      </c>
      <c r="D38" s="29"/>
      <c r="E38" s="35">
        <f>+D35</f>
        <v>0</v>
      </c>
      <c r="F38" s="33"/>
      <c r="G38" s="35">
        <f t="shared" ref="G38" si="37">+F35</f>
        <v>0</v>
      </c>
      <c r="H38" s="33"/>
      <c r="I38" s="35">
        <f t="shared" ref="I38" si="38">+H35</f>
        <v>0</v>
      </c>
      <c r="J38" s="33"/>
      <c r="K38" s="35">
        <f t="shared" ref="K38" si="39">+J35</f>
        <v>0</v>
      </c>
      <c r="L38" s="33"/>
      <c r="M38" s="35">
        <f t="shared" ref="M38:O38" si="40">+L35</f>
        <v>0</v>
      </c>
      <c r="N38" s="33"/>
      <c r="O38" s="35">
        <f t="shared" si="40"/>
        <v>0</v>
      </c>
      <c r="P38" s="33"/>
      <c r="Q38" s="35">
        <f t="shared" ref="Q38" si="41">+P35</f>
        <v>0</v>
      </c>
      <c r="R38" s="33"/>
      <c r="S38" s="35">
        <f t="shared" ref="S38" si="42">+R35</f>
        <v>0</v>
      </c>
      <c r="T38" s="33"/>
      <c r="U38" s="35">
        <f t="shared" ref="U38" si="43">+T35</f>
        <v>0</v>
      </c>
      <c r="V38" s="33"/>
      <c r="W38" s="35">
        <f t="shared" ref="W38" si="44">+V35</f>
        <v>0</v>
      </c>
      <c r="X38" s="33"/>
      <c r="Y38" s="35">
        <f t="shared" ref="Y38" si="45">+X35</f>
        <v>0</v>
      </c>
      <c r="Z38" s="33"/>
      <c r="AA38" s="35">
        <f t="shared" ref="AA38" si="46">+Z35</f>
        <v>0</v>
      </c>
      <c r="AB38" s="33"/>
      <c r="AC38" s="35">
        <f t="shared" ref="AC38" si="47">+AB35</f>
        <v>0</v>
      </c>
      <c r="AD38" s="33"/>
      <c r="AE38" s="35">
        <f t="shared" ref="AE38:AG38" si="48">+AD35</f>
        <v>0</v>
      </c>
      <c r="AF38" s="33"/>
      <c r="AG38" s="35">
        <f t="shared" si="48"/>
        <v>0</v>
      </c>
      <c r="AH38" s="33"/>
      <c r="AI38" s="35">
        <f t="shared" ref="AI38" si="49">+AH35</f>
        <v>0</v>
      </c>
      <c r="AJ38" s="33"/>
      <c r="AK38" s="35">
        <f t="shared" ref="AK38" si="50">+AJ35</f>
        <v>0</v>
      </c>
      <c r="AL38" s="33"/>
      <c r="AM38" s="35">
        <f t="shared" ref="AM38" si="51">+AL35</f>
        <v>0</v>
      </c>
      <c r="AN38" s="30"/>
      <c r="AO38" s="35">
        <f t="shared" ref="AO38" si="52">+AN35</f>
        <v>2960645.0610668776</v>
      </c>
      <c r="AP38" s="33"/>
      <c r="AQ38" s="35">
        <f t="shared" ref="AQ38" si="53">+AP35</f>
        <v>0</v>
      </c>
      <c r="AR38" s="30"/>
      <c r="AS38" s="35">
        <f t="shared" ref="AS38" si="54">+AR35</f>
        <v>2960645.0610668776</v>
      </c>
      <c r="AT38" s="30"/>
      <c r="AU38" s="43">
        <f t="shared" si="36"/>
        <v>0</v>
      </c>
      <c r="BA38" s="138"/>
      <c r="BB38" s="138"/>
      <c r="BD38" s="138"/>
      <c r="BE38" s="138"/>
      <c r="BG38" s="138"/>
      <c r="BH38" s="138"/>
      <c r="BJ38" s="138"/>
      <c r="BK38" s="138"/>
    </row>
    <row r="39" spans="1:63" x14ac:dyDescent="0.3">
      <c r="A39" s="148"/>
      <c r="B39" s="9" t="s">
        <v>72</v>
      </c>
      <c r="C39" s="10" t="s">
        <v>73</v>
      </c>
      <c r="D39" s="29"/>
      <c r="E39" s="35">
        <v>0</v>
      </c>
      <c r="F39" s="33"/>
      <c r="G39" s="35">
        <v>0</v>
      </c>
      <c r="H39" s="33"/>
      <c r="I39" s="35">
        <v>0</v>
      </c>
      <c r="J39" s="33"/>
      <c r="K39" s="35">
        <v>0</v>
      </c>
      <c r="L39" s="33"/>
      <c r="M39" s="35">
        <v>0</v>
      </c>
      <c r="N39" s="33"/>
      <c r="O39" s="35">
        <v>0</v>
      </c>
      <c r="P39" s="33"/>
      <c r="Q39" s="35">
        <v>0</v>
      </c>
      <c r="R39" s="33"/>
      <c r="S39" s="35">
        <v>0</v>
      </c>
      <c r="T39" s="33"/>
      <c r="U39" s="35">
        <v>0</v>
      </c>
      <c r="V39" s="33"/>
      <c r="W39" s="35">
        <v>0</v>
      </c>
      <c r="X39" s="33"/>
      <c r="Y39" s="35">
        <v>0</v>
      </c>
      <c r="Z39" s="33"/>
      <c r="AA39" s="35">
        <v>0</v>
      </c>
      <c r="AB39" s="33"/>
      <c r="AC39" s="35">
        <v>0</v>
      </c>
      <c r="AD39" s="33"/>
      <c r="AE39" s="35">
        <v>0</v>
      </c>
      <c r="AF39" s="33"/>
      <c r="AG39" s="35">
        <v>0</v>
      </c>
      <c r="AH39" s="33"/>
      <c r="AI39" s="35">
        <v>0</v>
      </c>
      <c r="AJ39" s="33"/>
      <c r="AK39" s="35">
        <v>0</v>
      </c>
      <c r="AL39" s="33"/>
      <c r="AM39" s="35">
        <v>0</v>
      </c>
      <c r="AN39" s="30"/>
      <c r="AO39" s="35">
        <v>16782427.424285877</v>
      </c>
      <c r="AP39" s="33"/>
      <c r="AQ39" s="35">
        <v>0</v>
      </c>
      <c r="AR39" s="30"/>
      <c r="AS39" s="35">
        <v>16782427.424285877</v>
      </c>
      <c r="AT39" s="30">
        <v>17169.734014265567</v>
      </c>
      <c r="AU39" s="43">
        <v>83206.209905699274</v>
      </c>
      <c r="BA39" s="138"/>
      <c r="BB39" s="138"/>
      <c r="BD39" s="138"/>
      <c r="BE39" s="138"/>
      <c r="BG39" s="138"/>
      <c r="BH39" s="138"/>
      <c r="BJ39" s="138"/>
      <c r="BK39" s="138"/>
    </row>
    <row r="40" spans="1:63" x14ac:dyDescent="0.3">
      <c r="A40" s="148"/>
      <c r="B40" s="23" t="s">
        <v>74</v>
      </c>
      <c r="C40" s="24" t="s">
        <v>75</v>
      </c>
      <c r="D40" s="31"/>
      <c r="E40" s="36">
        <v>0</v>
      </c>
      <c r="F40" s="34"/>
      <c r="G40" s="36">
        <v>0</v>
      </c>
      <c r="H40" s="34"/>
      <c r="I40" s="36">
        <v>0</v>
      </c>
      <c r="J40" s="34"/>
      <c r="K40" s="36">
        <v>0</v>
      </c>
      <c r="L40" s="34"/>
      <c r="M40" s="36">
        <v>0</v>
      </c>
      <c r="N40" s="34"/>
      <c r="O40" s="36">
        <v>0</v>
      </c>
      <c r="P40" s="34"/>
      <c r="Q40" s="36">
        <v>0</v>
      </c>
      <c r="R40" s="34"/>
      <c r="S40" s="36">
        <v>0</v>
      </c>
      <c r="T40" s="34"/>
      <c r="U40" s="36">
        <v>0</v>
      </c>
      <c r="V40" s="34"/>
      <c r="W40" s="36">
        <v>0</v>
      </c>
      <c r="X40" s="34"/>
      <c r="Y40" s="36">
        <v>0</v>
      </c>
      <c r="Z40" s="34"/>
      <c r="AA40" s="36">
        <v>0</v>
      </c>
      <c r="AB40" s="34"/>
      <c r="AC40" s="36">
        <v>0</v>
      </c>
      <c r="AD40" s="34"/>
      <c r="AE40" s="36">
        <v>0</v>
      </c>
      <c r="AF40" s="34"/>
      <c r="AG40" s="36">
        <v>0</v>
      </c>
      <c r="AH40" s="34"/>
      <c r="AI40" s="36">
        <v>0</v>
      </c>
      <c r="AJ40" s="34"/>
      <c r="AK40" s="36">
        <v>0</v>
      </c>
      <c r="AL40" s="34"/>
      <c r="AM40" s="36">
        <v>0</v>
      </c>
      <c r="AN40" s="32"/>
      <c r="AO40" s="36">
        <v>14087095.262739716</v>
      </c>
      <c r="AP40" s="34"/>
      <c r="AQ40" s="36">
        <v>0</v>
      </c>
      <c r="AR40" s="32"/>
      <c r="AS40" s="36">
        <v>14087095.262739716</v>
      </c>
      <c r="AT40" s="32">
        <v>17169.734014265567</v>
      </c>
      <c r="AU40" s="42">
        <v>79596.200536705946</v>
      </c>
      <c r="AV40" s="126"/>
      <c r="BA40" s="138"/>
      <c r="BB40" s="138"/>
      <c r="BD40" s="138"/>
      <c r="BE40" s="138"/>
      <c r="BG40" s="138"/>
      <c r="BH40" s="138"/>
      <c r="BJ40" s="138"/>
      <c r="BK40" s="138"/>
    </row>
    <row r="41" spans="1:63" x14ac:dyDescent="0.3">
      <c r="A41" s="148"/>
      <c r="B41" s="23" t="s">
        <v>76</v>
      </c>
      <c r="C41" s="24" t="s">
        <v>77</v>
      </c>
      <c r="D41" s="31"/>
      <c r="E41" s="36">
        <v>0</v>
      </c>
      <c r="F41" s="34"/>
      <c r="G41" s="36">
        <v>0</v>
      </c>
      <c r="H41" s="34"/>
      <c r="I41" s="36">
        <v>0</v>
      </c>
      <c r="J41" s="34"/>
      <c r="K41" s="36">
        <v>0</v>
      </c>
      <c r="L41" s="34"/>
      <c r="M41" s="36">
        <v>0</v>
      </c>
      <c r="N41" s="34"/>
      <c r="O41" s="36">
        <v>0</v>
      </c>
      <c r="P41" s="34"/>
      <c r="Q41" s="36">
        <v>0</v>
      </c>
      <c r="R41" s="34"/>
      <c r="S41" s="36">
        <v>0</v>
      </c>
      <c r="T41" s="34"/>
      <c r="U41" s="36">
        <v>0</v>
      </c>
      <c r="V41" s="34"/>
      <c r="W41" s="36">
        <v>0</v>
      </c>
      <c r="X41" s="34"/>
      <c r="Y41" s="36">
        <v>0</v>
      </c>
      <c r="Z41" s="34"/>
      <c r="AA41" s="36">
        <v>0</v>
      </c>
      <c r="AB41" s="34"/>
      <c r="AC41" s="36">
        <v>0</v>
      </c>
      <c r="AD41" s="34"/>
      <c r="AE41" s="36">
        <v>0</v>
      </c>
      <c r="AF41" s="34"/>
      <c r="AG41" s="36">
        <v>0</v>
      </c>
      <c r="AH41" s="34"/>
      <c r="AI41" s="36">
        <v>0</v>
      </c>
      <c r="AJ41" s="34"/>
      <c r="AK41" s="36">
        <v>0</v>
      </c>
      <c r="AL41" s="34"/>
      <c r="AM41" s="36">
        <v>0</v>
      </c>
      <c r="AN41" s="32"/>
      <c r="AO41" s="36">
        <v>2695332.1615461623</v>
      </c>
      <c r="AP41" s="34"/>
      <c r="AQ41" s="36">
        <v>0</v>
      </c>
      <c r="AR41" s="32"/>
      <c r="AS41" s="36">
        <v>2695332.1615461623</v>
      </c>
      <c r="AT41" s="32">
        <v>0</v>
      </c>
      <c r="AU41" s="42">
        <v>3610.0093689933237</v>
      </c>
      <c r="AV41" s="126"/>
      <c r="BA41" s="138"/>
      <c r="BB41" s="138"/>
      <c r="BD41" s="138"/>
      <c r="BE41" s="138"/>
      <c r="BG41" s="138"/>
      <c r="BH41" s="138"/>
      <c r="BJ41" s="138"/>
      <c r="BK41" s="138"/>
    </row>
    <row r="42" spans="1:63" x14ac:dyDescent="0.3">
      <c r="A42" s="148"/>
      <c r="B42" s="9" t="s">
        <v>78</v>
      </c>
      <c r="C42" s="10" t="s">
        <v>79</v>
      </c>
      <c r="D42" s="31"/>
      <c r="E42" s="36">
        <v>0</v>
      </c>
      <c r="F42" s="34"/>
      <c r="G42" s="36">
        <v>0</v>
      </c>
      <c r="H42" s="34"/>
      <c r="I42" s="36">
        <v>0</v>
      </c>
      <c r="J42" s="34"/>
      <c r="K42" s="36">
        <v>0</v>
      </c>
      <c r="L42" s="34"/>
      <c r="M42" s="36">
        <v>0</v>
      </c>
      <c r="N42" s="34"/>
      <c r="O42" s="36">
        <v>0</v>
      </c>
      <c r="P42" s="34"/>
      <c r="Q42" s="36">
        <v>0</v>
      </c>
      <c r="R42" s="34"/>
      <c r="S42" s="36">
        <v>0</v>
      </c>
      <c r="T42" s="34"/>
      <c r="U42" s="36">
        <v>0</v>
      </c>
      <c r="V42" s="34"/>
      <c r="W42" s="36">
        <v>0</v>
      </c>
      <c r="X42" s="34"/>
      <c r="Y42" s="36">
        <v>0</v>
      </c>
      <c r="Z42" s="34"/>
      <c r="AA42" s="36">
        <v>0</v>
      </c>
      <c r="AB42" s="34"/>
      <c r="AC42" s="36">
        <v>0</v>
      </c>
      <c r="AD42" s="34"/>
      <c r="AE42" s="36">
        <v>3603980.4635813395</v>
      </c>
      <c r="AF42" s="34"/>
      <c r="AG42" s="36">
        <v>3349468.5375294397</v>
      </c>
      <c r="AH42" s="34"/>
      <c r="AI42" s="36">
        <v>0</v>
      </c>
      <c r="AJ42" s="34"/>
      <c r="AK42" s="36">
        <v>254511.92605189999</v>
      </c>
      <c r="AL42" s="34"/>
      <c r="AM42" s="36">
        <v>0</v>
      </c>
      <c r="AN42" s="32"/>
      <c r="AO42" s="36">
        <v>0</v>
      </c>
      <c r="AP42" s="34"/>
      <c r="AQ42" s="36">
        <v>0</v>
      </c>
      <c r="AR42" s="32"/>
      <c r="AS42" s="36">
        <v>3603980.4635813395</v>
      </c>
      <c r="AT42" s="32"/>
      <c r="AU42" s="42">
        <v>0</v>
      </c>
      <c r="BA42" s="138"/>
      <c r="BB42" s="138"/>
      <c r="BD42" s="138"/>
      <c r="BE42" s="138"/>
      <c r="BG42" s="138"/>
      <c r="BH42" s="138"/>
      <c r="BJ42" s="138"/>
      <c r="BK42" s="138"/>
    </row>
    <row r="43" spans="1:63" x14ac:dyDescent="0.3">
      <c r="A43" s="148"/>
      <c r="B43" s="23" t="s">
        <v>80</v>
      </c>
      <c r="C43" s="24" t="s">
        <v>81</v>
      </c>
      <c r="D43" s="31"/>
      <c r="E43" s="36">
        <v>0</v>
      </c>
      <c r="F43" s="34"/>
      <c r="G43" s="36">
        <v>0</v>
      </c>
      <c r="H43" s="34"/>
      <c r="I43" s="36">
        <v>0</v>
      </c>
      <c r="J43" s="34"/>
      <c r="K43" s="36">
        <v>0</v>
      </c>
      <c r="L43" s="34"/>
      <c r="M43" s="36">
        <v>0</v>
      </c>
      <c r="N43" s="34"/>
      <c r="O43" s="36">
        <v>0</v>
      </c>
      <c r="P43" s="34"/>
      <c r="Q43" s="36">
        <v>0</v>
      </c>
      <c r="R43" s="34"/>
      <c r="S43" s="36">
        <v>0</v>
      </c>
      <c r="T43" s="34"/>
      <c r="U43" s="36">
        <v>0</v>
      </c>
      <c r="V43" s="34"/>
      <c r="W43" s="36">
        <v>0</v>
      </c>
      <c r="X43" s="34"/>
      <c r="Y43" s="36">
        <v>0</v>
      </c>
      <c r="Z43" s="34"/>
      <c r="AA43" s="36">
        <v>0</v>
      </c>
      <c r="AB43" s="34"/>
      <c r="AC43" s="36">
        <v>0</v>
      </c>
      <c r="AD43" s="34"/>
      <c r="AE43" s="36">
        <v>2574927.9350402011</v>
      </c>
      <c r="AF43" s="34"/>
      <c r="AG43" s="36">
        <v>2574927.9350402011</v>
      </c>
      <c r="AH43" s="34"/>
      <c r="AI43" s="36">
        <v>0</v>
      </c>
      <c r="AJ43" s="34"/>
      <c r="AK43" s="36">
        <v>0</v>
      </c>
      <c r="AL43" s="34"/>
      <c r="AM43" s="36">
        <v>0</v>
      </c>
      <c r="AN43" s="32"/>
      <c r="AO43" s="36">
        <v>0</v>
      </c>
      <c r="AP43" s="34"/>
      <c r="AQ43" s="36">
        <v>0</v>
      </c>
      <c r="AR43" s="32"/>
      <c r="AS43" s="36">
        <v>2574927.9350402011</v>
      </c>
      <c r="AT43" s="32"/>
      <c r="AU43" s="42">
        <v>0</v>
      </c>
      <c r="BA43" s="138"/>
      <c r="BB43" s="138"/>
      <c r="BD43" s="138"/>
      <c r="BE43" s="138"/>
      <c r="BG43" s="138"/>
      <c r="BH43" s="138"/>
      <c r="BJ43" s="138"/>
      <c r="BK43" s="138"/>
    </row>
    <row r="44" spans="1:63" x14ac:dyDescent="0.3">
      <c r="A44" s="148"/>
      <c r="B44" s="23" t="s">
        <v>82</v>
      </c>
      <c r="C44" s="24" t="s">
        <v>83</v>
      </c>
      <c r="D44" s="31"/>
      <c r="E44" s="36">
        <v>0</v>
      </c>
      <c r="F44" s="34"/>
      <c r="G44" s="36">
        <v>0</v>
      </c>
      <c r="H44" s="34"/>
      <c r="I44" s="36">
        <v>0</v>
      </c>
      <c r="J44" s="34"/>
      <c r="K44" s="36">
        <v>0</v>
      </c>
      <c r="L44" s="34"/>
      <c r="M44" s="36">
        <v>0</v>
      </c>
      <c r="N44" s="34"/>
      <c r="O44" s="36">
        <v>0</v>
      </c>
      <c r="P44" s="34"/>
      <c r="Q44" s="36">
        <v>0</v>
      </c>
      <c r="R44" s="34"/>
      <c r="S44" s="36">
        <v>0</v>
      </c>
      <c r="T44" s="34"/>
      <c r="U44" s="36">
        <v>0</v>
      </c>
      <c r="V44" s="34"/>
      <c r="W44" s="36">
        <v>0</v>
      </c>
      <c r="X44" s="34"/>
      <c r="Y44" s="36">
        <v>0</v>
      </c>
      <c r="Z44" s="34"/>
      <c r="AA44" s="36">
        <v>0</v>
      </c>
      <c r="AB44" s="34"/>
      <c r="AC44" s="36">
        <v>0</v>
      </c>
      <c r="AD44" s="34"/>
      <c r="AE44" s="36">
        <v>1029052.5285411386</v>
      </c>
      <c r="AF44" s="34"/>
      <c r="AG44" s="36">
        <v>774540.6024892386</v>
      </c>
      <c r="AH44" s="34"/>
      <c r="AI44" s="36">
        <v>0</v>
      </c>
      <c r="AJ44" s="34"/>
      <c r="AK44" s="36">
        <v>254511.92605189999</v>
      </c>
      <c r="AL44" s="34"/>
      <c r="AM44" s="36">
        <v>0</v>
      </c>
      <c r="AN44" s="32"/>
      <c r="AO44" s="36">
        <v>0</v>
      </c>
      <c r="AP44" s="34"/>
      <c r="AQ44" s="36">
        <v>0</v>
      </c>
      <c r="AR44" s="32"/>
      <c r="AS44" s="36">
        <v>1029052.5285411386</v>
      </c>
      <c r="AT44" s="32"/>
      <c r="AU44" s="42">
        <v>0</v>
      </c>
      <c r="BA44" s="138"/>
      <c r="BB44" s="138"/>
      <c r="BD44" s="138"/>
      <c r="BE44" s="138"/>
      <c r="BG44" s="138"/>
      <c r="BH44" s="138"/>
      <c r="BJ44" s="138"/>
      <c r="BK44" s="138"/>
    </row>
    <row r="45" spans="1:63" x14ac:dyDescent="0.3">
      <c r="A45" s="148"/>
      <c r="B45" s="11" t="s">
        <v>84</v>
      </c>
      <c r="C45" s="12" t="s">
        <v>85</v>
      </c>
      <c r="D45" s="31"/>
      <c r="E45" s="36">
        <v>0</v>
      </c>
      <c r="F45" s="34"/>
      <c r="G45" s="36">
        <v>0</v>
      </c>
      <c r="H45" s="34"/>
      <c r="I45" s="36">
        <v>0</v>
      </c>
      <c r="J45" s="34"/>
      <c r="K45" s="36">
        <v>0</v>
      </c>
      <c r="L45" s="34"/>
      <c r="M45" s="36">
        <v>0</v>
      </c>
      <c r="N45" s="34"/>
      <c r="O45" s="36">
        <v>0</v>
      </c>
      <c r="P45" s="34"/>
      <c r="Q45" s="36">
        <v>0</v>
      </c>
      <c r="R45" s="34"/>
      <c r="S45" s="36">
        <v>0</v>
      </c>
      <c r="T45" s="34"/>
      <c r="U45" s="36">
        <v>0</v>
      </c>
      <c r="V45" s="34"/>
      <c r="W45" s="36">
        <v>0</v>
      </c>
      <c r="X45" s="34"/>
      <c r="Y45" s="36">
        <v>0</v>
      </c>
      <c r="Z45" s="34"/>
      <c r="AA45" s="36">
        <v>0</v>
      </c>
      <c r="AB45" s="34"/>
      <c r="AC45" s="36">
        <v>0</v>
      </c>
      <c r="AD45" s="34"/>
      <c r="AE45" s="36">
        <v>0</v>
      </c>
      <c r="AF45" s="34"/>
      <c r="AG45" s="36">
        <v>0</v>
      </c>
      <c r="AH45" s="34"/>
      <c r="AI45" s="36">
        <v>0</v>
      </c>
      <c r="AJ45" s="34"/>
      <c r="AK45" s="36">
        <v>0</v>
      </c>
      <c r="AL45" s="34"/>
      <c r="AM45" s="36">
        <v>0</v>
      </c>
      <c r="AN45" s="32"/>
      <c r="AO45" s="36">
        <v>0</v>
      </c>
      <c r="AP45" s="34"/>
      <c r="AQ45" s="36">
        <v>0</v>
      </c>
      <c r="AR45" s="32"/>
      <c r="AS45" s="36">
        <v>0</v>
      </c>
      <c r="AT45" s="32"/>
      <c r="AU45" s="42">
        <v>0</v>
      </c>
      <c r="BA45" s="138"/>
      <c r="BB45" s="138"/>
      <c r="BD45" s="138"/>
      <c r="BE45" s="138"/>
      <c r="BG45" s="138"/>
      <c r="BH45" s="138"/>
      <c r="BJ45" s="138"/>
      <c r="BK45" s="138"/>
    </row>
    <row r="46" spans="1:63" x14ac:dyDescent="0.3">
      <c r="A46" s="148"/>
      <c r="B46" s="9" t="s">
        <v>91</v>
      </c>
      <c r="C46" s="10" t="s">
        <v>92</v>
      </c>
      <c r="D46" s="29">
        <v>5438177.9279482178</v>
      </c>
      <c r="E46" s="35">
        <v>459215.1170031738</v>
      </c>
      <c r="F46" s="33">
        <v>315531.4485432455</v>
      </c>
      <c r="G46" s="35">
        <v>57578.375618311358</v>
      </c>
      <c r="H46" s="33">
        <v>3436131.752432121</v>
      </c>
      <c r="I46" s="35">
        <v>160868.33938786489</v>
      </c>
      <c r="J46" s="33">
        <v>1686514.726972851</v>
      </c>
      <c r="K46" s="35">
        <v>240768.40199699751</v>
      </c>
      <c r="L46" s="33">
        <v>3473758.3903848836</v>
      </c>
      <c r="M46" s="35">
        <v>3311902.7823907868</v>
      </c>
      <c r="N46" s="33">
        <v>148914.06160688028</v>
      </c>
      <c r="O46" s="35">
        <v>65539.391101518922</v>
      </c>
      <c r="P46" s="33">
        <v>2298614.2815840296</v>
      </c>
      <c r="Q46" s="35">
        <v>2215720.3247146383</v>
      </c>
      <c r="R46" s="33">
        <v>72844.62384663416</v>
      </c>
      <c r="S46" s="35">
        <v>89775.700551464106</v>
      </c>
      <c r="T46" s="33">
        <v>34896.063287689991</v>
      </c>
      <c r="U46" s="35">
        <v>17399.875973048456</v>
      </c>
      <c r="V46" s="33">
        <v>15973.400115801569</v>
      </c>
      <c r="W46" s="35">
        <v>32885.119723406482</v>
      </c>
      <c r="X46" s="33">
        <v>52490.512565184661</v>
      </c>
      <c r="Y46" s="35">
        <v>80432.607033623659</v>
      </c>
      <c r="Z46" s="33">
        <v>43045.859001213234</v>
      </c>
      <c r="AA46" s="35">
        <v>42539.458839521685</v>
      </c>
      <c r="AB46" s="33">
        <v>806979.58837745048</v>
      </c>
      <c r="AC46" s="35">
        <v>767610.30445356469</v>
      </c>
      <c r="AD46" s="33">
        <v>1721380.4167242949</v>
      </c>
      <c r="AE46" s="35">
        <v>1049614.2098442093</v>
      </c>
      <c r="AF46" s="33">
        <v>1681460.0636457633</v>
      </c>
      <c r="AG46" s="35">
        <v>81425.850593735246</v>
      </c>
      <c r="AH46" s="33">
        <v>30524.819107491247</v>
      </c>
      <c r="AI46" s="35">
        <v>123975.74613469469</v>
      </c>
      <c r="AJ46" s="33">
        <v>6375.6373927073637</v>
      </c>
      <c r="AK46" s="35">
        <v>16454.854030761588</v>
      </c>
      <c r="AL46" s="33">
        <v>3019.8965783330023</v>
      </c>
      <c r="AM46" s="35">
        <v>827757.75908501761</v>
      </c>
      <c r="AN46" s="30">
        <v>1297256.4224909618</v>
      </c>
      <c r="AO46" s="35">
        <v>5040900.7653372409</v>
      </c>
      <c r="AP46" s="33">
        <v>5183.3283115874574</v>
      </c>
      <c r="AQ46" s="35">
        <v>25526.606564916638</v>
      </c>
      <c r="AR46" s="30">
        <v>11935756.485859945</v>
      </c>
      <c r="AS46" s="35">
        <v>9887159.4811403286</v>
      </c>
      <c r="AT46" s="30">
        <v>197563.2666791284</v>
      </c>
      <c r="AU46" s="43">
        <v>2246160.2713976852</v>
      </c>
      <c r="BA46" s="138"/>
      <c r="BB46" s="138"/>
      <c r="BD46" s="138"/>
      <c r="BE46" s="138"/>
      <c r="BG46" s="138"/>
      <c r="BH46" s="138"/>
      <c r="BJ46" s="138"/>
      <c r="BK46" s="138"/>
    </row>
    <row r="47" spans="1:63" x14ac:dyDescent="0.3">
      <c r="A47" s="148"/>
      <c r="B47" s="23" t="s">
        <v>93</v>
      </c>
      <c r="C47" s="24" t="s">
        <v>94</v>
      </c>
      <c r="D47" s="31">
        <v>843657.89273689967</v>
      </c>
      <c r="E47" s="36">
        <v>383839.77253064502</v>
      </c>
      <c r="F47" s="34">
        <v>314852.91943884548</v>
      </c>
      <c r="G47" s="36">
        <v>51769.036321856198</v>
      </c>
      <c r="H47" s="34">
        <v>318219.55045735487</v>
      </c>
      <c r="I47" s="36">
        <v>131892.36423453011</v>
      </c>
      <c r="J47" s="34">
        <v>210585.42284069926</v>
      </c>
      <c r="K47" s="36">
        <v>200178.37197425868</v>
      </c>
      <c r="L47" s="34">
        <v>2093474.5655354003</v>
      </c>
      <c r="M47" s="36">
        <v>3133654.723675258</v>
      </c>
      <c r="N47" s="34">
        <v>148914.06160688028</v>
      </c>
      <c r="O47" s="36">
        <v>54433.345128929999</v>
      </c>
      <c r="P47" s="34">
        <v>1900258.1697720787</v>
      </c>
      <c r="Q47" s="36">
        <v>2186817.1878648577</v>
      </c>
      <c r="R47" s="34">
        <v>4.7589642568368529</v>
      </c>
      <c r="S47" s="36">
        <v>89775.700551464106</v>
      </c>
      <c r="T47" s="34">
        <v>55.586346089999999</v>
      </c>
      <c r="U47" s="36">
        <v>16783.657218309996</v>
      </c>
      <c r="V47" s="34">
        <v>6486.4188131831306</v>
      </c>
      <c r="W47" s="36">
        <v>32838.317588335085</v>
      </c>
      <c r="X47" s="34">
        <v>6253.3786610391253</v>
      </c>
      <c r="Y47" s="36">
        <v>77836.33429795425</v>
      </c>
      <c r="Z47" s="34">
        <v>29930.915157834141</v>
      </c>
      <c r="AA47" s="36">
        <v>41612.815682518441</v>
      </c>
      <c r="AB47" s="34">
        <v>1571.2762140380175</v>
      </c>
      <c r="AC47" s="36">
        <v>633557.36534288828</v>
      </c>
      <c r="AD47" s="34">
        <v>1721380.4167242949</v>
      </c>
      <c r="AE47" s="36">
        <v>933531.65955096192</v>
      </c>
      <c r="AF47" s="34">
        <v>1681460.0636457633</v>
      </c>
      <c r="AG47" s="36">
        <v>4759.7416779482819</v>
      </c>
      <c r="AH47" s="34">
        <v>30524.819107491247</v>
      </c>
      <c r="AI47" s="36">
        <v>118128.9816387055</v>
      </c>
      <c r="AJ47" s="34">
        <v>6375.6373927073637</v>
      </c>
      <c r="AK47" s="36">
        <v>12928.047966431002</v>
      </c>
      <c r="AL47" s="34">
        <v>3019.8965783330023</v>
      </c>
      <c r="AM47" s="36">
        <v>797714.88826787716</v>
      </c>
      <c r="AN47" s="32">
        <v>1297146.9924868019</v>
      </c>
      <c r="AO47" s="36">
        <v>1025065.7484569423</v>
      </c>
      <c r="AP47" s="34">
        <v>5183.3283116374578</v>
      </c>
      <c r="AQ47" s="36">
        <v>24375.670839769547</v>
      </c>
      <c r="AR47" s="32">
        <v>5960843.1957950341</v>
      </c>
      <c r="AS47" s="36">
        <v>5500467.5750535773</v>
      </c>
      <c r="AT47" s="32">
        <v>156781.91194193461</v>
      </c>
      <c r="AU47" s="42">
        <v>617157.53268339066</v>
      </c>
      <c r="BA47" s="138"/>
      <c r="BB47" s="138"/>
      <c r="BD47" s="138"/>
      <c r="BE47" s="138"/>
      <c r="BG47" s="138"/>
      <c r="BH47" s="138"/>
      <c r="BJ47" s="138"/>
      <c r="BK47" s="138"/>
    </row>
    <row r="48" spans="1:63" x14ac:dyDescent="0.3">
      <c r="A48" s="148"/>
      <c r="B48" s="23" t="s">
        <v>95</v>
      </c>
      <c r="C48" s="24" t="s">
        <v>96</v>
      </c>
      <c r="D48" s="31">
        <v>3929159.585590899</v>
      </c>
      <c r="E48" s="36">
        <v>21485.087246542458</v>
      </c>
      <c r="F48" s="34">
        <v>678.52910440000073</v>
      </c>
      <c r="G48" s="36">
        <v>469</v>
      </c>
      <c r="H48" s="34">
        <v>2987936.1731241099</v>
      </c>
      <c r="I48" s="36">
        <v>16629.618780229997</v>
      </c>
      <c r="J48" s="34">
        <v>940544.88336238905</v>
      </c>
      <c r="K48" s="36">
        <v>4386.4684663124599</v>
      </c>
      <c r="L48" s="34">
        <v>423739.80524154921</v>
      </c>
      <c r="M48" s="36">
        <v>43109.045387468548</v>
      </c>
      <c r="N48" s="34">
        <v>0</v>
      </c>
      <c r="O48" s="36">
        <v>11081.565130319999</v>
      </c>
      <c r="P48" s="34">
        <v>287445.62433045101</v>
      </c>
      <c r="Q48" s="36">
        <v>23076.520975231881</v>
      </c>
      <c r="R48" s="34">
        <v>0</v>
      </c>
      <c r="S48" s="36">
        <v>0</v>
      </c>
      <c r="T48" s="34">
        <v>0</v>
      </c>
      <c r="U48" s="36">
        <v>32.074907999999994</v>
      </c>
      <c r="V48" s="34">
        <v>13290.890727999984</v>
      </c>
      <c r="W48" s="36">
        <v>0</v>
      </c>
      <c r="X48" s="34">
        <v>35239.74192363934</v>
      </c>
      <c r="Y48" s="36">
        <v>2095.9256789300039</v>
      </c>
      <c r="Z48" s="34">
        <v>8954.0014492090922</v>
      </c>
      <c r="AA48" s="36">
        <v>0</v>
      </c>
      <c r="AB48" s="34">
        <v>78809.546810249798</v>
      </c>
      <c r="AC48" s="36">
        <v>6822.9586949866662</v>
      </c>
      <c r="AD48" s="34">
        <v>0</v>
      </c>
      <c r="AE48" s="36">
        <v>77432.408479936668</v>
      </c>
      <c r="AF48" s="34">
        <v>0</v>
      </c>
      <c r="AG48" s="36">
        <v>75176.942645000003</v>
      </c>
      <c r="AH48" s="34">
        <v>0</v>
      </c>
      <c r="AI48" s="36">
        <v>2261.7750172699998</v>
      </c>
      <c r="AJ48" s="34">
        <v>0</v>
      </c>
      <c r="AK48" s="36">
        <v>0</v>
      </c>
      <c r="AL48" s="34">
        <v>0</v>
      </c>
      <c r="AM48" s="36">
        <v>-6.3091823333340544</v>
      </c>
      <c r="AN48" s="32">
        <v>0</v>
      </c>
      <c r="AO48" s="36">
        <v>3262392.363876211</v>
      </c>
      <c r="AP48" s="34">
        <v>0</v>
      </c>
      <c r="AQ48" s="36">
        <v>0</v>
      </c>
      <c r="AR48" s="32">
        <v>4352899.3908324484</v>
      </c>
      <c r="AS48" s="36">
        <v>3404418.9049901585</v>
      </c>
      <c r="AT48" s="32">
        <v>18045.832758197674</v>
      </c>
      <c r="AU48" s="42">
        <v>966526.31859937753</v>
      </c>
      <c r="BA48" s="138"/>
      <c r="BB48" s="138"/>
      <c r="BD48" s="138"/>
      <c r="BE48" s="138"/>
      <c r="BG48" s="138"/>
      <c r="BH48" s="138"/>
      <c r="BJ48" s="138"/>
      <c r="BK48" s="138"/>
    </row>
    <row r="49" spans="1:63" x14ac:dyDescent="0.3">
      <c r="A49" s="148"/>
      <c r="B49" s="23" t="s">
        <v>97</v>
      </c>
      <c r="C49" s="24" t="s">
        <v>98</v>
      </c>
      <c r="D49" s="31">
        <v>530250.91376839275</v>
      </c>
      <c r="E49" s="36">
        <v>22735.521978996127</v>
      </c>
      <c r="F49" s="34">
        <v>0</v>
      </c>
      <c r="G49" s="36">
        <v>0</v>
      </c>
      <c r="H49" s="34">
        <v>0</v>
      </c>
      <c r="I49" s="36">
        <v>0</v>
      </c>
      <c r="J49" s="34">
        <v>530250.91376839275</v>
      </c>
      <c r="K49" s="36">
        <v>22735.521978996127</v>
      </c>
      <c r="L49" s="34">
        <v>128616.51153876743</v>
      </c>
      <c r="M49" s="36">
        <v>0</v>
      </c>
      <c r="N49" s="34">
        <v>0</v>
      </c>
      <c r="O49" s="36">
        <v>0</v>
      </c>
      <c r="P49" s="34">
        <v>110910.48748149956</v>
      </c>
      <c r="Q49" s="36">
        <v>0</v>
      </c>
      <c r="R49" s="34">
        <v>0</v>
      </c>
      <c r="S49" s="36">
        <v>0</v>
      </c>
      <c r="T49" s="34">
        <v>0</v>
      </c>
      <c r="U49" s="36">
        <v>0</v>
      </c>
      <c r="V49" s="34">
        <v>-3803.909425381547</v>
      </c>
      <c r="W49" s="36">
        <v>0</v>
      </c>
      <c r="X49" s="34">
        <v>10997.391980506194</v>
      </c>
      <c r="Y49" s="36">
        <v>0</v>
      </c>
      <c r="Z49" s="34">
        <v>4160.9423941700043</v>
      </c>
      <c r="AA49" s="36">
        <v>0</v>
      </c>
      <c r="AB49" s="34">
        <v>6351.5991079732166</v>
      </c>
      <c r="AC49" s="36">
        <v>0</v>
      </c>
      <c r="AD49" s="34">
        <v>0</v>
      </c>
      <c r="AE49" s="36">
        <v>0</v>
      </c>
      <c r="AF49" s="34">
        <v>0</v>
      </c>
      <c r="AG49" s="36">
        <v>0</v>
      </c>
      <c r="AH49" s="34">
        <v>0</v>
      </c>
      <c r="AI49" s="36">
        <v>0</v>
      </c>
      <c r="AJ49" s="34">
        <v>0</v>
      </c>
      <c r="AK49" s="36">
        <v>0</v>
      </c>
      <c r="AL49" s="34">
        <v>0</v>
      </c>
      <c r="AM49" s="36">
        <v>0</v>
      </c>
      <c r="AN49" s="32">
        <v>0</v>
      </c>
      <c r="AO49" s="36">
        <v>0</v>
      </c>
      <c r="AP49" s="34">
        <v>0</v>
      </c>
      <c r="AQ49" s="36">
        <v>0</v>
      </c>
      <c r="AR49" s="32">
        <v>658867.42530716024</v>
      </c>
      <c r="AS49" s="36">
        <v>22735.521978996127</v>
      </c>
      <c r="AT49" s="32">
        <v>22735.521978996127</v>
      </c>
      <c r="AU49" s="42">
        <v>658867.42530716024</v>
      </c>
      <c r="BA49" s="138"/>
      <c r="BB49" s="138"/>
      <c r="BD49" s="138"/>
      <c r="BE49" s="138"/>
      <c r="BG49" s="138"/>
      <c r="BH49" s="138"/>
      <c r="BJ49" s="138"/>
      <c r="BK49" s="138"/>
    </row>
    <row r="50" spans="1:63" x14ac:dyDescent="0.3">
      <c r="A50" s="148"/>
      <c r="B50" s="23" t="s">
        <v>99</v>
      </c>
      <c r="C50" s="24" t="s">
        <v>100</v>
      </c>
      <c r="D50" s="31">
        <v>119604.41899781575</v>
      </c>
      <c r="E50" s="36">
        <v>19760.395123700226</v>
      </c>
      <c r="F50" s="34">
        <v>0</v>
      </c>
      <c r="G50" s="36">
        <v>4780.0784427651579</v>
      </c>
      <c r="H50" s="34">
        <v>119604.41899781575</v>
      </c>
      <c r="I50" s="36">
        <v>7596.5704796047912</v>
      </c>
      <c r="J50" s="34">
        <v>0</v>
      </c>
      <c r="K50" s="36">
        <v>7383.7462013302784</v>
      </c>
      <c r="L50" s="34">
        <v>827927.50806916668</v>
      </c>
      <c r="M50" s="36">
        <v>135139.01332806007</v>
      </c>
      <c r="N50" s="34">
        <v>0</v>
      </c>
      <c r="O50" s="36">
        <v>24.480842268927869</v>
      </c>
      <c r="P50" s="34">
        <v>0</v>
      </c>
      <c r="Q50" s="36">
        <v>5826.6158745488538</v>
      </c>
      <c r="R50" s="34">
        <v>72839.864882377326</v>
      </c>
      <c r="S50" s="36">
        <v>0</v>
      </c>
      <c r="T50" s="34">
        <v>34840.476941599991</v>
      </c>
      <c r="U50" s="36">
        <v>584.14384673846087</v>
      </c>
      <c r="V50" s="34">
        <v>0</v>
      </c>
      <c r="W50" s="36">
        <v>46.802135071393849</v>
      </c>
      <c r="X50" s="34">
        <v>0</v>
      </c>
      <c r="Y50" s="36">
        <v>500.34705673941244</v>
      </c>
      <c r="Z50" s="34">
        <v>0</v>
      </c>
      <c r="AA50" s="36">
        <v>926.64315700324505</v>
      </c>
      <c r="AB50" s="34">
        <v>720247.16624518938</v>
      </c>
      <c r="AC50" s="36">
        <v>127229.98041568977</v>
      </c>
      <c r="AD50" s="34">
        <v>0</v>
      </c>
      <c r="AE50" s="36">
        <v>34429.935078230519</v>
      </c>
      <c r="AF50" s="34">
        <v>0</v>
      </c>
      <c r="AG50" s="36">
        <v>1484.4751527869573</v>
      </c>
      <c r="AH50" s="34">
        <v>0</v>
      </c>
      <c r="AI50" s="36">
        <v>2293.3381602991899</v>
      </c>
      <c r="AJ50" s="34">
        <v>0</v>
      </c>
      <c r="AK50" s="36">
        <v>602.94176567058707</v>
      </c>
      <c r="AL50" s="34">
        <v>0</v>
      </c>
      <c r="AM50" s="36">
        <v>30049.179999473785</v>
      </c>
      <c r="AN50" s="32">
        <v>0</v>
      </c>
      <c r="AO50" s="36">
        <v>753442.65300408774</v>
      </c>
      <c r="AP50" s="34">
        <v>0</v>
      </c>
      <c r="AQ50" s="36">
        <v>1150.9357251470897</v>
      </c>
      <c r="AR50" s="32">
        <v>947531.92706698249</v>
      </c>
      <c r="AS50" s="36">
        <v>943922.93225922552</v>
      </c>
      <c r="AT50" s="32">
        <v>0</v>
      </c>
      <c r="AU50" s="42">
        <v>3608.9948077569165</v>
      </c>
      <c r="BA50" s="138"/>
      <c r="BB50" s="138"/>
      <c r="BD50" s="138"/>
      <c r="BE50" s="138"/>
      <c r="BG50" s="138"/>
      <c r="BH50" s="138"/>
      <c r="BJ50" s="138"/>
      <c r="BK50" s="138"/>
    </row>
    <row r="51" spans="1:63" x14ac:dyDescent="0.3">
      <c r="A51" s="148"/>
      <c r="B51" s="23" t="s">
        <v>101</v>
      </c>
      <c r="C51" s="24" t="s">
        <v>102</v>
      </c>
      <c r="D51" s="31">
        <v>15505.116854209999</v>
      </c>
      <c r="E51" s="36">
        <v>11394.340123290001</v>
      </c>
      <c r="F51" s="34">
        <v>0</v>
      </c>
      <c r="G51" s="36">
        <v>560.26085368999998</v>
      </c>
      <c r="H51" s="34">
        <v>10371.60985284</v>
      </c>
      <c r="I51" s="36">
        <v>4749.7858935000004</v>
      </c>
      <c r="J51" s="34">
        <v>5133.5070013699997</v>
      </c>
      <c r="K51" s="36">
        <v>6084.2933761000004</v>
      </c>
      <c r="L51" s="34">
        <v>0</v>
      </c>
      <c r="M51" s="36">
        <v>0</v>
      </c>
      <c r="N51" s="34">
        <v>0</v>
      </c>
      <c r="O51" s="36">
        <v>0</v>
      </c>
      <c r="P51" s="34">
        <v>0</v>
      </c>
      <c r="Q51" s="36">
        <v>0</v>
      </c>
      <c r="R51" s="34">
        <v>0</v>
      </c>
      <c r="S51" s="36">
        <v>0</v>
      </c>
      <c r="T51" s="34">
        <v>0</v>
      </c>
      <c r="U51" s="36">
        <v>0</v>
      </c>
      <c r="V51" s="34">
        <v>0</v>
      </c>
      <c r="W51" s="36">
        <v>0</v>
      </c>
      <c r="X51" s="34">
        <v>0</v>
      </c>
      <c r="Y51" s="36">
        <v>0</v>
      </c>
      <c r="Z51" s="34">
        <v>0</v>
      </c>
      <c r="AA51" s="36">
        <v>0</v>
      </c>
      <c r="AB51" s="34">
        <v>0</v>
      </c>
      <c r="AC51" s="36">
        <v>0</v>
      </c>
      <c r="AD51" s="34">
        <v>0</v>
      </c>
      <c r="AE51" s="36">
        <v>4220.2067350799998</v>
      </c>
      <c r="AF51" s="34">
        <v>0</v>
      </c>
      <c r="AG51" s="36">
        <v>4.6911180000000003</v>
      </c>
      <c r="AH51" s="34">
        <v>0</v>
      </c>
      <c r="AI51" s="36">
        <v>1291.6513184199998</v>
      </c>
      <c r="AJ51" s="34">
        <v>0</v>
      </c>
      <c r="AK51" s="36">
        <v>2923.8642986600003</v>
      </c>
      <c r="AL51" s="34">
        <v>0</v>
      </c>
      <c r="AM51" s="36">
        <v>0</v>
      </c>
      <c r="AN51" s="32">
        <v>109.43000416000001</v>
      </c>
      <c r="AO51" s="36">
        <v>0</v>
      </c>
      <c r="AP51" s="34">
        <v>-4.9999997031591192E-8</v>
      </c>
      <c r="AQ51" s="36">
        <v>0</v>
      </c>
      <c r="AR51" s="32">
        <v>15614.546858319998</v>
      </c>
      <c r="AS51" s="36">
        <v>15614.546858370002</v>
      </c>
      <c r="AT51" s="32">
        <v>0</v>
      </c>
      <c r="AU51" s="42">
        <v>0</v>
      </c>
      <c r="BA51" s="138"/>
      <c r="BB51" s="138"/>
      <c r="BD51" s="138"/>
      <c r="BE51" s="138"/>
      <c r="BG51" s="138"/>
      <c r="BH51" s="138"/>
      <c r="BJ51" s="138"/>
      <c r="BK51" s="138"/>
    </row>
    <row r="52" spans="1:63" x14ac:dyDescent="0.3">
      <c r="A52" s="148"/>
      <c r="B52" s="9" t="s">
        <v>103</v>
      </c>
      <c r="C52" s="10" t="s">
        <v>104</v>
      </c>
      <c r="D52" s="29">
        <v>4276411.1411415711</v>
      </c>
      <c r="E52" s="35"/>
      <c r="F52" s="33">
        <v>538315.99142927187</v>
      </c>
      <c r="G52" s="35"/>
      <c r="H52" s="33">
        <v>1938354.0036293699</v>
      </c>
      <c r="I52" s="35"/>
      <c r="J52" s="33">
        <v>1799741.1460829284</v>
      </c>
      <c r="K52" s="35"/>
      <c r="L52" s="33">
        <v>961123.58619429264</v>
      </c>
      <c r="M52" s="35"/>
      <c r="N52" s="33">
        <v>-36406.121639304547</v>
      </c>
      <c r="O52" s="35"/>
      <c r="P52" s="33">
        <v>768554.01655926416</v>
      </c>
      <c r="Q52" s="35"/>
      <c r="R52" s="33">
        <v>16931.076704829946</v>
      </c>
      <c r="S52" s="35"/>
      <c r="T52" s="33">
        <v>-17496.187314641535</v>
      </c>
      <c r="U52" s="35"/>
      <c r="V52" s="33">
        <v>29255.728412698772</v>
      </c>
      <c r="W52" s="35"/>
      <c r="X52" s="33">
        <v>59165.220379992868</v>
      </c>
      <c r="Y52" s="35"/>
      <c r="Z52" s="33">
        <v>78872.534348780478</v>
      </c>
      <c r="AA52" s="35"/>
      <c r="AB52" s="33">
        <v>62247.318742672564</v>
      </c>
      <c r="AC52" s="35"/>
      <c r="AD52" s="33">
        <v>3095457.7025567046</v>
      </c>
      <c r="AE52" s="35"/>
      <c r="AF52" s="33">
        <v>1800321.9338739626</v>
      </c>
      <c r="AG52" s="35"/>
      <c r="AH52" s="33">
        <v>142051.63364574348</v>
      </c>
      <c r="AI52" s="35"/>
      <c r="AJ52" s="33">
        <v>10079.216638054224</v>
      </c>
      <c r="AK52" s="35"/>
      <c r="AL52" s="33">
        <v>888492.99234704464</v>
      </c>
      <c r="AM52" s="35"/>
      <c r="AN52" s="30">
        <v>25935011.461819682</v>
      </c>
      <c r="AO52" s="35">
        <v>0</v>
      </c>
      <c r="AP52" s="33">
        <v>112608.70979739208</v>
      </c>
      <c r="AQ52" s="35">
        <v>0</v>
      </c>
      <c r="AR52" s="30">
        <v>34380612.601509638</v>
      </c>
      <c r="AS52" s="35">
        <v>0</v>
      </c>
      <c r="AT52" s="30">
        <v>0</v>
      </c>
      <c r="AU52" s="43">
        <v>0</v>
      </c>
      <c r="BA52" s="138"/>
      <c r="BB52" s="138"/>
      <c r="BD52" s="138"/>
      <c r="BE52" s="138"/>
      <c r="BG52" s="138"/>
      <c r="BH52" s="138"/>
      <c r="BJ52" s="138"/>
      <c r="BK52" s="138"/>
    </row>
    <row r="53" spans="1:63" x14ac:dyDescent="0.3">
      <c r="A53" s="149"/>
      <c r="B53" s="19"/>
      <c r="C53" s="20"/>
      <c r="D53" s="53"/>
      <c r="E53" s="54"/>
      <c r="F53" s="55"/>
      <c r="G53" s="54"/>
      <c r="H53" s="55"/>
      <c r="I53" s="54"/>
      <c r="J53" s="55"/>
      <c r="K53" s="54"/>
      <c r="L53" s="55"/>
      <c r="M53" s="54"/>
      <c r="N53" s="55"/>
      <c r="O53" s="54"/>
      <c r="P53" s="55"/>
      <c r="Q53" s="54"/>
      <c r="R53" s="55"/>
      <c r="S53" s="54"/>
      <c r="T53" s="55"/>
      <c r="U53" s="54"/>
      <c r="V53" s="55"/>
      <c r="W53" s="54"/>
      <c r="X53" s="55"/>
      <c r="Y53" s="54"/>
      <c r="Z53" s="55"/>
      <c r="AA53" s="54"/>
      <c r="AB53" s="55"/>
      <c r="AC53" s="54"/>
      <c r="AD53" s="55"/>
      <c r="AE53" s="54"/>
      <c r="AF53" s="55"/>
      <c r="AG53" s="54"/>
      <c r="AH53" s="55"/>
      <c r="AI53" s="54"/>
      <c r="AJ53" s="55"/>
      <c r="AK53" s="54"/>
      <c r="AL53" s="55"/>
      <c r="AM53" s="54"/>
      <c r="AN53" s="56"/>
      <c r="AO53" s="54"/>
      <c r="AP53" s="55"/>
      <c r="AQ53" s="54"/>
      <c r="AR53" s="56"/>
      <c r="AS53" s="54"/>
      <c r="AT53" s="56"/>
      <c r="AU53" s="57"/>
      <c r="BA53" s="138"/>
      <c r="BB53" s="138"/>
      <c r="BD53" s="138"/>
      <c r="BE53" s="138"/>
      <c r="BG53" s="138"/>
      <c r="BH53" s="138"/>
      <c r="BJ53" s="138"/>
      <c r="BK53" s="138"/>
    </row>
    <row r="54" spans="1:63" x14ac:dyDescent="0.3">
      <c r="A54" s="1"/>
      <c r="B54" s="5" t="s">
        <v>103</v>
      </c>
      <c r="C54" s="6" t="s">
        <v>104</v>
      </c>
      <c r="D54" s="49"/>
      <c r="E54" s="50">
        <f>+D52</f>
        <v>4276411.1411415711</v>
      </c>
      <c r="F54" s="52"/>
      <c r="G54" s="50">
        <f t="shared" ref="G54" si="55">+F52</f>
        <v>538315.99142927187</v>
      </c>
      <c r="H54" s="51"/>
      <c r="I54" s="50">
        <f t="shared" ref="I54" si="56">+H52</f>
        <v>1938354.0036293699</v>
      </c>
      <c r="J54" s="51"/>
      <c r="K54" s="50">
        <f t="shared" ref="K54" si="57">+J52</f>
        <v>1799741.1460829284</v>
      </c>
      <c r="L54" s="52"/>
      <c r="M54" s="50">
        <f t="shared" ref="M54:O54" si="58">+L52</f>
        <v>961123.58619429264</v>
      </c>
      <c r="N54" s="52"/>
      <c r="O54" s="50">
        <f t="shared" si="58"/>
        <v>-36406.121639304547</v>
      </c>
      <c r="P54" s="52"/>
      <c r="Q54" s="52">
        <f t="shared" ref="Q54" si="59">+P52</f>
        <v>768554.01655926416</v>
      </c>
      <c r="R54" s="51"/>
      <c r="S54" s="50">
        <f t="shared" ref="S54" si="60">+R52</f>
        <v>16931.076704829946</v>
      </c>
      <c r="T54" s="52"/>
      <c r="U54" s="52">
        <f t="shared" ref="U54" si="61">+T52</f>
        <v>-17496.187314641535</v>
      </c>
      <c r="V54" s="51"/>
      <c r="W54" s="50">
        <f t="shared" ref="W54" si="62">+V52</f>
        <v>29255.728412698772</v>
      </c>
      <c r="X54" s="52"/>
      <c r="Y54" s="52">
        <f t="shared" ref="Y54" si="63">+X52</f>
        <v>59165.220379992868</v>
      </c>
      <c r="Z54" s="51"/>
      <c r="AA54" s="50">
        <f t="shared" ref="AA54" si="64">+Z52</f>
        <v>78872.534348780478</v>
      </c>
      <c r="AB54" s="52"/>
      <c r="AC54" s="52">
        <f t="shared" ref="AC54" si="65">+AB52</f>
        <v>62247.318742672564</v>
      </c>
      <c r="AD54" s="51"/>
      <c r="AE54" s="50">
        <f t="shared" ref="AE54:AG54" si="66">+AD52</f>
        <v>3095457.7025567046</v>
      </c>
      <c r="AF54" s="52"/>
      <c r="AG54" s="52">
        <f t="shared" si="66"/>
        <v>1800321.9338739626</v>
      </c>
      <c r="AH54" s="51"/>
      <c r="AI54" s="50">
        <f t="shared" ref="AI54" si="67">+AH52</f>
        <v>142051.63364574348</v>
      </c>
      <c r="AJ54" s="52"/>
      <c r="AK54" s="52">
        <f t="shared" ref="AK54" si="68">+AJ52</f>
        <v>10079.216638054224</v>
      </c>
      <c r="AL54" s="51"/>
      <c r="AM54" s="50">
        <f t="shared" ref="AM54" si="69">+AL52</f>
        <v>888492.99234704464</v>
      </c>
      <c r="AN54" s="52"/>
      <c r="AO54" s="50">
        <f t="shared" ref="AO54" si="70">+AN52</f>
        <v>25935011.461819682</v>
      </c>
      <c r="AP54" s="51"/>
      <c r="AQ54" s="50">
        <f t="shared" ref="AQ54" si="71">+AP52</f>
        <v>112608.70979739208</v>
      </c>
      <c r="AR54" s="52"/>
      <c r="AS54" s="50">
        <f t="shared" ref="AS54" si="72">+AR52</f>
        <v>34380612.601509638</v>
      </c>
      <c r="AT54" s="52"/>
      <c r="AU54" s="41">
        <f t="shared" ref="AU54" si="73">+AT52</f>
        <v>0</v>
      </c>
      <c r="BA54" s="138"/>
      <c r="BB54" s="138"/>
      <c r="BD54" s="138"/>
      <c r="BE54" s="138"/>
      <c r="BG54" s="138"/>
      <c r="BH54" s="138"/>
      <c r="BJ54" s="138"/>
      <c r="BK54" s="138"/>
    </row>
    <row r="55" spans="1:63" x14ac:dyDescent="0.3">
      <c r="A55" s="148" t="s">
        <v>105</v>
      </c>
      <c r="B55" s="9" t="s">
        <v>106</v>
      </c>
      <c r="C55" s="10" t="s">
        <v>107</v>
      </c>
      <c r="D55" s="29">
        <v>1216778.955890253</v>
      </c>
      <c r="E55" s="36">
        <v>0</v>
      </c>
      <c r="F55" s="30">
        <v>8380.0704891198038</v>
      </c>
      <c r="G55" s="36">
        <v>0</v>
      </c>
      <c r="H55" s="33">
        <v>952471.53037161322</v>
      </c>
      <c r="I55" s="36">
        <v>0</v>
      </c>
      <c r="J55" s="33">
        <v>255927.35502952005</v>
      </c>
      <c r="K55" s="36">
        <v>0</v>
      </c>
      <c r="L55" s="30">
        <v>270367.06659225689</v>
      </c>
      <c r="M55" s="36">
        <v>0</v>
      </c>
      <c r="N55" s="30">
        <v>0</v>
      </c>
      <c r="O55" s="36">
        <v>0</v>
      </c>
      <c r="P55" s="30">
        <v>154306.52671908055</v>
      </c>
      <c r="Q55" s="32">
        <v>0</v>
      </c>
      <c r="R55" s="33">
        <v>230.65435709999994</v>
      </c>
      <c r="S55" s="36">
        <v>0</v>
      </c>
      <c r="T55" s="30">
        <v>1205.8696384</v>
      </c>
      <c r="U55" s="32">
        <v>0</v>
      </c>
      <c r="V55" s="33">
        <v>7585.4892037375485</v>
      </c>
      <c r="W55" s="36">
        <v>0</v>
      </c>
      <c r="X55" s="30">
        <v>35267.723462264526</v>
      </c>
      <c r="Y55" s="32">
        <v>0</v>
      </c>
      <c r="Z55" s="33">
        <v>8112.746548174262</v>
      </c>
      <c r="AA55" s="36">
        <v>0</v>
      </c>
      <c r="AB55" s="30">
        <v>63658.0566635</v>
      </c>
      <c r="AC55" s="32">
        <v>0</v>
      </c>
      <c r="AD55" s="33">
        <v>950.33429203999981</v>
      </c>
      <c r="AE55" s="36">
        <v>2395017.1963833948</v>
      </c>
      <c r="AF55" s="30">
        <v>0</v>
      </c>
      <c r="AG55" s="32">
        <v>2395017.1963833948</v>
      </c>
      <c r="AH55" s="33">
        <v>925.42389607999985</v>
      </c>
      <c r="AI55" s="36">
        <v>0</v>
      </c>
      <c r="AJ55" s="30">
        <v>24.910395959999999</v>
      </c>
      <c r="AK55" s="32">
        <v>0</v>
      </c>
      <c r="AL55" s="33">
        <v>0</v>
      </c>
      <c r="AM55" s="36">
        <v>0</v>
      </c>
      <c r="AN55" s="30">
        <v>710872.33540149254</v>
      </c>
      <c r="AO55" s="36">
        <v>0</v>
      </c>
      <c r="AP55" s="33">
        <v>37.096668690000001</v>
      </c>
      <c r="AQ55" s="36">
        <v>0</v>
      </c>
      <c r="AR55" s="30">
        <v>2199005.7888447321</v>
      </c>
      <c r="AS55" s="36">
        <v>2395017.1963833948</v>
      </c>
      <c r="AT55" s="30">
        <v>196011.40978116234</v>
      </c>
      <c r="AU55" s="42"/>
      <c r="BA55" s="138"/>
      <c r="BB55" s="138"/>
      <c r="BD55" s="138"/>
      <c r="BE55" s="138"/>
      <c r="BG55" s="138"/>
      <c r="BH55" s="138"/>
      <c r="BJ55" s="138"/>
      <c r="BK55" s="138"/>
    </row>
    <row r="56" spans="1:63" x14ac:dyDescent="0.3">
      <c r="A56" s="150"/>
      <c r="B56" s="7" t="s">
        <v>108</v>
      </c>
      <c r="C56" s="8" t="s">
        <v>109</v>
      </c>
      <c r="D56" s="31">
        <v>1216778.955890253</v>
      </c>
      <c r="E56" s="36">
        <v>0</v>
      </c>
      <c r="F56" s="32">
        <v>8380.0704891198038</v>
      </c>
      <c r="G56" s="36">
        <v>0</v>
      </c>
      <c r="H56" s="34">
        <v>952471.53037161322</v>
      </c>
      <c r="I56" s="36">
        <v>0</v>
      </c>
      <c r="J56" s="34">
        <v>255927.35502952005</v>
      </c>
      <c r="K56" s="36">
        <v>0</v>
      </c>
      <c r="L56" s="32">
        <v>270367.06659225689</v>
      </c>
      <c r="M56" s="36">
        <v>0</v>
      </c>
      <c r="N56" s="32">
        <v>0</v>
      </c>
      <c r="O56" s="36">
        <v>0</v>
      </c>
      <c r="P56" s="32">
        <v>154306.52671908055</v>
      </c>
      <c r="Q56" s="32">
        <v>0</v>
      </c>
      <c r="R56" s="34">
        <v>230.65435709999994</v>
      </c>
      <c r="S56" s="36">
        <v>0</v>
      </c>
      <c r="T56" s="32">
        <v>1205.8696384</v>
      </c>
      <c r="U56" s="32">
        <v>0</v>
      </c>
      <c r="V56" s="34">
        <v>7585.4892037375485</v>
      </c>
      <c r="W56" s="36">
        <v>0</v>
      </c>
      <c r="X56" s="32">
        <v>35267.723462264526</v>
      </c>
      <c r="Y56" s="32">
        <v>0</v>
      </c>
      <c r="Z56" s="34">
        <v>8112.746548174262</v>
      </c>
      <c r="AA56" s="36">
        <v>0</v>
      </c>
      <c r="AB56" s="32">
        <v>63658.0566635</v>
      </c>
      <c r="AC56" s="32">
        <v>0</v>
      </c>
      <c r="AD56" s="34">
        <v>950.33429203999981</v>
      </c>
      <c r="AE56" s="36">
        <v>2095378.1180377998</v>
      </c>
      <c r="AF56" s="32">
        <v>0</v>
      </c>
      <c r="AG56" s="32">
        <v>2095378.1180377998</v>
      </c>
      <c r="AH56" s="34">
        <v>925.42389607999985</v>
      </c>
      <c r="AI56" s="36">
        <v>0</v>
      </c>
      <c r="AJ56" s="32">
        <v>24.910395959999999</v>
      </c>
      <c r="AK56" s="32">
        <v>0</v>
      </c>
      <c r="AL56" s="34">
        <v>0</v>
      </c>
      <c r="AM56" s="36">
        <v>0</v>
      </c>
      <c r="AN56" s="32">
        <v>607244.66683705989</v>
      </c>
      <c r="AO56" s="36">
        <v>0</v>
      </c>
      <c r="AP56" s="34">
        <v>37.096668690000001</v>
      </c>
      <c r="AQ56" s="36">
        <v>0</v>
      </c>
      <c r="AR56" s="32">
        <v>2095378.1202802996</v>
      </c>
      <c r="AS56" s="36">
        <v>2095378.1180377998</v>
      </c>
      <c r="AT56" s="32">
        <v>0</v>
      </c>
      <c r="AU56" s="42"/>
      <c r="BA56" s="138"/>
      <c r="BB56" s="138"/>
      <c r="BD56" s="138"/>
      <c r="BE56" s="138"/>
      <c r="BG56" s="138"/>
      <c r="BH56" s="138"/>
      <c r="BJ56" s="138"/>
      <c r="BK56" s="138"/>
    </row>
    <row r="57" spans="1:63" x14ac:dyDescent="0.3">
      <c r="A57" s="150"/>
      <c r="B57" s="7" t="s">
        <v>110</v>
      </c>
      <c r="C57" s="8" t="s">
        <v>111</v>
      </c>
      <c r="D57" s="31">
        <v>0</v>
      </c>
      <c r="E57" s="36">
        <v>0</v>
      </c>
      <c r="F57" s="32">
        <v>0</v>
      </c>
      <c r="G57" s="36">
        <v>0</v>
      </c>
      <c r="H57" s="34">
        <v>0</v>
      </c>
      <c r="I57" s="36">
        <v>0</v>
      </c>
      <c r="J57" s="34">
        <v>0</v>
      </c>
      <c r="K57" s="36">
        <v>0</v>
      </c>
      <c r="L57" s="32">
        <v>0</v>
      </c>
      <c r="M57" s="36">
        <v>0</v>
      </c>
      <c r="N57" s="32">
        <v>0</v>
      </c>
      <c r="O57" s="36">
        <v>0</v>
      </c>
      <c r="P57" s="32">
        <v>0</v>
      </c>
      <c r="Q57" s="32">
        <v>0</v>
      </c>
      <c r="R57" s="34">
        <v>0</v>
      </c>
      <c r="S57" s="36">
        <v>0</v>
      </c>
      <c r="T57" s="32">
        <v>0</v>
      </c>
      <c r="U57" s="32">
        <v>0</v>
      </c>
      <c r="V57" s="34">
        <v>0</v>
      </c>
      <c r="W57" s="36">
        <v>0</v>
      </c>
      <c r="X57" s="32">
        <v>0</v>
      </c>
      <c r="Y57" s="32">
        <v>0</v>
      </c>
      <c r="Z57" s="34">
        <v>0</v>
      </c>
      <c r="AA57" s="36">
        <v>0</v>
      </c>
      <c r="AB57" s="32">
        <v>0</v>
      </c>
      <c r="AC57" s="32">
        <v>0</v>
      </c>
      <c r="AD57" s="34">
        <v>0</v>
      </c>
      <c r="AE57" s="36">
        <v>299639.07834559493</v>
      </c>
      <c r="AF57" s="32">
        <v>0</v>
      </c>
      <c r="AG57" s="32">
        <v>299639.07834559493</v>
      </c>
      <c r="AH57" s="34">
        <v>0</v>
      </c>
      <c r="AI57" s="36">
        <v>0</v>
      </c>
      <c r="AJ57" s="32">
        <v>0</v>
      </c>
      <c r="AK57" s="32">
        <v>0</v>
      </c>
      <c r="AL57" s="34">
        <v>0</v>
      </c>
      <c r="AM57" s="36">
        <v>0</v>
      </c>
      <c r="AN57" s="32">
        <v>103627.66856443264</v>
      </c>
      <c r="AO57" s="36">
        <v>0</v>
      </c>
      <c r="AP57" s="34">
        <v>0</v>
      </c>
      <c r="AQ57" s="36">
        <v>0</v>
      </c>
      <c r="AR57" s="32">
        <v>103627.66856443264</v>
      </c>
      <c r="AS57" s="36">
        <v>299639.07834559493</v>
      </c>
      <c r="AT57" s="32">
        <v>196011.40978116234</v>
      </c>
      <c r="AU57" s="42"/>
      <c r="BA57" s="138"/>
      <c r="BB57" s="138"/>
      <c r="BD57" s="138"/>
      <c r="BE57" s="138"/>
      <c r="BG57" s="138"/>
      <c r="BH57" s="138"/>
      <c r="BJ57" s="138"/>
      <c r="BK57" s="138"/>
    </row>
    <row r="58" spans="1:63" x14ac:dyDescent="0.3">
      <c r="A58" s="150"/>
      <c r="B58" s="9" t="s">
        <v>112</v>
      </c>
      <c r="C58" s="14" t="s">
        <v>113</v>
      </c>
      <c r="D58" s="29">
        <f>+D59+D60</f>
        <v>150346.87447574062</v>
      </c>
      <c r="E58" s="35">
        <f>+E59+E60</f>
        <v>252329.05582666353</v>
      </c>
      <c r="F58" s="30">
        <f t="shared" ref="F58:AU58" si="74">+F59+F60</f>
        <v>21167.603608769576</v>
      </c>
      <c r="G58" s="35">
        <f t="shared" si="74"/>
        <v>23803.880120185917</v>
      </c>
      <c r="H58" s="33">
        <f>+H59+H60</f>
        <v>70619.075819903272</v>
      </c>
      <c r="I58" s="35">
        <f t="shared" si="74"/>
        <v>135696.62986513224</v>
      </c>
      <c r="J58" s="33">
        <f t="shared" ref="J58" si="75">+J59+J60</f>
        <v>58560.195047067777</v>
      </c>
      <c r="K58" s="35">
        <f t="shared" ref="K58" si="76">+K59+K60</f>
        <v>92828.545841345403</v>
      </c>
      <c r="L58" s="30">
        <f t="shared" ref="L58" si="77">+L59+L60</f>
        <v>1058102.1966361811</v>
      </c>
      <c r="M58" s="35">
        <f t="shared" ref="M58" si="78">+M59+M60</f>
        <v>1522951.5673275113</v>
      </c>
      <c r="N58" s="30">
        <f t="shared" ref="N58" si="79">+N59+N60</f>
        <v>553.31507337000005</v>
      </c>
      <c r="O58" s="35">
        <f t="shared" ref="O58" si="80">+O59+O60</f>
        <v>553.31507337000005</v>
      </c>
      <c r="P58" s="30">
        <f t="shared" ref="P58" si="81">+P59+P60</f>
        <v>8114.9835681124441</v>
      </c>
      <c r="Q58" s="30">
        <f t="shared" ref="Q58" si="82">+Q59+Q60</f>
        <v>7101.8187691124431</v>
      </c>
      <c r="R58" s="33">
        <f t="shared" ref="R58" si="83">+R59+R60</f>
        <v>0</v>
      </c>
      <c r="S58" s="35">
        <f t="shared" ref="S58" si="84">+S59+S60</f>
        <v>0</v>
      </c>
      <c r="T58" s="30">
        <f t="shared" ref="T58" si="85">+T59+T60</f>
        <v>0</v>
      </c>
      <c r="U58" s="30">
        <f t="shared" ref="U58" si="86">+U59+U60</f>
        <v>0</v>
      </c>
      <c r="V58" s="33">
        <f t="shared" ref="V58" si="87">+V59+V60</f>
        <v>271.85323296447496</v>
      </c>
      <c r="W58" s="35">
        <f t="shared" ref="W58" si="88">+W59+W60</f>
        <v>271.85323296447496</v>
      </c>
      <c r="X58" s="30">
        <f t="shared" ref="X58" si="89">+X59+X60</f>
        <v>379.71049419112063</v>
      </c>
      <c r="Y58" s="30">
        <f t="shared" ref="Y58" si="90">+Y59+Y60</f>
        <v>795.22411932800003</v>
      </c>
      <c r="Z58" s="33">
        <f t="shared" ref="Z58" si="91">+Z59+Z60</f>
        <v>1185.1333614999999</v>
      </c>
      <c r="AA58" s="35">
        <f t="shared" ref="AA58" si="92">+AA59+AA60</f>
        <v>1071.78570616</v>
      </c>
      <c r="AB58" s="30">
        <f>+AB59+AB60</f>
        <v>1047597.2009060429</v>
      </c>
      <c r="AC58" s="30">
        <f t="shared" ref="AC58" si="93">+AC59+AC60</f>
        <v>1513157.5704265763</v>
      </c>
      <c r="AD58" s="33">
        <f t="shared" ref="AD58" si="94">+AD59+AD60</f>
        <v>1711657.8595506756</v>
      </c>
      <c r="AE58" s="35">
        <f t="shared" ref="AE58" si="95">+AE59+AE60</f>
        <v>3327636.996962416</v>
      </c>
      <c r="AF58" s="30">
        <f t="shared" ref="AF58" si="96">+AF59+AF60</f>
        <v>63773.829884794148</v>
      </c>
      <c r="AG58" s="30">
        <f t="shared" ref="AG58" si="97">+AG59+AG60</f>
        <v>63773.829884794148</v>
      </c>
      <c r="AH58" s="33">
        <f t="shared" ref="AH58" si="98">+AH59+AH60</f>
        <v>184706.88014581727</v>
      </c>
      <c r="AI58" s="35">
        <f t="shared" ref="AI58" si="99">+AI59+AI60</f>
        <v>16143.588326647276</v>
      </c>
      <c r="AJ58" s="30">
        <f t="shared" ref="AJ58" si="100">+AJ59+AJ60</f>
        <v>8769.1075301762048</v>
      </c>
      <c r="AK58" s="30">
        <f t="shared" ref="AK58" si="101">+AK59+AK60</f>
        <v>8769.1075301762048</v>
      </c>
      <c r="AL58" s="33">
        <f t="shared" ref="AL58" si="102">+AL59+AL60</f>
        <v>1454408.0419898878</v>
      </c>
      <c r="AM58" s="35">
        <f t="shared" ref="AM58" si="103">+AM59+AM60</f>
        <v>3238950.4712207979</v>
      </c>
      <c r="AN58" s="30">
        <f t="shared" si="74"/>
        <v>5109190.183760603</v>
      </c>
      <c r="AO58" s="35">
        <f t="shared" si="74"/>
        <v>2930402.4570425656</v>
      </c>
      <c r="AP58" s="33">
        <f t="shared" si="74"/>
        <v>5239.7337706965345</v>
      </c>
      <c r="AQ58" s="35">
        <f t="shared" si="74"/>
        <v>7834.7939992740921</v>
      </c>
      <c r="AR58" s="30">
        <f t="shared" si="74"/>
        <v>8034536.8481938969</v>
      </c>
      <c r="AS58" s="35">
        <f t="shared" si="74"/>
        <v>8041154.8711584294</v>
      </c>
      <c r="AT58" s="30">
        <f t="shared" si="74"/>
        <v>6618.0155056133226</v>
      </c>
      <c r="AU58" s="43">
        <f t="shared" si="74"/>
        <v>0</v>
      </c>
      <c r="BA58" s="138"/>
      <c r="BB58" s="138"/>
      <c r="BD58" s="138"/>
      <c r="BE58" s="138"/>
      <c r="BG58" s="138"/>
      <c r="BH58" s="138"/>
      <c r="BJ58" s="138"/>
      <c r="BK58" s="138"/>
    </row>
    <row r="59" spans="1:63" x14ac:dyDescent="0.3">
      <c r="A59" s="150"/>
      <c r="B59" s="7" t="s">
        <v>114</v>
      </c>
      <c r="C59" s="8" t="s">
        <v>115</v>
      </c>
      <c r="D59" s="31">
        <v>0</v>
      </c>
      <c r="E59" s="36">
        <v>252329.05582666353</v>
      </c>
      <c r="F59" s="32">
        <v>0</v>
      </c>
      <c r="G59" s="36">
        <v>23803.880120185917</v>
      </c>
      <c r="H59" s="34">
        <v>0</v>
      </c>
      <c r="I59" s="36">
        <v>135696.62986513224</v>
      </c>
      <c r="J59" s="34">
        <v>0</v>
      </c>
      <c r="K59" s="36">
        <v>92828.545841345403</v>
      </c>
      <c r="L59" s="32">
        <v>0</v>
      </c>
      <c r="M59" s="36">
        <v>1522951.5673275113</v>
      </c>
      <c r="N59" s="32">
        <v>0</v>
      </c>
      <c r="O59" s="36">
        <v>553.31507337000005</v>
      </c>
      <c r="P59" s="32">
        <v>0</v>
      </c>
      <c r="Q59" s="32">
        <v>7101.8187691124431</v>
      </c>
      <c r="R59" s="34">
        <v>0</v>
      </c>
      <c r="S59" s="36">
        <v>0</v>
      </c>
      <c r="T59" s="32">
        <v>0</v>
      </c>
      <c r="U59" s="32">
        <v>0</v>
      </c>
      <c r="V59" s="34">
        <v>0</v>
      </c>
      <c r="W59" s="36">
        <v>271.85323296447496</v>
      </c>
      <c r="X59" s="32">
        <v>0</v>
      </c>
      <c r="Y59" s="32">
        <v>795.22411932800003</v>
      </c>
      <c r="Z59" s="34">
        <v>0</v>
      </c>
      <c r="AA59" s="36">
        <v>1071.78570616</v>
      </c>
      <c r="AB59" s="32">
        <v>0</v>
      </c>
      <c r="AC59" s="32">
        <v>1513157.5704265763</v>
      </c>
      <c r="AD59" s="34">
        <v>0</v>
      </c>
      <c r="AE59" s="36">
        <v>3327636.996962416</v>
      </c>
      <c r="AF59" s="32">
        <v>0</v>
      </c>
      <c r="AG59" s="32">
        <v>63773.829884794148</v>
      </c>
      <c r="AH59" s="34">
        <v>0</v>
      </c>
      <c r="AI59" s="36">
        <v>16143.588326647276</v>
      </c>
      <c r="AJ59" s="32">
        <v>0</v>
      </c>
      <c r="AK59" s="32">
        <v>8769.1075301762048</v>
      </c>
      <c r="AL59" s="34">
        <v>0</v>
      </c>
      <c r="AM59" s="36">
        <v>3238950.4712207979</v>
      </c>
      <c r="AN59" s="32">
        <v>5108046.797264534</v>
      </c>
      <c r="AO59" s="36">
        <v>3912.4061132025217</v>
      </c>
      <c r="AP59" s="34">
        <v>0</v>
      </c>
      <c r="AQ59" s="36">
        <v>7834.7939992740921</v>
      </c>
      <c r="AR59" s="32">
        <v>5108046.797264534</v>
      </c>
      <c r="AS59" s="36">
        <v>5114664.8202290665</v>
      </c>
      <c r="AT59" s="32">
        <v>6618.0155056133226</v>
      </c>
      <c r="AU59" s="42">
        <v>0</v>
      </c>
      <c r="BA59" s="138"/>
      <c r="BB59" s="138"/>
      <c r="BD59" s="138"/>
      <c r="BE59" s="138"/>
      <c r="BG59" s="138"/>
      <c r="BH59" s="138"/>
      <c r="BJ59" s="138"/>
      <c r="BK59" s="138"/>
    </row>
    <row r="60" spans="1:63" x14ac:dyDescent="0.3">
      <c r="A60" s="150"/>
      <c r="B60" s="7" t="s">
        <v>116</v>
      </c>
      <c r="C60" s="8" t="s">
        <v>117</v>
      </c>
      <c r="D60" s="31">
        <v>150346.87447574062</v>
      </c>
      <c r="E60" s="36">
        <v>0</v>
      </c>
      <c r="F60" s="32">
        <v>21167.603608769576</v>
      </c>
      <c r="G60" s="36">
        <v>0</v>
      </c>
      <c r="H60" s="34">
        <v>70619.075819903272</v>
      </c>
      <c r="I60" s="36">
        <v>0</v>
      </c>
      <c r="J60" s="34">
        <v>58560.195047067777</v>
      </c>
      <c r="K60" s="36">
        <v>0</v>
      </c>
      <c r="L60" s="32">
        <v>1058102.1966361811</v>
      </c>
      <c r="M60" s="36">
        <v>0</v>
      </c>
      <c r="N60" s="32">
        <v>553.31507337000005</v>
      </c>
      <c r="O60" s="36">
        <v>0</v>
      </c>
      <c r="P60" s="32">
        <v>8114.9835681124441</v>
      </c>
      <c r="Q60" s="32">
        <v>0</v>
      </c>
      <c r="R60" s="34">
        <v>0</v>
      </c>
      <c r="S60" s="36">
        <v>0</v>
      </c>
      <c r="T60" s="32">
        <v>0</v>
      </c>
      <c r="U60" s="32">
        <v>0</v>
      </c>
      <c r="V60" s="34">
        <v>271.85323296447496</v>
      </c>
      <c r="W60" s="36">
        <v>0</v>
      </c>
      <c r="X60" s="32">
        <v>379.71049419112063</v>
      </c>
      <c r="Y60" s="32">
        <v>0</v>
      </c>
      <c r="Z60" s="34">
        <v>1185.1333614999999</v>
      </c>
      <c r="AA60" s="36">
        <v>0</v>
      </c>
      <c r="AB60" s="32">
        <v>1047597.2009060429</v>
      </c>
      <c r="AC60" s="32">
        <v>0</v>
      </c>
      <c r="AD60" s="34">
        <v>1711657.8595506756</v>
      </c>
      <c r="AE60" s="36">
        <v>0</v>
      </c>
      <c r="AF60" s="32">
        <v>63773.829884794148</v>
      </c>
      <c r="AG60" s="32">
        <v>0</v>
      </c>
      <c r="AH60" s="34">
        <v>184706.88014581727</v>
      </c>
      <c r="AI60" s="36">
        <v>0</v>
      </c>
      <c r="AJ60" s="32">
        <v>8769.1075301762048</v>
      </c>
      <c r="AK60" s="32">
        <v>0</v>
      </c>
      <c r="AL60" s="34">
        <v>1454408.0419898878</v>
      </c>
      <c r="AM60" s="36">
        <v>0</v>
      </c>
      <c r="AN60" s="32">
        <v>1143.3864960691321</v>
      </c>
      <c r="AO60" s="36">
        <v>2926490.0509293629</v>
      </c>
      <c r="AP60" s="34">
        <v>5239.7337706965345</v>
      </c>
      <c r="AQ60" s="36">
        <v>0</v>
      </c>
      <c r="AR60" s="32">
        <v>2926490.0509293629</v>
      </c>
      <c r="AS60" s="36">
        <v>2926490.0509293629</v>
      </c>
      <c r="AT60" s="32">
        <v>0</v>
      </c>
      <c r="AU60" s="42">
        <v>0</v>
      </c>
      <c r="BA60" s="138"/>
      <c r="BB60" s="138"/>
      <c r="BD60" s="138"/>
      <c r="BE60" s="138"/>
      <c r="BG60" s="138"/>
      <c r="BH60" s="138"/>
      <c r="BJ60" s="138"/>
      <c r="BK60" s="138"/>
    </row>
    <row r="61" spans="1:63" x14ac:dyDescent="0.3">
      <c r="A61" s="150"/>
      <c r="B61" s="9" t="s">
        <v>118</v>
      </c>
      <c r="C61" s="10" t="s">
        <v>119</v>
      </c>
      <c r="D61" s="29">
        <v>679099.32980987185</v>
      </c>
      <c r="E61" s="35">
        <v>225808.44836120668</v>
      </c>
      <c r="F61" s="30">
        <v>55871.494817783343</v>
      </c>
      <c r="G61" s="35">
        <v>10854.114830520241</v>
      </c>
      <c r="H61" s="33">
        <v>427841.32838591345</v>
      </c>
      <c r="I61" s="35">
        <v>71025.831309230227</v>
      </c>
      <c r="J61" s="33">
        <v>195386.50660617504</v>
      </c>
      <c r="K61" s="35">
        <v>143928.50222145623</v>
      </c>
      <c r="L61" s="30">
        <v>369935.73788580421</v>
      </c>
      <c r="M61" s="35">
        <v>248083.11031745162</v>
      </c>
      <c r="N61" s="30">
        <v>58463.925704336812</v>
      </c>
      <c r="O61" s="35">
        <v>236.45309139</v>
      </c>
      <c r="P61" s="30">
        <v>38207.362354959965</v>
      </c>
      <c r="Q61" s="30">
        <v>8145.834118522981</v>
      </c>
      <c r="R61" s="33">
        <v>0</v>
      </c>
      <c r="S61" s="35">
        <v>0</v>
      </c>
      <c r="T61" s="30">
        <v>584.14384673846087</v>
      </c>
      <c r="U61" s="30">
        <v>0</v>
      </c>
      <c r="V61" s="33">
        <v>1219.662257386746</v>
      </c>
      <c r="W61" s="35">
        <v>36</v>
      </c>
      <c r="X61" s="30">
        <v>3408.9814531082716</v>
      </c>
      <c r="Y61" s="30">
        <v>28.231622999999992</v>
      </c>
      <c r="Z61" s="33">
        <v>3719.2918824623275</v>
      </c>
      <c r="AA61" s="35">
        <v>0</v>
      </c>
      <c r="AB61" s="30">
        <v>264332.37038681161</v>
      </c>
      <c r="AC61" s="30">
        <v>239636.59148453863</v>
      </c>
      <c r="AD61" s="33">
        <v>4852610.0371375969</v>
      </c>
      <c r="AE61" s="35">
        <v>3414389.492433765</v>
      </c>
      <c r="AF61" s="30">
        <v>3682776.7161448449</v>
      </c>
      <c r="AG61" s="30">
        <v>522276.83892861847</v>
      </c>
      <c r="AH61" s="33">
        <v>1114594.3152739657</v>
      </c>
      <c r="AI61" s="35">
        <v>2342974.2704969211</v>
      </c>
      <c r="AJ61" s="30">
        <v>51046.982009781554</v>
      </c>
      <c r="AK61" s="30">
        <v>59141.143076770022</v>
      </c>
      <c r="AL61" s="33">
        <v>4192.0237090049741</v>
      </c>
      <c r="AM61" s="35">
        <v>489997.239931455</v>
      </c>
      <c r="AN61" s="30">
        <v>1194164.4249636631</v>
      </c>
      <c r="AO61" s="35">
        <v>3071925.6347035402</v>
      </c>
      <c r="AP61" s="33">
        <v>101054.66338752043</v>
      </c>
      <c r="AQ61" s="35">
        <v>341488.48646598938</v>
      </c>
      <c r="AR61" s="30">
        <v>7196864.1931844559</v>
      </c>
      <c r="AS61" s="35">
        <v>7301695.1722819526</v>
      </c>
      <c r="AT61" s="30">
        <v>359677.52666505321</v>
      </c>
      <c r="AU61" s="43">
        <v>254846.54756774745</v>
      </c>
      <c r="BA61" s="138"/>
      <c r="BB61" s="138"/>
      <c r="BD61" s="138"/>
      <c r="BE61" s="138"/>
      <c r="BG61" s="138"/>
      <c r="BH61" s="138"/>
      <c r="BJ61" s="138"/>
      <c r="BK61" s="138"/>
    </row>
    <row r="62" spans="1:63" x14ac:dyDescent="0.3">
      <c r="A62" s="150"/>
      <c r="B62" s="7" t="s">
        <v>120</v>
      </c>
      <c r="C62" s="8" t="s">
        <v>121</v>
      </c>
      <c r="D62" s="31">
        <v>122207.24668410086</v>
      </c>
      <c r="E62" s="36">
        <v>0</v>
      </c>
      <c r="F62" s="32">
        <v>8054.0519277998446</v>
      </c>
      <c r="G62" s="36">
        <v>0</v>
      </c>
      <c r="H62" s="34">
        <v>13109.697726235963</v>
      </c>
      <c r="I62" s="36">
        <v>0</v>
      </c>
      <c r="J62" s="34">
        <v>101043.49703006506</v>
      </c>
      <c r="K62" s="36">
        <v>0</v>
      </c>
      <c r="L62" s="32">
        <v>37202.182515861707</v>
      </c>
      <c r="M62" s="36">
        <v>215916.03185653151</v>
      </c>
      <c r="N62" s="32">
        <v>52.899125877255635</v>
      </c>
      <c r="O62" s="36">
        <v>0</v>
      </c>
      <c r="P62" s="32">
        <v>10377.085669010934</v>
      </c>
      <c r="Q62" s="32">
        <v>0</v>
      </c>
      <c r="R62" s="34">
        <v>0</v>
      </c>
      <c r="S62" s="36">
        <v>0</v>
      </c>
      <c r="T62" s="32">
        <v>584.14384673846087</v>
      </c>
      <c r="U62" s="32">
        <v>0</v>
      </c>
      <c r="V62" s="34">
        <v>84.072572573379844</v>
      </c>
      <c r="W62" s="36">
        <v>0</v>
      </c>
      <c r="X62" s="32">
        <v>406.98625809284573</v>
      </c>
      <c r="Y62" s="32">
        <v>0</v>
      </c>
      <c r="Z62" s="34">
        <v>1738.6838349987302</v>
      </c>
      <c r="AA62" s="36">
        <v>0</v>
      </c>
      <c r="AB62" s="32">
        <v>23958.311208570103</v>
      </c>
      <c r="AC62" s="32">
        <v>215916.03185653151</v>
      </c>
      <c r="AD62" s="34">
        <v>11257.700975851834</v>
      </c>
      <c r="AE62" s="36">
        <v>0</v>
      </c>
      <c r="AF62" s="32">
        <v>4300.563323083511</v>
      </c>
      <c r="AG62" s="32">
        <v>0</v>
      </c>
      <c r="AH62" s="34">
        <v>3664.0609450475313</v>
      </c>
      <c r="AI62" s="36">
        <v>0</v>
      </c>
      <c r="AJ62" s="32">
        <v>1395.7533468558188</v>
      </c>
      <c r="AK62" s="32">
        <v>0</v>
      </c>
      <c r="AL62" s="34">
        <v>1897.3233608649739</v>
      </c>
      <c r="AM62" s="36">
        <v>0</v>
      </c>
      <c r="AN62" s="32">
        <v>65392.46755272882</v>
      </c>
      <c r="AO62" s="36">
        <v>0</v>
      </c>
      <c r="AP62" s="34">
        <v>3398.4181781883267</v>
      </c>
      <c r="AQ62" s="36">
        <v>0</v>
      </c>
      <c r="AR62" s="32">
        <v>239458.01590673151</v>
      </c>
      <c r="AS62" s="36">
        <v>215916.03185653151</v>
      </c>
      <c r="AT62" s="32">
        <v>0</v>
      </c>
      <c r="AU62" s="42">
        <v>23541.984050200001</v>
      </c>
      <c r="BA62" s="138"/>
      <c r="BB62" s="138"/>
      <c r="BD62" s="138"/>
      <c r="BE62" s="138"/>
      <c r="BG62" s="138"/>
      <c r="BH62" s="138"/>
      <c r="BJ62" s="138"/>
      <c r="BK62" s="138"/>
    </row>
    <row r="63" spans="1:63" x14ac:dyDescent="0.3">
      <c r="A63" s="150"/>
      <c r="B63" s="7" t="s">
        <v>122</v>
      </c>
      <c r="C63" s="8" t="s">
        <v>123</v>
      </c>
      <c r="D63" s="31">
        <v>0</v>
      </c>
      <c r="E63" s="36">
        <v>163534.89820432631</v>
      </c>
      <c r="F63" s="32">
        <v>0</v>
      </c>
      <c r="G63" s="36">
        <v>1973.981</v>
      </c>
      <c r="H63" s="34">
        <v>0</v>
      </c>
      <c r="I63" s="36">
        <v>20853.505588920099</v>
      </c>
      <c r="J63" s="34">
        <v>0</v>
      </c>
      <c r="K63" s="36">
        <v>140707.41161540622</v>
      </c>
      <c r="L63" s="32">
        <v>238768.82867234154</v>
      </c>
      <c r="M63" s="36">
        <v>23610.928367367127</v>
      </c>
      <c r="N63" s="32">
        <v>0</v>
      </c>
      <c r="O63" s="36">
        <v>0</v>
      </c>
      <c r="P63" s="32">
        <v>0</v>
      </c>
      <c r="Q63" s="32">
        <v>0</v>
      </c>
      <c r="R63" s="34">
        <v>0</v>
      </c>
      <c r="S63" s="36">
        <v>0</v>
      </c>
      <c r="T63" s="32">
        <v>0</v>
      </c>
      <c r="U63" s="32">
        <v>0</v>
      </c>
      <c r="V63" s="34">
        <v>0</v>
      </c>
      <c r="W63" s="36">
        <v>0</v>
      </c>
      <c r="X63" s="32">
        <v>0</v>
      </c>
      <c r="Y63" s="32">
        <v>0</v>
      </c>
      <c r="Z63" s="34">
        <v>0</v>
      </c>
      <c r="AA63" s="36">
        <v>0</v>
      </c>
      <c r="AB63" s="32">
        <v>238768.82867234154</v>
      </c>
      <c r="AC63" s="32">
        <v>23610.928367367127</v>
      </c>
      <c r="AD63" s="34">
        <v>0</v>
      </c>
      <c r="AE63" s="36">
        <v>601.80467282000006</v>
      </c>
      <c r="AF63" s="32">
        <v>0</v>
      </c>
      <c r="AG63" s="32">
        <v>0</v>
      </c>
      <c r="AH63" s="34">
        <v>0</v>
      </c>
      <c r="AI63" s="36">
        <v>181.03436540999999</v>
      </c>
      <c r="AJ63" s="32">
        <v>0</v>
      </c>
      <c r="AK63" s="32">
        <v>0</v>
      </c>
      <c r="AL63" s="34">
        <v>0</v>
      </c>
      <c r="AM63" s="36">
        <v>420.77030741000004</v>
      </c>
      <c r="AN63" s="32">
        <v>0</v>
      </c>
      <c r="AO63" s="36">
        <v>72313.680217751942</v>
      </c>
      <c r="AP63" s="34">
        <v>0</v>
      </c>
      <c r="AQ63" s="36">
        <v>102.35364435</v>
      </c>
      <c r="AR63" s="32">
        <v>238768.82867234154</v>
      </c>
      <c r="AS63" s="36">
        <v>260163.66510661537</v>
      </c>
      <c r="AT63" s="32">
        <v>23610.928367367102</v>
      </c>
      <c r="AU63" s="42">
        <v>2216.0919330932788</v>
      </c>
      <c r="BA63" s="138"/>
      <c r="BB63" s="138"/>
      <c r="BD63" s="138"/>
      <c r="BE63" s="138"/>
      <c r="BG63" s="138"/>
      <c r="BH63" s="138"/>
      <c r="BJ63" s="138"/>
      <c r="BK63" s="138"/>
    </row>
    <row r="64" spans="1:63" x14ac:dyDescent="0.3">
      <c r="A64" s="150"/>
      <c r="B64" s="7" t="s">
        <v>124</v>
      </c>
      <c r="C64" s="8" t="s">
        <v>125</v>
      </c>
      <c r="D64" s="31">
        <v>0</v>
      </c>
      <c r="E64" s="36">
        <v>0</v>
      </c>
      <c r="F64" s="32">
        <v>0</v>
      </c>
      <c r="G64" s="36">
        <v>0</v>
      </c>
      <c r="H64" s="34">
        <v>0</v>
      </c>
      <c r="I64" s="36">
        <v>0</v>
      </c>
      <c r="J64" s="34">
        <v>0</v>
      </c>
      <c r="K64" s="36">
        <v>0</v>
      </c>
      <c r="L64" s="32">
        <v>0</v>
      </c>
      <c r="M64" s="36">
        <v>0</v>
      </c>
      <c r="N64" s="32">
        <v>0</v>
      </c>
      <c r="O64" s="36">
        <v>0</v>
      </c>
      <c r="P64" s="32">
        <v>0</v>
      </c>
      <c r="Q64" s="32">
        <v>0</v>
      </c>
      <c r="R64" s="34">
        <v>0</v>
      </c>
      <c r="S64" s="36">
        <v>0</v>
      </c>
      <c r="T64" s="32">
        <v>0</v>
      </c>
      <c r="U64" s="32">
        <v>0</v>
      </c>
      <c r="V64" s="34">
        <v>0</v>
      </c>
      <c r="W64" s="36">
        <v>0</v>
      </c>
      <c r="X64" s="32">
        <v>0</v>
      </c>
      <c r="Y64" s="32">
        <v>0</v>
      </c>
      <c r="Z64" s="34">
        <v>0</v>
      </c>
      <c r="AA64" s="36">
        <v>0</v>
      </c>
      <c r="AB64" s="32">
        <v>0</v>
      </c>
      <c r="AC64" s="32">
        <v>0</v>
      </c>
      <c r="AD64" s="34">
        <v>3215461.8603981538</v>
      </c>
      <c r="AE64" s="36">
        <v>3215461.8603981538</v>
      </c>
      <c r="AF64" s="32">
        <v>2521745.0995589141</v>
      </c>
      <c r="AG64" s="32">
        <v>446226.40151984</v>
      </c>
      <c r="AH64" s="34">
        <v>652601.57326376077</v>
      </c>
      <c r="AI64" s="36">
        <v>2296513.2022389537</v>
      </c>
      <c r="AJ64" s="32">
        <v>41115.187575479169</v>
      </c>
      <c r="AK64" s="32">
        <v>40840.988685174998</v>
      </c>
      <c r="AL64" s="34">
        <v>0</v>
      </c>
      <c r="AM64" s="36">
        <v>431881.26795418502</v>
      </c>
      <c r="AN64" s="32">
        <v>0</v>
      </c>
      <c r="AO64" s="36">
        <v>0</v>
      </c>
      <c r="AP64" s="34">
        <v>0</v>
      </c>
      <c r="AQ64" s="36">
        <v>0</v>
      </c>
      <c r="AR64" s="32">
        <v>3215461.8603981538</v>
      </c>
      <c r="AS64" s="36">
        <v>3215461.8603981538</v>
      </c>
      <c r="AT64" s="32">
        <v>0</v>
      </c>
      <c r="AU64" s="42">
        <v>0</v>
      </c>
      <c r="BA64" s="138"/>
      <c r="BB64" s="138"/>
      <c r="BD64" s="138"/>
      <c r="BE64" s="138"/>
      <c r="BG64" s="138"/>
      <c r="BH64" s="138"/>
      <c r="BJ64" s="138"/>
      <c r="BK64" s="138"/>
    </row>
    <row r="65" spans="1:63" x14ac:dyDescent="0.3">
      <c r="A65" s="150"/>
      <c r="B65" s="7" t="s">
        <v>126</v>
      </c>
      <c r="C65" s="8" t="s">
        <v>127</v>
      </c>
      <c r="D65" s="31">
        <v>71.920618140000002</v>
      </c>
      <c r="E65" s="36">
        <v>0</v>
      </c>
      <c r="F65" s="32">
        <v>71.920618140000002</v>
      </c>
      <c r="G65" s="36">
        <v>0</v>
      </c>
      <c r="H65" s="34">
        <v>0</v>
      </c>
      <c r="I65" s="36">
        <v>0</v>
      </c>
      <c r="J65" s="34">
        <v>0</v>
      </c>
      <c r="K65" s="36">
        <v>0</v>
      </c>
      <c r="L65" s="32">
        <v>0</v>
      </c>
      <c r="M65" s="36">
        <v>0</v>
      </c>
      <c r="N65" s="32">
        <v>0</v>
      </c>
      <c r="O65" s="36">
        <v>0</v>
      </c>
      <c r="P65" s="32">
        <v>0</v>
      </c>
      <c r="Q65" s="32">
        <v>0</v>
      </c>
      <c r="R65" s="34">
        <v>0</v>
      </c>
      <c r="S65" s="36">
        <v>0</v>
      </c>
      <c r="T65" s="32">
        <v>0</v>
      </c>
      <c r="U65" s="32">
        <v>0</v>
      </c>
      <c r="V65" s="34">
        <v>0</v>
      </c>
      <c r="W65" s="36">
        <v>0</v>
      </c>
      <c r="X65" s="32">
        <v>0</v>
      </c>
      <c r="Y65" s="32">
        <v>0</v>
      </c>
      <c r="Z65" s="34">
        <v>0</v>
      </c>
      <c r="AA65" s="36">
        <v>0</v>
      </c>
      <c r="AB65" s="32">
        <v>0</v>
      </c>
      <c r="AC65" s="32">
        <v>0</v>
      </c>
      <c r="AD65" s="34">
        <v>8227.2492708999998</v>
      </c>
      <c r="AE65" s="36">
        <v>14404.572904734301</v>
      </c>
      <c r="AF65" s="32">
        <v>6566.5187763599997</v>
      </c>
      <c r="AG65" s="32">
        <v>7885.6334142043006</v>
      </c>
      <c r="AH65" s="34">
        <v>1607.8474822400001</v>
      </c>
      <c r="AI65" s="36">
        <v>5112.5833948399995</v>
      </c>
      <c r="AJ65" s="32">
        <v>12.681635790000001</v>
      </c>
      <c r="AK65" s="32">
        <v>1406.3560956900003</v>
      </c>
      <c r="AL65" s="34">
        <v>40.201376510000003</v>
      </c>
      <c r="AM65" s="36">
        <v>0</v>
      </c>
      <c r="AN65" s="32">
        <v>0</v>
      </c>
      <c r="AO65" s="36">
        <v>0</v>
      </c>
      <c r="AP65" s="34">
        <v>0</v>
      </c>
      <c r="AQ65" s="36">
        <v>0</v>
      </c>
      <c r="AR65" s="32">
        <v>8299.1698890400003</v>
      </c>
      <c r="AS65" s="36">
        <v>14404.572904734301</v>
      </c>
      <c r="AT65" s="32">
        <v>14404.572904734301</v>
      </c>
      <c r="AU65" s="42">
        <v>8299.1698890400003</v>
      </c>
      <c r="BA65" s="138"/>
      <c r="BB65" s="138"/>
      <c r="BD65" s="138"/>
      <c r="BE65" s="138"/>
      <c r="BG65" s="138"/>
      <c r="BH65" s="138"/>
      <c r="BJ65" s="138"/>
      <c r="BK65" s="138"/>
    </row>
    <row r="66" spans="1:63" x14ac:dyDescent="0.3">
      <c r="A66" s="150"/>
      <c r="B66" s="7" t="s">
        <v>128</v>
      </c>
      <c r="C66" s="8" t="s">
        <v>129</v>
      </c>
      <c r="D66" s="31">
        <v>556820.162507631</v>
      </c>
      <c r="E66" s="36">
        <v>62273.550156880374</v>
      </c>
      <c r="F66" s="32">
        <v>47745.522271843496</v>
      </c>
      <c r="G66" s="36">
        <v>8880.1338305202407</v>
      </c>
      <c r="H66" s="34">
        <v>414731.6306596775</v>
      </c>
      <c r="I66" s="36">
        <v>50172.325720310124</v>
      </c>
      <c r="J66" s="34">
        <v>94343.009576109995</v>
      </c>
      <c r="K66" s="36">
        <v>3221.0906060500001</v>
      </c>
      <c r="L66" s="32">
        <v>93964.726697600971</v>
      </c>
      <c r="M66" s="36">
        <v>8556.1500935529821</v>
      </c>
      <c r="N66" s="32">
        <v>58411.026578459554</v>
      </c>
      <c r="O66" s="36">
        <v>236.45309139</v>
      </c>
      <c r="P66" s="32">
        <v>27830.276685949029</v>
      </c>
      <c r="Q66" s="32">
        <v>8145.834118522981</v>
      </c>
      <c r="R66" s="34">
        <v>0</v>
      </c>
      <c r="S66" s="36">
        <v>0</v>
      </c>
      <c r="T66" s="32">
        <v>0</v>
      </c>
      <c r="U66" s="32">
        <v>0</v>
      </c>
      <c r="V66" s="34">
        <v>1135.5896848133661</v>
      </c>
      <c r="W66" s="36">
        <v>36</v>
      </c>
      <c r="X66" s="32">
        <v>3001.9951950154259</v>
      </c>
      <c r="Y66" s="32">
        <v>28.231622999999992</v>
      </c>
      <c r="Z66" s="34">
        <v>1980.6080474635971</v>
      </c>
      <c r="AA66" s="36">
        <v>0</v>
      </c>
      <c r="AB66" s="32">
        <v>1605.2305058999984</v>
      </c>
      <c r="AC66" s="32">
        <v>109.63126063999999</v>
      </c>
      <c r="AD66" s="34">
        <v>1617663.2264926911</v>
      </c>
      <c r="AE66" s="36">
        <v>183921.25445805665</v>
      </c>
      <c r="AF66" s="32">
        <v>1150164.5344864873</v>
      </c>
      <c r="AG66" s="32">
        <v>68164.803994574148</v>
      </c>
      <c r="AH66" s="34">
        <v>456720.83358291758</v>
      </c>
      <c r="AI66" s="36">
        <v>41167.450497717466</v>
      </c>
      <c r="AJ66" s="32">
        <v>8523.3594516565681</v>
      </c>
      <c r="AK66" s="32">
        <v>16893.79829590502</v>
      </c>
      <c r="AL66" s="34">
        <v>2254.4989716299997</v>
      </c>
      <c r="AM66" s="36">
        <v>57695.201669859998</v>
      </c>
      <c r="AN66" s="32">
        <v>1128771.9574109344</v>
      </c>
      <c r="AO66" s="36">
        <v>2999611.9544857885</v>
      </c>
      <c r="AP66" s="34">
        <v>97656.245209332104</v>
      </c>
      <c r="AQ66" s="36">
        <v>341386.13282163936</v>
      </c>
      <c r="AR66" s="32">
        <v>3494876.3183181896</v>
      </c>
      <c r="AS66" s="36">
        <v>3595749.0420159176</v>
      </c>
      <c r="AT66" s="32">
        <v>321662.02539295185</v>
      </c>
      <c r="AU66" s="42">
        <v>220789.30169541418</v>
      </c>
      <c r="BA66" s="138"/>
      <c r="BB66" s="138"/>
      <c r="BD66" s="138"/>
      <c r="BE66" s="138"/>
      <c r="BG66" s="138"/>
      <c r="BH66" s="138"/>
      <c r="BJ66" s="138"/>
      <c r="BK66" s="138"/>
    </row>
    <row r="67" spans="1:63" x14ac:dyDescent="0.3">
      <c r="A67" s="150"/>
      <c r="B67" s="9" t="s">
        <v>130</v>
      </c>
      <c r="C67" s="10" t="s">
        <v>131</v>
      </c>
      <c r="D67" s="29">
        <v>2708323.4851535754</v>
      </c>
      <c r="E67" s="35"/>
      <c r="F67" s="30">
        <v>487554.8174643052</v>
      </c>
      <c r="G67" s="35"/>
      <c r="H67" s="33">
        <v>694144.53022630245</v>
      </c>
      <c r="I67" s="35"/>
      <c r="J67" s="33">
        <v>1526624.1374629671</v>
      </c>
      <c r="K67" s="35"/>
      <c r="L67" s="30">
        <v>1033753.2627250135</v>
      </c>
      <c r="M67" s="35"/>
      <c r="N67" s="30">
        <v>-94633.594252251351</v>
      </c>
      <c r="O67" s="35"/>
      <c r="P67" s="30">
        <v>583172.79680474661</v>
      </c>
      <c r="Q67" s="30"/>
      <c r="R67" s="33">
        <v>16700.422347729946</v>
      </c>
      <c r="S67" s="35"/>
      <c r="T67" s="30">
        <v>-19286.200799779996</v>
      </c>
      <c r="U67" s="30"/>
      <c r="V67" s="33">
        <v>20486.57695157448</v>
      </c>
      <c r="W67" s="35"/>
      <c r="X67" s="30">
        <v>20932.26071275695</v>
      </c>
      <c r="Y67" s="30"/>
      <c r="Z67" s="33">
        <v>66927.148262803865</v>
      </c>
      <c r="AA67" s="35"/>
      <c r="AB67" s="30">
        <v>439453.85269743303</v>
      </c>
      <c r="AC67" s="30"/>
      <c r="AD67" s="33">
        <v>5667283.1573559688</v>
      </c>
      <c r="AE67" s="35"/>
      <c r="AF67" s="30">
        <v>1034839.2530411305</v>
      </c>
      <c r="AG67" s="30"/>
      <c r="AH67" s="33">
        <v>1200942.873153449</v>
      </c>
      <c r="AI67" s="35"/>
      <c r="AJ67" s="30">
        <v>18148.467309082684</v>
      </c>
      <c r="AK67" s="30"/>
      <c r="AL67" s="33">
        <v>3158840.6378004048</v>
      </c>
      <c r="AM67" s="35"/>
      <c r="AN67" s="30">
        <v>24923112.609440025</v>
      </c>
      <c r="AO67" s="35"/>
      <c r="AP67" s="33">
        <v>355600.49643574859</v>
      </c>
      <c r="AQ67" s="35"/>
      <c r="AR67" s="30">
        <v>34688073.011110328</v>
      </c>
      <c r="AS67" s="35"/>
      <c r="AT67" s="30">
        <v>0</v>
      </c>
      <c r="AU67" s="43"/>
      <c r="BA67" s="138"/>
      <c r="BB67" s="138"/>
      <c r="BD67" s="138"/>
      <c r="BE67" s="138"/>
      <c r="BG67" s="138"/>
      <c r="BH67" s="138"/>
      <c r="BJ67" s="138"/>
      <c r="BK67" s="138"/>
    </row>
    <row r="68" spans="1:63" x14ac:dyDescent="0.3">
      <c r="A68" s="2"/>
      <c r="B68" s="19"/>
      <c r="C68" s="20"/>
      <c r="D68" s="44"/>
      <c r="E68" s="45"/>
      <c r="F68" s="47"/>
      <c r="G68" s="45"/>
      <c r="H68" s="46"/>
      <c r="I68" s="45"/>
      <c r="J68" s="46"/>
      <c r="K68" s="45"/>
      <c r="L68" s="47"/>
      <c r="M68" s="45"/>
      <c r="N68" s="47"/>
      <c r="O68" s="45"/>
      <c r="P68" s="47"/>
      <c r="Q68" s="47"/>
      <c r="R68" s="46"/>
      <c r="S68" s="45"/>
      <c r="T68" s="47"/>
      <c r="U68" s="47"/>
      <c r="V68" s="46"/>
      <c r="W68" s="45"/>
      <c r="X68" s="47"/>
      <c r="Y68" s="47"/>
      <c r="Z68" s="46"/>
      <c r="AA68" s="45"/>
      <c r="AB68" s="47"/>
      <c r="AC68" s="47"/>
      <c r="AD68" s="46"/>
      <c r="AE68" s="45"/>
      <c r="AF68" s="47"/>
      <c r="AG68" s="47"/>
      <c r="AH68" s="46"/>
      <c r="AI68" s="45"/>
      <c r="AJ68" s="47"/>
      <c r="AK68" s="47"/>
      <c r="AL68" s="46"/>
      <c r="AM68" s="45"/>
      <c r="AN68" s="47"/>
      <c r="AO68" s="45"/>
      <c r="AP68" s="46"/>
      <c r="AQ68" s="45"/>
      <c r="AR68" s="47"/>
      <c r="AS68" s="45"/>
      <c r="AT68" s="47"/>
      <c r="AU68" s="48"/>
      <c r="BA68" s="138"/>
      <c r="BB68" s="138"/>
      <c r="BD68" s="138"/>
      <c r="BE68" s="138"/>
      <c r="BG68" s="138"/>
      <c r="BH68" s="138"/>
      <c r="BJ68" s="138"/>
      <c r="BK68" s="138"/>
    </row>
    <row r="69" spans="1:63" s="3" customFormat="1" ht="31.5" customHeight="1" x14ac:dyDescent="0.3">
      <c r="A69" s="147" t="s">
        <v>132</v>
      </c>
      <c r="B69" s="5" t="s">
        <v>130</v>
      </c>
      <c r="C69" s="6" t="s">
        <v>131</v>
      </c>
      <c r="D69" s="49"/>
      <c r="E69" s="50">
        <f>+D67</f>
        <v>2708323.4851535754</v>
      </c>
      <c r="F69" s="52"/>
      <c r="G69" s="50">
        <f t="shared" ref="G69" si="104">+F67</f>
        <v>487554.8174643052</v>
      </c>
      <c r="H69" s="51"/>
      <c r="I69" s="50">
        <f t="shared" ref="I69" si="105">+H67</f>
        <v>694144.53022630245</v>
      </c>
      <c r="J69" s="51"/>
      <c r="K69" s="50">
        <f t="shared" ref="K69" si="106">+J67</f>
        <v>1526624.1374629671</v>
      </c>
      <c r="L69" s="52"/>
      <c r="M69" s="50">
        <f t="shared" ref="M69:O69" si="107">+L67</f>
        <v>1033753.2627250135</v>
      </c>
      <c r="N69" s="52"/>
      <c r="O69" s="50">
        <f t="shared" si="107"/>
        <v>-94633.594252251351</v>
      </c>
      <c r="P69" s="52"/>
      <c r="Q69" s="52">
        <f t="shared" ref="Q69" si="108">+P67</f>
        <v>583172.79680474661</v>
      </c>
      <c r="R69" s="51"/>
      <c r="S69" s="50">
        <f t="shared" ref="S69" si="109">+R67</f>
        <v>16700.422347729946</v>
      </c>
      <c r="T69" s="52"/>
      <c r="U69" s="52">
        <f t="shared" ref="U69" si="110">+T67</f>
        <v>-19286.200799779996</v>
      </c>
      <c r="V69" s="51"/>
      <c r="W69" s="50">
        <f t="shared" ref="W69" si="111">+V67</f>
        <v>20486.57695157448</v>
      </c>
      <c r="X69" s="52"/>
      <c r="Y69" s="52">
        <f t="shared" ref="Y69" si="112">+X67</f>
        <v>20932.26071275695</v>
      </c>
      <c r="Z69" s="51"/>
      <c r="AA69" s="50">
        <f t="shared" ref="AA69" si="113">+Z67</f>
        <v>66927.148262803865</v>
      </c>
      <c r="AB69" s="52"/>
      <c r="AC69" s="52">
        <f t="shared" ref="AC69" si="114">+AB67</f>
        <v>439453.85269743303</v>
      </c>
      <c r="AD69" s="51"/>
      <c r="AE69" s="50">
        <f t="shared" ref="AE69:AG69" si="115">+AD67</f>
        <v>5667283.1573559688</v>
      </c>
      <c r="AF69" s="52"/>
      <c r="AG69" s="52">
        <f t="shared" si="115"/>
        <v>1034839.2530411305</v>
      </c>
      <c r="AH69" s="51"/>
      <c r="AI69" s="50">
        <f t="shared" ref="AI69" si="116">+AH67</f>
        <v>1200942.873153449</v>
      </c>
      <c r="AJ69" s="52"/>
      <c r="AK69" s="52">
        <f t="shared" ref="AK69" si="117">+AJ67</f>
        <v>18148.467309082684</v>
      </c>
      <c r="AL69" s="51"/>
      <c r="AM69" s="50">
        <f t="shared" ref="AM69" si="118">+AL67</f>
        <v>3158840.6378004048</v>
      </c>
      <c r="AN69" s="52"/>
      <c r="AO69" s="50">
        <f t="shared" ref="AO69" si="119">+AN67</f>
        <v>24923112.609440025</v>
      </c>
      <c r="AP69" s="51"/>
      <c r="AQ69" s="50">
        <f t="shared" ref="AQ69" si="120">+AP67</f>
        <v>355600.49643574859</v>
      </c>
      <c r="AR69" s="52"/>
      <c r="AS69" s="50">
        <f t="shared" ref="AS69" si="121">+AR67</f>
        <v>34688073.011110328</v>
      </c>
      <c r="AT69" s="52"/>
      <c r="AU69" s="41">
        <f t="shared" ref="AU69" si="122">+AT67</f>
        <v>0</v>
      </c>
      <c r="AV69" s="59"/>
      <c r="AW69" s="59"/>
      <c r="AX69" s="59"/>
      <c r="AY69" s="59"/>
      <c r="BA69" s="138"/>
      <c r="BB69" s="138"/>
      <c r="BD69" s="138"/>
      <c r="BE69" s="138"/>
      <c r="BG69" s="138"/>
      <c r="BH69" s="138"/>
      <c r="BJ69" s="138"/>
      <c r="BK69" s="138"/>
    </row>
    <row r="70" spans="1:63" ht="26.25" customHeight="1" x14ac:dyDescent="0.3">
      <c r="A70" s="148"/>
      <c r="B70" s="7" t="s">
        <v>133</v>
      </c>
      <c r="C70" s="8" t="s">
        <v>134</v>
      </c>
      <c r="D70" s="31">
        <v>0</v>
      </c>
      <c r="E70" s="36">
        <v>0</v>
      </c>
      <c r="F70" s="32">
        <v>0</v>
      </c>
      <c r="G70" s="36">
        <v>0</v>
      </c>
      <c r="H70" s="34">
        <v>0</v>
      </c>
      <c r="I70" s="36">
        <v>0</v>
      </c>
      <c r="J70" s="34">
        <v>0</v>
      </c>
      <c r="K70" s="36">
        <v>0</v>
      </c>
      <c r="L70" s="32">
        <v>0</v>
      </c>
      <c r="M70" s="36">
        <v>0</v>
      </c>
      <c r="N70" s="32">
        <v>0</v>
      </c>
      <c r="O70" s="36">
        <v>0</v>
      </c>
      <c r="P70" s="32">
        <v>0</v>
      </c>
      <c r="Q70" s="32">
        <v>0</v>
      </c>
      <c r="R70" s="34">
        <v>0</v>
      </c>
      <c r="S70" s="36">
        <v>0</v>
      </c>
      <c r="T70" s="32">
        <v>0</v>
      </c>
      <c r="U70" s="32">
        <v>0</v>
      </c>
      <c r="V70" s="34">
        <v>0</v>
      </c>
      <c r="W70" s="36">
        <v>0</v>
      </c>
      <c r="X70" s="32">
        <v>0</v>
      </c>
      <c r="Y70" s="32">
        <v>0</v>
      </c>
      <c r="Z70" s="34">
        <v>0</v>
      </c>
      <c r="AA70" s="36">
        <v>0</v>
      </c>
      <c r="AB70" s="32">
        <v>0</v>
      </c>
      <c r="AC70" s="32">
        <v>0</v>
      </c>
      <c r="AD70" s="34">
        <v>4390804.3408350395</v>
      </c>
      <c r="AE70" s="36">
        <v>0</v>
      </c>
      <c r="AF70" s="32">
        <v>1668105.5632213766</v>
      </c>
      <c r="AG70" s="32">
        <v>0</v>
      </c>
      <c r="AH70" s="34">
        <v>626586.43371044518</v>
      </c>
      <c r="AI70" s="36">
        <v>0</v>
      </c>
      <c r="AJ70" s="32">
        <v>0</v>
      </c>
      <c r="AK70" s="32">
        <v>0</v>
      </c>
      <c r="AL70" s="34">
        <v>2096112.3439032175</v>
      </c>
      <c r="AM70" s="36">
        <v>0</v>
      </c>
      <c r="AN70" s="32">
        <v>0</v>
      </c>
      <c r="AO70" s="36">
        <v>4732190.4736566795</v>
      </c>
      <c r="AP70" s="34">
        <v>341386.13282163936</v>
      </c>
      <c r="AQ70" s="36">
        <v>0</v>
      </c>
      <c r="AR70" s="32">
        <v>4732190.4736566786</v>
      </c>
      <c r="AS70" s="36">
        <v>4732190.4736566795</v>
      </c>
      <c r="AT70" s="32">
        <v>0</v>
      </c>
      <c r="AU70" s="42">
        <v>0</v>
      </c>
      <c r="BA70" s="138"/>
      <c r="BB70" s="138"/>
      <c r="BD70" s="138"/>
      <c r="BE70" s="138"/>
      <c r="BG70" s="138"/>
      <c r="BH70" s="138"/>
      <c r="BJ70" s="138"/>
      <c r="BK70" s="138"/>
    </row>
    <row r="71" spans="1:63" s="3" customFormat="1" ht="24" customHeight="1" x14ac:dyDescent="0.3">
      <c r="A71" s="148"/>
      <c r="B71" s="9" t="s">
        <v>135</v>
      </c>
      <c r="C71" s="10" t="s">
        <v>136</v>
      </c>
      <c r="D71" s="29">
        <v>2708323.4851535754</v>
      </c>
      <c r="E71" s="35"/>
      <c r="F71" s="30">
        <v>487554.8174643052</v>
      </c>
      <c r="G71" s="35"/>
      <c r="H71" s="33">
        <v>694144.53022630245</v>
      </c>
      <c r="I71" s="35"/>
      <c r="J71" s="33">
        <v>1526624.1374629671</v>
      </c>
      <c r="K71" s="35"/>
      <c r="L71" s="30">
        <v>1033753.2627250135</v>
      </c>
      <c r="M71" s="35"/>
      <c r="N71" s="30">
        <v>-94633.594252251351</v>
      </c>
      <c r="O71" s="35"/>
      <c r="P71" s="30">
        <v>583172.79680474661</v>
      </c>
      <c r="Q71" s="30"/>
      <c r="R71" s="33">
        <v>16700.422347729946</v>
      </c>
      <c r="S71" s="35"/>
      <c r="T71" s="30">
        <v>-19286.200799779996</v>
      </c>
      <c r="U71" s="30"/>
      <c r="V71" s="33">
        <v>20486.57695157448</v>
      </c>
      <c r="W71" s="35"/>
      <c r="X71" s="30">
        <v>20932.26071275695</v>
      </c>
      <c r="Y71" s="30"/>
      <c r="Z71" s="33">
        <v>66927.148262803865</v>
      </c>
      <c r="AA71" s="35"/>
      <c r="AB71" s="30">
        <v>439453.85269743303</v>
      </c>
      <c r="AC71" s="30"/>
      <c r="AD71" s="33">
        <v>1276478.8165209293</v>
      </c>
      <c r="AE71" s="35"/>
      <c r="AF71" s="30">
        <v>-633266.31018024613</v>
      </c>
      <c r="AG71" s="30"/>
      <c r="AH71" s="33">
        <v>574356.43944300385</v>
      </c>
      <c r="AI71" s="35"/>
      <c r="AJ71" s="30">
        <v>18148.467309082684</v>
      </c>
      <c r="AK71" s="30"/>
      <c r="AL71" s="33">
        <v>1062728.2938971873</v>
      </c>
      <c r="AM71" s="35"/>
      <c r="AN71" s="30">
        <v>29655303.083096705</v>
      </c>
      <c r="AO71" s="35"/>
      <c r="AP71" s="33">
        <v>14214.363614109228</v>
      </c>
      <c r="AQ71" s="35"/>
      <c r="AR71" s="30">
        <v>34688073.011110328</v>
      </c>
      <c r="AS71" s="35"/>
      <c r="AT71" s="30">
        <v>0</v>
      </c>
      <c r="AU71" s="43"/>
      <c r="AV71" s="59"/>
      <c r="AW71" s="59"/>
      <c r="AX71" s="59"/>
      <c r="AY71" s="59"/>
      <c r="BA71" s="138"/>
      <c r="BB71" s="138"/>
      <c r="BD71" s="138"/>
      <c r="BE71" s="138"/>
      <c r="BG71" s="138"/>
      <c r="BH71" s="138"/>
      <c r="BJ71" s="138"/>
      <c r="BK71" s="138"/>
    </row>
    <row r="72" spans="1:63" x14ac:dyDescent="0.3">
      <c r="A72" s="149"/>
      <c r="B72" s="19"/>
      <c r="C72" s="20"/>
      <c r="D72" s="44"/>
      <c r="E72" s="45"/>
      <c r="F72" s="47"/>
      <c r="G72" s="45"/>
      <c r="H72" s="46"/>
      <c r="I72" s="45"/>
      <c r="J72" s="46"/>
      <c r="K72" s="45"/>
      <c r="L72" s="47"/>
      <c r="M72" s="45"/>
      <c r="N72" s="47"/>
      <c r="O72" s="45"/>
      <c r="P72" s="47"/>
      <c r="Q72" s="47"/>
      <c r="R72" s="46"/>
      <c r="S72" s="45"/>
      <c r="T72" s="47"/>
      <c r="U72" s="47"/>
      <c r="V72" s="46"/>
      <c r="W72" s="45"/>
      <c r="X72" s="47"/>
      <c r="Y72" s="47"/>
      <c r="Z72" s="46"/>
      <c r="AA72" s="45"/>
      <c r="AB72" s="47"/>
      <c r="AC72" s="47"/>
      <c r="AD72" s="46"/>
      <c r="AE72" s="45"/>
      <c r="AF72" s="47"/>
      <c r="AG72" s="47"/>
      <c r="AH72" s="46"/>
      <c r="AI72" s="45"/>
      <c r="AJ72" s="47"/>
      <c r="AK72" s="47"/>
      <c r="AL72" s="46"/>
      <c r="AM72" s="45"/>
      <c r="AN72" s="47"/>
      <c r="AO72" s="45"/>
      <c r="AP72" s="46"/>
      <c r="AQ72" s="45"/>
      <c r="AR72" s="47"/>
      <c r="AS72" s="45"/>
      <c r="AT72" s="47"/>
      <c r="AU72" s="48"/>
      <c r="BA72" s="138"/>
      <c r="BB72" s="138"/>
      <c r="BD72" s="138"/>
      <c r="BE72" s="138"/>
      <c r="BG72" s="138"/>
      <c r="BH72" s="138"/>
      <c r="BJ72" s="138"/>
      <c r="BK72" s="138"/>
    </row>
    <row r="73" spans="1:63" s="3" customFormat="1" x14ac:dyDescent="0.3">
      <c r="A73" s="148" t="s">
        <v>137</v>
      </c>
      <c r="B73" s="5" t="s">
        <v>130</v>
      </c>
      <c r="C73" s="6" t="s">
        <v>131</v>
      </c>
      <c r="D73" s="49"/>
      <c r="E73" s="50">
        <f>+D67</f>
        <v>2708323.4851535754</v>
      </c>
      <c r="F73" s="52"/>
      <c r="G73" s="50">
        <f>+G69</f>
        <v>487554.8174643052</v>
      </c>
      <c r="H73" s="51"/>
      <c r="I73" s="50">
        <f>+I69</f>
        <v>694144.53022630245</v>
      </c>
      <c r="J73" s="51"/>
      <c r="K73" s="50">
        <f>+K69</f>
        <v>1526624.1374629671</v>
      </c>
      <c r="L73" s="52"/>
      <c r="M73" s="50">
        <f>+M69</f>
        <v>1033753.2627250135</v>
      </c>
      <c r="N73" s="52"/>
      <c r="O73" s="50">
        <f>+O69</f>
        <v>-94633.594252251351</v>
      </c>
      <c r="P73" s="52"/>
      <c r="Q73" s="52">
        <f>+Q69</f>
        <v>583172.79680474661</v>
      </c>
      <c r="R73" s="51"/>
      <c r="S73" s="50">
        <f>+S69</f>
        <v>16700.422347729946</v>
      </c>
      <c r="T73" s="52"/>
      <c r="U73" s="52">
        <f>+U69</f>
        <v>-19286.200799779996</v>
      </c>
      <c r="V73" s="51"/>
      <c r="W73" s="50">
        <f>+W69</f>
        <v>20486.57695157448</v>
      </c>
      <c r="X73" s="52"/>
      <c r="Y73" s="52">
        <f>+Y69</f>
        <v>20932.26071275695</v>
      </c>
      <c r="Z73" s="51"/>
      <c r="AA73" s="50">
        <f>+AA69</f>
        <v>66927.148262803865</v>
      </c>
      <c r="AB73" s="52"/>
      <c r="AC73" s="52">
        <f>+AC69</f>
        <v>439453.85269743303</v>
      </c>
      <c r="AD73" s="51"/>
      <c r="AE73" s="50">
        <f>+AE69</f>
        <v>5667283.1573559688</v>
      </c>
      <c r="AF73" s="52"/>
      <c r="AG73" s="52">
        <f>+AG69</f>
        <v>1034839.2530411305</v>
      </c>
      <c r="AH73" s="51"/>
      <c r="AI73" s="50">
        <f>+AI69</f>
        <v>1200942.873153449</v>
      </c>
      <c r="AJ73" s="52"/>
      <c r="AK73" s="52">
        <f>+AK69</f>
        <v>18148.467309082684</v>
      </c>
      <c r="AL73" s="51"/>
      <c r="AM73" s="50">
        <f>+AM69</f>
        <v>3158840.6378004048</v>
      </c>
      <c r="AN73" s="52"/>
      <c r="AO73" s="50">
        <f>+AO69</f>
        <v>24923112.609440025</v>
      </c>
      <c r="AP73" s="51"/>
      <c r="AQ73" s="50">
        <f>+AQ69</f>
        <v>355600.49643574859</v>
      </c>
      <c r="AR73" s="52"/>
      <c r="AS73" s="50">
        <f>+AS69</f>
        <v>34688073.011110328</v>
      </c>
      <c r="AT73" s="52"/>
      <c r="AU73" s="41"/>
      <c r="AV73" s="59"/>
      <c r="AW73" s="59"/>
      <c r="AX73" s="59"/>
      <c r="AY73" s="59"/>
      <c r="BA73" s="138"/>
      <c r="BB73" s="138"/>
      <c r="BD73" s="138"/>
      <c r="BE73" s="138"/>
      <c r="BG73" s="138"/>
      <c r="BH73" s="138"/>
      <c r="BJ73" s="138"/>
      <c r="BK73" s="138"/>
    </row>
    <row r="74" spans="1:63" s="3" customFormat="1" x14ac:dyDescent="0.3">
      <c r="A74" s="150"/>
      <c r="B74" s="9" t="s">
        <v>138</v>
      </c>
      <c r="C74" s="10" t="s">
        <v>139</v>
      </c>
      <c r="D74" s="29">
        <v>0</v>
      </c>
      <c r="E74" s="35">
        <v>0</v>
      </c>
      <c r="F74" s="30">
        <v>0</v>
      </c>
      <c r="G74" s="35">
        <v>0</v>
      </c>
      <c r="H74" s="33">
        <v>0</v>
      </c>
      <c r="I74" s="35">
        <v>0</v>
      </c>
      <c r="J74" s="33">
        <v>0</v>
      </c>
      <c r="K74" s="35">
        <v>0</v>
      </c>
      <c r="L74" s="30">
        <v>0</v>
      </c>
      <c r="M74" s="35">
        <v>0</v>
      </c>
      <c r="N74" s="30">
        <v>0</v>
      </c>
      <c r="O74" s="35">
        <v>0</v>
      </c>
      <c r="P74" s="30">
        <v>0</v>
      </c>
      <c r="Q74" s="30">
        <v>0</v>
      </c>
      <c r="R74" s="33">
        <v>0</v>
      </c>
      <c r="S74" s="35"/>
      <c r="T74" s="30">
        <v>0</v>
      </c>
      <c r="U74" s="30"/>
      <c r="V74" s="33">
        <v>0</v>
      </c>
      <c r="W74" s="35"/>
      <c r="X74" s="30">
        <v>0</v>
      </c>
      <c r="Y74" s="30"/>
      <c r="Z74" s="33">
        <v>0</v>
      </c>
      <c r="AA74" s="35"/>
      <c r="AB74" s="30">
        <v>0</v>
      </c>
      <c r="AC74" s="30"/>
      <c r="AD74" s="33">
        <v>6461385.5367801357</v>
      </c>
      <c r="AE74" s="35">
        <v>0</v>
      </c>
      <c r="AF74" s="30">
        <v>3027195.914607449</v>
      </c>
      <c r="AG74" s="30">
        <v>0</v>
      </c>
      <c r="AH74" s="33">
        <v>1114345.3120776401</v>
      </c>
      <c r="AI74" s="35">
        <v>0</v>
      </c>
      <c r="AJ74" s="30">
        <v>172093.48961255341</v>
      </c>
      <c r="AK74" s="30">
        <v>0</v>
      </c>
      <c r="AL74" s="33">
        <v>2147750.8204824929</v>
      </c>
      <c r="AM74" s="35">
        <v>0</v>
      </c>
      <c r="AN74" s="30">
        <v>22450222.115602039</v>
      </c>
      <c r="AO74" s="35">
        <v>0</v>
      </c>
      <c r="AP74" s="33">
        <v>344381.66156151926</v>
      </c>
      <c r="AQ74" s="35">
        <v>0</v>
      </c>
      <c r="AR74" s="30">
        <v>29255989.313943692</v>
      </c>
      <c r="AS74" s="35">
        <v>0</v>
      </c>
      <c r="AT74" s="30">
        <v>0</v>
      </c>
      <c r="AU74" s="43">
        <v>0</v>
      </c>
      <c r="AV74" s="59"/>
      <c r="AW74" s="59"/>
      <c r="AX74" s="59"/>
      <c r="AY74" s="59"/>
      <c r="BA74" s="138"/>
      <c r="BB74" s="138"/>
      <c r="BD74" s="138"/>
      <c r="BE74" s="138"/>
      <c r="BG74" s="138"/>
      <c r="BH74" s="138"/>
      <c r="BJ74" s="138"/>
      <c r="BK74" s="138"/>
    </row>
    <row r="75" spans="1:63" x14ac:dyDescent="0.3">
      <c r="A75" s="150"/>
      <c r="B75" s="7" t="s">
        <v>140</v>
      </c>
      <c r="C75" s="8" t="s">
        <v>141</v>
      </c>
      <c r="D75" s="31">
        <v>0</v>
      </c>
      <c r="E75" s="36">
        <v>0</v>
      </c>
      <c r="F75" s="32">
        <v>0</v>
      </c>
      <c r="G75" s="36">
        <v>0</v>
      </c>
      <c r="H75" s="34">
        <v>0</v>
      </c>
      <c r="I75" s="36">
        <v>0</v>
      </c>
      <c r="J75" s="34">
        <v>0</v>
      </c>
      <c r="K75" s="36">
        <v>0</v>
      </c>
      <c r="L75" s="32">
        <v>0</v>
      </c>
      <c r="M75" s="36">
        <v>0</v>
      </c>
      <c r="N75" s="32">
        <v>0</v>
      </c>
      <c r="O75" s="36">
        <v>0</v>
      </c>
      <c r="P75" s="32">
        <v>0</v>
      </c>
      <c r="Q75" s="32">
        <v>0</v>
      </c>
      <c r="R75" s="34">
        <v>0</v>
      </c>
      <c r="S75" s="36">
        <v>0</v>
      </c>
      <c r="T75" s="32">
        <v>0</v>
      </c>
      <c r="U75" s="32">
        <v>0</v>
      </c>
      <c r="V75" s="34">
        <v>0</v>
      </c>
      <c r="W75" s="36">
        <v>0</v>
      </c>
      <c r="X75" s="32">
        <v>0</v>
      </c>
      <c r="Y75" s="32">
        <v>0</v>
      </c>
      <c r="Z75" s="34">
        <v>0</v>
      </c>
      <c r="AA75" s="36">
        <v>0</v>
      </c>
      <c r="AB75" s="32">
        <v>0</v>
      </c>
      <c r="AC75" s="32">
        <v>0</v>
      </c>
      <c r="AD75" s="34">
        <v>4390804.3408350395</v>
      </c>
      <c r="AE75" s="36">
        <v>0</v>
      </c>
      <c r="AF75" s="32">
        <v>1668105.5632213766</v>
      </c>
      <c r="AG75" s="32">
        <v>0</v>
      </c>
      <c r="AH75" s="34">
        <v>626586.4337104453</v>
      </c>
      <c r="AI75" s="36">
        <v>0</v>
      </c>
      <c r="AJ75" s="32">
        <v>0</v>
      </c>
      <c r="AK75" s="32">
        <v>0</v>
      </c>
      <c r="AL75" s="34">
        <v>2096112.3439032177</v>
      </c>
      <c r="AM75" s="36">
        <v>0</v>
      </c>
      <c r="AN75" s="32">
        <v>22450222.115602039</v>
      </c>
      <c r="AO75" s="36">
        <v>0</v>
      </c>
      <c r="AP75" s="34">
        <v>341386.13282163936</v>
      </c>
      <c r="AQ75" s="36">
        <v>0</v>
      </c>
      <c r="AR75" s="32">
        <v>27182412.589258716</v>
      </c>
      <c r="AS75" s="36">
        <v>0</v>
      </c>
      <c r="AT75" s="32">
        <v>0</v>
      </c>
      <c r="AU75" s="42">
        <v>0</v>
      </c>
      <c r="BA75" s="138"/>
      <c r="BB75" s="138"/>
      <c r="BD75" s="138"/>
      <c r="BE75" s="138"/>
      <c r="BG75" s="138"/>
      <c r="BH75" s="138"/>
      <c r="BJ75" s="138"/>
      <c r="BK75" s="138"/>
    </row>
    <row r="76" spans="1:63" x14ac:dyDescent="0.3">
      <c r="A76" s="150"/>
      <c r="B76" s="7" t="s">
        <v>142</v>
      </c>
      <c r="C76" s="8" t="s">
        <v>143</v>
      </c>
      <c r="D76" s="31">
        <v>0</v>
      </c>
      <c r="E76" s="36">
        <v>0</v>
      </c>
      <c r="F76" s="32">
        <v>0</v>
      </c>
      <c r="G76" s="36">
        <v>0</v>
      </c>
      <c r="H76" s="34">
        <v>0</v>
      </c>
      <c r="I76" s="36">
        <v>0</v>
      </c>
      <c r="J76" s="34">
        <v>0</v>
      </c>
      <c r="K76" s="36">
        <v>0</v>
      </c>
      <c r="L76" s="32">
        <v>0</v>
      </c>
      <c r="M76" s="36">
        <v>0</v>
      </c>
      <c r="N76" s="32">
        <v>0</v>
      </c>
      <c r="O76" s="36">
        <v>0</v>
      </c>
      <c r="P76" s="32">
        <v>0</v>
      </c>
      <c r="Q76" s="32">
        <v>0</v>
      </c>
      <c r="R76" s="34">
        <v>0</v>
      </c>
      <c r="S76" s="36">
        <v>0</v>
      </c>
      <c r="T76" s="32">
        <v>0</v>
      </c>
      <c r="U76" s="32">
        <v>0</v>
      </c>
      <c r="V76" s="34">
        <v>0</v>
      </c>
      <c r="W76" s="36">
        <v>0</v>
      </c>
      <c r="X76" s="32">
        <v>0</v>
      </c>
      <c r="Y76" s="32">
        <v>0</v>
      </c>
      <c r="Z76" s="34">
        <v>0</v>
      </c>
      <c r="AA76" s="36">
        <v>0</v>
      </c>
      <c r="AB76" s="32">
        <v>0</v>
      </c>
      <c r="AC76" s="32">
        <v>0</v>
      </c>
      <c r="AD76" s="34">
        <v>2070581.195945096</v>
      </c>
      <c r="AE76" s="36">
        <v>0</v>
      </c>
      <c r="AF76" s="32">
        <v>1359090.3513860723</v>
      </c>
      <c r="AG76" s="32">
        <v>0</v>
      </c>
      <c r="AH76" s="34">
        <v>487758.87836719473</v>
      </c>
      <c r="AI76" s="36">
        <v>0</v>
      </c>
      <c r="AJ76" s="32">
        <v>172093.48961255341</v>
      </c>
      <c r="AK76" s="32">
        <v>0</v>
      </c>
      <c r="AL76" s="34">
        <v>51638.476579275368</v>
      </c>
      <c r="AM76" s="36">
        <v>0</v>
      </c>
      <c r="AN76" s="32">
        <v>0</v>
      </c>
      <c r="AO76" s="36">
        <v>0</v>
      </c>
      <c r="AP76" s="34">
        <v>2995.5287398798914</v>
      </c>
      <c r="AQ76" s="36">
        <v>0</v>
      </c>
      <c r="AR76" s="32">
        <v>2073576.7246849758</v>
      </c>
      <c r="AS76" s="36">
        <v>0</v>
      </c>
      <c r="AT76" s="32">
        <v>0</v>
      </c>
      <c r="AU76" s="42">
        <v>0</v>
      </c>
      <c r="BA76" s="138"/>
      <c r="BB76" s="138"/>
      <c r="BD76" s="138"/>
      <c r="BE76" s="138"/>
      <c r="BG76" s="138"/>
      <c r="BH76" s="138"/>
      <c r="BJ76" s="138"/>
      <c r="BK76" s="138"/>
    </row>
    <row r="77" spans="1:63" x14ac:dyDescent="0.3">
      <c r="A77" s="150"/>
      <c r="B77" s="7"/>
      <c r="C77" s="8"/>
      <c r="D77" s="31"/>
      <c r="E77" s="36"/>
      <c r="F77" s="32"/>
      <c r="G77" s="36"/>
      <c r="H77" s="34"/>
      <c r="I77" s="36"/>
      <c r="J77" s="34"/>
      <c r="K77" s="36"/>
      <c r="L77" s="32"/>
      <c r="M77" s="36"/>
      <c r="N77" s="32"/>
      <c r="O77" s="36"/>
      <c r="P77" s="32"/>
      <c r="Q77" s="32"/>
      <c r="R77" s="34"/>
      <c r="S77" s="36"/>
      <c r="T77" s="32"/>
      <c r="U77" s="32"/>
      <c r="V77" s="34"/>
      <c r="W77" s="36"/>
      <c r="X77" s="32"/>
      <c r="Y77" s="32"/>
      <c r="Z77" s="34"/>
      <c r="AA77" s="36"/>
      <c r="AB77" s="32"/>
      <c r="AC77" s="32"/>
      <c r="AD77" s="34"/>
      <c r="AE77" s="36"/>
      <c r="AF77" s="32"/>
      <c r="AG77" s="32"/>
      <c r="AH77" s="34"/>
      <c r="AI77" s="36"/>
      <c r="AJ77" s="32"/>
      <c r="AK77" s="32"/>
      <c r="AL77" s="34"/>
      <c r="AM77" s="36"/>
      <c r="AN77" s="32"/>
      <c r="AO77" s="36"/>
      <c r="AP77" s="34"/>
      <c r="AQ77" s="36"/>
      <c r="AR77" s="32"/>
      <c r="AS77" s="36"/>
      <c r="AT77" s="32"/>
      <c r="AU77" s="42"/>
      <c r="BA77" s="138"/>
      <c r="BB77" s="138"/>
      <c r="BD77" s="138"/>
      <c r="BE77" s="138"/>
      <c r="BG77" s="138"/>
      <c r="BH77" s="138"/>
      <c r="BJ77" s="138"/>
      <c r="BK77" s="138"/>
    </row>
    <row r="78" spans="1:63" s="3" customFormat="1" x14ac:dyDescent="0.3">
      <c r="A78" s="150"/>
      <c r="B78" s="9" t="s">
        <v>144</v>
      </c>
      <c r="C78" s="10" t="s">
        <v>145</v>
      </c>
      <c r="D78" s="29">
        <v>-188.94703930000128</v>
      </c>
      <c r="E78" s="35">
        <v>0</v>
      </c>
      <c r="F78" s="30">
        <v>-188.94703930000128</v>
      </c>
      <c r="G78" s="35">
        <v>0</v>
      </c>
      <c r="H78" s="33">
        <v>0</v>
      </c>
      <c r="I78" s="35">
        <v>0</v>
      </c>
      <c r="J78" s="33">
        <v>0</v>
      </c>
      <c r="K78" s="35">
        <v>0</v>
      </c>
      <c r="L78" s="30">
        <v>415920.91567881359</v>
      </c>
      <c r="M78" s="35">
        <v>0</v>
      </c>
      <c r="N78" s="30">
        <v>0</v>
      </c>
      <c r="O78" s="35">
        <v>0</v>
      </c>
      <c r="P78" s="30">
        <v>-1013.1647990000015</v>
      </c>
      <c r="Q78" s="30">
        <v>0</v>
      </c>
      <c r="R78" s="33">
        <v>0</v>
      </c>
      <c r="S78" s="35">
        <v>0</v>
      </c>
      <c r="T78" s="30">
        <v>0</v>
      </c>
      <c r="U78" s="30">
        <v>0</v>
      </c>
      <c r="V78" s="33">
        <v>0</v>
      </c>
      <c r="W78" s="35">
        <v>0</v>
      </c>
      <c r="X78" s="30">
        <v>118.68344013687928</v>
      </c>
      <c r="Y78" s="30">
        <v>0</v>
      </c>
      <c r="Z78" s="33">
        <v>-113.34765533999999</v>
      </c>
      <c r="AA78" s="35">
        <v>0</v>
      </c>
      <c r="AB78" s="30">
        <v>416928.74469301669</v>
      </c>
      <c r="AC78" s="30">
        <v>0</v>
      </c>
      <c r="AD78" s="33">
        <v>-1396.4904434399991</v>
      </c>
      <c r="AE78" s="35">
        <v>0</v>
      </c>
      <c r="AF78" s="30">
        <v>0</v>
      </c>
      <c r="AG78" s="30">
        <v>0</v>
      </c>
      <c r="AH78" s="33">
        <v>-631.24837216999947</v>
      </c>
      <c r="AI78" s="35">
        <v>0</v>
      </c>
      <c r="AJ78" s="30">
        <v>0</v>
      </c>
      <c r="AK78" s="30">
        <v>0</v>
      </c>
      <c r="AL78" s="33">
        <v>-765.24207126999954</v>
      </c>
      <c r="AM78" s="35">
        <v>0</v>
      </c>
      <c r="AN78" s="30">
        <v>0</v>
      </c>
      <c r="AO78" s="35">
        <v>414335.47819607356</v>
      </c>
      <c r="AP78" s="33">
        <v>0</v>
      </c>
      <c r="AQ78" s="35">
        <v>0</v>
      </c>
      <c r="AR78" s="30">
        <v>414335.47819607356</v>
      </c>
      <c r="AS78" s="35">
        <v>414335.47819607356</v>
      </c>
      <c r="AT78" s="30">
        <v>0</v>
      </c>
      <c r="AU78" s="43">
        <v>0</v>
      </c>
      <c r="AV78" s="59"/>
      <c r="AW78" s="59"/>
      <c r="AX78" s="59"/>
      <c r="AY78" s="59"/>
      <c r="BA78" s="138"/>
      <c r="BB78" s="138"/>
      <c r="BD78" s="138"/>
      <c r="BE78" s="138"/>
      <c r="BG78" s="138"/>
      <c r="BH78" s="138"/>
      <c r="BJ78" s="138"/>
      <c r="BK78" s="138"/>
    </row>
    <row r="79" spans="1:63" x14ac:dyDescent="0.3">
      <c r="A79" s="150"/>
      <c r="B79" s="7"/>
      <c r="C79" s="8"/>
      <c r="D79" s="31"/>
      <c r="E79" s="36"/>
      <c r="F79" s="32"/>
      <c r="G79" s="36"/>
      <c r="H79" s="34"/>
      <c r="I79" s="36"/>
      <c r="J79" s="34"/>
      <c r="K79" s="36"/>
      <c r="L79" s="32"/>
      <c r="M79" s="36"/>
      <c r="N79" s="32"/>
      <c r="O79" s="36"/>
      <c r="P79" s="32"/>
      <c r="Q79" s="32"/>
      <c r="R79" s="34"/>
      <c r="S79" s="36"/>
      <c r="T79" s="32"/>
      <c r="U79" s="32"/>
      <c r="V79" s="34"/>
      <c r="W79" s="36"/>
      <c r="X79" s="32"/>
      <c r="Y79" s="32"/>
      <c r="Z79" s="34"/>
      <c r="AA79" s="36"/>
      <c r="AB79" s="32"/>
      <c r="AC79" s="32"/>
      <c r="AD79" s="34"/>
      <c r="AE79" s="36"/>
      <c r="AF79" s="32"/>
      <c r="AG79" s="32"/>
      <c r="AH79" s="34"/>
      <c r="AI79" s="36"/>
      <c r="AJ79" s="32"/>
      <c r="AK79" s="32"/>
      <c r="AL79" s="34"/>
      <c r="AM79" s="36"/>
      <c r="AN79" s="32"/>
      <c r="AO79" s="36"/>
      <c r="AP79" s="34"/>
      <c r="AQ79" s="36"/>
      <c r="AR79" s="32"/>
      <c r="AS79" s="36"/>
      <c r="AT79" s="32"/>
      <c r="AU79" s="42"/>
      <c r="BA79" s="138"/>
      <c r="BB79" s="138"/>
      <c r="BD79" s="138"/>
      <c r="BE79" s="138"/>
      <c r="BG79" s="138"/>
      <c r="BH79" s="138"/>
      <c r="BJ79" s="138"/>
      <c r="BK79" s="138"/>
    </row>
    <row r="80" spans="1:63" s="3" customFormat="1" x14ac:dyDescent="0.3">
      <c r="A80" s="150"/>
      <c r="B80" s="9" t="s">
        <v>146</v>
      </c>
      <c r="C80" s="10" t="s">
        <v>147</v>
      </c>
      <c r="D80" s="29">
        <v>2708512.4321928755</v>
      </c>
      <c r="E80" s="35">
        <v>0</v>
      </c>
      <c r="F80" s="30">
        <v>487743.7645036052</v>
      </c>
      <c r="G80" s="35">
        <v>0</v>
      </c>
      <c r="H80" s="33">
        <v>694144.53022630245</v>
      </c>
      <c r="I80" s="35">
        <v>0</v>
      </c>
      <c r="J80" s="33">
        <v>1526624.1374629671</v>
      </c>
      <c r="K80" s="35">
        <v>0</v>
      </c>
      <c r="L80" s="30">
        <v>617832.34704619995</v>
      </c>
      <c r="M80" s="35">
        <v>0</v>
      </c>
      <c r="N80" s="30">
        <v>-94633.594252251351</v>
      </c>
      <c r="O80" s="35">
        <v>0</v>
      </c>
      <c r="P80" s="30">
        <v>584185.96160374663</v>
      </c>
      <c r="Q80" s="30">
        <v>0</v>
      </c>
      <c r="R80" s="33">
        <v>16700.422347729946</v>
      </c>
      <c r="S80" s="35">
        <v>0</v>
      </c>
      <c r="T80" s="30">
        <v>-19286.200799779996</v>
      </c>
      <c r="U80" s="30">
        <v>0</v>
      </c>
      <c r="V80" s="33">
        <v>20486.57695157448</v>
      </c>
      <c r="W80" s="35">
        <v>0</v>
      </c>
      <c r="X80" s="30">
        <v>20813.57727262007</v>
      </c>
      <c r="Y80" s="30">
        <v>0</v>
      </c>
      <c r="Z80" s="33">
        <v>67040.495918143861</v>
      </c>
      <c r="AA80" s="35">
        <v>0</v>
      </c>
      <c r="AB80" s="30">
        <v>22525.10800441631</v>
      </c>
      <c r="AC80" s="30">
        <v>0</v>
      </c>
      <c r="AD80" s="33">
        <v>-792705.88898072683</v>
      </c>
      <c r="AE80" s="35">
        <v>0</v>
      </c>
      <c r="AF80" s="30">
        <v>-1992356.6615663185</v>
      </c>
      <c r="AG80" s="30">
        <v>0</v>
      </c>
      <c r="AH80" s="33">
        <v>87228.809447978943</v>
      </c>
      <c r="AI80" s="35">
        <v>0</v>
      </c>
      <c r="AJ80" s="30">
        <v>-153945.02230347073</v>
      </c>
      <c r="AK80" s="30">
        <v>0</v>
      </c>
      <c r="AL80" s="33">
        <v>1011855.0593891819</v>
      </c>
      <c r="AM80" s="35">
        <v>0</v>
      </c>
      <c r="AN80" s="30">
        <v>2887225.9720340595</v>
      </c>
      <c r="AO80" s="35">
        <v>0</v>
      </c>
      <c r="AP80" s="33">
        <v>11218.834874229331</v>
      </c>
      <c r="AQ80" s="35">
        <v>0</v>
      </c>
      <c r="AR80" s="30">
        <v>5432083.6971666366</v>
      </c>
      <c r="AS80" s="35">
        <v>0</v>
      </c>
      <c r="AT80" s="30">
        <v>466662.88424202311</v>
      </c>
      <c r="AU80" s="43">
        <v>0</v>
      </c>
      <c r="AV80" s="59"/>
      <c r="AW80" s="59"/>
      <c r="AX80" s="59"/>
      <c r="AY80" s="59"/>
      <c r="BA80" s="138"/>
      <c r="BB80" s="138"/>
      <c r="BD80" s="138"/>
      <c r="BE80" s="138"/>
      <c r="BG80" s="138"/>
      <c r="BH80" s="138"/>
      <c r="BJ80" s="138"/>
      <c r="BK80" s="138"/>
    </row>
    <row r="81" spans="1:63" s="3" customFormat="1" x14ac:dyDescent="0.3">
      <c r="A81" s="151"/>
      <c r="B81" s="15" t="s">
        <v>148</v>
      </c>
      <c r="C81" s="16" t="s">
        <v>149</v>
      </c>
      <c r="D81" s="53">
        <v>1099127.1660584577</v>
      </c>
      <c r="E81" s="54">
        <v>0</v>
      </c>
      <c r="F81" s="56">
        <v>32496.421255116409</v>
      </c>
      <c r="G81" s="54">
        <v>0</v>
      </c>
      <c r="H81" s="55">
        <v>79667.122781028535</v>
      </c>
      <c r="I81" s="54">
        <v>0</v>
      </c>
      <c r="J81" s="55">
        <v>986963.62202231202</v>
      </c>
      <c r="K81" s="54">
        <v>0</v>
      </c>
      <c r="L81" s="56">
        <v>501029.21490456309</v>
      </c>
      <c r="M81" s="54">
        <v>0</v>
      </c>
      <c r="N81" s="56">
        <v>-100465.98195091134</v>
      </c>
      <c r="O81" s="54">
        <v>0</v>
      </c>
      <c r="P81" s="56">
        <v>496690.62381582387</v>
      </c>
      <c r="Q81" s="56">
        <v>0</v>
      </c>
      <c r="R81" s="55">
        <v>16700.422347729946</v>
      </c>
      <c r="S81" s="54">
        <v>0</v>
      </c>
      <c r="T81" s="56">
        <v>-19286.200799779996</v>
      </c>
      <c r="U81" s="56">
        <v>0</v>
      </c>
      <c r="V81" s="55">
        <v>18463.261544852325</v>
      </c>
      <c r="W81" s="54">
        <v>0</v>
      </c>
      <c r="X81" s="56">
        <v>12901.300192266961</v>
      </c>
      <c r="Y81" s="56">
        <v>0</v>
      </c>
      <c r="Z81" s="55">
        <v>63146.63090199836</v>
      </c>
      <c r="AA81" s="54">
        <v>0</v>
      </c>
      <c r="AB81" s="56">
        <v>12879.158852582999</v>
      </c>
      <c r="AC81" s="56">
        <v>0</v>
      </c>
      <c r="AD81" s="55">
        <v>-955949.33483617788</v>
      </c>
      <c r="AE81" s="54">
        <v>0</v>
      </c>
      <c r="AF81" s="56">
        <v>-2043244.2709628695</v>
      </c>
      <c r="AG81" s="56">
        <v>0</v>
      </c>
      <c r="AH81" s="55">
        <v>38628.10282943894</v>
      </c>
      <c r="AI81" s="54">
        <v>0</v>
      </c>
      <c r="AJ81" s="56">
        <v>-153945.02230347073</v>
      </c>
      <c r="AK81" s="56">
        <v>0</v>
      </c>
      <c r="AL81" s="55">
        <v>948099.92954882188</v>
      </c>
      <c r="AM81" s="54">
        <v>0</v>
      </c>
      <c r="AN81" s="56">
        <v>2826517.3677342511</v>
      </c>
      <c r="AO81" s="54">
        <v>0</v>
      </c>
      <c r="AP81" s="55">
        <v>-19611.059740947007</v>
      </c>
      <c r="AQ81" s="54">
        <v>0</v>
      </c>
      <c r="AR81" s="56">
        <v>3451113.3541201456</v>
      </c>
      <c r="AS81" s="54">
        <v>0</v>
      </c>
      <c r="AT81" s="56">
        <v>466662.88424202311</v>
      </c>
      <c r="AU81" s="57">
        <v>0</v>
      </c>
      <c r="AV81" s="59"/>
      <c r="AW81" s="59"/>
      <c r="AX81" s="59"/>
      <c r="AY81" s="59"/>
      <c r="BA81" s="138"/>
      <c r="BB81" s="138"/>
      <c r="BD81" s="138"/>
      <c r="BE81" s="138"/>
      <c r="BG81" s="138"/>
      <c r="BH81" s="138"/>
      <c r="BJ81" s="138"/>
      <c r="BK81" s="138"/>
    </row>
    <row r="82" spans="1:63" s="3" customFormat="1" x14ac:dyDescent="0.3">
      <c r="A82" s="148" t="s">
        <v>150</v>
      </c>
      <c r="B82" s="5" t="s">
        <v>135</v>
      </c>
      <c r="C82" s="6" t="s">
        <v>136</v>
      </c>
      <c r="D82" s="49"/>
      <c r="E82" s="50">
        <f>+D71</f>
        <v>2708323.4851535754</v>
      </c>
      <c r="F82" s="52"/>
      <c r="G82" s="50">
        <f t="shared" ref="G82" si="123">+F71</f>
        <v>487554.8174643052</v>
      </c>
      <c r="H82" s="51"/>
      <c r="I82" s="50">
        <f t="shared" ref="I82" si="124">+H71</f>
        <v>694144.53022630245</v>
      </c>
      <c r="J82" s="51"/>
      <c r="K82" s="50">
        <f t="shared" ref="K82" si="125">+J71</f>
        <v>1526624.1374629671</v>
      </c>
      <c r="L82" s="52"/>
      <c r="M82" s="50">
        <f t="shared" ref="M82:O82" si="126">+L71</f>
        <v>1033753.2627250135</v>
      </c>
      <c r="N82" s="52"/>
      <c r="O82" s="50">
        <f t="shared" si="126"/>
        <v>-94633.594252251351</v>
      </c>
      <c r="P82" s="52"/>
      <c r="Q82" s="52">
        <f t="shared" ref="Q82" si="127">+P71</f>
        <v>583172.79680474661</v>
      </c>
      <c r="R82" s="51"/>
      <c r="S82" s="50">
        <f t="shared" ref="S82" si="128">+R71</f>
        <v>16700.422347729946</v>
      </c>
      <c r="T82" s="52"/>
      <c r="U82" s="52">
        <f t="shared" ref="U82" si="129">+T71</f>
        <v>-19286.200799779996</v>
      </c>
      <c r="V82" s="51"/>
      <c r="W82" s="50">
        <f t="shared" ref="W82" si="130">+V71</f>
        <v>20486.57695157448</v>
      </c>
      <c r="X82" s="52"/>
      <c r="Y82" s="52">
        <f t="shared" ref="Y82" si="131">+X71</f>
        <v>20932.26071275695</v>
      </c>
      <c r="Z82" s="51"/>
      <c r="AA82" s="50">
        <f t="shared" ref="AA82" si="132">+Z71</f>
        <v>66927.148262803865</v>
      </c>
      <c r="AB82" s="52"/>
      <c r="AC82" s="52">
        <f t="shared" ref="AC82" si="133">+AB71</f>
        <v>439453.85269743303</v>
      </c>
      <c r="AD82" s="51"/>
      <c r="AE82" s="50">
        <f t="shared" ref="AE82:AG82" si="134">+AD71</f>
        <v>1276478.8165209293</v>
      </c>
      <c r="AF82" s="52"/>
      <c r="AG82" s="52">
        <f t="shared" si="134"/>
        <v>-633266.31018024613</v>
      </c>
      <c r="AH82" s="51"/>
      <c r="AI82" s="50">
        <f t="shared" ref="AI82" si="135">+AH71</f>
        <v>574356.43944300385</v>
      </c>
      <c r="AJ82" s="52"/>
      <c r="AK82" s="52">
        <f t="shared" ref="AK82" si="136">+AJ71</f>
        <v>18148.467309082684</v>
      </c>
      <c r="AL82" s="51"/>
      <c r="AM82" s="50">
        <f t="shared" ref="AM82" si="137">+AL71</f>
        <v>1062728.2938971873</v>
      </c>
      <c r="AN82" s="52"/>
      <c r="AO82" s="50">
        <f t="shared" ref="AO82" si="138">+AN71</f>
        <v>29655303.083096705</v>
      </c>
      <c r="AP82" s="51"/>
      <c r="AQ82" s="50">
        <f t="shared" ref="AQ82" si="139">+AP71</f>
        <v>14214.363614109228</v>
      </c>
      <c r="AR82" s="52"/>
      <c r="AS82" s="50">
        <f t="shared" ref="AS82" si="140">+AR71</f>
        <v>34688073.011110328</v>
      </c>
      <c r="AT82" s="52"/>
      <c r="AU82" s="41">
        <f t="shared" ref="AU82" si="141">+AT71</f>
        <v>0</v>
      </c>
      <c r="AV82" s="59"/>
      <c r="AW82" s="59"/>
      <c r="AX82" s="59"/>
      <c r="AY82" s="59"/>
      <c r="BA82" s="138"/>
      <c r="BB82" s="138"/>
      <c r="BD82" s="138"/>
      <c r="BE82" s="138"/>
      <c r="BG82" s="138"/>
      <c r="BH82" s="138"/>
      <c r="BJ82" s="138"/>
      <c r="BK82" s="138"/>
    </row>
    <row r="83" spans="1:63" x14ac:dyDescent="0.3">
      <c r="A83" s="150"/>
      <c r="B83" s="7"/>
      <c r="C83" s="8"/>
      <c r="D83" s="31"/>
      <c r="E83" s="36"/>
      <c r="F83" s="32"/>
      <c r="G83" s="36"/>
      <c r="H83" s="34"/>
      <c r="I83" s="36"/>
      <c r="J83" s="34"/>
      <c r="K83" s="36"/>
      <c r="L83" s="32"/>
      <c r="M83" s="36"/>
      <c r="N83" s="32"/>
      <c r="O83" s="36"/>
      <c r="P83" s="32"/>
      <c r="Q83" s="32"/>
      <c r="R83" s="34"/>
      <c r="S83" s="36"/>
      <c r="T83" s="32"/>
      <c r="U83" s="32"/>
      <c r="V83" s="34"/>
      <c r="W83" s="36"/>
      <c r="X83" s="32"/>
      <c r="Y83" s="32"/>
      <c r="Z83" s="34"/>
      <c r="AA83" s="36"/>
      <c r="AB83" s="32"/>
      <c r="AC83" s="32"/>
      <c r="AD83" s="34"/>
      <c r="AE83" s="36"/>
      <c r="AF83" s="32"/>
      <c r="AG83" s="32"/>
      <c r="AH83" s="34"/>
      <c r="AI83" s="36"/>
      <c r="AJ83" s="32"/>
      <c r="AK83" s="32"/>
      <c r="AL83" s="34"/>
      <c r="AM83" s="36"/>
      <c r="AN83" s="32"/>
      <c r="AO83" s="36"/>
      <c r="AP83" s="34"/>
      <c r="AQ83" s="36"/>
      <c r="AR83" s="32"/>
      <c r="AS83" s="36"/>
      <c r="AT83" s="32"/>
      <c r="AU83" s="42"/>
      <c r="BA83" s="138"/>
      <c r="BB83" s="138"/>
      <c r="BD83" s="138"/>
      <c r="BE83" s="138"/>
      <c r="BG83" s="138"/>
      <c r="BH83" s="138"/>
      <c r="BJ83" s="138"/>
      <c r="BK83" s="138"/>
    </row>
    <row r="84" spans="1:63" s="3" customFormat="1" x14ac:dyDescent="0.3">
      <c r="A84" s="150"/>
      <c r="B84" s="9" t="s">
        <v>151</v>
      </c>
      <c r="C84" s="10" t="s">
        <v>152</v>
      </c>
      <c r="D84" s="29">
        <v>0</v>
      </c>
      <c r="E84" s="35">
        <v>0</v>
      </c>
      <c r="F84" s="30">
        <v>0</v>
      </c>
      <c r="G84" s="35">
        <v>0</v>
      </c>
      <c r="H84" s="33">
        <v>0</v>
      </c>
      <c r="I84" s="35">
        <v>0</v>
      </c>
      <c r="J84" s="33">
        <v>0</v>
      </c>
      <c r="K84" s="35">
        <v>0</v>
      </c>
      <c r="L84" s="30">
        <v>0</v>
      </c>
      <c r="M84" s="35">
        <v>0</v>
      </c>
      <c r="N84" s="30">
        <v>0</v>
      </c>
      <c r="O84" s="35">
        <v>0</v>
      </c>
      <c r="P84" s="30">
        <v>0</v>
      </c>
      <c r="Q84" s="30">
        <v>0</v>
      </c>
      <c r="R84" s="33">
        <v>0</v>
      </c>
      <c r="S84" s="35">
        <v>0</v>
      </c>
      <c r="T84" s="30">
        <v>0</v>
      </c>
      <c r="U84" s="30">
        <v>0</v>
      </c>
      <c r="V84" s="33">
        <v>0</v>
      </c>
      <c r="W84" s="35">
        <v>0</v>
      </c>
      <c r="X84" s="30">
        <v>0</v>
      </c>
      <c r="Y84" s="30">
        <v>0</v>
      </c>
      <c r="Z84" s="33">
        <v>0</v>
      </c>
      <c r="AA84" s="35">
        <v>0</v>
      </c>
      <c r="AB84" s="30">
        <v>0</v>
      </c>
      <c r="AC84" s="30">
        <v>0</v>
      </c>
      <c r="AD84" s="33">
        <v>2070581.195945096</v>
      </c>
      <c r="AE84" s="35">
        <v>0</v>
      </c>
      <c r="AF84" s="30">
        <v>1359090.3513860723</v>
      </c>
      <c r="AG84" s="30">
        <v>0</v>
      </c>
      <c r="AH84" s="33">
        <v>487758.87836719473</v>
      </c>
      <c r="AI84" s="35">
        <v>0</v>
      </c>
      <c r="AJ84" s="30">
        <v>172093.48961255341</v>
      </c>
      <c r="AK84" s="30">
        <v>0</v>
      </c>
      <c r="AL84" s="33">
        <v>51638.476579275368</v>
      </c>
      <c r="AM84" s="35">
        <v>0</v>
      </c>
      <c r="AN84" s="30">
        <v>27182412.589258716</v>
      </c>
      <c r="AO84" s="35">
        <v>0</v>
      </c>
      <c r="AP84" s="33">
        <v>2995.5287398798914</v>
      </c>
      <c r="AQ84" s="35">
        <v>0</v>
      </c>
      <c r="AR84" s="30">
        <v>29255989.313943692</v>
      </c>
      <c r="AS84" s="35">
        <v>0</v>
      </c>
      <c r="AT84" s="30">
        <v>0</v>
      </c>
      <c r="AU84" s="43">
        <v>0</v>
      </c>
      <c r="AV84" s="59"/>
      <c r="AW84" s="59"/>
      <c r="AX84" s="59"/>
      <c r="AY84" s="59"/>
      <c r="BA84" s="138"/>
      <c r="BB84" s="138"/>
      <c r="BD84" s="138"/>
      <c r="BE84" s="138"/>
      <c r="BG84" s="138"/>
      <c r="BH84" s="138"/>
      <c r="BJ84" s="138"/>
      <c r="BK84" s="138"/>
    </row>
    <row r="85" spans="1:63" x14ac:dyDescent="0.3">
      <c r="A85" s="150"/>
      <c r="B85" s="7" t="s">
        <v>153</v>
      </c>
      <c r="C85" s="8" t="s">
        <v>154</v>
      </c>
      <c r="D85" s="31">
        <v>0</v>
      </c>
      <c r="E85" s="36">
        <v>0</v>
      </c>
      <c r="F85" s="32">
        <v>0</v>
      </c>
      <c r="G85" s="36">
        <v>0</v>
      </c>
      <c r="H85" s="34">
        <v>0</v>
      </c>
      <c r="I85" s="36">
        <v>0</v>
      </c>
      <c r="J85" s="34">
        <v>0</v>
      </c>
      <c r="K85" s="36">
        <v>0</v>
      </c>
      <c r="L85" s="32">
        <v>0</v>
      </c>
      <c r="M85" s="36">
        <v>0</v>
      </c>
      <c r="N85" s="32">
        <v>0</v>
      </c>
      <c r="O85" s="36">
        <v>0</v>
      </c>
      <c r="P85" s="32">
        <v>0</v>
      </c>
      <c r="Q85" s="32">
        <v>0</v>
      </c>
      <c r="R85" s="34">
        <v>0</v>
      </c>
      <c r="S85" s="36">
        <v>0</v>
      </c>
      <c r="T85" s="32">
        <v>0</v>
      </c>
      <c r="U85" s="32">
        <v>0</v>
      </c>
      <c r="V85" s="34">
        <v>0</v>
      </c>
      <c r="W85" s="36">
        <v>0</v>
      </c>
      <c r="X85" s="32">
        <v>0</v>
      </c>
      <c r="Y85" s="32">
        <v>0</v>
      </c>
      <c r="Z85" s="34">
        <v>0</v>
      </c>
      <c r="AA85" s="36">
        <v>0</v>
      </c>
      <c r="AB85" s="32">
        <v>0</v>
      </c>
      <c r="AC85" s="32">
        <v>0</v>
      </c>
      <c r="AD85" s="34">
        <v>0</v>
      </c>
      <c r="AE85" s="36">
        <v>0</v>
      </c>
      <c r="AF85" s="32">
        <v>0</v>
      </c>
      <c r="AG85" s="32">
        <v>0</v>
      </c>
      <c r="AH85" s="34">
        <v>0</v>
      </c>
      <c r="AI85" s="36">
        <v>0</v>
      </c>
      <c r="AJ85" s="32">
        <v>0</v>
      </c>
      <c r="AK85" s="32">
        <v>0</v>
      </c>
      <c r="AL85" s="34">
        <v>0</v>
      </c>
      <c r="AM85" s="36">
        <v>0</v>
      </c>
      <c r="AN85" s="32">
        <v>27182412.589258716</v>
      </c>
      <c r="AO85" s="36">
        <v>0</v>
      </c>
      <c r="AP85" s="34">
        <v>0</v>
      </c>
      <c r="AQ85" s="36">
        <v>0</v>
      </c>
      <c r="AR85" s="32">
        <v>27182412.589258716</v>
      </c>
      <c r="AS85" s="36">
        <v>0</v>
      </c>
      <c r="AT85" s="32">
        <v>0</v>
      </c>
      <c r="AU85" s="42">
        <v>0</v>
      </c>
      <c r="BA85" s="138"/>
      <c r="BB85" s="138"/>
      <c r="BD85" s="138"/>
      <c r="BE85" s="138"/>
      <c r="BG85" s="138"/>
      <c r="BH85" s="138"/>
      <c r="BJ85" s="138"/>
      <c r="BK85" s="138"/>
    </row>
    <row r="86" spans="1:63" x14ac:dyDescent="0.3">
      <c r="A86" s="150"/>
      <c r="B86" s="7" t="s">
        <v>155</v>
      </c>
      <c r="C86" s="8" t="s">
        <v>156</v>
      </c>
      <c r="D86" s="31">
        <v>0</v>
      </c>
      <c r="E86" s="36">
        <v>0</v>
      </c>
      <c r="F86" s="32">
        <v>0</v>
      </c>
      <c r="G86" s="36">
        <v>0</v>
      </c>
      <c r="H86" s="34">
        <v>0</v>
      </c>
      <c r="I86" s="36">
        <v>0</v>
      </c>
      <c r="J86" s="34">
        <v>0</v>
      </c>
      <c r="K86" s="36">
        <v>0</v>
      </c>
      <c r="L86" s="32">
        <v>0</v>
      </c>
      <c r="M86" s="36">
        <v>0</v>
      </c>
      <c r="N86" s="32">
        <v>0</v>
      </c>
      <c r="O86" s="36">
        <v>0</v>
      </c>
      <c r="P86" s="32">
        <v>0</v>
      </c>
      <c r="Q86" s="32">
        <v>0</v>
      </c>
      <c r="R86" s="34">
        <v>0</v>
      </c>
      <c r="S86" s="36">
        <v>0</v>
      </c>
      <c r="T86" s="32">
        <v>0</v>
      </c>
      <c r="U86" s="32">
        <v>0</v>
      </c>
      <c r="V86" s="34">
        <v>0</v>
      </c>
      <c r="W86" s="36">
        <v>0</v>
      </c>
      <c r="X86" s="32">
        <v>0</v>
      </c>
      <c r="Y86" s="32">
        <v>0</v>
      </c>
      <c r="Z86" s="34">
        <v>0</v>
      </c>
      <c r="AA86" s="36">
        <v>0</v>
      </c>
      <c r="AB86" s="32">
        <v>0</v>
      </c>
      <c r="AC86" s="32">
        <v>0</v>
      </c>
      <c r="AD86" s="34">
        <v>2070581.195945096</v>
      </c>
      <c r="AE86" s="36">
        <v>0</v>
      </c>
      <c r="AF86" s="32">
        <v>1359090.3513860723</v>
      </c>
      <c r="AG86" s="32">
        <v>0</v>
      </c>
      <c r="AH86" s="34">
        <v>487758.87836719473</v>
      </c>
      <c r="AI86" s="36">
        <v>0</v>
      </c>
      <c r="AJ86" s="32">
        <v>172093.48961255341</v>
      </c>
      <c r="AK86" s="32">
        <v>0</v>
      </c>
      <c r="AL86" s="34">
        <v>51638.476579275368</v>
      </c>
      <c r="AM86" s="36">
        <v>0</v>
      </c>
      <c r="AN86" s="32">
        <v>0</v>
      </c>
      <c r="AO86" s="36">
        <v>0</v>
      </c>
      <c r="AP86" s="34">
        <v>2995.5287398798914</v>
      </c>
      <c r="AQ86" s="36">
        <v>0</v>
      </c>
      <c r="AR86" s="32">
        <v>2073576.7246849758</v>
      </c>
      <c r="AS86" s="36">
        <v>0</v>
      </c>
      <c r="AT86" s="32">
        <v>0</v>
      </c>
      <c r="AU86" s="42">
        <v>0</v>
      </c>
      <c r="BA86" s="138"/>
      <c r="BB86" s="138"/>
      <c r="BD86" s="138"/>
      <c r="BE86" s="138"/>
      <c r="BG86" s="138"/>
      <c r="BH86" s="138"/>
      <c r="BJ86" s="138"/>
      <c r="BK86" s="138"/>
    </row>
    <row r="87" spans="1:63" x14ac:dyDescent="0.3">
      <c r="A87" s="150"/>
      <c r="B87" s="7"/>
      <c r="C87" s="8"/>
      <c r="D87" s="31"/>
      <c r="E87" s="36"/>
      <c r="F87" s="32"/>
      <c r="G87" s="36"/>
      <c r="H87" s="34"/>
      <c r="I87" s="36"/>
      <c r="J87" s="34"/>
      <c r="K87" s="36"/>
      <c r="L87" s="32"/>
      <c r="M87" s="36"/>
      <c r="N87" s="32"/>
      <c r="O87" s="36"/>
      <c r="P87" s="32"/>
      <c r="Q87" s="32"/>
      <c r="R87" s="34"/>
      <c r="S87" s="36"/>
      <c r="T87" s="32"/>
      <c r="U87" s="32"/>
      <c r="V87" s="34"/>
      <c r="W87" s="36"/>
      <c r="X87" s="32"/>
      <c r="Y87" s="32"/>
      <c r="Z87" s="34"/>
      <c r="AA87" s="36"/>
      <c r="AB87" s="32"/>
      <c r="AC87" s="32"/>
      <c r="AD87" s="34"/>
      <c r="AE87" s="36"/>
      <c r="AF87" s="32"/>
      <c r="AG87" s="32"/>
      <c r="AH87" s="34"/>
      <c r="AI87" s="36"/>
      <c r="AJ87" s="32"/>
      <c r="AK87" s="32"/>
      <c r="AL87" s="34"/>
      <c r="AM87" s="36"/>
      <c r="AN87" s="32"/>
      <c r="AO87" s="36"/>
      <c r="AP87" s="34"/>
      <c r="AQ87" s="36"/>
      <c r="AR87" s="32"/>
      <c r="AS87" s="36"/>
      <c r="AT87" s="32"/>
      <c r="AU87" s="42"/>
      <c r="BA87" s="138"/>
      <c r="BB87" s="138"/>
      <c r="BD87" s="138"/>
      <c r="BE87" s="138"/>
      <c r="BG87" s="138"/>
      <c r="BH87" s="138"/>
      <c r="BJ87" s="138"/>
      <c r="BK87" s="138"/>
    </row>
    <row r="88" spans="1:63" s="3" customFormat="1" x14ac:dyDescent="0.3">
      <c r="A88" s="150"/>
      <c r="B88" s="9" t="s">
        <v>144</v>
      </c>
      <c r="C88" s="10" t="s">
        <v>145</v>
      </c>
      <c r="D88" s="29">
        <v>-188.94703930000128</v>
      </c>
      <c r="E88" s="35">
        <v>0</v>
      </c>
      <c r="F88" s="30">
        <v>-188.94703930000128</v>
      </c>
      <c r="G88" s="35">
        <v>0</v>
      </c>
      <c r="H88" s="33">
        <v>0</v>
      </c>
      <c r="I88" s="35">
        <v>0</v>
      </c>
      <c r="J88" s="33">
        <v>0</v>
      </c>
      <c r="K88" s="35">
        <v>0</v>
      </c>
      <c r="L88" s="30">
        <v>415920.91567881359</v>
      </c>
      <c r="M88" s="35">
        <v>0</v>
      </c>
      <c r="N88" s="30">
        <v>0</v>
      </c>
      <c r="O88" s="35">
        <v>0</v>
      </c>
      <c r="P88" s="30">
        <v>-1013.1647990000015</v>
      </c>
      <c r="Q88" s="30">
        <v>0</v>
      </c>
      <c r="R88" s="33">
        <v>0</v>
      </c>
      <c r="S88" s="35">
        <v>0</v>
      </c>
      <c r="T88" s="30">
        <v>0</v>
      </c>
      <c r="U88" s="30">
        <v>0</v>
      </c>
      <c r="V88" s="33">
        <v>0</v>
      </c>
      <c r="W88" s="35">
        <v>0</v>
      </c>
      <c r="X88" s="30">
        <v>118.68344013687928</v>
      </c>
      <c r="Y88" s="30">
        <v>0</v>
      </c>
      <c r="Z88" s="33">
        <v>-113.34765533999999</v>
      </c>
      <c r="AA88" s="35">
        <v>0</v>
      </c>
      <c r="AB88" s="30">
        <v>416928.74469301669</v>
      </c>
      <c r="AC88" s="30">
        <v>0</v>
      </c>
      <c r="AD88" s="33">
        <v>-1396.4904434399991</v>
      </c>
      <c r="AE88" s="35">
        <v>0</v>
      </c>
      <c r="AF88" s="30">
        <v>0</v>
      </c>
      <c r="AG88" s="30">
        <v>0</v>
      </c>
      <c r="AH88" s="33">
        <v>-631.24837216999947</v>
      </c>
      <c r="AI88" s="35">
        <v>0</v>
      </c>
      <c r="AJ88" s="30">
        <v>0</v>
      </c>
      <c r="AK88" s="30">
        <v>0</v>
      </c>
      <c r="AL88" s="33">
        <v>-765.24207126999954</v>
      </c>
      <c r="AM88" s="35">
        <v>0</v>
      </c>
      <c r="AN88" s="30">
        <v>0</v>
      </c>
      <c r="AO88" s="35">
        <v>414335.47819607356</v>
      </c>
      <c r="AP88" s="33">
        <v>0</v>
      </c>
      <c r="AQ88" s="35">
        <v>0</v>
      </c>
      <c r="AR88" s="30">
        <v>414335.47819607356</v>
      </c>
      <c r="AS88" s="35">
        <v>414335.47819607356</v>
      </c>
      <c r="AT88" s="30">
        <v>0</v>
      </c>
      <c r="AU88" s="43">
        <v>0</v>
      </c>
      <c r="AV88" s="59"/>
      <c r="AW88" s="59"/>
      <c r="AX88" s="59"/>
      <c r="AY88" s="59"/>
      <c r="BA88" s="138"/>
      <c r="BB88" s="138"/>
      <c r="BD88" s="138"/>
      <c r="BE88" s="138"/>
      <c r="BG88" s="138"/>
      <c r="BH88" s="138"/>
      <c r="BJ88" s="138"/>
      <c r="BK88" s="138"/>
    </row>
    <row r="89" spans="1:63" x14ac:dyDescent="0.3">
      <c r="A89" s="150"/>
      <c r="B89" s="7"/>
      <c r="C89" s="8"/>
      <c r="D89" s="31"/>
      <c r="E89" s="36"/>
      <c r="F89" s="32"/>
      <c r="G89" s="36"/>
      <c r="H89" s="34"/>
      <c r="I89" s="36"/>
      <c r="J89" s="34"/>
      <c r="K89" s="36"/>
      <c r="L89" s="32"/>
      <c r="M89" s="36"/>
      <c r="N89" s="32"/>
      <c r="O89" s="36"/>
      <c r="P89" s="32"/>
      <c r="Q89" s="32"/>
      <c r="R89" s="34"/>
      <c r="S89" s="36"/>
      <c r="T89" s="32"/>
      <c r="U89" s="32"/>
      <c r="V89" s="34"/>
      <c r="W89" s="36"/>
      <c r="X89" s="32"/>
      <c r="Y89" s="32"/>
      <c r="Z89" s="34"/>
      <c r="AA89" s="36"/>
      <c r="AB89" s="32"/>
      <c r="AC89" s="32"/>
      <c r="AD89" s="34"/>
      <c r="AE89" s="36"/>
      <c r="AF89" s="32"/>
      <c r="AG89" s="32"/>
      <c r="AH89" s="34"/>
      <c r="AI89" s="36"/>
      <c r="AJ89" s="32"/>
      <c r="AK89" s="32"/>
      <c r="AL89" s="34"/>
      <c r="AM89" s="36"/>
      <c r="AN89" s="32"/>
      <c r="AO89" s="36"/>
      <c r="AP89" s="34"/>
      <c r="AQ89" s="36"/>
      <c r="AR89" s="32"/>
      <c r="AS89" s="36"/>
      <c r="AT89" s="32"/>
      <c r="AU89" s="42"/>
      <c r="BA89" s="138"/>
      <c r="BB89" s="138"/>
      <c r="BD89" s="138"/>
      <c r="BE89" s="138"/>
      <c r="BG89" s="138"/>
      <c r="BH89" s="138"/>
      <c r="BJ89" s="138"/>
      <c r="BK89" s="138"/>
    </row>
    <row r="90" spans="1:63" s="3" customFormat="1" x14ac:dyDescent="0.3">
      <c r="A90" s="150"/>
      <c r="B90" s="9" t="s">
        <v>146</v>
      </c>
      <c r="C90" s="10" t="s">
        <v>147</v>
      </c>
      <c r="D90" s="29">
        <v>2708512.4321928755</v>
      </c>
      <c r="E90" s="35"/>
      <c r="F90" s="30">
        <v>487743.7645036052</v>
      </c>
      <c r="G90" s="35"/>
      <c r="H90" s="33">
        <v>694144.53022630245</v>
      </c>
      <c r="I90" s="35"/>
      <c r="J90" s="33">
        <v>1526624.1374629671</v>
      </c>
      <c r="K90" s="35"/>
      <c r="L90" s="30">
        <v>617832.34704619995</v>
      </c>
      <c r="M90" s="35"/>
      <c r="N90" s="30">
        <v>-94633.594252251351</v>
      </c>
      <c r="O90" s="35"/>
      <c r="P90" s="30">
        <v>584185.96160374663</v>
      </c>
      <c r="Q90" s="30"/>
      <c r="R90" s="33">
        <v>16700.422347729946</v>
      </c>
      <c r="S90" s="35"/>
      <c r="T90" s="30">
        <v>-19286.200799779996</v>
      </c>
      <c r="U90" s="30"/>
      <c r="V90" s="33">
        <v>20486.57695157448</v>
      </c>
      <c r="W90" s="35"/>
      <c r="X90" s="30">
        <v>20813.57727262007</v>
      </c>
      <c r="Y90" s="30"/>
      <c r="Z90" s="33">
        <v>67040.495918143861</v>
      </c>
      <c r="AA90" s="35"/>
      <c r="AB90" s="30">
        <v>22525.10800441631</v>
      </c>
      <c r="AC90" s="30"/>
      <c r="AD90" s="33">
        <v>-792705.8889807266</v>
      </c>
      <c r="AE90" s="35"/>
      <c r="AF90" s="30">
        <v>-1992356.6615663185</v>
      </c>
      <c r="AG90" s="30"/>
      <c r="AH90" s="33">
        <v>87228.809447979118</v>
      </c>
      <c r="AI90" s="35"/>
      <c r="AJ90" s="30">
        <v>-153945.02230347073</v>
      </c>
      <c r="AK90" s="30"/>
      <c r="AL90" s="33">
        <v>1011855.059389182</v>
      </c>
      <c r="AM90" s="35"/>
      <c r="AN90" s="30">
        <v>2887225.9720340632</v>
      </c>
      <c r="AO90" s="35"/>
      <c r="AP90" s="33">
        <v>11218.834874229336</v>
      </c>
      <c r="AQ90" s="35"/>
      <c r="AR90" s="30">
        <v>5432083.6971666366</v>
      </c>
      <c r="AS90" s="35"/>
      <c r="AT90" s="30">
        <v>466662.88424202311</v>
      </c>
      <c r="AU90" s="43"/>
      <c r="AV90" s="59"/>
      <c r="AW90" s="59"/>
      <c r="AX90" s="59"/>
      <c r="AY90" s="59"/>
      <c r="BA90" s="138"/>
      <c r="BB90" s="138"/>
      <c r="BD90" s="138"/>
      <c r="BE90" s="138"/>
      <c r="BG90" s="138"/>
      <c r="BH90" s="138"/>
      <c r="BJ90" s="138"/>
      <c r="BK90" s="138"/>
    </row>
    <row r="91" spans="1:63" s="3" customFormat="1" x14ac:dyDescent="0.3">
      <c r="A91" s="151"/>
      <c r="B91" s="15" t="s">
        <v>148</v>
      </c>
      <c r="C91" s="16" t="s">
        <v>149</v>
      </c>
      <c r="D91" s="53">
        <v>1099127.1660584577</v>
      </c>
      <c r="E91" s="54"/>
      <c r="F91" s="56">
        <v>32496.421255116409</v>
      </c>
      <c r="G91" s="54"/>
      <c r="H91" s="55">
        <v>79667.122781028535</v>
      </c>
      <c r="I91" s="54"/>
      <c r="J91" s="55">
        <v>986963.62202231202</v>
      </c>
      <c r="K91" s="54"/>
      <c r="L91" s="56">
        <v>501029.21490456309</v>
      </c>
      <c r="M91" s="54"/>
      <c r="N91" s="56">
        <v>-100465.98195091134</v>
      </c>
      <c r="O91" s="54"/>
      <c r="P91" s="56">
        <v>496690.62381582387</v>
      </c>
      <c r="Q91" s="56"/>
      <c r="R91" s="55">
        <v>16700.422347729946</v>
      </c>
      <c r="S91" s="54"/>
      <c r="T91" s="56">
        <v>-19286.200799779996</v>
      </c>
      <c r="U91" s="56"/>
      <c r="V91" s="55">
        <v>18463.261544852325</v>
      </c>
      <c r="W91" s="54"/>
      <c r="X91" s="56">
        <v>12901.300192266961</v>
      </c>
      <c r="Y91" s="56"/>
      <c r="Z91" s="55">
        <v>63146.63090199836</v>
      </c>
      <c r="AA91" s="54"/>
      <c r="AB91" s="56">
        <v>12879.158852582999</v>
      </c>
      <c r="AC91" s="56"/>
      <c r="AD91" s="55">
        <v>-955949.33483617741</v>
      </c>
      <c r="AE91" s="54"/>
      <c r="AF91" s="56">
        <v>-2043244.2709628695</v>
      </c>
      <c r="AG91" s="56"/>
      <c r="AH91" s="55">
        <v>38628.102829439114</v>
      </c>
      <c r="AI91" s="54"/>
      <c r="AJ91" s="56">
        <v>-153945.02230347073</v>
      </c>
      <c r="AK91" s="56"/>
      <c r="AL91" s="55">
        <v>948099.92954882199</v>
      </c>
      <c r="AM91" s="54"/>
      <c r="AN91" s="56">
        <v>2826517.3677342548</v>
      </c>
      <c r="AO91" s="54"/>
      <c r="AP91" s="55">
        <v>-19611.059740946999</v>
      </c>
      <c r="AQ91" s="54"/>
      <c r="AR91" s="56">
        <v>3451113.3541201456</v>
      </c>
      <c r="AS91" s="54"/>
      <c r="AT91" s="56">
        <v>466662.88424202311</v>
      </c>
      <c r="AU91" s="57"/>
      <c r="AV91" s="59"/>
      <c r="AW91" s="59"/>
      <c r="AX91" s="59"/>
      <c r="AY91" s="59"/>
    </row>
    <row r="92" spans="1:63" s="58" customFormat="1" x14ac:dyDescent="0.3"/>
    <row r="93" spans="1:63" s="58" customFormat="1" ht="17.25" customHeight="1" x14ac:dyDescent="0.3"/>
    <row r="94" spans="1:63" s="58" customFormat="1" x14ac:dyDescent="0.3">
      <c r="AO94" s="126"/>
    </row>
  </sheetData>
  <mergeCells count="58">
    <mergeCell ref="AW12:AX13"/>
    <mergeCell ref="AT6:AU9"/>
    <mergeCell ref="AR6:AS9"/>
    <mergeCell ref="AD6:AE9"/>
    <mergeCell ref="AF6:AG9"/>
    <mergeCell ref="AH6:AI9"/>
    <mergeCell ref="AJ6:AK9"/>
    <mergeCell ref="AL6:AM9"/>
    <mergeCell ref="AN6:AO9"/>
    <mergeCell ref="AP6:AQ9"/>
    <mergeCell ref="A82:A91"/>
    <mergeCell ref="C1:AU1"/>
    <mergeCell ref="C2:AU2"/>
    <mergeCell ref="C3:AU3"/>
    <mergeCell ref="C4:AU4"/>
    <mergeCell ref="AR5:AS5"/>
    <mergeCell ref="AT5:AU5"/>
    <mergeCell ref="A11:A25"/>
    <mergeCell ref="A26:A36"/>
    <mergeCell ref="A37:A53"/>
    <mergeCell ref="AL5:AM5"/>
    <mergeCell ref="AN5:AO5"/>
    <mergeCell ref="D6:E9"/>
    <mergeCell ref="F6:G9"/>
    <mergeCell ref="H6:I9"/>
    <mergeCell ref="A55:A67"/>
    <mergeCell ref="A69:A72"/>
    <mergeCell ref="A73:A81"/>
    <mergeCell ref="J6:K9"/>
    <mergeCell ref="L6:M9"/>
    <mergeCell ref="AD5:AE5"/>
    <mergeCell ref="V5:W5"/>
    <mergeCell ref="X5:Y5"/>
    <mergeCell ref="Z5:AA5"/>
    <mergeCell ref="B5:B10"/>
    <mergeCell ref="C5:C10"/>
    <mergeCell ref="D5:E5"/>
    <mergeCell ref="T5:U5"/>
    <mergeCell ref="F5:G5"/>
    <mergeCell ref="H5:I5"/>
    <mergeCell ref="J5:K5"/>
    <mergeCell ref="L5:M5"/>
    <mergeCell ref="AP5:AQ5"/>
    <mergeCell ref="AF5:AG5"/>
    <mergeCell ref="AH5:AI5"/>
    <mergeCell ref="AJ5:AK5"/>
    <mergeCell ref="V6:W9"/>
    <mergeCell ref="X6:Y9"/>
    <mergeCell ref="Z6:AA9"/>
    <mergeCell ref="AB6:AC9"/>
    <mergeCell ref="AB5:AC5"/>
    <mergeCell ref="T6:U9"/>
    <mergeCell ref="N5:O5"/>
    <mergeCell ref="P5:Q5"/>
    <mergeCell ref="R5:S5"/>
    <mergeCell ref="N6:O9"/>
    <mergeCell ref="P6:Q9"/>
    <mergeCell ref="R6:S9"/>
  </mergeCells>
  <pageMargins left="0.7" right="0.7" top="0.75" bottom="0.75" header="0.3" footer="0.3"/>
  <pageSetup orientation="portrait" horizontalDpi="300" verticalDpi="300" r:id="rId1"/>
  <headerFooter>
    <oddFooter>&amp;C&amp;1#&amp;"Calibri"&amp;10&amp;K000000Uso Interno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84"/>
  <sheetViews>
    <sheetView zoomScale="60" zoomScaleNormal="60" workbookViewId="0">
      <selection activeCell="AO21" sqref="AO21"/>
    </sheetView>
  </sheetViews>
  <sheetFormatPr baseColWidth="10" defaultColWidth="0" defaultRowHeight="14.4" zeroHeight="1" outlineLevelCol="1" x14ac:dyDescent="0.3"/>
  <cols>
    <col min="1" max="1" width="11.44140625" customWidth="1"/>
    <col min="2" max="2" width="10.5546875" bestFit="1" customWidth="1"/>
    <col min="3" max="3" width="55.5546875" bestFit="1" customWidth="1"/>
    <col min="4" max="5" width="14.6640625" customWidth="1"/>
    <col min="6" max="11" width="14.6640625" hidden="1" customWidth="1" outlineLevel="1"/>
    <col min="12" max="12" width="14.6640625" customWidth="1" collapsed="1"/>
    <col min="13" max="13" width="14.6640625" customWidth="1"/>
    <col min="14" max="29" width="14.6640625" hidden="1" customWidth="1" outlineLevel="1"/>
    <col min="30" max="30" width="14.6640625" customWidth="1" collapsed="1"/>
    <col min="31" max="31" width="14.6640625" customWidth="1"/>
    <col min="32" max="39" width="14.6640625" hidden="1" customWidth="1" outlineLevel="1"/>
    <col min="40" max="40" width="14.6640625" customWidth="1" collapsed="1"/>
    <col min="41" max="44" width="14.6640625" customWidth="1"/>
    <col min="45" max="45" width="15.5546875" bestFit="1" customWidth="1"/>
    <col min="46" max="47" width="14.6640625" customWidth="1"/>
    <col min="48" max="48" width="11.44140625" style="58" customWidth="1"/>
    <col min="49" max="52" width="11.44140625" hidden="1" customWidth="1"/>
    <col min="53" max="53" width="13.44140625" style="139" hidden="1" customWidth="1"/>
    <col min="54" max="54" width="14.6640625" style="139" hidden="1" customWidth="1"/>
    <col min="55" max="55" width="11.44140625" style="139" hidden="1" customWidth="1"/>
    <col min="56" max="56" width="11.5546875" style="139" hidden="1" customWidth="1"/>
    <col min="57" max="57" width="11.88671875" style="139" hidden="1" customWidth="1"/>
    <col min="58" max="58" width="11.44140625" style="139" hidden="1" customWidth="1"/>
    <col min="59" max="59" width="15.44140625" style="139" hidden="1" customWidth="1"/>
    <col min="60" max="60" width="15.109375" style="139" hidden="1" customWidth="1"/>
    <col min="61" max="61" width="11.44140625" style="139" hidden="1" customWidth="1"/>
    <col min="62" max="63" width="15.109375" style="139" hidden="1" customWidth="1"/>
    <col min="64" max="16384" width="11.44140625" hidden="1"/>
  </cols>
  <sheetData>
    <row r="1" spans="1:51" x14ac:dyDescent="0.3">
      <c r="A1" s="58"/>
      <c r="B1" s="58"/>
      <c r="C1" s="158" t="s">
        <v>157</v>
      </c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</row>
    <row r="2" spans="1:51" x14ac:dyDescent="0.3">
      <c r="A2" s="58"/>
      <c r="B2" s="58"/>
      <c r="C2" s="158" t="s">
        <v>238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</row>
    <row r="3" spans="1:51" x14ac:dyDescent="0.3">
      <c r="A3" s="58"/>
      <c r="B3" s="58"/>
      <c r="C3" s="158" t="s">
        <v>339</v>
      </c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</row>
    <row r="4" spans="1:51" x14ac:dyDescent="0.3">
      <c r="A4" s="58"/>
      <c r="B4" s="58"/>
      <c r="C4" s="159" t="s">
        <v>158</v>
      </c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</row>
    <row r="5" spans="1:51" x14ac:dyDescent="0.3">
      <c r="A5" s="58"/>
      <c r="B5" s="146" t="s">
        <v>19</v>
      </c>
      <c r="C5" s="146" t="s">
        <v>20</v>
      </c>
      <c r="D5" s="146" t="s">
        <v>17</v>
      </c>
      <c r="E5" s="146"/>
      <c r="F5" s="145" t="s">
        <v>18</v>
      </c>
      <c r="G5" s="145"/>
      <c r="H5" s="145" t="s">
        <v>232</v>
      </c>
      <c r="I5" s="145"/>
      <c r="J5" s="145" t="s">
        <v>233</v>
      </c>
      <c r="K5" s="145"/>
      <c r="L5" s="146" t="s">
        <v>8</v>
      </c>
      <c r="M5" s="146"/>
      <c r="N5" s="145" t="s">
        <v>9</v>
      </c>
      <c r="O5" s="145"/>
      <c r="P5" s="145" t="s">
        <v>10</v>
      </c>
      <c r="Q5" s="145"/>
      <c r="R5" s="145" t="s">
        <v>11</v>
      </c>
      <c r="S5" s="145"/>
      <c r="T5" s="145" t="s">
        <v>12</v>
      </c>
      <c r="U5" s="145"/>
      <c r="V5" s="145" t="s">
        <v>13</v>
      </c>
      <c r="W5" s="145"/>
      <c r="X5" s="145" t="s">
        <v>14</v>
      </c>
      <c r="Y5" s="145"/>
      <c r="Z5" s="145" t="s">
        <v>15</v>
      </c>
      <c r="AA5" s="145"/>
      <c r="AB5" s="145" t="s">
        <v>16</v>
      </c>
      <c r="AC5" s="145"/>
      <c r="AD5" s="146" t="s">
        <v>21</v>
      </c>
      <c r="AE5" s="146"/>
      <c r="AF5" s="145" t="s">
        <v>4</v>
      </c>
      <c r="AG5" s="145"/>
      <c r="AH5" s="145" t="s">
        <v>5</v>
      </c>
      <c r="AI5" s="145"/>
      <c r="AJ5" s="145" t="s">
        <v>6</v>
      </c>
      <c r="AK5" s="145"/>
      <c r="AL5" s="145" t="s">
        <v>7</v>
      </c>
      <c r="AM5" s="145"/>
      <c r="AN5" s="146" t="s">
        <v>3</v>
      </c>
      <c r="AO5" s="146"/>
      <c r="AP5" s="146" t="s">
        <v>2</v>
      </c>
      <c r="AQ5" s="146"/>
      <c r="AR5" s="146" t="s">
        <v>1</v>
      </c>
      <c r="AS5" s="146"/>
      <c r="AT5" s="160" t="s">
        <v>0</v>
      </c>
      <c r="AU5" s="160"/>
    </row>
    <row r="6" spans="1:51" ht="15" customHeight="1" x14ac:dyDescent="0.3">
      <c r="A6" s="58"/>
      <c r="B6" s="146"/>
      <c r="C6" s="146"/>
      <c r="D6" s="152" t="s">
        <v>40</v>
      </c>
      <c r="E6" s="153"/>
      <c r="F6" s="144" t="s">
        <v>41</v>
      </c>
      <c r="G6" s="144"/>
      <c r="H6" s="144" t="s">
        <v>236</v>
      </c>
      <c r="I6" s="144"/>
      <c r="J6" s="168" t="s">
        <v>234</v>
      </c>
      <c r="K6" s="169"/>
      <c r="L6" s="152" t="s">
        <v>31</v>
      </c>
      <c r="M6" s="153"/>
      <c r="N6" s="168" t="s">
        <v>32</v>
      </c>
      <c r="O6" s="169"/>
      <c r="P6" s="168" t="s">
        <v>33</v>
      </c>
      <c r="Q6" s="169"/>
      <c r="R6" s="168" t="s">
        <v>34</v>
      </c>
      <c r="S6" s="169"/>
      <c r="T6" s="168" t="s">
        <v>35</v>
      </c>
      <c r="U6" s="169"/>
      <c r="V6" s="168" t="s">
        <v>36</v>
      </c>
      <c r="W6" s="169"/>
      <c r="X6" s="168" t="s">
        <v>37</v>
      </c>
      <c r="Y6" s="169"/>
      <c r="Z6" s="168" t="s">
        <v>38</v>
      </c>
      <c r="AA6" s="169"/>
      <c r="AB6" s="168" t="s">
        <v>39</v>
      </c>
      <c r="AC6" s="169"/>
      <c r="AD6" s="152" t="s">
        <v>26</v>
      </c>
      <c r="AE6" s="153"/>
      <c r="AF6" s="168" t="s">
        <v>27</v>
      </c>
      <c r="AG6" s="169"/>
      <c r="AH6" s="168" t="s">
        <v>28</v>
      </c>
      <c r="AI6" s="169"/>
      <c r="AJ6" s="168" t="s">
        <v>29</v>
      </c>
      <c r="AK6" s="169"/>
      <c r="AL6" s="168" t="s">
        <v>30</v>
      </c>
      <c r="AM6" s="169"/>
      <c r="AN6" s="152" t="s">
        <v>25</v>
      </c>
      <c r="AO6" s="153"/>
      <c r="AP6" s="152" t="s">
        <v>24</v>
      </c>
      <c r="AQ6" s="153"/>
      <c r="AR6" s="152" t="s">
        <v>23</v>
      </c>
      <c r="AS6" s="153"/>
      <c r="AT6" s="162" t="s">
        <v>22</v>
      </c>
      <c r="AU6" s="163"/>
    </row>
    <row r="7" spans="1:51" x14ac:dyDescent="0.3">
      <c r="A7" s="58"/>
      <c r="B7" s="146"/>
      <c r="C7" s="146"/>
      <c r="D7" s="154"/>
      <c r="E7" s="155"/>
      <c r="F7" s="144"/>
      <c r="G7" s="144"/>
      <c r="H7" s="144"/>
      <c r="I7" s="144"/>
      <c r="J7" s="170"/>
      <c r="K7" s="171"/>
      <c r="L7" s="154"/>
      <c r="M7" s="155"/>
      <c r="N7" s="170"/>
      <c r="O7" s="171"/>
      <c r="P7" s="170"/>
      <c r="Q7" s="171"/>
      <c r="R7" s="170"/>
      <c r="S7" s="171"/>
      <c r="T7" s="170"/>
      <c r="U7" s="171"/>
      <c r="V7" s="170"/>
      <c r="W7" s="171"/>
      <c r="X7" s="170"/>
      <c r="Y7" s="171"/>
      <c r="Z7" s="170"/>
      <c r="AA7" s="171"/>
      <c r="AB7" s="170"/>
      <c r="AC7" s="171"/>
      <c r="AD7" s="154"/>
      <c r="AE7" s="155"/>
      <c r="AF7" s="170"/>
      <c r="AG7" s="171"/>
      <c r="AH7" s="170"/>
      <c r="AI7" s="171"/>
      <c r="AJ7" s="170"/>
      <c r="AK7" s="171"/>
      <c r="AL7" s="170"/>
      <c r="AM7" s="171"/>
      <c r="AN7" s="154"/>
      <c r="AO7" s="155"/>
      <c r="AP7" s="154"/>
      <c r="AQ7" s="155"/>
      <c r="AR7" s="154"/>
      <c r="AS7" s="155"/>
      <c r="AT7" s="164"/>
      <c r="AU7" s="165"/>
    </row>
    <row r="8" spans="1:51" ht="16.5" customHeight="1" x14ac:dyDescent="0.3">
      <c r="A8" s="58"/>
      <c r="B8" s="146"/>
      <c r="C8" s="146"/>
      <c r="D8" s="154"/>
      <c r="E8" s="155"/>
      <c r="F8" s="144"/>
      <c r="G8" s="144"/>
      <c r="H8" s="144"/>
      <c r="I8" s="144"/>
      <c r="J8" s="170"/>
      <c r="K8" s="171"/>
      <c r="L8" s="154"/>
      <c r="M8" s="155"/>
      <c r="N8" s="170"/>
      <c r="O8" s="171"/>
      <c r="P8" s="170"/>
      <c r="Q8" s="171"/>
      <c r="R8" s="170"/>
      <c r="S8" s="171"/>
      <c r="T8" s="170"/>
      <c r="U8" s="171"/>
      <c r="V8" s="170"/>
      <c r="W8" s="171"/>
      <c r="X8" s="170"/>
      <c r="Y8" s="171"/>
      <c r="Z8" s="170"/>
      <c r="AA8" s="171"/>
      <c r="AB8" s="170"/>
      <c r="AC8" s="171"/>
      <c r="AD8" s="154"/>
      <c r="AE8" s="155"/>
      <c r="AF8" s="170"/>
      <c r="AG8" s="171"/>
      <c r="AH8" s="170"/>
      <c r="AI8" s="171"/>
      <c r="AJ8" s="170"/>
      <c r="AK8" s="171"/>
      <c r="AL8" s="170"/>
      <c r="AM8" s="171"/>
      <c r="AN8" s="154"/>
      <c r="AO8" s="155"/>
      <c r="AP8" s="154"/>
      <c r="AQ8" s="155"/>
      <c r="AR8" s="154"/>
      <c r="AS8" s="155"/>
      <c r="AT8" s="164"/>
      <c r="AU8" s="165"/>
    </row>
    <row r="9" spans="1:51" ht="16.5" customHeight="1" x14ac:dyDescent="0.3">
      <c r="A9" s="58"/>
      <c r="B9" s="146"/>
      <c r="C9" s="146"/>
      <c r="D9" s="156"/>
      <c r="E9" s="157"/>
      <c r="F9" s="144"/>
      <c r="G9" s="144"/>
      <c r="H9" s="144"/>
      <c r="I9" s="144"/>
      <c r="J9" s="172"/>
      <c r="K9" s="173"/>
      <c r="L9" s="156"/>
      <c r="M9" s="157"/>
      <c r="N9" s="172"/>
      <c r="O9" s="173"/>
      <c r="P9" s="172"/>
      <c r="Q9" s="173"/>
      <c r="R9" s="172"/>
      <c r="S9" s="173"/>
      <c r="T9" s="172"/>
      <c r="U9" s="173"/>
      <c r="V9" s="172"/>
      <c r="W9" s="173"/>
      <c r="X9" s="172"/>
      <c r="Y9" s="173"/>
      <c r="Z9" s="172"/>
      <c r="AA9" s="173"/>
      <c r="AB9" s="172"/>
      <c r="AC9" s="173"/>
      <c r="AD9" s="156"/>
      <c r="AE9" s="157"/>
      <c r="AF9" s="172"/>
      <c r="AG9" s="173"/>
      <c r="AH9" s="172"/>
      <c r="AI9" s="173"/>
      <c r="AJ9" s="172"/>
      <c r="AK9" s="173"/>
      <c r="AL9" s="172"/>
      <c r="AM9" s="173"/>
      <c r="AN9" s="156"/>
      <c r="AO9" s="157"/>
      <c r="AP9" s="156"/>
      <c r="AQ9" s="157"/>
      <c r="AR9" s="156"/>
      <c r="AS9" s="157"/>
      <c r="AT9" s="166"/>
      <c r="AU9" s="167"/>
    </row>
    <row r="10" spans="1:51" x14ac:dyDescent="0.3">
      <c r="A10" s="58"/>
      <c r="B10" s="146"/>
      <c r="C10" s="146"/>
      <c r="D10" s="136" t="s">
        <v>337</v>
      </c>
      <c r="E10" s="136" t="s">
        <v>338</v>
      </c>
      <c r="F10" s="137" t="s">
        <v>337</v>
      </c>
      <c r="G10" s="137" t="s">
        <v>338</v>
      </c>
      <c r="H10" s="137" t="s">
        <v>337</v>
      </c>
      <c r="I10" s="137" t="s">
        <v>338</v>
      </c>
      <c r="J10" s="137" t="s">
        <v>337</v>
      </c>
      <c r="K10" s="137" t="s">
        <v>338</v>
      </c>
      <c r="L10" s="136" t="s">
        <v>337</v>
      </c>
      <c r="M10" s="136" t="s">
        <v>338</v>
      </c>
      <c r="N10" s="137" t="s">
        <v>337</v>
      </c>
      <c r="O10" s="137" t="s">
        <v>338</v>
      </c>
      <c r="P10" s="137" t="s">
        <v>337</v>
      </c>
      <c r="Q10" s="137" t="s">
        <v>338</v>
      </c>
      <c r="R10" s="137" t="s">
        <v>337</v>
      </c>
      <c r="S10" s="137" t="s">
        <v>338</v>
      </c>
      <c r="T10" s="137" t="s">
        <v>337</v>
      </c>
      <c r="U10" s="137" t="s">
        <v>338</v>
      </c>
      <c r="V10" s="137" t="s">
        <v>337</v>
      </c>
      <c r="W10" s="137" t="s">
        <v>338</v>
      </c>
      <c r="X10" s="137" t="s">
        <v>337</v>
      </c>
      <c r="Y10" s="137" t="s">
        <v>338</v>
      </c>
      <c r="Z10" s="137" t="s">
        <v>337</v>
      </c>
      <c r="AA10" s="137" t="s">
        <v>338</v>
      </c>
      <c r="AB10" s="137" t="s">
        <v>337</v>
      </c>
      <c r="AC10" s="137" t="s">
        <v>338</v>
      </c>
      <c r="AD10" s="136" t="s">
        <v>337</v>
      </c>
      <c r="AE10" s="136" t="s">
        <v>338</v>
      </c>
      <c r="AF10" s="137" t="s">
        <v>337</v>
      </c>
      <c r="AG10" s="137" t="s">
        <v>338</v>
      </c>
      <c r="AH10" s="137" t="s">
        <v>337</v>
      </c>
      <c r="AI10" s="137" t="s">
        <v>338</v>
      </c>
      <c r="AJ10" s="137" t="s">
        <v>337</v>
      </c>
      <c r="AK10" s="137" t="s">
        <v>338</v>
      </c>
      <c r="AL10" s="137" t="s">
        <v>337</v>
      </c>
      <c r="AM10" s="137" t="s">
        <v>338</v>
      </c>
      <c r="AN10" s="136" t="s">
        <v>337</v>
      </c>
      <c r="AO10" s="136" t="s">
        <v>338</v>
      </c>
      <c r="AP10" s="136" t="s">
        <v>337</v>
      </c>
      <c r="AQ10" s="136" t="s">
        <v>338</v>
      </c>
      <c r="AR10" s="136" t="s">
        <v>337</v>
      </c>
      <c r="AS10" s="136" t="s">
        <v>338</v>
      </c>
      <c r="AT10" s="141" t="s">
        <v>337</v>
      </c>
      <c r="AU10" s="141" t="s">
        <v>338</v>
      </c>
    </row>
    <row r="11" spans="1:51" x14ac:dyDescent="0.3">
      <c r="A11" s="174" t="s">
        <v>159</v>
      </c>
      <c r="B11" s="17"/>
      <c r="C11" s="60"/>
      <c r="D11" s="64"/>
      <c r="E11" s="65"/>
      <c r="F11" s="64"/>
      <c r="G11" s="64"/>
      <c r="H11" s="66"/>
      <c r="I11" s="65"/>
      <c r="J11" s="64"/>
      <c r="K11" s="64"/>
      <c r="L11" s="66"/>
      <c r="M11" s="65"/>
      <c r="N11" s="64"/>
      <c r="O11" s="64"/>
      <c r="P11" s="66"/>
      <c r="Q11" s="65"/>
      <c r="R11" s="64"/>
      <c r="S11" s="64"/>
      <c r="T11" s="66"/>
      <c r="U11" s="65"/>
      <c r="V11" s="64"/>
      <c r="W11" s="64"/>
      <c r="X11" s="66"/>
      <c r="Y11" s="65"/>
      <c r="Z11" s="64"/>
      <c r="AA11" s="64"/>
      <c r="AB11" s="66"/>
      <c r="AC11" s="65"/>
      <c r="AD11" s="64"/>
      <c r="AE11" s="64"/>
      <c r="AF11" s="66"/>
      <c r="AG11" s="64"/>
      <c r="AH11" s="66"/>
      <c r="AI11" s="64"/>
      <c r="AJ11" s="66"/>
      <c r="AK11" s="64"/>
      <c r="AL11" s="66"/>
      <c r="AM11" s="64"/>
      <c r="AN11" s="66"/>
      <c r="AO11" s="65"/>
      <c r="AP11" s="64"/>
      <c r="AQ11" s="64"/>
      <c r="AR11" s="66"/>
      <c r="AS11" s="65"/>
      <c r="AT11" s="64"/>
      <c r="AU11" s="67"/>
    </row>
    <row r="12" spans="1:51" x14ac:dyDescent="0.3">
      <c r="A12" s="175"/>
      <c r="B12" s="9" t="s">
        <v>146</v>
      </c>
      <c r="C12" s="13" t="s">
        <v>147</v>
      </c>
      <c r="D12" s="30"/>
      <c r="E12" s="35">
        <f>+'CUENTAS CORRIENTES'!D90</f>
        <v>2708512.4321928755</v>
      </c>
      <c r="F12" s="30"/>
      <c r="G12" s="30">
        <f>+'CUENTAS CORRIENTES'!F90</f>
        <v>487743.7645036052</v>
      </c>
      <c r="H12" s="33"/>
      <c r="I12" s="35">
        <f>+'CUENTAS CORRIENTES'!H90</f>
        <v>694144.53022630245</v>
      </c>
      <c r="J12" s="30"/>
      <c r="K12" s="30">
        <f>+'CUENTAS CORRIENTES'!J90</f>
        <v>1526624.1374629671</v>
      </c>
      <c r="L12" s="33"/>
      <c r="M12" s="35">
        <f>+'CUENTAS CORRIENTES'!L90</f>
        <v>617832.34704619995</v>
      </c>
      <c r="N12" s="30"/>
      <c r="O12" s="30">
        <f>+'CUENTAS CORRIENTES'!N90</f>
        <v>-94633.594252251351</v>
      </c>
      <c r="P12" s="33"/>
      <c r="Q12" s="35">
        <f>+'CUENTAS CORRIENTES'!P90</f>
        <v>584185.96160374663</v>
      </c>
      <c r="R12" s="30"/>
      <c r="S12" s="30">
        <f>+'CUENTAS CORRIENTES'!R90</f>
        <v>16700.422347729946</v>
      </c>
      <c r="T12" s="33"/>
      <c r="U12" s="35">
        <f>+'CUENTAS CORRIENTES'!T90</f>
        <v>-19286.200799779996</v>
      </c>
      <c r="V12" s="30"/>
      <c r="W12" s="30">
        <f>+'CUENTAS CORRIENTES'!V90</f>
        <v>20486.57695157448</v>
      </c>
      <c r="X12" s="33"/>
      <c r="Y12" s="35">
        <f>+'CUENTAS CORRIENTES'!X90</f>
        <v>20813.57727262007</v>
      </c>
      <c r="Z12" s="30"/>
      <c r="AA12" s="30">
        <f>+'CUENTAS CORRIENTES'!Z90</f>
        <v>67040.495918143861</v>
      </c>
      <c r="AB12" s="33"/>
      <c r="AC12" s="35">
        <f>+'CUENTAS CORRIENTES'!AB90</f>
        <v>22525.10800441631</v>
      </c>
      <c r="AD12" s="30"/>
      <c r="AE12" s="30">
        <f>+'CUENTAS CORRIENTES'!AD90</f>
        <v>-792705.8889807266</v>
      </c>
      <c r="AF12" s="33"/>
      <c r="AG12" s="30">
        <f>+'CUENTAS CORRIENTES'!AF90</f>
        <v>-1992356.6615663185</v>
      </c>
      <c r="AH12" s="33"/>
      <c r="AI12" s="30">
        <f>+'CUENTAS CORRIENTES'!AH90</f>
        <v>87228.809447979118</v>
      </c>
      <c r="AJ12" s="33"/>
      <c r="AK12" s="30">
        <f>+'CUENTAS CORRIENTES'!AJ90</f>
        <v>-153945.02230347073</v>
      </c>
      <c r="AL12" s="33"/>
      <c r="AM12" s="30">
        <f>+'CUENTAS CORRIENTES'!AL90</f>
        <v>1011855.059389182</v>
      </c>
      <c r="AN12" s="33"/>
      <c r="AO12" s="35">
        <f>+'CUENTAS CORRIENTES'!AN90</f>
        <v>2887225.9720340632</v>
      </c>
      <c r="AP12" s="30"/>
      <c r="AQ12" s="30">
        <f>+'CUENTAS CORRIENTES'!AP90</f>
        <v>11218.834874229336</v>
      </c>
      <c r="AR12" s="33"/>
      <c r="AS12" s="35">
        <f>+'CUENTAS CORRIENTES'!AR90</f>
        <v>5432083.6971666366</v>
      </c>
      <c r="AT12" s="30"/>
      <c r="AU12" s="43">
        <f>+'CUENTAS CORRIENTES'!AT90</f>
        <v>466662.88424202311</v>
      </c>
      <c r="AV12" s="142"/>
      <c r="AX12" s="138"/>
      <c r="AY12" s="138"/>
    </row>
    <row r="13" spans="1:51" x14ac:dyDescent="0.3">
      <c r="A13" s="175"/>
      <c r="B13" s="9" t="s">
        <v>148</v>
      </c>
      <c r="C13" s="13" t="s">
        <v>149</v>
      </c>
      <c r="D13" s="30"/>
      <c r="E13" s="35">
        <f>+'CUENTAS CORRIENTES'!D91</f>
        <v>1099127.1660584577</v>
      </c>
      <c r="F13" s="30"/>
      <c r="G13" s="30">
        <f>+'CUENTAS CORRIENTES'!F91</f>
        <v>32496.421255116409</v>
      </c>
      <c r="H13" s="33"/>
      <c r="I13" s="35">
        <f>+'CUENTAS CORRIENTES'!H91</f>
        <v>79667.122781028535</v>
      </c>
      <c r="J13" s="30"/>
      <c r="K13" s="30">
        <f>+'CUENTAS CORRIENTES'!J91</f>
        <v>986963.62202231202</v>
      </c>
      <c r="L13" s="33"/>
      <c r="M13" s="35">
        <f>+'CUENTAS CORRIENTES'!L91</f>
        <v>501029.21490456309</v>
      </c>
      <c r="N13" s="30"/>
      <c r="O13" s="30">
        <f>+'CUENTAS CORRIENTES'!N91</f>
        <v>-100465.98195091134</v>
      </c>
      <c r="P13" s="33"/>
      <c r="Q13" s="35">
        <f>+'CUENTAS CORRIENTES'!P91</f>
        <v>496690.62381582387</v>
      </c>
      <c r="R13" s="30"/>
      <c r="S13" s="30">
        <f>+'CUENTAS CORRIENTES'!R91</f>
        <v>16700.422347729946</v>
      </c>
      <c r="T13" s="33"/>
      <c r="U13" s="35">
        <f>+'CUENTAS CORRIENTES'!T91</f>
        <v>-19286.200799779996</v>
      </c>
      <c r="V13" s="30"/>
      <c r="W13" s="30">
        <f>+'CUENTAS CORRIENTES'!V91</f>
        <v>18463.261544852325</v>
      </c>
      <c r="X13" s="33"/>
      <c r="Y13" s="35">
        <f>+'CUENTAS CORRIENTES'!X91</f>
        <v>12901.300192266961</v>
      </c>
      <c r="Z13" s="30"/>
      <c r="AA13" s="30">
        <f>+'CUENTAS CORRIENTES'!Z91</f>
        <v>63146.63090199836</v>
      </c>
      <c r="AB13" s="33"/>
      <c r="AC13" s="35">
        <f>+'CUENTAS CORRIENTES'!AB91</f>
        <v>12879.158852582999</v>
      </c>
      <c r="AD13" s="30"/>
      <c r="AE13" s="30">
        <f>+'CUENTAS CORRIENTES'!AD91</f>
        <v>-955949.33483617741</v>
      </c>
      <c r="AF13" s="33"/>
      <c r="AG13" s="30">
        <f>+'CUENTAS CORRIENTES'!AF91</f>
        <v>-2043244.2709628695</v>
      </c>
      <c r="AH13" s="33"/>
      <c r="AI13" s="30">
        <f>+'CUENTAS CORRIENTES'!AH91</f>
        <v>38628.102829439114</v>
      </c>
      <c r="AJ13" s="33"/>
      <c r="AK13" s="30">
        <f>+'CUENTAS CORRIENTES'!AJ91</f>
        <v>-153945.02230347073</v>
      </c>
      <c r="AL13" s="33"/>
      <c r="AM13" s="30">
        <f>+'CUENTAS CORRIENTES'!AL91</f>
        <v>948099.92954882199</v>
      </c>
      <c r="AN13" s="33"/>
      <c r="AO13" s="35">
        <f>+'CUENTAS CORRIENTES'!AN91</f>
        <v>2826517.3677342548</v>
      </c>
      <c r="AP13" s="30"/>
      <c r="AQ13" s="30">
        <f>+'CUENTAS CORRIENTES'!AP91</f>
        <v>-19611.059740946999</v>
      </c>
      <c r="AR13" s="33"/>
      <c r="AS13" s="35">
        <f>+'CUENTAS CORRIENTES'!AR91</f>
        <v>3451113.3541201456</v>
      </c>
      <c r="AT13" s="30"/>
      <c r="AU13" s="43">
        <f>+'CUENTAS CORRIENTES'!AT91</f>
        <v>466662.88424202311</v>
      </c>
      <c r="AV13" s="142"/>
      <c r="AX13" s="138"/>
      <c r="AY13" s="138"/>
    </row>
    <row r="14" spans="1:51" x14ac:dyDescent="0.3">
      <c r="A14" s="175"/>
      <c r="B14" s="7" t="s">
        <v>160</v>
      </c>
      <c r="C14" s="18" t="s">
        <v>161</v>
      </c>
      <c r="D14" s="32">
        <v>3331173.7957722698</v>
      </c>
      <c r="E14" s="36"/>
      <c r="F14" s="32">
        <v>376436.2496831835</v>
      </c>
      <c r="G14" s="32"/>
      <c r="H14" s="34">
        <v>1030679.6819003923</v>
      </c>
      <c r="I14" s="36"/>
      <c r="J14" s="32">
        <v>1924057.8641886937</v>
      </c>
      <c r="K14" s="32"/>
      <c r="L14" s="34">
        <v>164672.14095614891</v>
      </c>
      <c r="M14" s="36"/>
      <c r="N14" s="32">
        <v>11840.876385427389</v>
      </c>
      <c r="O14" s="32"/>
      <c r="P14" s="34">
        <v>120500.81176977922</v>
      </c>
      <c r="Q14" s="36"/>
      <c r="R14" s="32">
        <v>0</v>
      </c>
      <c r="S14" s="32"/>
      <c r="T14" s="34">
        <v>0</v>
      </c>
      <c r="U14" s="36"/>
      <c r="V14" s="32">
        <v>6022.3808091521551</v>
      </c>
      <c r="W14" s="32"/>
      <c r="X14" s="34">
        <v>6394.3913478428822</v>
      </c>
      <c r="Y14" s="36"/>
      <c r="Z14" s="32">
        <v>6681.1375385972506</v>
      </c>
      <c r="AA14" s="32"/>
      <c r="AB14" s="34">
        <v>13232.543105349994</v>
      </c>
      <c r="AC14" s="36"/>
      <c r="AD14" s="32">
        <v>943125.79475505149</v>
      </c>
      <c r="AE14" s="32"/>
      <c r="AF14" s="34">
        <v>195230.13864704565</v>
      </c>
      <c r="AG14" s="32"/>
      <c r="AH14" s="34">
        <v>399801.94355633151</v>
      </c>
      <c r="AI14" s="32"/>
      <c r="AJ14" s="34">
        <v>195412.88231504435</v>
      </c>
      <c r="AK14" s="32"/>
      <c r="AL14" s="34">
        <v>152680.83023663005</v>
      </c>
      <c r="AM14" s="32"/>
      <c r="AN14" s="34">
        <v>1440793.3647427643</v>
      </c>
      <c r="AO14" s="36"/>
      <c r="AP14" s="32">
        <v>20842.309761917142</v>
      </c>
      <c r="AQ14" s="32"/>
      <c r="AR14" s="34">
        <v>5900607.4059881531</v>
      </c>
      <c r="AS14" s="36"/>
      <c r="AT14" s="32">
        <v>0</v>
      </c>
      <c r="AU14" s="42"/>
      <c r="AV14" s="142"/>
      <c r="AX14" s="138"/>
      <c r="AY14" s="138"/>
    </row>
    <row r="15" spans="1:51" x14ac:dyDescent="0.3">
      <c r="A15" s="175"/>
      <c r="B15" s="7" t="s">
        <v>162</v>
      </c>
      <c r="C15" s="18" t="s">
        <v>163</v>
      </c>
      <c r="D15" s="32">
        <v>-9094.9896767676837</v>
      </c>
      <c r="E15" s="36"/>
      <c r="F15" s="32">
        <v>-89892.293412168336</v>
      </c>
      <c r="G15" s="32"/>
      <c r="H15" s="34">
        <v>47876.471426625001</v>
      </c>
      <c r="I15" s="36"/>
      <c r="J15" s="32">
        <v>32920.832308775636</v>
      </c>
      <c r="K15" s="32"/>
      <c r="L15" s="34">
        <v>29729.931405466752</v>
      </c>
      <c r="M15" s="36"/>
      <c r="N15" s="32">
        <v>0</v>
      </c>
      <c r="O15" s="32"/>
      <c r="P15" s="34">
        <v>26480.019947176752</v>
      </c>
      <c r="Q15" s="36"/>
      <c r="R15" s="32">
        <v>0</v>
      </c>
      <c r="S15" s="32"/>
      <c r="T15" s="34">
        <v>0</v>
      </c>
      <c r="U15" s="36"/>
      <c r="V15" s="32">
        <v>-148.22708659999984</v>
      </c>
      <c r="W15" s="32"/>
      <c r="X15" s="34">
        <v>2074.6906140000001</v>
      </c>
      <c r="Y15" s="36"/>
      <c r="Z15" s="32">
        <v>185.85407759000009</v>
      </c>
      <c r="AA15" s="32"/>
      <c r="AB15" s="34">
        <v>1137.5938533000001</v>
      </c>
      <c r="AC15" s="36"/>
      <c r="AD15" s="32">
        <v>-5393.7628443500244</v>
      </c>
      <c r="AE15" s="32"/>
      <c r="AF15" s="34">
        <v>-6202.5702663099983</v>
      </c>
      <c r="AG15" s="32"/>
      <c r="AH15" s="34">
        <v>4470.9483356399996</v>
      </c>
      <c r="AI15" s="32"/>
      <c r="AJ15" s="34">
        <v>0</v>
      </c>
      <c r="AK15" s="32"/>
      <c r="AL15" s="34">
        <v>-3662.1409136800262</v>
      </c>
      <c r="AM15" s="32"/>
      <c r="AN15" s="34">
        <v>-17101.599733563125</v>
      </c>
      <c r="AO15" s="36"/>
      <c r="AP15" s="32">
        <v>-0.40987791000000229</v>
      </c>
      <c r="AQ15" s="32"/>
      <c r="AR15" s="34">
        <v>-1860.8307271240919</v>
      </c>
      <c r="AS15" s="36"/>
      <c r="AT15" s="32">
        <v>0</v>
      </c>
      <c r="AU15" s="42"/>
      <c r="AV15" s="142"/>
      <c r="AX15" s="138"/>
      <c r="AY15" s="138"/>
    </row>
    <row r="16" spans="1:51" x14ac:dyDescent="0.3">
      <c r="A16" s="175"/>
      <c r="B16" s="7" t="s">
        <v>164</v>
      </c>
      <c r="C16" s="18" t="s">
        <v>165</v>
      </c>
      <c r="D16" s="32">
        <v>-1290.8086323500002</v>
      </c>
      <c r="E16" s="36"/>
      <c r="F16" s="32">
        <v>0.1639738</v>
      </c>
      <c r="G16" s="32"/>
      <c r="H16" s="34">
        <v>-1290.97260615</v>
      </c>
      <c r="I16" s="36"/>
      <c r="J16" s="32">
        <v>0</v>
      </c>
      <c r="K16" s="32"/>
      <c r="L16" s="34">
        <v>-3.8075590000000048</v>
      </c>
      <c r="M16" s="36"/>
      <c r="N16" s="32">
        <v>2.2048669999999762</v>
      </c>
      <c r="O16" s="32"/>
      <c r="P16" s="34">
        <v>-7.9192469999999755</v>
      </c>
      <c r="Q16" s="36"/>
      <c r="R16" s="32">
        <v>0</v>
      </c>
      <c r="S16" s="32"/>
      <c r="T16" s="34">
        <v>0</v>
      </c>
      <c r="U16" s="36"/>
      <c r="V16" s="32">
        <v>0</v>
      </c>
      <c r="W16" s="32"/>
      <c r="X16" s="34">
        <v>-1.2216490000000053</v>
      </c>
      <c r="Y16" s="36"/>
      <c r="Z16" s="32">
        <v>0</v>
      </c>
      <c r="AA16" s="32"/>
      <c r="AB16" s="34">
        <v>3.1284700000000001</v>
      </c>
      <c r="AC16" s="36"/>
      <c r="AD16" s="32">
        <v>54.148949850000044</v>
      </c>
      <c r="AE16" s="32"/>
      <c r="AF16" s="34">
        <v>1.9600000000000364</v>
      </c>
      <c r="AG16" s="32"/>
      <c r="AH16" s="34">
        <v>13.636069850000009</v>
      </c>
      <c r="AI16" s="32"/>
      <c r="AJ16" s="34">
        <v>29.235199999999999</v>
      </c>
      <c r="AK16" s="32"/>
      <c r="AL16" s="34">
        <v>9.3176800000000028</v>
      </c>
      <c r="AM16" s="32"/>
      <c r="AN16" s="34">
        <v>0</v>
      </c>
      <c r="AO16" s="36"/>
      <c r="AP16" s="32">
        <v>1240.4672415</v>
      </c>
      <c r="AQ16" s="32"/>
      <c r="AR16" s="34">
        <v>0</v>
      </c>
      <c r="AS16" s="36"/>
      <c r="AT16" s="32">
        <v>0</v>
      </c>
      <c r="AU16" s="42"/>
      <c r="AV16" s="142"/>
      <c r="AX16" s="138"/>
      <c r="AY16" s="138"/>
    </row>
    <row r="17" spans="1:51" x14ac:dyDescent="0.3">
      <c r="A17" s="175"/>
      <c r="B17" s="7" t="s">
        <v>166</v>
      </c>
      <c r="C17" s="18" t="s">
        <v>167</v>
      </c>
      <c r="D17" s="32">
        <v>23834.991860230853</v>
      </c>
      <c r="E17" s="36"/>
      <c r="F17" s="32">
        <v>10985.988548537654</v>
      </c>
      <c r="G17" s="32"/>
      <c r="H17" s="34">
        <v>-58002.582649443153</v>
      </c>
      <c r="I17" s="36"/>
      <c r="J17" s="32">
        <v>70851.585961136356</v>
      </c>
      <c r="K17" s="32"/>
      <c r="L17" s="34">
        <v>8838.4707507962485</v>
      </c>
      <c r="M17" s="36"/>
      <c r="N17" s="32">
        <v>0</v>
      </c>
      <c r="O17" s="32"/>
      <c r="P17" s="34">
        <v>3699.143118376247</v>
      </c>
      <c r="Q17" s="36"/>
      <c r="R17" s="32">
        <v>0</v>
      </c>
      <c r="S17" s="32"/>
      <c r="T17" s="34">
        <v>0</v>
      </c>
      <c r="U17" s="36"/>
      <c r="V17" s="32">
        <v>2413.1287657600024</v>
      </c>
      <c r="W17" s="32"/>
      <c r="X17" s="34">
        <v>2726.19886666</v>
      </c>
      <c r="Y17" s="36"/>
      <c r="Z17" s="32">
        <v>0</v>
      </c>
      <c r="AA17" s="32"/>
      <c r="AB17" s="34">
        <v>0</v>
      </c>
      <c r="AC17" s="36"/>
      <c r="AD17" s="32">
        <v>13155.541608112615</v>
      </c>
      <c r="AE17" s="32"/>
      <c r="AF17" s="34">
        <v>7360.0966044626111</v>
      </c>
      <c r="AG17" s="32"/>
      <c r="AH17" s="34">
        <v>4335.5233827000029</v>
      </c>
      <c r="AI17" s="32"/>
      <c r="AJ17" s="34">
        <v>925.69669494999994</v>
      </c>
      <c r="AK17" s="32"/>
      <c r="AL17" s="34">
        <v>534.2249260000026</v>
      </c>
      <c r="AM17" s="32"/>
      <c r="AN17" s="34">
        <v>-46544.749311640095</v>
      </c>
      <c r="AO17" s="36"/>
      <c r="AP17" s="32">
        <v>715.74509250000006</v>
      </c>
      <c r="AQ17" s="32"/>
      <c r="AR17" s="34">
        <v>-3.7769609662063885E-10</v>
      </c>
      <c r="AS17" s="36"/>
      <c r="AT17" s="32">
        <v>0</v>
      </c>
      <c r="AU17" s="42"/>
      <c r="AV17" s="142"/>
      <c r="AX17" s="138"/>
      <c r="AY17" s="138"/>
    </row>
    <row r="18" spans="1:51" x14ac:dyDescent="0.3">
      <c r="A18" s="175"/>
      <c r="B18" s="7" t="s">
        <v>168</v>
      </c>
      <c r="C18" s="18" t="s">
        <v>169</v>
      </c>
      <c r="D18" s="32"/>
      <c r="E18" s="36">
        <v>10150.749035566321</v>
      </c>
      <c r="F18" s="32"/>
      <c r="G18" s="32">
        <v>7360.5800145500016</v>
      </c>
      <c r="H18" s="34"/>
      <c r="I18" s="36">
        <v>1312.7362808100002</v>
      </c>
      <c r="J18" s="32"/>
      <c r="K18" s="32">
        <v>1477.43274020632</v>
      </c>
      <c r="L18" s="34"/>
      <c r="M18" s="36">
        <v>29382.897921500004</v>
      </c>
      <c r="N18" s="32"/>
      <c r="O18" s="32">
        <v>0</v>
      </c>
      <c r="P18" s="34"/>
      <c r="Q18" s="36">
        <v>29376.474659000003</v>
      </c>
      <c r="R18" s="32"/>
      <c r="S18" s="32">
        <v>0</v>
      </c>
      <c r="T18" s="34"/>
      <c r="U18" s="36">
        <v>0</v>
      </c>
      <c r="V18" s="32"/>
      <c r="W18" s="32">
        <v>0</v>
      </c>
      <c r="X18" s="34"/>
      <c r="Y18" s="36">
        <v>0</v>
      </c>
      <c r="Z18" s="32"/>
      <c r="AA18" s="32">
        <v>0</v>
      </c>
      <c r="AB18" s="34"/>
      <c r="AC18" s="36">
        <v>6.4232624999999928</v>
      </c>
      <c r="AD18" s="32"/>
      <c r="AE18" s="32">
        <v>495104.12973921333</v>
      </c>
      <c r="AF18" s="34"/>
      <c r="AG18" s="32">
        <v>36724.626776050005</v>
      </c>
      <c r="AH18" s="34"/>
      <c r="AI18" s="32">
        <v>353844.36104208999</v>
      </c>
      <c r="AJ18" s="34"/>
      <c r="AK18" s="32">
        <v>97620.456593959971</v>
      </c>
      <c r="AL18" s="34"/>
      <c r="AM18" s="32">
        <v>6914.6853271133332</v>
      </c>
      <c r="AN18" s="34"/>
      <c r="AO18" s="36">
        <v>193811.20451046599</v>
      </c>
      <c r="AP18" s="32"/>
      <c r="AQ18" s="32">
        <v>29096.462606629997</v>
      </c>
      <c r="AR18" s="34"/>
      <c r="AS18" s="36">
        <v>757545.44381337566</v>
      </c>
      <c r="AT18" s="32"/>
      <c r="AU18" s="42">
        <v>6241.2422110323387</v>
      </c>
      <c r="AV18" s="142"/>
      <c r="AX18" s="138"/>
      <c r="AY18" s="138"/>
    </row>
    <row r="19" spans="1:51" x14ac:dyDescent="0.3">
      <c r="A19" s="175"/>
      <c r="B19" s="7" t="s">
        <v>170</v>
      </c>
      <c r="C19" s="18" t="s">
        <v>171</v>
      </c>
      <c r="D19" s="32"/>
      <c r="E19" s="36">
        <v>-17856.377746440001</v>
      </c>
      <c r="F19" s="32"/>
      <c r="G19" s="32">
        <v>-9386.8966570699995</v>
      </c>
      <c r="H19" s="34"/>
      <c r="I19" s="36">
        <v>-8469.4810893700014</v>
      </c>
      <c r="J19" s="32"/>
      <c r="K19" s="32">
        <v>0</v>
      </c>
      <c r="L19" s="34"/>
      <c r="M19" s="36">
        <v>-30350.235128999997</v>
      </c>
      <c r="N19" s="32"/>
      <c r="O19" s="32">
        <v>0</v>
      </c>
      <c r="P19" s="34"/>
      <c r="Q19" s="36">
        <v>-27.225000000000001</v>
      </c>
      <c r="R19" s="32"/>
      <c r="S19" s="32">
        <v>0</v>
      </c>
      <c r="T19" s="34"/>
      <c r="U19" s="36">
        <v>0</v>
      </c>
      <c r="V19" s="32"/>
      <c r="W19" s="32">
        <v>0</v>
      </c>
      <c r="X19" s="34"/>
      <c r="Y19" s="36">
        <v>0</v>
      </c>
      <c r="Z19" s="32"/>
      <c r="AA19" s="32">
        <v>0</v>
      </c>
      <c r="AB19" s="34"/>
      <c r="AC19" s="36">
        <v>-30323.010128999998</v>
      </c>
      <c r="AD19" s="32"/>
      <c r="AE19" s="32">
        <v>-690836.41780902329</v>
      </c>
      <c r="AF19" s="34"/>
      <c r="AG19" s="32">
        <v>-353505.69063726999</v>
      </c>
      <c r="AH19" s="34"/>
      <c r="AI19" s="32">
        <v>-332870.29251393327</v>
      </c>
      <c r="AJ19" s="34"/>
      <c r="AK19" s="32">
        <v>-4460.4346578200002</v>
      </c>
      <c r="AL19" s="34"/>
      <c r="AM19" s="32">
        <v>0</v>
      </c>
      <c r="AN19" s="34"/>
      <c r="AO19" s="36">
        <v>-8022.8680860323384</v>
      </c>
      <c r="AP19" s="32"/>
      <c r="AQ19" s="32">
        <v>-144.27906999999999</v>
      </c>
      <c r="AR19" s="34"/>
      <c r="AS19" s="36">
        <v>-747210.17784049571</v>
      </c>
      <c r="AT19" s="32"/>
      <c r="AU19" s="42">
        <v>-16576.508183912327</v>
      </c>
      <c r="AV19" s="142"/>
      <c r="AX19" s="138"/>
      <c r="AY19" s="138"/>
    </row>
    <row r="20" spans="1:51" x14ac:dyDescent="0.3">
      <c r="A20" s="175"/>
      <c r="B20" s="7" t="s">
        <v>172</v>
      </c>
      <c r="C20" s="18" t="s">
        <v>173</v>
      </c>
      <c r="D20" s="32"/>
      <c r="E20" s="36">
        <v>1091421.537347584</v>
      </c>
      <c r="F20" s="32"/>
      <c r="G20" s="32">
        <v>30470.104612596413</v>
      </c>
      <c r="H20" s="34"/>
      <c r="I20" s="36">
        <v>72510.37797246853</v>
      </c>
      <c r="J20" s="32"/>
      <c r="K20" s="32">
        <v>988441.05476251838</v>
      </c>
      <c r="L20" s="34"/>
      <c r="M20" s="36">
        <v>500061.87769706309</v>
      </c>
      <c r="N20" s="32"/>
      <c r="O20" s="32">
        <v>-100465.98195091134</v>
      </c>
      <c r="P20" s="34"/>
      <c r="Q20" s="36">
        <v>526039.87347482389</v>
      </c>
      <c r="R20" s="32"/>
      <c r="S20" s="32">
        <v>16700.422347729946</v>
      </c>
      <c r="T20" s="34"/>
      <c r="U20" s="36">
        <v>-19286.200799779996</v>
      </c>
      <c r="V20" s="32"/>
      <c r="W20" s="32">
        <v>18463.261544852325</v>
      </c>
      <c r="X20" s="34"/>
      <c r="Y20" s="36">
        <v>12901.300192266961</v>
      </c>
      <c r="Z20" s="32"/>
      <c r="AA20" s="32">
        <v>63146.63090199836</v>
      </c>
      <c r="AB20" s="34"/>
      <c r="AC20" s="36">
        <v>-17437.428013917</v>
      </c>
      <c r="AD20" s="32"/>
      <c r="AE20" s="32">
        <v>-1151681.6229059873</v>
      </c>
      <c r="AF20" s="34"/>
      <c r="AG20" s="32">
        <v>-2360025.3348240894</v>
      </c>
      <c r="AH20" s="34"/>
      <c r="AI20" s="32">
        <v>59602.171357595653</v>
      </c>
      <c r="AJ20" s="34"/>
      <c r="AK20" s="32">
        <v>-60785.000367330758</v>
      </c>
      <c r="AL20" s="34"/>
      <c r="AM20" s="32">
        <v>955014.61487593525</v>
      </c>
      <c r="AN20" s="34"/>
      <c r="AO20" s="36">
        <v>3012305.7041586847</v>
      </c>
      <c r="AP20" s="32"/>
      <c r="AQ20" s="32">
        <v>9341.12379568299</v>
      </c>
      <c r="AR20" s="34"/>
      <c r="AS20" s="36">
        <v>3461448.6200930253</v>
      </c>
      <c r="AT20" s="32"/>
      <c r="AU20" s="42">
        <v>456327.6182691431</v>
      </c>
      <c r="AV20" s="142"/>
      <c r="AX20" s="138"/>
      <c r="AY20" s="138"/>
    </row>
    <row r="21" spans="1:51" x14ac:dyDescent="0.3">
      <c r="A21" s="175"/>
      <c r="B21" s="7"/>
      <c r="C21" s="18"/>
      <c r="D21" s="32"/>
      <c r="E21" s="36"/>
      <c r="F21" s="32"/>
      <c r="G21" s="32"/>
      <c r="H21" s="34"/>
      <c r="I21" s="36"/>
      <c r="J21" s="32"/>
      <c r="K21" s="32"/>
      <c r="L21" s="34"/>
      <c r="M21" s="36"/>
      <c r="N21" s="32"/>
      <c r="O21" s="32"/>
      <c r="P21" s="34"/>
      <c r="Q21" s="36"/>
      <c r="R21" s="32"/>
      <c r="S21" s="32"/>
      <c r="T21" s="34"/>
      <c r="U21" s="36"/>
      <c r="V21" s="32"/>
      <c r="W21" s="32"/>
      <c r="X21" s="34"/>
      <c r="Y21" s="36"/>
      <c r="Z21" s="32"/>
      <c r="AA21" s="32"/>
      <c r="AB21" s="34"/>
      <c r="AC21" s="36"/>
      <c r="AD21" s="32"/>
      <c r="AE21" s="32"/>
      <c r="AF21" s="34"/>
      <c r="AG21" s="32"/>
      <c r="AH21" s="34"/>
      <c r="AI21" s="32"/>
      <c r="AJ21" s="34"/>
      <c r="AK21" s="32"/>
      <c r="AL21" s="34"/>
      <c r="AM21" s="32"/>
      <c r="AN21" s="34"/>
      <c r="AO21" s="36"/>
      <c r="AP21" s="32"/>
      <c r="AQ21" s="32"/>
      <c r="AR21" s="34"/>
      <c r="AS21" s="36"/>
      <c r="AT21" s="32"/>
      <c r="AU21" s="42"/>
      <c r="AV21" s="142"/>
      <c r="AX21" s="138"/>
      <c r="AY21" s="138"/>
    </row>
    <row r="22" spans="1:51" x14ac:dyDescent="0.3">
      <c r="A22" s="175"/>
      <c r="B22" s="15" t="s">
        <v>174</v>
      </c>
      <c r="C22" s="21" t="s">
        <v>175</v>
      </c>
      <c r="D22" s="56">
        <v>-643816.1858413833</v>
      </c>
      <c r="E22" s="54"/>
      <c r="F22" s="56">
        <v>188187.33906773236</v>
      </c>
      <c r="G22" s="56"/>
      <c r="H22" s="55">
        <v>-332274.81265368161</v>
      </c>
      <c r="I22" s="54"/>
      <c r="J22" s="56">
        <v>-499728.71225543215</v>
      </c>
      <c r="K22" s="56"/>
      <c r="L22" s="55">
        <v>413628.27428528806</v>
      </c>
      <c r="M22" s="54"/>
      <c r="N22" s="56">
        <v>-106476.67550467873</v>
      </c>
      <c r="O22" s="56"/>
      <c r="P22" s="55">
        <v>462863.15567441448</v>
      </c>
      <c r="Q22" s="54"/>
      <c r="R22" s="56">
        <v>16700.422347729946</v>
      </c>
      <c r="S22" s="56"/>
      <c r="T22" s="55">
        <v>-19286.200799779996</v>
      </c>
      <c r="U22" s="54"/>
      <c r="V22" s="56">
        <v>12199.29446326232</v>
      </c>
      <c r="W22" s="56"/>
      <c r="X22" s="55">
        <v>9619.5180931171853</v>
      </c>
      <c r="Y22" s="54"/>
      <c r="Z22" s="56">
        <v>60173.504301956607</v>
      </c>
      <c r="AA22" s="56"/>
      <c r="AB22" s="55">
        <v>-22164.744290733681</v>
      </c>
      <c r="AC22" s="54"/>
      <c r="AD22" s="56">
        <v>-1939379.8995192004</v>
      </c>
      <c r="AE22" s="56"/>
      <c r="AF22" s="55">
        <v>-2505527.3504127366</v>
      </c>
      <c r="AG22" s="56"/>
      <c r="AH22" s="55">
        <v>-300419.17336838588</v>
      </c>
      <c r="AI22" s="56"/>
      <c r="AJ22" s="55">
        <v>-257152.8145773251</v>
      </c>
      <c r="AK22" s="56"/>
      <c r="AL22" s="55">
        <v>869207.51278734521</v>
      </c>
      <c r="AM22" s="56"/>
      <c r="AN22" s="55">
        <v>1695867.2927609324</v>
      </c>
      <c r="AO22" s="54"/>
      <c r="AP22" s="56">
        <v>17372.906192852184</v>
      </c>
      <c r="AQ22" s="56"/>
      <c r="AR22" s="55">
        <v>-456327.61212151265</v>
      </c>
      <c r="AS22" s="54"/>
      <c r="AT22" s="56">
        <v>456327.6182691431</v>
      </c>
      <c r="AU22" s="57"/>
      <c r="AV22" s="142"/>
      <c r="AX22" s="138"/>
      <c r="AY22" s="138"/>
    </row>
    <row r="23" spans="1:51" x14ac:dyDescent="0.3">
      <c r="A23" s="127"/>
      <c r="B23" s="13"/>
      <c r="C23" s="13"/>
      <c r="D23" s="32"/>
      <c r="E23" s="36"/>
      <c r="F23" s="32"/>
      <c r="G23" s="32"/>
      <c r="H23" s="32"/>
      <c r="I23" s="36"/>
      <c r="J23" s="32"/>
      <c r="K23" s="32"/>
      <c r="L23" s="32"/>
      <c r="M23" s="36"/>
      <c r="N23" s="32"/>
      <c r="O23" s="32"/>
      <c r="P23" s="32"/>
      <c r="Q23" s="36"/>
      <c r="R23" s="32"/>
      <c r="S23" s="32"/>
      <c r="T23" s="32"/>
      <c r="U23" s="36"/>
      <c r="V23" s="32"/>
      <c r="W23" s="32"/>
      <c r="X23" s="32"/>
      <c r="Y23" s="36"/>
      <c r="Z23" s="32"/>
      <c r="AA23" s="32"/>
      <c r="AB23" s="32"/>
      <c r="AC23" s="36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6"/>
      <c r="AP23" s="32"/>
      <c r="AQ23" s="32"/>
      <c r="AR23" s="32"/>
      <c r="AS23" s="36"/>
      <c r="AT23" s="32"/>
      <c r="AU23" s="132"/>
      <c r="AX23" s="138"/>
      <c r="AY23" s="138"/>
    </row>
    <row r="24" spans="1:51" x14ac:dyDescent="0.3">
      <c r="A24" s="4"/>
      <c r="B24" s="15"/>
      <c r="C24" s="21" t="s">
        <v>330</v>
      </c>
      <c r="D24" s="47">
        <f>+D22-E26</f>
        <v>81488.73157083441</v>
      </c>
      <c r="E24" s="45"/>
      <c r="F24" s="47">
        <f>+F22-G26</f>
        <v>39618.912712191959</v>
      </c>
      <c r="G24" s="47"/>
      <c r="H24" s="46">
        <f>+H22-I26</f>
        <v>82517.723247061716</v>
      </c>
      <c r="I24" s="45"/>
      <c r="J24" s="47">
        <f>+J22-K26</f>
        <v>-40647.904388417373</v>
      </c>
      <c r="K24" s="47"/>
      <c r="L24" s="46">
        <f>+L22-M26</f>
        <v>-413406.84041967685</v>
      </c>
      <c r="M24" s="45"/>
      <c r="N24" s="47">
        <f>+N22-O26</f>
        <v>-10635.107085629817</v>
      </c>
      <c r="O24" s="47"/>
      <c r="P24" s="46">
        <f>+P22-Q26</f>
        <v>41437.19281599368</v>
      </c>
      <c r="Q24" s="45"/>
      <c r="R24" s="47">
        <f>+R22-S26</f>
        <v>38011.063090807445</v>
      </c>
      <c r="S24" s="47"/>
      <c r="T24" s="46">
        <f>+T22-U26</f>
        <v>-5114.064562253021</v>
      </c>
      <c r="U24" s="45"/>
      <c r="V24" s="47">
        <f>+V22-W26</f>
        <v>6587.1373179339662</v>
      </c>
      <c r="W24" s="47"/>
      <c r="X24" s="46">
        <f>+X22-Y26</f>
        <v>-6101.5040385285683</v>
      </c>
      <c r="Y24" s="45"/>
      <c r="Z24" s="47">
        <f>+Z22-AA26</f>
        <v>-8348.2650911052624</v>
      </c>
      <c r="AA24" s="47"/>
      <c r="AB24" s="46">
        <f>+AB22-AC26</f>
        <v>-469243.29286610393</v>
      </c>
      <c r="AC24" s="45"/>
      <c r="AD24" s="47">
        <f>+AD22-AE26</f>
        <v>497985.19298344525</v>
      </c>
      <c r="AE24" s="47"/>
      <c r="AF24" s="46">
        <f>+AF22-AG26</f>
        <v>428777.11092169955</v>
      </c>
      <c r="AG24" s="47"/>
      <c r="AH24" s="46">
        <f>+AH22-AI26</f>
        <v>-132663.36643868938</v>
      </c>
      <c r="AI24" s="47"/>
      <c r="AJ24" s="46">
        <f>+AJ22-AK26</f>
        <v>-248717.8833707592</v>
      </c>
      <c r="AK24" s="47"/>
      <c r="AL24" s="46">
        <f>+AL22-AM26</f>
        <v>196077.40581929241</v>
      </c>
      <c r="AM24" s="47"/>
      <c r="AN24" s="46">
        <f>+AN22-AO26</f>
        <v>-182102.21517264028</v>
      </c>
      <c r="AO24" s="45"/>
      <c r="AP24" s="47">
        <f>+AP22-AQ26</f>
        <v>1404.3351697852486</v>
      </c>
      <c r="AQ24" s="47"/>
      <c r="AR24" s="46">
        <f>+AR22-AS26</f>
        <v>-14630.79586825287</v>
      </c>
      <c r="AS24" s="45"/>
      <c r="AT24" s="47">
        <f>+AT22-AU26</f>
        <v>14630.802246716863</v>
      </c>
      <c r="AU24" s="48"/>
      <c r="AX24" s="138"/>
      <c r="AY24" s="138"/>
    </row>
    <row r="25" spans="1:51" x14ac:dyDescent="0.3">
      <c r="A25" s="4"/>
      <c r="B25" s="17"/>
      <c r="C25" s="133"/>
      <c r="D25" s="40"/>
      <c r="E25" s="38"/>
      <c r="F25" s="40"/>
      <c r="G25" s="38"/>
      <c r="H25" s="40"/>
      <c r="I25" s="38"/>
      <c r="J25" s="40"/>
      <c r="K25" s="38"/>
      <c r="L25" s="40"/>
      <c r="M25" s="38"/>
      <c r="N25" s="40"/>
      <c r="O25" s="38"/>
      <c r="P25" s="40"/>
      <c r="Q25" s="38"/>
      <c r="R25" s="40"/>
      <c r="S25" s="38"/>
      <c r="T25" s="40"/>
      <c r="U25" s="38"/>
      <c r="V25" s="40"/>
      <c r="W25" s="38"/>
      <c r="X25" s="40"/>
      <c r="Y25" s="38"/>
      <c r="Z25" s="40"/>
      <c r="AA25" s="38"/>
      <c r="AB25" s="40"/>
      <c r="AC25" s="38"/>
      <c r="AD25" s="40"/>
      <c r="AE25" s="38"/>
      <c r="AF25" s="40"/>
      <c r="AG25" s="38"/>
      <c r="AH25" s="40"/>
      <c r="AI25" s="38"/>
      <c r="AJ25" s="40"/>
      <c r="AK25" s="38"/>
      <c r="AL25" s="40"/>
      <c r="AM25" s="38"/>
      <c r="AN25" s="40"/>
      <c r="AO25" s="38"/>
      <c r="AP25" s="40"/>
      <c r="AQ25" s="38"/>
      <c r="AR25" s="40"/>
      <c r="AS25" s="38"/>
      <c r="AT25" s="40"/>
      <c r="AU25" s="132"/>
      <c r="AX25" s="138"/>
      <c r="AY25" s="138"/>
    </row>
    <row r="26" spans="1:51" x14ac:dyDescent="0.3">
      <c r="A26" s="4"/>
      <c r="B26" s="9" t="s">
        <v>174</v>
      </c>
      <c r="C26" s="13" t="s">
        <v>175</v>
      </c>
      <c r="D26" s="30"/>
      <c r="E26" s="35">
        <v>-725304.91741221771</v>
      </c>
      <c r="F26" s="30"/>
      <c r="G26" s="35">
        <v>148568.4263555404</v>
      </c>
      <c r="H26" s="30"/>
      <c r="I26" s="35">
        <v>-414792.53590074333</v>
      </c>
      <c r="J26" s="30"/>
      <c r="K26" s="35">
        <v>-459080.80786701478</v>
      </c>
      <c r="L26" s="30"/>
      <c r="M26" s="35">
        <v>827035.11470496492</v>
      </c>
      <c r="N26" s="30"/>
      <c r="O26" s="35">
        <v>-95841.568419048912</v>
      </c>
      <c r="P26" s="30"/>
      <c r="Q26" s="35">
        <v>421425.9628584208</v>
      </c>
      <c r="R26" s="30"/>
      <c r="S26" s="35">
        <v>-21310.6407430775</v>
      </c>
      <c r="T26" s="30"/>
      <c r="U26" s="35">
        <v>-14172.136237526975</v>
      </c>
      <c r="V26" s="30"/>
      <c r="W26" s="35">
        <v>5612.1571453283541</v>
      </c>
      <c r="X26" s="30"/>
      <c r="Y26" s="35">
        <v>15721.022131645754</v>
      </c>
      <c r="Z26" s="30"/>
      <c r="AA26" s="35">
        <v>68521.76939306187</v>
      </c>
      <c r="AB26" s="30"/>
      <c r="AC26" s="35">
        <v>447078.54857537028</v>
      </c>
      <c r="AD26" s="30"/>
      <c r="AE26" s="35">
        <v>-2437365.0925026457</v>
      </c>
      <c r="AF26" s="30"/>
      <c r="AG26" s="35">
        <v>-2934304.4613344362</v>
      </c>
      <c r="AH26" s="30"/>
      <c r="AI26" s="35">
        <v>-167755.8069296965</v>
      </c>
      <c r="AJ26" s="30"/>
      <c r="AK26" s="35">
        <v>-8434.9312065659069</v>
      </c>
      <c r="AL26" s="30"/>
      <c r="AM26" s="35">
        <v>673130.1069680528</v>
      </c>
      <c r="AN26" s="30"/>
      <c r="AO26" s="35">
        <v>1877969.5079335726</v>
      </c>
      <c r="AP26" s="30"/>
      <c r="AQ26" s="35">
        <v>15968.571023066936</v>
      </c>
      <c r="AR26" s="30"/>
      <c r="AS26" s="35">
        <v>-441696.81625325978</v>
      </c>
      <c r="AT26" s="30"/>
      <c r="AU26" s="43">
        <v>441696.81602242624</v>
      </c>
      <c r="AX26" s="138"/>
      <c r="AY26" s="138"/>
    </row>
    <row r="27" spans="1:51" x14ac:dyDescent="0.3">
      <c r="A27" s="149" t="s">
        <v>176</v>
      </c>
      <c r="B27" s="9" t="s">
        <v>177</v>
      </c>
      <c r="C27" s="13" t="s">
        <v>178</v>
      </c>
      <c r="D27" s="30">
        <v>3670564.1696198788</v>
      </c>
      <c r="E27" s="35"/>
      <c r="F27" s="30">
        <v>-9234.9375591790122</v>
      </c>
      <c r="G27" s="35"/>
      <c r="H27" s="30">
        <v>475981.15322737728</v>
      </c>
      <c r="I27" s="35"/>
      <c r="J27" s="30">
        <v>3203817.9539516815</v>
      </c>
      <c r="K27" s="35"/>
      <c r="L27" s="30">
        <v>2913875.1711243647</v>
      </c>
      <c r="M27" s="35"/>
      <c r="N27" s="30">
        <v>-994584.50822172454</v>
      </c>
      <c r="O27" s="35"/>
      <c r="P27" s="30">
        <v>2480328.2151220562</v>
      </c>
      <c r="Q27" s="35"/>
      <c r="R27" s="30">
        <v>439487.44563447469</v>
      </c>
      <c r="S27" s="35"/>
      <c r="T27" s="30">
        <v>29836.779971439617</v>
      </c>
      <c r="U27" s="35"/>
      <c r="V27" s="30">
        <v>83571.137200806668</v>
      </c>
      <c r="W27" s="35"/>
      <c r="X27" s="30">
        <v>-38293.765154092078</v>
      </c>
      <c r="Y27" s="35"/>
      <c r="Z27" s="30">
        <v>72935.956051778528</v>
      </c>
      <c r="AA27" s="35"/>
      <c r="AB27" s="30">
        <v>840593.91051962564</v>
      </c>
      <c r="AC27" s="35"/>
      <c r="AD27" s="30">
        <v>264896.03066572791</v>
      </c>
      <c r="AE27" s="35"/>
      <c r="AF27" s="30">
        <v>-402778.33736217127</v>
      </c>
      <c r="AG27" s="35"/>
      <c r="AH27" s="30">
        <v>-37137.997290559608</v>
      </c>
      <c r="AI27" s="35"/>
      <c r="AJ27" s="30">
        <v>-2716.7281415719499</v>
      </c>
      <c r="AK27" s="35"/>
      <c r="AL27" s="30">
        <v>707529.09346003062</v>
      </c>
      <c r="AM27" s="35"/>
      <c r="AN27" s="30">
        <v>2938421.7808750677</v>
      </c>
      <c r="AO27" s="35"/>
      <c r="AP27" s="30">
        <v>42082.99967713283</v>
      </c>
      <c r="AQ27" s="35"/>
      <c r="AR27" s="30">
        <v>9829840.1519621722</v>
      </c>
      <c r="AS27" s="35"/>
      <c r="AT27" s="30">
        <v>1422138.2986638434</v>
      </c>
      <c r="AU27" s="43"/>
      <c r="AX27" s="138"/>
      <c r="AY27" s="138"/>
    </row>
    <row r="28" spans="1:51" x14ac:dyDescent="0.3">
      <c r="A28" s="175"/>
      <c r="B28" s="9" t="s">
        <v>177</v>
      </c>
      <c r="C28" s="13" t="s">
        <v>179</v>
      </c>
      <c r="D28" s="30"/>
      <c r="E28" s="35">
        <v>4395869.0870320974</v>
      </c>
      <c r="F28" s="30"/>
      <c r="G28" s="35">
        <v>-157803.3639147194</v>
      </c>
      <c r="H28" s="30"/>
      <c r="I28" s="35">
        <v>890773.68912812066</v>
      </c>
      <c r="J28" s="30"/>
      <c r="K28" s="35">
        <v>3662898.7618186963</v>
      </c>
      <c r="L28" s="30"/>
      <c r="M28" s="35">
        <v>2086840.0564193998</v>
      </c>
      <c r="N28" s="30"/>
      <c r="O28" s="35">
        <v>-898742.93980267562</v>
      </c>
      <c r="P28" s="30"/>
      <c r="Q28" s="35">
        <v>2058902.2522636354</v>
      </c>
      <c r="R28" s="30"/>
      <c r="S28" s="35">
        <v>460798.08637755219</v>
      </c>
      <c r="T28" s="30"/>
      <c r="U28" s="35">
        <v>44008.916208966592</v>
      </c>
      <c r="V28" s="30"/>
      <c r="W28" s="35">
        <v>77958.980055478314</v>
      </c>
      <c r="X28" s="30"/>
      <c r="Y28" s="35">
        <v>-54014.787285737832</v>
      </c>
      <c r="Z28" s="30"/>
      <c r="AA28" s="35">
        <v>4414.1866587166624</v>
      </c>
      <c r="AB28" s="30"/>
      <c r="AC28" s="35">
        <v>393515.36194425548</v>
      </c>
      <c r="AD28" s="30"/>
      <c r="AE28" s="35">
        <v>2702261.1231683739</v>
      </c>
      <c r="AF28" s="30"/>
      <c r="AG28" s="35">
        <v>2531526.123972265</v>
      </c>
      <c r="AH28" s="30"/>
      <c r="AI28" s="35">
        <v>130617.80963913689</v>
      </c>
      <c r="AJ28" s="30"/>
      <c r="AK28" s="35">
        <v>5718.2030649939588</v>
      </c>
      <c r="AL28" s="30"/>
      <c r="AM28" s="35">
        <v>34398.986491977863</v>
      </c>
      <c r="AN28" s="30"/>
      <c r="AO28" s="35">
        <v>1060452.2729414951</v>
      </c>
      <c r="AP28" s="30"/>
      <c r="AQ28" s="35">
        <v>26114.428654065894</v>
      </c>
      <c r="AR28" s="30"/>
      <c r="AS28" s="35">
        <v>10271536.968215432</v>
      </c>
      <c r="AT28" s="30"/>
      <c r="AU28" s="43">
        <v>980441.48264141718</v>
      </c>
      <c r="AX28" s="138"/>
      <c r="AY28" s="138"/>
    </row>
    <row r="29" spans="1:51" x14ac:dyDescent="0.3">
      <c r="A29" s="175"/>
      <c r="B29" s="7"/>
      <c r="C29" s="18"/>
      <c r="D29" s="32"/>
      <c r="E29" s="36"/>
      <c r="F29" s="32"/>
      <c r="G29" s="36"/>
      <c r="H29" s="32"/>
      <c r="I29" s="36"/>
      <c r="J29" s="32"/>
      <c r="K29" s="36"/>
      <c r="L29" s="32"/>
      <c r="M29" s="36"/>
      <c r="N29" s="32"/>
      <c r="O29" s="36"/>
      <c r="P29" s="32"/>
      <c r="Q29" s="36"/>
      <c r="R29" s="32"/>
      <c r="S29" s="36"/>
      <c r="T29" s="32"/>
      <c r="U29" s="36"/>
      <c r="V29" s="32"/>
      <c r="W29" s="36"/>
      <c r="X29" s="32"/>
      <c r="Y29" s="36"/>
      <c r="Z29" s="32"/>
      <c r="AA29" s="36"/>
      <c r="AB29" s="32"/>
      <c r="AC29" s="36"/>
      <c r="AD29" s="32"/>
      <c r="AE29" s="36"/>
      <c r="AF29" s="32"/>
      <c r="AG29" s="36"/>
      <c r="AH29" s="32"/>
      <c r="AI29" s="36"/>
      <c r="AJ29" s="32"/>
      <c r="AK29" s="36"/>
      <c r="AL29" s="32"/>
      <c r="AM29" s="36"/>
      <c r="AN29" s="32"/>
      <c r="AO29" s="36"/>
      <c r="AP29" s="32"/>
      <c r="AQ29" s="36"/>
      <c r="AR29" s="32"/>
      <c r="AS29" s="36"/>
      <c r="AT29" s="32"/>
      <c r="AU29" s="42"/>
      <c r="AX29" s="138"/>
      <c r="AY29" s="138"/>
    </row>
    <row r="30" spans="1:51" x14ac:dyDescent="0.3">
      <c r="A30" s="175"/>
      <c r="B30" s="9" t="s">
        <v>180</v>
      </c>
      <c r="C30" s="13" t="s">
        <v>181</v>
      </c>
      <c r="D30" s="30">
        <v>0</v>
      </c>
      <c r="E30" s="35">
        <v>0</v>
      </c>
      <c r="F30" s="30">
        <v>0</v>
      </c>
      <c r="G30" s="35">
        <v>0</v>
      </c>
      <c r="H30" s="30">
        <v>0</v>
      </c>
      <c r="I30" s="35">
        <v>0</v>
      </c>
      <c r="J30" s="30">
        <v>0</v>
      </c>
      <c r="K30" s="35">
        <v>0</v>
      </c>
      <c r="L30" s="30">
        <v>-1694.0168254162472</v>
      </c>
      <c r="M30" s="35">
        <v>0</v>
      </c>
      <c r="N30" s="30">
        <v>-1694.0168254162472</v>
      </c>
      <c r="O30" s="35">
        <v>7.9215533332899213E-7</v>
      </c>
      <c r="P30" s="30">
        <v>0</v>
      </c>
      <c r="Q30" s="35">
        <v>0</v>
      </c>
      <c r="R30" s="30">
        <v>0</v>
      </c>
      <c r="S30" s="35">
        <v>0</v>
      </c>
      <c r="T30" s="30">
        <v>0</v>
      </c>
      <c r="U30" s="35">
        <v>0</v>
      </c>
      <c r="V30" s="30">
        <v>0</v>
      </c>
      <c r="W30" s="35">
        <v>0</v>
      </c>
      <c r="X30" s="30">
        <v>0</v>
      </c>
      <c r="Y30" s="35">
        <v>0</v>
      </c>
      <c r="Z30" s="30">
        <v>0</v>
      </c>
      <c r="AA30" s="35">
        <v>0</v>
      </c>
      <c r="AB30" s="30">
        <v>0</v>
      </c>
      <c r="AC30" s="35">
        <v>0</v>
      </c>
      <c r="AD30" s="30">
        <v>0</v>
      </c>
      <c r="AE30" s="35">
        <v>0</v>
      </c>
      <c r="AF30" s="30">
        <v>0</v>
      </c>
      <c r="AG30" s="35">
        <v>0</v>
      </c>
      <c r="AH30" s="30">
        <v>0</v>
      </c>
      <c r="AI30" s="35">
        <v>0</v>
      </c>
      <c r="AJ30" s="30">
        <v>0</v>
      </c>
      <c r="AK30" s="35">
        <v>0</v>
      </c>
      <c r="AL30" s="30">
        <v>0</v>
      </c>
      <c r="AM30" s="35">
        <v>0</v>
      </c>
      <c r="AN30" s="30">
        <v>0</v>
      </c>
      <c r="AO30" s="35">
        <v>0</v>
      </c>
      <c r="AP30" s="30">
        <v>0</v>
      </c>
      <c r="AQ30" s="35">
        <v>0</v>
      </c>
      <c r="AR30" s="30">
        <v>-1694.0168254162472</v>
      </c>
      <c r="AS30" s="35">
        <v>0</v>
      </c>
      <c r="AT30" s="30">
        <v>0</v>
      </c>
      <c r="AU30" s="43">
        <v>-1694.0163012571511</v>
      </c>
      <c r="AX30" s="138"/>
      <c r="AY30" s="138"/>
    </row>
    <row r="31" spans="1:51" x14ac:dyDescent="0.3">
      <c r="A31" s="175"/>
      <c r="B31" s="7" t="s">
        <v>182</v>
      </c>
      <c r="C31" s="18" t="s">
        <v>183</v>
      </c>
      <c r="D31" s="32">
        <v>0</v>
      </c>
      <c r="E31" s="36">
        <v>0</v>
      </c>
      <c r="F31" s="32">
        <v>0</v>
      </c>
      <c r="G31" s="36">
        <v>0</v>
      </c>
      <c r="H31" s="32">
        <v>0</v>
      </c>
      <c r="I31" s="36">
        <v>0</v>
      </c>
      <c r="J31" s="32">
        <v>0</v>
      </c>
      <c r="K31" s="36">
        <v>0</v>
      </c>
      <c r="L31" s="32">
        <v>0</v>
      </c>
      <c r="M31" s="36">
        <v>0</v>
      </c>
      <c r="N31" s="32">
        <v>0</v>
      </c>
      <c r="O31" s="36">
        <v>0</v>
      </c>
      <c r="P31" s="32">
        <v>0</v>
      </c>
      <c r="Q31" s="36">
        <v>0</v>
      </c>
      <c r="R31" s="32">
        <v>0</v>
      </c>
      <c r="S31" s="36">
        <v>0</v>
      </c>
      <c r="T31" s="32">
        <v>0</v>
      </c>
      <c r="U31" s="36">
        <v>0</v>
      </c>
      <c r="V31" s="32">
        <v>0</v>
      </c>
      <c r="W31" s="36">
        <v>0</v>
      </c>
      <c r="X31" s="32">
        <v>0</v>
      </c>
      <c r="Y31" s="36">
        <v>0</v>
      </c>
      <c r="Z31" s="32">
        <v>0</v>
      </c>
      <c r="AA31" s="36">
        <v>0</v>
      </c>
      <c r="AB31" s="32">
        <v>0</v>
      </c>
      <c r="AC31" s="36">
        <v>0</v>
      </c>
      <c r="AD31" s="32">
        <v>0</v>
      </c>
      <c r="AE31" s="36">
        <v>0</v>
      </c>
      <c r="AF31" s="32">
        <v>0</v>
      </c>
      <c r="AG31" s="36">
        <v>0</v>
      </c>
      <c r="AH31" s="32">
        <v>0</v>
      </c>
      <c r="AI31" s="36">
        <v>0</v>
      </c>
      <c r="AJ31" s="32">
        <v>0</v>
      </c>
      <c r="AK31" s="36">
        <v>0</v>
      </c>
      <c r="AL31" s="32">
        <v>0</v>
      </c>
      <c r="AM31" s="36">
        <v>0</v>
      </c>
      <c r="AN31" s="32">
        <v>0</v>
      </c>
      <c r="AO31" s="36">
        <v>0</v>
      </c>
      <c r="AP31" s="32">
        <v>0</v>
      </c>
      <c r="AQ31" s="36">
        <v>0</v>
      </c>
      <c r="AR31" s="32">
        <v>0</v>
      </c>
      <c r="AS31" s="36">
        <v>0</v>
      </c>
      <c r="AT31" s="32">
        <v>0</v>
      </c>
      <c r="AU31" s="42">
        <v>0</v>
      </c>
      <c r="AX31" s="138"/>
      <c r="AY31" s="138"/>
    </row>
    <row r="32" spans="1:51" x14ac:dyDescent="0.3">
      <c r="A32" s="175"/>
      <c r="B32" s="7" t="s">
        <v>184</v>
      </c>
      <c r="C32" s="18" t="s">
        <v>185</v>
      </c>
      <c r="D32" s="32">
        <v>0</v>
      </c>
      <c r="E32" s="36">
        <v>0</v>
      </c>
      <c r="F32" s="32">
        <v>0</v>
      </c>
      <c r="G32" s="36">
        <v>0</v>
      </c>
      <c r="H32" s="32">
        <v>0</v>
      </c>
      <c r="I32" s="36">
        <v>0</v>
      </c>
      <c r="J32" s="32">
        <v>0</v>
      </c>
      <c r="K32" s="36">
        <v>0</v>
      </c>
      <c r="L32" s="32">
        <v>-1694.0168254162472</v>
      </c>
      <c r="M32" s="36">
        <v>0</v>
      </c>
      <c r="N32" s="32">
        <v>-1694.0168254162472</v>
      </c>
      <c r="O32" s="36">
        <v>7.9215533332899213E-7</v>
      </c>
      <c r="P32" s="32">
        <v>0</v>
      </c>
      <c r="Q32" s="36">
        <v>0</v>
      </c>
      <c r="R32" s="32">
        <v>0</v>
      </c>
      <c r="S32" s="36">
        <v>0</v>
      </c>
      <c r="T32" s="32">
        <v>0</v>
      </c>
      <c r="U32" s="36">
        <v>0</v>
      </c>
      <c r="V32" s="32">
        <v>0</v>
      </c>
      <c r="W32" s="36">
        <v>0</v>
      </c>
      <c r="X32" s="32">
        <v>0</v>
      </c>
      <c r="Y32" s="36">
        <v>0</v>
      </c>
      <c r="Z32" s="32">
        <v>0</v>
      </c>
      <c r="AA32" s="36">
        <v>0</v>
      </c>
      <c r="AB32" s="32">
        <v>0</v>
      </c>
      <c r="AC32" s="36">
        <v>0</v>
      </c>
      <c r="AD32" s="32">
        <v>0</v>
      </c>
      <c r="AE32" s="36">
        <v>0</v>
      </c>
      <c r="AF32" s="32">
        <v>0</v>
      </c>
      <c r="AG32" s="36">
        <v>0</v>
      </c>
      <c r="AH32" s="32">
        <v>0</v>
      </c>
      <c r="AI32" s="36">
        <v>0</v>
      </c>
      <c r="AJ32" s="32">
        <v>0</v>
      </c>
      <c r="AK32" s="36">
        <v>0</v>
      </c>
      <c r="AL32" s="32">
        <v>0</v>
      </c>
      <c r="AM32" s="36">
        <v>0</v>
      </c>
      <c r="AN32" s="32">
        <v>0</v>
      </c>
      <c r="AO32" s="36">
        <v>0</v>
      </c>
      <c r="AP32" s="32">
        <v>0</v>
      </c>
      <c r="AQ32" s="36">
        <v>0</v>
      </c>
      <c r="AR32" s="32">
        <v>-1694.0168254162472</v>
      </c>
      <c r="AS32" s="36">
        <v>0</v>
      </c>
      <c r="AT32" s="32">
        <v>0</v>
      </c>
      <c r="AU32" s="42">
        <v>-1694.0163012571511</v>
      </c>
      <c r="AV32" s="142">
        <f>+AS32-AR32+AU32-AT32</f>
        <v>5.2415909613046097E-4</v>
      </c>
      <c r="AX32" s="138"/>
      <c r="AY32" s="138"/>
    </row>
    <row r="33" spans="1:51" x14ac:dyDescent="0.3">
      <c r="A33" s="175"/>
      <c r="B33" s="7"/>
      <c r="C33" s="18"/>
      <c r="D33" s="32"/>
      <c r="E33" s="36"/>
      <c r="F33" s="32"/>
      <c r="G33" s="36"/>
      <c r="H33" s="32"/>
      <c r="I33" s="36"/>
      <c r="J33" s="32"/>
      <c r="K33" s="36"/>
      <c r="L33" s="32"/>
      <c r="M33" s="36"/>
      <c r="N33" s="32"/>
      <c r="O33" s="36"/>
      <c r="P33" s="32"/>
      <c r="Q33" s="36"/>
      <c r="R33" s="32"/>
      <c r="S33" s="36"/>
      <c r="T33" s="32"/>
      <c r="U33" s="36"/>
      <c r="V33" s="32"/>
      <c r="W33" s="36"/>
      <c r="X33" s="32"/>
      <c r="Y33" s="36"/>
      <c r="Z33" s="32"/>
      <c r="AA33" s="36"/>
      <c r="AB33" s="32"/>
      <c r="AC33" s="36"/>
      <c r="AD33" s="32"/>
      <c r="AE33" s="36"/>
      <c r="AF33" s="32"/>
      <c r="AG33" s="36"/>
      <c r="AH33" s="32"/>
      <c r="AI33" s="36"/>
      <c r="AJ33" s="32"/>
      <c r="AK33" s="36"/>
      <c r="AL33" s="32"/>
      <c r="AM33" s="36"/>
      <c r="AN33" s="32"/>
      <c r="AO33" s="36"/>
      <c r="AP33" s="32"/>
      <c r="AQ33" s="36"/>
      <c r="AR33" s="32"/>
      <c r="AS33" s="36"/>
      <c r="AT33" s="32"/>
      <c r="AU33" s="42"/>
      <c r="AV33" s="142"/>
      <c r="AX33" s="138"/>
      <c r="AY33" s="138"/>
    </row>
    <row r="34" spans="1:51" x14ac:dyDescent="0.3">
      <c r="A34" s="175"/>
      <c r="B34" s="9" t="s">
        <v>186</v>
      </c>
      <c r="C34" s="13" t="s">
        <v>239</v>
      </c>
      <c r="D34" s="30">
        <v>1211677.0466117908</v>
      </c>
      <c r="E34" s="35">
        <v>-126164.92317582846</v>
      </c>
      <c r="F34" s="30">
        <v>96570.07079697687</v>
      </c>
      <c r="G34" s="35">
        <v>0</v>
      </c>
      <c r="H34" s="30">
        <v>15331.629341824337</v>
      </c>
      <c r="I34" s="35">
        <v>-67.837654296556337</v>
      </c>
      <c r="J34" s="30">
        <v>1099775.3464729898</v>
      </c>
      <c r="K34" s="35">
        <v>-126097.0855215319</v>
      </c>
      <c r="L34" s="30">
        <v>825642.26131280442</v>
      </c>
      <c r="M34" s="35">
        <v>2518364.9153922196</v>
      </c>
      <c r="N34" s="30">
        <v>-695366.63695936429</v>
      </c>
      <c r="O34" s="35">
        <v>-242596.00459163048</v>
      </c>
      <c r="P34" s="30">
        <v>732335.42965319334</v>
      </c>
      <c r="Q34" s="35">
        <v>2751534.6976828063</v>
      </c>
      <c r="R34" s="30">
        <v>419460.92261770001</v>
      </c>
      <c r="S34" s="35">
        <v>0</v>
      </c>
      <c r="T34" s="30">
        <v>5960.648425942999</v>
      </c>
      <c r="U34" s="35">
        <v>1666.7099999999998</v>
      </c>
      <c r="V34" s="30">
        <v>-8544.5276852742918</v>
      </c>
      <c r="W34" s="35">
        <v>0</v>
      </c>
      <c r="X34" s="30">
        <v>12508.603302479396</v>
      </c>
      <c r="Y34" s="35">
        <v>7745.0078374433506</v>
      </c>
      <c r="Z34" s="30">
        <v>14026.918216650587</v>
      </c>
      <c r="AA34" s="35">
        <v>14.504463599999999</v>
      </c>
      <c r="AB34" s="30">
        <v>345260.90374147694</v>
      </c>
      <c r="AC34" s="35">
        <v>0</v>
      </c>
      <c r="AD34" s="30">
        <v>-382693.9987006539</v>
      </c>
      <c r="AE34" s="35">
        <v>0</v>
      </c>
      <c r="AF34" s="30">
        <v>-521076.39829182852</v>
      </c>
      <c r="AG34" s="35">
        <v>0</v>
      </c>
      <c r="AH34" s="30">
        <v>-26732.868607433113</v>
      </c>
      <c r="AI34" s="35">
        <v>0</v>
      </c>
      <c r="AJ34" s="30">
        <v>6451.0730786176355</v>
      </c>
      <c r="AK34" s="35">
        <v>0</v>
      </c>
      <c r="AL34" s="30">
        <v>158664.19511999004</v>
      </c>
      <c r="AM34" s="35">
        <v>0</v>
      </c>
      <c r="AN34" s="30">
        <v>1160628.3137885556</v>
      </c>
      <c r="AO34" s="35">
        <v>0</v>
      </c>
      <c r="AP34" s="30">
        <v>19245.67684510236</v>
      </c>
      <c r="AQ34" s="35">
        <v>0</v>
      </c>
      <c r="AR34" s="30">
        <v>2834499.2998575997</v>
      </c>
      <c r="AS34" s="35">
        <v>2392199.9922163915</v>
      </c>
      <c r="AT34" s="30">
        <v>-205277.8036983741</v>
      </c>
      <c r="AU34" s="43">
        <v>237021.50394307822</v>
      </c>
      <c r="AV34" s="142">
        <f t="shared" ref="AV34:AV78" si="0">+AS34-AR34+AU34-AT34</f>
        <v>2.4415203370153904E-7</v>
      </c>
      <c r="AX34" s="138"/>
      <c r="AY34" s="138"/>
    </row>
    <row r="35" spans="1:51" x14ac:dyDescent="0.3">
      <c r="A35" s="175"/>
      <c r="B35" s="134" t="s">
        <v>187</v>
      </c>
      <c r="C35" s="61" t="s">
        <v>240</v>
      </c>
      <c r="D35" s="32">
        <v>57098.074407451779</v>
      </c>
      <c r="E35" s="36">
        <v>0</v>
      </c>
      <c r="F35" s="32">
        <v>18391.41750892</v>
      </c>
      <c r="G35" s="36">
        <v>0</v>
      </c>
      <c r="H35" s="32">
        <v>-137745.70585966823</v>
      </c>
      <c r="I35" s="36">
        <v>0</v>
      </c>
      <c r="J35" s="32">
        <v>176452.3627582</v>
      </c>
      <c r="K35" s="36">
        <v>0</v>
      </c>
      <c r="L35" s="32">
        <v>123862.71231039549</v>
      </c>
      <c r="M35" s="36">
        <v>192748.63147000005</v>
      </c>
      <c r="N35" s="32">
        <v>0</v>
      </c>
      <c r="O35" s="36">
        <v>192748.63147000005</v>
      </c>
      <c r="P35" s="32">
        <v>105747.36105313043</v>
      </c>
      <c r="Q35" s="36">
        <v>0</v>
      </c>
      <c r="R35" s="32">
        <v>1252.1484750999998</v>
      </c>
      <c r="S35" s="36">
        <v>0</v>
      </c>
      <c r="T35" s="32">
        <v>0</v>
      </c>
      <c r="U35" s="36">
        <v>0</v>
      </c>
      <c r="V35" s="32">
        <v>1452.7523165206508</v>
      </c>
      <c r="W35" s="36">
        <v>0</v>
      </c>
      <c r="X35" s="32">
        <v>-238.10924997999973</v>
      </c>
      <c r="Y35" s="36">
        <v>0</v>
      </c>
      <c r="Z35" s="32">
        <v>475.40365828440576</v>
      </c>
      <c r="AA35" s="36">
        <v>0</v>
      </c>
      <c r="AB35" s="32">
        <v>15173.156057340002</v>
      </c>
      <c r="AC35" s="36">
        <v>0</v>
      </c>
      <c r="AD35" s="32">
        <v>-498.83660632677055</v>
      </c>
      <c r="AE35" s="36">
        <v>0</v>
      </c>
      <c r="AF35" s="32">
        <v>-180.17526812</v>
      </c>
      <c r="AG35" s="36">
        <v>0</v>
      </c>
      <c r="AH35" s="32">
        <v>-353.52236845677055</v>
      </c>
      <c r="AI35" s="36">
        <v>0</v>
      </c>
      <c r="AJ35" s="32">
        <v>0</v>
      </c>
      <c r="AK35" s="36">
        <v>0</v>
      </c>
      <c r="AL35" s="32">
        <v>34.861030249999985</v>
      </c>
      <c r="AM35" s="36">
        <v>0</v>
      </c>
      <c r="AN35" s="32">
        <v>67100.515535633836</v>
      </c>
      <c r="AO35" s="36">
        <v>0</v>
      </c>
      <c r="AP35" s="32">
        <v>10.22496741</v>
      </c>
      <c r="AQ35" s="36">
        <v>0</v>
      </c>
      <c r="AR35" s="32">
        <v>247572.69061456434</v>
      </c>
      <c r="AS35" s="36">
        <v>192748.63147000005</v>
      </c>
      <c r="AT35" s="32">
        <v>0</v>
      </c>
      <c r="AU35" s="42">
        <v>54824.059144624203</v>
      </c>
      <c r="AV35" s="142">
        <f t="shared" si="0"/>
        <v>5.9910234995186329E-8</v>
      </c>
      <c r="AX35" s="138"/>
      <c r="AY35" s="138"/>
    </row>
    <row r="36" spans="1:51" x14ac:dyDescent="0.3">
      <c r="A36" s="175"/>
      <c r="B36" s="134" t="s">
        <v>188</v>
      </c>
      <c r="C36" s="61" t="s">
        <v>189</v>
      </c>
      <c r="D36" s="32">
        <v>1004386.8646663623</v>
      </c>
      <c r="E36" s="36">
        <v>-124826.80878395625</v>
      </c>
      <c r="F36" s="32">
        <v>91445.65328805687</v>
      </c>
      <c r="G36" s="36">
        <v>0</v>
      </c>
      <c r="H36" s="32">
        <v>155286.86101104476</v>
      </c>
      <c r="I36" s="36">
        <v>0</v>
      </c>
      <c r="J36" s="32">
        <v>757654.35036726075</v>
      </c>
      <c r="K36" s="36">
        <v>-124826.80878395625</v>
      </c>
      <c r="L36" s="32">
        <v>1442238.2067089849</v>
      </c>
      <c r="M36" s="36">
        <v>2395609.0474283351</v>
      </c>
      <c r="N36" s="32">
        <v>40143.486619203024</v>
      </c>
      <c r="O36" s="36">
        <v>-237257.95326728217</v>
      </c>
      <c r="P36" s="32">
        <v>631346.36313498858</v>
      </c>
      <c r="Q36" s="36">
        <v>2628968.2660021181</v>
      </c>
      <c r="R36" s="32">
        <v>418208.77414260001</v>
      </c>
      <c r="S36" s="36">
        <v>0</v>
      </c>
      <c r="T36" s="32">
        <v>5960.648425942999</v>
      </c>
      <c r="U36" s="36">
        <v>0</v>
      </c>
      <c r="V36" s="32">
        <v>-9997.2799870489216</v>
      </c>
      <c r="W36" s="36">
        <v>0</v>
      </c>
      <c r="X36" s="32">
        <v>13094.150977786367</v>
      </c>
      <c r="Y36" s="36">
        <v>3898.7346934988932</v>
      </c>
      <c r="Z36" s="32">
        <v>13551.514558366182</v>
      </c>
      <c r="AA36" s="36">
        <v>0</v>
      </c>
      <c r="AB36" s="32">
        <v>329930.54883714695</v>
      </c>
      <c r="AC36" s="36">
        <v>0</v>
      </c>
      <c r="AD36" s="32">
        <v>-345604.1311206895</v>
      </c>
      <c r="AE36" s="36">
        <v>0</v>
      </c>
      <c r="AF36" s="32">
        <v>-520896.2230237085</v>
      </c>
      <c r="AG36" s="36">
        <v>0</v>
      </c>
      <c r="AH36" s="32">
        <v>-1595.3231112328051</v>
      </c>
      <c r="AI36" s="36">
        <v>0</v>
      </c>
      <c r="AJ36" s="32">
        <v>18155.714186511759</v>
      </c>
      <c r="AK36" s="36">
        <v>0</v>
      </c>
      <c r="AL36" s="32">
        <v>158731.70082774005</v>
      </c>
      <c r="AM36" s="36">
        <v>0</v>
      </c>
      <c r="AN36" s="32">
        <v>1002362.7544385686</v>
      </c>
      <c r="AO36" s="36">
        <v>0</v>
      </c>
      <c r="AP36" s="32">
        <v>16331.068640189025</v>
      </c>
      <c r="AQ36" s="36">
        <v>0</v>
      </c>
      <c r="AR36" s="32">
        <v>3119714.7633334156</v>
      </c>
      <c r="AS36" s="36">
        <v>2270782.2386443792</v>
      </c>
      <c r="AT36" s="32">
        <v>-204013.79791870646</v>
      </c>
      <c r="AU36" s="42">
        <v>644918.72677051416</v>
      </c>
      <c r="AV36" s="142">
        <f t="shared" si="0"/>
        <v>1.8419814296066761E-7</v>
      </c>
      <c r="AX36" s="138"/>
      <c r="AY36" s="138"/>
    </row>
    <row r="37" spans="1:51" x14ac:dyDescent="0.3">
      <c r="A37" s="175"/>
      <c r="B37" s="134" t="s">
        <v>190</v>
      </c>
      <c r="C37" s="61" t="s">
        <v>191</v>
      </c>
      <c r="D37" s="32">
        <v>150192.10753797679</v>
      </c>
      <c r="E37" s="36">
        <v>-1338.1143918722039</v>
      </c>
      <c r="F37" s="32">
        <v>-13267</v>
      </c>
      <c r="G37" s="36">
        <v>0</v>
      </c>
      <c r="H37" s="32">
        <v>-2209.5258095521899</v>
      </c>
      <c r="I37" s="36">
        <v>-67.837654296556337</v>
      </c>
      <c r="J37" s="32">
        <v>165668.63334752899</v>
      </c>
      <c r="K37" s="36">
        <v>-1270.2767375756475</v>
      </c>
      <c r="L37" s="32">
        <v>-740458.65770657593</v>
      </c>
      <c r="M37" s="36">
        <v>-69992.763506115618</v>
      </c>
      <c r="N37" s="32">
        <v>-735510.12357856729</v>
      </c>
      <c r="O37" s="36">
        <v>-198086.68279434837</v>
      </c>
      <c r="P37" s="32">
        <v>-4758.2945349257498</v>
      </c>
      <c r="Q37" s="36">
        <v>122566.43168068829</v>
      </c>
      <c r="R37" s="32">
        <v>0</v>
      </c>
      <c r="S37" s="36">
        <v>0</v>
      </c>
      <c r="T37" s="32">
        <v>0</v>
      </c>
      <c r="U37" s="36">
        <v>1666.7099999999998</v>
      </c>
      <c r="V37" s="32">
        <v>-1.4746021011681053E-5</v>
      </c>
      <c r="W37" s="36">
        <v>0</v>
      </c>
      <c r="X37" s="32">
        <v>-347.43842532697033</v>
      </c>
      <c r="Y37" s="36">
        <v>3846.2731439444578</v>
      </c>
      <c r="Z37" s="32">
        <v>0</v>
      </c>
      <c r="AA37" s="36">
        <v>14.504463599999999</v>
      </c>
      <c r="AB37" s="32">
        <v>157.19884698999977</v>
      </c>
      <c r="AC37" s="36">
        <v>0</v>
      </c>
      <c r="AD37" s="32">
        <v>-36591.030973637658</v>
      </c>
      <c r="AE37" s="36">
        <v>0</v>
      </c>
      <c r="AF37" s="32">
        <v>0</v>
      </c>
      <c r="AG37" s="36">
        <v>0</v>
      </c>
      <c r="AH37" s="32">
        <v>-24784.023127743538</v>
      </c>
      <c r="AI37" s="36">
        <v>0</v>
      </c>
      <c r="AJ37" s="32">
        <v>-11704.641107894124</v>
      </c>
      <c r="AK37" s="36">
        <v>0</v>
      </c>
      <c r="AL37" s="32">
        <v>-102.366738</v>
      </c>
      <c r="AM37" s="36">
        <v>0</v>
      </c>
      <c r="AN37" s="32">
        <v>91165.043814353252</v>
      </c>
      <c r="AO37" s="36">
        <v>0</v>
      </c>
      <c r="AP37" s="32">
        <v>2904.3832375033335</v>
      </c>
      <c r="AQ37" s="36">
        <v>0</v>
      </c>
      <c r="AR37" s="32">
        <v>-532788.1540903803</v>
      </c>
      <c r="AS37" s="36">
        <v>-71330.877897987826</v>
      </c>
      <c r="AT37" s="32">
        <v>-1264.0057796676517</v>
      </c>
      <c r="AU37" s="42">
        <v>-462721.2819720601</v>
      </c>
      <c r="AV37" s="142">
        <f t="shared" si="0"/>
        <v>1.0686562745831907E-11</v>
      </c>
      <c r="AX37" s="138"/>
      <c r="AY37" s="138"/>
    </row>
    <row r="38" spans="1:51" x14ac:dyDescent="0.3">
      <c r="A38" s="175"/>
      <c r="B38" s="7"/>
      <c r="C38" s="18"/>
      <c r="D38" s="32"/>
      <c r="E38" s="36"/>
      <c r="F38" s="32"/>
      <c r="G38" s="36"/>
      <c r="H38" s="32"/>
      <c r="I38" s="36"/>
      <c r="J38" s="32"/>
      <c r="K38" s="36"/>
      <c r="L38" s="32"/>
      <c r="M38" s="36"/>
      <c r="N38" s="32"/>
      <c r="O38" s="36"/>
      <c r="P38" s="32"/>
      <c r="Q38" s="36"/>
      <c r="R38" s="32"/>
      <c r="S38" s="36"/>
      <c r="T38" s="32"/>
      <c r="U38" s="36"/>
      <c r="V38" s="32"/>
      <c r="W38" s="36"/>
      <c r="X38" s="32"/>
      <c r="Y38" s="36"/>
      <c r="Z38" s="32"/>
      <c r="AA38" s="36"/>
      <c r="AB38" s="32"/>
      <c r="AC38" s="36"/>
      <c r="AD38" s="32"/>
      <c r="AE38" s="36"/>
      <c r="AF38" s="32"/>
      <c r="AG38" s="36"/>
      <c r="AH38" s="32"/>
      <c r="AI38" s="36"/>
      <c r="AJ38" s="32"/>
      <c r="AK38" s="36"/>
      <c r="AL38" s="32"/>
      <c r="AM38" s="36"/>
      <c r="AN38" s="32"/>
      <c r="AO38" s="36"/>
      <c r="AP38" s="32"/>
      <c r="AQ38" s="36"/>
      <c r="AR38" s="32"/>
      <c r="AS38" s="36"/>
      <c r="AT38" s="32"/>
      <c r="AU38" s="42"/>
      <c r="AV38" s="142">
        <f t="shared" si="0"/>
        <v>0</v>
      </c>
      <c r="AX38" s="138"/>
      <c r="AY38" s="138"/>
    </row>
    <row r="39" spans="1:51" x14ac:dyDescent="0.3">
      <c r="A39" s="175"/>
      <c r="B39" s="9" t="s">
        <v>192</v>
      </c>
      <c r="C39" s="13" t="s">
        <v>193</v>
      </c>
      <c r="D39" s="30">
        <v>-281734.50182539801</v>
      </c>
      <c r="E39" s="35">
        <v>249777.89362693357</v>
      </c>
      <c r="F39" s="30">
        <v>-109294.07183878553</v>
      </c>
      <c r="G39" s="35">
        <v>-68375.010826916274</v>
      </c>
      <c r="H39" s="30">
        <v>-234275.39461826227</v>
      </c>
      <c r="I39" s="35">
        <v>1805.8739663051319</v>
      </c>
      <c r="J39" s="30">
        <v>61834.964631649884</v>
      </c>
      <c r="K39" s="35">
        <v>316347.03048754478</v>
      </c>
      <c r="L39" s="30">
        <v>901060.47729603807</v>
      </c>
      <c r="M39" s="35">
        <v>-846383.33511478337</v>
      </c>
      <c r="N39" s="30">
        <v>-298918.96529073472</v>
      </c>
      <c r="O39" s="35">
        <v>-301274.94855626917</v>
      </c>
      <c r="P39" s="30">
        <v>1106318.4100251102</v>
      </c>
      <c r="Q39" s="35">
        <v>-614109.53450617869</v>
      </c>
      <c r="R39" s="30">
        <v>84812.631111629569</v>
      </c>
      <c r="S39" s="35">
        <v>-80.469832812415177</v>
      </c>
      <c r="T39" s="30">
        <v>16835.582003357926</v>
      </c>
      <c r="U39" s="35">
        <v>-1.8981456000000008</v>
      </c>
      <c r="V39" s="30">
        <v>3881.0517047399999</v>
      </c>
      <c r="W39" s="35">
        <v>71825.124740011714</v>
      </c>
      <c r="X39" s="30">
        <v>-87351.91130846669</v>
      </c>
      <c r="Y39" s="35">
        <v>-996.03919803109534</v>
      </c>
      <c r="Z39" s="30">
        <v>-787.08740842999998</v>
      </c>
      <c r="AA39" s="35">
        <v>-1745.5696159038159</v>
      </c>
      <c r="AB39" s="30">
        <v>76270.766458831786</v>
      </c>
      <c r="AC39" s="35">
        <v>0</v>
      </c>
      <c r="AD39" s="30">
        <v>237211.67114199974</v>
      </c>
      <c r="AE39" s="35">
        <v>1559370.9448057755</v>
      </c>
      <c r="AF39" s="30">
        <v>-4755.6832782600004</v>
      </c>
      <c r="AG39" s="35">
        <v>1545195.8725748339</v>
      </c>
      <c r="AH39" s="30">
        <v>-71643.452544709959</v>
      </c>
      <c r="AI39" s="35">
        <v>17129.159120823148</v>
      </c>
      <c r="AJ39" s="30">
        <v>-21811.228659295313</v>
      </c>
      <c r="AK39" s="35">
        <v>-2954.0868898818399</v>
      </c>
      <c r="AL39" s="30">
        <v>335422.03562426503</v>
      </c>
      <c r="AM39" s="35">
        <v>0</v>
      </c>
      <c r="AN39" s="30">
        <v>-358384.65805647604</v>
      </c>
      <c r="AO39" s="35">
        <v>0</v>
      </c>
      <c r="AP39" s="30">
        <v>11100.728612803949</v>
      </c>
      <c r="AQ39" s="35">
        <v>0</v>
      </c>
      <c r="AR39" s="30">
        <v>509253.71716896794</v>
      </c>
      <c r="AS39" s="35">
        <v>962765.50331792585</v>
      </c>
      <c r="AT39" s="30">
        <v>-295890.564492009</v>
      </c>
      <c r="AU39" s="43">
        <v>-749402.35072532599</v>
      </c>
      <c r="AV39" s="142">
        <f t="shared" si="0"/>
        <v>-8.4359082393348217E-5</v>
      </c>
      <c r="AX39" s="138"/>
      <c r="AY39" s="138"/>
    </row>
    <row r="40" spans="1:51" x14ac:dyDescent="0.3">
      <c r="A40" s="175"/>
      <c r="B40" s="134" t="s">
        <v>241</v>
      </c>
      <c r="C40" s="61" t="s">
        <v>194</v>
      </c>
      <c r="D40" s="32">
        <v>303785.42608178797</v>
      </c>
      <c r="E40" s="36">
        <v>-1115.5368213915353</v>
      </c>
      <c r="F40" s="32">
        <v>-87381.930835527135</v>
      </c>
      <c r="G40" s="36">
        <v>-11598.879020500019</v>
      </c>
      <c r="H40" s="32">
        <v>351120.98022156523</v>
      </c>
      <c r="I40" s="36">
        <v>8561.7222988500725</v>
      </c>
      <c r="J40" s="32">
        <v>40046.376695749888</v>
      </c>
      <c r="K40" s="36">
        <v>1921.6199002584108</v>
      </c>
      <c r="L40" s="32">
        <v>1233413.1682541312</v>
      </c>
      <c r="M40" s="36">
        <v>-543524.27755217068</v>
      </c>
      <c r="N40" s="32">
        <v>-3363.9856390600007</v>
      </c>
      <c r="O40" s="36">
        <v>-296444.55758154165</v>
      </c>
      <c r="P40" s="32">
        <v>968352.24713948171</v>
      </c>
      <c r="Q40" s="36">
        <v>-319060.0581644887</v>
      </c>
      <c r="R40" s="32">
        <v>58865.736309653708</v>
      </c>
      <c r="S40" s="36">
        <v>0</v>
      </c>
      <c r="T40" s="32">
        <v>11059.901770958477</v>
      </c>
      <c r="U40" s="36">
        <v>0</v>
      </c>
      <c r="V40" s="32">
        <v>3874.8074779092303</v>
      </c>
      <c r="W40" s="36">
        <v>71825.124740011714</v>
      </c>
      <c r="X40" s="32">
        <v>-55788.997562856544</v>
      </c>
      <c r="Y40" s="36">
        <v>-996.03919803109534</v>
      </c>
      <c r="Z40" s="32">
        <v>-299.73035890000006</v>
      </c>
      <c r="AA40" s="36">
        <v>1151.2526518789857</v>
      </c>
      <c r="AB40" s="32">
        <v>250713.1891169447</v>
      </c>
      <c r="AC40" s="36">
        <v>0</v>
      </c>
      <c r="AD40" s="32">
        <v>237989.8649527966</v>
      </c>
      <c r="AE40" s="36">
        <v>2345443.7112944257</v>
      </c>
      <c r="AF40" s="32">
        <v>0</v>
      </c>
      <c r="AG40" s="36">
        <v>2350397.7942764806</v>
      </c>
      <c r="AH40" s="32">
        <v>-60686.838801117585</v>
      </c>
      <c r="AI40" s="36">
        <v>-1999.9960921734039</v>
      </c>
      <c r="AJ40" s="32">
        <v>-21811.354648050466</v>
      </c>
      <c r="AK40" s="36">
        <v>-2954.0868898818399</v>
      </c>
      <c r="AL40" s="32">
        <v>320488.05840196466</v>
      </c>
      <c r="AM40" s="36">
        <v>0</v>
      </c>
      <c r="AN40" s="32">
        <v>19468.250409078595</v>
      </c>
      <c r="AO40" s="36">
        <v>0</v>
      </c>
      <c r="AP40" s="32">
        <v>7592.8681493782879</v>
      </c>
      <c r="AQ40" s="36">
        <v>0</v>
      </c>
      <c r="AR40" s="32">
        <v>1802249.5778471727</v>
      </c>
      <c r="AS40" s="36">
        <v>1800803.8969208635</v>
      </c>
      <c r="AT40" s="32">
        <v>-1445.6795727513099</v>
      </c>
      <c r="AU40" s="42">
        <v>0</v>
      </c>
      <c r="AV40" s="142">
        <f t="shared" si="0"/>
        <v>-1.3535578900700784E-3</v>
      </c>
      <c r="AX40" s="138"/>
      <c r="AY40" s="138"/>
    </row>
    <row r="41" spans="1:51" x14ac:dyDescent="0.3">
      <c r="A41" s="175"/>
      <c r="B41" s="134" t="s">
        <v>242</v>
      </c>
      <c r="C41" s="61" t="s">
        <v>195</v>
      </c>
      <c r="D41" s="32">
        <v>-585519.92790718598</v>
      </c>
      <c r="E41" s="36">
        <v>250893.43044832512</v>
      </c>
      <c r="F41" s="32">
        <v>-21912.141003258399</v>
      </c>
      <c r="G41" s="36">
        <v>-56776.131806416255</v>
      </c>
      <c r="H41" s="32">
        <v>-585396.37483982753</v>
      </c>
      <c r="I41" s="36">
        <v>-6755.8483325449406</v>
      </c>
      <c r="J41" s="32">
        <v>21788.587935899999</v>
      </c>
      <c r="K41" s="36">
        <v>314425.41058728634</v>
      </c>
      <c r="L41" s="32">
        <v>-332352.69095809315</v>
      </c>
      <c r="M41" s="36">
        <v>-302859.0575626127</v>
      </c>
      <c r="N41" s="32">
        <v>-295554.97965167474</v>
      </c>
      <c r="O41" s="36">
        <v>-4830.3909747275229</v>
      </c>
      <c r="P41" s="32">
        <v>137966.16288562852</v>
      </c>
      <c r="Q41" s="36">
        <v>-295049.47634168994</v>
      </c>
      <c r="R41" s="32">
        <v>25946.894801975861</v>
      </c>
      <c r="S41" s="36">
        <v>-80.469832812415177</v>
      </c>
      <c r="T41" s="32">
        <v>5775.6802323994489</v>
      </c>
      <c r="U41" s="36">
        <v>-1.8981456000000008</v>
      </c>
      <c r="V41" s="32">
        <v>6.2442268307697422</v>
      </c>
      <c r="W41" s="36">
        <v>0</v>
      </c>
      <c r="X41" s="32">
        <v>-31562.913745610138</v>
      </c>
      <c r="Y41" s="36">
        <v>0</v>
      </c>
      <c r="Z41" s="32">
        <v>-487.35704952999993</v>
      </c>
      <c r="AA41" s="36">
        <v>-2896.8222677828016</v>
      </c>
      <c r="AB41" s="32">
        <v>-174442.42265811292</v>
      </c>
      <c r="AC41" s="36">
        <v>0</v>
      </c>
      <c r="AD41" s="32">
        <v>-778.19381079686354</v>
      </c>
      <c r="AE41" s="36">
        <v>-786072.76648865012</v>
      </c>
      <c r="AF41" s="32">
        <v>-4755.6832782600004</v>
      </c>
      <c r="AG41" s="36">
        <v>-805201.92170164664</v>
      </c>
      <c r="AH41" s="32">
        <v>-10956.613743592381</v>
      </c>
      <c r="AI41" s="36">
        <v>19129.155212996553</v>
      </c>
      <c r="AJ41" s="32">
        <v>0.12598875515224617</v>
      </c>
      <c r="AK41" s="36">
        <v>0</v>
      </c>
      <c r="AL41" s="32">
        <v>14933.977222300366</v>
      </c>
      <c r="AM41" s="36">
        <v>0</v>
      </c>
      <c r="AN41" s="32">
        <v>-377852.90846555465</v>
      </c>
      <c r="AO41" s="36">
        <v>0</v>
      </c>
      <c r="AP41" s="32">
        <v>3507.8604634256603</v>
      </c>
      <c r="AQ41" s="36">
        <v>0</v>
      </c>
      <c r="AR41" s="32">
        <v>-1292995.8606782048</v>
      </c>
      <c r="AS41" s="36">
        <v>-838038.39360293769</v>
      </c>
      <c r="AT41" s="32">
        <v>-294444.88491925766</v>
      </c>
      <c r="AU41" s="42">
        <v>-749402.35072532599</v>
      </c>
      <c r="AV41" s="142">
        <f t="shared" si="0"/>
        <v>1.2691987794823945E-3</v>
      </c>
      <c r="AX41" s="138"/>
      <c r="AY41" s="138"/>
    </row>
    <row r="42" spans="1:51" x14ac:dyDescent="0.3">
      <c r="A42" s="175"/>
      <c r="B42" s="7"/>
      <c r="C42" s="18"/>
      <c r="D42" s="32"/>
      <c r="E42" s="36"/>
      <c r="F42" s="32"/>
      <c r="G42" s="36"/>
      <c r="H42" s="32"/>
      <c r="I42" s="36"/>
      <c r="J42" s="32"/>
      <c r="K42" s="36"/>
      <c r="L42" s="32"/>
      <c r="M42" s="36"/>
      <c r="N42" s="32"/>
      <c r="O42" s="36"/>
      <c r="P42" s="32"/>
      <c r="Q42" s="36"/>
      <c r="R42" s="32"/>
      <c r="S42" s="36"/>
      <c r="T42" s="32"/>
      <c r="U42" s="36"/>
      <c r="V42" s="32"/>
      <c r="W42" s="36"/>
      <c r="X42" s="32"/>
      <c r="Y42" s="36"/>
      <c r="Z42" s="32"/>
      <c r="AA42" s="36"/>
      <c r="AB42" s="32"/>
      <c r="AC42" s="36"/>
      <c r="AD42" s="32"/>
      <c r="AE42" s="36"/>
      <c r="AF42" s="32"/>
      <c r="AG42" s="36"/>
      <c r="AH42" s="32"/>
      <c r="AI42" s="36"/>
      <c r="AJ42" s="32"/>
      <c r="AK42" s="36"/>
      <c r="AL42" s="32"/>
      <c r="AM42" s="36"/>
      <c r="AN42" s="32"/>
      <c r="AO42" s="36"/>
      <c r="AP42" s="32"/>
      <c r="AQ42" s="36"/>
      <c r="AR42" s="32"/>
      <c r="AS42" s="36"/>
      <c r="AT42" s="32"/>
      <c r="AU42" s="42"/>
      <c r="AV42" s="142">
        <f t="shared" si="0"/>
        <v>0</v>
      </c>
      <c r="AX42" s="138"/>
      <c r="AY42" s="138"/>
    </row>
    <row r="43" spans="1:51" x14ac:dyDescent="0.3">
      <c r="A43" s="175"/>
      <c r="B43" s="9" t="s">
        <v>196</v>
      </c>
      <c r="C43" s="13" t="s">
        <v>197</v>
      </c>
      <c r="D43" s="30">
        <v>277963.88158532005</v>
      </c>
      <c r="E43" s="35">
        <v>119820.12270269863</v>
      </c>
      <c r="F43" s="30">
        <v>-15974.479719360785</v>
      </c>
      <c r="G43" s="35">
        <v>-69484.280621247715</v>
      </c>
      <c r="H43" s="30">
        <v>160269.85638799917</v>
      </c>
      <c r="I43" s="35">
        <v>-57558.792219114956</v>
      </c>
      <c r="J43" s="30">
        <v>133668.50491668168</v>
      </c>
      <c r="K43" s="35">
        <v>246863.19554306124</v>
      </c>
      <c r="L43" s="30">
        <v>435796.8217077296</v>
      </c>
      <c r="M43" s="35">
        <v>-398377.15154244291</v>
      </c>
      <c r="N43" s="30">
        <v>1.3642420526593924E-12</v>
      </c>
      <c r="O43" s="35">
        <v>-358962.34698109113</v>
      </c>
      <c r="P43" s="30">
        <v>435882.84502305154</v>
      </c>
      <c r="Q43" s="35">
        <v>-72430.611202122382</v>
      </c>
      <c r="R43" s="30">
        <v>-66374.44749857561</v>
      </c>
      <c r="S43" s="35">
        <v>0.39178577608537013</v>
      </c>
      <c r="T43" s="30">
        <v>-1177.449631470701</v>
      </c>
      <c r="U43" s="35">
        <v>607.40162563147351</v>
      </c>
      <c r="V43" s="30">
        <v>85961.83419871681</v>
      </c>
      <c r="W43" s="35">
        <v>75018.556224499451</v>
      </c>
      <c r="X43" s="30">
        <v>37015.257005925159</v>
      </c>
      <c r="Y43" s="35">
        <v>-51593.133386325484</v>
      </c>
      <c r="Z43" s="30">
        <v>1227.9318258807959</v>
      </c>
      <c r="AA43" s="35">
        <v>9150.982012721126</v>
      </c>
      <c r="AB43" s="30">
        <v>-56739.149215798498</v>
      </c>
      <c r="AC43" s="35">
        <v>-168.39162153204165</v>
      </c>
      <c r="AD43" s="30">
        <v>155002.2940719263</v>
      </c>
      <c r="AE43" s="35">
        <v>967267.65549962781</v>
      </c>
      <c r="AF43" s="30">
        <v>54749.36090308999</v>
      </c>
      <c r="AG43" s="35">
        <v>924687.23139533994</v>
      </c>
      <c r="AH43" s="30">
        <v>32890.182151846602</v>
      </c>
      <c r="AI43" s="35">
        <v>1996.499983385856</v>
      </c>
      <c r="AJ43" s="30">
        <v>6568.2346357121241</v>
      </c>
      <c r="AK43" s="35">
        <v>8170.419998282081</v>
      </c>
      <c r="AL43" s="30">
        <v>60794.516381277565</v>
      </c>
      <c r="AM43" s="35">
        <v>32413.504122619997</v>
      </c>
      <c r="AN43" s="30">
        <v>-303.31324029947473</v>
      </c>
      <c r="AO43" s="35">
        <v>492386.70051750133</v>
      </c>
      <c r="AP43" s="30">
        <v>552.95640158050071</v>
      </c>
      <c r="AQ43" s="35">
        <v>4064.8447148205487</v>
      </c>
      <c r="AR43" s="30">
        <v>869012.64052625687</v>
      </c>
      <c r="AS43" s="35">
        <v>1185162.1718922055</v>
      </c>
      <c r="AT43" s="30">
        <v>310642.02699442575</v>
      </c>
      <c r="AU43" s="43">
        <v>-5507.5043710326572</v>
      </c>
      <c r="AV43" s="142">
        <f t="shared" si="0"/>
        <v>4.902249202132225E-7</v>
      </c>
      <c r="AX43" s="138"/>
      <c r="AY43" s="138"/>
    </row>
    <row r="44" spans="1:51" x14ac:dyDescent="0.3">
      <c r="A44" s="175"/>
      <c r="B44" s="134" t="s">
        <v>243</v>
      </c>
      <c r="C44" s="61" t="s">
        <v>244</v>
      </c>
      <c r="D44" s="32">
        <v>7124.8397748642965</v>
      </c>
      <c r="E44" s="36">
        <v>-245379.99649765179</v>
      </c>
      <c r="F44" s="32">
        <v>4968.990305209838</v>
      </c>
      <c r="G44" s="36">
        <v>0</v>
      </c>
      <c r="H44" s="32">
        <v>10436.930338199818</v>
      </c>
      <c r="I44" s="36">
        <v>-247179.05149964945</v>
      </c>
      <c r="J44" s="32">
        <v>-8281.0808685453594</v>
      </c>
      <c r="K44" s="36">
        <v>1799.0550019976563</v>
      </c>
      <c r="L44" s="32">
        <v>-114873.71320178427</v>
      </c>
      <c r="M44" s="36">
        <v>11549.414142644571</v>
      </c>
      <c r="N44" s="32">
        <v>1.3642420526593924E-12</v>
      </c>
      <c r="O44" s="36">
        <v>0</v>
      </c>
      <c r="P44" s="32">
        <v>-7423.6746613191699</v>
      </c>
      <c r="Q44" s="36">
        <v>42517.284132061264</v>
      </c>
      <c r="R44" s="32">
        <v>-66374.44749857561</v>
      </c>
      <c r="S44" s="36">
        <v>0</v>
      </c>
      <c r="T44" s="32">
        <v>-1177.449631470701</v>
      </c>
      <c r="U44" s="36">
        <v>607.40162563147351</v>
      </c>
      <c r="V44" s="32">
        <v>0</v>
      </c>
      <c r="W44" s="36">
        <v>3372.2634470000148</v>
      </c>
      <c r="X44" s="32">
        <v>36920.116160109719</v>
      </c>
      <c r="Y44" s="36">
        <v>-35065.960764488686</v>
      </c>
      <c r="Z44" s="32">
        <v>2.3845539599986374</v>
      </c>
      <c r="AA44" s="36">
        <v>118.42570244049327</v>
      </c>
      <c r="AB44" s="32">
        <v>-76820.642124488499</v>
      </c>
      <c r="AC44" s="36">
        <v>0</v>
      </c>
      <c r="AD44" s="32">
        <v>-1485.6586767380036</v>
      </c>
      <c r="AE44" s="36">
        <v>0</v>
      </c>
      <c r="AF44" s="32">
        <v>0</v>
      </c>
      <c r="AG44" s="36">
        <v>0</v>
      </c>
      <c r="AH44" s="32">
        <v>-1445.0973512134376</v>
      </c>
      <c r="AI44" s="36">
        <v>0</v>
      </c>
      <c r="AJ44" s="32">
        <v>-40.561325524565895</v>
      </c>
      <c r="AK44" s="36">
        <v>0</v>
      </c>
      <c r="AL44" s="32">
        <v>0</v>
      </c>
      <c r="AM44" s="36">
        <v>0</v>
      </c>
      <c r="AN44" s="32">
        <v>545.15878970834365</v>
      </c>
      <c r="AO44" s="36">
        <v>69076.65839395627</v>
      </c>
      <c r="AP44" s="32">
        <v>-37.257916616100481</v>
      </c>
      <c r="AQ44" s="36">
        <v>637.77909484621773</v>
      </c>
      <c r="AR44" s="32">
        <v>-108726.63123056572</v>
      </c>
      <c r="AS44" s="36">
        <v>-164116.1448662047</v>
      </c>
      <c r="AT44" s="32">
        <v>779.68952487377078</v>
      </c>
      <c r="AU44" s="42">
        <v>56169.203160512792</v>
      </c>
      <c r="AV44" s="142">
        <f t="shared" si="0"/>
        <v>3.6607161746360362E-11</v>
      </c>
      <c r="AX44" s="138"/>
      <c r="AY44" s="138"/>
    </row>
    <row r="45" spans="1:51" x14ac:dyDescent="0.3">
      <c r="A45" s="175"/>
      <c r="B45" s="134" t="s">
        <v>245</v>
      </c>
      <c r="C45" s="61" t="s">
        <v>246</v>
      </c>
      <c r="D45" s="32">
        <v>87887.574998053984</v>
      </c>
      <c r="E45" s="36">
        <v>79713.691632473434</v>
      </c>
      <c r="F45" s="32">
        <v>0</v>
      </c>
      <c r="G45" s="36">
        <v>0</v>
      </c>
      <c r="H45" s="32">
        <v>-8.0000000000002622E-8</v>
      </c>
      <c r="I45" s="36">
        <v>0</v>
      </c>
      <c r="J45" s="32">
        <v>87887.57499813399</v>
      </c>
      <c r="K45" s="36">
        <v>79713.691632473434</v>
      </c>
      <c r="L45" s="32">
        <v>0</v>
      </c>
      <c r="M45" s="36">
        <v>0</v>
      </c>
      <c r="N45" s="32">
        <v>0</v>
      </c>
      <c r="O45" s="36">
        <v>0</v>
      </c>
      <c r="P45" s="32">
        <v>0</v>
      </c>
      <c r="Q45" s="36">
        <v>0</v>
      </c>
      <c r="R45" s="32">
        <v>0</v>
      </c>
      <c r="S45" s="36">
        <v>0</v>
      </c>
      <c r="T45" s="32">
        <v>0</v>
      </c>
      <c r="U45" s="36">
        <v>0</v>
      </c>
      <c r="V45" s="32">
        <v>0</v>
      </c>
      <c r="W45" s="36">
        <v>0</v>
      </c>
      <c r="X45" s="32">
        <v>0</v>
      </c>
      <c r="Y45" s="36">
        <v>0</v>
      </c>
      <c r="Z45" s="32">
        <v>0</v>
      </c>
      <c r="AA45" s="36">
        <v>0</v>
      </c>
      <c r="AB45" s="32">
        <v>0</v>
      </c>
      <c r="AC45" s="36">
        <v>0</v>
      </c>
      <c r="AD45" s="32">
        <v>0</v>
      </c>
      <c r="AE45" s="36">
        <v>0</v>
      </c>
      <c r="AF45" s="32">
        <v>0</v>
      </c>
      <c r="AG45" s="36">
        <v>0</v>
      </c>
      <c r="AH45" s="32">
        <v>0</v>
      </c>
      <c r="AI45" s="36">
        <v>0</v>
      </c>
      <c r="AJ45" s="32">
        <v>0</v>
      </c>
      <c r="AK45" s="36">
        <v>0</v>
      </c>
      <c r="AL45" s="32">
        <v>0</v>
      </c>
      <c r="AM45" s="36">
        <v>0</v>
      </c>
      <c r="AN45" s="32">
        <v>0</v>
      </c>
      <c r="AO45" s="36">
        <v>0</v>
      </c>
      <c r="AP45" s="32">
        <v>0</v>
      </c>
      <c r="AQ45" s="36">
        <v>0</v>
      </c>
      <c r="AR45" s="32">
        <v>87887.574998053984</v>
      </c>
      <c r="AS45" s="36">
        <v>79713.691632473434</v>
      </c>
      <c r="AT45" s="32">
        <v>-10636.55324743655</v>
      </c>
      <c r="AU45" s="42">
        <v>-2462.6698817759989</v>
      </c>
      <c r="AV45" s="142">
        <f t="shared" si="0"/>
        <v>8.0000972957350314E-8</v>
      </c>
      <c r="AX45" s="138"/>
      <c r="AY45" s="138"/>
    </row>
    <row r="46" spans="1:51" x14ac:dyDescent="0.3">
      <c r="A46" s="175"/>
      <c r="B46" s="134" t="s">
        <v>247</v>
      </c>
      <c r="C46" s="61" t="s">
        <v>248</v>
      </c>
      <c r="D46" s="32">
        <v>182951.46681240178</v>
      </c>
      <c r="E46" s="36">
        <v>285486.42756787699</v>
      </c>
      <c r="F46" s="32">
        <v>-20943.470024570623</v>
      </c>
      <c r="G46" s="36">
        <v>-69484.280621247715</v>
      </c>
      <c r="H46" s="32">
        <v>149832.92604987934</v>
      </c>
      <c r="I46" s="36">
        <v>189620.25928053449</v>
      </c>
      <c r="J46" s="32">
        <v>54062.010787093066</v>
      </c>
      <c r="K46" s="36">
        <v>165350.44890859016</v>
      </c>
      <c r="L46" s="32">
        <v>550670.5349095139</v>
      </c>
      <c r="M46" s="36">
        <v>-409926.56568508747</v>
      </c>
      <c r="N46" s="32">
        <v>0</v>
      </c>
      <c r="O46" s="36">
        <v>-358962.34698109113</v>
      </c>
      <c r="P46" s="32">
        <v>443306.51968437072</v>
      </c>
      <c r="Q46" s="36">
        <v>-114947.89533418365</v>
      </c>
      <c r="R46" s="32">
        <v>0</v>
      </c>
      <c r="S46" s="36">
        <v>0.39178577608537013</v>
      </c>
      <c r="T46" s="32">
        <v>0</v>
      </c>
      <c r="U46" s="36">
        <v>0</v>
      </c>
      <c r="V46" s="32">
        <v>85961.83419871681</v>
      </c>
      <c r="W46" s="36">
        <v>71646.292777499431</v>
      </c>
      <c r="X46" s="32">
        <v>95.140845815441267</v>
      </c>
      <c r="Y46" s="36">
        <v>-16527.172621836795</v>
      </c>
      <c r="Z46" s="32">
        <v>1225.5472719207974</v>
      </c>
      <c r="AA46" s="36">
        <v>9032.5563102806336</v>
      </c>
      <c r="AB46" s="32">
        <v>20081.492908690005</v>
      </c>
      <c r="AC46" s="36">
        <v>-168.39162153204165</v>
      </c>
      <c r="AD46" s="32">
        <v>156487.95274866431</v>
      </c>
      <c r="AE46" s="36">
        <v>967267.65549962781</v>
      </c>
      <c r="AF46" s="32">
        <v>54749.36090308999</v>
      </c>
      <c r="AG46" s="36">
        <v>924687.23139533994</v>
      </c>
      <c r="AH46" s="32">
        <v>34335.279503060039</v>
      </c>
      <c r="AI46" s="36">
        <v>1996.499983385856</v>
      </c>
      <c r="AJ46" s="32">
        <v>6608.7959612366903</v>
      </c>
      <c r="AK46" s="36">
        <v>8170.419998282081</v>
      </c>
      <c r="AL46" s="32">
        <v>60794.516381277565</v>
      </c>
      <c r="AM46" s="36">
        <v>32413.504122619997</v>
      </c>
      <c r="AN46" s="32">
        <v>-848.47203000781838</v>
      </c>
      <c r="AO46" s="36">
        <v>423310.04212354508</v>
      </c>
      <c r="AP46" s="32">
        <v>590.2143181966012</v>
      </c>
      <c r="AQ46" s="36">
        <v>3427.0656199743307</v>
      </c>
      <c r="AR46" s="32">
        <v>889851.69675876864</v>
      </c>
      <c r="AS46" s="36">
        <v>1269564.6251259367</v>
      </c>
      <c r="AT46" s="32">
        <v>320498.89071698854</v>
      </c>
      <c r="AU46" s="42">
        <v>-59214.037649769452</v>
      </c>
      <c r="AV46" s="142">
        <f t="shared" si="0"/>
        <v>4.1007297113537788E-7</v>
      </c>
      <c r="AX46" s="138"/>
      <c r="AY46" s="138"/>
    </row>
    <row r="47" spans="1:51" x14ac:dyDescent="0.3">
      <c r="A47" s="175"/>
      <c r="B47" s="7"/>
      <c r="C47" s="18"/>
      <c r="D47" s="32"/>
      <c r="E47" s="36"/>
      <c r="F47" s="32"/>
      <c r="G47" s="36"/>
      <c r="H47" s="32"/>
      <c r="I47" s="36"/>
      <c r="J47" s="32"/>
      <c r="K47" s="36"/>
      <c r="L47" s="32">
        <f t="shared" ref="L47:S47" si="1">+L48-L49-L55</f>
        <v>0</v>
      </c>
      <c r="M47" s="36">
        <f t="shared" si="1"/>
        <v>0</v>
      </c>
      <c r="N47" s="32">
        <f t="shared" si="1"/>
        <v>0</v>
      </c>
      <c r="O47" s="36">
        <f t="shared" si="1"/>
        <v>0</v>
      </c>
      <c r="P47" s="32">
        <f t="shared" si="1"/>
        <v>0</v>
      </c>
      <c r="Q47" s="36">
        <f t="shared" si="1"/>
        <v>0</v>
      </c>
      <c r="R47" s="32">
        <f t="shared" si="1"/>
        <v>0</v>
      </c>
      <c r="S47" s="36">
        <f t="shared" si="1"/>
        <v>0</v>
      </c>
      <c r="T47" s="32"/>
      <c r="U47" s="36"/>
      <c r="V47" s="32"/>
      <c r="W47" s="36"/>
      <c r="X47" s="32"/>
      <c r="Y47" s="36"/>
      <c r="Z47" s="32"/>
      <c r="AA47" s="36"/>
      <c r="AB47" s="32"/>
      <c r="AC47" s="36"/>
      <c r="AD47" s="32"/>
      <c r="AE47" s="36"/>
      <c r="AF47" s="32"/>
      <c r="AG47" s="36"/>
      <c r="AH47" s="32"/>
      <c r="AI47" s="36"/>
      <c r="AJ47" s="32"/>
      <c r="AK47" s="36"/>
      <c r="AL47" s="32"/>
      <c r="AM47" s="36"/>
      <c r="AN47" s="32"/>
      <c r="AO47" s="36"/>
      <c r="AP47" s="32"/>
      <c r="AQ47" s="36"/>
      <c r="AR47" s="32"/>
      <c r="AS47" s="36"/>
      <c r="AT47" s="32"/>
      <c r="AU47" s="42"/>
      <c r="AV47" s="142">
        <f t="shared" si="0"/>
        <v>0</v>
      </c>
      <c r="AX47" s="138"/>
      <c r="AY47" s="138"/>
    </row>
    <row r="48" spans="1:51" x14ac:dyDescent="0.3">
      <c r="A48" s="175"/>
      <c r="B48" s="9" t="s">
        <v>198</v>
      </c>
      <c r="C48" s="13" t="s">
        <v>199</v>
      </c>
      <c r="D48" s="30">
        <v>7685.0006747060543</v>
      </c>
      <c r="E48" s="35">
        <v>1598044.3486208336</v>
      </c>
      <c r="F48" s="30">
        <v>665.85503690951373</v>
      </c>
      <c r="G48" s="35">
        <v>-2.9999682737980038E-8</v>
      </c>
      <c r="H48" s="30">
        <v>-140342.55836348556</v>
      </c>
      <c r="I48" s="35">
        <v>231504.08830228768</v>
      </c>
      <c r="J48" s="30">
        <v>147361.70400128211</v>
      </c>
      <c r="K48" s="35">
        <v>1366540.2603185759</v>
      </c>
      <c r="L48" s="30">
        <v>680115.22926249064</v>
      </c>
      <c r="M48" s="35">
        <v>754084.10918360855</v>
      </c>
      <c r="N48" s="30">
        <v>-23756.787845617353</v>
      </c>
      <c r="O48" s="35">
        <v>0</v>
      </c>
      <c r="P48" s="30">
        <v>169753.06747080723</v>
      </c>
      <c r="Q48" s="35">
        <v>231232.41249448471</v>
      </c>
      <c r="R48" s="30">
        <v>1619.9985560206762</v>
      </c>
      <c r="S48" s="35">
        <f>+S55</f>
        <v>460639.63248368853</v>
      </c>
      <c r="T48" s="30">
        <v>9455.6045375393915</v>
      </c>
      <c r="U48" s="35">
        <f>+U55</f>
        <v>43162.800227110507</v>
      </c>
      <c r="V48" s="30">
        <v>-499.04110055049978</v>
      </c>
      <c r="W48" s="35">
        <v>-3702.4740372415467</v>
      </c>
      <c r="X48" s="30">
        <v>-478.75632720203663</v>
      </c>
      <c r="Y48" s="35">
        <v>11956.500763595308</v>
      </c>
      <c r="Z48" s="30">
        <v>0</v>
      </c>
      <c r="AA48" s="35">
        <v>1286.2500661976858</v>
      </c>
      <c r="AB48" s="30">
        <v>524021.14397149323</v>
      </c>
      <c r="AC48" s="35">
        <v>9508.9871857732851</v>
      </c>
      <c r="AD48" s="30">
        <v>4075.0234064448259</v>
      </c>
      <c r="AE48" s="35">
        <v>-340.17844300000002</v>
      </c>
      <c r="AF48" s="30">
        <v>-3776.8408022400035</v>
      </c>
      <c r="AG48" s="35">
        <v>0</v>
      </c>
      <c r="AH48" s="30">
        <v>-1352.2158217674103</v>
      </c>
      <c r="AI48" s="35">
        <v>-340.17844300000002</v>
      </c>
      <c r="AJ48" s="30">
        <v>696.65361171691382</v>
      </c>
      <c r="AK48" s="35">
        <v>0</v>
      </c>
      <c r="AL48" s="30">
        <v>8507.4264187353256</v>
      </c>
      <c r="AM48" s="35">
        <v>0</v>
      </c>
      <c r="AN48" s="30">
        <v>1841973.3082634239</v>
      </c>
      <c r="AO48" s="35">
        <v>0</v>
      </c>
      <c r="AP48" s="30">
        <v>-9970.1357876531765</v>
      </c>
      <c r="AQ48" s="35">
        <v>13336.957328058827</v>
      </c>
      <c r="AR48" s="30">
        <v>2523878.4258194119</v>
      </c>
      <c r="AS48" s="35">
        <v>2365125.236689501</v>
      </c>
      <c r="AT48" s="30">
        <v>1094138.5866396718</v>
      </c>
      <c r="AU48" s="43">
        <v>1252891.7758586654</v>
      </c>
      <c r="AV48" s="142">
        <f t="shared" si="0"/>
        <v>8.9082634076476097E-5</v>
      </c>
      <c r="AX48" s="138"/>
      <c r="AY48" s="138"/>
    </row>
    <row r="49" spans="1:51" x14ac:dyDescent="0.3">
      <c r="A49" s="175"/>
      <c r="B49" s="9" t="s">
        <v>200</v>
      </c>
      <c r="C49" s="13" t="s">
        <v>201</v>
      </c>
      <c r="D49" s="30">
        <v>-14713.288487336504</v>
      </c>
      <c r="E49" s="35">
        <v>1488295.4313674581</v>
      </c>
      <c r="F49" s="30">
        <v>-3069</v>
      </c>
      <c r="G49" s="35">
        <v>-2.9999682737980038E-8</v>
      </c>
      <c r="H49" s="30">
        <v>-142992.6571200586</v>
      </c>
      <c r="I49" s="35">
        <v>121755.17104891218</v>
      </c>
      <c r="J49" s="30">
        <v>131348.36863272212</v>
      </c>
      <c r="K49" s="35">
        <v>1366540.2603185759</v>
      </c>
      <c r="L49" s="30">
        <v>3134.1568902063518</v>
      </c>
      <c r="M49" s="35">
        <v>250281.67647280946</v>
      </c>
      <c r="N49" s="30">
        <v>-23756.787845617353</v>
      </c>
      <c r="O49" s="35">
        <v>0</v>
      </c>
      <c r="P49" s="30">
        <v>12586.770794426044</v>
      </c>
      <c r="Q49" s="35">
        <v>231232.41249448471</v>
      </c>
      <c r="R49" s="30">
        <v>0</v>
      </c>
      <c r="S49" s="35">
        <v>0</v>
      </c>
      <c r="T49" s="30">
        <v>8902.662419419119</v>
      </c>
      <c r="U49" s="35">
        <v>0</v>
      </c>
      <c r="V49" s="30">
        <v>-340.17844300000002</v>
      </c>
      <c r="W49" s="35">
        <v>-3702.4740372415467</v>
      </c>
      <c r="X49" s="30">
        <v>-436.76943323263987</v>
      </c>
      <c r="Y49" s="35">
        <v>11956.500763595308</v>
      </c>
      <c r="Z49" s="30">
        <v>0</v>
      </c>
      <c r="AA49" s="35">
        <v>1286.2500661976858</v>
      </c>
      <c r="AB49" s="30">
        <v>6178.459398211181</v>
      </c>
      <c r="AC49" s="35">
        <v>9508.9871857732851</v>
      </c>
      <c r="AD49" s="30">
        <v>-3481.094755242304</v>
      </c>
      <c r="AE49" s="35">
        <v>-340.17844300000002</v>
      </c>
      <c r="AF49" s="30">
        <v>-3776.8408022400035</v>
      </c>
      <c r="AG49" s="35">
        <v>0</v>
      </c>
      <c r="AH49" s="30">
        <v>68.16158299769981</v>
      </c>
      <c r="AI49" s="35">
        <v>-340.17844300000002</v>
      </c>
      <c r="AJ49" s="30">
        <v>0</v>
      </c>
      <c r="AK49" s="35">
        <v>0</v>
      </c>
      <c r="AL49" s="30">
        <v>227.58446399999943</v>
      </c>
      <c r="AM49" s="35">
        <v>0</v>
      </c>
      <c r="AN49" s="30">
        <v>1443648.658667953</v>
      </c>
      <c r="AO49" s="35">
        <v>0</v>
      </c>
      <c r="AP49" s="30">
        <v>13336.9509148</v>
      </c>
      <c r="AQ49" s="35">
        <v>13336.957328058827</v>
      </c>
      <c r="AR49" s="30">
        <v>1441925.3832303805</v>
      </c>
      <c r="AS49" s="35">
        <v>1751573.8867253263</v>
      </c>
      <c r="AT49" s="30">
        <v>1093994.8721726059</v>
      </c>
      <c r="AU49" s="43">
        <v>784346.36876660259</v>
      </c>
      <c r="AV49" s="142">
        <f t="shared" si="0"/>
        <v>8.8942470028996468E-5</v>
      </c>
      <c r="AX49" s="138"/>
      <c r="AY49" s="138"/>
    </row>
    <row r="50" spans="1:51" x14ac:dyDescent="0.3">
      <c r="A50" s="175"/>
      <c r="B50" s="134" t="s">
        <v>202</v>
      </c>
      <c r="C50" s="61" t="s">
        <v>249</v>
      </c>
      <c r="D50" s="32">
        <v>27642.485771860003</v>
      </c>
      <c r="E50" s="36">
        <v>147077.73100183706</v>
      </c>
      <c r="F50" s="32">
        <v>-3335</v>
      </c>
      <c r="G50" s="36">
        <v>0</v>
      </c>
      <c r="H50" s="32">
        <v>11252.477053400002</v>
      </c>
      <c r="I50" s="36">
        <v>19994.173048993271</v>
      </c>
      <c r="J50" s="32">
        <v>19725.008718460002</v>
      </c>
      <c r="K50" s="36">
        <v>127083.55795284378</v>
      </c>
      <c r="L50" s="32">
        <v>10369.040360372812</v>
      </c>
      <c r="M50" s="36">
        <v>9317.754651221594</v>
      </c>
      <c r="N50" s="32">
        <v>3.3983269531745464E-9</v>
      </c>
      <c r="O50" s="36">
        <v>0</v>
      </c>
      <c r="P50" s="32">
        <v>-2086.8136712538117</v>
      </c>
      <c r="Q50" s="36">
        <v>9510.1222200815937</v>
      </c>
      <c r="R50" s="32">
        <v>0</v>
      </c>
      <c r="S50" s="36">
        <v>0</v>
      </c>
      <c r="T50" s="32">
        <v>8902.662419419119</v>
      </c>
      <c r="U50" s="36">
        <v>0</v>
      </c>
      <c r="V50" s="32">
        <v>0</v>
      </c>
      <c r="W50" s="36">
        <v>101.43538814000001</v>
      </c>
      <c r="X50" s="32">
        <v>4.8793549709643997</v>
      </c>
      <c r="Y50" s="36">
        <v>-293.8029569999992</v>
      </c>
      <c r="Z50" s="32">
        <v>0</v>
      </c>
      <c r="AA50" s="36">
        <v>0</v>
      </c>
      <c r="AB50" s="32">
        <v>3548.3122572331395</v>
      </c>
      <c r="AC50" s="36">
        <v>0</v>
      </c>
      <c r="AD50" s="32">
        <v>295.74604699999941</v>
      </c>
      <c r="AE50" s="36">
        <v>0</v>
      </c>
      <c r="AF50" s="32">
        <v>0</v>
      </c>
      <c r="AG50" s="36">
        <v>0</v>
      </c>
      <c r="AH50" s="32">
        <v>68.161582999999837</v>
      </c>
      <c r="AI50" s="36">
        <v>0</v>
      </c>
      <c r="AJ50" s="32">
        <v>0</v>
      </c>
      <c r="AK50" s="36">
        <v>0</v>
      </c>
      <c r="AL50" s="32">
        <v>227.58446399999957</v>
      </c>
      <c r="AM50" s="36">
        <v>0</v>
      </c>
      <c r="AN50" s="32">
        <v>129556.35133605609</v>
      </c>
      <c r="AO50" s="36">
        <v>0</v>
      </c>
      <c r="AP50" s="32">
        <v>0</v>
      </c>
      <c r="AQ50" s="36">
        <v>0</v>
      </c>
      <c r="AR50" s="32">
        <v>167863.6235152889</v>
      </c>
      <c r="AS50" s="36">
        <v>156395.48565305865</v>
      </c>
      <c r="AT50" s="32">
        <v>0</v>
      </c>
      <c r="AU50" s="42">
        <v>11468.137862230262</v>
      </c>
      <c r="AV50" s="142">
        <f t="shared" si="0"/>
        <v>1.8189894035458565E-11</v>
      </c>
      <c r="AX50" s="138"/>
      <c r="AY50" s="138"/>
    </row>
    <row r="51" spans="1:51" x14ac:dyDescent="0.3">
      <c r="A51" s="175"/>
      <c r="B51" s="134" t="s">
        <v>250</v>
      </c>
      <c r="C51" s="61" t="s">
        <v>251</v>
      </c>
      <c r="D51" s="32">
        <v>0</v>
      </c>
      <c r="E51" s="36">
        <v>536.50318413443745</v>
      </c>
      <c r="F51" s="32">
        <v>0</v>
      </c>
      <c r="G51" s="36">
        <v>0</v>
      </c>
      <c r="H51" s="32">
        <v>0</v>
      </c>
      <c r="I51" s="36">
        <v>536.50318413443745</v>
      </c>
      <c r="J51" s="32">
        <v>0</v>
      </c>
      <c r="K51" s="36">
        <v>0</v>
      </c>
      <c r="L51" s="32">
        <v>-329.558118677881</v>
      </c>
      <c r="M51" s="36">
        <v>-525.88285981231843</v>
      </c>
      <c r="N51" s="32">
        <v>0</v>
      </c>
      <c r="O51" s="36">
        <v>0</v>
      </c>
      <c r="P51" s="32">
        <v>2.7758259876816425</v>
      </c>
      <c r="Q51" s="36">
        <v>0</v>
      </c>
      <c r="R51" s="32">
        <v>0</v>
      </c>
      <c r="S51" s="36">
        <v>0</v>
      </c>
      <c r="T51" s="32">
        <v>0</v>
      </c>
      <c r="U51" s="36">
        <v>0</v>
      </c>
      <c r="V51" s="32">
        <v>-340.17844300000002</v>
      </c>
      <c r="W51" s="36">
        <v>0</v>
      </c>
      <c r="X51" s="32">
        <v>-434.4144282036043</v>
      </c>
      <c r="Y51" s="36">
        <v>-528.65868580000006</v>
      </c>
      <c r="Z51" s="32">
        <v>0</v>
      </c>
      <c r="AA51" s="36">
        <v>2.7758259876816425</v>
      </c>
      <c r="AB51" s="32">
        <v>442.25892653804169</v>
      </c>
      <c r="AC51" s="36">
        <v>0</v>
      </c>
      <c r="AD51" s="32">
        <v>-2.3000240325927733E-9</v>
      </c>
      <c r="AE51" s="36">
        <v>-340.17844300000002</v>
      </c>
      <c r="AF51" s="32">
        <v>0</v>
      </c>
      <c r="AG51" s="36">
        <v>0</v>
      </c>
      <c r="AH51" s="32">
        <v>-2.3000240325927733E-9</v>
      </c>
      <c r="AI51" s="36">
        <v>-340.17844300000002</v>
      </c>
      <c r="AJ51" s="32">
        <v>0</v>
      </c>
      <c r="AK51" s="36">
        <v>0</v>
      </c>
      <c r="AL51" s="32">
        <v>0</v>
      </c>
      <c r="AM51" s="36">
        <v>0</v>
      </c>
      <c r="AN51" s="32">
        <v>0</v>
      </c>
      <c r="AO51" s="36">
        <v>0</v>
      </c>
      <c r="AP51" s="32">
        <v>13336.9509148</v>
      </c>
      <c r="AQ51" s="36">
        <v>13336.9509148</v>
      </c>
      <c r="AR51" s="32">
        <v>13007.392796119819</v>
      </c>
      <c r="AS51" s="36">
        <v>13007.392796122118</v>
      </c>
      <c r="AT51" s="32">
        <v>0</v>
      </c>
      <c r="AU51" s="42">
        <v>1.8189894035458565E-12</v>
      </c>
      <c r="AV51" s="142">
        <f t="shared" si="0"/>
        <v>2.3010215954855084E-9</v>
      </c>
      <c r="AX51" s="138"/>
      <c r="AY51" s="138"/>
    </row>
    <row r="52" spans="1:51" x14ac:dyDescent="0.3">
      <c r="A52" s="175"/>
      <c r="B52" s="134" t="s">
        <v>252</v>
      </c>
      <c r="C52" s="61" t="s">
        <v>253</v>
      </c>
      <c r="D52" s="32">
        <v>-42355.774259196507</v>
      </c>
      <c r="E52" s="36">
        <v>1340681.1971814865</v>
      </c>
      <c r="F52" s="32">
        <v>266</v>
      </c>
      <c r="G52" s="36">
        <v>-2.9999682737980038E-8</v>
      </c>
      <c r="H52" s="32">
        <v>-154245.13417345862</v>
      </c>
      <c r="I52" s="36">
        <v>101224.49481578446</v>
      </c>
      <c r="J52" s="32">
        <v>111623.35991426211</v>
      </c>
      <c r="K52" s="36">
        <v>1239456.7023657321</v>
      </c>
      <c r="L52" s="32">
        <v>-6905.3253514885782</v>
      </c>
      <c r="M52" s="36">
        <v>241489.80468140019</v>
      </c>
      <c r="N52" s="32">
        <v>-23756.787845620751</v>
      </c>
      <c r="O52" s="36">
        <v>0</v>
      </c>
      <c r="P52" s="32">
        <v>14670.808639692174</v>
      </c>
      <c r="Q52" s="36">
        <v>221722.29027440312</v>
      </c>
      <c r="R52" s="32">
        <v>0</v>
      </c>
      <c r="S52" s="36">
        <v>0</v>
      </c>
      <c r="T52" s="32">
        <v>0</v>
      </c>
      <c r="U52" s="36">
        <v>0</v>
      </c>
      <c r="V52" s="32">
        <v>0</v>
      </c>
      <c r="W52" s="36">
        <v>-3803.909425381547</v>
      </c>
      <c r="X52" s="32">
        <v>-7.2343600000000006</v>
      </c>
      <c r="Y52" s="36">
        <v>12778.962406395307</v>
      </c>
      <c r="Z52" s="32">
        <v>0</v>
      </c>
      <c r="AA52" s="36">
        <v>1283.4742402100042</v>
      </c>
      <c r="AB52" s="32">
        <v>2187.888214439999</v>
      </c>
      <c r="AC52" s="36">
        <v>9508.9871857732851</v>
      </c>
      <c r="AD52" s="32">
        <v>-3776.8408022400035</v>
      </c>
      <c r="AE52" s="36">
        <v>0</v>
      </c>
      <c r="AF52" s="32">
        <v>-3776.8408022400035</v>
      </c>
      <c r="AG52" s="36">
        <v>0</v>
      </c>
      <c r="AH52" s="32">
        <v>0</v>
      </c>
      <c r="AI52" s="36">
        <v>0</v>
      </c>
      <c r="AJ52" s="32">
        <v>0</v>
      </c>
      <c r="AK52" s="36">
        <v>0</v>
      </c>
      <c r="AL52" s="32">
        <v>-1.4210854715202004E-13</v>
      </c>
      <c r="AM52" s="36">
        <v>0</v>
      </c>
      <c r="AN52" s="32">
        <v>1314092.3073318969</v>
      </c>
      <c r="AO52" s="36">
        <v>0</v>
      </c>
      <c r="AP52" s="32">
        <v>0</v>
      </c>
      <c r="AQ52" s="36">
        <v>6.4132588276706315E-3</v>
      </c>
      <c r="AR52" s="32">
        <v>1261054.3669189718</v>
      </c>
      <c r="AS52" s="36">
        <v>1582171.0082761454</v>
      </c>
      <c r="AT52" s="32">
        <v>1093994.8721726059</v>
      </c>
      <c r="AU52" s="42">
        <v>772878.23090437229</v>
      </c>
      <c r="AV52" s="142">
        <f t="shared" si="0"/>
        <v>8.8940141722559929E-5</v>
      </c>
      <c r="AX52" s="138"/>
      <c r="AY52" s="138"/>
    </row>
    <row r="53" spans="1:51" x14ac:dyDescent="0.3">
      <c r="A53" s="175"/>
      <c r="B53" s="23" t="s">
        <v>254</v>
      </c>
      <c r="C53" s="62" t="s">
        <v>255</v>
      </c>
      <c r="D53" s="32">
        <v>118585.2615183591</v>
      </c>
      <c r="E53" s="36">
        <v>990562.66163561505</v>
      </c>
      <c r="F53" s="32">
        <v>0</v>
      </c>
      <c r="G53" s="36">
        <v>0</v>
      </c>
      <c r="H53" s="32">
        <v>0</v>
      </c>
      <c r="I53" s="36">
        <v>0</v>
      </c>
      <c r="J53" s="32">
        <v>118585.2615183591</v>
      </c>
      <c r="K53" s="36">
        <v>990562.66163561505</v>
      </c>
      <c r="L53" s="32">
        <v>14680.385067939833</v>
      </c>
      <c r="M53" s="36">
        <v>138955.26489524415</v>
      </c>
      <c r="N53" s="32">
        <v>0</v>
      </c>
      <c r="O53" s="36">
        <v>0</v>
      </c>
      <c r="P53" s="32">
        <v>14680.337857939832</v>
      </c>
      <c r="Q53" s="36">
        <v>116535.15464449955</v>
      </c>
      <c r="R53" s="32">
        <v>0</v>
      </c>
      <c r="S53" s="36">
        <v>0</v>
      </c>
      <c r="T53" s="32">
        <v>0</v>
      </c>
      <c r="U53" s="36">
        <v>0</v>
      </c>
      <c r="V53" s="32">
        <v>0</v>
      </c>
      <c r="W53" s="36">
        <v>-3803.909425381547</v>
      </c>
      <c r="X53" s="32">
        <v>0</v>
      </c>
      <c r="Y53" s="36">
        <v>12554.090096182861</v>
      </c>
      <c r="Z53" s="32">
        <v>0</v>
      </c>
      <c r="AA53" s="36">
        <v>4160.9423941700043</v>
      </c>
      <c r="AB53" s="32">
        <v>4.7209999999999974E-2</v>
      </c>
      <c r="AC53" s="36">
        <v>9508.9871857732851</v>
      </c>
      <c r="AD53" s="32">
        <v>0</v>
      </c>
      <c r="AE53" s="36">
        <v>0</v>
      </c>
      <c r="AF53" s="32">
        <v>0</v>
      </c>
      <c r="AG53" s="36">
        <v>0</v>
      </c>
      <c r="AH53" s="32">
        <v>0</v>
      </c>
      <c r="AI53" s="36">
        <v>0</v>
      </c>
      <c r="AJ53" s="32">
        <v>0</v>
      </c>
      <c r="AK53" s="36">
        <v>0</v>
      </c>
      <c r="AL53" s="32">
        <v>0</v>
      </c>
      <c r="AM53" s="36">
        <v>0</v>
      </c>
      <c r="AN53" s="32">
        <v>0</v>
      </c>
      <c r="AO53" s="36">
        <v>0</v>
      </c>
      <c r="AP53" s="32">
        <v>0</v>
      </c>
      <c r="AQ53" s="36">
        <v>0</v>
      </c>
      <c r="AR53" s="32">
        <v>133265.64658629894</v>
      </c>
      <c r="AS53" s="36">
        <v>1129517.9265308592</v>
      </c>
      <c r="AT53" s="32">
        <v>1087635.8266176891</v>
      </c>
      <c r="AU53" s="42">
        <v>91383.546767428939</v>
      </c>
      <c r="AV53" s="142">
        <f t="shared" si="0"/>
        <v>9.4300135970115662E-5</v>
      </c>
      <c r="AX53" s="138"/>
      <c r="AY53" s="138"/>
    </row>
    <row r="54" spans="1:51" x14ac:dyDescent="0.3">
      <c r="A54" s="175"/>
      <c r="B54" s="23" t="s">
        <v>256</v>
      </c>
      <c r="C54" s="62" t="s">
        <v>257</v>
      </c>
      <c r="D54" s="32">
        <v>-160941.0357775556</v>
      </c>
      <c r="E54" s="36">
        <v>350118.53554587142</v>
      </c>
      <c r="F54" s="32">
        <v>266</v>
      </c>
      <c r="G54" s="36">
        <v>-2.9999682737980038E-8</v>
      </c>
      <c r="H54" s="32">
        <v>-154245.13417345862</v>
      </c>
      <c r="I54" s="36">
        <v>101224.49481578446</v>
      </c>
      <c r="J54" s="32">
        <v>-6961.9016040969864</v>
      </c>
      <c r="K54" s="36">
        <v>248894.04073011695</v>
      </c>
      <c r="L54" s="32">
        <v>-21585.710419428411</v>
      </c>
      <c r="M54" s="36">
        <v>102534.53978615603</v>
      </c>
      <c r="N54" s="32">
        <v>-23756.787845620751</v>
      </c>
      <c r="O54" s="36">
        <v>0</v>
      </c>
      <c r="P54" s="32">
        <v>-9.5292182476595109</v>
      </c>
      <c r="Q54" s="36">
        <v>105187.13562990358</v>
      </c>
      <c r="R54" s="32">
        <v>0</v>
      </c>
      <c r="S54" s="36">
        <v>0</v>
      </c>
      <c r="T54" s="32">
        <v>0</v>
      </c>
      <c r="U54" s="36">
        <v>0</v>
      </c>
      <c r="V54" s="32">
        <v>0</v>
      </c>
      <c r="W54" s="36">
        <v>0</v>
      </c>
      <c r="X54" s="32">
        <v>-7.2343600000000006</v>
      </c>
      <c r="Y54" s="36">
        <v>224.87231021244563</v>
      </c>
      <c r="Z54" s="32">
        <v>0</v>
      </c>
      <c r="AA54" s="36">
        <v>-2877.4681539600001</v>
      </c>
      <c r="AB54" s="32">
        <v>2187.8410044399989</v>
      </c>
      <c r="AC54" s="36">
        <v>0</v>
      </c>
      <c r="AD54" s="32">
        <v>-3776.8408022400035</v>
      </c>
      <c r="AE54" s="36">
        <v>0</v>
      </c>
      <c r="AF54" s="32">
        <v>-3776.8408022400035</v>
      </c>
      <c r="AG54" s="36">
        <v>0</v>
      </c>
      <c r="AH54" s="32">
        <v>0</v>
      </c>
      <c r="AI54" s="36">
        <v>0</v>
      </c>
      <c r="AJ54" s="32">
        <v>0</v>
      </c>
      <c r="AK54" s="36">
        <v>0</v>
      </c>
      <c r="AL54" s="32">
        <v>-1.4210854715202004E-13</v>
      </c>
      <c r="AM54" s="36">
        <v>0</v>
      </c>
      <c r="AN54" s="32">
        <v>1314092.3073318969</v>
      </c>
      <c r="AO54" s="36">
        <v>0</v>
      </c>
      <c r="AP54" s="32">
        <v>0</v>
      </c>
      <c r="AQ54" s="36">
        <v>6.4132588276706315E-3</v>
      </c>
      <c r="AR54" s="32">
        <v>1127788.7203326728</v>
      </c>
      <c r="AS54" s="36">
        <v>452653.0817452863</v>
      </c>
      <c r="AT54" s="32">
        <v>6359.0455549169492</v>
      </c>
      <c r="AU54" s="42">
        <v>681494.68413694331</v>
      </c>
      <c r="AV54" s="142">
        <f t="shared" si="0"/>
        <v>-5.3602198022417724E-6</v>
      </c>
      <c r="AX54" s="138"/>
      <c r="AY54" s="138"/>
    </row>
    <row r="55" spans="1:51" x14ac:dyDescent="0.3">
      <c r="A55" s="175"/>
      <c r="B55" s="9" t="s">
        <v>203</v>
      </c>
      <c r="C55" s="13" t="s">
        <v>204</v>
      </c>
      <c r="D55" s="30">
        <v>22398.289162042558</v>
      </c>
      <c r="E55" s="35">
        <v>109748.91725337552</v>
      </c>
      <c r="F55" s="30">
        <v>3734.8550369095137</v>
      </c>
      <c r="G55" s="35">
        <v>0</v>
      </c>
      <c r="H55" s="30">
        <v>2650.0987565730702</v>
      </c>
      <c r="I55" s="35">
        <v>109748.91725337552</v>
      </c>
      <c r="J55" s="30">
        <v>16013.335368559974</v>
      </c>
      <c r="K55" s="35">
        <v>0</v>
      </c>
      <c r="L55" s="30">
        <v>676981.07237228425</v>
      </c>
      <c r="M55" s="35">
        <v>503802.43271079904</v>
      </c>
      <c r="N55" s="30">
        <v>0</v>
      </c>
      <c r="O55" s="35">
        <v>0</v>
      </c>
      <c r="P55" s="30">
        <v>157166.2966763812</v>
      </c>
      <c r="Q55" s="35">
        <v>0</v>
      </c>
      <c r="R55" s="30">
        <v>1619.9985560206762</v>
      </c>
      <c r="S55" s="35">
        <v>460639.63248368853</v>
      </c>
      <c r="T55" s="30">
        <v>552.94211812027197</v>
      </c>
      <c r="U55" s="35">
        <v>43162.800227110507</v>
      </c>
      <c r="V55" s="30">
        <v>-158.86265755049973</v>
      </c>
      <c r="W55" s="35">
        <v>0</v>
      </c>
      <c r="X55" s="30">
        <v>-41.98689396939676</v>
      </c>
      <c r="Y55" s="35">
        <v>0</v>
      </c>
      <c r="Z55" s="30">
        <v>0</v>
      </c>
      <c r="AA55" s="35">
        <v>0</v>
      </c>
      <c r="AB55" s="30">
        <v>517842.68457328208</v>
      </c>
      <c r="AC55" s="35">
        <v>0</v>
      </c>
      <c r="AD55" s="30">
        <v>7556.1181616871299</v>
      </c>
      <c r="AE55" s="35">
        <v>0</v>
      </c>
      <c r="AF55" s="30">
        <v>0</v>
      </c>
      <c r="AG55" s="35">
        <v>0</v>
      </c>
      <c r="AH55" s="30">
        <v>-1420.37740476511</v>
      </c>
      <c r="AI55" s="35">
        <v>0</v>
      </c>
      <c r="AJ55" s="30">
        <v>696.65361171691382</v>
      </c>
      <c r="AK55" s="35">
        <v>0</v>
      </c>
      <c r="AL55" s="30">
        <v>8279.841954735326</v>
      </c>
      <c r="AM55" s="35">
        <v>0</v>
      </c>
      <c r="AN55" s="30">
        <v>398324.64959547075</v>
      </c>
      <c r="AO55" s="35">
        <v>0</v>
      </c>
      <c r="AP55" s="30">
        <v>-23307.086702453176</v>
      </c>
      <c r="AQ55" s="35">
        <v>0</v>
      </c>
      <c r="AR55" s="30">
        <v>1081953.0425890316</v>
      </c>
      <c r="AS55" s="35">
        <v>613551.34996417456</v>
      </c>
      <c r="AT55" s="30">
        <v>143.71446706576535</v>
      </c>
      <c r="AU55" s="43">
        <v>468545.40709206276</v>
      </c>
      <c r="AV55" s="142">
        <f t="shared" si="0"/>
        <v>1.3992394087836146E-7</v>
      </c>
      <c r="AX55" s="138"/>
      <c r="AY55" s="138"/>
    </row>
    <row r="56" spans="1:51" x14ac:dyDescent="0.3">
      <c r="A56" s="175"/>
      <c r="B56" s="134" t="s">
        <v>205</v>
      </c>
      <c r="C56" s="61" t="s">
        <v>258</v>
      </c>
      <c r="D56" s="32">
        <v>16198.106072095288</v>
      </c>
      <c r="E56" s="36">
        <v>-1209.3066046294744</v>
      </c>
      <c r="F56" s="32">
        <v>3735.057491215307</v>
      </c>
      <c r="G56" s="36">
        <v>0</v>
      </c>
      <c r="H56" s="32">
        <v>-8.5907635799940181</v>
      </c>
      <c r="I56" s="36">
        <v>-1209.3066046294744</v>
      </c>
      <c r="J56" s="32">
        <v>12471.639344459974</v>
      </c>
      <c r="K56" s="36">
        <v>0</v>
      </c>
      <c r="L56" s="32">
        <v>186280.33695614903</v>
      </c>
      <c r="M56" s="36">
        <v>460639.63248368853</v>
      </c>
      <c r="N56" s="32">
        <v>0</v>
      </c>
      <c r="O56" s="36">
        <v>0</v>
      </c>
      <c r="P56" s="32">
        <v>175830.59638149</v>
      </c>
      <c r="Q56" s="36">
        <v>0</v>
      </c>
      <c r="R56" s="32">
        <v>1619.9985560206762</v>
      </c>
      <c r="S56" s="36">
        <v>460639.63248368853</v>
      </c>
      <c r="T56" s="32">
        <v>-2958.7574323150466</v>
      </c>
      <c r="U56" s="36">
        <v>0</v>
      </c>
      <c r="V56" s="32">
        <v>-145.71821466614631</v>
      </c>
      <c r="W56" s="36">
        <v>0</v>
      </c>
      <c r="X56" s="32">
        <v>1070.2556927970588</v>
      </c>
      <c r="Y56" s="36">
        <v>0</v>
      </c>
      <c r="Z56" s="32">
        <v>0</v>
      </c>
      <c r="AA56" s="36">
        <v>0</v>
      </c>
      <c r="AB56" s="32">
        <v>10863.96197282247</v>
      </c>
      <c r="AC56" s="36">
        <v>0</v>
      </c>
      <c r="AD56" s="32">
        <v>-5001.0397231752586</v>
      </c>
      <c r="AE56" s="36">
        <v>0</v>
      </c>
      <c r="AF56" s="32">
        <v>0</v>
      </c>
      <c r="AG56" s="36">
        <v>0</v>
      </c>
      <c r="AH56" s="32">
        <v>-1432.8684117651101</v>
      </c>
      <c r="AI56" s="36">
        <v>0</v>
      </c>
      <c r="AJ56" s="32">
        <v>0</v>
      </c>
      <c r="AK56" s="36">
        <v>0</v>
      </c>
      <c r="AL56" s="32">
        <v>-3568.1713114101485</v>
      </c>
      <c r="AM56" s="36">
        <v>0</v>
      </c>
      <c r="AN56" s="32">
        <v>266774.17187943094</v>
      </c>
      <c r="AO56" s="36">
        <v>0</v>
      </c>
      <c r="AP56" s="32">
        <v>-23307.086702453176</v>
      </c>
      <c r="AQ56" s="36">
        <v>0</v>
      </c>
      <c r="AR56" s="32">
        <v>440944.48848204681</v>
      </c>
      <c r="AS56" s="36">
        <v>459430.32587905909</v>
      </c>
      <c r="AT56" s="32">
        <v>0</v>
      </c>
      <c r="AU56" s="42">
        <v>-18485.837396892297</v>
      </c>
      <c r="AV56" s="142">
        <f t="shared" si="0"/>
        <v>1.1998054105788469E-7</v>
      </c>
      <c r="AX56" s="138"/>
      <c r="AY56" s="138"/>
    </row>
    <row r="57" spans="1:51" x14ac:dyDescent="0.3">
      <c r="A57" s="175"/>
      <c r="B57" s="134" t="s">
        <v>206</v>
      </c>
      <c r="C57" s="61" t="s">
        <v>259</v>
      </c>
      <c r="D57" s="32">
        <v>6200.1830899472707</v>
      </c>
      <c r="E57" s="36">
        <v>110958.22385800499</v>
      </c>
      <c r="F57" s="32">
        <v>-0.20245430579336698</v>
      </c>
      <c r="G57" s="36">
        <v>0</v>
      </c>
      <c r="H57" s="32">
        <v>2658.6895201530642</v>
      </c>
      <c r="I57" s="36">
        <v>110958.22385800499</v>
      </c>
      <c r="J57" s="32">
        <v>3541.6960241000002</v>
      </c>
      <c r="K57" s="36">
        <v>0</v>
      </c>
      <c r="L57" s="32">
        <v>490700.73541613523</v>
      </c>
      <c r="M57" s="36">
        <v>43162.800227110507</v>
      </c>
      <c r="N57" s="32">
        <v>0</v>
      </c>
      <c r="O57" s="36">
        <v>0</v>
      </c>
      <c r="P57" s="32">
        <v>-18664.299705108813</v>
      </c>
      <c r="Q57" s="36">
        <v>0</v>
      </c>
      <c r="R57" s="32">
        <v>0</v>
      </c>
      <c r="S57" s="36">
        <v>0</v>
      </c>
      <c r="T57" s="32">
        <v>3511.6995504353185</v>
      </c>
      <c r="U57" s="36">
        <v>43162.800227110507</v>
      </c>
      <c r="V57" s="32">
        <v>-13.144442884353428</v>
      </c>
      <c r="W57" s="36">
        <v>0</v>
      </c>
      <c r="X57" s="32">
        <v>-1112.2425867664556</v>
      </c>
      <c r="Y57" s="36">
        <v>0</v>
      </c>
      <c r="Z57" s="32">
        <v>0</v>
      </c>
      <c r="AA57" s="36">
        <v>0</v>
      </c>
      <c r="AB57" s="32">
        <v>506978.72260045959</v>
      </c>
      <c r="AC57" s="36">
        <v>0</v>
      </c>
      <c r="AD57" s="32">
        <v>12557.157884862389</v>
      </c>
      <c r="AE57" s="36">
        <v>0</v>
      </c>
      <c r="AF57" s="32">
        <v>0</v>
      </c>
      <c r="AG57" s="36">
        <v>0</v>
      </c>
      <c r="AH57" s="32">
        <v>12.491007000000025</v>
      </c>
      <c r="AI57" s="36">
        <v>0</v>
      </c>
      <c r="AJ57" s="32">
        <v>696.65361171691382</v>
      </c>
      <c r="AK57" s="36">
        <v>0</v>
      </c>
      <c r="AL57" s="32">
        <v>11848.013266145474</v>
      </c>
      <c r="AM57" s="36">
        <v>0</v>
      </c>
      <c r="AN57" s="32">
        <v>131550.47771603984</v>
      </c>
      <c r="AO57" s="36">
        <v>0</v>
      </c>
      <c r="AP57" s="32">
        <v>0</v>
      </c>
      <c r="AQ57" s="36">
        <v>0</v>
      </c>
      <c r="AR57" s="32">
        <v>641008.55410698475</v>
      </c>
      <c r="AS57" s="36">
        <v>154121.0240851155</v>
      </c>
      <c r="AT57" s="32">
        <v>143.71446706576535</v>
      </c>
      <c r="AU57" s="42">
        <v>487031.24448895507</v>
      </c>
      <c r="AV57" s="142">
        <f t="shared" si="0"/>
        <v>2.0074367057532072E-8</v>
      </c>
      <c r="AX57" s="138"/>
      <c r="AY57" s="138"/>
    </row>
    <row r="58" spans="1:51" x14ac:dyDescent="0.3">
      <c r="A58" s="175"/>
      <c r="B58" s="7"/>
      <c r="C58" s="18"/>
      <c r="D58" s="32"/>
      <c r="E58" s="36"/>
      <c r="F58" s="32"/>
      <c r="G58" s="36"/>
      <c r="H58" s="32"/>
      <c r="I58" s="36"/>
      <c r="J58" s="32"/>
      <c r="K58" s="36"/>
      <c r="L58" s="32"/>
      <c r="M58" s="36"/>
      <c r="N58" s="32"/>
      <c r="O58" s="36"/>
      <c r="P58" s="32"/>
      <c r="Q58" s="36"/>
      <c r="R58" s="32"/>
      <c r="S58" s="36"/>
      <c r="T58" s="32"/>
      <c r="U58" s="36"/>
      <c r="V58" s="32"/>
      <c r="W58" s="36"/>
      <c r="X58" s="32"/>
      <c r="Y58" s="36"/>
      <c r="Z58" s="32"/>
      <c r="AA58" s="36"/>
      <c r="AB58" s="32"/>
      <c r="AC58" s="36"/>
      <c r="AD58" s="32"/>
      <c r="AE58" s="36"/>
      <c r="AF58" s="32"/>
      <c r="AG58" s="36"/>
      <c r="AH58" s="32"/>
      <c r="AI58" s="36"/>
      <c r="AJ58" s="32"/>
      <c r="AK58" s="36"/>
      <c r="AL58" s="32"/>
      <c r="AM58" s="36"/>
      <c r="AN58" s="32"/>
      <c r="AO58" s="36"/>
      <c r="AP58" s="32"/>
      <c r="AQ58" s="36"/>
      <c r="AR58" s="32"/>
      <c r="AS58" s="36"/>
      <c r="AT58" s="32"/>
      <c r="AU58" s="42"/>
      <c r="AV58" s="142">
        <f t="shared" si="0"/>
        <v>0</v>
      </c>
      <c r="AX58" s="138"/>
      <c r="AY58" s="138"/>
    </row>
    <row r="59" spans="1:51" x14ac:dyDescent="0.3">
      <c r="A59" s="175"/>
      <c r="B59" s="9" t="s">
        <v>207</v>
      </c>
      <c r="C59" s="13" t="s">
        <v>208</v>
      </c>
      <c r="D59" s="30">
        <v>-487.15520741607628</v>
      </c>
      <c r="E59" s="35">
        <v>6470.7864170914299</v>
      </c>
      <c r="F59" s="30">
        <v>-487.15520741607628</v>
      </c>
      <c r="G59" s="35">
        <v>229.82532867142857</v>
      </c>
      <c r="H59" s="30">
        <v>0</v>
      </c>
      <c r="I59" s="35">
        <v>1119.92460082</v>
      </c>
      <c r="J59" s="30">
        <v>0</v>
      </c>
      <c r="K59" s="35">
        <v>5121.0364876000003</v>
      </c>
      <c r="L59" s="30">
        <v>7061.955877450825</v>
      </c>
      <c r="M59" s="35">
        <v>435270.45131672366</v>
      </c>
      <c r="N59" s="30">
        <v>0</v>
      </c>
      <c r="O59" s="35">
        <v>0</v>
      </c>
      <c r="P59" s="30">
        <v>0</v>
      </c>
      <c r="Q59" s="35">
        <v>-1013.1647990000015</v>
      </c>
      <c r="R59" s="30">
        <v>-3.9885392999999993</v>
      </c>
      <c r="S59" s="35">
        <v>0</v>
      </c>
      <c r="T59" s="30">
        <v>24.273596499999996</v>
      </c>
      <c r="U59" s="35">
        <v>0</v>
      </c>
      <c r="V59" s="30">
        <v>0</v>
      </c>
      <c r="W59" s="35">
        <v>0</v>
      </c>
      <c r="X59" s="30">
        <v>38.255833010825661</v>
      </c>
      <c r="Y59" s="35">
        <v>119.57097813687929</v>
      </c>
      <c r="Z59" s="30">
        <v>-584.59184315000016</v>
      </c>
      <c r="AA59" s="35">
        <v>-113.34765533999999</v>
      </c>
      <c r="AB59" s="30">
        <v>7588.0068303899998</v>
      </c>
      <c r="AC59" s="35">
        <v>436277.39279292675</v>
      </c>
      <c r="AD59" s="30">
        <v>786.67981395000004</v>
      </c>
      <c r="AE59" s="35">
        <v>-1396.49044344</v>
      </c>
      <c r="AF59" s="30">
        <v>0</v>
      </c>
      <c r="AG59" s="35">
        <v>0</v>
      </c>
      <c r="AH59" s="30">
        <v>771.40409567000006</v>
      </c>
      <c r="AI59" s="35">
        <v>-631.24837216999958</v>
      </c>
      <c r="AJ59" s="30">
        <v>0</v>
      </c>
      <c r="AK59" s="35">
        <v>0</v>
      </c>
      <c r="AL59" s="30">
        <v>15.275718280000003</v>
      </c>
      <c r="AM59" s="35">
        <v>-765.24207127000045</v>
      </c>
      <c r="AN59" s="30">
        <v>429630.73185399425</v>
      </c>
      <c r="AO59" s="35">
        <v>0</v>
      </c>
      <c r="AP59" s="30">
        <v>0</v>
      </c>
      <c r="AQ59" s="35">
        <v>99.030205649999999</v>
      </c>
      <c r="AR59" s="30">
        <v>436992.21233797894</v>
      </c>
      <c r="AS59" s="35">
        <v>440443.77749602508</v>
      </c>
      <c r="AT59" s="30">
        <v>11039.571988659995</v>
      </c>
      <c r="AU59" s="43">
        <v>7588.0068303900016</v>
      </c>
      <c r="AV59" s="142">
        <f t="shared" si="0"/>
        <v>-2.2385211195796728E-7</v>
      </c>
      <c r="AX59" s="138"/>
      <c r="AY59" s="138"/>
    </row>
    <row r="60" spans="1:51" x14ac:dyDescent="0.3">
      <c r="A60" s="175"/>
      <c r="B60" s="134" t="s">
        <v>209</v>
      </c>
      <c r="C60" s="61" t="s">
        <v>210</v>
      </c>
      <c r="D60" s="32">
        <v>-487.15520741607628</v>
      </c>
      <c r="E60" s="36">
        <v>0</v>
      </c>
      <c r="F60" s="32">
        <v>-487.15520741607628</v>
      </c>
      <c r="G60" s="36">
        <v>0</v>
      </c>
      <c r="H60" s="32">
        <v>0</v>
      </c>
      <c r="I60" s="36">
        <v>0</v>
      </c>
      <c r="J60" s="32">
        <v>0</v>
      </c>
      <c r="K60" s="36">
        <v>0</v>
      </c>
      <c r="L60" s="32">
        <v>8427.8658707808281</v>
      </c>
      <c r="M60" s="36">
        <v>7288.3165689199814</v>
      </c>
      <c r="N60" s="32">
        <v>0</v>
      </c>
      <c r="O60" s="36">
        <v>0</v>
      </c>
      <c r="P60" s="32">
        <v>0</v>
      </c>
      <c r="Q60" s="36">
        <v>0</v>
      </c>
      <c r="R60" s="32">
        <v>-3.9885392999999993</v>
      </c>
      <c r="S60" s="36">
        <v>0</v>
      </c>
      <c r="T60" s="32">
        <v>24.273596499999996</v>
      </c>
      <c r="U60" s="36">
        <v>0</v>
      </c>
      <c r="V60" s="32">
        <v>0</v>
      </c>
      <c r="W60" s="36">
        <v>0</v>
      </c>
      <c r="X60" s="32">
        <v>38.255833010825661</v>
      </c>
      <c r="Y60" s="36">
        <v>0</v>
      </c>
      <c r="Z60" s="32">
        <v>-584.59184315000016</v>
      </c>
      <c r="AA60" s="36">
        <v>0</v>
      </c>
      <c r="AB60" s="32">
        <v>8953.9168237200029</v>
      </c>
      <c r="AC60" s="36">
        <v>7288.3165689199814</v>
      </c>
      <c r="AD60" s="32">
        <v>786.67981395000004</v>
      </c>
      <c r="AE60" s="36">
        <v>0</v>
      </c>
      <c r="AF60" s="32">
        <v>0</v>
      </c>
      <c r="AG60" s="36">
        <v>0</v>
      </c>
      <c r="AH60" s="32">
        <v>771.40409567000006</v>
      </c>
      <c r="AI60" s="36">
        <v>0</v>
      </c>
      <c r="AJ60" s="32">
        <v>0</v>
      </c>
      <c r="AK60" s="36">
        <v>0</v>
      </c>
      <c r="AL60" s="32">
        <v>15.275718280000003</v>
      </c>
      <c r="AM60" s="36">
        <v>0</v>
      </c>
      <c r="AN60" s="32">
        <v>4134.5817911991571</v>
      </c>
      <c r="AO60" s="36">
        <v>0</v>
      </c>
      <c r="AP60" s="32">
        <v>0</v>
      </c>
      <c r="AQ60" s="36">
        <v>0</v>
      </c>
      <c r="AR60" s="32">
        <v>12861.97226851391</v>
      </c>
      <c r="AS60" s="36">
        <v>7288.3165689199814</v>
      </c>
      <c r="AT60" s="32">
        <v>3380.2611241999989</v>
      </c>
      <c r="AU60" s="42">
        <v>8953.9168237200047</v>
      </c>
      <c r="AV60" s="142">
        <f t="shared" si="0"/>
        <v>-7.3922365118050948E-8</v>
      </c>
      <c r="AX60" s="138"/>
      <c r="AY60" s="138"/>
    </row>
    <row r="61" spans="1:51" x14ac:dyDescent="0.3">
      <c r="A61" s="175"/>
      <c r="B61" s="134" t="s">
        <v>211</v>
      </c>
      <c r="C61" s="61" t="s">
        <v>212</v>
      </c>
      <c r="D61" s="32">
        <v>0</v>
      </c>
      <c r="E61" s="36">
        <v>0</v>
      </c>
      <c r="F61" s="32">
        <v>0</v>
      </c>
      <c r="G61" s="36">
        <v>0</v>
      </c>
      <c r="H61" s="32">
        <v>0</v>
      </c>
      <c r="I61" s="36">
        <v>0</v>
      </c>
      <c r="J61" s="32">
        <v>0</v>
      </c>
      <c r="K61" s="36">
        <v>0</v>
      </c>
      <c r="L61" s="32">
        <v>-1365.9099933300029</v>
      </c>
      <c r="M61" s="36">
        <v>15967.420279630016</v>
      </c>
      <c r="N61" s="32">
        <v>0</v>
      </c>
      <c r="O61" s="36">
        <v>0</v>
      </c>
      <c r="P61" s="32">
        <v>0</v>
      </c>
      <c r="Q61" s="36">
        <v>0</v>
      </c>
      <c r="R61" s="32">
        <v>0</v>
      </c>
      <c r="S61" s="36">
        <v>0</v>
      </c>
      <c r="T61" s="32">
        <v>0</v>
      </c>
      <c r="U61" s="36">
        <v>0</v>
      </c>
      <c r="V61" s="32">
        <v>0</v>
      </c>
      <c r="W61" s="36">
        <v>0</v>
      </c>
      <c r="X61" s="32">
        <v>0</v>
      </c>
      <c r="Y61" s="36">
        <v>0</v>
      </c>
      <c r="Z61" s="32">
        <v>0</v>
      </c>
      <c r="AA61" s="36">
        <v>0</v>
      </c>
      <c r="AB61" s="32">
        <v>-1365.9099933300029</v>
      </c>
      <c r="AC61" s="36">
        <v>15967.420279630016</v>
      </c>
      <c r="AD61" s="32">
        <v>0</v>
      </c>
      <c r="AE61" s="36">
        <v>0</v>
      </c>
      <c r="AF61" s="32">
        <v>0</v>
      </c>
      <c r="AG61" s="36">
        <v>0</v>
      </c>
      <c r="AH61" s="32">
        <v>0</v>
      </c>
      <c r="AI61" s="36">
        <v>0</v>
      </c>
      <c r="AJ61" s="32">
        <v>0</v>
      </c>
      <c r="AK61" s="36">
        <v>0</v>
      </c>
      <c r="AL61" s="32">
        <v>0</v>
      </c>
      <c r="AM61" s="36">
        <v>0</v>
      </c>
      <c r="AN61" s="32">
        <v>8308.1094151700199</v>
      </c>
      <c r="AO61" s="36">
        <v>0</v>
      </c>
      <c r="AP61" s="32">
        <v>0</v>
      </c>
      <c r="AQ61" s="36">
        <v>0</v>
      </c>
      <c r="AR61" s="32">
        <v>6942.1994218400168</v>
      </c>
      <c r="AS61" s="36">
        <v>15967.420279630016</v>
      </c>
      <c r="AT61" s="32">
        <v>7659.3108644599961</v>
      </c>
      <c r="AU61" s="42">
        <v>-1365.9099933300031</v>
      </c>
      <c r="AV61" s="142">
        <f t="shared" si="0"/>
        <v>0</v>
      </c>
      <c r="AX61" s="138"/>
      <c r="AY61" s="138"/>
    </row>
    <row r="62" spans="1:51" x14ac:dyDescent="0.3">
      <c r="A62" s="175"/>
      <c r="B62" s="134" t="s">
        <v>213</v>
      </c>
      <c r="C62" s="61" t="s">
        <v>214</v>
      </c>
      <c r="D62" s="32">
        <v>0</v>
      </c>
      <c r="E62" s="36">
        <v>0</v>
      </c>
      <c r="F62" s="32">
        <v>0</v>
      </c>
      <c r="G62" s="36">
        <v>0</v>
      </c>
      <c r="H62" s="32">
        <v>0</v>
      </c>
      <c r="I62" s="36">
        <v>0</v>
      </c>
      <c r="J62" s="32">
        <v>0</v>
      </c>
      <c r="K62" s="36">
        <v>0</v>
      </c>
      <c r="L62" s="32">
        <v>0</v>
      </c>
      <c r="M62" s="36">
        <v>557567.84552431293</v>
      </c>
      <c r="N62" s="32">
        <v>0</v>
      </c>
      <c r="O62" s="36">
        <v>0</v>
      </c>
      <c r="P62" s="32">
        <v>0</v>
      </c>
      <c r="Q62" s="36">
        <v>0</v>
      </c>
      <c r="R62" s="32">
        <v>0</v>
      </c>
      <c r="S62" s="36">
        <v>0</v>
      </c>
      <c r="T62" s="32">
        <v>0</v>
      </c>
      <c r="U62" s="36">
        <v>0</v>
      </c>
      <c r="V62" s="32">
        <v>0</v>
      </c>
      <c r="W62" s="36">
        <v>0</v>
      </c>
      <c r="X62" s="32">
        <v>0</v>
      </c>
      <c r="Y62" s="36">
        <v>0</v>
      </c>
      <c r="Z62" s="32">
        <v>0</v>
      </c>
      <c r="AA62" s="36">
        <v>0</v>
      </c>
      <c r="AB62" s="32">
        <v>0</v>
      </c>
      <c r="AC62" s="36">
        <v>557567.84552431293</v>
      </c>
      <c r="AD62" s="32">
        <v>0</v>
      </c>
      <c r="AE62" s="36">
        <v>0</v>
      </c>
      <c r="AF62" s="32">
        <v>0</v>
      </c>
      <c r="AG62" s="36">
        <v>0</v>
      </c>
      <c r="AH62" s="32">
        <v>0</v>
      </c>
      <c r="AI62" s="36">
        <v>0</v>
      </c>
      <c r="AJ62" s="32">
        <v>0</v>
      </c>
      <c r="AK62" s="36">
        <v>0</v>
      </c>
      <c r="AL62" s="32">
        <v>0</v>
      </c>
      <c r="AM62" s="36">
        <v>0</v>
      </c>
      <c r="AN62" s="32">
        <v>557567.84552431293</v>
      </c>
      <c r="AO62" s="36">
        <v>0</v>
      </c>
      <c r="AP62" s="32">
        <v>0</v>
      </c>
      <c r="AQ62" s="36">
        <v>0</v>
      </c>
      <c r="AR62" s="32">
        <v>557567.84552431293</v>
      </c>
      <c r="AS62" s="36">
        <v>557567.84552431293</v>
      </c>
      <c r="AT62" s="32">
        <v>0</v>
      </c>
      <c r="AU62" s="42">
        <v>0</v>
      </c>
      <c r="AV62" s="142">
        <f t="shared" si="0"/>
        <v>0</v>
      </c>
      <c r="AX62" s="138"/>
      <c r="AY62" s="138"/>
    </row>
    <row r="63" spans="1:51" x14ac:dyDescent="0.3">
      <c r="A63" s="175"/>
      <c r="B63" s="134" t="s">
        <v>215</v>
      </c>
      <c r="C63" s="61" t="s">
        <v>216</v>
      </c>
      <c r="D63" s="32">
        <v>0</v>
      </c>
      <c r="E63" s="36">
        <v>0</v>
      </c>
      <c r="F63" s="32">
        <v>0</v>
      </c>
      <c r="G63" s="36">
        <v>0</v>
      </c>
      <c r="H63" s="32">
        <v>0</v>
      </c>
      <c r="I63" s="36">
        <v>0</v>
      </c>
      <c r="J63" s="32">
        <v>0</v>
      </c>
      <c r="K63" s="36">
        <v>0</v>
      </c>
      <c r="L63" s="32">
        <v>0</v>
      </c>
      <c r="M63" s="36">
        <v>0</v>
      </c>
      <c r="N63" s="32">
        <v>0</v>
      </c>
      <c r="O63" s="36">
        <v>0</v>
      </c>
      <c r="P63" s="32">
        <v>0</v>
      </c>
      <c r="Q63" s="36">
        <v>0</v>
      </c>
      <c r="R63" s="32">
        <v>0</v>
      </c>
      <c r="S63" s="36">
        <v>0</v>
      </c>
      <c r="T63" s="32">
        <v>0</v>
      </c>
      <c r="U63" s="36">
        <v>0</v>
      </c>
      <c r="V63" s="32">
        <v>0</v>
      </c>
      <c r="W63" s="36">
        <v>0</v>
      </c>
      <c r="X63" s="32">
        <v>0</v>
      </c>
      <c r="Y63" s="36">
        <v>0</v>
      </c>
      <c r="Z63" s="32">
        <v>0</v>
      </c>
      <c r="AA63" s="36">
        <v>0</v>
      </c>
      <c r="AB63" s="32">
        <v>0</v>
      </c>
      <c r="AC63" s="36">
        <v>0</v>
      </c>
      <c r="AD63" s="32">
        <v>0</v>
      </c>
      <c r="AE63" s="36">
        <v>0</v>
      </c>
      <c r="AF63" s="32">
        <v>0</v>
      </c>
      <c r="AG63" s="36">
        <v>0</v>
      </c>
      <c r="AH63" s="32">
        <v>0</v>
      </c>
      <c r="AI63" s="36">
        <v>0</v>
      </c>
      <c r="AJ63" s="32">
        <v>0</v>
      </c>
      <c r="AK63" s="36">
        <v>0</v>
      </c>
      <c r="AL63" s="32">
        <v>0</v>
      </c>
      <c r="AM63" s="36">
        <v>0</v>
      </c>
      <c r="AN63" s="32">
        <v>0</v>
      </c>
      <c r="AO63" s="36">
        <v>0</v>
      </c>
      <c r="AP63" s="32">
        <v>0</v>
      </c>
      <c r="AQ63" s="36">
        <v>0</v>
      </c>
      <c r="AR63" s="32">
        <v>0</v>
      </c>
      <c r="AS63" s="36">
        <v>0</v>
      </c>
      <c r="AT63" s="32">
        <v>0</v>
      </c>
      <c r="AU63" s="42">
        <v>0</v>
      </c>
      <c r="AV63" s="142">
        <f t="shared" si="0"/>
        <v>0</v>
      </c>
      <c r="AX63" s="138"/>
      <c r="AY63" s="138"/>
    </row>
    <row r="64" spans="1:51" x14ac:dyDescent="0.3">
      <c r="A64" s="175"/>
      <c r="B64" s="134" t="s">
        <v>217</v>
      </c>
      <c r="C64" s="61" t="s">
        <v>218</v>
      </c>
      <c r="D64" s="32">
        <v>0</v>
      </c>
      <c r="E64" s="36">
        <v>6470.7864170914299</v>
      </c>
      <c r="F64" s="32">
        <v>0</v>
      </c>
      <c r="G64" s="36">
        <v>229.82532867142857</v>
      </c>
      <c r="H64" s="32">
        <v>0</v>
      </c>
      <c r="I64" s="36">
        <v>1119.92460082</v>
      </c>
      <c r="J64" s="32">
        <v>0</v>
      </c>
      <c r="K64" s="36">
        <v>5121.0364876000003</v>
      </c>
      <c r="L64" s="32">
        <v>0</v>
      </c>
      <c r="M64" s="36">
        <v>-145553.1310561393</v>
      </c>
      <c r="N64" s="32">
        <v>0</v>
      </c>
      <c r="O64" s="36">
        <v>0</v>
      </c>
      <c r="P64" s="32">
        <v>0</v>
      </c>
      <c r="Q64" s="36">
        <v>-1013.1647990000015</v>
      </c>
      <c r="R64" s="32">
        <v>0</v>
      </c>
      <c r="S64" s="36">
        <v>0</v>
      </c>
      <c r="T64" s="32">
        <v>0</v>
      </c>
      <c r="U64" s="36">
        <v>0</v>
      </c>
      <c r="V64" s="32">
        <v>0</v>
      </c>
      <c r="W64" s="36">
        <v>0</v>
      </c>
      <c r="X64" s="32">
        <v>0</v>
      </c>
      <c r="Y64" s="36">
        <v>119.57097813687929</v>
      </c>
      <c r="Z64" s="32">
        <v>0</v>
      </c>
      <c r="AA64" s="36">
        <v>-113.34765533999999</v>
      </c>
      <c r="AB64" s="32">
        <v>0</v>
      </c>
      <c r="AC64" s="36">
        <v>-144546.18957993618</v>
      </c>
      <c r="AD64" s="32">
        <v>0</v>
      </c>
      <c r="AE64" s="36">
        <v>-1396.49044344</v>
      </c>
      <c r="AF64" s="32">
        <v>0</v>
      </c>
      <c r="AG64" s="36">
        <v>0</v>
      </c>
      <c r="AH64" s="32">
        <v>0</v>
      </c>
      <c r="AI64" s="36">
        <v>-631.24837216999958</v>
      </c>
      <c r="AJ64" s="32">
        <v>0</v>
      </c>
      <c r="AK64" s="36">
        <v>0</v>
      </c>
      <c r="AL64" s="32">
        <v>0</v>
      </c>
      <c r="AM64" s="36">
        <v>-765.24207127000045</v>
      </c>
      <c r="AN64" s="32">
        <v>-140379.80487668788</v>
      </c>
      <c r="AO64" s="36">
        <v>0</v>
      </c>
      <c r="AP64" s="32">
        <v>0</v>
      </c>
      <c r="AQ64" s="36">
        <v>99.030205649999999</v>
      </c>
      <c r="AR64" s="32">
        <v>-140379.80487668788</v>
      </c>
      <c r="AS64" s="36">
        <v>-140379.80487683788</v>
      </c>
      <c r="AT64" s="32">
        <v>0</v>
      </c>
      <c r="AU64" s="42">
        <v>0</v>
      </c>
      <c r="AV64" s="142">
        <f t="shared" si="0"/>
        <v>-1.5000114217400551E-7</v>
      </c>
      <c r="AX64" s="138"/>
      <c r="AY64" s="138"/>
    </row>
    <row r="65" spans="1:63" x14ac:dyDescent="0.3">
      <c r="A65" s="175"/>
      <c r="B65" s="134" t="s">
        <v>219</v>
      </c>
      <c r="C65" s="61" t="s">
        <v>220</v>
      </c>
      <c r="D65" s="32">
        <v>0</v>
      </c>
      <c r="E65" s="36">
        <v>0</v>
      </c>
      <c r="F65" s="32">
        <v>0</v>
      </c>
      <c r="G65" s="36">
        <v>0</v>
      </c>
      <c r="H65" s="32">
        <v>0</v>
      </c>
      <c r="I65" s="36">
        <v>0</v>
      </c>
      <c r="J65" s="32">
        <v>0</v>
      </c>
      <c r="K65" s="36">
        <v>0</v>
      </c>
      <c r="L65" s="32">
        <v>0</v>
      </c>
      <c r="M65" s="36">
        <v>0</v>
      </c>
      <c r="N65" s="32">
        <v>0</v>
      </c>
      <c r="O65" s="36">
        <v>0</v>
      </c>
      <c r="P65" s="32">
        <v>0</v>
      </c>
      <c r="Q65" s="36">
        <v>0</v>
      </c>
      <c r="R65" s="32">
        <v>0</v>
      </c>
      <c r="S65" s="36">
        <v>0</v>
      </c>
      <c r="T65" s="32">
        <v>0</v>
      </c>
      <c r="U65" s="36">
        <v>0</v>
      </c>
      <c r="V65" s="32">
        <v>0</v>
      </c>
      <c r="W65" s="36">
        <v>0</v>
      </c>
      <c r="X65" s="32">
        <v>0</v>
      </c>
      <c r="Y65" s="36">
        <v>0</v>
      </c>
      <c r="Z65" s="32">
        <v>0</v>
      </c>
      <c r="AA65" s="36">
        <v>0</v>
      </c>
      <c r="AB65" s="32">
        <v>0</v>
      </c>
      <c r="AC65" s="36">
        <v>0</v>
      </c>
      <c r="AD65" s="32">
        <v>0</v>
      </c>
      <c r="AE65" s="36">
        <v>0</v>
      </c>
      <c r="AF65" s="32">
        <v>0</v>
      </c>
      <c r="AG65" s="36">
        <v>0</v>
      </c>
      <c r="AH65" s="32">
        <v>0</v>
      </c>
      <c r="AI65" s="36">
        <v>0</v>
      </c>
      <c r="AJ65" s="32">
        <v>0</v>
      </c>
      <c r="AK65" s="36">
        <v>0</v>
      </c>
      <c r="AL65" s="32">
        <v>0</v>
      </c>
      <c r="AM65" s="36">
        <v>0</v>
      </c>
      <c r="AN65" s="32">
        <v>0</v>
      </c>
      <c r="AO65" s="36">
        <v>0</v>
      </c>
      <c r="AP65" s="32">
        <v>0</v>
      </c>
      <c r="AQ65" s="36">
        <v>0</v>
      </c>
      <c r="AR65" s="32">
        <v>0</v>
      </c>
      <c r="AS65" s="36">
        <v>0</v>
      </c>
      <c r="AT65" s="32">
        <v>0</v>
      </c>
      <c r="AU65" s="42">
        <v>0</v>
      </c>
      <c r="AV65" s="142">
        <f t="shared" si="0"/>
        <v>0</v>
      </c>
      <c r="AX65" s="138"/>
      <c r="AY65" s="138"/>
    </row>
    <row r="66" spans="1:63" x14ac:dyDescent="0.3">
      <c r="A66" s="175"/>
      <c r="B66" s="7"/>
      <c r="C66" s="18"/>
      <c r="D66" s="32"/>
      <c r="E66" s="36"/>
      <c r="F66" s="32"/>
      <c r="G66" s="36"/>
      <c r="H66" s="32"/>
      <c r="I66" s="36"/>
      <c r="J66" s="32"/>
      <c r="K66" s="36"/>
      <c r="L66" s="32"/>
      <c r="M66" s="36"/>
      <c r="N66" s="32"/>
      <c r="O66" s="36"/>
      <c r="P66" s="32"/>
      <c r="Q66" s="36"/>
      <c r="R66" s="32"/>
      <c r="S66" s="36"/>
      <c r="T66" s="32"/>
      <c r="U66" s="36"/>
      <c r="V66" s="32"/>
      <c r="W66" s="36"/>
      <c r="X66" s="32"/>
      <c r="Y66" s="36"/>
      <c r="Z66" s="32"/>
      <c r="AA66" s="36"/>
      <c r="AB66" s="32"/>
      <c r="AC66" s="36"/>
      <c r="AD66" s="32"/>
      <c r="AE66" s="36"/>
      <c r="AF66" s="32"/>
      <c r="AG66" s="36"/>
      <c r="AH66" s="32"/>
      <c r="AI66" s="36"/>
      <c r="AJ66" s="32"/>
      <c r="AK66" s="36"/>
      <c r="AL66" s="32"/>
      <c r="AM66" s="36"/>
      <c r="AN66" s="32"/>
      <c r="AO66" s="36"/>
      <c r="AP66" s="32"/>
      <c r="AQ66" s="36"/>
      <c r="AR66" s="32"/>
      <c r="AS66" s="36"/>
      <c r="AT66" s="32"/>
      <c r="AU66" s="42"/>
      <c r="AV66" s="142">
        <f t="shared" si="0"/>
        <v>0</v>
      </c>
      <c r="AX66" s="138"/>
      <c r="AY66" s="138"/>
    </row>
    <row r="67" spans="1:63" x14ac:dyDescent="0.3">
      <c r="A67" s="175"/>
      <c r="B67" s="9" t="s">
        <v>221</v>
      </c>
      <c r="C67" s="13" t="s">
        <v>222</v>
      </c>
      <c r="D67" s="30">
        <v>14389.007264611535</v>
      </c>
      <c r="E67" s="35">
        <v>-2357.4289080526728</v>
      </c>
      <c r="F67" s="30">
        <v>0</v>
      </c>
      <c r="G67" s="35">
        <v>0</v>
      </c>
      <c r="H67" s="30">
        <v>709.53194279255035</v>
      </c>
      <c r="I67" s="35">
        <v>-2798.3736555324899</v>
      </c>
      <c r="J67" s="30">
        <v>13679.475321818984</v>
      </c>
      <c r="K67" s="35">
        <v>440.94474747981735</v>
      </c>
      <c r="L67" s="30">
        <v>22244.639315238433</v>
      </c>
      <c r="M67" s="35">
        <v>-912.73218050744958</v>
      </c>
      <c r="N67" s="30">
        <v>25043.01297077092</v>
      </c>
      <c r="O67" s="35">
        <v>0</v>
      </c>
      <c r="P67" s="30">
        <v>-2801.1842279224902</v>
      </c>
      <c r="Q67" s="35">
        <v>-912.73218050744958</v>
      </c>
      <c r="R67" s="30">
        <v>0</v>
      </c>
      <c r="S67" s="35">
        <v>0</v>
      </c>
      <c r="T67" s="30">
        <v>0</v>
      </c>
      <c r="U67" s="35">
        <v>0</v>
      </c>
      <c r="V67" s="30">
        <v>0</v>
      </c>
      <c r="W67" s="35">
        <v>0</v>
      </c>
      <c r="X67" s="30">
        <v>0</v>
      </c>
      <c r="Y67" s="35">
        <v>0</v>
      </c>
      <c r="Z67" s="30">
        <v>2.8105723900000039</v>
      </c>
      <c r="AA67" s="35">
        <v>0</v>
      </c>
      <c r="AB67" s="30">
        <v>0</v>
      </c>
      <c r="AC67" s="35">
        <v>0</v>
      </c>
      <c r="AD67" s="30">
        <v>0</v>
      </c>
      <c r="AE67" s="35">
        <v>0</v>
      </c>
      <c r="AF67" s="30">
        <v>0</v>
      </c>
      <c r="AG67" s="35">
        <v>0</v>
      </c>
      <c r="AH67" s="30">
        <v>0</v>
      </c>
      <c r="AI67" s="35">
        <v>0</v>
      </c>
      <c r="AJ67" s="30">
        <v>0</v>
      </c>
      <c r="AK67" s="35">
        <v>0</v>
      </c>
      <c r="AL67" s="30">
        <v>0</v>
      </c>
      <c r="AM67" s="35">
        <v>0</v>
      </c>
      <c r="AN67" s="30">
        <v>0</v>
      </c>
      <c r="AO67" s="35">
        <v>0</v>
      </c>
      <c r="AP67" s="30">
        <v>0</v>
      </c>
      <c r="AQ67" s="35">
        <v>0</v>
      </c>
      <c r="AR67" s="30">
        <v>36633.64657984997</v>
      </c>
      <c r="AS67" s="35">
        <v>-3270.1610885601222</v>
      </c>
      <c r="AT67" s="30">
        <v>-1443.1831866422351</v>
      </c>
      <c r="AU67" s="43">
        <v>38460.624675234372</v>
      </c>
      <c r="AV67" s="142">
        <f t="shared" si="0"/>
        <v>1.9346651129126258E-4</v>
      </c>
      <c r="AX67" s="138"/>
      <c r="AY67" s="138"/>
    </row>
    <row r="68" spans="1:63" x14ac:dyDescent="0.3">
      <c r="A68" s="175"/>
      <c r="B68" s="134" t="s">
        <v>223</v>
      </c>
      <c r="C68" s="61" t="s">
        <v>224</v>
      </c>
      <c r="D68" s="32">
        <v>14389.007264611535</v>
      </c>
      <c r="E68" s="36">
        <v>-2357.4289080526728</v>
      </c>
      <c r="F68" s="32">
        <v>0</v>
      </c>
      <c r="G68" s="36">
        <v>0</v>
      </c>
      <c r="H68" s="32">
        <v>709.53194279255035</v>
      </c>
      <c r="I68" s="36">
        <v>-2798.3736555324899</v>
      </c>
      <c r="J68" s="32">
        <v>13679.475321818984</v>
      </c>
      <c r="K68" s="36">
        <v>440.94474747981735</v>
      </c>
      <c r="L68" s="32">
        <v>22244.639315238433</v>
      </c>
      <c r="M68" s="36">
        <v>-912.73218050744958</v>
      </c>
      <c r="N68" s="32">
        <v>25043.01297077092</v>
      </c>
      <c r="O68" s="36">
        <v>0</v>
      </c>
      <c r="P68" s="32">
        <v>-2801.1842279224902</v>
      </c>
      <c r="Q68" s="36">
        <v>-912.73218050744958</v>
      </c>
      <c r="R68" s="32">
        <v>0</v>
      </c>
      <c r="S68" s="36">
        <v>0</v>
      </c>
      <c r="T68" s="32">
        <v>0</v>
      </c>
      <c r="U68" s="36">
        <v>0</v>
      </c>
      <c r="V68" s="32">
        <v>0</v>
      </c>
      <c r="W68" s="36">
        <v>0</v>
      </c>
      <c r="X68" s="32">
        <v>0</v>
      </c>
      <c r="Y68" s="36">
        <v>0</v>
      </c>
      <c r="Z68" s="32">
        <v>2.8105723900000039</v>
      </c>
      <c r="AA68" s="36">
        <v>0</v>
      </c>
      <c r="AB68" s="32">
        <v>0</v>
      </c>
      <c r="AC68" s="36">
        <v>0</v>
      </c>
      <c r="AD68" s="32">
        <v>0</v>
      </c>
      <c r="AE68" s="36">
        <v>0</v>
      </c>
      <c r="AF68" s="32">
        <v>0</v>
      </c>
      <c r="AG68" s="36">
        <v>0</v>
      </c>
      <c r="AH68" s="32">
        <v>0</v>
      </c>
      <c r="AI68" s="36">
        <v>0</v>
      </c>
      <c r="AJ68" s="32">
        <v>0</v>
      </c>
      <c r="AK68" s="36">
        <v>0</v>
      </c>
      <c r="AL68" s="32">
        <v>0</v>
      </c>
      <c r="AM68" s="36">
        <v>0</v>
      </c>
      <c r="AN68" s="32">
        <v>0</v>
      </c>
      <c r="AO68" s="36">
        <v>0</v>
      </c>
      <c r="AP68" s="32">
        <v>0</v>
      </c>
      <c r="AQ68" s="36">
        <v>0</v>
      </c>
      <c r="AR68" s="32">
        <v>36633.64657984997</v>
      </c>
      <c r="AS68" s="36">
        <v>-3270.1610885601222</v>
      </c>
      <c r="AT68" s="32">
        <v>-1443.1831866422351</v>
      </c>
      <c r="AU68" s="42">
        <v>38460.624675234372</v>
      </c>
      <c r="AV68" s="142">
        <f t="shared" si="0"/>
        <v>1.9346651129126258E-4</v>
      </c>
      <c r="AX68" s="138"/>
      <c r="AY68" s="138"/>
    </row>
    <row r="69" spans="1:63" x14ac:dyDescent="0.3">
      <c r="A69" s="175"/>
      <c r="B69" s="134" t="s">
        <v>225</v>
      </c>
      <c r="C69" s="61" t="s">
        <v>226</v>
      </c>
      <c r="D69" s="32">
        <v>0</v>
      </c>
      <c r="E69" s="36">
        <v>0</v>
      </c>
      <c r="F69" s="32">
        <v>0</v>
      </c>
      <c r="G69" s="36">
        <v>0</v>
      </c>
      <c r="H69" s="32">
        <v>0</v>
      </c>
      <c r="I69" s="36">
        <v>0</v>
      </c>
      <c r="J69" s="32">
        <v>0</v>
      </c>
      <c r="K69" s="36">
        <v>0</v>
      </c>
      <c r="L69" s="32">
        <v>0</v>
      </c>
      <c r="M69" s="36">
        <v>0</v>
      </c>
      <c r="N69" s="32">
        <v>0</v>
      </c>
      <c r="O69" s="36">
        <v>0</v>
      </c>
      <c r="P69" s="32">
        <v>0</v>
      </c>
      <c r="Q69" s="36">
        <v>0</v>
      </c>
      <c r="R69" s="32">
        <v>0</v>
      </c>
      <c r="S69" s="36">
        <v>0</v>
      </c>
      <c r="T69" s="32">
        <v>0</v>
      </c>
      <c r="U69" s="36">
        <v>0</v>
      </c>
      <c r="V69" s="32">
        <v>0</v>
      </c>
      <c r="W69" s="36">
        <v>0</v>
      </c>
      <c r="X69" s="32">
        <v>0</v>
      </c>
      <c r="Y69" s="36">
        <v>0</v>
      </c>
      <c r="Z69" s="32">
        <v>0</v>
      </c>
      <c r="AA69" s="36">
        <v>0</v>
      </c>
      <c r="AB69" s="32">
        <v>0</v>
      </c>
      <c r="AC69" s="36">
        <v>0</v>
      </c>
      <c r="AD69" s="32">
        <v>0</v>
      </c>
      <c r="AE69" s="36">
        <v>0</v>
      </c>
      <c r="AF69" s="32">
        <v>0</v>
      </c>
      <c r="AG69" s="36">
        <v>0</v>
      </c>
      <c r="AH69" s="32">
        <v>0</v>
      </c>
      <c r="AI69" s="36">
        <v>0</v>
      </c>
      <c r="AJ69" s="32">
        <v>0</v>
      </c>
      <c r="AK69" s="36">
        <v>0</v>
      </c>
      <c r="AL69" s="32">
        <v>0</v>
      </c>
      <c r="AM69" s="36">
        <v>0</v>
      </c>
      <c r="AN69" s="32">
        <v>0</v>
      </c>
      <c r="AO69" s="36">
        <v>0</v>
      </c>
      <c r="AP69" s="32">
        <v>0</v>
      </c>
      <c r="AQ69" s="36">
        <v>0</v>
      </c>
      <c r="AR69" s="32">
        <v>0</v>
      </c>
      <c r="AS69" s="36">
        <v>0</v>
      </c>
      <c r="AT69" s="32">
        <v>0</v>
      </c>
      <c r="AU69" s="42">
        <v>0</v>
      </c>
      <c r="AV69" s="142">
        <f t="shared" si="0"/>
        <v>0</v>
      </c>
      <c r="AX69" s="138"/>
      <c r="AY69" s="138"/>
    </row>
    <row r="70" spans="1:63" x14ac:dyDescent="0.3">
      <c r="A70" s="175"/>
      <c r="B70" s="7"/>
      <c r="C70" s="18"/>
      <c r="D70" s="32"/>
      <c r="E70" s="36"/>
      <c r="F70" s="32"/>
      <c r="G70" s="36"/>
      <c r="H70" s="32"/>
      <c r="I70" s="36"/>
      <c r="J70" s="32"/>
      <c r="K70" s="36"/>
      <c r="L70" s="32"/>
      <c r="M70" s="36"/>
      <c r="N70" s="32"/>
      <c r="O70" s="36"/>
      <c r="P70" s="32"/>
      <c r="Q70" s="36"/>
      <c r="R70" s="32"/>
      <c r="S70" s="36"/>
      <c r="T70" s="32"/>
      <c r="U70" s="36"/>
      <c r="V70" s="32"/>
      <c r="W70" s="36"/>
      <c r="X70" s="32"/>
      <c r="Y70" s="36"/>
      <c r="Z70" s="32"/>
      <c r="AA70" s="36"/>
      <c r="AB70" s="32"/>
      <c r="AC70" s="36"/>
      <c r="AD70" s="32"/>
      <c r="AE70" s="36"/>
      <c r="AF70" s="32"/>
      <c r="AG70" s="36"/>
      <c r="AH70" s="32"/>
      <c r="AI70" s="36"/>
      <c r="AJ70" s="32"/>
      <c r="AK70" s="36"/>
      <c r="AL70" s="32"/>
      <c r="AM70" s="36"/>
      <c r="AN70" s="32"/>
      <c r="AO70" s="36"/>
      <c r="AP70" s="32"/>
      <c r="AQ70" s="36"/>
      <c r="AR70" s="32"/>
      <c r="AS70" s="36"/>
      <c r="AT70" s="32"/>
      <c r="AU70" s="42"/>
      <c r="AV70" s="142">
        <f t="shared" si="0"/>
        <v>0</v>
      </c>
      <c r="AX70" s="138"/>
      <c r="AY70" s="138"/>
    </row>
    <row r="71" spans="1:63" s="3" customFormat="1" x14ac:dyDescent="0.3">
      <c r="A71" s="175"/>
      <c r="B71" s="9" t="s">
        <v>227</v>
      </c>
      <c r="C71" s="13" t="s">
        <v>260</v>
      </c>
      <c r="D71" s="30">
        <v>2441070.8905162648</v>
      </c>
      <c r="E71" s="35">
        <v>2550278.2877484211</v>
      </c>
      <c r="F71" s="30">
        <v>19284.843372496995</v>
      </c>
      <c r="G71" s="35">
        <v>-20173.897795196855</v>
      </c>
      <c r="H71" s="30">
        <v>674288.08853650908</v>
      </c>
      <c r="I71" s="35">
        <v>716768.8057876518</v>
      </c>
      <c r="J71" s="30">
        <v>1747497.958607259</v>
      </c>
      <c r="K71" s="35">
        <v>1853683.3797559664</v>
      </c>
      <c r="L71" s="30">
        <v>43647.803178029033</v>
      </c>
      <c r="M71" s="35">
        <v>-375206.20063541824</v>
      </c>
      <c r="N71" s="30">
        <v>108.88572863709985</v>
      </c>
      <c r="O71" s="35">
        <v>4090.3603255229104</v>
      </c>
      <c r="P71" s="30">
        <v>38839.647177816601</v>
      </c>
      <c r="Q71" s="35">
        <v>-235398.81522584692</v>
      </c>
      <c r="R71" s="30">
        <v>-27.670612999999996</v>
      </c>
      <c r="S71" s="35">
        <v>238.53194089999965</v>
      </c>
      <c r="T71" s="30">
        <v>-1261.8789604300005</v>
      </c>
      <c r="U71" s="35">
        <v>-1426.0974981753852</v>
      </c>
      <c r="V71" s="30">
        <v>2771.8200831746453</v>
      </c>
      <c r="W71" s="35">
        <v>-65182.226871791318</v>
      </c>
      <c r="X71" s="30">
        <v>-25.21365983873693</v>
      </c>
      <c r="Y71" s="35">
        <v>-21246.694280556789</v>
      </c>
      <c r="Z71" s="30">
        <v>59049.974688437149</v>
      </c>
      <c r="AA71" s="35">
        <v>-4178.6326125583346</v>
      </c>
      <c r="AB71" s="30">
        <v>-55807.761266767717</v>
      </c>
      <c r="AC71" s="35">
        <v>-52102.626412912461</v>
      </c>
      <c r="AD71" s="30">
        <v>250514.36093206095</v>
      </c>
      <c r="AE71" s="35">
        <v>177359.19174941073</v>
      </c>
      <c r="AF71" s="30">
        <v>72081.224107067304</v>
      </c>
      <c r="AG71" s="35">
        <v>61643.020002091274</v>
      </c>
      <c r="AH71" s="30">
        <v>28928.953435834268</v>
      </c>
      <c r="AI71" s="35">
        <v>112463.57735009788</v>
      </c>
      <c r="AJ71" s="30">
        <v>5378.5391916766903</v>
      </c>
      <c r="AK71" s="35">
        <v>501.86995659371746</v>
      </c>
      <c r="AL71" s="30">
        <v>144125.6441974827</v>
      </c>
      <c r="AM71" s="35">
        <v>2750.7244406278696</v>
      </c>
      <c r="AN71" s="30">
        <v>-135122.60173413024</v>
      </c>
      <c r="AO71" s="35">
        <v>568065.57242399373</v>
      </c>
      <c r="AP71" s="30">
        <v>21153.773605299197</v>
      </c>
      <c r="AQ71" s="35">
        <v>8613.5964055365166</v>
      </c>
      <c r="AR71" s="30">
        <v>2621264.2264975235</v>
      </c>
      <c r="AS71" s="35">
        <v>2929110.4476919435</v>
      </c>
      <c r="AT71" s="30">
        <v>508929.66441811121</v>
      </c>
      <c r="AU71" s="43">
        <v>201083.44273166519</v>
      </c>
      <c r="AV71" s="142">
        <f t="shared" si="0"/>
        <v>-4.9202598165720701E-4</v>
      </c>
      <c r="AX71" s="138"/>
      <c r="AY71" s="138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</row>
    <row r="72" spans="1:63" x14ac:dyDescent="0.3">
      <c r="A72" s="175"/>
      <c r="B72" s="134" t="s">
        <v>228</v>
      </c>
      <c r="C72" s="61" t="s">
        <v>229</v>
      </c>
      <c r="D72" s="32">
        <v>1724583.4051526508</v>
      </c>
      <c r="E72" s="36">
        <v>1897017.9984918269</v>
      </c>
      <c r="F72" s="32">
        <v>49158.491672662843</v>
      </c>
      <c r="G72" s="36">
        <v>-23861.815140294391</v>
      </c>
      <c r="H72" s="32">
        <v>644882.28454131202</v>
      </c>
      <c r="I72" s="36">
        <v>552334.65017835156</v>
      </c>
      <c r="J72" s="32">
        <v>1030542.6289386761</v>
      </c>
      <c r="K72" s="36">
        <v>1368545.1634537699</v>
      </c>
      <c r="L72" s="32">
        <v>-505.59152059338567</v>
      </c>
      <c r="M72" s="36">
        <v>-3468.4371401365806</v>
      </c>
      <c r="N72" s="32">
        <v>0</v>
      </c>
      <c r="O72" s="36">
        <v>0</v>
      </c>
      <c r="P72" s="32">
        <v>301.21540057012083</v>
      </c>
      <c r="Q72" s="36">
        <v>300.78975538207408</v>
      </c>
      <c r="R72" s="32">
        <v>0</v>
      </c>
      <c r="S72" s="36">
        <v>0</v>
      </c>
      <c r="T72" s="32">
        <v>0</v>
      </c>
      <c r="U72" s="36">
        <v>0</v>
      </c>
      <c r="V72" s="32">
        <v>2975.2323819189742</v>
      </c>
      <c r="W72" s="36">
        <v>-2678.6656209634757</v>
      </c>
      <c r="X72" s="32">
        <v>-27.520157000000001</v>
      </c>
      <c r="Y72" s="36">
        <v>97.934496519999968</v>
      </c>
      <c r="Z72" s="32">
        <v>-6.3173918524838761</v>
      </c>
      <c r="AA72" s="36">
        <v>278.54581770000004</v>
      </c>
      <c r="AB72" s="32">
        <v>-3748.2017542299968</v>
      </c>
      <c r="AC72" s="36">
        <v>-1467.041588775179</v>
      </c>
      <c r="AD72" s="32">
        <v>22024.702607979329</v>
      </c>
      <c r="AE72" s="36">
        <v>-46837.667809251732</v>
      </c>
      <c r="AF72" s="32">
        <v>237.96695822998663</v>
      </c>
      <c r="AG72" s="36">
        <v>-21847.46516267375</v>
      </c>
      <c r="AH72" s="32">
        <v>17094.205243599346</v>
      </c>
      <c r="AI72" s="36">
        <v>1471.007109100424</v>
      </c>
      <c r="AJ72" s="32">
        <v>0</v>
      </c>
      <c r="AK72" s="36">
        <v>194.0996289537174</v>
      </c>
      <c r="AL72" s="32">
        <v>4692.5304061499937</v>
      </c>
      <c r="AM72" s="36">
        <v>-26655.309384632121</v>
      </c>
      <c r="AN72" s="32">
        <v>1774.4755301399985</v>
      </c>
      <c r="AO72" s="36">
        <v>470081.18289197818</v>
      </c>
      <c r="AP72" s="32">
        <v>2350.49428789998</v>
      </c>
      <c r="AQ72" s="36">
        <v>5527.634376304205</v>
      </c>
      <c r="AR72" s="32">
        <v>1750227.4860580766</v>
      </c>
      <c r="AS72" s="36">
        <v>2322320.7108107209</v>
      </c>
      <c r="AT72" s="32">
        <v>495661.40407545323</v>
      </c>
      <c r="AU72" s="42">
        <v>-76431.817103666719</v>
      </c>
      <c r="AV72" s="142">
        <f t="shared" si="0"/>
        <v>3.5735243582166731E-3</v>
      </c>
      <c r="AX72" s="138"/>
      <c r="AY72" s="138"/>
    </row>
    <row r="73" spans="1:63" x14ac:dyDescent="0.3">
      <c r="A73" s="175"/>
      <c r="B73" s="135" t="s">
        <v>261</v>
      </c>
      <c r="C73" s="63" t="s">
        <v>262</v>
      </c>
      <c r="D73" s="32">
        <v>504965.93315691943</v>
      </c>
      <c r="E73" s="36">
        <v>890859.39040509879</v>
      </c>
      <c r="F73" s="32">
        <v>0</v>
      </c>
      <c r="G73" s="36">
        <v>0</v>
      </c>
      <c r="H73" s="32">
        <v>6.1999999999999999E-7</v>
      </c>
      <c r="I73" s="36">
        <v>0</v>
      </c>
      <c r="J73" s="32">
        <v>504965.9331562994</v>
      </c>
      <c r="K73" s="36">
        <v>890859.39040509879</v>
      </c>
      <c r="L73" s="32">
        <v>0</v>
      </c>
      <c r="M73" s="36">
        <v>0</v>
      </c>
      <c r="N73" s="32">
        <v>0</v>
      </c>
      <c r="O73" s="36">
        <v>0</v>
      </c>
      <c r="P73" s="32">
        <v>0</v>
      </c>
      <c r="Q73" s="36">
        <v>0</v>
      </c>
      <c r="R73" s="32">
        <v>0</v>
      </c>
      <c r="S73" s="36">
        <v>0</v>
      </c>
      <c r="T73" s="32">
        <v>0</v>
      </c>
      <c r="U73" s="36">
        <v>0</v>
      </c>
      <c r="V73" s="32">
        <v>0</v>
      </c>
      <c r="W73" s="36">
        <v>0</v>
      </c>
      <c r="X73" s="32">
        <v>0</v>
      </c>
      <c r="Y73" s="36">
        <v>0</v>
      </c>
      <c r="Z73" s="32">
        <v>0</v>
      </c>
      <c r="AA73" s="36">
        <v>0</v>
      </c>
      <c r="AB73" s="32">
        <v>0</v>
      </c>
      <c r="AC73" s="36">
        <v>0</v>
      </c>
      <c r="AD73" s="32">
        <v>0</v>
      </c>
      <c r="AE73" s="36">
        <v>0</v>
      </c>
      <c r="AF73" s="32">
        <v>0</v>
      </c>
      <c r="AG73" s="36">
        <v>0</v>
      </c>
      <c r="AH73" s="32">
        <v>0</v>
      </c>
      <c r="AI73" s="36">
        <v>0</v>
      </c>
      <c r="AJ73" s="32">
        <v>0</v>
      </c>
      <c r="AK73" s="36">
        <v>0</v>
      </c>
      <c r="AL73" s="32">
        <v>0</v>
      </c>
      <c r="AM73" s="36">
        <v>0</v>
      </c>
      <c r="AN73" s="32">
        <v>0</v>
      </c>
      <c r="AO73" s="36">
        <v>0</v>
      </c>
      <c r="AP73" s="32">
        <v>0</v>
      </c>
      <c r="AQ73" s="36">
        <v>0</v>
      </c>
      <c r="AR73" s="32">
        <v>504965.93315691943</v>
      </c>
      <c r="AS73" s="36">
        <v>890859.39040509879</v>
      </c>
      <c r="AT73" s="32">
        <v>303120.54824859882</v>
      </c>
      <c r="AU73" s="42">
        <v>-82772.909000200554</v>
      </c>
      <c r="AV73" s="142">
        <f t="shared" si="0"/>
        <v>-6.2002800405025482E-7</v>
      </c>
      <c r="AX73" s="138"/>
      <c r="AY73" s="138"/>
    </row>
    <row r="74" spans="1:63" x14ac:dyDescent="0.3">
      <c r="A74" s="175"/>
      <c r="B74" s="135" t="s">
        <v>263</v>
      </c>
      <c r="C74" s="63" t="s">
        <v>264</v>
      </c>
      <c r="D74" s="32">
        <v>1219617.4719957314</v>
      </c>
      <c r="E74" s="36">
        <v>1006158.6080867281</v>
      </c>
      <c r="F74" s="32">
        <v>49158.491672662843</v>
      </c>
      <c r="G74" s="36">
        <v>-23861.815140294391</v>
      </c>
      <c r="H74" s="32">
        <v>644882.284540692</v>
      </c>
      <c r="I74" s="36">
        <v>552334.65017835156</v>
      </c>
      <c r="J74" s="32">
        <v>525576.69578237669</v>
      </c>
      <c r="K74" s="36">
        <v>477685.77304867102</v>
      </c>
      <c r="L74" s="32">
        <v>-505.59152059338567</v>
      </c>
      <c r="M74" s="36">
        <v>-3468.4371401365806</v>
      </c>
      <c r="N74" s="32">
        <v>0</v>
      </c>
      <c r="O74" s="36">
        <v>0</v>
      </c>
      <c r="P74" s="32">
        <v>301.21540057012083</v>
      </c>
      <c r="Q74" s="36">
        <v>300.78975538207408</v>
      </c>
      <c r="R74" s="32">
        <v>0</v>
      </c>
      <c r="S74" s="36">
        <v>0</v>
      </c>
      <c r="T74" s="32">
        <v>0</v>
      </c>
      <c r="U74" s="36">
        <v>0</v>
      </c>
      <c r="V74" s="32">
        <v>2975.2323819189742</v>
      </c>
      <c r="W74" s="36">
        <v>-2678.6656209634757</v>
      </c>
      <c r="X74" s="32">
        <v>-27.520157000000001</v>
      </c>
      <c r="Y74" s="36">
        <v>97.934496519999968</v>
      </c>
      <c r="Z74" s="32">
        <v>-6.3173918524838761</v>
      </c>
      <c r="AA74" s="36">
        <v>278.54581770000004</v>
      </c>
      <c r="AB74" s="32">
        <v>-3748.2017542299968</v>
      </c>
      <c r="AC74" s="36">
        <v>-1467.041588775179</v>
      </c>
      <c r="AD74" s="32">
        <v>22024.702607979329</v>
      </c>
      <c r="AE74" s="36">
        <v>-46837.667809251732</v>
      </c>
      <c r="AF74" s="32">
        <v>237.96695822998663</v>
      </c>
      <c r="AG74" s="36">
        <v>-21847.46516267375</v>
      </c>
      <c r="AH74" s="32">
        <v>17094.205243599346</v>
      </c>
      <c r="AI74" s="36">
        <v>1471.007109100424</v>
      </c>
      <c r="AJ74" s="32">
        <v>0</v>
      </c>
      <c r="AK74" s="36">
        <v>194.0996289537174</v>
      </c>
      <c r="AL74" s="32">
        <v>4692.5304061499937</v>
      </c>
      <c r="AM74" s="36">
        <v>-26655.309384632121</v>
      </c>
      <c r="AN74" s="32">
        <v>1774.4755301399985</v>
      </c>
      <c r="AO74" s="36">
        <v>470081.18289197818</v>
      </c>
      <c r="AP74" s="32">
        <v>2350.49428789998</v>
      </c>
      <c r="AQ74" s="36">
        <v>5527.634376304205</v>
      </c>
      <c r="AR74" s="32">
        <v>1245261.5529011572</v>
      </c>
      <c r="AS74" s="36">
        <v>1431461.3204056222</v>
      </c>
      <c r="AT74" s="32">
        <v>192540.85582685441</v>
      </c>
      <c r="AU74" s="42">
        <v>6341.0918965338333</v>
      </c>
      <c r="AV74" s="142">
        <f t="shared" si="0"/>
        <v>3.5741444735322148E-3</v>
      </c>
      <c r="AX74" s="138"/>
      <c r="AY74" s="138"/>
    </row>
    <row r="75" spans="1:63" x14ac:dyDescent="0.3">
      <c r="A75" s="175"/>
      <c r="B75" s="134" t="s">
        <v>230</v>
      </c>
      <c r="C75" s="61" t="s">
        <v>265</v>
      </c>
      <c r="D75" s="32">
        <v>54721.364825588767</v>
      </c>
      <c r="E75" s="36">
        <v>14744.345601351959</v>
      </c>
      <c r="F75" s="32">
        <v>1808.913709468877</v>
      </c>
      <c r="G75" s="36">
        <v>-10748.699357248015</v>
      </c>
      <c r="H75" s="32">
        <v>0</v>
      </c>
      <c r="I75" s="36">
        <v>-9111.132450860001</v>
      </c>
      <c r="J75" s="32">
        <v>52912.45111611989</v>
      </c>
      <c r="K75" s="36">
        <v>34604.177409459975</v>
      </c>
      <c r="L75" s="32">
        <v>29416.559354614863</v>
      </c>
      <c r="M75" s="36">
        <v>13325.065734498276</v>
      </c>
      <c r="N75" s="32">
        <v>0</v>
      </c>
      <c r="O75" s="36">
        <v>598.61384075999933</v>
      </c>
      <c r="P75" s="32">
        <v>18582.744741999995</v>
      </c>
      <c r="Q75" s="36">
        <v>1967.0676263149817</v>
      </c>
      <c r="R75" s="32">
        <v>0</v>
      </c>
      <c r="S75" s="36">
        <v>-7.5973146999999974</v>
      </c>
      <c r="T75" s="32">
        <v>7.5498539999999998</v>
      </c>
      <c r="U75" s="36">
        <v>-202.71110090000002</v>
      </c>
      <c r="V75" s="32">
        <v>758.00254846000053</v>
      </c>
      <c r="W75" s="36">
        <v>-617.210013406705</v>
      </c>
      <c r="X75" s="32">
        <v>4479.4599583433819</v>
      </c>
      <c r="Y75" s="36">
        <v>4029.3744986299998</v>
      </c>
      <c r="Z75" s="32">
        <v>934.87987860000021</v>
      </c>
      <c r="AA75" s="36">
        <v>430.30323068000058</v>
      </c>
      <c r="AB75" s="32">
        <v>4653.922373211486</v>
      </c>
      <c r="AC75" s="36">
        <v>7127.2249671200007</v>
      </c>
      <c r="AD75" s="32">
        <v>43038.930812953826</v>
      </c>
      <c r="AE75" s="36">
        <v>102733.01766840421</v>
      </c>
      <c r="AF75" s="32">
        <v>42901.74781292383</v>
      </c>
      <c r="AG75" s="36">
        <v>84740.56525742363</v>
      </c>
      <c r="AH75" s="32">
        <v>50.661880619999749</v>
      </c>
      <c r="AI75" s="36">
        <v>15796.973764470571</v>
      </c>
      <c r="AJ75" s="32">
        <v>1.0101194100000015</v>
      </c>
      <c r="AK75" s="36">
        <v>6.3397259999999998</v>
      </c>
      <c r="AL75" s="32">
        <v>85.510999999999996</v>
      </c>
      <c r="AM75" s="36">
        <v>2189.1389205100004</v>
      </c>
      <c r="AN75" s="32">
        <v>4125.0253886570008</v>
      </c>
      <c r="AO75" s="36">
        <v>244.08975590000068</v>
      </c>
      <c r="AP75" s="32">
        <v>1.8259865799999999</v>
      </c>
      <c r="AQ75" s="36">
        <v>10.9079157</v>
      </c>
      <c r="AR75" s="32">
        <v>131303.70636839446</v>
      </c>
      <c r="AS75" s="36">
        <v>131057.42667585444</v>
      </c>
      <c r="AT75" s="32">
        <v>-0.72931199999999996</v>
      </c>
      <c r="AU75" s="42">
        <v>245.55038050000002</v>
      </c>
      <c r="AV75" s="142">
        <f t="shared" si="0"/>
        <v>-4.0017987368301533E-8</v>
      </c>
      <c r="AX75" s="138"/>
      <c r="AY75" s="138"/>
    </row>
    <row r="76" spans="1:63" x14ac:dyDescent="0.3">
      <c r="A76" s="175"/>
      <c r="B76" s="134" t="s">
        <v>231</v>
      </c>
      <c r="C76" s="61" t="s">
        <v>266</v>
      </c>
      <c r="D76" s="32">
        <v>661766.12053802516</v>
      </c>
      <c r="E76" s="36">
        <v>638515.94365524221</v>
      </c>
      <c r="F76" s="32">
        <v>-31682.562009634727</v>
      </c>
      <c r="G76" s="36">
        <v>14436.616702345547</v>
      </c>
      <c r="H76" s="32">
        <v>29405.803995197035</v>
      </c>
      <c r="I76" s="36">
        <v>173545.2880601603</v>
      </c>
      <c r="J76" s="32">
        <v>664042.87855246291</v>
      </c>
      <c r="K76" s="36">
        <v>450534.03889273643</v>
      </c>
      <c r="L76" s="32">
        <v>14736.835344007559</v>
      </c>
      <c r="M76" s="36">
        <v>-385062.82922977995</v>
      </c>
      <c r="N76" s="32">
        <v>108.88572863709985</v>
      </c>
      <c r="O76" s="36">
        <v>3491.7464847629112</v>
      </c>
      <c r="P76" s="32">
        <v>19955.687035246487</v>
      </c>
      <c r="Q76" s="36">
        <v>-237666.67260754397</v>
      </c>
      <c r="R76" s="32">
        <v>-27.670612999999996</v>
      </c>
      <c r="S76" s="36">
        <v>246.12925559999965</v>
      </c>
      <c r="T76" s="32">
        <v>-1269.4288144300006</v>
      </c>
      <c r="U76" s="36">
        <v>-1223.3863972753852</v>
      </c>
      <c r="V76" s="32">
        <v>-961.41484720432948</v>
      </c>
      <c r="W76" s="36">
        <v>-61886.351237421135</v>
      </c>
      <c r="X76" s="32">
        <v>-4477.1534611821189</v>
      </c>
      <c r="Y76" s="36">
        <v>-25374.003275706789</v>
      </c>
      <c r="Z76" s="32">
        <v>58121.412201689629</v>
      </c>
      <c r="AA76" s="36">
        <v>-4887.4816609383352</v>
      </c>
      <c r="AB76" s="32">
        <v>-56713.481885749206</v>
      </c>
      <c r="AC76" s="36">
        <v>-57762.809791257285</v>
      </c>
      <c r="AD76" s="32">
        <v>185450.7275111278</v>
      </c>
      <c r="AE76" s="36">
        <v>121463.84189025826</v>
      </c>
      <c r="AF76" s="32">
        <v>28941.509335913499</v>
      </c>
      <c r="AG76" s="36">
        <v>-1250.0800926586089</v>
      </c>
      <c r="AH76" s="32">
        <v>11784.086311614923</v>
      </c>
      <c r="AI76" s="36">
        <v>95195.596476526887</v>
      </c>
      <c r="AJ76" s="32">
        <v>5377.5290722666905</v>
      </c>
      <c r="AK76" s="36">
        <v>301.43060164000002</v>
      </c>
      <c r="AL76" s="32">
        <v>139347.6027913327</v>
      </c>
      <c r="AM76" s="36">
        <v>27216.894904749992</v>
      </c>
      <c r="AN76" s="32">
        <v>-141022.10265292722</v>
      </c>
      <c r="AO76" s="36">
        <v>97740.299776115484</v>
      </c>
      <c r="AP76" s="32">
        <v>18801.453330819219</v>
      </c>
      <c r="AQ76" s="36">
        <v>3075.0541135323119</v>
      </c>
      <c r="AR76" s="32">
        <v>739733.03407105256</v>
      </c>
      <c r="AS76" s="36">
        <v>475732.31020536833</v>
      </c>
      <c r="AT76" s="32">
        <v>13268.989654657955</v>
      </c>
      <c r="AU76" s="42">
        <v>277269.7094548319</v>
      </c>
      <c r="AV76" s="142">
        <f t="shared" si="0"/>
        <v>-4.0655102930031717E-3</v>
      </c>
      <c r="AX76" s="138"/>
      <c r="AY76" s="138"/>
    </row>
    <row r="77" spans="1:63" x14ac:dyDescent="0.3">
      <c r="A77" s="175"/>
      <c r="B77" s="135" t="s">
        <v>267</v>
      </c>
      <c r="C77" s="63" t="s">
        <v>268</v>
      </c>
      <c r="D77" s="32">
        <v>470986.08165240835</v>
      </c>
      <c r="E77" s="36">
        <v>217059.10080214374</v>
      </c>
      <c r="F77" s="32">
        <v>0</v>
      </c>
      <c r="G77" s="36">
        <v>0</v>
      </c>
      <c r="H77" s="32">
        <v>2.7500000000000025E-6</v>
      </c>
      <c r="I77" s="36">
        <v>0</v>
      </c>
      <c r="J77" s="32">
        <v>470986.08164965833</v>
      </c>
      <c r="K77" s="36">
        <v>217059.10080214374</v>
      </c>
      <c r="L77" s="32">
        <v>0</v>
      </c>
      <c r="M77" s="36">
        <v>0</v>
      </c>
      <c r="N77" s="32">
        <v>0</v>
      </c>
      <c r="O77" s="36">
        <v>0</v>
      </c>
      <c r="P77" s="32">
        <v>0</v>
      </c>
      <c r="Q77" s="36">
        <v>0</v>
      </c>
      <c r="R77" s="32">
        <v>0</v>
      </c>
      <c r="S77" s="36">
        <v>0</v>
      </c>
      <c r="T77" s="32">
        <v>0</v>
      </c>
      <c r="U77" s="36">
        <v>0</v>
      </c>
      <c r="V77" s="32">
        <v>0</v>
      </c>
      <c r="W77" s="36">
        <v>0</v>
      </c>
      <c r="X77" s="32">
        <v>0</v>
      </c>
      <c r="Y77" s="36">
        <v>0</v>
      </c>
      <c r="Z77" s="32">
        <v>0</v>
      </c>
      <c r="AA77" s="36">
        <v>0</v>
      </c>
      <c r="AB77" s="32">
        <v>0</v>
      </c>
      <c r="AC77" s="36">
        <v>0</v>
      </c>
      <c r="AD77" s="32">
        <v>0</v>
      </c>
      <c r="AE77" s="36">
        <v>0</v>
      </c>
      <c r="AF77" s="32">
        <v>0</v>
      </c>
      <c r="AG77" s="36">
        <v>0</v>
      </c>
      <c r="AH77" s="32">
        <v>0</v>
      </c>
      <c r="AI77" s="36">
        <v>0</v>
      </c>
      <c r="AJ77" s="32">
        <v>0</v>
      </c>
      <c r="AK77" s="36">
        <v>0</v>
      </c>
      <c r="AL77" s="32">
        <v>0</v>
      </c>
      <c r="AM77" s="36">
        <v>0</v>
      </c>
      <c r="AN77" s="32">
        <v>0</v>
      </c>
      <c r="AO77" s="36">
        <v>0</v>
      </c>
      <c r="AP77" s="32">
        <v>0</v>
      </c>
      <c r="AQ77" s="36">
        <v>0</v>
      </c>
      <c r="AR77" s="32">
        <v>470986.08165240835</v>
      </c>
      <c r="AS77" s="36">
        <v>217059.10080214374</v>
      </c>
      <c r="AT77" s="32">
        <v>11209.757505883797</v>
      </c>
      <c r="AU77" s="42">
        <v>265136.7383533984</v>
      </c>
      <c r="AV77" s="142">
        <f t="shared" si="0"/>
        <v>-2.7500063879415393E-6</v>
      </c>
      <c r="AX77" s="138"/>
      <c r="AY77" s="138"/>
    </row>
    <row r="78" spans="1:63" x14ac:dyDescent="0.3">
      <c r="A78" s="175"/>
      <c r="B78" s="135" t="s">
        <v>269</v>
      </c>
      <c r="C78" s="63" t="s">
        <v>270</v>
      </c>
      <c r="D78" s="32">
        <v>190780.03888561687</v>
      </c>
      <c r="E78" s="36">
        <v>421456.84285309847</v>
      </c>
      <c r="F78" s="32">
        <v>-31682.562009634727</v>
      </c>
      <c r="G78" s="36">
        <v>14436.616702345547</v>
      </c>
      <c r="H78" s="32">
        <v>29405.803992447036</v>
      </c>
      <c r="I78" s="36">
        <v>173545.2880601603</v>
      </c>
      <c r="J78" s="32">
        <v>193056.79690280458</v>
      </c>
      <c r="K78" s="36">
        <v>233474.93809059265</v>
      </c>
      <c r="L78" s="32">
        <v>14736.835344007559</v>
      </c>
      <c r="M78" s="36">
        <v>-385062.82922977995</v>
      </c>
      <c r="N78" s="32">
        <v>108.88572863709985</v>
      </c>
      <c r="O78" s="36">
        <v>3491.7464847629112</v>
      </c>
      <c r="P78" s="32">
        <v>19955.687035246487</v>
      </c>
      <c r="Q78" s="36">
        <v>-237666.67260754397</v>
      </c>
      <c r="R78" s="32">
        <v>-27.670612999999996</v>
      </c>
      <c r="S78" s="36">
        <v>246.12925559999965</v>
      </c>
      <c r="T78" s="32">
        <v>-1269.4288144300006</v>
      </c>
      <c r="U78" s="36">
        <v>-1223.3863972753852</v>
      </c>
      <c r="V78" s="32">
        <v>-961.41484720432948</v>
      </c>
      <c r="W78" s="36">
        <v>-61886.351237421135</v>
      </c>
      <c r="X78" s="32">
        <v>-4477.1534611821189</v>
      </c>
      <c r="Y78" s="36">
        <v>-25374.003275706789</v>
      </c>
      <c r="Z78" s="32">
        <v>58121.412201689629</v>
      </c>
      <c r="AA78" s="36">
        <v>-4887.4816609383352</v>
      </c>
      <c r="AB78" s="32">
        <v>-56713.481885749206</v>
      </c>
      <c r="AC78" s="36">
        <v>-57762.809791257285</v>
      </c>
      <c r="AD78" s="32">
        <v>185450.7275111278</v>
      </c>
      <c r="AE78" s="36">
        <v>121463.84189025826</v>
      </c>
      <c r="AF78" s="32">
        <v>28941.509335913499</v>
      </c>
      <c r="AG78" s="36">
        <v>-1250.0800926586089</v>
      </c>
      <c r="AH78" s="32">
        <v>11784.086311614923</v>
      </c>
      <c r="AI78" s="36">
        <v>95195.596476526887</v>
      </c>
      <c r="AJ78" s="32">
        <v>5377.5290722666905</v>
      </c>
      <c r="AK78" s="36">
        <v>301.43060164000002</v>
      </c>
      <c r="AL78" s="32">
        <v>139347.6027913327</v>
      </c>
      <c r="AM78" s="36">
        <v>27216.894904749992</v>
      </c>
      <c r="AN78" s="32">
        <v>-141022.10265292722</v>
      </c>
      <c r="AO78" s="36">
        <v>97740.299776115484</v>
      </c>
      <c r="AP78" s="32">
        <v>18801.453330819219</v>
      </c>
      <c r="AQ78" s="36">
        <v>3075.0541135323119</v>
      </c>
      <c r="AR78" s="32">
        <v>268746.95241864421</v>
      </c>
      <c r="AS78" s="36">
        <v>258673.20940322455</v>
      </c>
      <c r="AT78" s="32">
        <v>2059.2321487741583</v>
      </c>
      <c r="AU78" s="42">
        <v>12132.971101433533</v>
      </c>
      <c r="AV78" s="142">
        <f t="shared" si="0"/>
        <v>-4.0627602875247248E-3</v>
      </c>
      <c r="AX78" s="138"/>
      <c r="AY78" s="138"/>
    </row>
    <row r="79" spans="1:63" x14ac:dyDescent="0.3">
      <c r="A79" s="175"/>
      <c r="B79" s="19"/>
      <c r="C79" s="22"/>
      <c r="D79" s="47"/>
      <c r="E79" s="45"/>
      <c r="F79" s="47"/>
      <c r="G79" s="45"/>
      <c r="H79" s="47"/>
      <c r="I79" s="45"/>
      <c r="J79" s="47"/>
      <c r="K79" s="45"/>
      <c r="L79" s="47"/>
      <c r="M79" s="45"/>
      <c r="N79" s="47"/>
      <c r="O79" s="45"/>
      <c r="P79" s="47"/>
      <c r="Q79" s="45"/>
      <c r="R79" s="47"/>
      <c r="S79" s="45"/>
      <c r="T79" s="47"/>
      <c r="U79" s="45"/>
      <c r="V79" s="47"/>
      <c r="W79" s="45"/>
      <c r="X79" s="47"/>
      <c r="Y79" s="45"/>
      <c r="Z79" s="47"/>
      <c r="AA79" s="45"/>
      <c r="AB79" s="47"/>
      <c r="AC79" s="45"/>
      <c r="AD79" s="47"/>
      <c r="AE79" s="45"/>
      <c r="AF79" s="47"/>
      <c r="AG79" s="45"/>
      <c r="AH79" s="47"/>
      <c r="AI79" s="45"/>
      <c r="AJ79" s="47"/>
      <c r="AK79" s="45"/>
      <c r="AL79" s="47"/>
      <c r="AM79" s="45"/>
      <c r="AN79" s="47"/>
      <c r="AO79" s="45"/>
      <c r="AP79" s="47"/>
      <c r="AQ79" s="45"/>
      <c r="AR79" s="47"/>
      <c r="AS79" s="45"/>
      <c r="AT79" s="47"/>
      <c r="AU79" s="48"/>
      <c r="AX79" s="138"/>
      <c r="AY79" s="138"/>
    </row>
    <row r="80" spans="1:63" s="58" customFormat="1" x14ac:dyDescent="0.3">
      <c r="BA80" s="140"/>
      <c r="BB80" s="140"/>
      <c r="BC80" s="140"/>
      <c r="BD80" s="140"/>
      <c r="BE80" s="140"/>
      <c r="BF80" s="140"/>
      <c r="BG80" s="140"/>
      <c r="BH80" s="140"/>
      <c r="BI80" s="140"/>
      <c r="BJ80" s="140"/>
      <c r="BK80" s="140"/>
    </row>
    <row r="81" spans="53:63" s="58" customFormat="1" x14ac:dyDescent="0.3">
      <c r="BA81" s="140"/>
      <c r="BB81" s="140"/>
      <c r="BC81" s="140"/>
      <c r="BD81" s="140"/>
      <c r="BE81" s="140"/>
      <c r="BF81" s="140"/>
      <c r="BG81" s="140"/>
      <c r="BH81" s="140"/>
      <c r="BI81" s="140"/>
      <c r="BJ81" s="140"/>
      <c r="BK81" s="140"/>
    </row>
    <row r="82" spans="53:63" s="58" customFormat="1" x14ac:dyDescent="0.3">
      <c r="BA82" s="140"/>
      <c r="BB82" s="140"/>
      <c r="BC82" s="140"/>
      <c r="BD82" s="140"/>
      <c r="BE82" s="140"/>
      <c r="BF82" s="140"/>
      <c r="BG82" s="140"/>
      <c r="BH82" s="140"/>
      <c r="BI82" s="140"/>
      <c r="BJ82" s="140"/>
      <c r="BK82" s="140"/>
    </row>
    <row r="83" spans="53:63" s="58" customFormat="1" x14ac:dyDescent="0.3">
      <c r="BA83" s="140"/>
      <c r="BB83" s="140"/>
      <c r="BC83" s="140"/>
      <c r="BD83" s="140"/>
      <c r="BE83" s="140"/>
      <c r="BF83" s="140"/>
      <c r="BG83" s="140"/>
      <c r="BH83" s="140"/>
      <c r="BI83" s="140"/>
      <c r="BJ83" s="140"/>
      <c r="BK83" s="140"/>
    </row>
    <row r="84" spans="53:63" x14ac:dyDescent="0.3"/>
  </sheetData>
  <mergeCells count="52">
    <mergeCell ref="P6:Q9"/>
    <mergeCell ref="R6:S9"/>
    <mergeCell ref="AT6:AU9"/>
    <mergeCell ref="AJ6:AK9"/>
    <mergeCell ref="V5:W5"/>
    <mergeCell ref="T5:U5"/>
    <mergeCell ref="AF6:AG9"/>
    <mergeCell ref="AH6:AI9"/>
    <mergeCell ref="AP6:AQ9"/>
    <mergeCell ref="AR6:AS9"/>
    <mergeCell ref="AL6:AM9"/>
    <mergeCell ref="AP5:AQ5"/>
    <mergeCell ref="AR5:AS5"/>
    <mergeCell ref="AL5:AM5"/>
    <mergeCell ref="AN5:AO5"/>
    <mergeCell ref="C1:AU1"/>
    <mergeCell ref="C2:AU2"/>
    <mergeCell ref="C3:AU3"/>
    <mergeCell ref="C4:AU4"/>
    <mergeCell ref="D6:E9"/>
    <mergeCell ref="F6:G9"/>
    <mergeCell ref="H6:I9"/>
    <mergeCell ref="J6:K9"/>
    <mergeCell ref="AT5:AU5"/>
    <mergeCell ref="X5:Y5"/>
    <mergeCell ref="Z5:AA5"/>
    <mergeCell ref="AB5:AC5"/>
    <mergeCell ref="AD5:AE5"/>
    <mergeCell ref="Z6:AA9"/>
    <mergeCell ref="AB6:AC9"/>
    <mergeCell ref="AD6:AE9"/>
    <mergeCell ref="L6:M9"/>
    <mergeCell ref="N6:O9"/>
    <mergeCell ref="AN6:AO9"/>
    <mergeCell ref="A11:A22"/>
    <mergeCell ref="A27:A79"/>
    <mergeCell ref="B5:B10"/>
    <mergeCell ref="C5:C10"/>
    <mergeCell ref="D5:E5"/>
    <mergeCell ref="F5:G5"/>
    <mergeCell ref="H5:I5"/>
    <mergeCell ref="AF5:AG5"/>
    <mergeCell ref="AH5:AI5"/>
    <mergeCell ref="AJ5:AK5"/>
    <mergeCell ref="T6:U9"/>
    <mergeCell ref="V6:W9"/>
    <mergeCell ref="X6:Y9"/>
    <mergeCell ref="J5:K5"/>
    <mergeCell ref="L5:M5"/>
    <mergeCell ref="N5:O5"/>
    <mergeCell ref="P5:Q5"/>
    <mergeCell ref="R5:S5"/>
  </mergeCells>
  <pageMargins left="0.7" right="0.7" top="0.75" bottom="0.75" header="0.3" footer="0.3"/>
  <pageSetup orientation="portrait" horizontalDpi="90" verticalDpi="90" r:id="rId1"/>
  <headerFooter>
    <oddFooter>&amp;C&amp;1#&amp;"Calibri"&amp;10&amp;K000000Uso Interno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2"/>
  <sheetViews>
    <sheetView showGridLines="0" zoomScale="40" zoomScaleNormal="40" workbookViewId="0">
      <selection activeCell="H33" sqref="H33"/>
    </sheetView>
  </sheetViews>
  <sheetFormatPr baseColWidth="10" defaultColWidth="11.44140625" defaultRowHeight="14.4" x14ac:dyDescent="0.3"/>
  <cols>
    <col min="1" max="1" width="4.44140625" style="68" customWidth="1"/>
    <col min="2" max="2" width="105.33203125" style="68" customWidth="1"/>
    <col min="3" max="3" width="10.88671875" style="68" customWidth="1"/>
    <col min="4" max="4" width="117.88671875" style="68" customWidth="1"/>
    <col min="5" max="5" width="13.88671875" style="108" customWidth="1"/>
    <col min="6" max="6" width="97.109375" style="68" customWidth="1"/>
    <col min="7" max="7" width="11" style="68" bestFit="1" customWidth="1"/>
    <col min="8" max="8" width="37.33203125" style="68" customWidth="1"/>
    <col min="9" max="9" width="3.6640625" style="68" customWidth="1"/>
    <col min="10" max="10" width="41.6640625" style="68" customWidth="1"/>
    <col min="11" max="11" width="3.6640625" style="68" customWidth="1"/>
    <col min="12" max="12" width="3.88671875" style="68" customWidth="1"/>
    <col min="13" max="13" width="11.44140625" style="68"/>
    <col min="14" max="14" width="39.44140625" style="68" customWidth="1"/>
    <col min="15" max="15" width="3.109375" style="68" customWidth="1"/>
    <col min="16" max="16384" width="11.44140625" style="68"/>
  </cols>
  <sheetData>
    <row r="1" spans="2:14" ht="39" customHeight="1" thickBot="1" x14ac:dyDescent="0.45">
      <c r="B1" s="176" t="s">
        <v>271</v>
      </c>
      <c r="C1" s="177"/>
      <c r="D1" s="177"/>
      <c r="E1" s="177"/>
      <c r="F1" s="177"/>
      <c r="G1" s="177"/>
      <c r="H1" s="177"/>
      <c r="I1" s="177"/>
      <c r="J1" s="177"/>
      <c r="K1" s="177"/>
      <c r="L1" s="178"/>
    </row>
    <row r="2" spans="2:14" ht="39" customHeight="1" x14ac:dyDescent="0.4">
      <c r="B2" s="179" t="s">
        <v>272</v>
      </c>
      <c r="C2" s="180"/>
      <c r="D2" s="180"/>
      <c r="E2" s="180"/>
      <c r="F2" s="180"/>
      <c r="G2" s="180"/>
      <c r="H2" s="180"/>
      <c r="I2" s="180"/>
      <c r="J2" s="180"/>
      <c r="K2" s="180"/>
      <c r="L2" s="181"/>
      <c r="N2" s="182" t="s">
        <v>273</v>
      </c>
    </row>
    <row r="3" spans="2:14" ht="39" customHeight="1" x14ac:dyDescent="0.4">
      <c r="B3" s="179" t="s">
        <v>274</v>
      </c>
      <c r="C3" s="180"/>
      <c r="D3" s="180"/>
      <c r="E3" s="180"/>
      <c r="F3" s="180"/>
      <c r="G3" s="180"/>
      <c r="H3" s="180"/>
      <c r="I3" s="180"/>
      <c r="J3" s="180"/>
      <c r="K3" s="180"/>
      <c r="L3" s="181"/>
      <c r="N3" s="183"/>
    </row>
    <row r="4" spans="2:14" ht="39" customHeight="1" thickBot="1" x14ac:dyDescent="0.45">
      <c r="B4" s="185" t="s">
        <v>339</v>
      </c>
      <c r="C4" s="186"/>
      <c r="D4" s="186"/>
      <c r="E4" s="186"/>
      <c r="F4" s="186"/>
      <c r="G4" s="186"/>
      <c r="H4" s="186"/>
      <c r="I4" s="186"/>
      <c r="J4" s="186"/>
      <c r="K4" s="186"/>
      <c r="L4" s="187"/>
      <c r="N4" s="184"/>
    </row>
    <row r="5" spans="2:14" ht="54.75" customHeight="1" thickBot="1" x14ac:dyDescent="0.35">
      <c r="B5" s="69"/>
      <c r="C5" s="69"/>
      <c r="D5" s="69"/>
      <c r="E5" s="70"/>
      <c r="F5" s="69"/>
      <c r="G5" s="69"/>
      <c r="H5" s="69"/>
      <c r="I5" s="69"/>
      <c r="J5" s="69"/>
      <c r="K5" s="69"/>
      <c r="L5" s="69"/>
    </row>
    <row r="6" spans="2:14" s="76" customFormat="1" ht="67.5" customHeight="1" thickBot="1" x14ac:dyDescent="0.5">
      <c r="B6" s="71" t="s">
        <v>275</v>
      </c>
      <c r="C6" s="72"/>
      <c r="D6" s="71" t="s">
        <v>276</v>
      </c>
      <c r="E6" s="73"/>
      <c r="F6" s="71" t="s">
        <v>277</v>
      </c>
      <c r="G6" s="72"/>
      <c r="H6" s="71" t="s">
        <v>278</v>
      </c>
      <c r="I6" s="72"/>
      <c r="J6" s="71" t="s">
        <v>279</v>
      </c>
      <c r="K6" s="74"/>
      <c r="L6" s="75"/>
    </row>
    <row r="7" spans="2:14" x14ac:dyDescent="0.3">
      <c r="B7" s="77"/>
      <c r="C7" s="78"/>
      <c r="D7" s="78"/>
      <c r="E7" s="70"/>
      <c r="F7" s="78"/>
      <c r="G7" s="78"/>
      <c r="H7" s="78"/>
      <c r="I7" s="78"/>
      <c r="J7" s="78"/>
      <c r="K7" s="79"/>
      <c r="L7" s="69"/>
    </row>
    <row r="8" spans="2:14" ht="12" customHeight="1" x14ac:dyDescent="0.3">
      <c r="B8" s="69"/>
      <c r="C8" s="69"/>
      <c r="D8" s="69"/>
      <c r="E8" s="70"/>
      <c r="F8" s="69"/>
      <c r="G8" s="69"/>
      <c r="H8" s="69"/>
      <c r="I8" s="69"/>
      <c r="J8" s="69"/>
      <c r="K8" s="69"/>
      <c r="L8" s="69"/>
    </row>
    <row r="9" spans="2:14" x14ac:dyDescent="0.3">
      <c r="B9" s="77"/>
      <c r="C9" s="69"/>
      <c r="D9" s="77"/>
      <c r="E9" s="80"/>
      <c r="F9" s="77"/>
      <c r="G9" s="69"/>
      <c r="H9" s="79"/>
      <c r="I9" s="69"/>
      <c r="J9" s="79"/>
      <c r="K9" s="69"/>
      <c r="L9" s="69"/>
    </row>
    <row r="10" spans="2:14" ht="21" thickBot="1" x14ac:dyDescent="0.4">
      <c r="B10" s="81"/>
      <c r="C10" s="81"/>
      <c r="D10" s="82"/>
      <c r="E10" s="83"/>
      <c r="F10" s="82"/>
      <c r="G10" s="82"/>
      <c r="H10" s="82"/>
      <c r="I10" s="82"/>
      <c r="J10" s="82"/>
      <c r="K10" s="69"/>
      <c r="L10" s="69"/>
    </row>
    <row r="11" spans="2:14" ht="21.6" thickBot="1" x14ac:dyDescent="0.45">
      <c r="B11" s="84" t="s">
        <v>280</v>
      </c>
      <c r="C11" s="82"/>
      <c r="D11" s="84" t="s">
        <v>281</v>
      </c>
      <c r="E11" s="85"/>
      <c r="F11" s="84" t="s">
        <v>282</v>
      </c>
      <c r="G11" s="82"/>
      <c r="H11" s="86" t="s">
        <v>25</v>
      </c>
      <c r="I11" s="82"/>
      <c r="J11" s="86" t="s">
        <v>24</v>
      </c>
      <c r="K11" s="69"/>
      <c r="L11" s="69"/>
    </row>
    <row r="12" spans="2:14" ht="21.6" thickBot="1" x14ac:dyDescent="0.45">
      <c r="B12" s="87"/>
      <c r="C12" s="82"/>
      <c r="D12" s="88"/>
      <c r="E12" s="85"/>
      <c r="F12" s="88"/>
      <c r="G12" s="82"/>
      <c r="H12" s="82"/>
      <c r="I12" s="82"/>
      <c r="J12" s="82"/>
      <c r="K12" s="69"/>
      <c r="L12" s="69"/>
    </row>
    <row r="13" spans="2:14" ht="21.6" thickBot="1" x14ac:dyDescent="0.45">
      <c r="B13" s="84" t="s">
        <v>283</v>
      </c>
      <c r="C13" s="89"/>
      <c r="D13" s="84" t="s">
        <v>284</v>
      </c>
      <c r="E13" s="85"/>
      <c r="F13" s="90" t="s">
        <v>285</v>
      </c>
      <c r="G13" s="82"/>
      <c r="H13" s="82"/>
      <c r="I13" s="82"/>
      <c r="J13" s="82"/>
      <c r="K13" s="69"/>
      <c r="L13" s="69"/>
    </row>
    <row r="14" spans="2:14" ht="21.6" thickBot="1" x14ac:dyDescent="0.45">
      <c r="B14" s="82"/>
      <c r="C14" s="89"/>
      <c r="D14" s="88"/>
      <c r="E14" s="85"/>
      <c r="F14" s="91"/>
      <c r="G14" s="82"/>
      <c r="H14" s="82"/>
      <c r="I14" s="82"/>
      <c r="J14" s="82"/>
      <c r="K14" s="69"/>
      <c r="L14" s="69"/>
    </row>
    <row r="15" spans="2:14" ht="21.6" thickBot="1" x14ac:dyDescent="0.45">
      <c r="B15" s="90" t="s">
        <v>286</v>
      </c>
      <c r="C15" s="89"/>
      <c r="D15" s="84" t="s">
        <v>287</v>
      </c>
      <c r="E15" s="85"/>
      <c r="F15" s="90" t="s">
        <v>288</v>
      </c>
      <c r="G15" s="82"/>
      <c r="H15" s="82"/>
      <c r="I15" s="82"/>
      <c r="J15" s="82"/>
      <c r="K15" s="69"/>
      <c r="L15" s="69"/>
    </row>
    <row r="16" spans="2:14" ht="21" thickBot="1" x14ac:dyDescent="0.4">
      <c r="B16" s="91"/>
      <c r="C16" s="89"/>
      <c r="D16" s="92"/>
      <c r="E16" s="83"/>
      <c r="F16" s="82"/>
      <c r="G16" s="82"/>
      <c r="H16" s="82"/>
      <c r="I16" s="82"/>
      <c r="J16" s="82"/>
      <c r="K16" s="69"/>
      <c r="L16" s="69"/>
    </row>
    <row r="17" spans="2:12" ht="21.6" thickBot="1" x14ac:dyDescent="0.45">
      <c r="B17" s="90" t="s">
        <v>289</v>
      </c>
      <c r="C17" s="89"/>
      <c r="D17" s="90" t="s">
        <v>290</v>
      </c>
      <c r="E17" s="83"/>
      <c r="F17" s="84" t="s">
        <v>291</v>
      </c>
      <c r="G17" s="82"/>
      <c r="H17" s="82"/>
      <c r="I17" s="82"/>
      <c r="J17" s="82"/>
      <c r="K17" s="69"/>
      <c r="L17" s="69"/>
    </row>
    <row r="18" spans="2:12" ht="21.6" thickBot="1" x14ac:dyDescent="0.45">
      <c r="B18" s="93"/>
      <c r="C18" s="89"/>
      <c r="D18" s="91"/>
      <c r="E18" s="94"/>
      <c r="F18" s="88"/>
      <c r="G18" s="82"/>
      <c r="H18" s="82"/>
      <c r="I18" s="82"/>
      <c r="J18" s="82"/>
      <c r="K18" s="69"/>
      <c r="L18" s="69"/>
    </row>
    <row r="19" spans="2:12" ht="21.6" thickBot="1" x14ac:dyDescent="0.45">
      <c r="B19" s="84" t="s">
        <v>292</v>
      </c>
      <c r="C19" s="89"/>
      <c r="D19" s="90" t="s">
        <v>293</v>
      </c>
      <c r="E19" s="83"/>
      <c r="F19" s="90" t="s">
        <v>294</v>
      </c>
      <c r="G19" s="82"/>
      <c r="H19" s="82"/>
      <c r="I19" s="82"/>
      <c r="J19" s="82"/>
      <c r="K19" s="69"/>
      <c r="L19" s="69"/>
    </row>
    <row r="20" spans="2:12" ht="20.399999999999999" x14ac:dyDescent="0.35">
      <c r="B20" s="87"/>
      <c r="C20" s="89"/>
      <c r="D20" s="91"/>
      <c r="E20" s="83"/>
      <c r="F20" s="91"/>
      <c r="G20" s="82"/>
      <c r="H20" s="82"/>
      <c r="I20" s="82"/>
      <c r="J20" s="82"/>
      <c r="K20" s="69"/>
      <c r="L20" s="69"/>
    </row>
    <row r="21" spans="2:12" ht="21" x14ac:dyDescent="0.4">
      <c r="B21" s="87"/>
      <c r="C21" s="89"/>
      <c r="D21" s="95" t="s">
        <v>295</v>
      </c>
      <c r="E21" s="85"/>
      <c r="F21" s="90" t="s">
        <v>296</v>
      </c>
      <c r="G21" s="82"/>
      <c r="H21" s="82"/>
      <c r="I21" s="82"/>
      <c r="J21" s="82"/>
      <c r="K21" s="69"/>
      <c r="L21" s="69"/>
    </row>
    <row r="22" spans="2:12" ht="21.6" thickBot="1" x14ac:dyDescent="0.45">
      <c r="B22" s="87"/>
      <c r="C22" s="89"/>
      <c r="D22" s="95"/>
      <c r="E22" s="85"/>
      <c r="F22" s="96"/>
      <c r="G22" s="82"/>
      <c r="H22" s="82"/>
      <c r="I22" s="82"/>
      <c r="J22" s="82"/>
      <c r="K22" s="69"/>
      <c r="L22" s="69"/>
    </row>
    <row r="23" spans="2:12" ht="21.6" thickBot="1" x14ac:dyDescent="0.45">
      <c r="B23" s="87"/>
      <c r="C23" s="89"/>
      <c r="D23" s="95" t="s">
        <v>297</v>
      </c>
      <c r="E23" s="85"/>
      <c r="F23" s="84" t="s">
        <v>298</v>
      </c>
      <c r="G23" s="82"/>
      <c r="H23" s="82"/>
      <c r="I23" s="82"/>
      <c r="J23" s="82"/>
      <c r="K23" s="69"/>
      <c r="L23" s="69"/>
    </row>
    <row r="24" spans="2:12" ht="21" thickBot="1" x14ac:dyDescent="0.4">
      <c r="B24" s="87"/>
      <c r="C24" s="89"/>
      <c r="D24" s="69"/>
      <c r="E24" s="85"/>
      <c r="F24" s="82"/>
      <c r="G24" s="82"/>
      <c r="H24" s="82"/>
      <c r="I24" s="82"/>
      <c r="J24" s="82"/>
      <c r="K24" s="69"/>
      <c r="L24" s="69"/>
    </row>
    <row r="25" spans="2:12" ht="21.6" thickBot="1" x14ac:dyDescent="0.45">
      <c r="B25" s="87"/>
      <c r="C25" s="89"/>
      <c r="D25" s="84" t="s">
        <v>299</v>
      </c>
      <c r="E25" s="83"/>
      <c r="F25" s="91"/>
      <c r="G25" s="82"/>
      <c r="H25" s="82"/>
      <c r="I25" s="82"/>
      <c r="J25" s="82"/>
      <c r="K25" s="69"/>
      <c r="L25" s="69"/>
    </row>
    <row r="26" spans="2:12" ht="20.399999999999999" x14ac:dyDescent="0.35">
      <c r="B26" s="87"/>
      <c r="C26" s="89"/>
      <c r="D26" s="82"/>
      <c r="E26" s="85"/>
      <c r="F26" s="82"/>
      <c r="G26" s="82"/>
      <c r="H26" s="82"/>
      <c r="I26" s="82"/>
      <c r="J26" s="82"/>
      <c r="K26" s="69"/>
      <c r="L26" s="69"/>
    </row>
    <row r="27" spans="2:12" ht="21" x14ac:dyDescent="0.4">
      <c r="B27" s="82"/>
      <c r="C27" s="82"/>
      <c r="D27" s="90" t="s">
        <v>300</v>
      </c>
      <c r="E27" s="85"/>
      <c r="F27" s="82"/>
      <c r="G27" s="82"/>
      <c r="H27" s="82"/>
      <c r="I27" s="82"/>
      <c r="J27" s="82"/>
      <c r="K27" s="69"/>
      <c r="L27" s="69"/>
    </row>
    <row r="28" spans="2:12" ht="20.399999999999999" x14ac:dyDescent="0.35">
      <c r="B28" s="82"/>
      <c r="C28" s="82"/>
      <c r="D28" s="82"/>
      <c r="E28" s="85"/>
      <c r="F28" s="82"/>
      <c r="G28" s="82"/>
      <c r="H28" s="82"/>
      <c r="I28" s="82"/>
      <c r="J28" s="82"/>
      <c r="K28" s="69"/>
      <c r="L28" s="69"/>
    </row>
    <row r="29" spans="2:12" ht="21" x14ac:dyDescent="0.4">
      <c r="B29" s="82"/>
      <c r="C29" s="82"/>
      <c r="D29" s="90" t="s">
        <v>301</v>
      </c>
      <c r="E29" s="85"/>
      <c r="F29" s="82"/>
      <c r="G29" s="82"/>
      <c r="H29" s="82"/>
      <c r="I29" s="82"/>
      <c r="J29" s="82"/>
      <c r="K29" s="69"/>
      <c r="L29" s="69"/>
    </row>
    <row r="30" spans="2:12" ht="21" x14ac:dyDescent="0.4">
      <c r="B30" s="69"/>
      <c r="C30" s="82"/>
      <c r="D30" s="90"/>
      <c r="E30" s="85"/>
      <c r="F30" s="82"/>
      <c r="G30" s="82"/>
      <c r="H30" s="82"/>
      <c r="I30" s="82"/>
      <c r="J30" s="82"/>
      <c r="K30" s="69"/>
      <c r="L30" s="69"/>
    </row>
    <row r="31" spans="2:12" ht="21" x14ac:dyDescent="0.4">
      <c r="B31" s="69"/>
      <c r="C31" s="82"/>
      <c r="D31" s="95" t="s">
        <v>302</v>
      </c>
      <c r="E31" s="85"/>
      <c r="F31" s="82"/>
      <c r="G31" s="82"/>
      <c r="H31" s="82"/>
      <c r="I31" s="82"/>
      <c r="J31" s="82"/>
      <c r="K31" s="69"/>
      <c r="L31" s="69"/>
    </row>
    <row r="32" spans="2:12" ht="21" x14ac:dyDescent="0.4">
      <c r="B32" s="82"/>
      <c r="C32" s="82"/>
      <c r="D32" s="95"/>
      <c r="E32" s="85"/>
      <c r="F32" s="96"/>
      <c r="G32" s="82"/>
      <c r="H32" s="82"/>
      <c r="I32" s="82"/>
      <c r="J32" s="82"/>
      <c r="K32" s="69"/>
      <c r="L32" s="69"/>
    </row>
    <row r="33" spans="2:12" ht="21" x14ac:dyDescent="0.4">
      <c r="B33" s="82"/>
      <c r="C33" s="82"/>
      <c r="D33" s="95" t="s">
        <v>303</v>
      </c>
      <c r="E33" s="85"/>
      <c r="F33" s="96"/>
      <c r="G33" s="82"/>
      <c r="H33" s="82"/>
      <c r="I33" s="82"/>
      <c r="J33" s="82"/>
      <c r="K33" s="69"/>
      <c r="L33" s="69"/>
    </row>
    <row r="34" spans="2:12" ht="21" thickBot="1" x14ac:dyDescent="0.4">
      <c r="B34" s="97"/>
      <c r="C34" s="82"/>
      <c r="D34" s="96"/>
      <c r="E34" s="85"/>
      <c r="F34" s="82"/>
      <c r="G34" s="82"/>
      <c r="H34" s="82"/>
      <c r="I34" s="82"/>
      <c r="J34" s="82"/>
      <c r="K34" s="69"/>
      <c r="L34" s="69"/>
    </row>
    <row r="35" spans="2:12" ht="21.6" thickBot="1" x14ac:dyDescent="0.45">
      <c r="B35" s="97"/>
      <c r="C35" s="82"/>
      <c r="D35" s="84" t="s">
        <v>304</v>
      </c>
      <c r="E35" s="83"/>
      <c r="F35" s="82"/>
      <c r="G35" s="82"/>
      <c r="H35" s="82"/>
      <c r="I35" s="82"/>
      <c r="J35" s="82"/>
      <c r="K35" s="69"/>
      <c r="L35" s="69"/>
    </row>
    <row r="36" spans="2:12" ht="21" thickBot="1" x14ac:dyDescent="0.4">
      <c r="B36" s="97"/>
      <c r="C36" s="82"/>
      <c r="D36" s="97"/>
      <c r="E36" s="85"/>
      <c r="F36" s="82"/>
      <c r="G36" s="98"/>
      <c r="H36" s="82"/>
      <c r="I36" s="82"/>
      <c r="J36" s="82"/>
      <c r="K36" s="69"/>
      <c r="L36" s="69"/>
    </row>
    <row r="37" spans="2:12" ht="21.6" thickBot="1" x14ac:dyDescent="0.45">
      <c r="B37" s="81"/>
      <c r="C37" s="82"/>
      <c r="D37" s="84" t="s">
        <v>305</v>
      </c>
      <c r="E37" s="83"/>
      <c r="F37" s="82"/>
      <c r="G37" s="98"/>
      <c r="H37" s="82"/>
      <c r="I37" s="82"/>
      <c r="J37" s="82"/>
      <c r="K37" s="69"/>
      <c r="L37" s="69"/>
    </row>
    <row r="38" spans="2:12" ht="24" customHeight="1" thickBot="1" x14ac:dyDescent="0.45">
      <c r="B38" s="81"/>
      <c r="C38" s="82"/>
      <c r="D38" s="88"/>
      <c r="E38" s="83"/>
      <c r="F38" s="82"/>
      <c r="G38" s="98"/>
      <c r="H38" s="82"/>
      <c r="I38" s="82"/>
      <c r="J38" s="82"/>
      <c r="K38" s="69"/>
      <c r="L38" s="69"/>
    </row>
    <row r="39" spans="2:12" ht="15" customHeight="1" thickBot="1" x14ac:dyDescent="0.45">
      <c r="B39" s="99"/>
      <c r="C39" s="82"/>
      <c r="D39" s="84" t="s">
        <v>306</v>
      </c>
      <c r="E39" s="83"/>
      <c r="F39" s="96"/>
      <c r="G39" s="98"/>
      <c r="H39" s="82"/>
      <c r="I39" s="82"/>
      <c r="J39" s="82"/>
      <c r="K39" s="69"/>
      <c r="L39" s="69"/>
    </row>
    <row r="40" spans="2:12" ht="21" x14ac:dyDescent="0.4">
      <c r="B40" s="99"/>
      <c r="C40" s="82"/>
      <c r="D40" s="100"/>
      <c r="E40" s="83"/>
      <c r="F40" s="96"/>
      <c r="G40" s="98"/>
      <c r="H40" s="82"/>
      <c r="I40" s="82"/>
      <c r="J40" s="82"/>
      <c r="K40" s="69"/>
      <c r="L40" s="69"/>
    </row>
    <row r="41" spans="2:12" ht="21" x14ac:dyDescent="0.4">
      <c r="B41" s="101"/>
      <c r="C41" s="82"/>
      <c r="D41" s="90" t="s">
        <v>307</v>
      </c>
      <c r="E41" s="83"/>
      <c r="F41" s="96"/>
      <c r="G41" s="98"/>
      <c r="H41" s="82"/>
      <c r="I41" s="82"/>
      <c r="J41" s="82"/>
      <c r="K41" s="69"/>
      <c r="L41" s="69"/>
    </row>
    <row r="42" spans="2:12" ht="20.399999999999999" x14ac:dyDescent="0.35">
      <c r="B42" s="101"/>
      <c r="C42" s="82"/>
      <c r="D42" s="82"/>
      <c r="E42" s="83"/>
      <c r="F42" s="96"/>
      <c r="G42" s="98"/>
      <c r="H42" s="82"/>
      <c r="I42" s="82"/>
      <c r="J42" s="82"/>
      <c r="K42" s="69"/>
      <c r="L42" s="69"/>
    </row>
    <row r="43" spans="2:12" ht="21" x14ac:dyDescent="0.4">
      <c r="B43" s="102"/>
      <c r="C43" s="82"/>
      <c r="D43" s="90" t="s">
        <v>308</v>
      </c>
      <c r="E43" s="83"/>
      <c r="F43" s="96"/>
      <c r="G43" s="98"/>
      <c r="H43" s="82"/>
      <c r="I43" s="82"/>
      <c r="J43" s="82"/>
      <c r="K43" s="69"/>
      <c r="L43" s="69"/>
    </row>
    <row r="44" spans="2:12" ht="21" x14ac:dyDescent="0.4">
      <c r="B44" s="102"/>
      <c r="C44" s="82"/>
      <c r="D44" s="90"/>
      <c r="E44" s="83"/>
      <c r="F44" s="91"/>
      <c r="G44" s="82"/>
      <c r="H44" s="82"/>
      <c r="I44" s="82"/>
      <c r="J44" s="82"/>
      <c r="K44" s="69"/>
      <c r="L44" s="69"/>
    </row>
    <row r="45" spans="2:12" ht="21" x14ac:dyDescent="0.4">
      <c r="B45" s="99"/>
      <c r="C45" s="82"/>
      <c r="D45" s="95" t="s">
        <v>309</v>
      </c>
      <c r="E45" s="83"/>
      <c r="F45" s="96"/>
      <c r="G45" s="98"/>
      <c r="H45" s="82"/>
      <c r="I45" s="82"/>
      <c r="J45" s="82"/>
      <c r="K45" s="69"/>
      <c r="L45" s="69"/>
    </row>
    <row r="46" spans="2:12" ht="21" x14ac:dyDescent="0.4">
      <c r="B46" s="99"/>
      <c r="C46" s="82"/>
      <c r="D46" s="95"/>
      <c r="E46" s="83"/>
      <c r="F46" s="96"/>
      <c r="G46" s="98"/>
      <c r="H46" s="82"/>
      <c r="I46" s="82"/>
      <c r="J46" s="82"/>
      <c r="K46" s="69"/>
      <c r="L46" s="69"/>
    </row>
    <row r="47" spans="2:12" ht="21" x14ac:dyDescent="0.4">
      <c r="B47" s="99"/>
      <c r="C47" s="82"/>
      <c r="D47" s="95" t="s">
        <v>310</v>
      </c>
      <c r="E47" s="83"/>
      <c r="F47" s="96"/>
      <c r="G47" s="98"/>
      <c r="H47" s="82"/>
      <c r="I47" s="82"/>
      <c r="J47" s="82"/>
      <c r="K47" s="69"/>
      <c r="L47" s="69"/>
    </row>
    <row r="48" spans="2:12" ht="21.6" thickBot="1" x14ac:dyDescent="0.45">
      <c r="B48" s="99"/>
      <c r="C48" s="82"/>
      <c r="D48" s="95"/>
      <c r="E48" s="83"/>
      <c r="F48" s="96"/>
      <c r="G48" s="98"/>
      <c r="H48" s="82"/>
      <c r="I48" s="82"/>
      <c r="J48" s="82"/>
      <c r="K48" s="69"/>
      <c r="L48" s="69"/>
    </row>
    <row r="49" spans="2:12" ht="21.6" thickBot="1" x14ac:dyDescent="0.45">
      <c r="B49" s="99"/>
      <c r="C49" s="82"/>
      <c r="D49" s="84" t="s">
        <v>311</v>
      </c>
      <c r="E49" s="83"/>
      <c r="F49" s="82"/>
      <c r="G49" s="98"/>
      <c r="H49" s="82"/>
      <c r="I49" s="82"/>
      <c r="J49" s="82"/>
      <c r="K49" s="69"/>
      <c r="L49" s="69"/>
    </row>
    <row r="50" spans="2:12" ht="21" x14ac:dyDescent="0.4">
      <c r="B50" s="99"/>
      <c r="C50" s="82"/>
      <c r="D50" s="100"/>
      <c r="E50" s="83"/>
      <c r="F50" s="82"/>
      <c r="G50" s="98"/>
      <c r="H50" s="82"/>
      <c r="I50" s="82"/>
      <c r="J50" s="82"/>
      <c r="K50" s="69"/>
      <c r="L50" s="69"/>
    </row>
    <row r="51" spans="2:12" ht="21" x14ac:dyDescent="0.4">
      <c r="B51" s="99"/>
      <c r="C51" s="82"/>
      <c r="D51" s="90" t="s">
        <v>312</v>
      </c>
      <c r="E51" s="83"/>
      <c r="F51" s="82"/>
      <c r="G51" s="98"/>
      <c r="H51" s="82"/>
      <c r="I51" s="82"/>
      <c r="J51" s="82"/>
      <c r="K51" s="69"/>
      <c r="L51" s="69"/>
    </row>
    <row r="52" spans="2:12" ht="20.399999999999999" x14ac:dyDescent="0.35">
      <c r="B52" s="99"/>
      <c r="C52" s="82"/>
      <c r="D52" s="82"/>
      <c r="E52" s="83"/>
      <c r="F52" s="82"/>
      <c r="G52" s="98"/>
      <c r="H52" s="82"/>
      <c r="I52" s="82"/>
      <c r="J52" s="82"/>
      <c r="K52" s="69"/>
      <c r="L52" s="69"/>
    </row>
    <row r="53" spans="2:12" ht="21" x14ac:dyDescent="0.4">
      <c r="B53" s="82"/>
      <c r="C53" s="82"/>
      <c r="D53" s="90" t="s">
        <v>313</v>
      </c>
      <c r="E53" s="83"/>
      <c r="F53" s="96"/>
      <c r="G53" s="98"/>
      <c r="H53" s="82"/>
      <c r="I53" s="82"/>
      <c r="J53" s="82"/>
      <c r="K53" s="69"/>
      <c r="L53" s="69"/>
    </row>
    <row r="54" spans="2:12" ht="21" x14ac:dyDescent="0.4">
      <c r="B54" s="82"/>
      <c r="C54" s="82"/>
      <c r="D54" s="90"/>
      <c r="E54" s="83"/>
      <c r="F54" s="96"/>
      <c r="G54" s="98"/>
      <c r="H54" s="82"/>
      <c r="I54" s="82"/>
      <c r="J54" s="82"/>
      <c r="K54" s="69"/>
      <c r="L54" s="69"/>
    </row>
    <row r="55" spans="2:12" ht="21" x14ac:dyDescent="0.4">
      <c r="B55" s="82"/>
      <c r="C55" s="82"/>
      <c r="D55" s="95" t="s">
        <v>314</v>
      </c>
      <c r="E55" s="83"/>
      <c r="F55" s="96"/>
      <c r="G55" s="98"/>
      <c r="H55" s="82"/>
      <c r="I55" s="82"/>
      <c r="J55" s="82"/>
      <c r="K55" s="69"/>
      <c r="L55" s="69"/>
    </row>
    <row r="56" spans="2:12" ht="21" x14ac:dyDescent="0.4">
      <c r="B56" s="82"/>
      <c r="C56" s="82"/>
      <c r="D56" s="95"/>
      <c r="E56" s="83"/>
      <c r="F56" s="96"/>
      <c r="G56" s="98"/>
      <c r="H56" s="82"/>
      <c r="I56" s="82"/>
      <c r="J56" s="82"/>
      <c r="K56" s="69"/>
      <c r="L56" s="69"/>
    </row>
    <row r="57" spans="2:12" ht="21" x14ac:dyDescent="0.4">
      <c r="B57" s="82"/>
      <c r="C57" s="82"/>
      <c r="D57" s="95" t="s">
        <v>315</v>
      </c>
      <c r="E57" s="83"/>
      <c r="F57" s="96"/>
      <c r="G57" s="98"/>
      <c r="H57" s="82"/>
      <c r="I57" s="82"/>
      <c r="J57" s="82"/>
      <c r="K57" s="69"/>
      <c r="L57" s="69"/>
    </row>
    <row r="58" spans="2:12" ht="20.399999999999999" x14ac:dyDescent="0.35">
      <c r="B58" s="82"/>
      <c r="C58" s="82"/>
      <c r="D58" s="91"/>
      <c r="E58" s="83"/>
      <c r="F58" s="96"/>
      <c r="G58" s="98"/>
      <c r="H58" s="82"/>
      <c r="I58" s="82"/>
      <c r="J58" s="82"/>
      <c r="K58" s="69"/>
      <c r="L58" s="69"/>
    </row>
    <row r="59" spans="2:12" ht="21" x14ac:dyDescent="0.4">
      <c r="B59" s="82"/>
      <c r="C59" s="82"/>
      <c r="D59" s="90" t="s">
        <v>316</v>
      </c>
      <c r="E59" s="83"/>
      <c r="F59" s="96"/>
      <c r="G59" s="98"/>
      <c r="H59" s="82"/>
      <c r="I59" s="82"/>
      <c r="J59" s="82"/>
      <c r="K59" s="69"/>
      <c r="L59" s="69"/>
    </row>
    <row r="60" spans="2:12" ht="21" thickBot="1" x14ac:dyDescent="0.4">
      <c r="B60" s="82"/>
      <c r="C60" s="82"/>
      <c r="D60" s="96"/>
      <c r="E60" s="83"/>
      <c r="F60" s="96"/>
      <c r="G60" s="98"/>
      <c r="H60" s="82"/>
      <c r="I60" s="82"/>
      <c r="J60" s="82"/>
      <c r="K60" s="69"/>
      <c r="L60" s="69"/>
    </row>
    <row r="61" spans="2:12" ht="21.6" thickBot="1" x14ac:dyDescent="0.45">
      <c r="B61" s="82"/>
      <c r="C61" s="82"/>
      <c r="D61" s="84" t="s">
        <v>317</v>
      </c>
      <c r="E61" s="83"/>
      <c r="F61" s="96"/>
      <c r="G61" s="98"/>
      <c r="H61" s="82"/>
      <c r="I61" s="82"/>
      <c r="J61" s="82"/>
      <c r="K61" s="69"/>
      <c r="L61" s="69"/>
    </row>
    <row r="62" spans="2:12" ht="20.399999999999999" x14ac:dyDescent="0.35">
      <c r="B62" s="82"/>
      <c r="C62" s="82"/>
      <c r="D62" s="103"/>
      <c r="E62" s="83"/>
      <c r="F62" s="96"/>
      <c r="G62" s="98"/>
      <c r="H62" s="82"/>
      <c r="I62" s="82"/>
      <c r="J62" s="82"/>
      <c r="K62" s="69"/>
      <c r="L62" s="69"/>
    </row>
    <row r="63" spans="2:12" ht="21" x14ac:dyDescent="0.4">
      <c r="B63" s="82"/>
      <c r="C63" s="82"/>
      <c r="D63" s="90" t="s">
        <v>318</v>
      </c>
      <c r="E63" s="83"/>
      <c r="F63" s="82"/>
      <c r="G63" s="98"/>
      <c r="H63" s="82"/>
      <c r="I63" s="82"/>
      <c r="J63" s="82"/>
      <c r="K63" s="69"/>
      <c r="L63" s="69"/>
    </row>
    <row r="64" spans="2:12" ht="20.399999999999999" x14ac:dyDescent="0.35">
      <c r="B64" s="82"/>
      <c r="C64" s="82"/>
      <c r="D64" s="91"/>
      <c r="E64" s="83"/>
      <c r="F64" s="82"/>
      <c r="G64" s="98"/>
      <c r="H64" s="82"/>
      <c r="I64" s="82"/>
      <c r="J64" s="82"/>
      <c r="K64" s="69"/>
      <c r="L64" s="69"/>
    </row>
    <row r="65" spans="2:12" ht="21" x14ac:dyDescent="0.4">
      <c r="B65" s="82"/>
      <c r="C65" s="82"/>
      <c r="D65" s="90" t="s">
        <v>319</v>
      </c>
      <c r="E65" s="85"/>
      <c r="F65" s="82"/>
      <c r="G65" s="98"/>
      <c r="H65" s="82"/>
      <c r="I65" s="82"/>
      <c r="J65" s="82"/>
      <c r="K65" s="69"/>
      <c r="L65" s="69"/>
    </row>
    <row r="66" spans="2:12" ht="21" x14ac:dyDescent="0.4">
      <c r="B66" s="82"/>
      <c r="C66" s="82"/>
      <c r="D66" s="90"/>
      <c r="E66" s="85"/>
      <c r="F66" s="82"/>
      <c r="G66" s="98"/>
      <c r="H66" s="82"/>
      <c r="I66" s="82"/>
      <c r="J66" s="82"/>
      <c r="K66" s="69"/>
      <c r="L66" s="69"/>
    </row>
    <row r="67" spans="2:12" ht="21" x14ac:dyDescent="0.4">
      <c r="B67" s="82"/>
      <c r="C67" s="82"/>
      <c r="D67" s="95" t="s">
        <v>320</v>
      </c>
      <c r="E67" s="85"/>
      <c r="F67" s="82"/>
      <c r="G67" s="98"/>
      <c r="H67" s="82"/>
      <c r="I67" s="82"/>
      <c r="J67" s="82"/>
      <c r="K67" s="69"/>
      <c r="L67" s="69"/>
    </row>
    <row r="68" spans="2:12" ht="21" x14ac:dyDescent="0.4">
      <c r="B68" s="82"/>
      <c r="C68" s="82"/>
      <c r="D68" s="95"/>
      <c r="E68" s="85"/>
      <c r="F68" s="82"/>
      <c r="G68" s="98"/>
      <c r="H68" s="82"/>
      <c r="I68" s="82"/>
      <c r="J68" s="82"/>
      <c r="K68" s="69"/>
      <c r="L68" s="69"/>
    </row>
    <row r="69" spans="2:12" ht="21" x14ac:dyDescent="0.4">
      <c r="B69" s="82"/>
      <c r="C69" s="82"/>
      <c r="D69" s="95" t="s">
        <v>321</v>
      </c>
      <c r="E69" s="85"/>
      <c r="F69" s="82"/>
      <c r="G69" s="98"/>
      <c r="H69" s="82"/>
      <c r="I69" s="82"/>
      <c r="J69" s="82"/>
      <c r="K69" s="69"/>
      <c r="L69" s="69"/>
    </row>
    <row r="70" spans="2:12" ht="21" thickBot="1" x14ac:dyDescent="0.4">
      <c r="B70" s="82"/>
      <c r="C70" s="82"/>
      <c r="D70" s="91"/>
      <c r="E70" s="85"/>
      <c r="F70" s="82"/>
      <c r="G70" s="98"/>
      <c r="H70" s="82"/>
      <c r="I70" s="82"/>
      <c r="J70" s="82"/>
      <c r="K70" s="69"/>
      <c r="L70" s="69"/>
    </row>
    <row r="71" spans="2:12" ht="21.6" thickBot="1" x14ac:dyDescent="0.45">
      <c r="B71" s="82"/>
      <c r="C71" s="82"/>
      <c r="D71" s="84" t="s">
        <v>322</v>
      </c>
      <c r="E71" s="83"/>
      <c r="F71" s="82"/>
      <c r="G71" s="98"/>
      <c r="H71" s="82"/>
      <c r="I71" s="82"/>
      <c r="J71" s="82"/>
      <c r="K71" s="69"/>
      <c r="L71" s="69"/>
    </row>
    <row r="72" spans="2:12" ht="20.399999999999999" x14ac:dyDescent="0.35">
      <c r="B72" s="82"/>
      <c r="C72" s="82"/>
      <c r="D72" s="91"/>
      <c r="E72" s="83"/>
      <c r="F72" s="82"/>
      <c r="G72" s="98"/>
      <c r="H72" s="82"/>
      <c r="I72" s="82"/>
      <c r="J72" s="82"/>
      <c r="K72" s="69"/>
      <c r="L72" s="69"/>
    </row>
    <row r="73" spans="2:12" ht="21" x14ac:dyDescent="0.4">
      <c r="B73" s="82"/>
      <c r="C73" s="82"/>
      <c r="D73" s="90" t="s">
        <v>323</v>
      </c>
      <c r="E73" s="83"/>
      <c r="F73" s="82"/>
      <c r="G73" s="98"/>
      <c r="H73" s="82"/>
      <c r="I73" s="82"/>
      <c r="J73" s="82"/>
      <c r="K73" s="69"/>
      <c r="L73" s="69"/>
    </row>
    <row r="74" spans="2:12" ht="20.399999999999999" x14ac:dyDescent="0.35">
      <c r="B74" s="82"/>
      <c r="C74" s="82"/>
      <c r="D74" s="91"/>
      <c r="E74" s="83"/>
      <c r="F74" s="82"/>
      <c r="G74" s="98"/>
      <c r="H74" s="82"/>
      <c r="I74" s="82"/>
      <c r="J74" s="82"/>
      <c r="K74" s="69"/>
      <c r="L74" s="69"/>
    </row>
    <row r="75" spans="2:12" ht="21" x14ac:dyDescent="0.4">
      <c r="B75" s="82"/>
      <c r="C75" s="82"/>
      <c r="D75" s="90" t="s">
        <v>324</v>
      </c>
      <c r="E75" s="83"/>
      <c r="F75" s="82"/>
      <c r="G75" s="98"/>
      <c r="H75" s="82"/>
      <c r="I75" s="82"/>
      <c r="J75" s="82"/>
      <c r="K75" s="69"/>
      <c r="L75" s="69"/>
    </row>
    <row r="76" spans="2:12" ht="21" x14ac:dyDescent="0.4">
      <c r="B76" s="82"/>
      <c r="C76" s="82"/>
      <c r="D76" s="90"/>
      <c r="E76" s="83"/>
      <c r="F76" s="82"/>
      <c r="G76" s="98"/>
      <c r="H76" s="82"/>
      <c r="I76" s="82"/>
      <c r="J76" s="82"/>
      <c r="K76" s="69"/>
      <c r="L76" s="69"/>
    </row>
    <row r="77" spans="2:12" ht="21" x14ac:dyDescent="0.4">
      <c r="B77" s="82"/>
      <c r="C77" s="82"/>
      <c r="D77" s="95" t="s">
        <v>325</v>
      </c>
      <c r="E77" s="83"/>
      <c r="F77" s="82"/>
      <c r="G77" s="98"/>
      <c r="H77" s="82"/>
      <c r="I77" s="82"/>
      <c r="J77" s="82"/>
      <c r="K77" s="69"/>
      <c r="L77" s="69"/>
    </row>
    <row r="78" spans="2:12" ht="21" x14ac:dyDescent="0.4">
      <c r="B78" s="82"/>
      <c r="C78" s="82"/>
      <c r="D78" s="95"/>
      <c r="E78" s="83"/>
      <c r="F78" s="82"/>
      <c r="G78" s="98"/>
      <c r="H78" s="82"/>
      <c r="I78" s="82"/>
      <c r="J78" s="82"/>
      <c r="K78" s="69"/>
      <c r="L78" s="69"/>
    </row>
    <row r="79" spans="2:12" ht="21" x14ac:dyDescent="0.4">
      <c r="B79" s="82"/>
      <c r="C79" s="82"/>
      <c r="D79" s="95" t="s">
        <v>326</v>
      </c>
      <c r="E79" s="83"/>
      <c r="F79" s="82"/>
      <c r="G79" s="98"/>
      <c r="H79" s="82"/>
      <c r="I79" s="82"/>
      <c r="J79" s="82"/>
      <c r="K79" s="69"/>
      <c r="L79" s="69"/>
    </row>
    <row r="80" spans="2:12" ht="21.6" thickBot="1" x14ac:dyDescent="0.45">
      <c r="B80" s="82"/>
      <c r="C80" s="82"/>
      <c r="D80" s="95"/>
      <c r="E80" s="83"/>
      <c r="F80" s="82"/>
      <c r="G80" s="98"/>
      <c r="H80" s="82"/>
      <c r="I80" s="82"/>
      <c r="J80" s="82"/>
      <c r="K80" s="69"/>
      <c r="L80" s="69"/>
    </row>
    <row r="81" spans="2:12" ht="21.6" thickBot="1" x14ac:dyDescent="0.45">
      <c r="B81" s="82"/>
      <c r="C81" s="82"/>
      <c r="D81" s="84" t="s">
        <v>327</v>
      </c>
      <c r="E81" s="83"/>
      <c r="F81" s="82"/>
      <c r="G81" s="98"/>
      <c r="H81" s="82"/>
      <c r="I81" s="82"/>
      <c r="J81" s="82"/>
      <c r="K81" s="69"/>
      <c r="L81" s="69"/>
    </row>
    <row r="82" spans="2:12" ht="20.399999999999999" x14ac:dyDescent="0.35">
      <c r="B82" s="82"/>
      <c r="C82" s="82"/>
      <c r="D82" s="103"/>
      <c r="E82" s="83"/>
      <c r="F82" s="82"/>
      <c r="G82" s="98"/>
      <c r="H82" s="82"/>
      <c r="I82" s="82"/>
      <c r="J82" s="82"/>
      <c r="K82" s="69"/>
      <c r="L82" s="69"/>
    </row>
    <row r="83" spans="2:12" ht="21" x14ac:dyDescent="0.4">
      <c r="B83" s="82"/>
      <c r="C83" s="82"/>
      <c r="D83" s="90" t="s">
        <v>328</v>
      </c>
      <c r="E83" s="83"/>
      <c r="F83" s="82"/>
      <c r="G83" s="98"/>
      <c r="H83" s="82"/>
      <c r="I83" s="82"/>
      <c r="J83" s="82"/>
      <c r="K83" s="69"/>
      <c r="L83" s="69"/>
    </row>
    <row r="84" spans="2:12" ht="20.399999999999999" x14ac:dyDescent="0.35">
      <c r="B84" s="82"/>
      <c r="C84" s="82"/>
      <c r="D84" s="104"/>
      <c r="E84" s="83"/>
      <c r="F84" s="82"/>
      <c r="G84" s="98"/>
      <c r="H84" s="82"/>
      <c r="I84" s="82"/>
      <c r="J84" s="82"/>
      <c r="K84" s="69"/>
      <c r="L84" s="69"/>
    </row>
    <row r="85" spans="2:12" ht="21" x14ac:dyDescent="0.4">
      <c r="B85" s="82"/>
      <c r="C85" s="82"/>
      <c r="D85" s="90" t="s">
        <v>329</v>
      </c>
      <c r="E85" s="83"/>
      <c r="F85" s="82"/>
      <c r="G85" s="98"/>
      <c r="H85" s="82"/>
      <c r="I85" s="82"/>
      <c r="J85" s="82"/>
      <c r="K85" s="69"/>
      <c r="L85" s="69"/>
    </row>
    <row r="86" spans="2:12" ht="21" x14ac:dyDescent="0.4">
      <c r="B86" s="105"/>
      <c r="C86" s="105"/>
      <c r="D86" s="105"/>
      <c r="E86" s="106"/>
      <c r="F86" s="105"/>
      <c r="G86" s="107"/>
      <c r="H86" s="105"/>
      <c r="I86" s="105"/>
      <c r="J86" s="105"/>
    </row>
    <row r="87" spans="2:12" x14ac:dyDescent="0.3">
      <c r="G87" s="109"/>
    </row>
    <row r="88" spans="2:12" x14ac:dyDescent="0.3">
      <c r="G88" s="109"/>
    </row>
    <row r="89" spans="2:12" x14ac:dyDescent="0.3">
      <c r="F89" s="110"/>
      <c r="G89" s="109"/>
    </row>
    <row r="90" spans="2:12" x14ac:dyDescent="0.3">
      <c r="F90" s="110"/>
      <c r="G90" s="109"/>
      <c r="H90" s="111"/>
    </row>
    <row r="91" spans="2:12" x14ac:dyDescent="0.3">
      <c r="F91" s="110"/>
      <c r="G91" s="109"/>
    </row>
    <row r="92" spans="2:12" x14ac:dyDescent="0.3">
      <c r="F92" s="110"/>
      <c r="G92" s="109"/>
    </row>
    <row r="93" spans="2:12" x14ac:dyDescent="0.3">
      <c r="F93" s="110"/>
      <c r="G93" s="109"/>
    </row>
    <row r="94" spans="2:12" x14ac:dyDescent="0.3">
      <c r="F94" s="110"/>
      <c r="G94" s="109"/>
    </row>
    <row r="95" spans="2:12" x14ac:dyDescent="0.3">
      <c r="F95" s="110"/>
      <c r="G95" s="109"/>
    </row>
    <row r="96" spans="2:12" x14ac:dyDescent="0.3">
      <c r="F96" s="110"/>
      <c r="G96" s="109"/>
    </row>
    <row r="97" spans="6:7" x14ac:dyDescent="0.3">
      <c r="F97" s="110"/>
      <c r="G97" s="109"/>
    </row>
    <row r="98" spans="6:7" x14ac:dyDescent="0.3">
      <c r="F98" s="110"/>
      <c r="G98" s="109"/>
    </row>
    <row r="99" spans="6:7" x14ac:dyDescent="0.3">
      <c r="F99" s="110"/>
      <c r="G99" s="109"/>
    </row>
    <row r="100" spans="6:7" x14ac:dyDescent="0.3">
      <c r="F100" s="110"/>
      <c r="G100" s="109"/>
    </row>
    <row r="101" spans="6:7" x14ac:dyDescent="0.3">
      <c r="F101" s="110"/>
      <c r="G101" s="109"/>
    </row>
    <row r="102" spans="6:7" x14ac:dyDescent="0.3">
      <c r="F102" s="110"/>
      <c r="G102" s="109"/>
    </row>
    <row r="103" spans="6:7" x14ac:dyDescent="0.3">
      <c r="F103" s="110"/>
      <c r="G103" s="109"/>
    </row>
    <row r="104" spans="6:7" x14ac:dyDescent="0.3">
      <c r="F104" s="110"/>
      <c r="G104" s="109"/>
    </row>
    <row r="105" spans="6:7" x14ac:dyDescent="0.3">
      <c r="F105" s="110"/>
      <c r="G105" s="109"/>
    </row>
    <row r="106" spans="6:7" x14ac:dyDescent="0.3">
      <c r="F106" s="110"/>
      <c r="G106" s="109"/>
    </row>
    <row r="107" spans="6:7" x14ac:dyDescent="0.3">
      <c r="F107" s="110"/>
      <c r="G107" s="109"/>
    </row>
    <row r="108" spans="6:7" x14ac:dyDescent="0.3">
      <c r="F108" s="110"/>
      <c r="G108" s="109"/>
    </row>
    <row r="109" spans="6:7" x14ac:dyDescent="0.3">
      <c r="F109" s="110"/>
      <c r="G109" s="109"/>
    </row>
    <row r="110" spans="6:7" x14ac:dyDescent="0.3">
      <c r="F110" s="110"/>
      <c r="G110" s="109"/>
    </row>
    <row r="111" spans="6:7" x14ac:dyDescent="0.3">
      <c r="F111" s="110"/>
      <c r="G111" s="109"/>
    </row>
    <row r="112" spans="6:7" x14ac:dyDescent="0.3">
      <c r="G112" s="109"/>
    </row>
    <row r="113" spans="5:7" x14ac:dyDescent="0.3">
      <c r="G113" s="109"/>
    </row>
    <row r="114" spans="5:7" x14ac:dyDescent="0.3">
      <c r="G114" s="109"/>
    </row>
    <row r="115" spans="5:7" x14ac:dyDescent="0.3">
      <c r="G115" s="109"/>
    </row>
    <row r="116" spans="5:7" x14ac:dyDescent="0.3">
      <c r="G116" s="109"/>
    </row>
    <row r="117" spans="5:7" x14ac:dyDescent="0.3">
      <c r="G117" s="109"/>
    </row>
    <row r="118" spans="5:7" x14ac:dyDescent="0.3">
      <c r="G118" s="109"/>
    </row>
    <row r="119" spans="5:7" x14ac:dyDescent="0.3">
      <c r="G119" s="109"/>
    </row>
    <row r="120" spans="5:7" x14ac:dyDescent="0.3">
      <c r="E120" s="112"/>
      <c r="G120" s="109"/>
    </row>
    <row r="121" spans="5:7" x14ac:dyDescent="0.3">
      <c r="E121" s="112"/>
      <c r="G121" s="109"/>
    </row>
    <row r="122" spans="5:7" x14ac:dyDescent="0.3">
      <c r="G122" s="109"/>
    </row>
    <row r="123" spans="5:7" x14ac:dyDescent="0.3">
      <c r="G123" s="109"/>
    </row>
    <row r="124" spans="5:7" x14ac:dyDescent="0.3">
      <c r="G124" s="109"/>
    </row>
    <row r="125" spans="5:7" x14ac:dyDescent="0.3">
      <c r="G125" s="109"/>
    </row>
    <row r="126" spans="5:7" x14ac:dyDescent="0.3">
      <c r="F126" s="110"/>
      <c r="G126" s="109"/>
    </row>
    <row r="127" spans="5:7" x14ac:dyDescent="0.3">
      <c r="F127" s="110"/>
      <c r="G127" s="109"/>
    </row>
    <row r="128" spans="5:7" x14ac:dyDescent="0.3">
      <c r="F128" s="110"/>
      <c r="G128" s="109"/>
    </row>
    <row r="129" spans="5:7" x14ac:dyDescent="0.3">
      <c r="F129" s="110"/>
      <c r="G129" s="109"/>
    </row>
    <row r="130" spans="5:7" x14ac:dyDescent="0.3">
      <c r="F130" s="110"/>
      <c r="G130" s="109"/>
    </row>
    <row r="131" spans="5:7" ht="12" customHeight="1" x14ac:dyDescent="0.3">
      <c r="F131" s="110"/>
      <c r="G131" s="109"/>
    </row>
    <row r="132" spans="5:7" x14ac:dyDescent="0.3">
      <c r="E132" s="112"/>
      <c r="F132" s="110"/>
      <c r="G132" s="109"/>
    </row>
    <row r="133" spans="5:7" ht="12.75" customHeight="1" x14ac:dyDescent="0.3">
      <c r="E133" s="112"/>
      <c r="F133" s="110"/>
      <c r="G133" s="109"/>
    </row>
    <row r="134" spans="5:7" x14ac:dyDescent="0.3">
      <c r="E134" s="112"/>
      <c r="F134" s="110"/>
      <c r="G134" s="109"/>
    </row>
    <row r="135" spans="5:7" x14ac:dyDescent="0.3">
      <c r="E135" s="112"/>
      <c r="F135" s="110"/>
      <c r="G135" s="109"/>
    </row>
    <row r="136" spans="5:7" x14ac:dyDescent="0.3">
      <c r="E136" s="112"/>
      <c r="F136" s="110"/>
      <c r="G136" s="109"/>
    </row>
    <row r="137" spans="5:7" x14ac:dyDescent="0.3">
      <c r="F137" s="110"/>
      <c r="G137" s="109"/>
    </row>
    <row r="138" spans="5:7" x14ac:dyDescent="0.3">
      <c r="F138" s="110"/>
      <c r="G138" s="109"/>
    </row>
    <row r="139" spans="5:7" x14ac:dyDescent="0.3">
      <c r="F139" s="110"/>
    </row>
    <row r="140" spans="5:7" x14ac:dyDescent="0.3">
      <c r="F140" s="110"/>
    </row>
    <row r="141" spans="5:7" x14ac:dyDescent="0.3">
      <c r="F141" s="110"/>
    </row>
    <row r="142" spans="5:7" x14ac:dyDescent="0.3">
      <c r="F142" s="110"/>
    </row>
    <row r="143" spans="5:7" x14ac:dyDescent="0.3">
      <c r="F143" s="110"/>
    </row>
    <row r="144" spans="5:7" x14ac:dyDescent="0.3">
      <c r="F144" s="110"/>
    </row>
    <row r="145" spans="2:7" x14ac:dyDescent="0.3">
      <c r="F145" s="110"/>
      <c r="G145" s="109"/>
    </row>
    <row r="146" spans="2:7" x14ac:dyDescent="0.3">
      <c r="F146" s="110"/>
      <c r="G146" s="109"/>
    </row>
    <row r="147" spans="2:7" x14ac:dyDescent="0.3">
      <c r="F147" s="110"/>
      <c r="G147" s="109"/>
    </row>
    <row r="148" spans="2:7" x14ac:dyDescent="0.3">
      <c r="E148" s="112"/>
      <c r="F148" s="110"/>
      <c r="G148" s="109"/>
    </row>
    <row r="149" spans="2:7" x14ac:dyDescent="0.3">
      <c r="D149" s="113"/>
      <c r="F149" s="110"/>
      <c r="G149" s="109"/>
    </row>
    <row r="150" spans="2:7" x14ac:dyDescent="0.3">
      <c r="F150" s="110"/>
      <c r="G150" s="109"/>
    </row>
    <row r="151" spans="2:7" ht="12" customHeight="1" x14ac:dyDescent="0.3">
      <c r="F151" s="110"/>
      <c r="G151" s="109"/>
    </row>
    <row r="152" spans="2:7" x14ac:dyDescent="0.3">
      <c r="B152" s="114"/>
      <c r="F152" s="110"/>
      <c r="G152" s="109"/>
    </row>
    <row r="153" spans="2:7" x14ac:dyDescent="0.3">
      <c r="B153" s="114"/>
      <c r="F153" s="110"/>
      <c r="G153" s="109"/>
    </row>
    <row r="154" spans="2:7" x14ac:dyDescent="0.3">
      <c r="B154" s="114"/>
      <c r="F154" s="110"/>
      <c r="G154" s="109"/>
    </row>
    <row r="155" spans="2:7" x14ac:dyDescent="0.3">
      <c r="B155" s="114"/>
      <c r="F155" s="110"/>
      <c r="G155" s="109"/>
    </row>
    <row r="156" spans="2:7" x14ac:dyDescent="0.3">
      <c r="B156" s="114"/>
      <c r="F156" s="110"/>
      <c r="G156" s="109"/>
    </row>
    <row r="157" spans="2:7" x14ac:dyDescent="0.3">
      <c r="B157" s="114"/>
      <c r="F157" s="110"/>
      <c r="G157" s="109"/>
    </row>
    <row r="158" spans="2:7" x14ac:dyDescent="0.3">
      <c r="B158" s="114"/>
      <c r="F158" s="110"/>
      <c r="G158" s="109"/>
    </row>
    <row r="159" spans="2:7" x14ac:dyDescent="0.3">
      <c r="B159" s="114"/>
      <c r="F159" s="110"/>
      <c r="G159" s="109"/>
    </row>
    <row r="160" spans="2:7" x14ac:dyDescent="0.3">
      <c r="B160" s="114"/>
      <c r="F160" s="110"/>
      <c r="G160" s="109"/>
    </row>
    <row r="161" spans="1:7" x14ac:dyDescent="0.3">
      <c r="B161" s="114"/>
      <c r="F161" s="110"/>
      <c r="G161" s="109"/>
    </row>
    <row r="162" spans="1:7" x14ac:dyDescent="0.3">
      <c r="B162" s="114"/>
      <c r="F162" s="110"/>
      <c r="G162" s="109"/>
    </row>
    <row r="163" spans="1:7" x14ac:dyDescent="0.3">
      <c r="B163" s="114"/>
      <c r="F163" s="110"/>
      <c r="G163" s="109"/>
    </row>
    <row r="164" spans="1:7" x14ac:dyDescent="0.3">
      <c r="B164" s="114"/>
      <c r="F164" s="110"/>
      <c r="G164" s="109"/>
    </row>
    <row r="165" spans="1:7" x14ac:dyDescent="0.3">
      <c r="B165" s="114"/>
      <c r="F165" s="110"/>
      <c r="G165" s="109"/>
    </row>
    <row r="166" spans="1:7" x14ac:dyDescent="0.3">
      <c r="B166" s="114"/>
      <c r="F166" s="110"/>
      <c r="G166" s="109"/>
    </row>
    <row r="167" spans="1:7" x14ac:dyDescent="0.3">
      <c r="F167" s="110"/>
      <c r="G167" s="109"/>
    </row>
    <row r="168" spans="1:7" x14ac:dyDescent="0.3">
      <c r="F168" s="110"/>
      <c r="G168" s="109"/>
    </row>
    <row r="169" spans="1:7" x14ac:dyDescent="0.3">
      <c r="F169" s="110"/>
      <c r="G169" s="109"/>
    </row>
    <row r="170" spans="1:7" x14ac:dyDescent="0.3">
      <c r="B170" s="114"/>
      <c r="F170" s="110"/>
      <c r="G170" s="109"/>
    </row>
    <row r="171" spans="1:7" x14ac:dyDescent="0.3">
      <c r="A171" s="114"/>
      <c r="B171" s="114"/>
      <c r="D171" s="113"/>
      <c r="F171" s="110"/>
      <c r="G171" s="109"/>
    </row>
    <row r="172" spans="1:7" x14ac:dyDescent="0.3">
      <c r="A172" s="114"/>
      <c r="B172" s="114"/>
      <c r="D172" s="113"/>
      <c r="F172" s="110"/>
      <c r="G172" s="109"/>
    </row>
    <row r="173" spans="1:7" x14ac:dyDescent="0.3">
      <c r="A173" s="114"/>
      <c r="B173" s="114"/>
      <c r="D173" s="113"/>
      <c r="F173" s="110"/>
      <c r="G173" s="109"/>
    </row>
    <row r="174" spans="1:7" x14ac:dyDescent="0.3">
      <c r="A174" s="114"/>
      <c r="B174" s="114"/>
      <c r="D174" s="113"/>
      <c r="F174" s="110"/>
      <c r="G174" s="109"/>
    </row>
    <row r="175" spans="1:7" x14ac:dyDescent="0.3">
      <c r="A175" s="114"/>
      <c r="B175" s="114"/>
      <c r="D175" s="113"/>
      <c r="F175" s="110"/>
      <c r="G175" s="109"/>
    </row>
    <row r="176" spans="1:7" x14ac:dyDescent="0.3">
      <c r="A176" s="114"/>
      <c r="B176" s="114"/>
      <c r="D176" s="113"/>
      <c r="F176" s="110"/>
      <c r="G176" s="109"/>
    </row>
    <row r="177" spans="1:7" x14ac:dyDescent="0.3">
      <c r="A177" s="114"/>
      <c r="B177" s="114"/>
      <c r="D177" s="113"/>
      <c r="F177" s="110"/>
      <c r="G177" s="109"/>
    </row>
    <row r="178" spans="1:7" x14ac:dyDescent="0.3">
      <c r="A178" s="114"/>
      <c r="B178" s="114"/>
      <c r="D178" s="113"/>
      <c r="F178" s="110"/>
      <c r="G178" s="109"/>
    </row>
    <row r="179" spans="1:7" x14ac:dyDescent="0.3">
      <c r="A179" s="114"/>
      <c r="B179" s="114"/>
      <c r="D179" s="113"/>
      <c r="F179" s="110"/>
      <c r="G179" s="109"/>
    </row>
    <row r="180" spans="1:7" x14ac:dyDescent="0.3">
      <c r="A180" s="114"/>
      <c r="B180" s="114"/>
      <c r="D180" s="113"/>
      <c r="F180" s="110"/>
      <c r="G180" s="109"/>
    </row>
    <row r="181" spans="1:7" x14ac:dyDescent="0.3">
      <c r="A181" s="114"/>
      <c r="B181" s="114"/>
      <c r="D181" s="115"/>
      <c r="F181" s="110"/>
      <c r="G181" s="109"/>
    </row>
    <row r="182" spans="1:7" x14ac:dyDescent="0.3">
      <c r="A182" s="114"/>
      <c r="B182" s="114"/>
      <c r="F182" s="110"/>
      <c r="G182" s="109"/>
    </row>
    <row r="183" spans="1:7" x14ac:dyDescent="0.3">
      <c r="A183" s="114"/>
      <c r="B183" s="114"/>
      <c r="F183" s="110"/>
      <c r="G183" s="109"/>
    </row>
    <row r="184" spans="1:7" x14ac:dyDescent="0.3">
      <c r="A184" s="114"/>
      <c r="B184" s="114"/>
      <c r="F184" s="110"/>
      <c r="G184" s="109"/>
    </row>
    <row r="185" spans="1:7" x14ac:dyDescent="0.3">
      <c r="A185" s="114"/>
      <c r="B185" s="109"/>
      <c r="F185" s="110"/>
      <c r="G185" s="109"/>
    </row>
    <row r="186" spans="1:7" x14ac:dyDescent="0.3">
      <c r="A186" s="109"/>
      <c r="B186" s="109"/>
      <c r="D186" s="110"/>
      <c r="F186" s="110"/>
      <c r="G186" s="109"/>
    </row>
    <row r="187" spans="1:7" x14ac:dyDescent="0.3">
      <c r="A187" s="109"/>
      <c r="D187" s="110"/>
      <c r="F187" s="110"/>
      <c r="G187" s="109"/>
    </row>
    <row r="188" spans="1:7" x14ac:dyDescent="0.3">
      <c r="D188" s="110"/>
      <c r="F188" s="110"/>
      <c r="G188" s="109"/>
    </row>
    <row r="189" spans="1:7" x14ac:dyDescent="0.3">
      <c r="D189" s="110"/>
      <c r="F189" s="110"/>
      <c r="G189" s="109"/>
    </row>
    <row r="190" spans="1:7" x14ac:dyDescent="0.3">
      <c r="D190" s="116"/>
      <c r="F190" s="110"/>
      <c r="G190" s="109"/>
    </row>
    <row r="191" spans="1:7" x14ac:dyDescent="0.3">
      <c r="F191" s="110"/>
      <c r="G191" s="109"/>
    </row>
    <row r="192" spans="1:7" x14ac:dyDescent="0.3">
      <c r="F192" s="110"/>
      <c r="G192" s="109"/>
    </row>
    <row r="193" spans="5:7" x14ac:dyDescent="0.3">
      <c r="F193" s="110"/>
      <c r="G193" s="109"/>
    </row>
    <row r="194" spans="5:7" x14ac:dyDescent="0.3">
      <c r="F194" s="110"/>
      <c r="G194" s="109"/>
    </row>
    <row r="195" spans="5:7" x14ac:dyDescent="0.3">
      <c r="F195" s="110"/>
      <c r="G195" s="109"/>
    </row>
    <row r="196" spans="5:7" x14ac:dyDescent="0.3">
      <c r="F196" s="110"/>
      <c r="G196" s="109"/>
    </row>
    <row r="197" spans="5:7" x14ac:dyDescent="0.3">
      <c r="F197" s="110"/>
      <c r="G197" s="109"/>
    </row>
    <row r="198" spans="5:7" x14ac:dyDescent="0.3">
      <c r="E198" s="112"/>
      <c r="F198" s="110"/>
      <c r="G198" s="109"/>
    </row>
    <row r="199" spans="5:7" x14ac:dyDescent="0.3">
      <c r="E199" s="112"/>
      <c r="F199" s="110"/>
      <c r="G199" s="109"/>
    </row>
    <row r="200" spans="5:7" x14ac:dyDescent="0.3">
      <c r="E200" s="112"/>
      <c r="F200" s="110"/>
      <c r="G200" s="109"/>
    </row>
    <row r="201" spans="5:7" x14ac:dyDescent="0.3">
      <c r="E201" s="112"/>
      <c r="F201" s="110"/>
      <c r="G201" s="109"/>
    </row>
    <row r="202" spans="5:7" x14ac:dyDescent="0.3">
      <c r="F202" s="110"/>
      <c r="G202" s="109"/>
    </row>
    <row r="203" spans="5:7" x14ac:dyDescent="0.3">
      <c r="F203" s="110"/>
      <c r="G203" s="109"/>
    </row>
    <row r="204" spans="5:7" x14ac:dyDescent="0.3">
      <c r="F204" s="110"/>
      <c r="G204" s="109"/>
    </row>
    <row r="205" spans="5:7" x14ac:dyDescent="0.3">
      <c r="F205" s="110"/>
      <c r="G205" s="109"/>
    </row>
    <row r="206" spans="5:7" x14ac:dyDescent="0.3">
      <c r="F206" s="110"/>
      <c r="G206" s="109"/>
    </row>
    <row r="207" spans="5:7" x14ac:dyDescent="0.3">
      <c r="F207" s="110"/>
      <c r="G207" s="109"/>
    </row>
    <row r="208" spans="5:7" x14ac:dyDescent="0.3">
      <c r="F208" s="110"/>
      <c r="G208" s="109"/>
    </row>
    <row r="209" spans="4:7" x14ac:dyDescent="0.3">
      <c r="G209" s="109"/>
    </row>
    <row r="210" spans="4:7" x14ac:dyDescent="0.3">
      <c r="G210" s="109"/>
    </row>
    <row r="211" spans="4:7" x14ac:dyDescent="0.3">
      <c r="G211" s="109"/>
    </row>
    <row r="212" spans="4:7" x14ac:dyDescent="0.3">
      <c r="D212" s="113"/>
      <c r="G212" s="109"/>
    </row>
    <row r="213" spans="4:7" x14ac:dyDescent="0.3">
      <c r="D213" s="113"/>
      <c r="G213" s="109"/>
    </row>
    <row r="214" spans="4:7" x14ac:dyDescent="0.3">
      <c r="D214" s="113"/>
      <c r="G214" s="109"/>
    </row>
    <row r="215" spans="4:7" x14ac:dyDescent="0.3">
      <c r="D215" s="113"/>
      <c r="F215" s="113"/>
      <c r="G215" s="109"/>
    </row>
    <row r="216" spans="4:7" x14ac:dyDescent="0.3">
      <c r="D216" s="113"/>
      <c r="F216" s="113"/>
      <c r="G216" s="109"/>
    </row>
    <row r="217" spans="4:7" x14ac:dyDescent="0.3">
      <c r="D217" s="113"/>
      <c r="F217" s="113"/>
      <c r="G217" s="109"/>
    </row>
    <row r="218" spans="4:7" x14ac:dyDescent="0.3">
      <c r="D218" s="113"/>
      <c r="F218" s="113"/>
      <c r="G218" s="109"/>
    </row>
    <row r="219" spans="4:7" x14ac:dyDescent="0.3">
      <c r="D219" s="113"/>
      <c r="F219" s="113"/>
      <c r="G219" s="109"/>
    </row>
    <row r="220" spans="4:7" x14ac:dyDescent="0.3">
      <c r="D220" s="113"/>
      <c r="F220" s="113"/>
      <c r="G220" s="109"/>
    </row>
    <row r="221" spans="4:7" x14ac:dyDescent="0.3">
      <c r="D221" s="113"/>
      <c r="F221" s="113"/>
      <c r="G221" s="109"/>
    </row>
    <row r="222" spans="4:7" x14ac:dyDescent="0.3">
      <c r="D222" s="113"/>
      <c r="F222" s="113"/>
      <c r="G222" s="109"/>
    </row>
    <row r="223" spans="4:7" x14ac:dyDescent="0.3">
      <c r="D223" s="113"/>
      <c r="F223" s="113"/>
      <c r="G223" s="109"/>
    </row>
    <row r="224" spans="4:7" x14ac:dyDescent="0.3">
      <c r="D224" s="113"/>
      <c r="F224" s="110"/>
      <c r="G224" s="109"/>
    </row>
    <row r="225" spans="4:8" x14ac:dyDescent="0.3">
      <c r="D225" s="113"/>
      <c r="G225" s="109"/>
    </row>
    <row r="226" spans="4:8" x14ac:dyDescent="0.3">
      <c r="D226" s="113"/>
      <c r="G226" s="109"/>
    </row>
    <row r="227" spans="4:8" x14ac:dyDescent="0.3">
      <c r="D227" s="113"/>
      <c r="F227" s="68" t="str">
        <f>""</f>
        <v/>
      </c>
      <c r="G227" s="109"/>
      <c r="H227" s="113"/>
    </row>
    <row r="228" spans="4:8" x14ac:dyDescent="0.3">
      <c r="D228" s="113"/>
      <c r="F228" s="110"/>
      <c r="G228" s="109"/>
      <c r="H228" s="113"/>
    </row>
    <row r="229" spans="4:8" x14ac:dyDescent="0.3">
      <c r="D229" s="113"/>
      <c r="F229" s="117"/>
      <c r="G229" s="109"/>
      <c r="H229" s="113"/>
    </row>
    <row r="230" spans="4:8" x14ac:dyDescent="0.3">
      <c r="D230" s="113"/>
      <c r="F230" s="117"/>
      <c r="G230" s="109"/>
      <c r="H230" s="113"/>
    </row>
    <row r="231" spans="4:8" x14ac:dyDescent="0.3">
      <c r="D231" s="113"/>
      <c r="F231" s="117"/>
      <c r="G231" s="109"/>
      <c r="H231" s="113"/>
    </row>
    <row r="232" spans="4:8" x14ac:dyDescent="0.3">
      <c r="D232" s="113"/>
      <c r="F232" s="117"/>
      <c r="G232" s="109"/>
      <c r="H232" s="113"/>
    </row>
    <row r="233" spans="4:8" x14ac:dyDescent="0.3">
      <c r="D233" s="113"/>
      <c r="G233" s="109"/>
    </row>
    <row r="234" spans="4:8" x14ac:dyDescent="0.3">
      <c r="D234" s="113"/>
      <c r="G234" s="109"/>
    </row>
    <row r="235" spans="4:8" x14ac:dyDescent="0.3">
      <c r="D235" s="113"/>
      <c r="G235" s="109"/>
    </row>
    <row r="236" spans="4:8" x14ac:dyDescent="0.3">
      <c r="D236" s="113"/>
      <c r="G236" s="113"/>
    </row>
    <row r="237" spans="4:8" x14ac:dyDescent="0.3">
      <c r="D237" s="113"/>
      <c r="G237" s="113"/>
    </row>
    <row r="238" spans="4:8" x14ac:dyDescent="0.3">
      <c r="D238" s="113"/>
      <c r="G238" s="113"/>
    </row>
    <row r="239" spans="4:8" x14ac:dyDescent="0.3">
      <c r="D239" s="113"/>
      <c r="G239" s="113"/>
    </row>
    <row r="240" spans="4:8" x14ac:dyDescent="0.3">
      <c r="D240" s="113"/>
      <c r="G240" s="109"/>
    </row>
    <row r="241" spans="4:7" x14ac:dyDescent="0.3">
      <c r="D241" s="113"/>
      <c r="G241" s="109"/>
    </row>
    <row r="242" spans="4:7" x14ac:dyDescent="0.3">
      <c r="D242" s="113"/>
    </row>
    <row r="243" spans="4:7" x14ac:dyDescent="0.3">
      <c r="D243" s="113"/>
      <c r="G243" s="109"/>
    </row>
    <row r="244" spans="4:7" x14ac:dyDescent="0.3">
      <c r="D244" s="113"/>
      <c r="G244" s="109"/>
    </row>
    <row r="245" spans="4:7" x14ac:dyDescent="0.3">
      <c r="D245" s="113"/>
    </row>
    <row r="246" spans="4:7" x14ac:dyDescent="0.3">
      <c r="D246" s="113"/>
      <c r="G246" s="109"/>
    </row>
    <row r="247" spans="4:7" x14ac:dyDescent="0.3">
      <c r="D247" s="113"/>
      <c r="G247" s="109"/>
    </row>
    <row r="248" spans="4:7" x14ac:dyDescent="0.3">
      <c r="D248" s="113"/>
    </row>
    <row r="249" spans="4:7" x14ac:dyDescent="0.3">
      <c r="D249" s="113"/>
      <c r="G249" s="109"/>
    </row>
    <row r="250" spans="4:7" x14ac:dyDescent="0.3">
      <c r="D250" s="113"/>
    </row>
    <row r="251" spans="4:7" x14ac:dyDescent="0.3">
      <c r="D251" s="113"/>
    </row>
    <row r="252" spans="4:7" x14ac:dyDescent="0.3">
      <c r="D252" s="113"/>
    </row>
    <row r="253" spans="4:7" x14ac:dyDescent="0.3">
      <c r="D253" s="113"/>
    </row>
    <row r="254" spans="4:7" x14ac:dyDescent="0.3">
      <c r="D254" s="113"/>
    </row>
    <row r="255" spans="4:7" x14ac:dyDescent="0.3">
      <c r="D255" s="113"/>
      <c r="G255" s="109"/>
    </row>
    <row r="256" spans="4:7" x14ac:dyDescent="0.3">
      <c r="D256" s="113"/>
      <c r="G256" s="109"/>
    </row>
    <row r="257" spans="1:14" x14ac:dyDescent="0.3">
      <c r="D257" s="113"/>
      <c r="G257" s="109"/>
    </row>
    <row r="258" spans="1:14" x14ac:dyDescent="0.3">
      <c r="D258" s="113"/>
      <c r="G258" s="109"/>
    </row>
    <row r="259" spans="1:14" x14ac:dyDescent="0.3">
      <c r="D259" s="113"/>
    </row>
    <row r="260" spans="1:14" x14ac:dyDescent="0.3">
      <c r="D260" s="113"/>
    </row>
    <row r="261" spans="1:14" x14ac:dyDescent="0.3">
      <c r="D261" s="113"/>
    </row>
    <row r="262" spans="1:14" x14ac:dyDescent="0.3">
      <c r="D262" s="113"/>
    </row>
    <row r="263" spans="1:14" x14ac:dyDescent="0.3">
      <c r="D263" s="113"/>
    </row>
    <row r="264" spans="1:14" x14ac:dyDescent="0.3">
      <c r="D264" s="113"/>
    </row>
    <row r="265" spans="1:14" s="108" customFormat="1" x14ac:dyDescent="0.3">
      <c r="A265" s="68"/>
      <c r="B265" s="68"/>
      <c r="C265" s="68"/>
      <c r="D265" s="113"/>
      <c r="F265" s="68"/>
      <c r="G265" s="68"/>
      <c r="H265" s="68"/>
      <c r="I265" s="68"/>
      <c r="J265" s="68"/>
      <c r="K265" s="68"/>
      <c r="L265" s="68"/>
      <c r="M265" s="68"/>
      <c r="N265" s="68"/>
    </row>
    <row r="266" spans="1:14" s="108" customFormat="1" x14ac:dyDescent="0.3">
      <c r="A266" s="68"/>
      <c r="B266" s="68"/>
      <c r="C266" s="68"/>
      <c r="D266" s="113"/>
      <c r="F266" s="68"/>
      <c r="G266" s="68"/>
      <c r="H266" s="68"/>
      <c r="I266" s="68"/>
      <c r="J266" s="68"/>
      <c r="K266" s="68"/>
      <c r="L266" s="68"/>
      <c r="M266" s="68"/>
      <c r="N266" s="68"/>
    </row>
    <row r="267" spans="1:14" s="108" customFormat="1" x14ac:dyDescent="0.3">
      <c r="A267" s="68"/>
      <c r="B267" s="68"/>
      <c r="C267" s="68"/>
      <c r="D267" s="113"/>
      <c r="F267" s="68"/>
      <c r="G267" s="68"/>
      <c r="H267" s="68"/>
      <c r="I267" s="68"/>
      <c r="J267" s="68"/>
      <c r="K267" s="68"/>
      <c r="L267" s="68"/>
      <c r="M267" s="68"/>
      <c r="N267" s="68"/>
    </row>
    <row r="268" spans="1:14" s="108" customFormat="1" x14ac:dyDescent="0.3">
      <c r="A268" s="68"/>
      <c r="B268" s="68"/>
      <c r="C268" s="68"/>
      <c r="D268" s="113"/>
      <c r="F268" s="68"/>
      <c r="G268" s="68"/>
      <c r="H268" s="68"/>
      <c r="I268" s="68"/>
      <c r="J268" s="68"/>
      <c r="K268" s="68"/>
      <c r="L268" s="68"/>
      <c r="M268" s="68"/>
      <c r="N268" s="68"/>
    </row>
    <row r="269" spans="1:14" s="108" customFormat="1" x14ac:dyDescent="0.3">
      <c r="A269" s="68"/>
      <c r="B269" s="68"/>
      <c r="C269" s="68"/>
      <c r="D269" s="113"/>
      <c r="F269" s="68"/>
      <c r="G269" s="68"/>
      <c r="H269" s="68"/>
      <c r="I269" s="68"/>
      <c r="J269" s="68"/>
      <c r="K269" s="68"/>
      <c r="L269" s="68"/>
      <c r="M269" s="68"/>
      <c r="N269" s="68"/>
    </row>
    <row r="270" spans="1:14" s="108" customFormat="1" x14ac:dyDescent="0.3">
      <c r="A270" s="68"/>
      <c r="B270" s="68"/>
      <c r="C270" s="68"/>
      <c r="D270" s="113"/>
      <c r="F270" s="68"/>
      <c r="G270" s="68"/>
      <c r="H270" s="68"/>
      <c r="I270" s="68"/>
      <c r="J270" s="68"/>
      <c r="K270" s="68"/>
      <c r="L270" s="68"/>
      <c r="M270" s="68"/>
      <c r="N270" s="68"/>
    </row>
    <row r="271" spans="1:14" s="108" customFormat="1" x14ac:dyDescent="0.3">
      <c r="A271" s="68"/>
      <c r="B271" s="68"/>
      <c r="C271" s="68"/>
      <c r="D271" s="113"/>
      <c r="F271" s="68"/>
      <c r="G271" s="68"/>
      <c r="H271" s="68"/>
      <c r="I271" s="68"/>
      <c r="J271" s="68"/>
      <c r="K271" s="68"/>
      <c r="L271" s="68"/>
      <c r="M271" s="68"/>
      <c r="N271" s="68"/>
    </row>
    <row r="272" spans="1:14" s="108" customFormat="1" x14ac:dyDescent="0.3">
      <c r="A272" s="68"/>
      <c r="B272" s="68"/>
      <c r="C272" s="68"/>
      <c r="D272" s="113"/>
      <c r="F272" s="68"/>
      <c r="G272" s="68"/>
      <c r="H272" s="68"/>
      <c r="I272" s="68"/>
      <c r="J272" s="68"/>
      <c r="K272" s="68"/>
      <c r="L272" s="68"/>
      <c r="M272" s="68"/>
      <c r="N272" s="68"/>
    </row>
    <row r="273" spans="1:14" s="108" customFormat="1" x14ac:dyDescent="0.3">
      <c r="A273" s="68"/>
      <c r="B273" s="68"/>
      <c r="C273" s="68"/>
      <c r="D273" s="113"/>
      <c r="F273" s="68"/>
      <c r="G273" s="68"/>
      <c r="H273" s="68"/>
      <c r="I273" s="68"/>
      <c r="J273" s="68"/>
      <c r="K273" s="68"/>
      <c r="L273" s="68"/>
      <c r="M273" s="68"/>
      <c r="N273" s="68"/>
    </row>
    <row r="274" spans="1:14" s="108" customFormat="1" x14ac:dyDescent="0.3">
      <c r="A274" s="68"/>
      <c r="B274" s="68"/>
      <c r="C274" s="68"/>
      <c r="D274" s="113"/>
      <c r="F274" s="68"/>
      <c r="G274" s="68"/>
      <c r="H274" s="68"/>
      <c r="I274" s="68"/>
      <c r="J274" s="68"/>
      <c r="K274" s="68"/>
      <c r="L274" s="68"/>
      <c r="M274" s="68"/>
      <c r="N274" s="68"/>
    </row>
    <row r="275" spans="1:14" s="108" customFormat="1" x14ac:dyDescent="0.3">
      <c r="A275" s="68"/>
      <c r="B275" s="68"/>
      <c r="C275" s="68"/>
      <c r="D275" s="113"/>
      <c r="F275" s="68"/>
      <c r="G275" s="68"/>
      <c r="H275" s="68"/>
      <c r="I275" s="68"/>
      <c r="J275" s="68"/>
      <c r="K275" s="68"/>
      <c r="L275" s="68"/>
      <c r="M275" s="68"/>
      <c r="N275" s="68"/>
    </row>
    <row r="276" spans="1:14" s="108" customFormat="1" x14ac:dyDescent="0.3">
      <c r="A276" s="68"/>
      <c r="B276" s="68"/>
      <c r="C276" s="68"/>
      <c r="D276" s="113"/>
      <c r="F276" s="68"/>
      <c r="G276" s="68"/>
      <c r="H276" s="68"/>
      <c r="I276" s="68"/>
      <c r="J276" s="68"/>
      <c r="K276" s="68"/>
      <c r="L276" s="68"/>
      <c r="M276" s="68"/>
      <c r="N276" s="68"/>
    </row>
    <row r="285" spans="1:14" x14ac:dyDescent="0.3">
      <c r="E285" s="118"/>
    </row>
    <row r="286" spans="1:14" x14ac:dyDescent="0.3">
      <c r="E286" s="118"/>
    </row>
    <row r="287" spans="1:14" x14ac:dyDescent="0.3">
      <c r="E287" s="118"/>
    </row>
    <row r="298" spans="1:14" s="108" customFormat="1" x14ac:dyDescent="0.3">
      <c r="A298" s="68"/>
      <c r="B298" s="68"/>
      <c r="C298" s="68"/>
      <c r="D298" s="113"/>
      <c r="F298" s="68"/>
      <c r="G298" s="68"/>
      <c r="H298" s="68"/>
      <c r="I298" s="68"/>
      <c r="J298" s="68"/>
      <c r="K298" s="68"/>
      <c r="L298" s="68"/>
      <c r="M298" s="68"/>
      <c r="N298" s="68"/>
    </row>
    <row r="299" spans="1:14" s="108" customFormat="1" x14ac:dyDescent="0.3">
      <c r="A299" s="68"/>
      <c r="B299" s="68"/>
      <c r="C299" s="68"/>
      <c r="D299" s="110"/>
      <c r="F299" s="68"/>
      <c r="G299" s="68"/>
      <c r="H299" s="68"/>
      <c r="I299" s="68"/>
      <c r="J299" s="68"/>
      <c r="K299" s="68"/>
      <c r="L299" s="68"/>
      <c r="M299" s="68"/>
      <c r="N299" s="68"/>
    </row>
    <row r="300" spans="1:14" s="108" customFormat="1" x14ac:dyDescent="0.3">
      <c r="A300" s="68"/>
      <c r="B300" s="68"/>
      <c r="C300" s="68"/>
      <c r="D300" s="110"/>
      <c r="F300" s="68"/>
      <c r="G300" s="68"/>
      <c r="H300" s="68"/>
      <c r="I300" s="68"/>
      <c r="J300" s="68"/>
      <c r="K300" s="68"/>
      <c r="L300" s="68"/>
      <c r="M300" s="68"/>
      <c r="N300" s="68"/>
    </row>
    <row r="301" spans="1:14" s="108" customFormat="1" x14ac:dyDescent="0.3">
      <c r="A301" s="68"/>
      <c r="B301" s="68"/>
      <c r="C301" s="68"/>
      <c r="D301" s="113"/>
      <c r="F301" s="68"/>
      <c r="G301" s="68"/>
      <c r="H301" s="68"/>
      <c r="I301" s="68"/>
      <c r="J301" s="68"/>
      <c r="K301" s="68"/>
      <c r="L301" s="68"/>
      <c r="M301" s="68"/>
      <c r="N301" s="68"/>
    </row>
    <row r="302" spans="1:14" s="108" customFormat="1" x14ac:dyDescent="0.3">
      <c r="A302" s="68"/>
      <c r="B302" s="68"/>
      <c r="C302" s="68"/>
      <c r="D302" s="119"/>
      <c r="F302" s="68"/>
      <c r="G302" s="68"/>
      <c r="H302" s="68"/>
      <c r="I302" s="68"/>
      <c r="J302" s="68"/>
      <c r="K302" s="68"/>
      <c r="L302" s="68"/>
      <c r="M302" s="68"/>
      <c r="N302" s="68"/>
    </row>
    <row r="304" spans="1:14" s="108" customFormat="1" x14ac:dyDescent="0.3">
      <c r="A304" s="68"/>
      <c r="B304" s="68"/>
      <c r="C304" s="68"/>
      <c r="D304" s="119"/>
      <c r="F304" s="68"/>
      <c r="G304" s="68"/>
      <c r="H304" s="68"/>
      <c r="I304" s="68"/>
      <c r="J304" s="68"/>
      <c r="K304" s="68"/>
      <c r="L304" s="68"/>
      <c r="M304" s="68"/>
      <c r="N304" s="68"/>
    </row>
    <row r="305" spans="1:14" s="108" customFormat="1" x14ac:dyDescent="0.3">
      <c r="A305" s="68"/>
      <c r="B305" s="68"/>
      <c r="C305" s="68"/>
      <c r="D305" s="119"/>
      <c r="F305" s="68"/>
      <c r="G305" s="68"/>
      <c r="H305" s="68"/>
      <c r="I305" s="68"/>
      <c r="J305" s="68"/>
      <c r="K305" s="68"/>
      <c r="L305" s="68"/>
      <c r="M305" s="68"/>
      <c r="N305" s="68"/>
    </row>
    <row r="307" spans="1:14" s="108" customFormat="1" x14ac:dyDescent="0.3">
      <c r="A307" s="68"/>
      <c r="B307" s="68"/>
      <c r="C307" s="68"/>
      <c r="D307" s="115"/>
      <c r="F307" s="68"/>
      <c r="G307" s="68"/>
      <c r="H307" s="68"/>
      <c r="I307" s="68"/>
      <c r="J307" s="68"/>
      <c r="K307" s="68"/>
      <c r="L307" s="68"/>
      <c r="M307" s="68"/>
      <c r="N307" s="68"/>
    </row>
    <row r="308" spans="1:14" s="108" customFormat="1" x14ac:dyDescent="0.3">
      <c r="A308" s="68"/>
      <c r="B308" s="68"/>
      <c r="C308" s="68"/>
      <c r="D308" s="115"/>
      <c r="F308" s="68"/>
      <c r="G308" s="68"/>
      <c r="H308" s="68"/>
      <c r="I308" s="68"/>
      <c r="J308" s="68"/>
      <c r="K308" s="68"/>
      <c r="L308" s="68"/>
      <c r="M308" s="68"/>
      <c r="N308" s="68"/>
    </row>
    <row r="309" spans="1:14" s="108" customFormat="1" x14ac:dyDescent="0.3">
      <c r="A309" s="68"/>
      <c r="B309" s="68"/>
      <c r="C309" s="68"/>
      <c r="D309" s="115"/>
      <c r="F309" s="68"/>
      <c r="G309" s="68"/>
      <c r="H309" s="68"/>
      <c r="I309" s="68"/>
      <c r="J309" s="68"/>
      <c r="K309" s="68"/>
      <c r="L309" s="68"/>
      <c r="M309" s="68"/>
      <c r="N309" s="68"/>
    </row>
    <row r="310" spans="1:14" s="108" customFormat="1" x14ac:dyDescent="0.3">
      <c r="A310" s="68"/>
      <c r="B310" s="68"/>
      <c r="C310" s="68"/>
      <c r="D310" s="115"/>
      <c r="F310" s="68"/>
      <c r="G310" s="68"/>
      <c r="H310" s="68"/>
      <c r="I310" s="68"/>
      <c r="J310" s="68"/>
      <c r="K310" s="68"/>
      <c r="L310" s="68"/>
      <c r="M310" s="68"/>
      <c r="N310" s="68"/>
    </row>
    <row r="311" spans="1:14" s="108" customFormat="1" x14ac:dyDescent="0.3">
      <c r="A311" s="68"/>
      <c r="B311" s="68"/>
      <c r="C311" s="68"/>
      <c r="D311" s="115"/>
      <c r="F311" s="68"/>
      <c r="G311" s="68"/>
      <c r="H311" s="68"/>
      <c r="I311" s="68"/>
      <c r="J311" s="68"/>
      <c r="K311" s="68"/>
      <c r="L311" s="68"/>
      <c r="M311" s="68"/>
      <c r="N311" s="68"/>
    </row>
    <row r="312" spans="1:14" s="108" customFormat="1" x14ac:dyDescent="0.3">
      <c r="A312" s="68"/>
      <c r="B312" s="68"/>
      <c r="C312" s="68"/>
      <c r="D312" s="115"/>
      <c r="F312" s="68"/>
      <c r="G312" s="68"/>
      <c r="H312" s="68"/>
      <c r="I312" s="68"/>
      <c r="J312" s="68"/>
      <c r="K312" s="68"/>
      <c r="L312" s="68"/>
      <c r="M312" s="68"/>
      <c r="N312" s="68"/>
    </row>
    <row r="313" spans="1:14" s="108" customFormat="1" x14ac:dyDescent="0.3">
      <c r="A313" s="68"/>
      <c r="B313" s="68"/>
      <c r="C313" s="68"/>
      <c r="D313" s="115"/>
      <c r="F313" s="68"/>
      <c r="G313" s="68"/>
      <c r="H313" s="68"/>
      <c r="I313" s="68"/>
      <c r="J313" s="68"/>
      <c r="K313" s="68"/>
      <c r="L313" s="68"/>
      <c r="M313" s="68"/>
      <c r="N313" s="68"/>
    </row>
    <row r="314" spans="1:14" s="108" customFormat="1" x14ac:dyDescent="0.3">
      <c r="A314" s="68"/>
      <c r="B314" s="68"/>
      <c r="C314" s="68"/>
      <c r="D314" s="115"/>
      <c r="F314" s="68"/>
      <c r="G314" s="68"/>
      <c r="H314" s="68"/>
      <c r="I314" s="68"/>
      <c r="J314" s="68"/>
      <c r="K314" s="68"/>
      <c r="L314" s="68"/>
      <c r="M314" s="68"/>
      <c r="N314" s="68"/>
    </row>
    <row r="315" spans="1:14" s="108" customFormat="1" x14ac:dyDescent="0.3">
      <c r="A315" s="68"/>
      <c r="B315" s="68"/>
      <c r="C315" s="68"/>
      <c r="D315" s="115"/>
      <c r="F315" s="68"/>
      <c r="G315" s="68"/>
      <c r="H315" s="68"/>
      <c r="I315" s="68"/>
      <c r="J315" s="68"/>
      <c r="K315" s="68"/>
      <c r="L315" s="68"/>
      <c r="M315" s="68"/>
      <c r="N315" s="68"/>
    </row>
    <row r="316" spans="1:14" s="108" customFormat="1" x14ac:dyDescent="0.3">
      <c r="A316" s="68"/>
      <c r="B316" s="68"/>
      <c r="C316" s="68"/>
      <c r="D316" s="115"/>
      <c r="F316" s="68"/>
      <c r="G316" s="68"/>
      <c r="H316" s="68"/>
      <c r="I316" s="68"/>
      <c r="J316" s="68"/>
      <c r="K316" s="68"/>
      <c r="L316" s="68"/>
      <c r="M316" s="68"/>
      <c r="N316" s="68"/>
    </row>
    <row r="317" spans="1:14" s="108" customFormat="1" x14ac:dyDescent="0.3">
      <c r="A317" s="68"/>
      <c r="B317" s="68"/>
      <c r="C317" s="68"/>
      <c r="D317" s="115"/>
      <c r="F317" s="68"/>
      <c r="G317" s="68"/>
      <c r="H317" s="68"/>
      <c r="I317" s="68"/>
      <c r="J317" s="68"/>
      <c r="K317" s="68"/>
      <c r="L317" s="68"/>
      <c r="M317" s="68"/>
      <c r="N317" s="68"/>
    </row>
    <row r="318" spans="1:14" s="108" customFormat="1" x14ac:dyDescent="0.3">
      <c r="A318" s="68"/>
      <c r="B318" s="68"/>
      <c r="C318" s="68"/>
      <c r="D318" s="119"/>
      <c r="F318" s="68"/>
      <c r="G318" s="68"/>
      <c r="H318" s="68"/>
      <c r="I318" s="68"/>
      <c r="J318" s="68"/>
      <c r="K318" s="68"/>
      <c r="L318" s="68"/>
      <c r="M318" s="68"/>
      <c r="N318" s="68"/>
    </row>
    <row r="319" spans="1:14" s="108" customFormat="1" x14ac:dyDescent="0.3">
      <c r="A319" s="68"/>
      <c r="B319" s="68"/>
      <c r="C319" s="68"/>
      <c r="D319" s="119"/>
      <c r="F319" s="68"/>
      <c r="G319" s="68"/>
      <c r="H319" s="68"/>
      <c r="I319" s="68"/>
      <c r="J319" s="68"/>
      <c r="K319" s="68"/>
      <c r="L319" s="68"/>
      <c r="M319" s="68"/>
      <c r="N319" s="68"/>
    </row>
    <row r="325" spans="1:14" s="108" customFormat="1" x14ac:dyDescent="0.3">
      <c r="A325" s="68"/>
      <c r="B325" s="68"/>
      <c r="C325" s="68"/>
      <c r="D325" s="113"/>
      <c r="F325" s="68"/>
      <c r="G325" s="68"/>
      <c r="H325" s="68"/>
      <c r="I325" s="68"/>
      <c r="J325" s="68"/>
      <c r="K325" s="68"/>
      <c r="L325" s="68"/>
      <c r="M325" s="68"/>
      <c r="N325" s="68"/>
    </row>
    <row r="326" spans="1:14" s="108" customFormat="1" x14ac:dyDescent="0.3">
      <c r="A326" s="68"/>
      <c r="B326" s="68"/>
      <c r="C326" s="68"/>
      <c r="D326" s="113"/>
      <c r="F326" s="68"/>
      <c r="G326" s="68"/>
      <c r="H326" s="68"/>
      <c r="I326" s="68"/>
      <c r="J326" s="68"/>
      <c r="K326" s="68"/>
      <c r="L326" s="68"/>
      <c r="M326" s="68"/>
      <c r="N326" s="68"/>
    </row>
    <row r="327" spans="1:14" s="108" customFormat="1" x14ac:dyDescent="0.3">
      <c r="A327" s="68"/>
      <c r="B327" s="68"/>
      <c r="C327" s="68"/>
      <c r="D327" s="113"/>
      <c r="F327" s="68"/>
      <c r="G327" s="68"/>
      <c r="H327" s="68"/>
      <c r="I327" s="68"/>
      <c r="J327" s="68"/>
      <c r="K327" s="68"/>
      <c r="L327" s="68"/>
      <c r="M327" s="68"/>
      <c r="N327" s="68"/>
    </row>
    <row r="328" spans="1:14" s="108" customFormat="1" x14ac:dyDescent="0.3">
      <c r="A328" s="68"/>
      <c r="B328" s="68"/>
      <c r="C328" s="68"/>
      <c r="D328" s="113"/>
      <c r="F328" s="68"/>
      <c r="G328" s="68"/>
      <c r="H328" s="68"/>
      <c r="I328" s="68"/>
      <c r="J328" s="68"/>
      <c r="K328" s="68"/>
      <c r="L328" s="68"/>
      <c r="M328" s="68"/>
      <c r="N328" s="68"/>
    </row>
    <row r="329" spans="1:14" s="108" customFormat="1" x14ac:dyDescent="0.3">
      <c r="A329" s="68"/>
      <c r="B329" s="68"/>
      <c r="C329" s="68"/>
      <c r="D329" s="113"/>
      <c r="F329" s="68"/>
      <c r="G329" s="68"/>
      <c r="H329" s="68"/>
      <c r="I329" s="68"/>
      <c r="J329" s="68"/>
      <c r="K329" s="68"/>
      <c r="L329" s="68"/>
      <c r="M329" s="68"/>
      <c r="N329" s="68"/>
    </row>
    <row r="332" spans="1:14" s="108" customFormat="1" x14ac:dyDescent="0.3">
      <c r="A332" s="68"/>
      <c r="B332" s="68"/>
      <c r="C332" s="68"/>
      <c r="D332" s="113"/>
      <c r="F332" s="68"/>
      <c r="G332" s="68"/>
      <c r="H332" s="68"/>
      <c r="I332" s="68"/>
      <c r="J332" s="68"/>
      <c r="K332" s="68"/>
      <c r="L332" s="68"/>
      <c r="M332" s="68"/>
      <c r="N332" s="68"/>
    </row>
    <row r="333" spans="1:14" s="108" customFormat="1" x14ac:dyDescent="0.3">
      <c r="A333" s="68"/>
      <c r="B333" s="68"/>
      <c r="C333" s="68"/>
      <c r="D333" s="113"/>
      <c r="F333" s="68"/>
      <c r="G333" s="68"/>
      <c r="H333" s="68"/>
      <c r="I333" s="68"/>
      <c r="J333" s="68"/>
      <c r="K333" s="68"/>
      <c r="L333" s="68"/>
      <c r="M333" s="68"/>
      <c r="N333" s="68"/>
    </row>
    <row r="334" spans="1:14" s="108" customFormat="1" x14ac:dyDescent="0.3">
      <c r="A334" s="68"/>
      <c r="B334" s="68"/>
      <c r="C334" s="68"/>
      <c r="D334" s="113"/>
      <c r="F334" s="68"/>
      <c r="G334" s="68"/>
      <c r="H334" s="68"/>
      <c r="I334" s="68"/>
      <c r="J334" s="68"/>
      <c r="K334" s="68"/>
      <c r="L334" s="68"/>
      <c r="M334" s="68"/>
      <c r="N334" s="68"/>
    </row>
    <row r="335" spans="1:14" s="108" customFormat="1" x14ac:dyDescent="0.3">
      <c r="A335" s="68"/>
      <c r="B335" s="68"/>
      <c r="C335" s="68"/>
      <c r="D335" s="113"/>
      <c r="F335" s="68"/>
      <c r="G335" s="68"/>
      <c r="H335" s="68"/>
      <c r="I335" s="68"/>
      <c r="J335" s="68"/>
      <c r="K335" s="68"/>
      <c r="L335" s="68"/>
      <c r="M335" s="68"/>
      <c r="N335" s="68"/>
    </row>
    <row r="336" spans="1:14" s="108" customFormat="1" x14ac:dyDescent="0.3">
      <c r="A336" s="68"/>
      <c r="B336" s="68"/>
      <c r="C336" s="68"/>
      <c r="D336" s="113"/>
      <c r="F336" s="68"/>
      <c r="G336" s="68"/>
      <c r="H336" s="68"/>
      <c r="I336" s="68"/>
      <c r="J336" s="68"/>
      <c r="K336" s="68"/>
      <c r="L336" s="68"/>
      <c r="M336" s="68"/>
      <c r="N336" s="68"/>
    </row>
    <row r="337" spans="1:14" s="108" customFormat="1" x14ac:dyDescent="0.3">
      <c r="A337" s="68"/>
      <c r="B337" s="68"/>
      <c r="C337" s="68"/>
      <c r="D337" s="110"/>
      <c r="F337" s="68"/>
      <c r="G337" s="68"/>
      <c r="H337" s="68"/>
      <c r="I337" s="68"/>
      <c r="J337" s="68"/>
      <c r="K337" s="68"/>
      <c r="L337" s="68"/>
      <c r="M337" s="68"/>
      <c r="N337" s="68"/>
    </row>
    <row r="338" spans="1:14" s="108" customFormat="1" x14ac:dyDescent="0.3">
      <c r="A338" s="68"/>
      <c r="B338" s="68"/>
      <c r="C338" s="68"/>
      <c r="D338" s="113"/>
      <c r="F338" s="68"/>
      <c r="G338" s="68"/>
      <c r="H338" s="68"/>
      <c r="I338" s="68"/>
      <c r="J338" s="68"/>
      <c r="K338" s="68"/>
      <c r="L338" s="68"/>
      <c r="M338" s="68"/>
      <c r="N338" s="68"/>
    </row>
    <row r="343" spans="1:14" s="108" customFormat="1" x14ac:dyDescent="0.3">
      <c r="A343" s="68"/>
      <c r="B343" s="68"/>
      <c r="C343" s="68"/>
      <c r="D343" s="120"/>
      <c r="F343" s="68"/>
      <c r="G343" s="68"/>
      <c r="H343" s="68"/>
      <c r="I343" s="68"/>
      <c r="J343" s="68"/>
      <c r="K343" s="68"/>
      <c r="L343" s="68"/>
      <c r="M343" s="68"/>
      <c r="N343" s="68"/>
    </row>
    <row r="352" spans="1:14" s="108" customFormat="1" x14ac:dyDescent="0.3">
      <c r="A352" s="68"/>
      <c r="B352" s="68"/>
      <c r="C352" s="68"/>
      <c r="D352" s="110"/>
      <c r="F352" s="68"/>
      <c r="G352" s="68"/>
      <c r="H352" s="68"/>
      <c r="I352" s="68"/>
      <c r="J352" s="68"/>
      <c r="K352" s="68"/>
      <c r="L352" s="68"/>
      <c r="M352" s="68"/>
      <c r="N352" s="68"/>
    </row>
  </sheetData>
  <mergeCells count="5">
    <mergeCell ref="B1:L1"/>
    <mergeCell ref="B2:L2"/>
    <mergeCell ref="N2:N4"/>
    <mergeCell ref="B3:L3"/>
    <mergeCell ref="B4:L4"/>
  </mergeCells>
  <printOptions horizontalCentered="1" verticalCentered="1"/>
  <pageMargins left="0.19685039370078741" right="0.19685039370078741" top="0.27559055118110237" bottom="0.15748031496062992" header="0" footer="0"/>
  <pageSetup scale="40" orientation="landscape" r:id="rId1"/>
  <headerFooter alignWithMargins="0">
    <oddFooter>&amp;C&amp;1#&amp;"Calibri"&amp;10&amp;K000000Uso Interno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4DDB492B116284EBC3E85EF8FE2B8D7" ma:contentTypeVersion="2" ma:contentTypeDescription="Crear nuevo documento." ma:contentTypeScope="" ma:versionID="df4cf1c5d812389ff1e7468ec280987f">
  <xsd:schema xmlns:xsd="http://www.w3.org/2001/XMLSchema" xmlns:xs="http://www.w3.org/2001/XMLSchema" xmlns:p="http://schemas.microsoft.com/office/2006/metadata/properties" xmlns:ns2="8a0a4788-06ca-437b-bfc6-ffe2f4a28eed" xmlns:ns3="4647a3be-3f89-4924-8971-f9f2ff1185f6" targetNamespace="http://schemas.microsoft.com/office/2006/metadata/properties" ma:root="true" ma:fieldsID="c3aa1758753860e784d980d22aa34b37" ns2:_="" ns3:_="">
    <xsd:import namespace="8a0a4788-06ca-437b-bfc6-ffe2f4a28eed"/>
    <xsd:import namespace="4647a3be-3f89-4924-8971-f9f2ff1185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Clasificac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a4788-06ca-437b-bfc6-ffe2f4a28e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7a3be-3f89-4924-8971-f9f2ff1185f6" elementFormDefault="qualified">
    <xsd:import namespace="http://schemas.microsoft.com/office/2006/documentManagement/types"/>
    <xsd:import namespace="http://schemas.microsoft.com/office/infopath/2007/PartnerControls"/>
    <xsd:element name="Clasificacion" ma:index="9" nillable="true" ma:displayName="Clasificacion" ma:format="Dropdown" ma:internalName="Clasificacion">
      <xsd:simpleType>
        <xsd:restriction base="dms:Choice">
          <xsd:enumeration value="Datos de cuentas nacionales"/>
          <xsd:enumeration value="Presentación de resultados y estudio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ificacion xmlns="4647a3be-3f89-4924-8971-f9f2ff1185f6">Datos de cuentas nacionales</Clasificacion>
  </documentManagement>
</p:properties>
</file>

<file path=customXml/itemProps1.xml><?xml version="1.0" encoding="utf-8"?>
<ds:datastoreItem xmlns:ds="http://schemas.openxmlformats.org/officeDocument/2006/customXml" ds:itemID="{AE51901C-220A-490D-8FAA-BC918E5F34A5}"/>
</file>

<file path=customXml/itemProps2.xml><?xml version="1.0" encoding="utf-8"?>
<ds:datastoreItem xmlns:ds="http://schemas.openxmlformats.org/officeDocument/2006/customXml" ds:itemID="{3781A7E5-712F-4EF2-A89B-AAF3852B6CB0}"/>
</file>

<file path=customXml/itemProps3.xml><?xml version="1.0" encoding="utf-8"?>
<ds:datastoreItem xmlns:ds="http://schemas.openxmlformats.org/officeDocument/2006/customXml" ds:itemID="{F62BC133-B8E7-45EC-B391-F52110408F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CUENTAS CORRIENTES</vt:lpstr>
      <vt:lpstr>CUENTAS ACUMULACIÓN</vt:lpstr>
      <vt:lpstr>SECTORES INSTITUCIONALES</vt:lpstr>
    </vt:vector>
  </TitlesOfParts>
  <Company>BCCR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Cuentas económicas integradas 2020</dc:title>
  <dc:creator>PIERCE PORRAS ALLISON</dc:creator>
  <cp:lastModifiedBy>PIERCE PORRAS ALLISON</cp:lastModifiedBy>
  <dcterms:created xsi:type="dcterms:W3CDTF">2020-06-30T21:20:13Z</dcterms:created>
  <dcterms:modified xsi:type="dcterms:W3CDTF">2023-03-01T17:17:28Z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b4be34-365a-4a68-b9fb-75c1b6874315_Enabled">
    <vt:lpwstr>true</vt:lpwstr>
  </property>
  <property fmtid="{D5CDD505-2E9C-101B-9397-08002B2CF9AE}" pid="3" name="MSIP_Label_b8b4be34-365a-4a68-b9fb-75c1b6874315_SetDate">
    <vt:lpwstr>2023-03-01T17:15:37Z</vt:lpwstr>
  </property>
  <property fmtid="{D5CDD505-2E9C-101B-9397-08002B2CF9AE}" pid="4" name="MSIP_Label_b8b4be34-365a-4a68-b9fb-75c1b6874315_Method">
    <vt:lpwstr>Standard</vt:lpwstr>
  </property>
  <property fmtid="{D5CDD505-2E9C-101B-9397-08002B2CF9AE}" pid="5" name="MSIP_Label_b8b4be34-365a-4a68-b9fb-75c1b6874315_Name">
    <vt:lpwstr>b8b4be34-365a-4a68-b9fb-75c1b6874315</vt:lpwstr>
  </property>
  <property fmtid="{D5CDD505-2E9C-101B-9397-08002B2CF9AE}" pid="6" name="MSIP_Label_b8b4be34-365a-4a68-b9fb-75c1b6874315_SiteId">
    <vt:lpwstr>618d0a45-25a6-4618-9f80-8f70a435ee52</vt:lpwstr>
  </property>
  <property fmtid="{D5CDD505-2E9C-101B-9397-08002B2CF9AE}" pid="7" name="MSIP_Label_b8b4be34-365a-4a68-b9fb-75c1b6874315_ActionId">
    <vt:lpwstr>3a391ef8-a24a-4ac4-9559-0000856d889b</vt:lpwstr>
  </property>
  <property fmtid="{D5CDD505-2E9C-101B-9397-08002B2CF9AE}" pid="8" name="MSIP_Label_b8b4be34-365a-4a68-b9fb-75c1b6874315_ContentBits">
    <vt:lpwstr>2</vt:lpwstr>
  </property>
  <property fmtid="{D5CDD505-2E9C-101B-9397-08002B2CF9AE}" pid="9" name="ContentTypeId">
    <vt:lpwstr>0x01010044DDB492B116284EBC3E85EF8FE2B8D7</vt:lpwstr>
  </property>
</Properties>
</file>